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440" windowHeight="1186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D77" i="29" l="1"/>
  <c r="U130" i="29"/>
  <c r="U114" i="29"/>
  <c r="U106" i="29"/>
  <c r="U98" i="29"/>
  <c r="U90" i="29"/>
  <c r="U82" i="29"/>
  <c r="U104" i="29"/>
  <c r="U88" i="29"/>
  <c r="U127" i="29"/>
  <c r="U87" i="29"/>
  <c r="U110" i="29"/>
  <c r="U94" i="29"/>
  <c r="U78" i="29"/>
  <c r="U101" i="29"/>
  <c r="U85" i="29"/>
  <c r="U100" i="29"/>
  <c r="U84" i="29"/>
  <c r="U129" i="29"/>
  <c r="U113" i="29"/>
  <c r="U105" i="29"/>
  <c r="U97" i="29"/>
  <c r="U89" i="29"/>
  <c r="U81" i="29"/>
  <c r="U128" i="29"/>
  <c r="U112" i="29"/>
  <c r="U96" i="29"/>
  <c r="U80" i="29"/>
  <c r="U95" i="29"/>
  <c r="U79" i="29"/>
  <c r="U102" i="29"/>
  <c r="U86" i="29"/>
  <c r="U125" i="29"/>
  <c r="U109" i="29"/>
  <c r="U93" i="29"/>
  <c r="U108" i="29"/>
  <c r="U92" i="29"/>
  <c r="U99" i="29"/>
  <c r="U83" i="29"/>
  <c r="U77" i="29"/>
  <c r="V130" i="29"/>
  <c r="V128" i="29"/>
  <c r="V126" i="29"/>
  <c r="V124" i="29"/>
  <c r="V122" i="29"/>
  <c r="V120" i="29"/>
  <c r="V118" i="29"/>
  <c r="V116" i="29"/>
  <c r="V114" i="29"/>
  <c r="V112" i="29"/>
  <c r="V110" i="29"/>
  <c r="V108" i="29"/>
  <c r="V106" i="29"/>
  <c r="V104" i="29"/>
  <c r="V102" i="29"/>
  <c r="V100" i="29"/>
  <c r="V98" i="29"/>
  <c r="V96" i="29"/>
  <c r="V94" i="29"/>
  <c r="V92" i="29"/>
  <c r="V90" i="29"/>
  <c r="V88" i="29"/>
  <c r="V86" i="29"/>
  <c r="V84" i="29"/>
  <c r="V82" i="29"/>
  <c r="V80" i="29"/>
  <c r="V78" i="29"/>
  <c r="V127" i="29"/>
  <c r="V125" i="29"/>
  <c r="V121" i="29"/>
  <c r="V117" i="29"/>
  <c r="V113" i="29"/>
  <c r="V111" i="29"/>
  <c r="V107" i="29"/>
  <c r="V103" i="29"/>
  <c r="V99" i="29"/>
  <c r="V95" i="29"/>
  <c r="V91" i="29"/>
  <c r="V87" i="29"/>
  <c r="V83" i="29"/>
  <c r="V79" i="29"/>
  <c r="V129" i="29"/>
  <c r="V123" i="29"/>
  <c r="V119" i="29"/>
  <c r="V115" i="29"/>
  <c r="V109" i="29"/>
  <c r="V105" i="29"/>
  <c r="V101" i="29"/>
  <c r="V97" i="29"/>
  <c r="V93" i="29"/>
  <c r="V89" i="29"/>
  <c r="V85" i="29"/>
  <c r="V81" i="29"/>
  <c r="AA130" i="29"/>
  <c r="AA122" i="29"/>
  <c r="AA114" i="29"/>
  <c r="AA106" i="29"/>
  <c r="AA98" i="29"/>
  <c r="AA90" i="29"/>
  <c r="AA82" i="29"/>
  <c r="AA129" i="29"/>
  <c r="AA121" i="29"/>
  <c r="AA113" i="29"/>
  <c r="AA105" i="29"/>
  <c r="AA97" i="29"/>
  <c r="AA89" i="29"/>
  <c r="AA81" i="29"/>
  <c r="AA128" i="29"/>
  <c r="AA120" i="29"/>
  <c r="U120" i="29" s="1"/>
  <c r="AA112" i="29"/>
  <c r="AA104" i="29"/>
  <c r="AA96" i="29"/>
  <c r="AA88" i="29"/>
  <c r="AA80" i="29"/>
  <c r="AA127" i="29"/>
  <c r="AA119" i="29"/>
  <c r="U119" i="29" s="1"/>
  <c r="AA111" i="29"/>
  <c r="U111" i="29" s="1"/>
  <c r="AA103" i="29"/>
  <c r="U103" i="29" s="1"/>
  <c r="AA95" i="29"/>
  <c r="AA87" i="29"/>
  <c r="AA79" i="29"/>
  <c r="AA126" i="29"/>
  <c r="U126" i="29" s="1"/>
  <c r="AA118" i="29"/>
  <c r="U118" i="29" s="1"/>
  <c r="AA110" i="29"/>
  <c r="AA102" i="29"/>
  <c r="AA94" i="29"/>
  <c r="AA86" i="29"/>
  <c r="AA78" i="29"/>
  <c r="AA125" i="29"/>
  <c r="AA109" i="29"/>
  <c r="AA101" i="29"/>
  <c r="AA93" i="29"/>
  <c r="AA85" i="29"/>
  <c r="AA117" i="29"/>
  <c r="U117" i="29" s="1"/>
  <c r="AA124" i="29"/>
  <c r="U124" i="29" s="1"/>
  <c r="AA92" i="29"/>
  <c r="AA123" i="29"/>
  <c r="U123" i="29" s="1"/>
  <c r="AA91" i="29"/>
  <c r="U91" i="29" s="1"/>
  <c r="AA116" i="29"/>
  <c r="U116" i="29" s="1"/>
  <c r="AA84" i="29"/>
  <c r="AA115" i="29"/>
  <c r="U115" i="29" s="1"/>
  <c r="AA83" i="29"/>
  <c r="AA108" i="29"/>
  <c r="AA107" i="29"/>
  <c r="U107" i="29" s="1"/>
  <c r="AA100" i="29"/>
  <c r="AA99" i="29"/>
  <c r="V77" i="29"/>
  <c r="AA77" i="29"/>
  <c r="T77" i="29"/>
  <c r="S77" i="29"/>
  <c r="T120" i="29"/>
  <c r="S120" i="29"/>
  <c r="T112" i="29"/>
  <c r="S112" i="29"/>
  <c r="S104" i="29"/>
  <c r="T104" i="29"/>
  <c r="S96" i="29"/>
  <c r="T96" i="29"/>
  <c r="T88" i="29"/>
  <c r="S88" i="29"/>
  <c r="S80" i="29"/>
  <c r="T80" i="29"/>
  <c r="S127" i="29"/>
  <c r="T127" i="29"/>
  <c r="T119" i="29"/>
  <c r="S119" i="29"/>
  <c r="T111" i="29"/>
  <c r="S111" i="29"/>
  <c r="S103" i="29"/>
  <c r="T103" i="29"/>
  <c r="T95" i="29"/>
  <c r="S95" i="29"/>
  <c r="S87" i="29"/>
  <c r="T87" i="29"/>
  <c r="S79" i="29"/>
  <c r="T79" i="29"/>
  <c r="S126" i="29"/>
  <c r="T126" i="29"/>
  <c r="S118" i="29"/>
  <c r="T118" i="29"/>
  <c r="S110" i="29"/>
  <c r="T110" i="29"/>
  <c r="T102" i="29"/>
  <c r="S102" i="29"/>
  <c r="S94" i="29"/>
  <c r="T94" i="29"/>
  <c r="S86" i="29"/>
  <c r="T86" i="29"/>
  <c r="S78" i="29"/>
  <c r="T78" i="29"/>
  <c r="S125" i="29"/>
  <c r="T125" i="29"/>
  <c r="S109" i="29"/>
  <c r="T109" i="29"/>
  <c r="S101" i="29"/>
  <c r="T101" i="29"/>
  <c r="S93" i="29"/>
  <c r="T93" i="29"/>
  <c r="S85" i="29"/>
  <c r="T85" i="29"/>
  <c r="S117" i="29"/>
  <c r="T117" i="29"/>
  <c r="S124" i="29"/>
  <c r="T124" i="29"/>
  <c r="T92" i="29"/>
  <c r="S92" i="29"/>
  <c r="T123" i="29"/>
  <c r="S123" i="29"/>
  <c r="T91" i="29"/>
  <c r="S91" i="29"/>
  <c r="T116" i="29"/>
  <c r="S116" i="29"/>
  <c r="S84" i="29"/>
  <c r="T84" i="29"/>
  <c r="T115" i="29"/>
  <c r="S115" i="29"/>
  <c r="S83" i="29"/>
  <c r="T83" i="29"/>
  <c r="T108" i="29"/>
  <c r="S108" i="29"/>
  <c r="T107" i="29"/>
  <c r="S107" i="29"/>
  <c r="S100" i="29"/>
  <c r="T100" i="29"/>
  <c r="T99" i="29"/>
  <c r="S99" i="29"/>
  <c r="S130" i="29"/>
  <c r="T130" i="29"/>
  <c r="S122" i="29"/>
  <c r="T122" i="29"/>
  <c r="U122" i="29"/>
  <c r="S114" i="29"/>
  <c r="T114" i="29"/>
  <c r="S106" i="29"/>
  <c r="T106" i="29"/>
  <c r="T98" i="29"/>
  <c r="S98" i="29"/>
  <c r="S90" i="29"/>
  <c r="T90" i="29"/>
  <c r="S82" i="29"/>
  <c r="T82" i="29"/>
  <c r="S129" i="29"/>
  <c r="T129" i="29"/>
  <c r="S121" i="29"/>
  <c r="T121" i="29"/>
  <c r="U121" i="29"/>
  <c r="S113" i="29"/>
  <c r="T113" i="29"/>
  <c r="S105" i="29"/>
  <c r="T105" i="29"/>
  <c r="S97" i="29"/>
  <c r="T97" i="29"/>
  <c r="S89" i="29"/>
  <c r="T89" i="29"/>
  <c r="S81" i="29"/>
  <c r="T81" i="29"/>
  <c r="T128" i="29"/>
  <c r="S128" i="29"/>
  <c r="X130" i="29"/>
  <c r="Y130" i="29" s="1"/>
  <c r="X128" i="29"/>
  <c r="Y128" i="29" s="1"/>
  <c r="X126" i="29"/>
  <c r="Y126" i="29" s="1"/>
  <c r="X124" i="29"/>
  <c r="Y124" i="29" s="1"/>
  <c r="X122" i="29"/>
  <c r="Y122" i="29" s="1"/>
  <c r="X120" i="29"/>
  <c r="Y120" i="29" s="1"/>
  <c r="X118" i="29"/>
  <c r="Y118" i="29" s="1"/>
  <c r="X116" i="29"/>
  <c r="Y116" i="29" s="1"/>
  <c r="X114" i="29"/>
  <c r="Y114" i="29" s="1"/>
  <c r="X112" i="29"/>
  <c r="Y112" i="29" s="1"/>
  <c r="X110" i="29"/>
  <c r="Y110" i="29" s="1"/>
  <c r="X108" i="29"/>
  <c r="Y108" i="29" s="1"/>
  <c r="X106" i="29"/>
  <c r="Y106" i="29" s="1"/>
  <c r="X104" i="29"/>
  <c r="Y104" i="29" s="1"/>
  <c r="X102" i="29"/>
  <c r="Y102" i="29" s="1"/>
  <c r="X100" i="29"/>
  <c r="Y100" i="29" s="1"/>
  <c r="X98" i="29"/>
  <c r="Y98" i="29" s="1"/>
  <c r="X96" i="29"/>
  <c r="Y96" i="29" s="1"/>
  <c r="X94" i="29"/>
  <c r="Y94" i="29" s="1"/>
  <c r="X92" i="29"/>
  <c r="Y92" i="29" s="1"/>
  <c r="X90" i="29"/>
  <c r="Y90" i="29" s="1"/>
  <c r="X88" i="29"/>
  <c r="Y88" i="29" s="1"/>
  <c r="X86" i="29"/>
  <c r="Y86" i="29" s="1"/>
  <c r="X84" i="29"/>
  <c r="Y84" i="29" s="1"/>
  <c r="X82" i="29"/>
  <c r="Y82" i="29" s="1"/>
  <c r="X80" i="29"/>
  <c r="Y80" i="29" s="1"/>
  <c r="X78" i="29"/>
  <c r="Y78" i="29" s="1"/>
  <c r="X129" i="29"/>
  <c r="Y129" i="29" s="1"/>
  <c r="X125" i="29"/>
  <c r="Y125" i="29" s="1"/>
  <c r="X123" i="29"/>
  <c r="Y123" i="29" s="1"/>
  <c r="X127" i="29"/>
  <c r="Y127" i="29" s="1"/>
  <c r="X121" i="29"/>
  <c r="Y121" i="29" s="1"/>
  <c r="X115" i="29"/>
  <c r="Y115" i="29" s="1"/>
  <c r="X99" i="29"/>
  <c r="Y99" i="29" s="1"/>
  <c r="X83" i="29"/>
  <c r="Y83" i="29" s="1"/>
  <c r="X109" i="29"/>
  <c r="Y109" i="29" s="1"/>
  <c r="X93" i="29"/>
  <c r="Y93" i="29" s="1"/>
  <c r="X119" i="29"/>
  <c r="Y119" i="29" s="1"/>
  <c r="X103" i="29"/>
  <c r="Y103" i="29" s="1"/>
  <c r="X87" i="29"/>
  <c r="Y87" i="29" s="1"/>
  <c r="X113" i="29"/>
  <c r="Y113" i="29" s="1"/>
  <c r="X97" i="29"/>
  <c r="Y97" i="29" s="1"/>
  <c r="X81" i="29"/>
  <c r="Y81" i="29" s="1"/>
  <c r="X107" i="29"/>
  <c r="Y107" i="29" s="1"/>
  <c r="X91" i="29"/>
  <c r="Y91" i="29" s="1"/>
  <c r="X117" i="29"/>
  <c r="Y117" i="29" s="1"/>
  <c r="X101" i="29"/>
  <c r="Y101" i="29" s="1"/>
  <c r="X85" i="29"/>
  <c r="Y85" i="29" s="1"/>
  <c r="X111" i="29"/>
  <c r="Y111" i="29" s="1"/>
  <c r="X95" i="29"/>
  <c r="Y95" i="29" s="1"/>
  <c r="X79" i="29"/>
  <c r="Y79" i="29" s="1"/>
  <c r="X105" i="29"/>
  <c r="Y105" i="29" s="1"/>
  <c r="X89" i="29"/>
  <c r="Y89" i="29" s="1"/>
  <c r="AI23" i="29" a="1"/>
  <c r="AA76" i="29"/>
  <c r="X77" i="29" l="1"/>
  <c r="Y77" i="29" s="1"/>
  <c r="AI30" i="29"/>
  <c r="AI38" i="29"/>
  <c r="AI46" i="29"/>
  <c r="AI54" i="29"/>
  <c r="AI62" i="29"/>
  <c r="AI70" i="29"/>
  <c r="AI78" i="29"/>
  <c r="AI86" i="29"/>
  <c r="AI94" i="29"/>
  <c r="AI102" i="29"/>
  <c r="AI110" i="29"/>
  <c r="AI118" i="29"/>
  <c r="AI126" i="29"/>
  <c r="AI23" i="29"/>
  <c r="AI31" i="29"/>
  <c r="AI39" i="29"/>
  <c r="AI47" i="29"/>
  <c r="AI55" i="29"/>
  <c r="AI63" i="29"/>
  <c r="AI71" i="29"/>
  <c r="AI79" i="29"/>
  <c r="AI87" i="29"/>
  <c r="AI95" i="29"/>
  <c r="AI103" i="29"/>
  <c r="AI111" i="29"/>
  <c r="AI119" i="29"/>
  <c r="AI127" i="29"/>
  <c r="AI24" i="29"/>
  <c r="AI32" i="29"/>
  <c r="AI40" i="29"/>
  <c r="AI48" i="29"/>
  <c r="AI56" i="29"/>
  <c r="AI64" i="29"/>
  <c r="AI72" i="29"/>
  <c r="AI80" i="29"/>
  <c r="AI88" i="29"/>
  <c r="AI96" i="29"/>
  <c r="AI104" i="29"/>
  <c r="AI112" i="29"/>
  <c r="AI120" i="29"/>
  <c r="AI128" i="29"/>
  <c r="AI25" i="29"/>
  <c r="AI33" i="29"/>
  <c r="AI41" i="29"/>
  <c r="AI49" i="29"/>
  <c r="AI57" i="29"/>
  <c r="AI65" i="29"/>
  <c r="AI73" i="29"/>
  <c r="AI81" i="29"/>
  <c r="AI89" i="29"/>
  <c r="AI97" i="29"/>
  <c r="AI105" i="29"/>
  <c r="AI113" i="29"/>
  <c r="AI121" i="29"/>
  <c r="AI129" i="29"/>
  <c r="AI26" i="29"/>
  <c r="AI34" i="29"/>
  <c r="AI42" i="29"/>
  <c r="AI50" i="29"/>
  <c r="AI58" i="29"/>
  <c r="AI66" i="29"/>
  <c r="AI74" i="29"/>
  <c r="AI82" i="29"/>
  <c r="AI90" i="29"/>
  <c r="AI98" i="29"/>
  <c r="AI106" i="29"/>
  <c r="AI114" i="29"/>
  <c r="AI122" i="29"/>
  <c r="AI130" i="29"/>
  <c r="AI27" i="29"/>
  <c r="AI35" i="29"/>
  <c r="AI43" i="29"/>
  <c r="AI51" i="29"/>
  <c r="AI59" i="29"/>
  <c r="AI67" i="29"/>
  <c r="AI75" i="29"/>
  <c r="AI83" i="29"/>
  <c r="AI91" i="29"/>
  <c r="AI99" i="29"/>
  <c r="AI107" i="29"/>
  <c r="AI115" i="29"/>
  <c r="AI123" i="29"/>
  <c r="AI28" i="29"/>
  <c r="AI36" i="29"/>
  <c r="AI29" i="29"/>
  <c r="AI68" i="29"/>
  <c r="AI100" i="29"/>
  <c r="AI37" i="29"/>
  <c r="AI69" i="29"/>
  <c r="AI101" i="29"/>
  <c r="AI44" i="29"/>
  <c r="AI76" i="29"/>
  <c r="AI108" i="29"/>
  <c r="AI45" i="29"/>
  <c r="AI77" i="29"/>
  <c r="AI109" i="29"/>
  <c r="AI52" i="29"/>
  <c r="AI84" i="29"/>
  <c r="AI116" i="29"/>
  <c r="AI53" i="29"/>
  <c r="AI85" i="29"/>
  <c r="AI117" i="29"/>
  <c r="AI60" i="29"/>
  <c r="AI92" i="29"/>
  <c r="AI124" i="29"/>
  <c r="AI61" i="29"/>
  <c r="AI93" i="29"/>
  <c r="AI125" i="29"/>
  <c r="Q130" i="29"/>
  <c r="P130" i="29"/>
  <c r="Q129" i="29"/>
  <c r="P129" i="29"/>
  <c r="Q128" i="29"/>
  <c r="P128" i="29"/>
  <c r="Q127" i="29"/>
  <c r="P127" i="29"/>
  <c r="Q126" i="29"/>
  <c r="P126" i="29"/>
  <c r="Q125" i="29"/>
  <c r="P125" i="29"/>
  <c r="Q124" i="29"/>
  <c r="P124" i="29"/>
  <c r="Q123" i="29"/>
  <c r="P123" i="29"/>
  <c r="Q122" i="29"/>
  <c r="P122" i="29"/>
  <c r="Q121" i="29"/>
  <c r="P121" i="29"/>
  <c r="Q120" i="29"/>
  <c r="P120" i="29"/>
  <c r="Q119" i="29"/>
  <c r="P119" i="29"/>
  <c r="Q118" i="29"/>
  <c r="P118" i="29"/>
  <c r="Q117" i="29"/>
  <c r="P117" i="29"/>
  <c r="Q116" i="29"/>
  <c r="P116" i="29"/>
  <c r="Q115" i="29"/>
  <c r="P115" i="29"/>
  <c r="Q114" i="29"/>
  <c r="P114" i="29"/>
  <c r="Q113" i="29"/>
  <c r="P113" i="29"/>
  <c r="Q112" i="29"/>
  <c r="P112" i="29"/>
  <c r="Q111" i="29"/>
  <c r="P111" i="29"/>
  <c r="Q110" i="29"/>
  <c r="P110" i="29"/>
  <c r="Q109" i="29"/>
  <c r="P109" i="29"/>
  <c r="Q108" i="29"/>
  <c r="P108" i="29"/>
  <c r="Q107" i="29"/>
  <c r="P107" i="29"/>
  <c r="Q106" i="29"/>
  <c r="P106" i="29"/>
  <c r="Q105" i="29"/>
  <c r="P105" i="29"/>
  <c r="Q104" i="29"/>
  <c r="P104" i="29"/>
  <c r="Q103" i="29"/>
  <c r="P103" i="29"/>
  <c r="Q102" i="29"/>
  <c r="P102" i="29"/>
  <c r="Q101" i="29"/>
  <c r="P101" i="29"/>
  <c r="Q100" i="29"/>
  <c r="P100" i="29"/>
  <c r="Q99" i="29"/>
  <c r="P99" i="29"/>
  <c r="Q98" i="29"/>
  <c r="P98" i="29"/>
  <c r="Q97" i="29"/>
  <c r="P97" i="29"/>
  <c r="Q96" i="29"/>
  <c r="P96" i="29"/>
  <c r="Q95" i="29"/>
  <c r="P95" i="29"/>
  <c r="Q94" i="29"/>
  <c r="P94" i="29"/>
  <c r="Q93" i="29"/>
  <c r="P93" i="29"/>
  <c r="Q92" i="29"/>
  <c r="P92" i="29"/>
  <c r="Q91" i="29"/>
  <c r="P91" i="29"/>
  <c r="Q90" i="29"/>
  <c r="P90" i="29"/>
  <c r="Q89" i="29"/>
  <c r="P89" i="29"/>
  <c r="Q88" i="29"/>
  <c r="P88" i="29"/>
  <c r="Q87" i="29"/>
  <c r="P87" i="29"/>
  <c r="Q86" i="29"/>
  <c r="P86" i="29"/>
  <c r="Q85" i="29"/>
  <c r="P85" i="29"/>
  <c r="Q84" i="29"/>
  <c r="P84" i="29"/>
  <c r="Q83" i="29"/>
  <c r="P83" i="29"/>
  <c r="Q82" i="29"/>
  <c r="P82" i="29"/>
  <c r="Q81" i="29"/>
  <c r="P81" i="29"/>
  <c r="Q80" i="29"/>
  <c r="P80" i="29"/>
  <c r="Q79" i="29"/>
  <c r="P79" i="29"/>
  <c r="Q78" i="29"/>
  <c r="P78" i="29"/>
  <c r="Q77" i="29"/>
  <c r="P77" i="29"/>
  <c r="W79" i="29" l="1"/>
  <c r="W87" i="29"/>
  <c r="W103" i="29"/>
  <c r="W119" i="29"/>
  <c r="W100" i="29"/>
  <c r="W108" i="29"/>
  <c r="W116" i="29"/>
  <c r="W105" i="29"/>
  <c r="W121" i="29"/>
  <c r="W127" i="29"/>
  <c r="W95" i="29"/>
  <c r="W111" i="29"/>
  <c r="W124" i="29"/>
  <c r="W84" i="29"/>
  <c r="W92" i="29"/>
  <c r="W81" i="29"/>
  <c r="W89" i="29"/>
  <c r="W97" i="29"/>
  <c r="W113" i="29"/>
  <c r="W82" i="29"/>
  <c r="W90" i="29"/>
  <c r="W98" i="29"/>
  <c r="W106" i="29"/>
  <c r="W114" i="29"/>
  <c r="W129" i="29"/>
  <c r="W122" i="29"/>
  <c r="W80" i="29"/>
  <c r="W112" i="29"/>
  <c r="W130" i="29"/>
  <c r="W85" i="29"/>
  <c r="W93" i="29"/>
  <c r="W109" i="29"/>
  <c r="W117" i="29"/>
  <c r="W88" i="29"/>
  <c r="W83" i="29"/>
  <c r="W91" i="29"/>
  <c r="W107" i="29"/>
  <c r="W115" i="29"/>
  <c r="W123" i="29"/>
  <c r="W101" i="29"/>
  <c r="W125" i="29"/>
  <c r="W96" i="29"/>
  <c r="W104" i="29"/>
  <c r="W120" i="29"/>
  <c r="W128" i="29"/>
  <c r="W99" i="29"/>
  <c r="W78" i="29"/>
  <c r="W86" i="29"/>
  <c r="W94" i="29"/>
  <c r="W102" i="29"/>
  <c r="W110" i="29"/>
  <c r="W118" i="29"/>
  <c r="W126" i="29"/>
  <c r="W77" i="29"/>
  <c r="O23" i="28"/>
  <c r="P23" i="28"/>
  <c r="O24" i="28"/>
  <c r="P24" i="28"/>
  <c r="O25" i="28"/>
  <c r="P25" i="28"/>
  <c r="O26" i="28"/>
  <c r="P26" i="28"/>
  <c r="O27" i="28"/>
  <c r="P27" i="28"/>
  <c r="O28" i="28"/>
  <c r="P28" i="28"/>
  <c r="O29" i="28"/>
  <c r="P29" i="28"/>
  <c r="O30" i="28"/>
  <c r="P30" i="28"/>
  <c r="O31" i="28"/>
  <c r="P31" i="28" s="1"/>
  <c r="O32" i="28"/>
  <c r="P32" i="28" s="1"/>
  <c r="O33" i="28"/>
  <c r="P33" i="28"/>
  <c r="O34" i="28"/>
  <c r="P34" i="28"/>
  <c r="O35" i="28"/>
  <c r="P35" i="28"/>
  <c r="O36" i="28"/>
  <c r="P36" i="28" s="1"/>
  <c r="O37" i="28"/>
  <c r="P37" i="28"/>
  <c r="O38" i="28"/>
  <c r="P38" i="28" s="1"/>
  <c r="O39" i="28"/>
  <c r="P39" i="28"/>
  <c r="O40" i="28"/>
  <c r="P40" i="28"/>
  <c r="O41" i="28"/>
  <c r="P41" i="28"/>
  <c r="O42" i="28"/>
  <c r="P42" i="28"/>
  <c r="O43" i="28"/>
  <c r="P43" i="28"/>
  <c r="O44" i="28"/>
  <c r="P44" i="28"/>
  <c r="O45" i="28"/>
  <c r="P45" i="28"/>
  <c r="O46" i="28"/>
  <c r="P46" i="28" s="1"/>
  <c r="V24" i="28"/>
  <c r="V37" i="28"/>
  <c r="V38" i="28"/>
  <c r="V25" i="28"/>
  <c r="V39" i="28"/>
  <c r="AA72" i="13"/>
  <c r="V26" i="28"/>
  <c r="V40" i="28"/>
  <c r="V27" i="28"/>
  <c r="V41" i="28"/>
  <c r="V28" i="28"/>
  <c r="V32" i="28"/>
  <c r="V42" i="28"/>
  <c r="V33" i="28"/>
  <c r="V29" i="28"/>
  <c r="V31" i="28"/>
  <c r="V43" i="28"/>
  <c r="V45" i="28"/>
  <c r="V30" i="28"/>
  <c r="V23" i="28"/>
  <c r="V46" i="28"/>
  <c r="V44" i="28"/>
  <c r="V35" i="28"/>
  <c r="V34" i="28"/>
  <c r="V36" i="28"/>
  <c r="W36" i="28" l="1"/>
  <c r="W34" i="28"/>
  <c r="W35" i="28"/>
  <c r="W44" i="28"/>
  <c r="W46" i="28"/>
  <c r="W23" i="28"/>
  <c r="W30" i="28"/>
  <c r="W45" i="28"/>
  <c r="W43" i="28"/>
  <c r="W31" i="28"/>
  <c r="W29" i="28"/>
  <c r="W33" i="28"/>
  <c r="W42" i="28"/>
  <c r="W32" i="28"/>
  <c r="W28" i="28"/>
  <c r="W41" i="28"/>
  <c r="W27" i="28"/>
  <c r="W40" i="28"/>
  <c r="W26" i="28"/>
  <c r="W39" i="28"/>
  <c r="W25" i="28"/>
  <c r="W38" i="28"/>
  <c r="W37" i="28"/>
  <c r="W24" i="28"/>
  <c r="D34" i="22"/>
  <c r="D30" i="22"/>
  <c r="D28" i="22"/>
  <c r="AC23" i="28" a="1"/>
  <c r="AC23" i="26" a="1"/>
  <c r="AL23" i="13" a="1"/>
  <c r="AG23" i="27" a="1"/>
  <c r="AC30" i="28" l="1"/>
  <c r="AC38" i="28"/>
  <c r="AC46" i="28"/>
  <c r="AC54" i="28"/>
  <c r="AC62" i="28"/>
  <c r="AC70" i="28"/>
  <c r="AC23" i="28"/>
  <c r="AC31" i="28"/>
  <c r="AC39" i="28"/>
  <c r="AC47" i="28"/>
  <c r="AC55" i="28"/>
  <c r="AC63" i="28"/>
  <c r="AC71" i="28"/>
  <c r="AC24" i="28"/>
  <c r="AC32" i="28"/>
  <c r="AC40" i="28"/>
  <c r="AC48" i="28"/>
  <c r="AC56" i="28"/>
  <c r="AC64" i="28"/>
  <c r="AC72" i="28"/>
  <c r="AC25" i="28"/>
  <c r="AC33" i="28"/>
  <c r="AC41" i="28"/>
  <c r="AC49" i="28"/>
  <c r="AC57" i="28"/>
  <c r="AC65" i="28"/>
  <c r="AC73" i="28"/>
  <c r="AC26" i="28"/>
  <c r="AC34" i="28"/>
  <c r="AC42" i="28"/>
  <c r="AC50" i="28"/>
  <c r="AC58" i="28"/>
  <c r="AC66" i="28"/>
  <c r="AC74" i="28"/>
  <c r="AC27" i="28"/>
  <c r="AC35" i="28"/>
  <c r="AC43" i="28"/>
  <c r="AC51" i="28"/>
  <c r="AC59" i="28"/>
  <c r="AC67" i="28"/>
  <c r="AC75" i="28"/>
  <c r="AC28" i="28"/>
  <c r="AC36" i="28"/>
  <c r="AC44" i="28"/>
  <c r="AC52" i="28"/>
  <c r="AC60" i="28"/>
  <c r="AC68" i="28"/>
  <c r="AC29" i="28"/>
  <c r="AC37" i="28"/>
  <c r="AC45" i="28"/>
  <c r="AC53" i="28"/>
  <c r="AC61" i="28"/>
  <c r="AC69" i="28"/>
  <c r="AC30" i="26"/>
  <c r="AC38" i="26"/>
  <c r="AC46" i="26"/>
  <c r="AC54" i="26"/>
  <c r="AC62" i="26"/>
  <c r="AC70" i="26"/>
  <c r="AC78" i="26"/>
  <c r="AC86" i="26"/>
  <c r="AC23" i="26"/>
  <c r="AC31" i="26"/>
  <c r="AC39" i="26"/>
  <c r="AC47" i="26"/>
  <c r="AC55" i="26"/>
  <c r="AC63" i="26"/>
  <c r="AC71" i="26"/>
  <c r="AC79" i="26"/>
  <c r="AC24" i="26"/>
  <c r="AC32" i="26"/>
  <c r="AC40" i="26"/>
  <c r="AC48" i="26"/>
  <c r="AC56" i="26"/>
  <c r="AC64" i="26"/>
  <c r="AC72" i="26"/>
  <c r="AC80" i="26"/>
  <c r="AC25" i="26"/>
  <c r="AC33" i="26"/>
  <c r="AC41" i="26"/>
  <c r="AC49" i="26"/>
  <c r="AC57" i="26"/>
  <c r="AC65" i="26"/>
  <c r="AC73" i="26"/>
  <c r="AC81" i="26"/>
  <c r="AC26" i="26"/>
  <c r="AC34" i="26"/>
  <c r="AC42" i="26"/>
  <c r="AC50" i="26"/>
  <c r="AC58" i="26"/>
  <c r="AC66" i="26"/>
  <c r="AC74" i="26"/>
  <c r="AC82" i="26"/>
  <c r="AC27" i="26"/>
  <c r="AC35" i="26"/>
  <c r="AC43" i="26"/>
  <c r="AC51" i="26"/>
  <c r="AC59" i="26"/>
  <c r="AC67" i="26"/>
  <c r="AC75" i="26"/>
  <c r="AC83" i="26"/>
  <c r="AC28" i="26"/>
  <c r="AC36" i="26"/>
  <c r="AC44" i="26"/>
  <c r="AC52" i="26"/>
  <c r="AC60" i="26"/>
  <c r="AC68" i="26"/>
  <c r="AC76" i="26"/>
  <c r="AC84" i="26"/>
  <c r="AC29" i="26"/>
  <c r="AC37" i="26"/>
  <c r="AC45" i="26"/>
  <c r="AC53" i="26"/>
  <c r="AC61" i="26"/>
  <c r="AC69" i="26"/>
  <c r="AC77" i="26"/>
  <c r="AC85" i="26"/>
  <c r="AL30" i="13"/>
  <c r="AL38" i="13"/>
  <c r="AL46" i="13"/>
  <c r="AL54" i="13"/>
  <c r="AL62" i="13"/>
  <c r="AL70" i="13"/>
  <c r="AL78" i="13"/>
  <c r="AL86" i="13"/>
  <c r="AL94" i="13"/>
  <c r="AL102" i="13"/>
  <c r="AL110" i="13"/>
  <c r="AL23" i="13"/>
  <c r="AL31" i="13"/>
  <c r="AL39" i="13"/>
  <c r="AL47" i="13"/>
  <c r="AL55" i="13"/>
  <c r="AL63" i="13"/>
  <c r="AL71" i="13"/>
  <c r="AL79" i="13"/>
  <c r="AL87" i="13"/>
  <c r="AL95" i="13"/>
  <c r="AL103" i="13"/>
  <c r="AL111" i="13"/>
  <c r="AL24" i="13"/>
  <c r="AL32" i="13"/>
  <c r="AL40" i="13"/>
  <c r="AL48" i="13"/>
  <c r="AL56" i="13"/>
  <c r="AL64" i="13"/>
  <c r="AL72" i="13"/>
  <c r="AL80" i="13"/>
  <c r="AL88" i="13"/>
  <c r="AL96" i="13"/>
  <c r="AL104" i="13"/>
  <c r="AL112" i="13"/>
  <c r="AL25" i="13"/>
  <c r="AL33" i="13"/>
  <c r="AL41" i="13"/>
  <c r="AL49" i="13"/>
  <c r="AL57" i="13"/>
  <c r="AL65" i="13"/>
  <c r="AL73" i="13"/>
  <c r="AL81" i="13"/>
  <c r="AL89" i="13"/>
  <c r="AL97" i="13"/>
  <c r="AL105" i="13"/>
  <c r="AL113" i="13"/>
  <c r="AL26" i="13"/>
  <c r="AL34" i="13"/>
  <c r="AL42" i="13"/>
  <c r="AL50" i="13"/>
  <c r="AL58" i="13"/>
  <c r="AL66" i="13"/>
  <c r="AL74" i="13"/>
  <c r="AL82" i="13"/>
  <c r="AL90" i="13"/>
  <c r="AL98" i="13"/>
  <c r="AL106" i="13"/>
  <c r="AL114" i="13"/>
  <c r="AL27" i="13"/>
  <c r="AL35" i="13"/>
  <c r="AL43" i="13"/>
  <c r="AL51" i="13"/>
  <c r="AL59" i="13"/>
  <c r="AL67" i="13"/>
  <c r="AL75" i="13"/>
  <c r="AL83" i="13"/>
  <c r="AL91" i="13"/>
  <c r="AL99" i="13"/>
  <c r="AL107" i="13"/>
  <c r="AL28" i="13"/>
  <c r="AL36" i="13"/>
  <c r="AL44" i="13"/>
  <c r="AL52" i="13"/>
  <c r="AL60" i="13"/>
  <c r="AL68" i="13"/>
  <c r="AL76" i="13"/>
  <c r="AL84" i="13"/>
  <c r="AL92" i="13"/>
  <c r="AL100" i="13"/>
  <c r="AL108" i="13"/>
  <c r="AL29" i="13"/>
  <c r="AL37" i="13"/>
  <c r="AL45" i="13"/>
  <c r="AL53" i="13"/>
  <c r="AL61" i="13"/>
  <c r="AL69" i="13"/>
  <c r="AL77" i="13"/>
  <c r="AL85" i="13"/>
  <c r="AL93" i="13"/>
  <c r="AL101" i="13"/>
  <c r="AL109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71" i="27"/>
  <c r="AG24" i="27"/>
  <c r="AG32" i="27"/>
  <c r="AG40" i="27"/>
  <c r="AG48" i="27"/>
  <c r="AG56" i="27"/>
  <c r="AG64" i="27"/>
  <c r="AG72" i="27"/>
  <c r="AG25" i="27"/>
  <c r="AG33" i="27"/>
  <c r="AG41" i="27"/>
  <c r="AG49" i="27"/>
  <c r="AG57" i="27"/>
  <c r="AG65" i="27"/>
  <c r="AG73" i="27"/>
  <c r="AG26" i="27"/>
  <c r="AG34" i="27"/>
  <c r="AG42" i="27"/>
  <c r="AG50" i="27"/>
  <c r="AG58" i="27"/>
  <c r="AG66" i="27"/>
  <c r="AG74" i="27"/>
  <c r="AG27" i="27"/>
  <c r="AG35" i="27"/>
  <c r="AG43" i="27"/>
  <c r="AG51" i="27"/>
  <c r="AG59" i="27"/>
  <c r="AG67" i="27"/>
  <c r="AG75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A23" i="28" a="1"/>
  <c r="AA24" i="28" s="1"/>
  <c r="AA23" i="28"/>
  <c r="AA30" i="28"/>
  <c r="AA31" i="28"/>
  <c r="AA38" i="28"/>
  <c r="AA39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6" i="28" l="1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31" i="13"/>
  <c r="V28" i="13"/>
  <c r="V24" i="13"/>
  <c r="V27" i="13"/>
  <c r="V25" i="13"/>
  <c r="V23" i="13"/>
  <c r="V34" i="13"/>
  <c r="V30" i="13"/>
  <c r="V32" i="13"/>
  <c r="V29" i="13"/>
  <c r="V33" i="13"/>
  <c r="V26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26" i="26"/>
  <c r="V29" i="26"/>
  <c r="V73" i="13"/>
  <c r="V95" i="13"/>
  <c r="V76" i="13"/>
  <c r="V106" i="13"/>
  <c r="V74" i="13"/>
  <c r="V109" i="13"/>
  <c r="V39" i="26"/>
  <c r="V36" i="26"/>
  <c r="V82" i="13"/>
  <c r="V80" i="13"/>
  <c r="V96" i="13"/>
  <c r="V110" i="13"/>
  <c r="V90" i="13"/>
  <c r="V112" i="13"/>
  <c r="V31" i="26"/>
  <c r="V28" i="26"/>
  <c r="V114" i="13"/>
  <c r="V75" i="13"/>
  <c r="V88" i="13"/>
  <c r="V101" i="13"/>
  <c r="V94" i="13"/>
  <c r="V24" i="26"/>
  <c r="V35" i="26"/>
  <c r="V105" i="13"/>
  <c r="V84" i="13"/>
  <c r="V102" i="13"/>
  <c r="V85" i="13"/>
  <c r="V103" i="13"/>
  <c r="V38" i="26"/>
  <c r="V27" i="26"/>
  <c r="V81" i="13"/>
  <c r="V72" i="13"/>
  <c r="V104" i="13"/>
  <c r="V91" i="13"/>
  <c r="V100" i="13"/>
  <c r="V40" i="26"/>
  <c r="V30" i="26"/>
  <c r="V34" i="26"/>
  <c r="V92" i="13"/>
  <c r="V107" i="13"/>
  <c r="V111" i="13"/>
  <c r="V78" i="13"/>
  <c r="V99" i="13"/>
  <c r="V32" i="26"/>
  <c r="V25" i="26"/>
  <c r="V33" i="26"/>
  <c r="V83" i="13"/>
  <c r="V87" i="13"/>
  <c r="V77" i="13"/>
  <c r="V108" i="13"/>
  <c r="V89" i="13"/>
  <c r="V23" i="26"/>
  <c r="V37" i="26"/>
  <c r="V93" i="13"/>
  <c r="V98" i="13"/>
  <c r="V97" i="13"/>
  <c r="V79" i="13"/>
  <c r="V113" i="13"/>
  <c r="V86" i="13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32" i="27"/>
  <c r="V29" i="27"/>
  <c r="V34" i="27"/>
  <c r="V28" i="27"/>
  <c r="V26" i="27"/>
  <c r="V33" i="27"/>
  <c r="V24" i="27"/>
  <c r="V35" i="27"/>
  <c r="V36" i="27"/>
  <c r="V27" i="27"/>
  <c r="V31" i="27"/>
  <c r="V23" i="27"/>
  <c r="V30" i="27"/>
  <c r="V25" i="27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61" i="29"/>
  <c r="V71" i="29"/>
  <c r="V32" i="29"/>
  <c r="V36" i="29"/>
  <c r="V31" i="29"/>
  <c r="V46" i="29"/>
  <c r="V30" i="29"/>
  <c r="V38" i="29"/>
  <c r="V62" i="29"/>
  <c r="V26" i="29"/>
  <c r="V72" i="29"/>
  <c r="V64" i="29"/>
  <c r="V69" i="29"/>
  <c r="V33" i="29"/>
  <c r="V37" i="29"/>
  <c r="V48" i="29"/>
  <c r="V57" i="29"/>
  <c r="V23" i="29"/>
  <c r="V56" i="29"/>
  <c r="V70" i="29"/>
  <c r="V29" i="29"/>
  <c r="V59" i="29"/>
  <c r="V55" i="29"/>
  <c r="V68" i="29"/>
  <c r="V52" i="29"/>
  <c r="V44" i="29"/>
  <c r="V65" i="29"/>
  <c r="V43" i="29"/>
  <c r="V76" i="29"/>
  <c r="V34" i="29"/>
  <c r="V53" i="29"/>
  <c r="V54" i="29"/>
  <c r="V28" i="29"/>
  <c r="V39" i="29"/>
  <c r="V60" i="29"/>
  <c r="V63" i="29"/>
  <c r="V35" i="29"/>
  <c r="V27" i="29"/>
  <c r="V45" i="29"/>
  <c r="V75" i="29"/>
  <c r="V49" i="29"/>
  <c r="V47" i="29"/>
  <c r="V24" i="29"/>
  <c r="V74" i="29"/>
  <c r="V73" i="29"/>
  <c r="V25" i="29"/>
  <c r="V40" i="29"/>
  <c r="V67" i="29"/>
  <c r="V51" i="29"/>
  <c r="V41" i="29"/>
  <c r="V66" i="29"/>
  <c r="V58" i="29"/>
  <c r="V50" i="29"/>
  <c r="V42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5" i="29"/>
  <c r="C6" i="29"/>
  <c r="C7" i="29"/>
  <c r="C4" i="29"/>
  <c r="C3" i="29"/>
  <c r="C8" i="29"/>
  <c r="C9" i="29"/>
  <c r="C3" i="28"/>
  <c r="C10" i="28"/>
  <c r="C12" i="28"/>
  <c r="C13" i="28"/>
  <c r="C7" i="28"/>
  <c r="C14" i="28"/>
  <c r="C6" i="28"/>
  <c r="C11" i="28"/>
  <c r="C8" i="28"/>
  <c r="C5" i="28"/>
  <c r="C16" i="28"/>
  <c r="C15" i="28"/>
  <c r="C9" i="28"/>
  <c r="C4" i="28"/>
  <c r="D5" i="27"/>
  <c r="D4" i="28"/>
  <c r="D4" i="27"/>
  <c r="D3" i="28"/>
  <c r="D3" i="29"/>
  <c r="D3" i="27"/>
  <c r="D4" i="29"/>
  <c r="D5" i="28"/>
  <c r="D5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4" i="26"/>
  <c r="D5" i="26"/>
  <c r="D3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7"/>
  <c r="D7" i="28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M21" i="22"/>
  <c r="M24" i="22"/>
  <c r="M22" i="22"/>
  <c r="K21" i="22"/>
  <c r="L21" i="22"/>
  <c r="L23" i="22" s="1"/>
  <c r="J21" i="22"/>
  <c r="L25" i="22"/>
  <c r="M25" i="22"/>
  <c r="AC110" i="13"/>
  <c r="J22" i="22"/>
  <c r="K22" i="22"/>
  <c r="K24" i="22"/>
  <c r="K25" i="22"/>
  <c r="J24" i="22"/>
  <c r="J25" i="22"/>
  <c r="M15" i="22" l="1"/>
  <c r="L15" i="22"/>
  <c r="K15" i="22"/>
  <c r="J15" i="22"/>
  <c r="I15" i="22"/>
  <c r="D17" i="22"/>
  <c r="B1" i="22"/>
  <c r="AA83" i="13"/>
  <c r="M18" i="22"/>
  <c r="AA73" i="29"/>
  <c r="AA90" i="13"/>
  <c r="AA31" i="27"/>
  <c r="AA30" i="29"/>
  <c r="L24" i="22"/>
  <c r="AA62" i="29"/>
  <c r="AA94" i="13"/>
  <c r="AA103" i="13"/>
  <c r="AA88" i="13"/>
  <c r="AA41" i="29"/>
  <c r="AA102" i="13"/>
  <c r="K18" i="22"/>
  <c r="AA73" i="13"/>
  <c r="L22" i="22"/>
  <c r="AA53" i="29"/>
  <c r="M16" i="22"/>
  <c r="AA60" i="29"/>
  <c r="AA57" i="29"/>
  <c r="U60" i="29"/>
  <c r="AA52" i="29"/>
  <c r="AA91" i="13"/>
  <c r="AA32" i="29"/>
  <c r="T52" i="29"/>
  <c r="T62" i="29"/>
  <c r="AA104" i="13"/>
  <c r="T60" i="29"/>
  <c r="AA109" i="13"/>
  <c r="AA50" i="29"/>
  <c r="AA106" i="13"/>
  <c r="AA81" i="13"/>
  <c r="AA61" i="29"/>
  <c r="AA54" i="29"/>
  <c r="AA74" i="29"/>
  <c r="AA92" i="13"/>
  <c r="S41" i="29"/>
  <c r="S60" i="29"/>
  <c r="AA48" i="29"/>
  <c r="T48" i="29" s="1"/>
  <c r="AA75" i="29"/>
  <c r="L17" i="22"/>
  <c r="AA29" i="29"/>
  <c r="U29" i="29" s="1"/>
  <c r="I17" i="22"/>
  <c r="AA65" i="29"/>
  <c r="AA85" i="13"/>
  <c r="AA56" i="29"/>
  <c r="T56" i="29" s="1"/>
  <c r="U41" i="29"/>
  <c r="J19" i="22"/>
  <c r="AA93" i="13"/>
  <c r="AA51" i="29"/>
  <c r="AA63" i="29"/>
  <c r="S63" i="29" s="1"/>
  <c r="AA24" i="29"/>
  <c r="U24" i="29" s="1"/>
  <c r="AA101" i="13"/>
  <c r="L19" i="22"/>
  <c r="AA38" i="29"/>
  <c r="U38" i="29"/>
  <c r="AA79" i="13"/>
  <c r="AA30" i="27"/>
  <c r="S65" i="29"/>
  <c r="AA23" i="29"/>
  <c r="U74" i="29"/>
  <c r="AA66" i="29"/>
  <c r="K17" i="22"/>
  <c r="AA44" i="29"/>
  <c r="AA105" i="13"/>
  <c r="AA87" i="13"/>
  <c r="M23" i="22"/>
  <c r="U53" i="29"/>
  <c r="AA95" i="13"/>
  <c r="AA70" i="29"/>
  <c r="AA100" i="13"/>
  <c r="I16" i="22"/>
  <c r="M17" i="22"/>
  <c r="AA26" i="27"/>
  <c r="AA40" i="29"/>
  <c r="AA25" i="27"/>
  <c r="AA96" i="13"/>
  <c r="U66" i="29"/>
  <c r="J17" i="22"/>
  <c r="T73" i="29"/>
  <c r="T76" i="29"/>
  <c r="U51" i="29"/>
  <c r="AA67" i="29"/>
  <c r="T67" i="29" s="1"/>
  <c r="AA26" i="29"/>
  <c r="S26" i="29" s="1"/>
  <c r="AA97" i="13"/>
  <c r="J18" i="22"/>
  <c r="AA108" i="13"/>
  <c r="T41" i="29"/>
  <c r="AA33" i="29"/>
  <c r="AA32" i="27"/>
  <c r="AA74" i="13"/>
  <c r="AA28" i="29"/>
  <c r="L16" i="22"/>
  <c r="U73" i="29"/>
  <c r="AA59" i="29"/>
  <c r="T65" i="29"/>
  <c r="AA84" i="13"/>
  <c r="U33" i="29"/>
  <c r="S51" i="29"/>
  <c r="S62" i="29"/>
  <c r="AA71" i="29"/>
  <c r="T71" i="29" s="1"/>
  <c r="AA72" i="29"/>
  <c r="AA80" i="13"/>
  <c r="AA36" i="27"/>
  <c r="AA25" i="29"/>
  <c r="AA28" i="27"/>
  <c r="J16" i="22"/>
  <c r="AA49" i="29"/>
  <c r="T49" i="29" s="1"/>
  <c r="S33" i="29"/>
  <c r="S40" i="29"/>
  <c r="S32" i="29"/>
  <c r="U71" i="29"/>
  <c r="AA78" i="13"/>
  <c r="AA33" i="27"/>
  <c r="AA98" i="13"/>
  <c r="T38" i="29"/>
  <c r="S25" i="29"/>
  <c r="AA47" i="29"/>
  <c r="T74" i="29"/>
  <c r="S50" i="29"/>
  <c r="AA43" i="29"/>
  <c r="S43" i="29" s="1"/>
  <c r="AA64" i="29"/>
  <c r="AA75" i="13"/>
  <c r="T66" i="29"/>
  <c r="U32" i="29"/>
  <c r="M19" i="22"/>
  <c r="K16" i="22"/>
  <c r="U49" i="29"/>
  <c r="S53" i="29"/>
  <c r="T57" i="29"/>
  <c r="AA99" i="13"/>
  <c r="AA34" i="29"/>
  <c r="S66" i="29"/>
  <c r="AA86" i="13"/>
  <c r="U63" i="29"/>
  <c r="AA58" i="29"/>
  <c r="S58" i="29" s="1"/>
  <c r="S74" i="29"/>
  <c r="S57" i="29"/>
  <c r="AA23" i="27"/>
  <c r="AA89" i="13"/>
  <c r="L18" i="22"/>
  <c r="D6" i="22"/>
  <c r="AA42" i="29"/>
  <c r="S67" i="29"/>
  <c r="AA24" i="27"/>
  <c r="AA46" i="29"/>
  <c r="AA35" i="27"/>
  <c r="AA31" i="29"/>
  <c r="AA82" i="13"/>
  <c r="S38" i="29"/>
  <c r="T64" i="29"/>
  <c r="K19" i="22"/>
  <c r="I19" i="22"/>
  <c r="U50" i="29"/>
  <c r="AA69" i="29"/>
  <c r="S64" i="29"/>
  <c r="T32" i="29"/>
  <c r="T58" i="29"/>
  <c r="AA68" i="29"/>
  <c r="AA107" i="13"/>
  <c r="AA36" i="29"/>
  <c r="I18" i="22"/>
  <c r="AA27" i="29"/>
  <c r="AA35" i="29"/>
  <c r="S35" i="29" s="1"/>
  <c r="AA39" i="29"/>
  <c r="AA29" i="27"/>
  <c r="AA34" i="27"/>
  <c r="U40" i="29"/>
  <c r="S36" i="29"/>
  <c r="U67" i="29"/>
  <c r="T24" i="29"/>
  <c r="AA45" i="29"/>
  <c r="J23" i="22"/>
  <c r="AA76" i="13"/>
  <c r="K23" i="22"/>
  <c r="AA55" i="29"/>
  <c r="U30" i="29"/>
  <c r="T54" i="29"/>
  <c r="AA37" i="29"/>
  <c r="U56" i="29"/>
  <c r="AA27" i="27"/>
  <c r="AA77" i="13"/>
  <c r="S56" i="29"/>
  <c r="U23" i="29"/>
  <c r="T23" i="29"/>
  <c r="T44" i="29"/>
  <c r="S44" i="29"/>
  <c r="S70" i="29"/>
  <c r="S28" i="29"/>
  <c r="T28" i="29"/>
  <c r="T59" i="29"/>
  <c r="S59" i="29"/>
  <c r="U47" i="29"/>
  <c r="T47" i="29"/>
  <c r="S69" i="29"/>
  <c r="T68" i="29"/>
  <c r="U68" i="29"/>
  <c r="S27" i="29"/>
  <c r="T27" i="29"/>
  <c r="T39" i="29"/>
  <c r="U39" i="29"/>
  <c r="S45" i="29"/>
  <c r="T45" i="29"/>
  <c r="T55" i="29"/>
  <c r="U55" i="29"/>
  <c r="T37" i="29"/>
  <c r="S37" i="29"/>
  <c r="X55" i="29" l="1"/>
  <c r="Y55" i="29" s="1"/>
  <c r="X39" i="29"/>
  <c r="Y39" i="29" s="1"/>
  <c r="X68" i="29"/>
  <c r="Y68" i="29" s="1"/>
  <c r="X47" i="29"/>
  <c r="Y47" i="29" s="1"/>
  <c r="X23" i="29"/>
  <c r="Y23" i="29" s="1"/>
  <c r="X56" i="29"/>
  <c r="Y56" i="29" s="1"/>
  <c r="X30" i="29"/>
  <c r="Y30" i="29" s="1"/>
  <c r="X67" i="29"/>
  <c r="Y67" i="29" s="1"/>
  <c r="X40" i="29"/>
  <c r="Y40" i="29" s="1"/>
  <c r="X50" i="29"/>
  <c r="Y50" i="29" s="1"/>
  <c r="X63" i="29"/>
  <c r="Y63" i="29" s="1"/>
  <c r="X49" i="29"/>
  <c r="Y49" i="29" s="1"/>
  <c r="X32" i="29"/>
  <c r="Y32" i="29" s="1"/>
  <c r="X71" i="29"/>
  <c r="Y71" i="29" s="1"/>
  <c r="X33" i="29"/>
  <c r="Y33" i="29" s="1"/>
  <c r="X73" i="29"/>
  <c r="Y73" i="29" s="1"/>
  <c r="X51" i="29"/>
  <c r="Y51" i="29" s="1"/>
  <c r="X66" i="29"/>
  <c r="Y66" i="29" s="1"/>
  <c r="X53" i="29"/>
  <c r="Y53" i="29" s="1"/>
  <c r="X74" i="29"/>
  <c r="Y74" i="29" s="1"/>
  <c r="X38" i="29"/>
  <c r="Y38" i="29" s="1"/>
  <c r="X24" i="29"/>
  <c r="Y24" i="29" s="1"/>
  <c r="X41" i="29"/>
  <c r="Y41" i="29" s="1"/>
  <c r="X29" i="29"/>
  <c r="Y29" i="29" s="1"/>
  <c r="X60" i="29"/>
  <c r="Y60" i="29" s="1"/>
  <c r="R130" i="29"/>
  <c r="R122" i="29"/>
  <c r="R114" i="29"/>
  <c r="R106" i="29"/>
  <c r="R98" i="29"/>
  <c r="R90" i="29"/>
  <c r="R82" i="29"/>
  <c r="R127" i="29"/>
  <c r="R119" i="29"/>
  <c r="R111" i="29"/>
  <c r="R103" i="29"/>
  <c r="R95" i="29"/>
  <c r="R87" i="29"/>
  <c r="R79" i="29"/>
  <c r="R77" i="29"/>
  <c r="R124" i="29"/>
  <c r="R116" i="29"/>
  <c r="R108" i="29"/>
  <c r="R100" i="29"/>
  <c r="R92" i="29"/>
  <c r="R84" i="29"/>
  <c r="R129" i="29"/>
  <c r="R121" i="29"/>
  <c r="R113" i="29"/>
  <c r="R105" i="29"/>
  <c r="R97" i="29"/>
  <c r="R89" i="29"/>
  <c r="R81" i="29"/>
  <c r="R126" i="29"/>
  <c r="R118" i="29"/>
  <c r="R110" i="29"/>
  <c r="R102" i="29"/>
  <c r="R94" i="29"/>
  <c r="R86" i="29"/>
  <c r="R78" i="29"/>
  <c r="R123" i="29"/>
  <c r="R115" i="29"/>
  <c r="R107" i="29"/>
  <c r="R99" i="29"/>
  <c r="R91" i="29"/>
  <c r="R83" i="29"/>
  <c r="R128" i="29"/>
  <c r="R120" i="29"/>
  <c r="R112" i="29"/>
  <c r="R104" i="29"/>
  <c r="R96" i="29"/>
  <c r="R88" i="29"/>
  <c r="R80" i="29"/>
  <c r="R125" i="29"/>
  <c r="R117" i="29"/>
  <c r="R109" i="29"/>
  <c r="R101" i="29"/>
  <c r="R93" i="29"/>
  <c r="R85" i="29"/>
  <c r="R105" i="13"/>
  <c r="R97" i="13"/>
  <c r="R89" i="13"/>
  <c r="R81" i="13"/>
  <c r="R73" i="13"/>
  <c r="R104" i="13"/>
  <c r="R96" i="13"/>
  <c r="R88" i="13"/>
  <c r="R80" i="13"/>
  <c r="R72" i="13"/>
  <c r="R100" i="13"/>
  <c r="R90" i="13"/>
  <c r="R78" i="13"/>
  <c r="R98" i="13"/>
  <c r="R76" i="13"/>
  <c r="R95" i="13"/>
  <c r="R75" i="13"/>
  <c r="R74" i="13"/>
  <c r="R93" i="13"/>
  <c r="R83" i="13"/>
  <c r="R102" i="13"/>
  <c r="R82" i="13"/>
  <c r="R79" i="13"/>
  <c r="R109" i="13"/>
  <c r="R99" i="13"/>
  <c r="R87" i="13"/>
  <c r="R77" i="13"/>
  <c r="R108" i="13"/>
  <c r="R86" i="13"/>
  <c r="R107" i="13"/>
  <c r="R85" i="13"/>
  <c r="R106" i="13"/>
  <c r="R84" i="13"/>
  <c r="R103" i="13"/>
  <c r="R92" i="13"/>
  <c r="R91" i="13"/>
  <c r="R101" i="13"/>
  <c r="R94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T36" i="29"/>
  <c r="T50" i="29"/>
  <c r="S31" i="29"/>
  <c r="U72" i="29"/>
  <c r="U84" i="13"/>
  <c r="U52" i="29"/>
  <c r="U32" i="27"/>
  <c r="S73" i="29"/>
  <c r="U45" i="29"/>
  <c r="S29" i="29"/>
  <c r="T34" i="29"/>
  <c r="T43" i="29"/>
  <c r="S75" i="29"/>
  <c r="T42" i="29"/>
  <c r="S102" i="13"/>
  <c r="S105" i="13"/>
  <c r="S103" i="13"/>
  <c r="S24" i="29"/>
  <c r="U82" i="13"/>
  <c r="U34" i="29"/>
  <c r="U26" i="29"/>
  <c r="U86" i="13"/>
  <c r="L4" i="21"/>
  <c r="U75" i="29"/>
  <c r="U74" i="13"/>
  <c r="S23" i="29"/>
  <c r="S94" i="13"/>
  <c r="T26" i="29"/>
  <c r="AH98" i="13"/>
  <c r="U29" i="27"/>
  <c r="U23" i="27"/>
  <c r="U36" i="29"/>
  <c r="S47" i="29"/>
  <c r="T46" i="29"/>
  <c r="U31" i="29"/>
  <c r="U72" i="13"/>
  <c r="T72" i="29"/>
  <c r="U42" i="29"/>
  <c r="U90" i="13"/>
  <c r="S87" i="13"/>
  <c r="T29" i="29"/>
  <c r="U98" i="13"/>
  <c r="S84" i="13"/>
  <c r="S75" i="13"/>
  <c r="S76" i="29"/>
  <c r="T25" i="29"/>
  <c r="U100" i="13"/>
  <c r="U65" i="29"/>
  <c r="T75" i="29"/>
  <c r="S96" i="13"/>
  <c r="U46" i="29"/>
  <c r="U43" i="29"/>
  <c r="U31" i="27"/>
  <c r="U44" i="29"/>
  <c r="U57" i="29"/>
  <c r="S90" i="13"/>
  <c r="S72" i="13"/>
  <c r="T40" i="29"/>
  <c r="U80" i="13"/>
  <c r="U25" i="29"/>
  <c r="S88" i="13"/>
  <c r="U89" i="13"/>
  <c r="U25" i="27"/>
  <c r="S91" i="13"/>
  <c r="T70" i="29"/>
  <c r="U97" i="13"/>
  <c r="U33" i="27"/>
  <c r="S48" i="29"/>
  <c r="U27" i="27"/>
  <c r="S104" i="13"/>
  <c r="U76" i="13"/>
  <c r="T63" i="29"/>
  <c r="T51" i="29"/>
  <c r="S107" i="13"/>
  <c r="U34" i="27"/>
  <c r="P4" i="21"/>
  <c r="U81" i="13"/>
  <c r="U106" i="13"/>
  <c r="U48" i="29"/>
  <c r="S92" i="13"/>
  <c r="U103" i="13"/>
  <c r="U28" i="27"/>
  <c r="U37" i="29"/>
  <c r="U69" i="29"/>
  <c r="U61" i="29"/>
  <c r="U107" i="13"/>
  <c r="T69" i="29"/>
  <c r="S52" i="29"/>
  <c r="T31" i="29"/>
  <c r="U30" i="27"/>
  <c r="S99" i="13"/>
  <c r="S109" i="13"/>
  <c r="U64" i="29"/>
  <c r="S89" i="13"/>
  <c r="U95" i="13"/>
  <c r="T53" i="29"/>
  <c r="S98" i="13"/>
  <c r="S30" i="29"/>
  <c r="U78" i="13"/>
  <c r="U36" i="27"/>
  <c r="S49" i="29"/>
  <c r="U91" i="13"/>
  <c r="U62" i="29"/>
  <c r="S77" i="13"/>
  <c r="U102" i="13"/>
  <c r="S54" i="29"/>
  <c r="S100" i="13"/>
  <c r="S73" i="13"/>
  <c r="S72" i="29"/>
  <c r="S95" i="13"/>
  <c r="S82" i="13"/>
  <c r="U105" i="13"/>
  <c r="U28" i="29"/>
  <c r="U76" i="29"/>
  <c r="U35" i="27"/>
  <c r="U85" i="13"/>
  <c r="U59" i="29"/>
  <c r="T33" i="29"/>
  <c r="U93" i="13"/>
  <c r="S78" i="13"/>
  <c r="U87" i="13"/>
  <c r="U54" i="29"/>
  <c r="U83" i="13"/>
  <c r="U24" i="27"/>
  <c r="S74" i="13"/>
  <c r="F4" i="21"/>
  <c r="U27" i="29"/>
  <c r="T30" i="29"/>
  <c r="S106" i="13"/>
  <c r="S86" i="13"/>
  <c r="S42" i="29"/>
  <c r="U79" i="13"/>
  <c r="U109" i="13"/>
  <c r="S71" i="29"/>
  <c r="N4" i="21"/>
  <c r="U88" i="13"/>
  <c r="S93" i="13"/>
  <c r="S76" i="13"/>
  <c r="U92" i="13"/>
  <c r="U104" i="13"/>
  <c r="S97" i="13"/>
  <c r="U35" i="29"/>
  <c r="U96" i="13"/>
  <c r="U26" i="27"/>
  <c r="S83" i="13"/>
  <c r="U73" i="13"/>
  <c r="S81" i="13"/>
  <c r="S34" i="29"/>
  <c r="S68" i="29"/>
  <c r="S85" i="13"/>
  <c r="U75" i="13"/>
  <c r="S55" i="29"/>
  <c r="S80" i="13"/>
  <c r="S108" i="13"/>
  <c r="U99" i="13"/>
  <c r="T61" i="29"/>
  <c r="U70" i="29"/>
  <c r="U108" i="13"/>
  <c r="U101" i="13"/>
  <c r="S46" i="29"/>
  <c r="S79" i="13"/>
  <c r="J4" i="21"/>
  <c r="S39" i="29"/>
  <c r="S61" i="29"/>
  <c r="T35" i="29"/>
  <c r="U94" i="13"/>
  <c r="AH23" i="13"/>
  <c r="U58" i="29"/>
  <c r="U77" i="13"/>
  <c r="S101" i="13"/>
  <c r="X58" i="29" l="1"/>
  <c r="Y58" i="29" s="1"/>
  <c r="X70" i="29"/>
  <c r="Y70" i="29" s="1"/>
  <c r="X35" i="29"/>
  <c r="Y35" i="29" s="1"/>
  <c r="X27" i="29"/>
  <c r="Y27" i="29" s="1"/>
  <c r="X54" i="29"/>
  <c r="Y54" i="29" s="1"/>
  <c r="X59" i="29"/>
  <c r="Y59" i="29" s="1"/>
  <c r="X76" i="29"/>
  <c r="Y76" i="29" s="1"/>
  <c r="X28" i="29"/>
  <c r="Y28" i="29" s="1"/>
  <c r="X62" i="29"/>
  <c r="Y62" i="29" s="1"/>
  <c r="X64" i="29"/>
  <c r="Y64" i="29" s="1"/>
  <c r="X61" i="29"/>
  <c r="Y61" i="29" s="1"/>
  <c r="X69" i="29"/>
  <c r="Y69" i="29" s="1"/>
  <c r="X37" i="29"/>
  <c r="Y37" i="29" s="1"/>
  <c r="X48" i="29"/>
  <c r="Y48" i="29" s="1"/>
  <c r="X25" i="29"/>
  <c r="Y25" i="29" s="1"/>
  <c r="X57" i="29"/>
  <c r="Y57" i="29" s="1"/>
  <c r="X44" i="29"/>
  <c r="Y44" i="29" s="1"/>
  <c r="X43" i="29"/>
  <c r="Y43" i="29" s="1"/>
  <c r="X46" i="29"/>
  <c r="Y46" i="29" s="1"/>
  <c r="X65" i="29"/>
  <c r="Y65" i="29" s="1"/>
  <c r="X42" i="29"/>
  <c r="Y42" i="29" s="1"/>
  <c r="X31" i="29"/>
  <c r="Y31" i="29" s="1"/>
  <c r="X36" i="29"/>
  <c r="Y36" i="29" s="1"/>
  <c r="X75" i="29"/>
  <c r="Y75" i="29" s="1"/>
  <c r="X26" i="29"/>
  <c r="Y26" i="29" s="1"/>
  <c r="X34" i="29"/>
  <c r="Y34" i="29" s="1"/>
  <c r="X45" i="29"/>
  <c r="Y45" i="29" s="1"/>
  <c r="X52" i="29"/>
  <c r="Y52" i="29" s="1"/>
  <c r="X72" i="29"/>
  <c r="Y72" i="29" s="1"/>
  <c r="AI23" i="13"/>
  <c r="AJ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5" i="13"/>
  <c r="C15" i="13"/>
  <c r="C8" i="13"/>
  <c r="C11" i="13"/>
  <c r="C10" i="13"/>
  <c r="C3" i="13"/>
  <c r="C13" i="13"/>
  <c r="C14" i="13"/>
  <c r="C16" i="13"/>
  <c r="C7" i="13"/>
  <c r="C4" i="13"/>
  <c r="C12" i="13"/>
  <c r="C9" i="13"/>
  <c r="C6" i="13"/>
  <c r="AH99" i="13"/>
  <c r="T79" i="13"/>
  <c r="T88" i="13"/>
  <c r="T77" i="13"/>
  <c r="T96" i="13"/>
  <c r="T106" i="13"/>
  <c r="T82" i="13"/>
  <c r="T72" i="13"/>
  <c r="T103" i="13"/>
  <c r="T80" i="13"/>
  <c r="AH100" i="13"/>
  <c r="T97" i="13"/>
  <c r="T95" i="13"/>
  <c r="T84" i="13"/>
  <c r="T100" i="13"/>
  <c r="T92" i="13"/>
  <c r="T104" i="13"/>
  <c r="T90" i="13"/>
  <c r="T93" i="13"/>
  <c r="T109" i="13"/>
  <c r="T102" i="13"/>
  <c r="T98" i="13"/>
  <c r="S112" i="13"/>
  <c r="T75" i="13"/>
  <c r="T78" i="13"/>
  <c r="T86" i="13"/>
  <c r="T81" i="13"/>
  <c r="S110" i="13"/>
  <c r="T89" i="13"/>
  <c r="T87" i="13"/>
  <c r="T74" i="13"/>
  <c r="T76" i="13"/>
  <c r="T73" i="13"/>
  <c r="T108" i="13"/>
  <c r="S111" i="13"/>
  <c r="T101" i="13"/>
  <c r="T105" i="13"/>
  <c r="T91" i="13"/>
  <c r="T94" i="13"/>
  <c r="T83" i="13"/>
  <c r="T99" i="13"/>
  <c r="AH24" i="13"/>
  <c r="T85" i="13"/>
  <c r="T107" i="13"/>
  <c r="AA112" i="13"/>
  <c r="R112" i="13"/>
  <c r="R110" i="13"/>
  <c r="AA110" i="13"/>
  <c r="U112" i="13"/>
  <c r="T112" i="13"/>
  <c r="U110" i="13"/>
  <c r="T110" i="13"/>
  <c r="AI24" i="13" l="1"/>
  <c r="AJ24" i="13" s="1"/>
  <c r="F9" i="13"/>
  <c r="AH101" i="13"/>
  <c r="AH25" i="13"/>
  <c r="S31" i="27"/>
  <c r="S30" i="27"/>
  <c r="S35" i="27"/>
  <c r="S36" i="27"/>
  <c r="T30" i="27"/>
  <c r="S28" i="27"/>
  <c r="S29" i="27"/>
  <c r="R111" i="13"/>
  <c r="S32" i="27"/>
  <c r="T32" i="27" s="1"/>
  <c r="D4" i="13"/>
  <c r="S24" i="27"/>
  <c r="E4" i="21"/>
  <c r="S23" i="27"/>
  <c r="D18" i="22"/>
  <c r="S34" i="27"/>
  <c r="S27" i="27"/>
  <c r="T27" i="27" s="1"/>
  <c r="AA111" i="13"/>
  <c r="AH26" i="13"/>
  <c r="T34" i="27"/>
  <c r="D5" i="21"/>
  <c r="S26" i="27"/>
  <c r="T26" i="27" s="1"/>
  <c r="S33" i="27"/>
  <c r="F5" i="21"/>
  <c r="D6" i="21"/>
  <c r="S25" i="27"/>
  <c r="T25" i="27" s="1"/>
  <c r="T36" i="27"/>
  <c r="H5" i="21"/>
  <c r="T23" i="27"/>
  <c r="T35" i="27"/>
  <c r="I4" i="21"/>
  <c r="S35" i="26"/>
  <c r="R35" i="26" s="1"/>
  <c r="U35" i="26" s="1"/>
  <c r="T39" i="26"/>
  <c r="T29" i="13"/>
  <c r="D5" i="13"/>
  <c r="S33" i="13"/>
  <c r="R33" i="13" s="1"/>
  <c r="L5" i="21"/>
  <c r="T29" i="27"/>
  <c r="S29" i="26"/>
  <c r="S24" i="26"/>
  <c r="U33" i="13"/>
  <c r="T26" i="26"/>
  <c r="E6" i="21"/>
  <c r="T111" i="13"/>
  <c r="T35" i="26"/>
  <c r="P5" i="21"/>
  <c r="T37" i="26"/>
  <c r="S23" i="26"/>
  <c r="R23" i="26" s="1"/>
  <c r="S26" i="26"/>
  <c r="D3" i="13"/>
  <c r="T31" i="27"/>
  <c r="T33" i="13"/>
  <c r="E5" i="21"/>
  <c r="R29" i="26"/>
  <c r="R26" i="26"/>
  <c r="U23" i="26"/>
  <c r="R24" i="26"/>
  <c r="S113" i="13"/>
  <c r="AH27" i="13"/>
  <c r="F6" i="21"/>
  <c r="D7" i="21"/>
  <c r="J5" i="21"/>
  <c r="N5" i="21"/>
  <c r="I5" i="21"/>
  <c r="H6" i="21"/>
  <c r="T31" i="26"/>
  <c r="T34" i="26"/>
  <c r="O4" i="21"/>
  <c r="S34" i="13"/>
  <c r="S30" i="26"/>
  <c r="T36" i="26"/>
  <c r="T31" i="13"/>
  <c r="S32" i="13"/>
  <c r="R32" i="13" s="1"/>
  <c r="U32" i="13" s="1"/>
  <c r="M4" i="21"/>
  <c r="T38" i="26"/>
  <c r="T26" i="13"/>
  <c r="S38" i="26"/>
  <c r="S39" i="26"/>
  <c r="T25" i="26"/>
  <c r="S28" i="26"/>
  <c r="R28" i="26" s="1"/>
  <c r="T40" i="26"/>
  <c r="T24" i="26"/>
  <c r="T27" i="13"/>
  <c r="S27" i="26"/>
  <c r="R27" i="26" s="1"/>
  <c r="U27" i="26" s="1"/>
  <c r="T27" i="26"/>
  <c r="S34" i="26"/>
  <c r="R34" i="26" s="1"/>
  <c r="T32" i="13"/>
  <c r="S25" i="13"/>
  <c r="S30" i="13"/>
  <c r="R30" i="13" s="1"/>
  <c r="U30" i="13" s="1"/>
  <c r="T28" i="13"/>
  <c r="T34" i="13"/>
  <c r="S36" i="26"/>
  <c r="S23" i="13"/>
  <c r="R23" i="13" s="1"/>
  <c r="U23" i="13" s="1"/>
  <c r="S27" i="13"/>
  <c r="R27" i="13" s="1"/>
  <c r="U27" i="13" s="1"/>
  <c r="S31" i="13"/>
  <c r="R31" i="13" s="1"/>
  <c r="U31" i="13" s="1"/>
  <c r="S28" i="13"/>
  <c r="R28" i="13" s="1"/>
  <c r="S37" i="26"/>
  <c r="R37" i="26" s="1"/>
  <c r="T30" i="26"/>
  <c r="S26" i="13"/>
  <c r="R26" i="13" s="1"/>
  <c r="T23" i="26"/>
  <c r="S32" i="26"/>
  <c r="R32" i="26" s="1"/>
  <c r="U32" i="26" s="1"/>
  <c r="T32" i="26"/>
  <c r="S25" i="26"/>
  <c r="R25" i="26" s="1"/>
  <c r="T25" i="13"/>
  <c r="T28" i="26"/>
  <c r="S31" i="26"/>
  <c r="T29" i="26"/>
  <c r="S40" i="26"/>
  <c r="R40" i="26" s="1"/>
  <c r="S29" i="13"/>
  <c r="K4" i="21"/>
  <c r="S33" i="26"/>
  <c r="T33" i="26"/>
  <c r="S24" i="13"/>
  <c r="R24" i="13" s="1"/>
  <c r="T23" i="13"/>
  <c r="Q4" i="21"/>
  <c r="T30" i="13"/>
  <c r="T24" i="13"/>
  <c r="S40" i="28"/>
  <c r="T38" i="28"/>
  <c r="S26" i="28"/>
  <c r="T39" i="28"/>
  <c r="T37" i="28"/>
  <c r="S39" i="28"/>
  <c r="T25" i="28"/>
  <c r="S25" i="28"/>
  <c r="T45" i="28"/>
  <c r="T36" i="28"/>
  <c r="T23" i="28"/>
  <c r="S45" i="28"/>
  <c r="S36" i="28"/>
  <c r="T34" i="28"/>
  <c r="T24" i="28"/>
  <c r="S38" i="28"/>
  <c r="S37" i="28"/>
  <c r="T35" i="28"/>
  <c r="S24" i="28"/>
  <c r="T46" i="28"/>
  <c r="T44" i="28"/>
  <c r="S35" i="28"/>
  <c r="T30" i="28"/>
  <c r="S23" i="28"/>
  <c r="S46" i="28"/>
  <c r="S44" i="28"/>
  <c r="T43" i="28"/>
  <c r="S34" i="28"/>
  <c r="T33" i="28"/>
  <c r="T31" i="28"/>
  <c r="S30" i="28"/>
  <c r="T29" i="28"/>
  <c r="S43" i="28"/>
  <c r="T42" i="28"/>
  <c r="S33" i="28"/>
  <c r="T32" i="28"/>
  <c r="S31" i="28"/>
  <c r="S29" i="28"/>
  <c r="T28" i="28"/>
  <c r="S42" i="28"/>
  <c r="T41" i="28"/>
  <c r="S32" i="28"/>
  <c r="S28" i="28"/>
  <c r="T27" i="28"/>
  <c r="S41" i="28"/>
  <c r="T40" i="28"/>
  <c r="S27" i="28"/>
  <c r="T26" i="28"/>
  <c r="AA113" i="13"/>
  <c r="R113" i="13"/>
  <c r="AH28" i="13"/>
  <c r="D8" i="21"/>
  <c r="F7" i="21"/>
  <c r="E7" i="21"/>
  <c r="K5" i="21"/>
  <c r="M5" i="21"/>
  <c r="Q5" i="21"/>
  <c r="O5" i="21"/>
  <c r="P6" i="21"/>
  <c r="L6" i="21"/>
  <c r="J6" i="21"/>
  <c r="H7" i="21"/>
  <c r="I6" i="21"/>
  <c r="U113" i="13"/>
  <c r="T113" i="13"/>
  <c r="AH29" i="13"/>
  <c r="D9" i="21"/>
  <c r="F8" i="21"/>
  <c r="E8" i="21"/>
  <c r="I7" i="21"/>
  <c r="P7" i="21"/>
  <c r="L7" i="21"/>
  <c r="N7" i="21"/>
  <c r="H8" i="21"/>
  <c r="J7" i="21"/>
  <c r="M6" i="21"/>
  <c r="Q6" i="21"/>
  <c r="O6" i="21"/>
  <c r="K6" i="21"/>
  <c r="AH30" i="13"/>
  <c r="F9" i="21"/>
  <c r="E9" i="21"/>
  <c r="D10" i="21"/>
  <c r="M7" i="21"/>
  <c r="O7" i="21"/>
  <c r="K7" i="21"/>
  <c r="Q7" i="21"/>
  <c r="H9" i="21"/>
  <c r="J8" i="21"/>
  <c r="L8" i="21"/>
  <c r="N8" i="21"/>
  <c r="P8" i="21"/>
  <c r="I8" i="21"/>
  <c r="AH31" i="13"/>
  <c r="E10" i="21"/>
  <c r="D11" i="21"/>
  <c r="F10" i="21"/>
  <c r="I9" i="21"/>
  <c r="H10" i="21"/>
  <c r="L9" i="21"/>
  <c r="J9" i="21"/>
  <c r="P9" i="21"/>
  <c r="Q8" i="21"/>
  <c r="K8" i="21"/>
  <c r="O8" i="21"/>
  <c r="AH32" i="13"/>
  <c r="D12" i="21"/>
  <c r="F11" i="21"/>
  <c r="E11" i="21"/>
  <c r="M9" i="21"/>
  <c r="K9" i="21"/>
  <c r="Q9" i="21"/>
  <c r="H11" i="21"/>
  <c r="J10" i="21"/>
  <c r="I10" i="21"/>
  <c r="N10" i="21"/>
  <c r="L10" i="21"/>
  <c r="D13" i="21"/>
  <c r="E12" i="21"/>
  <c r="F12" i="21"/>
  <c r="N11" i="21"/>
  <c r="P11" i="21"/>
  <c r="L11" i="21"/>
  <c r="I11" i="21"/>
  <c r="H12" i="21"/>
  <c r="J11" i="21"/>
  <c r="K10" i="21"/>
  <c r="Q10" i="21"/>
  <c r="O10" i="21"/>
  <c r="M10" i="21"/>
  <c r="F13" i="21"/>
  <c r="D14" i="21"/>
  <c r="E13" i="21"/>
  <c r="M11" i="21"/>
  <c r="K11" i="21"/>
  <c r="O11" i="21"/>
  <c r="Q11" i="21"/>
  <c r="H13" i="21"/>
  <c r="J12" i="21"/>
  <c r="N12" i="21"/>
  <c r="I12" i="21"/>
  <c r="L12" i="21"/>
  <c r="P12" i="21"/>
  <c r="D15" i="21"/>
  <c r="F14" i="21"/>
  <c r="E14" i="21"/>
  <c r="P13" i="21"/>
  <c r="N13" i="21"/>
  <c r="I13" i="21"/>
  <c r="J13" i="21"/>
  <c r="L13" i="21"/>
  <c r="H14" i="21"/>
  <c r="O12" i="21"/>
  <c r="M12" i="21"/>
  <c r="K12" i="21"/>
  <c r="Q12" i="21"/>
  <c r="F15" i="21"/>
  <c r="D16" i="21"/>
  <c r="E15" i="21"/>
  <c r="O13" i="21"/>
  <c r="M13" i="21"/>
  <c r="Q13" i="21"/>
  <c r="K13" i="21"/>
  <c r="I14" i="21"/>
  <c r="N14" i="21"/>
  <c r="J14" i="21"/>
  <c r="L14" i="21"/>
  <c r="P14" i="21"/>
  <c r="H15" i="21"/>
  <c r="D17" i="21"/>
  <c r="F16" i="21"/>
  <c r="E16" i="21"/>
  <c r="Q14" i="21"/>
  <c r="K14" i="21"/>
  <c r="O14" i="21"/>
  <c r="M14" i="21"/>
  <c r="N15" i="21"/>
  <c r="H16" i="21"/>
  <c r="P15" i="21"/>
  <c r="I15" i="21"/>
  <c r="J15" i="21"/>
  <c r="L15" i="21"/>
  <c r="E17" i="21"/>
  <c r="D18" i="21"/>
  <c r="F17" i="21"/>
  <c r="H17" i="21"/>
  <c r="J16" i="21"/>
  <c r="N16" i="21"/>
  <c r="P16" i="21"/>
  <c r="I16" i="21"/>
  <c r="L16" i="21"/>
  <c r="O15" i="21"/>
  <c r="Q15" i="21"/>
  <c r="M15" i="21"/>
  <c r="K15" i="21"/>
  <c r="E18" i="21"/>
  <c r="F18" i="21"/>
  <c r="D19" i="21"/>
  <c r="L17" i="21"/>
  <c r="J17" i="21"/>
  <c r="I17" i="21"/>
  <c r="P17" i="21"/>
  <c r="H18" i="21"/>
  <c r="N17" i="21"/>
  <c r="O16" i="21"/>
  <c r="M16" i="21"/>
  <c r="K16" i="21"/>
  <c r="Q16" i="21"/>
  <c r="F19" i="21"/>
  <c r="D20" i="21"/>
  <c r="E19" i="21"/>
  <c r="Q17" i="21"/>
  <c r="M17" i="21"/>
  <c r="K17" i="21"/>
  <c r="O17" i="21"/>
  <c r="H19" i="21"/>
  <c r="I18" i="21"/>
  <c r="L18" i="21"/>
  <c r="N18" i="21"/>
  <c r="P18" i="21"/>
  <c r="J18" i="21"/>
  <c r="E20" i="21"/>
  <c r="F20" i="21"/>
  <c r="D21" i="21"/>
  <c r="I19" i="21"/>
  <c r="L19" i="21"/>
  <c r="N19" i="21"/>
  <c r="J19" i="21"/>
  <c r="H20" i="21"/>
  <c r="P19" i="21"/>
  <c r="O18" i="21"/>
  <c r="K18" i="21"/>
  <c r="M18" i="21"/>
  <c r="Q18" i="21"/>
  <c r="F21" i="21"/>
  <c r="D22" i="21"/>
  <c r="E21" i="21"/>
  <c r="M19" i="21"/>
  <c r="Q19" i="21"/>
  <c r="K19" i="21"/>
  <c r="O19" i="21"/>
  <c r="P20" i="21"/>
  <c r="I20" i="21"/>
  <c r="H21" i="21"/>
  <c r="J20" i="21"/>
  <c r="N20" i="21"/>
  <c r="L20" i="21"/>
  <c r="D23" i="21"/>
  <c r="F22" i="21"/>
  <c r="E22" i="21"/>
  <c r="M20" i="21"/>
  <c r="K20" i="21"/>
  <c r="O20" i="21"/>
  <c r="Q20" i="21"/>
  <c r="J21" i="21"/>
  <c r="H22" i="21"/>
  <c r="L21" i="21"/>
  <c r="N21" i="21"/>
  <c r="P21" i="21"/>
  <c r="I21" i="21"/>
  <c r="F23" i="21"/>
  <c r="E23" i="21"/>
  <c r="D24" i="21"/>
  <c r="J22" i="21"/>
  <c r="N22" i="21"/>
  <c r="L22" i="21"/>
  <c r="H23" i="21"/>
  <c r="P22" i="21"/>
  <c r="I22" i="21"/>
  <c r="M21" i="21"/>
  <c r="Q21" i="21"/>
  <c r="O21" i="21"/>
  <c r="K21" i="21"/>
  <c r="D25" i="21"/>
  <c r="E24" i="21"/>
  <c r="F24" i="21"/>
  <c r="L23" i="21"/>
  <c r="H24" i="21"/>
  <c r="J23" i="21"/>
  <c r="N23" i="21"/>
  <c r="P23" i="21"/>
  <c r="I23" i="21"/>
  <c r="O22" i="21"/>
  <c r="M22" i="21"/>
  <c r="Q22" i="21"/>
  <c r="K22" i="21"/>
  <c r="D26" i="21"/>
  <c r="F25" i="21"/>
  <c r="E25" i="21"/>
  <c r="I24" i="21"/>
  <c r="H25" i="21"/>
  <c r="J24" i="21"/>
  <c r="L24" i="21"/>
  <c r="N24" i="21"/>
  <c r="P24" i="21"/>
  <c r="Q23" i="21"/>
  <c r="K23" i="21"/>
  <c r="M23" i="21"/>
  <c r="O23" i="21"/>
  <c r="E26" i="21"/>
  <c r="D27" i="21"/>
  <c r="F26" i="21"/>
  <c r="O24" i="21"/>
  <c r="K24" i="21"/>
  <c r="M24" i="21"/>
  <c r="Q24" i="21"/>
  <c r="N25" i="21"/>
  <c r="H26" i="21"/>
  <c r="L25" i="21"/>
  <c r="J25" i="21"/>
  <c r="P25" i="21"/>
  <c r="I25" i="21"/>
  <c r="E27" i="21"/>
  <c r="F27" i="21"/>
  <c r="D28" i="21"/>
  <c r="N26" i="21"/>
  <c r="J26" i="21"/>
  <c r="L26" i="21"/>
  <c r="H27" i="21"/>
  <c r="P26" i="21"/>
  <c r="I26" i="21"/>
  <c r="M25" i="21"/>
  <c r="K25" i="21"/>
  <c r="O25" i="21"/>
  <c r="Q25" i="21"/>
  <c r="D29" i="21"/>
  <c r="F28" i="21"/>
  <c r="E28" i="21"/>
  <c r="L27" i="21"/>
  <c r="H28" i="21"/>
  <c r="P27" i="21"/>
  <c r="I27" i="21"/>
  <c r="J27" i="21"/>
  <c r="N27" i="21"/>
  <c r="Q26" i="21"/>
  <c r="K26" i="21"/>
  <c r="O26" i="21"/>
  <c r="M26" i="21"/>
  <c r="F29" i="21"/>
  <c r="E29" i="21"/>
  <c r="D30" i="21"/>
  <c r="H29" i="21"/>
  <c r="L28" i="21"/>
  <c r="I28" i="21"/>
  <c r="N28" i="21"/>
  <c r="J28" i="21"/>
  <c r="P28" i="21"/>
  <c r="M27" i="21"/>
  <c r="Q27" i="21"/>
  <c r="K27" i="21"/>
  <c r="O27" i="21"/>
  <c r="D31" i="21"/>
  <c r="F30" i="21"/>
  <c r="E30" i="21"/>
  <c r="P29" i="21"/>
  <c r="I29" i="21"/>
  <c r="J29" i="21"/>
  <c r="L29" i="21"/>
  <c r="H30" i="21"/>
  <c r="N29" i="21"/>
  <c r="O28" i="21"/>
  <c r="Q28" i="21"/>
  <c r="K28" i="21"/>
  <c r="M28" i="21"/>
  <c r="D32" i="21"/>
  <c r="E31" i="21"/>
  <c r="F31" i="21"/>
  <c r="O29" i="21"/>
  <c r="M29" i="21"/>
  <c r="Q29" i="21"/>
  <c r="K29" i="21"/>
  <c r="L30" i="21"/>
  <c r="I30" i="21"/>
  <c r="P30" i="21"/>
  <c r="J30" i="21"/>
  <c r="H31" i="21"/>
  <c r="N30" i="21"/>
  <c r="D33" i="21"/>
  <c r="F32" i="21"/>
  <c r="E32" i="21"/>
  <c r="K30" i="21"/>
  <c r="O30" i="21"/>
  <c r="Q30" i="21"/>
  <c r="M30" i="21"/>
  <c r="J31" i="21"/>
  <c r="N31" i="21"/>
  <c r="P31" i="21"/>
  <c r="L31" i="21"/>
  <c r="I31" i="21"/>
  <c r="H32" i="21"/>
  <c r="F33" i="21"/>
  <c r="D34" i="21"/>
  <c r="E33" i="21"/>
  <c r="Q31" i="21"/>
  <c r="O31" i="21"/>
  <c r="K31" i="21"/>
  <c r="M31" i="21"/>
  <c r="L32" i="21"/>
  <c r="N32" i="21"/>
  <c r="I32" i="21"/>
  <c r="P32" i="21"/>
  <c r="H33" i="21"/>
  <c r="J32" i="21"/>
  <c r="E34" i="21"/>
  <c r="F34" i="21"/>
  <c r="D35" i="21"/>
  <c r="Q32" i="21"/>
  <c r="O32" i="21"/>
  <c r="K32" i="21"/>
  <c r="M32" i="21"/>
  <c r="H34" i="21"/>
  <c r="J33" i="21"/>
  <c r="I33" i="21"/>
  <c r="P33" i="21"/>
  <c r="L33" i="21"/>
  <c r="N33" i="21"/>
  <c r="E35" i="21"/>
  <c r="D36" i="21"/>
  <c r="F35" i="21"/>
  <c r="P34" i="21"/>
  <c r="L34" i="21"/>
  <c r="H35" i="21"/>
  <c r="J34" i="21"/>
  <c r="N34" i="21"/>
  <c r="I34" i="21"/>
  <c r="M33" i="21"/>
  <c r="Q33" i="21"/>
  <c r="K33" i="21"/>
  <c r="O33" i="21"/>
  <c r="F36" i="21"/>
  <c r="D37" i="21"/>
  <c r="E36" i="21"/>
  <c r="P35" i="21"/>
  <c r="N35" i="21"/>
  <c r="I35" i="21"/>
  <c r="J35" i="21"/>
  <c r="H36" i="21"/>
  <c r="L35" i="21"/>
  <c r="M34" i="21"/>
  <c r="Q34" i="21"/>
  <c r="K34" i="21"/>
  <c r="O34" i="21"/>
  <c r="F37" i="21"/>
  <c r="E37" i="21"/>
  <c r="D38" i="21"/>
  <c r="M35" i="21"/>
  <c r="Q35" i="21"/>
  <c r="O35" i="21"/>
  <c r="K35" i="21"/>
  <c r="N36" i="21"/>
  <c r="I36" i="21"/>
  <c r="H37" i="21"/>
  <c r="L36" i="21"/>
  <c r="J36" i="21"/>
  <c r="P36" i="21"/>
  <c r="D39" i="21"/>
  <c r="F38" i="21"/>
  <c r="E38" i="21"/>
  <c r="Q36" i="21"/>
  <c r="K36" i="21"/>
  <c r="M36" i="21"/>
  <c r="O36" i="21"/>
  <c r="N37" i="21"/>
  <c r="P37" i="21"/>
  <c r="J37" i="21"/>
  <c r="I37" i="21"/>
  <c r="H38" i="21"/>
  <c r="L37" i="21"/>
  <c r="F39" i="21"/>
  <c r="D40" i="21"/>
  <c r="E39" i="21"/>
  <c r="O37" i="21"/>
  <c r="Q37" i="21"/>
  <c r="M37" i="21"/>
  <c r="K37" i="21"/>
  <c r="N38" i="21"/>
  <c r="L38" i="21"/>
  <c r="P38" i="21"/>
  <c r="H39" i="21"/>
  <c r="J38" i="21"/>
  <c r="I38" i="21"/>
  <c r="F40" i="21"/>
  <c r="D41" i="21"/>
  <c r="E40" i="21"/>
  <c r="N39" i="21"/>
  <c r="I39" i="21"/>
  <c r="H40" i="21"/>
  <c r="J39" i="21"/>
  <c r="P39" i="21"/>
  <c r="L39" i="21"/>
  <c r="O38" i="21"/>
  <c r="M38" i="21"/>
  <c r="K38" i="21"/>
  <c r="Q38" i="21"/>
  <c r="E41" i="21"/>
  <c r="D42" i="21"/>
  <c r="F41" i="21"/>
  <c r="Q39" i="21"/>
  <c r="K39" i="21"/>
  <c r="M39" i="21"/>
  <c r="O39" i="21"/>
  <c r="H41" i="21"/>
  <c r="I40" i="21"/>
  <c r="L40" i="21"/>
  <c r="N40" i="21"/>
  <c r="J40" i="21"/>
  <c r="P40" i="21"/>
  <c r="E42" i="21"/>
  <c r="F42" i="21"/>
  <c r="D43" i="21"/>
  <c r="J41" i="21"/>
  <c r="N41" i="21"/>
  <c r="I41" i="21"/>
  <c r="P41" i="21"/>
  <c r="L41" i="21"/>
  <c r="H42" i="21"/>
  <c r="K40" i="21"/>
  <c r="O40" i="21"/>
  <c r="M40" i="21"/>
  <c r="Q40" i="21"/>
  <c r="E43" i="21"/>
  <c r="D44" i="21"/>
  <c r="F43" i="21"/>
  <c r="K41" i="21"/>
  <c r="O41" i="21"/>
  <c r="M41" i="21"/>
  <c r="Q41" i="21"/>
  <c r="N42" i="21"/>
  <c r="P42" i="21"/>
  <c r="L42" i="21"/>
  <c r="I42" i="21"/>
  <c r="H43" i="21"/>
  <c r="J42" i="21"/>
  <c r="F44" i="21"/>
  <c r="D45" i="21"/>
  <c r="E44" i="21"/>
  <c r="K42" i="21"/>
  <c r="M42" i="21"/>
  <c r="O42" i="21"/>
  <c r="Q42" i="21"/>
  <c r="N43" i="21"/>
  <c r="H44" i="21"/>
  <c r="L43" i="21"/>
  <c r="I43" i="21"/>
  <c r="P43" i="21"/>
  <c r="J43" i="21"/>
  <c r="E45" i="21"/>
  <c r="D46" i="21"/>
  <c r="F45" i="21"/>
  <c r="H45" i="21"/>
  <c r="I44" i="21"/>
  <c r="J44" i="21"/>
  <c r="N44" i="21"/>
  <c r="L44" i="21"/>
  <c r="P44" i="21"/>
  <c r="O43" i="21"/>
  <c r="K43" i="21"/>
  <c r="Q43" i="21"/>
  <c r="M43" i="21"/>
  <c r="D47" i="21"/>
  <c r="E46" i="21"/>
  <c r="F46" i="21"/>
  <c r="L45" i="21"/>
  <c r="I45" i="21"/>
  <c r="J45" i="21"/>
  <c r="H46" i="21"/>
  <c r="N45" i="21"/>
  <c r="P45" i="21"/>
  <c r="Q44" i="21"/>
  <c r="K44" i="21"/>
  <c r="M44" i="21"/>
  <c r="O44" i="21"/>
  <c r="E47" i="21"/>
  <c r="F47" i="21"/>
  <c r="D48" i="21"/>
  <c r="Q45" i="21"/>
  <c r="M45" i="21"/>
  <c r="O45" i="21"/>
  <c r="K45" i="21"/>
  <c r="J46" i="21"/>
  <c r="L46" i="21"/>
  <c r="I46" i="21"/>
  <c r="P46" i="21"/>
  <c r="H47" i="21"/>
  <c r="N46" i="21"/>
  <c r="D49" i="21"/>
  <c r="E48" i="21"/>
  <c r="F48" i="21"/>
  <c r="Q46" i="21"/>
  <c r="O46" i="21"/>
  <c r="M46" i="21"/>
  <c r="K46" i="21"/>
  <c r="N47" i="21"/>
  <c r="H48" i="21"/>
  <c r="I47" i="21"/>
  <c r="P47" i="21"/>
  <c r="L47" i="21"/>
  <c r="J47" i="21"/>
  <c r="F49" i="21"/>
  <c r="D50" i="21"/>
  <c r="E49" i="21"/>
  <c r="J48" i="21"/>
  <c r="L48" i="21"/>
  <c r="H49" i="21"/>
  <c r="I48" i="21"/>
  <c r="P48" i="21"/>
  <c r="N48" i="21"/>
  <c r="O47" i="21"/>
  <c r="M47" i="21"/>
  <c r="Q47" i="21"/>
  <c r="K47" i="21"/>
  <c r="F50" i="21"/>
  <c r="D51" i="21"/>
  <c r="E50" i="21"/>
  <c r="L49" i="21"/>
  <c r="H50" i="21"/>
  <c r="P49" i="21"/>
  <c r="J49" i="21"/>
  <c r="N49" i="21"/>
  <c r="I49" i="21"/>
  <c r="M48" i="21"/>
  <c r="K48" i="21"/>
  <c r="O48" i="21"/>
  <c r="Q48" i="21"/>
  <c r="E51" i="21"/>
  <c r="D52" i="21"/>
  <c r="F51" i="21"/>
  <c r="H51" i="21"/>
  <c r="J50" i="21"/>
  <c r="I50" i="21"/>
  <c r="L50" i="21"/>
  <c r="P50" i="21"/>
  <c r="N50" i="21"/>
  <c r="O49" i="21"/>
  <c r="K49" i="21"/>
  <c r="Q49" i="21"/>
  <c r="M49" i="21"/>
  <c r="D53" i="21"/>
  <c r="E52" i="21"/>
  <c r="F52" i="21"/>
  <c r="H52" i="21"/>
  <c r="I51" i="21"/>
  <c r="P51" i="21"/>
  <c r="L51" i="21"/>
  <c r="J51" i="21"/>
  <c r="N51" i="21"/>
  <c r="Q50" i="21"/>
  <c r="M50" i="21"/>
  <c r="O50" i="21"/>
  <c r="K50" i="21"/>
  <c r="F53" i="21"/>
  <c r="D54" i="21"/>
  <c r="E53" i="21"/>
  <c r="H53" i="21"/>
  <c r="I52" i="21"/>
  <c r="L52" i="21"/>
  <c r="N52" i="21"/>
  <c r="P52" i="21"/>
  <c r="J52" i="21"/>
  <c r="Q51" i="21"/>
  <c r="O51" i="21"/>
  <c r="K51" i="21"/>
  <c r="M51" i="21"/>
  <c r="F54" i="21"/>
  <c r="E54" i="21"/>
  <c r="D55" i="21"/>
  <c r="P53" i="21"/>
  <c r="H54" i="21"/>
  <c r="N53" i="21"/>
  <c r="J53" i="21"/>
  <c r="I53" i="21"/>
  <c r="L53" i="21"/>
  <c r="M52" i="21"/>
  <c r="O52" i="21"/>
  <c r="K52" i="21"/>
  <c r="Q52" i="21"/>
  <c r="D56" i="21"/>
  <c r="E55" i="21"/>
  <c r="F55" i="21"/>
  <c r="J54" i="21"/>
  <c r="L54" i="21"/>
  <c r="I54" i="21"/>
  <c r="P54" i="21"/>
  <c r="N54" i="21"/>
  <c r="H55" i="21"/>
  <c r="O53" i="21"/>
  <c r="K53" i="21"/>
  <c r="M53" i="21"/>
  <c r="Q53" i="21"/>
  <c r="F56" i="21"/>
  <c r="E56" i="21"/>
  <c r="D57" i="21"/>
  <c r="K54" i="21"/>
  <c r="O54" i="21"/>
  <c r="M54" i="21"/>
  <c r="Q54" i="21"/>
  <c r="H56" i="21"/>
  <c r="N55" i="21"/>
  <c r="J55" i="21"/>
  <c r="P55" i="21"/>
  <c r="L55" i="21"/>
  <c r="I55" i="21"/>
  <c r="D58" i="21"/>
  <c r="F57" i="21"/>
  <c r="E57" i="21"/>
  <c r="J56" i="21"/>
  <c r="P56" i="21"/>
  <c r="H57" i="21"/>
  <c r="I56" i="21"/>
  <c r="N56" i="21"/>
  <c r="L56" i="21"/>
  <c r="Q55" i="21"/>
  <c r="O55" i="21"/>
  <c r="M55" i="21"/>
  <c r="K55" i="21"/>
  <c r="E58" i="21"/>
  <c r="D59" i="21"/>
  <c r="F58" i="21"/>
  <c r="N57" i="21"/>
  <c r="J57" i="21"/>
  <c r="L57" i="21"/>
  <c r="P57" i="21"/>
  <c r="I57" i="21"/>
  <c r="H58" i="21"/>
  <c r="O56" i="21"/>
  <c r="Q56" i="21"/>
  <c r="M56" i="21"/>
  <c r="K56" i="21"/>
  <c r="F59" i="21"/>
  <c r="E59" i="21"/>
  <c r="D60" i="21"/>
  <c r="O57" i="21"/>
  <c r="Q57" i="21"/>
  <c r="M57" i="21"/>
  <c r="K57" i="21"/>
  <c r="N58" i="21"/>
  <c r="P58" i="21"/>
  <c r="I58" i="21"/>
  <c r="J58" i="21"/>
  <c r="H59" i="21"/>
  <c r="L58" i="21"/>
  <c r="F60" i="21"/>
  <c r="E60" i="21"/>
  <c r="D61" i="21"/>
  <c r="M58" i="21"/>
  <c r="O58" i="21"/>
  <c r="K58" i="21"/>
  <c r="Q58" i="21"/>
  <c r="P59" i="21"/>
  <c r="I59" i="21"/>
  <c r="N59" i="21"/>
  <c r="J59" i="21"/>
  <c r="H60" i="21"/>
  <c r="L59" i="21"/>
  <c r="F61" i="21"/>
  <c r="D62" i="21"/>
  <c r="E61" i="21"/>
  <c r="Q59" i="21"/>
  <c r="O59" i="21"/>
  <c r="M59" i="21"/>
  <c r="K59" i="21"/>
  <c r="P60" i="21"/>
  <c r="L60" i="21"/>
  <c r="H61" i="21"/>
  <c r="N60" i="21"/>
  <c r="J60" i="21"/>
  <c r="I60" i="21"/>
  <c r="F62" i="21"/>
  <c r="E62" i="21"/>
  <c r="D63" i="21"/>
  <c r="N61" i="21"/>
  <c r="H62" i="21"/>
  <c r="I61" i="21"/>
  <c r="J61" i="21"/>
  <c r="L61" i="21"/>
  <c r="P61" i="21"/>
  <c r="Q60" i="21"/>
  <c r="O60" i="21"/>
  <c r="K60" i="21"/>
  <c r="M60" i="21"/>
  <c r="D64" i="21"/>
  <c r="E63" i="21"/>
  <c r="F63" i="21"/>
  <c r="P62" i="21"/>
  <c r="L62" i="21"/>
  <c r="H63" i="21"/>
  <c r="N62" i="21"/>
  <c r="J62" i="21"/>
  <c r="I62" i="21"/>
  <c r="M61" i="21"/>
  <c r="K61" i="21"/>
  <c r="Q61" i="21"/>
  <c r="O61" i="21"/>
  <c r="E64" i="21"/>
  <c r="F64" i="21"/>
  <c r="D65" i="21"/>
  <c r="J63" i="21"/>
  <c r="H64" i="21"/>
  <c r="I63" i="21"/>
  <c r="N63" i="21"/>
  <c r="L63" i="21"/>
  <c r="P63" i="21"/>
  <c r="M62" i="21"/>
  <c r="Q62" i="21"/>
  <c r="O62" i="21"/>
  <c r="K62" i="21"/>
  <c r="E65" i="21"/>
  <c r="D66" i="21"/>
  <c r="F65" i="21"/>
  <c r="P64" i="21"/>
  <c r="J64" i="21"/>
  <c r="I64" i="21"/>
  <c r="L64" i="21"/>
  <c r="H65" i="21"/>
  <c r="N64" i="21"/>
  <c r="O63" i="21"/>
  <c r="K63" i="21"/>
  <c r="M63" i="21"/>
  <c r="Q63" i="21"/>
  <c r="F66" i="21"/>
  <c r="E66" i="21"/>
  <c r="D67" i="21"/>
  <c r="Q64" i="21"/>
  <c r="M64" i="21"/>
  <c r="K64" i="21"/>
  <c r="O64" i="21"/>
  <c r="H66" i="21"/>
  <c r="N65" i="21"/>
  <c r="P65" i="21"/>
  <c r="J65" i="21"/>
  <c r="I65" i="21"/>
  <c r="L65" i="21"/>
  <c r="D68" i="21"/>
  <c r="E67" i="21"/>
  <c r="F67" i="21"/>
  <c r="N66" i="21"/>
  <c r="H67" i="21"/>
  <c r="J66" i="21"/>
  <c r="L66" i="21"/>
  <c r="I66" i="21"/>
  <c r="P66" i="21"/>
  <c r="O65" i="21"/>
  <c r="M65" i="21"/>
  <c r="Q65" i="21"/>
  <c r="K65" i="21"/>
  <c r="E68" i="21"/>
  <c r="D69" i="21"/>
  <c r="F68" i="21"/>
  <c r="H68" i="21"/>
  <c r="L67" i="21"/>
  <c r="N67" i="21"/>
  <c r="P67" i="21"/>
  <c r="J67" i="21"/>
  <c r="I67" i="21"/>
  <c r="K66" i="21"/>
  <c r="M66" i="21"/>
  <c r="O66" i="21"/>
  <c r="Q66" i="21"/>
  <c r="F69" i="21"/>
  <c r="D70" i="21"/>
  <c r="E69" i="21"/>
  <c r="N68" i="21"/>
  <c r="L68" i="21"/>
  <c r="J68" i="21"/>
  <c r="I68" i="21"/>
  <c r="P68" i="21"/>
  <c r="H69" i="21"/>
  <c r="Q67" i="21"/>
  <c r="M67" i="21"/>
  <c r="K67" i="21"/>
  <c r="O67" i="21"/>
  <c r="D71" i="21"/>
  <c r="F70" i="21"/>
  <c r="E70" i="21"/>
  <c r="O68" i="21"/>
  <c r="M68" i="21"/>
  <c r="Q68" i="21"/>
  <c r="K68" i="21"/>
  <c r="P69" i="21"/>
  <c r="L69" i="21"/>
  <c r="H70" i="21"/>
  <c r="N69" i="21"/>
  <c r="J69" i="21"/>
  <c r="I69" i="21"/>
  <c r="F71" i="21"/>
  <c r="E71" i="21"/>
  <c r="D72" i="21"/>
  <c r="J70" i="21"/>
  <c r="I70" i="21"/>
  <c r="L70" i="21"/>
  <c r="P70" i="21"/>
  <c r="N70" i="21"/>
  <c r="H71" i="21"/>
  <c r="M69" i="21"/>
  <c r="Q69" i="21"/>
  <c r="O69" i="21"/>
  <c r="K69" i="21"/>
  <c r="E72" i="21"/>
  <c r="D73" i="21"/>
  <c r="F72" i="21"/>
  <c r="M70" i="21"/>
  <c r="K70" i="21"/>
  <c r="O70" i="21"/>
  <c r="Q70" i="21"/>
  <c r="I71" i="21"/>
  <c r="J71" i="21"/>
  <c r="L71" i="21"/>
  <c r="P71" i="21"/>
  <c r="N71" i="21"/>
  <c r="H72" i="21"/>
  <c r="E73" i="21"/>
  <c r="D74" i="21"/>
  <c r="F73" i="21"/>
  <c r="Q71" i="21"/>
  <c r="O71" i="21"/>
  <c r="M71" i="21"/>
  <c r="K71" i="21"/>
  <c r="I72" i="21"/>
  <c r="L72" i="21"/>
  <c r="P72" i="21"/>
  <c r="H73" i="21"/>
  <c r="N72" i="21"/>
  <c r="J72" i="21"/>
  <c r="D75" i="21"/>
  <c r="F74" i="21"/>
  <c r="E74" i="21"/>
  <c r="K72" i="21"/>
  <c r="O72" i="21"/>
  <c r="M72" i="21"/>
  <c r="Q72" i="21"/>
  <c r="J73" i="21"/>
  <c r="H74" i="21"/>
  <c r="N73" i="21"/>
  <c r="L73" i="21"/>
  <c r="P73" i="21"/>
  <c r="I73" i="21"/>
  <c r="E75" i="21"/>
  <c r="D76" i="21"/>
  <c r="F75" i="21"/>
  <c r="J74" i="21"/>
  <c r="P74" i="21"/>
  <c r="N74" i="21"/>
  <c r="I74" i="21"/>
  <c r="H75" i="21"/>
  <c r="L74" i="21"/>
  <c r="O73" i="21"/>
  <c r="K73" i="21"/>
  <c r="M73" i="21"/>
  <c r="Q73" i="21"/>
  <c r="D77" i="21"/>
  <c r="F76" i="21"/>
  <c r="E76" i="21"/>
  <c r="K74" i="21"/>
  <c r="O74" i="21"/>
  <c r="Q74" i="21"/>
  <c r="M74" i="21"/>
  <c r="J75" i="21"/>
  <c r="L75" i="21"/>
  <c r="I75" i="21"/>
  <c r="H76" i="21"/>
  <c r="N75" i="21"/>
  <c r="P75" i="21"/>
  <c r="F77" i="21"/>
  <c r="D78" i="21"/>
  <c r="E77" i="21"/>
  <c r="M75" i="21"/>
  <c r="O75" i="21"/>
  <c r="Q75" i="21"/>
  <c r="K75" i="21"/>
  <c r="P76" i="21"/>
  <c r="N76" i="21"/>
  <c r="J76" i="21"/>
  <c r="L76" i="21"/>
  <c r="I76" i="21"/>
  <c r="H77" i="21"/>
  <c r="F78" i="21"/>
  <c r="D79" i="21"/>
  <c r="E78" i="21"/>
  <c r="M76" i="21"/>
  <c r="Q76" i="21"/>
  <c r="K76" i="21"/>
  <c r="O76" i="21"/>
  <c r="J77" i="21"/>
  <c r="L77" i="21"/>
  <c r="I77" i="21"/>
  <c r="N77" i="21"/>
  <c r="P77" i="21"/>
  <c r="H78" i="21"/>
  <c r="E79" i="21"/>
  <c r="F79" i="21"/>
  <c r="D80" i="21"/>
  <c r="Q77" i="21"/>
  <c r="K77" i="21"/>
  <c r="M77" i="21"/>
  <c r="O77" i="21"/>
  <c r="N78" i="21"/>
  <c r="I78" i="21"/>
  <c r="H79" i="21"/>
  <c r="P78" i="21"/>
  <c r="J78" i="21"/>
  <c r="L78" i="21"/>
  <c r="E80" i="21"/>
  <c r="D81" i="21"/>
  <c r="F80" i="21"/>
  <c r="K78" i="21"/>
  <c r="O78" i="21"/>
  <c r="Q78" i="21"/>
  <c r="M78" i="21"/>
  <c r="H80" i="21"/>
  <c r="L79" i="21"/>
  <c r="N79" i="21"/>
  <c r="J79" i="21"/>
  <c r="P79" i="21"/>
  <c r="I79" i="21"/>
  <c r="D82" i="21"/>
  <c r="E81" i="21"/>
  <c r="F81" i="21"/>
  <c r="L80" i="21"/>
  <c r="N80" i="21"/>
  <c r="I80" i="21"/>
  <c r="J80" i="21"/>
  <c r="H81" i="21"/>
  <c r="P80" i="21"/>
  <c r="M79" i="21"/>
  <c r="K79" i="21"/>
  <c r="Q79" i="21"/>
  <c r="O79" i="21"/>
  <c r="D83" i="21"/>
  <c r="E82" i="21"/>
  <c r="F82" i="21"/>
  <c r="O80" i="21"/>
  <c r="K80" i="21"/>
  <c r="M80" i="21"/>
  <c r="Q80" i="21"/>
  <c r="H82" i="21"/>
  <c r="J81" i="21"/>
  <c r="N81" i="21"/>
  <c r="I81" i="21"/>
  <c r="L81" i="21"/>
  <c r="P81" i="21"/>
  <c r="D84" i="21"/>
  <c r="F83" i="21"/>
  <c r="E83" i="21"/>
  <c r="J82" i="21"/>
  <c r="I82" i="21"/>
  <c r="N82" i="21"/>
  <c r="H83" i="21"/>
  <c r="P82" i="21"/>
  <c r="L82" i="21"/>
  <c r="M81" i="21"/>
  <c r="K81" i="21"/>
  <c r="Q81" i="21"/>
  <c r="O81" i="21"/>
  <c r="E84" i="21"/>
  <c r="D85" i="21"/>
  <c r="F84" i="21"/>
  <c r="Q82" i="21"/>
  <c r="O82" i="21"/>
  <c r="M82" i="21"/>
  <c r="K82" i="21"/>
  <c r="H84" i="21"/>
  <c r="N83" i="21"/>
  <c r="J83" i="21"/>
  <c r="L83" i="21"/>
  <c r="P83" i="21"/>
  <c r="I83" i="21"/>
  <c r="E85" i="21"/>
  <c r="F85" i="21"/>
  <c r="D86" i="21"/>
  <c r="I84" i="21"/>
  <c r="H85" i="21"/>
  <c r="P84" i="21"/>
  <c r="N84" i="21"/>
  <c r="J84" i="21"/>
  <c r="L84" i="21"/>
  <c r="O83" i="21"/>
  <c r="M83" i="21"/>
  <c r="K83" i="21"/>
  <c r="Q83" i="21"/>
  <c r="E86" i="21"/>
  <c r="D87" i="21"/>
  <c r="F86" i="21"/>
  <c r="O84" i="21"/>
  <c r="Q84" i="21"/>
  <c r="M84" i="21"/>
  <c r="K84" i="21"/>
  <c r="I85" i="21"/>
  <c r="P85" i="21"/>
  <c r="J85" i="21"/>
  <c r="H86" i="21"/>
  <c r="L85" i="21"/>
  <c r="N85" i="21"/>
  <c r="E87" i="21"/>
  <c r="F87" i="21"/>
  <c r="D88" i="21"/>
  <c r="M85" i="21"/>
  <c r="K85" i="21"/>
  <c r="Q85" i="21"/>
  <c r="O85" i="21"/>
  <c r="L86" i="21"/>
  <c r="H87" i="21"/>
  <c r="N86" i="21"/>
  <c r="J86" i="21"/>
  <c r="P86" i="21"/>
  <c r="I86" i="21"/>
  <c r="F88" i="21"/>
  <c r="D89" i="21"/>
  <c r="E88" i="21"/>
  <c r="I87" i="21"/>
  <c r="H88" i="21"/>
  <c r="N87" i="21"/>
  <c r="J87" i="21"/>
  <c r="P87" i="21"/>
  <c r="L87" i="21"/>
  <c r="K86" i="21"/>
  <c r="O86" i="21"/>
  <c r="M86" i="21"/>
  <c r="Q86" i="21"/>
  <c r="D90" i="21"/>
  <c r="F89" i="21"/>
  <c r="E89" i="21"/>
  <c r="Q87" i="21"/>
  <c r="K87" i="21"/>
  <c r="O87" i="21"/>
  <c r="M87" i="21"/>
  <c r="N88" i="21"/>
  <c r="L88" i="21"/>
  <c r="I88" i="21"/>
  <c r="J88" i="21"/>
  <c r="H89" i="21"/>
  <c r="P88" i="21"/>
  <c r="D91" i="21"/>
  <c r="E90" i="21"/>
  <c r="F90" i="21"/>
  <c r="K88" i="21"/>
  <c r="Q88" i="21"/>
  <c r="O88" i="21"/>
  <c r="M88" i="21"/>
  <c r="N89" i="21"/>
  <c r="I89" i="21"/>
  <c r="P89" i="21"/>
  <c r="L89" i="21"/>
  <c r="H90" i="21"/>
  <c r="J89" i="21"/>
  <c r="E91" i="21"/>
  <c r="F91" i="21"/>
  <c r="D92" i="21"/>
  <c r="K89" i="21"/>
  <c r="O89" i="21"/>
  <c r="M89" i="21"/>
  <c r="Q89" i="21"/>
  <c r="N90" i="21"/>
  <c r="I90" i="21"/>
  <c r="L90" i="21"/>
  <c r="H91" i="21"/>
  <c r="P90" i="21"/>
  <c r="J90" i="21"/>
  <c r="F92" i="21"/>
  <c r="D93" i="21"/>
  <c r="E92" i="21"/>
  <c r="M90" i="21"/>
  <c r="Q90" i="21"/>
  <c r="K90" i="21"/>
  <c r="O90" i="21"/>
  <c r="N91" i="21"/>
  <c r="H92" i="21"/>
  <c r="L91" i="21"/>
  <c r="I91" i="21"/>
  <c r="P91" i="21"/>
  <c r="J91" i="21"/>
  <c r="F93" i="21"/>
  <c r="D94" i="21"/>
  <c r="E93" i="21"/>
  <c r="H93" i="21"/>
  <c r="J92" i="21"/>
  <c r="L92" i="21"/>
  <c r="N92" i="21"/>
  <c r="I92" i="21"/>
  <c r="P92" i="21"/>
  <c r="O91" i="21"/>
  <c r="K91" i="21"/>
  <c r="Q91" i="21"/>
  <c r="M91" i="21"/>
  <c r="F94" i="21"/>
  <c r="D95" i="21"/>
  <c r="E94" i="21"/>
  <c r="P93" i="21"/>
  <c r="L93" i="21"/>
  <c r="J93" i="21"/>
  <c r="N93" i="21"/>
  <c r="H94" i="21"/>
  <c r="I93" i="21"/>
  <c r="O92" i="21"/>
  <c r="M92" i="21"/>
  <c r="K92" i="21"/>
  <c r="Q92" i="21"/>
  <c r="D96" i="21"/>
  <c r="F95" i="21"/>
  <c r="E95" i="21"/>
  <c r="H95" i="21"/>
  <c r="P94" i="21"/>
  <c r="N94" i="21"/>
  <c r="J94" i="21"/>
  <c r="L94" i="21"/>
  <c r="I94" i="21"/>
  <c r="K93" i="21"/>
  <c r="Q93" i="21"/>
  <c r="O93" i="21"/>
  <c r="M93" i="21"/>
  <c r="D97" i="21"/>
  <c r="F96" i="21"/>
  <c r="E96" i="21"/>
  <c r="J95" i="21"/>
  <c r="I95" i="21"/>
  <c r="N95" i="21"/>
  <c r="P95" i="21"/>
  <c r="L95" i="21"/>
  <c r="H96" i="21"/>
  <c r="M94" i="21"/>
  <c r="Q94" i="21"/>
  <c r="K94" i="21"/>
  <c r="O94" i="21"/>
  <c r="D98" i="21"/>
  <c r="F97" i="21"/>
  <c r="E97" i="21"/>
  <c r="Q95" i="21"/>
  <c r="K95" i="21"/>
  <c r="M95" i="21"/>
  <c r="O95" i="21"/>
  <c r="I96" i="21"/>
  <c r="J96" i="21"/>
  <c r="H97" i="21"/>
  <c r="P96" i="21"/>
  <c r="N96" i="21"/>
  <c r="L96" i="21"/>
  <c r="D99" i="21"/>
  <c r="F98" i="21"/>
  <c r="E98" i="21"/>
  <c r="K96" i="21"/>
  <c r="Q96" i="21"/>
  <c r="O96" i="21"/>
  <c r="M96" i="21"/>
  <c r="J97" i="21"/>
  <c r="L97" i="21"/>
  <c r="I97" i="21"/>
  <c r="H98" i="21"/>
  <c r="P97" i="21"/>
  <c r="N97" i="21"/>
  <c r="F99" i="21"/>
  <c r="E99" i="21"/>
  <c r="D100" i="21"/>
  <c r="K97" i="21"/>
  <c r="O97" i="21"/>
  <c r="M97" i="21"/>
  <c r="Q97" i="21"/>
  <c r="I98" i="21"/>
  <c r="N98" i="21"/>
  <c r="L98" i="21"/>
  <c r="P98" i="21"/>
  <c r="J98" i="21"/>
  <c r="H99" i="21"/>
  <c r="F100" i="21"/>
  <c r="D101" i="21"/>
  <c r="E100" i="21"/>
  <c r="K98" i="21"/>
  <c r="M98" i="21"/>
  <c r="Q98" i="21"/>
  <c r="O98" i="21"/>
  <c r="N99" i="21"/>
  <c r="H100" i="21"/>
  <c r="J99" i="21"/>
  <c r="L99" i="21"/>
  <c r="I99" i="21"/>
  <c r="P99" i="21"/>
  <c r="D102" i="21"/>
  <c r="F101" i="21"/>
  <c r="E101" i="21"/>
  <c r="H101" i="21"/>
  <c r="N100" i="21"/>
  <c r="J100" i="21"/>
  <c r="L100" i="21"/>
  <c r="P100" i="21"/>
  <c r="I100" i="21"/>
  <c r="O99" i="21"/>
  <c r="K99" i="21"/>
  <c r="Q99" i="21"/>
  <c r="M99" i="21"/>
  <c r="E102" i="21"/>
  <c r="D103" i="21"/>
  <c r="F102" i="21"/>
  <c r="P101" i="21"/>
  <c r="J101" i="21"/>
  <c r="H102" i="21"/>
  <c r="N101" i="21"/>
  <c r="I101" i="21"/>
  <c r="L101" i="21"/>
  <c r="O100" i="21"/>
  <c r="Q100" i="21"/>
  <c r="M100" i="21"/>
  <c r="K100" i="21"/>
  <c r="E103" i="21"/>
  <c r="D104" i="21"/>
  <c r="F103" i="21"/>
  <c r="N102" i="21"/>
  <c r="J102" i="21"/>
  <c r="P102" i="21"/>
  <c r="L102" i="21"/>
  <c r="I102" i="21"/>
  <c r="H103" i="21"/>
  <c r="K101" i="21"/>
  <c r="O101" i="21"/>
  <c r="M101" i="21"/>
  <c r="Q101" i="21"/>
  <c r="F104" i="21"/>
  <c r="E104" i="21"/>
  <c r="D105" i="21"/>
  <c r="Q102" i="21"/>
  <c r="M102" i="21"/>
  <c r="K102" i="21"/>
  <c r="O102" i="21"/>
  <c r="I103" i="21"/>
  <c r="L103" i="21"/>
  <c r="H104" i="21"/>
  <c r="N103" i="21"/>
  <c r="J103" i="21"/>
  <c r="P103" i="21"/>
  <c r="F105" i="21"/>
  <c r="D106" i="21"/>
  <c r="E105" i="21"/>
  <c r="Q103" i="21"/>
  <c r="K103" i="21"/>
  <c r="M103" i="21"/>
  <c r="O103" i="21"/>
  <c r="P104" i="21"/>
  <c r="N104" i="21"/>
  <c r="J104" i="21"/>
  <c r="I104" i="21"/>
  <c r="L104" i="21"/>
  <c r="H105" i="21"/>
  <c r="F106" i="21"/>
  <c r="D107" i="21"/>
  <c r="E106" i="21"/>
  <c r="O104" i="21"/>
  <c r="K104" i="21"/>
  <c r="Q104" i="21"/>
  <c r="M104" i="21"/>
  <c r="L105" i="21"/>
  <c r="H106" i="21"/>
  <c r="I105" i="21"/>
  <c r="N105" i="21"/>
  <c r="J105" i="21"/>
  <c r="P105" i="21"/>
  <c r="F107" i="21"/>
  <c r="D108" i="21"/>
  <c r="E107" i="21"/>
  <c r="L106" i="21"/>
  <c r="J106" i="21"/>
  <c r="N106" i="21"/>
  <c r="P106" i="21"/>
  <c r="I106" i="21"/>
  <c r="H107" i="21"/>
  <c r="M105" i="21"/>
  <c r="Q105" i="21"/>
  <c r="K105" i="21"/>
  <c r="O105" i="21"/>
  <c r="F108" i="21"/>
  <c r="E108" i="21"/>
  <c r="D109" i="21"/>
  <c r="O106" i="21"/>
  <c r="K106" i="21"/>
  <c r="Q106" i="21"/>
  <c r="M106" i="21"/>
  <c r="L107" i="21"/>
  <c r="N107" i="21"/>
  <c r="J107" i="21"/>
  <c r="P107" i="21"/>
  <c r="H108" i="21"/>
  <c r="I107" i="21"/>
  <c r="F109" i="21"/>
  <c r="E109" i="21"/>
  <c r="D110" i="21"/>
  <c r="P108" i="21"/>
  <c r="I108" i="21"/>
  <c r="L108" i="21"/>
  <c r="J108" i="21"/>
  <c r="H109" i="21"/>
  <c r="N108" i="21"/>
  <c r="Q107" i="21"/>
  <c r="M107" i="21"/>
  <c r="O107" i="21"/>
  <c r="K107" i="21"/>
  <c r="E110" i="21"/>
  <c r="F110" i="21"/>
  <c r="D111" i="21"/>
  <c r="K108" i="21"/>
  <c r="Q108" i="21"/>
  <c r="O108" i="21"/>
  <c r="M108" i="21"/>
  <c r="I109" i="21"/>
  <c r="P109" i="21"/>
  <c r="L109" i="21"/>
  <c r="J109" i="21"/>
  <c r="H110" i="21"/>
  <c r="N109" i="21"/>
  <c r="D112" i="21"/>
  <c r="E111" i="21"/>
  <c r="F111" i="21"/>
  <c r="K109" i="21"/>
  <c r="O109" i="21"/>
  <c r="Q109" i="21"/>
  <c r="M109" i="21"/>
  <c r="H111" i="21"/>
  <c r="N110" i="21"/>
  <c r="J110" i="21"/>
  <c r="L110" i="21"/>
  <c r="P110" i="21"/>
  <c r="I110" i="21"/>
  <c r="F112" i="21"/>
  <c r="E112" i="21"/>
  <c r="D113" i="21"/>
  <c r="I111" i="21"/>
  <c r="P111" i="21"/>
  <c r="L111" i="21"/>
  <c r="N111" i="21"/>
  <c r="H112" i="21"/>
  <c r="J111" i="21"/>
  <c r="M110" i="21"/>
  <c r="Q110" i="21"/>
  <c r="O110" i="21"/>
  <c r="K110" i="21"/>
  <c r="D114" i="21"/>
  <c r="E113" i="21"/>
  <c r="F113" i="21"/>
  <c r="K111" i="21"/>
  <c r="Q111" i="21"/>
  <c r="M111" i="21"/>
  <c r="O111" i="21"/>
  <c r="H113" i="21"/>
  <c r="N112" i="21"/>
  <c r="L112" i="21"/>
  <c r="P112" i="21"/>
  <c r="J112" i="21"/>
  <c r="I112" i="21"/>
  <c r="F114" i="21"/>
  <c r="E114" i="21"/>
  <c r="D115" i="21"/>
  <c r="J113" i="21"/>
  <c r="H114" i="21"/>
  <c r="L113" i="21"/>
  <c r="P113" i="21"/>
  <c r="N113" i="21"/>
  <c r="I113" i="21"/>
  <c r="O112" i="21"/>
  <c r="K112" i="21"/>
  <c r="Q112" i="21"/>
  <c r="M112" i="21"/>
  <c r="D116" i="21"/>
  <c r="E115" i="21"/>
  <c r="F115" i="21"/>
  <c r="P114" i="21"/>
  <c r="H115" i="21"/>
  <c r="I114" i="21"/>
  <c r="N114" i="21"/>
  <c r="L114" i="21"/>
  <c r="J114" i="21"/>
  <c r="M113" i="21"/>
  <c r="O113" i="21"/>
  <c r="K113" i="21"/>
  <c r="Q113" i="21"/>
  <c r="D117" i="21"/>
  <c r="E116" i="21"/>
  <c r="F116" i="21"/>
  <c r="H116" i="21"/>
  <c r="J115" i="21"/>
  <c r="I115" i="21"/>
  <c r="L115" i="21"/>
  <c r="P115" i="21"/>
  <c r="N115" i="21"/>
  <c r="Q114" i="21"/>
  <c r="K114" i="21"/>
  <c r="O114" i="21"/>
  <c r="M114" i="21"/>
  <c r="E117" i="21"/>
  <c r="F117" i="21"/>
  <c r="D118" i="21"/>
  <c r="P116" i="21"/>
  <c r="L116" i="21"/>
  <c r="J116" i="21"/>
  <c r="I116" i="21"/>
  <c r="N116" i="21"/>
  <c r="H117" i="21"/>
  <c r="Q115" i="21"/>
  <c r="M115" i="21"/>
  <c r="O115" i="21"/>
  <c r="K115" i="21"/>
  <c r="F118" i="21"/>
  <c r="D119" i="21"/>
  <c r="E118" i="21"/>
  <c r="M116" i="21"/>
  <c r="K116" i="21"/>
  <c r="O116" i="21"/>
  <c r="Q116" i="21"/>
  <c r="H118" i="21"/>
  <c r="P117" i="21"/>
  <c r="I117" i="21"/>
  <c r="N117" i="21"/>
  <c r="L117" i="21"/>
  <c r="J117" i="21"/>
  <c r="E119" i="21"/>
  <c r="D120" i="21"/>
  <c r="F119" i="21"/>
  <c r="N118" i="21"/>
  <c r="J118" i="21"/>
  <c r="P118" i="21"/>
  <c r="H119" i="21"/>
  <c r="L118" i="21"/>
  <c r="I118" i="21"/>
  <c r="O117" i="21"/>
  <c r="Q117" i="21"/>
  <c r="M117" i="21"/>
  <c r="K117" i="21"/>
  <c r="F120" i="21"/>
  <c r="E120" i="21"/>
  <c r="D121" i="21"/>
  <c r="J119" i="21"/>
  <c r="L119" i="21"/>
  <c r="H120" i="21"/>
  <c r="I119" i="21"/>
  <c r="N119" i="21"/>
  <c r="P119" i="21"/>
  <c r="M118" i="21"/>
  <c r="K118" i="21"/>
  <c r="Q118" i="21"/>
  <c r="O118" i="21"/>
  <c r="F121" i="21"/>
  <c r="D122" i="21"/>
  <c r="E121" i="21"/>
  <c r="I120" i="21"/>
  <c r="P120" i="21"/>
  <c r="N120" i="21"/>
  <c r="H121" i="21"/>
  <c r="L120" i="21"/>
  <c r="J120" i="21"/>
  <c r="K119" i="21"/>
  <c r="Q119" i="21"/>
  <c r="O119" i="21"/>
  <c r="M119" i="21"/>
  <c r="D123" i="21"/>
  <c r="E122" i="21"/>
  <c r="F122" i="21"/>
  <c r="K120" i="21"/>
  <c r="O120" i="21"/>
  <c r="M120" i="21"/>
  <c r="Q120" i="21"/>
  <c r="L121" i="21"/>
  <c r="I121" i="21"/>
  <c r="H122" i="21"/>
  <c r="N121" i="21"/>
  <c r="P121" i="21"/>
  <c r="J121" i="21"/>
  <c r="F123" i="21"/>
  <c r="E123" i="21"/>
  <c r="D124" i="21"/>
  <c r="M121" i="21"/>
  <c r="O121" i="21"/>
  <c r="Q121" i="21"/>
  <c r="K121" i="21"/>
  <c r="P122" i="21"/>
  <c r="L122" i="21"/>
  <c r="I122" i="21"/>
  <c r="J122" i="21"/>
  <c r="H123" i="21"/>
  <c r="N122" i="21"/>
  <c r="F124" i="21"/>
  <c r="E124" i="21"/>
  <c r="D125" i="21"/>
  <c r="K122" i="21"/>
  <c r="Q122" i="21"/>
  <c r="M122" i="21"/>
  <c r="O122" i="21"/>
  <c r="N123" i="21"/>
  <c r="H124" i="21"/>
  <c r="L123" i="21"/>
  <c r="J123" i="21"/>
  <c r="P123" i="21"/>
  <c r="I123" i="21"/>
  <c r="F125" i="21"/>
  <c r="D126" i="21"/>
  <c r="E125" i="21"/>
  <c r="J124" i="21"/>
  <c r="L124" i="21"/>
  <c r="P124" i="21"/>
  <c r="I124" i="21"/>
  <c r="N124" i="21"/>
  <c r="H125" i="21"/>
  <c r="M123" i="21"/>
  <c r="Q123" i="21"/>
  <c r="K123" i="21"/>
  <c r="O123" i="21"/>
  <c r="D127" i="21"/>
  <c r="E126" i="21"/>
  <c r="F126" i="21"/>
  <c r="M124" i="21"/>
  <c r="O124" i="21"/>
  <c r="Q124" i="21"/>
  <c r="K124" i="21"/>
  <c r="H126" i="21"/>
  <c r="N125" i="21"/>
  <c r="L125" i="21"/>
  <c r="I125" i="21"/>
  <c r="J125" i="21"/>
  <c r="P125" i="21"/>
  <c r="D128" i="21"/>
  <c r="F127" i="21"/>
  <c r="E127" i="21"/>
  <c r="H127" i="21"/>
  <c r="I126" i="21"/>
  <c r="P126" i="21"/>
  <c r="L126" i="21"/>
  <c r="J126" i="21"/>
  <c r="N126" i="21"/>
  <c r="Q125" i="21"/>
  <c r="K125" i="21"/>
  <c r="O125" i="21"/>
  <c r="M125" i="21"/>
  <c r="F128" i="21"/>
  <c r="D129" i="21"/>
  <c r="E128" i="21"/>
  <c r="L127" i="21"/>
  <c r="H128" i="21"/>
  <c r="N127" i="21"/>
  <c r="I127" i="21"/>
  <c r="P127" i="21"/>
  <c r="J127" i="21"/>
  <c r="M126" i="21"/>
  <c r="K126" i="21"/>
  <c r="O126" i="21"/>
  <c r="Q126" i="21"/>
  <c r="E129" i="21"/>
  <c r="D130" i="21"/>
  <c r="F129" i="21"/>
  <c r="I128" i="21"/>
  <c r="P128" i="21"/>
  <c r="N128" i="21"/>
  <c r="J128" i="21"/>
  <c r="H129" i="21"/>
  <c r="L128" i="21"/>
  <c r="M127" i="21"/>
  <c r="O127" i="21"/>
  <c r="Q127" i="21"/>
  <c r="K127" i="21"/>
  <c r="F130" i="21"/>
  <c r="D131" i="21"/>
  <c r="E130" i="21"/>
  <c r="Q128" i="21"/>
  <c r="O128" i="21"/>
  <c r="K128" i="21"/>
  <c r="M128" i="21"/>
  <c r="P129" i="21"/>
  <c r="L129" i="21"/>
  <c r="I129" i="21"/>
  <c r="H130" i="21"/>
  <c r="N129" i="21"/>
  <c r="J129" i="21"/>
  <c r="D132" i="21"/>
  <c r="F131" i="21"/>
  <c r="E131" i="21"/>
  <c r="O129" i="21"/>
  <c r="K129" i="21"/>
  <c r="M129" i="21"/>
  <c r="Q129" i="21"/>
  <c r="N130" i="21"/>
  <c r="I130" i="21"/>
  <c r="P130" i="21"/>
  <c r="H131" i="21"/>
  <c r="L130" i="21"/>
  <c r="J130" i="21"/>
  <c r="E132" i="21"/>
  <c r="D133" i="21"/>
  <c r="F132" i="21"/>
  <c r="Q130" i="21"/>
  <c r="O130" i="21"/>
  <c r="M130" i="21"/>
  <c r="K130" i="21"/>
  <c r="L131" i="21"/>
  <c r="J131" i="21"/>
  <c r="H132" i="21"/>
  <c r="N131" i="21"/>
  <c r="P131" i="21"/>
  <c r="I131" i="21"/>
  <c r="F133" i="21"/>
  <c r="D134" i="21"/>
  <c r="E133" i="21"/>
  <c r="J132" i="21"/>
  <c r="P132" i="21"/>
  <c r="L132" i="21"/>
  <c r="H133" i="21"/>
  <c r="I132" i="21"/>
  <c r="N132" i="21"/>
  <c r="O131" i="21"/>
  <c r="M131" i="21"/>
  <c r="K131" i="21"/>
  <c r="Q131" i="21"/>
  <c r="F134" i="21"/>
  <c r="E134" i="21"/>
  <c r="D135" i="21"/>
  <c r="H134" i="21"/>
  <c r="N133" i="21"/>
  <c r="J133" i="21"/>
  <c r="P133" i="21"/>
  <c r="L133" i="21"/>
  <c r="I133" i="21"/>
  <c r="O132" i="21"/>
  <c r="K132" i="21"/>
  <c r="M132" i="21"/>
  <c r="Q132" i="21"/>
  <c r="E135" i="21"/>
  <c r="D136" i="21"/>
  <c r="F135" i="21"/>
  <c r="L134" i="21"/>
  <c r="N134" i="21"/>
  <c r="I134" i="21"/>
  <c r="H135" i="21"/>
  <c r="P134" i="21"/>
  <c r="J134" i="21"/>
  <c r="Q133" i="21"/>
  <c r="O133" i="21"/>
  <c r="M133" i="21"/>
  <c r="K133" i="21"/>
  <c r="E136" i="21"/>
  <c r="D137" i="21"/>
  <c r="F136" i="21"/>
  <c r="Q134" i="21"/>
  <c r="O134" i="21"/>
  <c r="M134" i="21"/>
  <c r="K134" i="21"/>
  <c r="L135" i="21"/>
  <c r="P135" i="21"/>
  <c r="J135" i="21"/>
  <c r="N135" i="21"/>
  <c r="H136" i="21"/>
  <c r="I135" i="21"/>
  <c r="E137" i="21"/>
  <c r="F137" i="21"/>
  <c r="D138" i="21"/>
  <c r="H137" i="21"/>
  <c r="N136" i="21"/>
  <c r="P136" i="21"/>
  <c r="L136" i="21"/>
  <c r="J136" i="21"/>
  <c r="I136" i="21"/>
  <c r="M135" i="21"/>
  <c r="K135" i="21"/>
  <c r="Q135" i="21"/>
  <c r="O135" i="21"/>
  <c r="F138" i="21"/>
  <c r="D139" i="21"/>
  <c r="E138" i="21"/>
  <c r="L137" i="21"/>
  <c r="I137" i="21"/>
  <c r="P137" i="21"/>
  <c r="H138" i="21"/>
  <c r="N137" i="21"/>
  <c r="J137" i="21"/>
  <c r="Q136" i="21"/>
  <c r="M136" i="21"/>
  <c r="O136" i="21"/>
  <c r="K136" i="21"/>
  <c r="D140" i="21"/>
  <c r="E139" i="21"/>
  <c r="F139" i="21"/>
  <c r="O137" i="21"/>
  <c r="M137" i="21"/>
  <c r="K137" i="21"/>
  <c r="Q137" i="21"/>
  <c r="J138" i="21"/>
  <c r="N138" i="21"/>
  <c r="H139" i="21"/>
  <c r="I138" i="21"/>
  <c r="P138" i="21"/>
  <c r="L138" i="21"/>
  <c r="F140" i="21"/>
  <c r="D141" i="21"/>
  <c r="E140" i="21"/>
  <c r="P139" i="21"/>
  <c r="L139" i="21"/>
  <c r="I139" i="21"/>
  <c r="J139" i="21"/>
  <c r="N139" i="21"/>
  <c r="H140" i="21"/>
  <c r="K138" i="21"/>
  <c r="O138" i="21"/>
  <c r="Q138" i="21"/>
  <c r="M138" i="21"/>
  <c r="E141" i="21"/>
  <c r="F141" i="21"/>
  <c r="D142" i="21"/>
  <c r="O139" i="21"/>
  <c r="K139" i="21"/>
  <c r="Q139" i="21"/>
  <c r="M139" i="21"/>
  <c r="J140" i="21"/>
  <c r="L140" i="21"/>
  <c r="P140" i="21"/>
  <c r="N140" i="21"/>
  <c r="H141" i="21"/>
  <c r="I140" i="21"/>
  <c r="D143" i="21"/>
  <c r="F142" i="21"/>
  <c r="E142" i="21"/>
  <c r="J141" i="21"/>
  <c r="H142" i="21"/>
  <c r="I141" i="21"/>
  <c r="N141" i="21"/>
  <c r="L141" i="21"/>
  <c r="P141" i="21"/>
  <c r="K140" i="21"/>
  <c r="M140" i="21"/>
  <c r="O140" i="21"/>
  <c r="Q140" i="21"/>
  <c r="E143" i="21"/>
  <c r="D144" i="21"/>
  <c r="F143" i="21"/>
  <c r="P142" i="21"/>
  <c r="L142" i="21"/>
  <c r="H143" i="21"/>
  <c r="N142" i="21"/>
  <c r="I142" i="21"/>
  <c r="J142" i="21"/>
  <c r="O141" i="21"/>
  <c r="M141" i="21"/>
  <c r="K141" i="21"/>
  <c r="Q141" i="21"/>
  <c r="D145" i="21"/>
  <c r="F144" i="21"/>
  <c r="E144" i="21"/>
  <c r="H144" i="21"/>
  <c r="P143" i="21"/>
  <c r="I143" i="21"/>
  <c r="J143" i="21"/>
  <c r="N143" i="21"/>
  <c r="L143" i="21"/>
  <c r="M142" i="21"/>
  <c r="K142" i="21"/>
  <c r="O142" i="21"/>
  <c r="Q142" i="21"/>
  <c r="F145" i="21"/>
  <c r="D146" i="21"/>
  <c r="E145" i="21"/>
  <c r="N144" i="21"/>
  <c r="I144" i="21"/>
  <c r="L144" i="21"/>
  <c r="J144" i="21"/>
  <c r="H145" i="21"/>
  <c r="P144" i="21"/>
  <c r="Q143" i="21"/>
  <c r="M143" i="21"/>
  <c r="K143" i="21"/>
  <c r="O143" i="21"/>
  <c r="E146" i="21"/>
  <c r="F146" i="21"/>
  <c r="D147" i="21"/>
  <c r="K144" i="21"/>
  <c r="M144" i="21"/>
  <c r="O144" i="21"/>
  <c r="Q144" i="21"/>
  <c r="P145" i="21"/>
  <c r="J145" i="21"/>
  <c r="H146" i="21"/>
  <c r="L145" i="21"/>
  <c r="I145" i="21"/>
  <c r="N145" i="21"/>
  <c r="F147" i="21"/>
  <c r="E147" i="21"/>
  <c r="D148" i="21"/>
  <c r="N146" i="21"/>
  <c r="J146" i="21"/>
  <c r="P146" i="21"/>
  <c r="H147" i="21"/>
  <c r="L146" i="21"/>
  <c r="I146" i="21"/>
  <c r="K145" i="21"/>
  <c r="Q145" i="21"/>
  <c r="M145" i="21"/>
  <c r="O145" i="21"/>
  <c r="F148" i="21"/>
  <c r="D149" i="21"/>
  <c r="E148" i="21"/>
  <c r="H148" i="21"/>
  <c r="N147" i="21"/>
  <c r="P147" i="21"/>
  <c r="L147" i="21"/>
  <c r="I147" i="21"/>
  <c r="J147" i="21"/>
  <c r="O146" i="21"/>
  <c r="K146" i="21"/>
  <c r="Q146" i="21"/>
  <c r="M146" i="21"/>
  <c r="D150" i="21"/>
  <c r="E149" i="21"/>
  <c r="F149" i="21"/>
  <c r="I148" i="21"/>
  <c r="L148" i="21"/>
  <c r="N148" i="21"/>
  <c r="H149" i="21"/>
  <c r="J148" i="21"/>
  <c r="P148" i="21"/>
  <c r="K147" i="21"/>
  <c r="O147" i="21"/>
  <c r="Q147" i="21"/>
  <c r="M147" i="21"/>
  <c r="D151" i="21"/>
  <c r="F150" i="21"/>
  <c r="E150" i="21"/>
  <c r="O148" i="21"/>
  <c r="M148" i="21"/>
  <c r="Q148" i="21"/>
  <c r="K148" i="21"/>
  <c r="L149" i="21"/>
  <c r="I149" i="21"/>
  <c r="P149" i="21"/>
  <c r="J149" i="21"/>
  <c r="H150" i="21"/>
  <c r="N149" i="21"/>
  <c r="E151" i="21"/>
  <c r="D152" i="21"/>
  <c r="F151" i="21"/>
  <c r="O149" i="21"/>
  <c r="K149" i="21"/>
  <c r="M149" i="21"/>
  <c r="Q149" i="21"/>
  <c r="N150" i="21"/>
  <c r="H151" i="21"/>
  <c r="I150" i="21"/>
  <c r="J150" i="21"/>
  <c r="P150" i="21"/>
  <c r="L150" i="21"/>
  <c r="F152" i="21"/>
  <c r="E152" i="21"/>
  <c r="D153" i="21"/>
  <c r="P151" i="21"/>
  <c r="J151" i="21"/>
  <c r="N151" i="21"/>
  <c r="L151" i="21"/>
  <c r="H152" i="21"/>
  <c r="I151" i="21"/>
  <c r="K150" i="21"/>
  <c r="O150" i="21"/>
  <c r="Q150" i="21"/>
  <c r="M150" i="21"/>
  <c r="E153" i="21"/>
  <c r="F153" i="21"/>
  <c r="D154" i="21"/>
  <c r="H153" i="21"/>
  <c r="J152" i="21"/>
  <c r="N152" i="21"/>
  <c r="L152" i="21"/>
  <c r="P152" i="21"/>
  <c r="I152" i="21"/>
  <c r="Q151" i="21"/>
  <c r="O151" i="21"/>
  <c r="M151" i="21"/>
  <c r="K151" i="21"/>
  <c r="E154" i="21"/>
  <c r="F154" i="21"/>
  <c r="D155" i="21"/>
  <c r="P153" i="21"/>
  <c r="N153" i="21"/>
  <c r="L153" i="21"/>
  <c r="I153" i="21"/>
  <c r="J153" i="21"/>
  <c r="H154" i="21"/>
  <c r="O152" i="21"/>
  <c r="K152" i="21"/>
  <c r="Q152" i="21"/>
  <c r="M152" i="21"/>
  <c r="F155" i="21"/>
  <c r="D156" i="21"/>
  <c r="E155" i="21"/>
  <c r="M153" i="21"/>
  <c r="Q153" i="21"/>
  <c r="K153" i="21"/>
  <c r="O153" i="21"/>
  <c r="L154" i="21"/>
  <c r="P154" i="21"/>
  <c r="I154" i="21"/>
  <c r="J154" i="21"/>
  <c r="H155" i="21"/>
  <c r="N154" i="21"/>
  <c r="F156" i="21"/>
  <c r="E156" i="21"/>
  <c r="D157" i="21"/>
  <c r="K154" i="21"/>
  <c r="O154" i="21"/>
  <c r="M154" i="21"/>
  <c r="Q154" i="21"/>
  <c r="P155" i="21"/>
  <c r="L155" i="21"/>
  <c r="I155" i="21"/>
  <c r="N155" i="21"/>
  <c r="H156" i="21"/>
  <c r="J155" i="21"/>
  <c r="E157" i="21"/>
  <c r="D158" i="21"/>
  <c r="F157" i="21"/>
  <c r="M155" i="21"/>
  <c r="O155" i="21"/>
  <c r="Q155" i="21"/>
  <c r="K155" i="21"/>
  <c r="N156" i="21"/>
  <c r="H157" i="21"/>
  <c r="I156" i="21"/>
  <c r="L156" i="21"/>
  <c r="P156" i="21"/>
  <c r="J156" i="21"/>
  <c r="D159" i="21"/>
  <c r="E158" i="21"/>
  <c r="F158" i="21"/>
  <c r="L157" i="21"/>
  <c r="P157" i="21"/>
  <c r="J157" i="21"/>
  <c r="I157" i="21"/>
  <c r="N157" i="21"/>
  <c r="H158" i="21"/>
  <c r="Q156" i="21"/>
  <c r="K156" i="21"/>
  <c r="M156" i="21"/>
  <c r="O156" i="21"/>
  <c r="F159" i="21"/>
  <c r="E159" i="21"/>
  <c r="D160" i="21"/>
  <c r="O157" i="21"/>
  <c r="M157" i="21"/>
  <c r="Q157" i="21"/>
  <c r="K157" i="21"/>
  <c r="I158" i="21"/>
  <c r="L158" i="21"/>
  <c r="N158" i="21"/>
  <c r="J158" i="21"/>
  <c r="P158" i="21"/>
  <c r="H159" i="21"/>
  <c r="E160" i="21"/>
  <c r="D161" i="21"/>
  <c r="F160" i="21"/>
  <c r="K158" i="21"/>
  <c r="Q158" i="21"/>
  <c r="M158" i="21"/>
  <c r="O158" i="21"/>
  <c r="I159" i="21"/>
  <c r="L159" i="21"/>
  <c r="J159" i="21"/>
  <c r="P159" i="21"/>
  <c r="N159" i="21"/>
  <c r="H160" i="21"/>
  <c r="D162" i="21"/>
  <c r="F161" i="21"/>
  <c r="E161" i="21"/>
  <c r="M159" i="21"/>
  <c r="K159" i="21"/>
  <c r="Q159" i="21"/>
  <c r="O159" i="21"/>
  <c r="J160" i="21"/>
  <c r="I160" i="21"/>
  <c r="L160" i="21"/>
  <c r="P160" i="21"/>
  <c r="N160" i="21"/>
  <c r="H161" i="21"/>
  <c r="E162" i="21"/>
  <c r="F162" i="21"/>
  <c r="D163" i="21"/>
  <c r="K160" i="21"/>
  <c r="Q160" i="21"/>
  <c r="O160" i="21"/>
  <c r="M160" i="21"/>
  <c r="N161" i="21"/>
  <c r="J161" i="21"/>
  <c r="H162" i="21"/>
  <c r="I161" i="21"/>
  <c r="P161" i="21"/>
  <c r="L161" i="21"/>
  <c r="E163" i="21"/>
  <c r="D164" i="21"/>
  <c r="F163" i="21"/>
  <c r="P162" i="21"/>
  <c r="H163" i="21"/>
  <c r="L162" i="21"/>
  <c r="I162" i="21"/>
  <c r="N162" i="21"/>
  <c r="J162" i="21"/>
  <c r="Q161" i="21"/>
  <c r="M161" i="21"/>
  <c r="O161" i="21"/>
  <c r="K161" i="21"/>
  <c r="D165" i="21"/>
  <c r="F164" i="21"/>
  <c r="E164" i="21"/>
  <c r="I163" i="21"/>
  <c r="N163" i="21"/>
  <c r="J163" i="21"/>
  <c r="L163" i="21"/>
  <c r="H164" i="21"/>
  <c r="P163" i="21"/>
  <c r="M162" i="21"/>
  <c r="O162" i="21"/>
  <c r="Q162" i="21"/>
  <c r="K162" i="21"/>
  <c r="F165" i="21"/>
  <c r="D166" i="21"/>
  <c r="E165" i="21"/>
  <c r="O163" i="21"/>
  <c r="K163" i="21"/>
  <c r="M163" i="21"/>
  <c r="Q163" i="21"/>
  <c r="N164" i="21"/>
  <c r="I164" i="21"/>
  <c r="J164" i="21"/>
  <c r="H165" i="21"/>
  <c r="P164" i="21"/>
  <c r="L164" i="21"/>
  <c r="E166" i="21"/>
  <c r="F166" i="21"/>
  <c r="D167" i="21"/>
  <c r="M164" i="21"/>
  <c r="O164" i="21"/>
  <c r="K164" i="21"/>
  <c r="Q164" i="21"/>
  <c r="N165" i="21"/>
  <c r="I165" i="21"/>
  <c r="H166" i="21"/>
  <c r="L165" i="21"/>
  <c r="J165" i="21"/>
  <c r="P165" i="21"/>
  <c r="F167" i="21"/>
  <c r="D168" i="21"/>
  <c r="E167" i="21"/>
  <c r="Q165" i="21"/>
  <c r="O165" i="21"/>
  <c r="M165" i="21"/>
  <c r="K165" i="21"/>
  <c r="I166" i="21"/>
  <c r="H167" i="21"/>
  <c r="L166" i="21"/>
  <c r="N166" i="21"/>
  <c r="P166" i="21"/>
  <c r="J166" i="21"/>
  <c r="E168" i="21"/>
  <c r="F168" i="21"/>
  <c r="D169" i="21"/>
  <c r="K166" i="21"/>
  <c r="O166" i="21"/>
  <c r="M166" i="21"/>
  <c r="Q166" i="21"/>
  <c r="N167" i="21"/>
  <c r="I167" i="21"/>
  <c r="H168" i="21"/>
  <c r="P167" i="21"/>
  <c r="L167" i="21"/>
  <c r="J167" i="21"/>
  <c r="D170" i="21"/>
  <c r="F169" i="21"/>
  <c r="E169" i="21"/>
  <c r="M167" i="21"/>
  <c r="Q167" i="21"/>
  <c r="K167" i="21"/>
  <c r="O167" i="21"/>
  <c r="I168" i="21"/>
  <c r="P168" i="21"/>
  <c r="L168" i="21"/>
  <c r="J168" i="21"/>
  <c r="N168" i="21"/>
  <c r="H169" i="21"/>
  <c r="E170" i="21"/>
  <c r="D171" i="21"/>
  <c r="F170" i="21"/>
  <c r="M168" i="21"/>
  <c r="Q168" i="21"/>
  <c r="O168" i="21"/>
  <c r="K168" i="21"/>
  <c r="I169" i="21"/>
  <c r="H170" i="21"/>
  <c r="P169" i="21"/>
  <c r="J169" i="21"/>
  <c r="N169" i="21"/>
  <c r="L169" i="21"/>
  <c r="D172" i="21"/>
  <c r="F171" i="21"/>
  <c r="E171" i="21"/>
  <c r="M169" i="21"/>
  <c r="K169" i="21"/>
  <c r="O169" i="21"/>
  <c r="Q169" i="21"/>
  <c r="L170" i="21"/>
  <c r="J170" i="21"/>
  <c r="N170" i="21"/>
  <c r="I170" i="21"/>
  <c r="P170" i="21"/>
  <c r="H171" i="21"/>
  <c r="F172" i="21"/>
  <c r="D173" i="21"/>
  <c r="E172" i="21"/>
  <c r="K170" i="21"/>
  <c r="M170" i="21"/>
  <c r="Q170" i="21"/>
  <c r="O170" i="21"/>
  <c r="P171" i="21"/>
  <c r="L171" i="21"/>
  <c r="N171" i="21"/>
  <c r="J171" i="21"/>
  <c r="I171" i="21"/>
  <c r="H172" i="21"/>
  <c r="D174" i="21"/>
  <c r="F173" i="21"/>
  <c r="E173" i="21"/>
  <c r="O171" i="21"/>
  <c r="K171" i="21"/>
  <c r="M171" i="21"/>
  <c r="Q171" i="21"/>
  <c r="P172" i="21"/>
  <c r="N172" i="21"/>
  <c r="H173" i="21"/>
  <c r="L172" i="21"/>
  <c r="J172" i="21"/>
  <c r="I172" i="21"/>
  <c r="E174" i="21"/>
  <c r="D175" i="21"/>
  <c r="F174" i="21"/>
  <c r="I173" i="21"/>
  <c r="J173" i="21"/>
  <c r="P173" i="21"/>
  <c r="L173" i="21"/>
  <c r="H174" i="21"/>
  <c r="N173" i="21"/>
  <c r="O172" i="21"/>
  <c r="M172" i="21"/>
  <c r="K172" i="21"/>
  <c r="Q172" i="21"/>
  <c r="E175" i="21"/>
  <c r="F175" i="21"/>
  <c r="D176" i="21"/>
  <c r="O173" i="21"/>
  <c r="K173" i="21"/>
  <c r="Q173" i="21"/>
  <c r="M173" i="21"/>
  <c r="L174" i="21"/>
  <c r="I174" i="21"/>
  <c r="P174" i="21"/>
  <c r="H175" i="21"/>
  <c r="N174" i="21"/>
  <c r="J174" i="21"/>
  <c r="E176" i="21"/>
  <c r="D177" i="21"/>
  <c r="F176" i="21"/>
  <c r="M174" i="21"/>
  <c r="O174" i="21"/>
  <c r="Q174" i="21"/>
  <c r="K174" i="21"/>
  <c r="H176" i="21"/>
  <c r="N175" i="21"/>
  <c r="J175" i="21"/>
  <c r="P175" i="21"/>
  <c r="L175" i="21"/>
  <c r="I175" i="21"/>
  <c r="D178" i="21"/>
  <c r="F177" i="21"/>
  <c r="E177" i="21"/>
  <c r="N176" i="21"/>
  <c r="P176" i="21"/>
  <c r="L176" i="21"/>
  <c r="H177" i="21"/>
  <c r="I176" i="21"/>
  <c r="J176" i="21"/>
  <c r="O175" i="21"/>
  <c r="M175" i="21"/>
  <c r="Q175" i="21"/>
  <c r="K175" i="21"/>
  <c r="F178" i="21"/>
  <c r="D179" i="21"/>
  <c r="E178" i="21"/>
  <c r="P177" i="21"/>
  <c r="N177" i="21"/>
  <c r="H178" i="21"/>
  <c r="L177" i="21"/>
  <c r="J177" i="21"/>
  <c r="I177" i="21"/>
  <c r="Q176" i="21"/>
  <c r="M176" i="21"/>
  <c r="K176" i="21"/>
  <c r="O176" i="21"/>
  <c r="F179" i="21"/>
  <c r="E179" i="21"/>
  <c r="D180" i="21"/>
  <c r="I178" i="21"/>
  <c r="J178" i="21"/>
  <c r="P178" i="21"/>
  <c r="N178" i="21"/>
  <c r="H179" i="21"/>
  <c r="L178" i="21"/>
  <c r="K177" i="21"/>
  <c r="O177" i="21"/>
  <c r="M177" i="21"/>
  <c r="Q177" i="21"/>
  <c r="F180" i="21"/>
  <c r="D181" i="21"/>
  <c r="E180" i="21"/>
  <c r="M178" i="21"/>
  <c r="K178" i="21"/>
  <c r="O178" i="21"/>
  <c r="Q178" i="21"/>
  <c r="H180" i="21"/>
  <c r="I179" i="21"/>
  <c r="J179" i="21"/>
  <c r="P179" i="21"/>
  <c r="L179" i="21"/>
  <c r="N179" i="21"/>
  <c r="D182" i="21"/>
  <c r="E181" i="21"/>
  <c r="F181" i="21"/>
  <c r="N180" i="21"/>
  <c r="P180" i="21"/>
  <c r="H181" i="21"/>
  <c r="L180" i="21"/>
  <c r="I180" i="21"/>
  <c r="J180" i="21"/>
  <c r="Q179" i="21"/>
  <c r="K179" i="21"/>
  <c r="M179" i="21"/>
  <c r="O179" i="21"/>
  <c r="D183" i="21"/>
  <c r="F182" i="21"/>
  <c r="E182" i="21"/>
  <c r="J181" i="21"/>
  <c r="I181" i="21"/>
  <c r="N181" i="21"/>
  <c r="H182" i="21"/>
  <c r="P181" i="21"/>
  <c r="L181" i="21"/>
  <c r="M180" i="21"/>
  <c r="K180" i="21"/>
  <c r="O180" i="21"/>
  <c r="Q180" i="21"/>
  <c r="D184" i="21"/>
  <c r="F183" i="21"/>
  <c r="E183" i="21"/>
  <c r="Q181" i="21"/>
  <c r="M181" i="21"/>
  <c r="O181" i="21"/>
  <c r="K181" i="21"/>
  <c r="J182" i="21"/>
  <c r="P182" i="21"/>
  <c r="N182" i="21"/>
  <c r="I182" i="21"/>
  <c r="L182" i="21"/>
  <c r="H183" i="21"/>
  <c r="D185" i="21"/>
  <c r="F184" i="21"/>
  <c r="E184" i="21"/>
  <c r="O182" i="21"/>
  <c r="M182" i="21"/>
  <c r="K182" i="21"/>
  <c r="Q182" i="21"/>
  <c r="I183" i="21"/>
  <c r="P183" i="21"/>
  <c r="N183" i="21"/>
  <c r="J183" i="21"/>
  <c r="L183" i="21"/>
  <c r="H184" i="21"/>
  <c r="D186" i="21"/>
  <c r="E185" i="21"/>
  <c r="F185" i="21"/>
  <c r="K183" i="21"/>
  <c r="M183" i="21"/>
  <c r="Q183" i="21"/>
  <c r="O183" i="21"/>
  <c r="P184" i="21"/>
  <c r="N184" i="21"/>
  <c r="H185" i="21"/>
  <c r="L184" i="21"/>
  <c r="J184" i="21"/>
  <c r="I184" i="21"/>
  <c r="E186" i="21"/>
  <c r="F186" i="21"/>
  <c r="D187" i="21"/>
  <c r="L185" i="21"/>
  <c r="J185" i="21"/>
  <c r="P185" i="21"/>
  <c r="I185" i="21"/>
  <c r="H186" i="21"/>
  <c r="N185" i="21"/>
  <c r="O184" i="21"/>
  <c r="M184" i="21"/>
  <c r="K184" i="21"/>
  <c r="Q184" i="21"/>
  <c r="F187" i="21"/>
  <c r="D188" i="21"/>
  <c r="E187" i="21"/>
  <c r="O185" i="21"/>
  <c r="Q185" i="21"/>
  <c r="M185" i="21"/>
  <c r="K185" i="21"/>
  <c r="L186" i="21"/>
  <c r="P186" i="21"/>
  <c r="J186" i="21"/>
  <c r="I186" i="21"/>
  <c r="H187" i="21"/>
  <c r="N186" i="21"/>
  <c r="E188" i="21"/>
  <c r="F188" i="21"/>
  <c r="D189" i="21"/>
  <c r="K186" i="21"/>
  <c r="O186" i="21"/>
  <c r="Q186" i="21"/>
  <c r="M186" i="21"/>
  <c r="L187" i="21"/>
  <c r="I187" i="21"/>
  <c r="H188" i="21"/>
  <c r="N187" i="21"/>
  <c r="P187" i="21"/>
  <c r="J187" i="21"/>
  <c r="F189" i="21"/>
  <c r="E189" i="21"/>
  <c r="D190" i="21"/>
  <c r="M187" i="21"/>
  <c r="Q187" i="21"/>
  <c r="O187" i="21"/>
  <c r="K187" i="21"/>
  <c r="P188" i="21"/>
  <c r="I188" i="21"/>
  <c r="H189" i="21"/>
  <c r="L188" i="21"/>
  <c r="N188" i="21"/>
  <c r="J188" i="21"/>
  <c r="D191" i="21"/>
  <c r="F190" i="21"/>
  <c r="E190" i="21"/>
  <c r="O188" i="21"/>
  <c r="M188" i="21"/>
  <c r="K188" i="21"/>
  <c r="Q188" i="21"/>
  <c r="H190" i="21"/>
  <c r="N189" i="21"/>
  <c r="P189" i="21"/>
  <c r="J189" i="21"/>
  <c r="L189" i="21"/>
  <c r="I189" i="21"/>
  <c r="D192" i="21"/>
  <c r="F191" i="21"/>
  <c r="E191" i="21"/>
  <c r="H191" i="21"/>
  <c r="L190" i="21"/>
  <c r="I190" i="21"/>
  <c r="J190" i="21"/>
  <c r="P190" i="21"/>
  <c r="N190" i="21"/>
  <c r="K189" i="21"/>
  <c r="O189" i="21"/>
  <c r="M189" i="21"/>
  <c r="Q189" i="21"/>
  <c r="F192" i="21"/>
  <c r="D193" i="21"/>
  <c r="E192" i="21"/>
  <c r="J191" i="21"/>
  <c r="L191" i="21"/>
  <c r="P191" i="21"/>
  <c r="H192" i="21"/>
  <c r="N191" i="21"/>
  <c r="I191" i="21"/>
  <c r="K190" i="21"/>
  <c r="M190" i="21"/>
  <c r="O190" i="21"/>
  <c r="Q190" i="21"/>
  <c r="D194" i="21"/>
  <c r="F193" i="21"/>
  <c r="E193" i="21"/>
  <c r="P192" i="21"/>
  <c r="H193" i="21"/>
  <c r="J192" i="21"/>
  <c r="N192" i="21"/>
  <c r="I192" i="21"/>
  <c r="L192" i="21"/>
  <c r="O191" i="21"/>
  <c r="K191" i="21"/>
  <c r="M191" i="21"/>
  <c r="Q191" i="21"/>
  <c r="F194" i="21"/>
  <c r="E194" i="21"/>
  <c r="D195" i="21"/>
  <c r="H194" i="21"/>
  <c r="P193" i="21"/>
  <c r="I193" i="21"/>
  <c r="L193" i="21"/>
  <c r="N193" i="21"/>
  <c r="J193" i="21"/>
  <c r="O192" i="21"/>
  <c r="Q192" i="21"/>
  <c r="K192" i="21"/>
  <c r="M192" i="21"/>
  <c r="E195" i="21"/>
  <c r="F195" i="21"/>
  <c r="D196" i="21"/>
  <c r="J194" i="21"/>
  <c r="H195" i="21"/>
  <c r="P194" i="21"/>
  <c r="N194" i="21"/>
  <c r="I194" i="21"/>
  <c r="L194" i="21"/>
  <c r="K193" i="21"/>
  <c r="O193" i="21"/>
  <c r="Q193" i="21"/>
  <c r="M193" i="21"/>
  <c r="F196" i="21"/>
  <c r="E196" i="21"/>
  <c r="D197" i="21"/>
  <c r="J195" i="21"/>
  <c r="H196" i="21"/>
  <c r="P195" i="21"/>
  <c r="L195" i="21"/>
  <c r="I195" i="21"/>
  <c r="N195" i="21"/>
  <c r="M194" i="21"/>
  <c r="K194" i="21"/>
  <c r="O194" i="21"/>
  <c r="Q194" i="21"/>
  <c r="E197" i="21"/>
  <c r="D198" i="21"/>
  <c r="F197" i="21"/>
  <c r="J196" i="21"/>
  <c r="H197" i="21"/>
  <c r="P196" i="21"/>
  <c r="L196" i="21"/>
  <c r="I196" i="21"/>
  <c r="N196" i="21"/>
  <c r="Q195" i="21"/>
  <c r="K195" i="21"/>
  <c r="O195" i="21"/>
  <c r="M195" i="21"/>
  <c r="F198" i="21"/>
  <c r="D199" i="21"/>
  <c r="E198" i="21"/>
  <c r="P197" i="21"/>
  <c r="L197" i="21"/>
  <c r="H198" i="21"/>
  <c r="N197" i="21"/>
  <c r="J197" i="21"/>
  <c r="I197" i="21"/>
  <c r="K196" i="21"/>
  <c r="Q196" i="21"/>
  <c r="O196" i="21"/>
  <c r="M196" i="21"/>
  <c r="F199" i="21"/>
  <c r="E199" i="21"/>
  <c r="D200" i="21"/>
  <c r="H199" i="21"/>
  <c r="N198" i="21"/>
  <c r="I198" i="21"/>
  <c r="L198" i="21"/>
  <c r="P198" i="21"/>
  <c r="J198" i="21"/>
  <c r="K197" i="21"/>
  <c r="M197" i="21"/>
  <c r="O197" i="21"/>
  <c r="Q197" i="21"/>
  <c r="F200" i="21"/>
  <c r="E200" i="21"/>
  <c r="D201" i="21"/>
  <c r="I199" i="21"/>
  <c r="N199" i="21"/>
  <c r="H200" i="21"/>
  <c r="J199" i="21"/>
  <c r="L199" i="21"/>
  <c r="P199" i="21"/>
  <c r="K198" i="21"/>
  <c r="O198" i="21"/>
  <c r="M198" i="21"/>
  <c r="Q198" i="21"/>
  <c r="F201" i="21"/>
  <c r="E201" i="21"/>
  <c r="D202" i="21"/>
  <c r="M199" i="21"/>
  <c r="Q199" i="21"/>
  <c r="K199" i="21"/>
  <c r="O199" i="21"/>
  <c r="N200" i="21"/>
  <c r="P200" i="21"/>
  <c r="H201" i="21"/>
  <c r="I200" i="21"/>
  <c r="L200" i="21"/>
  <c r="J200" i="21"/>
  <c r="E202" i="21"/>
  <c r="D203" i="21"/>
  <c r="F202" i="21"/>
  <c r="P201" i="21"/>
  <c r="N201" i="21"/>
  <c r="I201" i="21"/>
  <c r="J201" i="21"/>
  <c r="H202" i="21"/>
  <c r="L201" i="21"/>
  <c r="M200" i="21"/>
  <c r="O200" i="21"/>
  <c r="K200" i="21"/>
  <c r="Q200" i="21"/>
  <c r="F203" i="21"/>
  <c r="E203" i="21"/>
  <c r="D204" i="21"/>
  <c r="Q201" i="21"/>
  <c r="O201" i="21"/>
  <c r="M201" i="21"/>
  <c r="K201" i="21"/>
  <c r="J202" i="21"/>
  <c r="H203" i="21"/>
  <c r="N202" i="21"/>
  <c r="I202" i="21"/>
  <c r="L202" i="21"/>
  <c r="P202" i="21"/>
  <c r="D205" i="21"/>
  <c r="F204" i="21"/>
  <c r="E204" i="21"/>
  <c r="P203" i="21"/>
  <c r="N203" i="21"/>
  <c r="L203" i="21"/>
  <c r="J203" i="21"/>
  <c r="I203" i="21"/>
  <c r="H204" i="21"/>
  <c r="M202" i="21"/>
  <c r="Q202" i="21"/>
  <c r="K202" i="21"/>
  <c r="O202" i="21"/>
  <c r="E205" i="21"/>
  <c r="F205" i="21"/>
  <c r="D206" i="21"/>
  <c r="M203" i="21"/>
  <c r="Q203" i="21"/>
  <c r="O203" i="21"/>
  <c r="K203" i="21"/>
  <c r="N204" i="21"/>
  <c r="J204" i="21"/>
  <c r="I204" i="21"/>
  <c r="L204" i="21"/>
  <c r="P204" i="21"/>
  <c r="H205" i="21"/>
  <c r="F206" i="21"/>
  <c r="E206" i="21"/>
  <c r="D207" i="21"/>
  <c r="O204" i="21"/>
  <c r="Q204" i="21"/>
  <c r="K204" i="21"/>
  <c r="M204" i="21"/>
  <c r="L205" i="21"/>
  <c r="H206" i="21"/>
  <c r="N205" i="21"/>
  <c r="P205" i="21"/>
  <c r="I205" i="21"/>
  <c r="J205" i="21"/>
  <c r="E207" i="21"/>
  <c r="F207" i="21"/>
  <c r="D208" i="21"/>
  <c r="N206" i="21"/>
  <c r="P206" i="21"/>
  <c r="H207" i="21"/>
  <c r="I206" i="21"/>
  <c r="J206" i="21"/>
  <c r="L206" i="21"/>
  <c r="Q205" i="21"/>
  <c r="K205" i="21"/>
  <c r="O205" i="21"/>
  <c r="M205" i="21"/>
  <c r="E208" i="21"/>
  <c r="F208" i="21"/>
  <c r="D209" i="21"/>
  <c r="I207" i="21"/>
  <c r="P207" i="21"/>
  <c r="N207" i="21"/>
  <c r="J207" i="21"/>
  <c r="H208" i="21"/>
  <c r="L207" i="21"/>
  <c r="K206" i="21"/>
  <c r="O206" i="21"/>
  <c r="Q206" i="21"/>
  <c r="M206" i="21"/>
  <c r="F209" i="21"/>
  <c r="E209" i="21"/>
  <c r="D210" i="21"/>
  <c r="O207" i="21"/>
  <c r="M207" i="21"/>
  <c r="Q207" i="21"/>
  <c r="K207" i="21"/>
  <c r="I208" i="21"/>
  <c r="P208" i="21"/>
  <c r="H209" i="21"/>
  <c r="J208" i="21"/>
  <c r="N208" i="21"/>
  <c r="L208" i="21"/>
  <c r="F210" i="21"/>
  <c r="D211" i="21"/>
  <c r="E210" i="21"/>
  <c r="M208" i="21"/>
  <c r="Q208" i="21"/>
  <c r="K208" i="21"/>
  <c r="O208" i="21"/>
  <c r="H210" i="21"/>
  <c r="P209" i="21"/>
  <c r="I209" i="21"/>
  <c r="N209" i="21"/>
  <c r="L209" i="21"/>
  <c r="J209" i="21"/>
  <c r="D212" i="21"/>
  <c r="F211" i="21"/>
  <c r="E211" i="21"/>
  <c r="J210" i="21"/>
  <c r="N210" i="21"/>
  <c r="I210" i="21"/>
  <c r="L210" i="21"/>
  <c r="P210" i="21"/>
  <c r="H211" i="21"/>
  <c r="Q209" i="21"/>
  <c r="K209" i="21"/>
  <c r="M209" i="21"/>
  <c r="O209" i="21"/>
  <c r="F212" i="21"/>
  <c r="D213" i="21"/>
  <c r="E212" i="21"/>
  <c r="Q210" i="21"/>
  <c r="O210" i="21"/>
  <c r="M210" i="21"/>
  <c r="K210" i="21"/>
  <c r="I211" i="21"/>
  <c r="J211" i="21"/>
  <c r="L211" i="21"/>
  <c r="P211" i="21"/>
  <c r="N211" i="21"/>
  <c r="H212" i="21"/>
  <c r="E213" i="21"/>
  <c r="F213" i="21"/>
  <c r="D214" i="21"/>
  <c r="Q211" i="21"/>
  <c r="K211" i="21"/>
  <c r="M211" i="21"/>
  <c r="O211" i="21"/>
  <c r="H213" i="21"/>
  <c r="N212" i="21"/>
  <c r="I212" i="21"/>
  <c r="P212" i="21"/>
  <c r="J212" i="21"/>
  <c r="L212" i="21"/>
  <c r="D215" i="21"/>
  <c r="E214" i="21"/>
  <c r="F214" i="21"/>
  <c r="L213" i="21"/>
  <c r="I213" i="21"/>
  <c r="N213" i="21"/>
  <c r="H214" i="21"/>
  <c r="P213" i="21"/>
  <c r="J213" i="21"/>
  <c r="M212" i="21"/>
  <c r="Q212" i="21"/>
  <c r="O212" i="21"/>
  <c r="K212" i="21"/>
  <c r="D216" i="21"/>
  <c r="F215" i="21"/>
  <c r="E215" i="21"/>
  <c r="M213" i="21"/>
  <c r="O213" i="21"/>
  <c r="Q213" i="21"/>
  <c r="K213" i="21"/>
  <c r="J214" i="21"/>
  <c r="L214" i="21"/>
  <c r="P214" i="21"/>
  <c r="H215" i="21"/>
  <c r="N214" i="21"/>
  <c r="I214" i="21"/>
  <c r="D217" i="21"/>
  <c r="F216" i="21"/>
  <c r="E216" i="21"/>
  <c r="J215" i="21"/>
  <c r="L215" i="21"/>
  <c r="I215" i="21"/>
  <c r="H216" i="21"/>
  <c r="P215" i="21"/>
  <c r="N215" i="21"/>
  <c r="M214" i="21"/>
  <c r="K214" i="21"/>
  <c r="Q214" i="21"/>
  <c r="O214" i="21"/>
  <c r="F217" i="21"/>
  <c r="D218" i="21"/>
  <c r="E217" i="21"/>
  <c r="M215" i="21"/>
  <c r="O215" i="21"/>
  <c r="K215" i="21"/>
  <c r="Q215" i="21"/>
  <c r="P216" i="21"/>
  <c r="L216" i="21"/>
  <c r="H217" i="21"/>
  <c r="J216" i="21"/>
  <c r="I216" i="21"/>
  <c r="N216" i="21"/>
  <c r="D219" i="21"/>
  <c r="E218" i="21"/>
  <c r="F218" i="21"/>
  <c r="P217" i="21"/>
  <c r="N217" i="21"/>
  <c r="I217" i="21"/>
  <c r="L217" i="21"/>
  <c r="H218" i="21"/>
  <c r="J217" i="21"/>
  <c r="Q216" i="21"/>
  <c r="K216" i="21"/>
  <c r="M216" i="21"/>
  <c r="O216" i="21"/>
  <c r="D220" i="21"/>
  <c r="F219" i="21"/>
  <c r="E219" i="21"/>
  <c r="Q217" i="21"/>
  <c r="K217" i="21"/>
  <c r="O217" i="21"/>
  <c r="M217" i="21"/>
  <c r="I218" i="21"/>
  <c r="N218" i="21"/>
  <c r="J218" i="21"/>
  <c r="P218" i="21"/>
  <c r="H219" i="21"/>
  <c r="L218" i="21"/>
  <c r="F220" i="21"/>
  <c r="D221" i="21"/>
  <c r="E220" i="21"/>
  <c r="K218" i="21"/>
  <c r="O218" i="21"/>
  <c r="M218" i="21"/>
  <c r="Q218" i="21"/>
  <c r="L219" i="21"/>
  <c r="P219" i="21"/>
  <c r="N219" i="21"/>
  <c r="J219" i="21"/>
  <c r="I219" i="21"/>
  <c r="H220" i="21"/>
  <c r="F221" i="21"/>
  <c r="D222" i="21"/>
  <c r="E221" i="21"/>
  <c r="M219" i="21"/>
  <c r="Q219" i="21"/>
  <c r="K219" i="21"/>
  <c r="O219" i="21"/>
  <c r="J220" i="21"/>
  <c r="P220" i="21"/>
  <c r="N220" i="21"/>
  <c r="L220" i="21"/>
  <c r="H221" i="21"/>
  <c r="I220" i="21"/>
  <c r="E222" i="21"/>
  <c r="D223" i="21"/>
  <c r="F222" i="21"/>
  <c r="J221" i="21"/>
  <c r="N221" i="21"/>
  <c r="P221" i="21"/>
  <c r="L221" i="21"/>
  <c r="I221" i="21"/>
  <c r="H222" i="21"/>
  <c r="K220" i="21"/>
  <c r="O220" i="21"/>
  <c r="M220" i="21"/>
  <c r="Q220" i="21"/>
  <c r="D224" i="21"/>
  <c r="F223" i="21"/>
  <c r="E223" i="21"/>
  <c r="M221" i="21"/>
  <c r="K221" i="21"/>
  <c r="O221" i="21"/>
  <c r="Q221" i="21"/>
  <c r="P222" i="21"/>
  <c r="N222" i="21"/>
  <c r="L222" i="21"/>
  <c r="I222" i="21"/>
  <c r="H223" i="21"/>
  <c r="J222" i="21"/>
  <c r="E224" i="21"/>
  <c r="F224" i="21"/>
  <c r="D225" i="21"/>
  <c r="O222" i="21"/>
  <c r="M222" i="21"/>
  <c r="Q222" i="21"/>
  <c r="K222" i="21"/>
  <c r="N223" i="21"/>
  <c r="L223" i="21"/>
  <c r="H224" i="21"/>
  <c r="J223" i="21"/>
  <c r="I223" i="21"/>
  <c r="P223" i="21"/>
  <c r="F225" i="21"/>
  <c r="E225" i="21"/>
  <c r="D226" i="21"/>
  <c r="P224" i="21"/>
  <c r="I224" i="21"/>
  <c r="H225" i="21"/>
  <c r="N224" i="21"/>
  <c r="L224" i="21"/>
  <c r="J224" i="21"/>
  <c r="O223" i="21"/>
  <c r="Q223" i="21"/>
  <c r="M223" i="21"/>
  <c r="K223" i="21"/>
  <c r="D227" i="21"/>
  <c r="F226" i="21"/>
  <c r="E226" i="21"/>
  <c r="K224" i="21"/>
  <c r="O224" i="21"/>
  <c r="M224" i="21"/>
  <c r="Q224" i="21"/>
  <c r="N225" i="21"/>
  <c r="I225" i="21"/>
  <c r="J225" i="21"/>
  <c r="H226" i="21"/>
  <c r="L225" i="21"/>
  <c r="P225" i="21"/>
  <c r="E227" i="21"/>
  <c r="F227" i="21"/>
  <c r="D228" i="21"/>
  <c r="K225" i="21"/>
  <c r="M225" i="21"/>
  <c r="O225" i="21"/>
  <c r="Q225" i="21"/>
  <c r="L226" i="21"/>
  <c r="J226" i="21"/>
  <c r="I226" i="21"/>
  <c r="N226" i="21"/>
  <c r="H227" i="21"/>
  <c r="P226" i="21"/>
  <c r="E228" i="21"/>
  <c r="F228" i="21"/>
  <c r="D229" i="21"/>
  <c r="M226" i="21"/>
  <c r="Q226" i="21"/>
  <c r="K226" i="21"/>
  <c r="O226" i="21"/>
  <c r="H228" i="21"/>
  <c r="N227" i="21"/>
  <c r="I227" i="21"/>
  <c r="J227" i="21"/>
  <c r="P227" i="21"/>
  <c r="L227" i="21"/>
  <c r="D230" i="21"/>
  <c r="F229" i="21"/>
  <c r="E229" i="21"/>
  <c r="L228" i="21"/>
  <c r="I228" i="21"/>
  <c r="H229" i="21"/>
  <c r="N228" i="21"/>
  <c r="J228" i="21"/>
  <c r="P228" i="21"/>
  <c r="M227" i="21"/>
  <c r="Q227" i="21"/>
  <c r="O227" i="21"/>
  <c r="K227" i="21"/>
  <c r="E230" i="21"/>
  <c r="F230" i="21"/>
  <c r="D231" i="21"/>
  <c r="O228" i="21"/>
  <c r="Q228" i="21"/>
  <c r="K228" i="21"/>
  <c r="M228" i="21"/>
  <c r="L229" i="21"/>
  <c r="J229" i="21"/>
  <c r="N229" i="21"/>
  <c r="P229" i="21"/>
  <c r="H230" i="21"/>
  <c r="I229" i="21"/>
  <c r="E231" i="21"/>
  <c r="D232" i="21"/>
  <c r="F231" i="21"/>
  <c r="J230" i="21"/>
  <c r="H231" i="21"/>
  <c r="I230" i="21"/>
  <c r="N230" i="21"/>
  <c r="P230" i="21"/>
  <c r="L230" i="21"/>
  <c r="M229" i="21"/>
  <c r="K229" i="21"/>
  <c r="O229" i="21"/>
  <c r="Q229" i="21"/>
  <c r="D233" i="21"/>
  <c r="F232" i="21"/>
  <c r="E232" i="21"/>
  <c r="L231" i="21"/>
  <c r="I231" i="21"/>
  <c r="N231" i="21"/>
  <c r="P231" i="21"/>
  <c r="J231" i="21"/>
  <c r="H232" i="21"/>
  <c r="Q230" i="21"/>
  <c r="O230" i="21"/>
  <c r="M230" i="21"/>
  <c r="K230" i="21"/>
  <c r="E233" i="21"/>
  <c r="D234" i="21"/>
  <c r="F233" i="21"/>
  <c r="M231" i="21"/>
  <c r="K231" i="21"/>
  <c r="Q231" i="21"/>
  <c r="O231" i="21"/>
  <c r="N232" i="21"/>
  <c r="L232" i="21"/>
  <c r="J232" i="21"/>
  <c r="P232" i="21"/>
  <c r="I232" i="21"/>
  <c r="H233" i="21"/>
  <c r="E234" i="21"/>
  <c r="F234" i="21"/>
  <c r="D235" i="21"/>
  <c r="K232" i="21"/>
  <c r="O232" i="21"/>
  <c r="M232" i="21"/>
  <c r="Q232" i="21"/>
  <c r="N233" i="21"/>
  <c r="I233" i="21"/>
  <c r="J233" i="21"/>
  <c r="L233" i="21"/>
  <c r="H234" i="21"/>
  <c r="P233" i="21"/>
  <c r="E235" i="21"/>
  <c r="F235" i="21"/>
  <c r="D236" i="21"/>
  <c r="O233" i="21"/>
  <c r="K233" i="21"/>
  <c r="M233" i="21"/>
  <c r="Q233" i="21"/>
  <c r="N234" i="21"/>
  <c r="I234" i="21"/>
  <c r="P234" i="21"/>
  <c r="J234" i="21"/>
  <c r="L234" i="21"/>
  <c r="H235" i="21"/>
  <c r="E236" i="21"/>
  <c r="D237" i="21"/>
  <c r="F236" i="21"/>
  <c r="M234" i="21"/>
  <c r="Q234" i="21"/>
  <c r="K234" i="21"/>
  <c r="O234" i="21"/>
  <c r="N235" i="21"/>
  <c r="I235" i="21"/>
  <c r="L235" i="21"/>
  <c r="P235" i="21"/>
  <c r="J235" i="21"/>
  <c r="H236" i="21"/>
  <c r="E237" i="21"/>
  <c r="D238" i="21"/>
  <c r="F237" i="21"/>
  <c r="O235" i="21"/>
  <c r="K235" i="21"/>
  <c r="Q235" i="21"/>
  <c r="M235" i="21"/>
  <c r="P236" i="21"/>
  <c r="J236" i="21"/>
  <c r="H237" i="21"/>
  <c r="N236" i="21"/>
  <c r="I236" i="21"/>
  <c r="L236" i="21"/>
  <c r="F238" i="21"/>
  <c r="D239" i="21"/>
  <c r="E238" i="21"/>
  <c r="I237" i="21"/>
  <c r="H238" i="21"/>
  <c r="N237" i="21"/>
  <c r="L237" i="21"/>
  <c r="J237" i="21"/>
  <c r="P237" i="21"/>
  <c r="O236" i="21"/>
  <c r="Q236" i="21"/>
  <c r="M236" i="21"/>
  <c r="K236" i="21"/>
  <c r="F239" i="21"/>
  <c r="D240" i="21"/>
  <c r="E239" i="21"/>
  <c r="M237" i="21"/>
  <c r="Q237" i="21"/>
  <c r="K237" i="21"/>
  <c r="O237" i="21"/>
  <c r="L238" i="21"/>
  <c r="P238" i="21"/>
  <c r="J238" i="21"/>
  <c r="H239" i="21"/>
  <c r="N238" i="21"/>
  <c r="I238" i="21"/>
  <c r="F240" i="21"/>
  <c r="E240" i="21"/>
  <c r="D241" i="21"/>
  <c r="I239" i="21"/>
  <c r="J239" i="21"/>
  <c r="P239" i="21"/>
  <c r="L239" i="21"/>
  <c r="H240" i="21"/>
  <c r="N239" i="21"/>
  <c r="Q238" i="21"/>
  <c r="M238" i="21"/>
  <c r="K238" i="21"/>
  <c r="O238" i="21"/>
  <c r="D242" i="21"/>
  <c r="E241" i="21"/>
  <c r="F241" i="21"/>
  <c r="M239" i="21"/>
  <c r="Q239" i="21"/>
  <c r="K239" i="21"/>
  <c r="O239" i="21"/>
  <c r="I240" i="21"/>
  <c r="L240" i="21"/>
  <c r="N240" i="21"/>
  <c r="J240" i="21"/>
  <c r="P240" i="21"/>
  <c r="H241" i="21"/>
  <c r="F242" i="21"/>
  <c r="D243" i="21"/>
  <c r="E242" i="21"/>
  <c r="Q240" i="21"/>
  <c r="M240" i="21"/>
  <c r="O240" i="21"/>
  <c r="K240" i="21"/>
  <c r="J241" i="21"/>
  <c r="N241" i="21"/>
  <c r="L241" i="21"/>
  <c r="P241" i="21"/>
  <c r="H242" i="21"/>
  <c r="I241" i="21"/>
  <c r="F243" i="21"/>
  <c r="D244" i="21"/>
  <c r="E243" i="21"/>
  <c r="L242" i="21"/>
  <c r="J242" i="21"/>
  <c r="I242" i="21"/>
  <c r="N242" i="21"/>
  <c r="P242" i="21"/>
  <c r="H243" i="21"/>
  <c r="Q241" i="21"/>
  <c r="O241" i="21"/>
  <c r="K241" i="21"/>
  <c r="M241" i="21"/>
  <c r="D245" i="21"/>
  <c r="E244" i="21"/>
  <c r="F244" i="21"/>
  <c r="M242" i="21"/>
  <c r="Q242" i="21"/>
  <c r="K242" i="21"/>
  <c r="O242" i="21"/>
  <c r="I243" i="21"/>
  <c r="J243" i="21"/>
  <c r="N243" i="21"/>
  <c r="H244" i="21"/>
  <c r="P243" i="21"/>
  <c r="L243" i="21"/>
  <c r="F245" i="21"/>
  <c r="D246" i="21"/>
  <c r="E245" i="21"/>
  <c r="O243" i="21"/>
  <c r="Q243" i="21"/>
  <c r="M243" i="21"/>
  <c r="K243" i="21"/>
  <c r="I244" i="21"/>
  <c r="L244" i="21"/>
  <c r="J244" i="21"/>
  <c r="P244" i="21"/>
  <c r="N244" i="21"/>
  <c r="H245" i="21"/>
  <c r="F246" i="21"/>
  <c r="D247" i="21"/>
  <c r="E246" i="21"/>
  <c r="K244" i="21"/>
  <c r="M244" i="21"/>
  <c r="O244" i="21"/>
  <c r="Q244" i="21"/>
  <c r="I245" i="21"/>
  <c r="J245" i="21"/>
  <c r="H246" i="21"/>
  <c r="N245" i="21"/>
  <c r="L245" i="21"/>
  <c r="P245" i="21"/>
  <c r="F247" i="21"/>
  <c r="E247" i="21"/>
  <c r="D248" i="21"/>
  <c r="Q245" i="21"/>
  <c r="M245" i="21"/>
  <c r="O245" i="21"/>
  <c r="K245" i="21"/>
  <c r="H247" i="21"/>
  <c r="J246" i="21"/>
  <c r="L246" i="21"/>
  <c r="P246" i="21"/>
  <c r="N246" i="21"/>
  <c r="I246" i="21"/>
  <c r="F248" i="21"/>
  <c r="E248" i="21"/>
  <c r="D249" i="21"/>
  <c r="I247" i="21"/>
  <c r="H248" i="21"/>
  <c r="L247" i="21"/>
  <c r="N247" i="21"/>
  <c r="J247" i="21"/>
  <c r="P247" i="21"/>
  <c r="K246" i="21"/>
  <c r="M246" i="21"/>
  <c r="O246" i="21"/>
  <c r="Q246" i="21"/>
  <c r="F249" i="21"/>
  <c r="D250" i="21"/>
  <c r="E249" i="21"/>
  <c r="O247" i="21"/>
  <c r="M247" i="21"/>
  <c r="Q247" i="21"/>
  <c r="K247" i="21"/>
  <c r="P248" i="21"/>
  <c r="I248" i="21"/>
  <c r="L248" i="21"/>
  <c r="J248" i="21"/>
  <c r="N248" i="21"/>
  <c r="H249" i="21"/>
  <c r="E250" i="21"/>
  <c r="D251" i="21"/>
  <c r="F250" i="21"/>
  <c r="O248" i="21"/>
  <c r="K248" i="21"/>
  <c r="Q248" i="21"/>
  <c r="M248" i="21"/>
  <c r="N249" i="21"/>
  <c r="H250" i="21"/>
  <c r="I249" i="21"/>
  <c r="L249" i="21"/>
  <c r="J249" i="21"/>
  <c r="P249" i="21"/>
  <c r="E251" i="21"/>
  <c r="F251" i="21"/>
  <c r="D252" i="21"/>
  <c r="J250" i="21"/>
  <c r="I250" i="21"/>
  <c r="P250" i="21"/>
  <c r="N250" i="21"/>
  <c r="H251" i="21"/>
  <c r="L250" i="21"/>
  <c r="M249" i="21"/>
  <c r="Q249" i="21"/>
  <c r="K249" i="21"/>
  <c r="O249" i="21"/>
  <c r="E252" i="21"/>
  <c r="F252" i="21"/>
  <c r="D253" i="21"/>
  <c r="M250" i="21"/>
  <c r="Q250" i="21"/>
  <c r="O250" i="21"/>
  <c r="K250" i="21"/>
  <c r="J251" i="21"/>
  <c r="N251" i="21"/>
  <c r="L251" i="21"/>
  <c r="I251" i="21"/>
  <c r="P251" i="21"/>
  <c r="H252" i="21"/>
  <c r="F253" i="21"/>
  <c r="E253" i="21"/>
  <c r="D254" i="21"/>
  <c r="Q251" i="21"/>
  <c r="K251" i="21"/>
  <c r="M251" i="21"/>
  <c r="O251" i="21"/>
  <c r="H253" i="21"/>
  <c r="N252" i="21"/>
  <c r="J252" i="21"/>
  <c r="L252" i="21"/>
  <c r="I252" i="21"/>
  <c r="P252" i="21"/>
  <c r="E254" i="21"/>
  <c r="D255" i="21"/>
  <c r="F254" i="21"/>
  <c r="H254" i="21"/>
  <c r="N253" i="21"/>
  <c r="J253" i="21"/>
  <c r="I253" i="21"/>
  <c r="L253" i="21"/>
  <c r="P253" i="21"/>
  <c r="Q252" i="21"/>
  <c r="O252" i="21"/>
  <c r="M252" i="21"/>
  <c r="K252" i="21"/>
  <c r="E255" i="21"/>
  <c r="D256" i="21"/>
  <c r="F255" i="21"/>
  <c r="P254" i="21"/>
  <c r="H255" i="21"/>
  <c r="N254" i="21"/>
  <c r="I254" i="21"/>
  <c r="J254" i="21"/>
  <c r="L254" i="21"/>
  <c r="K253" i="21"/>
  <c r="Q253" i="21"/>
  <c r="M253" i="21"/>
  <c r="O253" i="21"/>
  <c r="E256" i="21"/>
  <c r="D257" i="21"/>
  <c r="F256" i="21"/>
  <c r="I255" i="21"/>
  <c r="H256" i="21"/>
  <c r="J255" i="21"/>
  <c r="L255" i="21"/>
  <c r="P255" i="21"/>
  <c r="N255" i="21"/>
  <c r="M254" i="21"/>
  <c r="O254" i="21"/>
  <c r="Q254" i="21"/>
  <c r="K254" i="21"/>
  <c r="F257" i="21"/>
  <c r="D258" i="21"/>
  <c r="E257" i="21"/>
  <c r="Q255" i="21"/>
  <c r="K255" i="21"/>
  <c r="M255" i="21"/>
  <c r="O255" i="21"/>
  <c r="P256" i="21"/>
  <c r="N256" i="21"/>
  <c r="L256" i="21"/>
  <c r="I256" i="21"/>
  <c r="H257" i="21"/>
  <c r="J256" i="21"/>
  <c r="E258" i="21"/>
  <c r="F258" i="21"/>
  <c r="D259" i="21"/>
  <c r="Q256" i="21"/>
  <c r="M256" i="21"/>
  <c r="O256" i="21"/>
  <c r="K256" i="21"/>
  <c r="N257" i="21"/>
  <c r="H258" i="21"/>
  <c r="I257" i="21"/>
  <c r="P257" i="21"/>
  <c r="L257" i="21"/>
  <c r="J257" i="21"/>
  <c r="E259" i="21"/>
  <c r="D260" i="21"/>
  <c r="F259" i="21"/>
  <c r="H259" i="21"/>
  <c r="J258" i="21"/>
  <c r="P258" i="21"/>
  <c r="N258" i="21"/>
  <c r="I258" i="21"/>
  <c r="L258" i="21"/>
  <c r="Q257" i="21"/>
  <c r="K257" i="21"/>
  <c r="O257" i="21"/>
  <c r="M257" i="21"/>
  <c r="D261" i="21"/>
  <c r="F260" i="21"/>
  <c r="E260" i="21"/>
  <c r="N259" i="21"/>
  <c r="P259" i="21"/>
  <c r="L259" i="21"/>
  <c r="I259" i="21"/>
  <c r="J259" i="21"/>
  <c r="H260" i="21"/>
  <c r="K258" i="21"/>
  <c r="O258" i="21"/>
  <c r="Q258" i="21"/>
  <c r="M258" i="21"/>
  <c r="D262" i="21"/>
  <c r="E261" i="21"/>
  <c r="F261" i="21"/>
  <c r="M259" i="21"/>
  <c r="Q259" i="21"/>
  <c r="O259" i="21"/>
  <c r="K259" i="21"/>
  <c r="L260" i="21"/>
  <c r="I260" i="21"/>
  <c r="J260" i="21"/>
  <c r="H261" i="21"/>
  <c r="N260" i="21"/>
  <c r="P260" i="21"/>
  <c r="F262" i="21"/>
  <c r="D263" i="21"/>
  <c r="E262" i="21"/>
  <c r="Q260" i="21"/>
  <c r="O260" i="21"/>
  <c r="M260" i="21"/>
  <c r="K260" i="21"/>
  <c r="H262" i="21"/>
  <c r="N261" i="21"/>
  <c r="P261" i="21"/>
  <c r="L261" i="21"/>
  <c r="J261" i="21"/>
  <c r="I261" i="21"/>
  <c r="E263" i="21"/>
  <c r="F263" i="21"/>
  <c r="D264" i="21"/>
  <c r="J262" i="21"/>
  <c r="L262" i="21"/>
  <c r="I262" i="21"/>
  <c r="N262" i="21"/>
  <c r="P262" i="21"/>
  <c r="H263" i="21"/>
  <c r="Q261" i="21"/>
  <c r="M261" i="21"/>
  <c r="K261" i="21"/>
  <c r="O261" i="21"/>
  <c r="F264" i="21"/>
  <c r="E264" i="21"/>
  <c r="D265" i="21"/>
  <c r="K262" i="21"/>
  <c r="Q262" i="21"/>
  <c r="M262" i="21"/>
  <c r="O262" i="21"/>
  <c r="P263" i="21"/>
  <c r="I263" i="21"/>
  <c r="J263" i="21"/>
  <c r="N263" i="21"/>
  <c r="H264" i="21"/>
  <c r="L263" i="21"/>
  <c r="E265" i="21"/>
  <c r="F265" i="21"/>
  <c r="D266" i="21"/>
  <c r="O263" i="21"/>
  <c r="M263" i="21"/>
  <c r="K263" i="21"/>
  <c r="Q263" i="21"/>
  <c r="I264" i="21"/>
  <c r="H265" i="21"/>
  <c r="P264" i="21"/>
  <c r="N264" i="21"/>
  <c r="J264" i="21"/>
  <c r="L264" i="21"/>
  <c r="F266" i="21"/>
  <c r="E266" i="21"/>
  <c r="D267" i="21"/>
  <c r="M264" i="21"/>
  <c r="Q264" i="21"/>
  <c r="O264" i="21"/>
  <c r="K264" i="21"/>
  <c r="P265" i="21"/>
  <c r="L265" i="21"/>
  <c r="J265" i="21"/>
  <c r="N265" i="21"/>
  <c r="H266" i="21"/>
  <c r="I265" i="21"/>
  <c r="F267" i="21"/>
  <c r="E267" i="21"/>
  <c r="D268" i="21"/>
  <c r="N266" i="21"/>
  <c r="H267" i="21"/>
  <c r="L266" i="21"/>
  <c r="J266" i="21"/>
  <c r="I266" i="21"/>
  <c r="P266" i="21"/>
  <c r="K265" i="21"/>
  <c r="M265" i="21"/>
  <c r="Q265" i="21"/>
  <c r="O265" i="21"/>
  <c r="D269" i="21"/>
  <c r="F268" i="21"/>
  <c r="E268" i="21"/>
  <c r="P267" i="21"/>
  <c r="N267" i="21"/>
  <c r="I267" i="21"/>
  <c r="J267" i="21"/>
  <c r="L267" i="21"/>
  <c r="H268" i="21"/>
  <c r="O266" i="21"/>
  <c r="M266" i="21"/>
  <c r="Q266" i="21"/>
  <c r="K266" i="21"/>
  <c r="E269" i="21"/>
  <c r="F269" i="21"/>
  <c r="D270" i="21"/>
  <c r="K267" i="21"/>
  <c r="Q267" i="21"/>
  <c r="M267" i="21"/>
  <c r="O267" i="21"/>
  <c r="I268" i="21"/>
  <c r="L268" i="21"/>
  <c r="H269" i="21"/>
  <c r="P268" i="21"/>
  <c r="N268" i="21"/>
  <c r="J268" i="21"/>
  <c r="F270" i="21"/>
  <c r="D271" i="21"/>
  <c r="E270" i="21"/>
  <c r="O268" i="21"/>
  <c r="K268" i="21"/>
  <c r="Q268" i="21"/>
  <c r="M268" i="21"/>
  <c r="H270" i="21"/>
  <c r="I269" i="21"/>
  <c r="N269" i="21"/>
  <c r="P269" i="21"/>
  <c r="J269" i="21"/>
  <c r="L269" i="21"/>
  <c r="D272" i="21"/>
  <c r="F271" i="21"/>
  <c r="E271" i="21"/>
  <c r="N270" i="21"/>
  <c r="L270" i="21"/>
  <c r="P270" i="21"/>
  <c r="J270" i="21"/>
  <c r="I270" i="21"/>
  <c r="H271" i="21"/>
  <c r="K269" i="21"/>
  <c r="M269" i="21"/>
  <c r="O269" i="21"/>
  <c r="Q269" i="21"/>
  <c r="F272" i="21"/>
  <c r="E272" i="21"/>
  <c r="D273" i="21"/>
  <c r="M270" i="21"/>
  <c r="K270" i="21"/>
  <c r="O270" i="21"/>
  <c r="Q270" i="21"/>
  <c r="N271" i="21"/>
  <c r="I271" i="21"/>
  <c r="H272" i="21"/>
  <c r="J271" i="21"/>
  <c r="L271" i="21"/>
  <c r="P271" i="21"/>
  <c r="F273" i="21"/>
  <c r="E273" i="21"/>
  <c r="D274" i="21"/>
  <c r="M271" i="21"/>
  <c r="K271" i="21"/>
  <c r="O271" i="21"/>
  <c r="Q271" i="21"/>
  <c r="H273" i="21"/>
  <c r="J272" i="21"/>
  <c r="L272" i="21"/>
  <c r="P272" i="21"/>
  <c r="N272" i="21"/>
  <c r="I272" i="21"/>
  <c r="F274" i="21"/>
  <c r="E274" i="21"/>
  <c r="D275" i="21"/>
  <c r="L273" i="21"/>
  <c r="N273" i="21"/>
  <c r="I273" i="21"/>
  <c r="J273" i="21"/>
  <c r="H274" i="21"/>
  <c r="P273" i="21"/>
  <c r="M272" i="21"/>
  <c r="O272" i="21"/>
  <c r="K272" i="21"/>
  <c r="Q272" i="21"/>
  <c r="D276" i="21"/>
  <c r="F275" i="21"/>
  <c r="E275" i="21"/>
  <c r="O273" i="21"/>
  <c r="Q273" i="21"/>
  <c r="K273" i="21"/>
  <c r="M273" i="21"/>
  <c r="H275" i="21"/>
  <c r="P274" i="21"/>
  <c r="N274" i="21"/>
  <c r="L274" i="21"/>
  <c r="I274" i="21"/>
  <c r="J274" i="21"/>
  <c r="F276" i="21"/>
  <c r="D277" i="21"/>
  <c r="E276" i="21"/>
  <c r="H276" i="21"/>
  <c r="P275" i="21"/>
  <c r="I275" i="21"/>
  <c r="L275" i="21"/>
  <c r="J275" i="21"/>
  <c r="N275" i="21"/>
  <c r="K274" i="21"/>
  <c r="Q274" i="21"/>
  <c r="M274" i="21"/>
  <c r="O274" i="21"/>
  <c r="E277" i="21"/>
  <c r="D278" i="21"/>
  <c r="F277" i="21"/>
  <c r="L276" i="21"/>
  <c r="J276" i="21"/>
  <c r="I276" i="21"/>
  <c r="P276" i="21"/>
  <c r="H277" i="21"/>
  <c r="N276" i="21"/>
  <c r="O275" i="21"/>
  <c r="K275" i="21"/>
  <c r="Q275" i="21"/>
  <c r="M275" i="21"/>
  <c r="D279" i="21"/>
  <c r="E278" i="21"/>
  <c r="F278" i="21"/>
  <c r="Q276" i="21"/>
  <c r="K276" i="21"/>
  <c r="O276" i="21"/>
  <c r="M276" i="21"/>
  <c r="N277" i="21"/>
  <c r="H278" i="21"/>
  <c r="J277" i="21"/>
  <c r="P277" i="21"/>
  <c r="L277" i="21"/>
  <c r="I277" i="21"/>
  <c r="D280" i="21"/>
  <c r="F279" i="21"/>
  <c r="E279" i="21"/>
  <c r="L278" i="21"/>
  <c r="I278" i="21"/>
  <c r="H279" i="21"/>
  <c r="P278" i="21"/>
  <c r="N278" i="21"/>
  <c r="J278" i="21"/>
  <c r="M277" i="21"/>
  <c r="O277" i="21"/>
  <c r="K277" i="21"/>
  <c r="Q277" i="21"/>
  <c r="E280" i="21"/>
  <c r="F280" i="21"/>
  <c r="D281" i="21"/>
  <c r="O278" i="21"/>
  <c r="M278" i="21"/>
  <c r="K278" i="21"/>
  <c r="Q278" i="21"/>
  <c r="L279" i="21"/>
  <c r="P279" i="21"/>
  <c r="H280" i="21"/>
  <c r="N279" i="21"/>
  <c r="I279" i="21"/>
  <c r="J279" i="21"/>
  <c r="F281" i="21"/>
  <c r="E281" i="21"/>
  <c r="D282" i="21"/>
  <c r="L280" i="21"/>
  <c r="H281" i="21"/>
  <c r="I280" i="21"/>
  <c r="J280" i="21"/>
  <c r="N280" i="21"/>
  <c r="P280" i="21"/>
  <c r="M279" i="21"/>
  <c r="O279" i="21"/>
  <c r="K279" i="21"/>
  <c r="Q279" i="21"/>
  <c r="D283" i="21"/>
  <c r="F282" i="21"/>
  <c r="E282" i="21"/>
  <c r="J281" i="21"/>
  <c r="L281" i="21"/>
  <c r="I281" i="21"/>
  <c r="N281" i="21"/>
  <c r="H282" i="21"/>
  <c r="P281" i="21"/>
  <c r="Q280" i="21"/>
  <c r="M280" i="21"/>
  <c r="O280" i="21"/>
  <c r="K280" i="21"/>
  <c r="E283" i="21"/>
  <c r="F283" i="21"/>
  <c r="D284" i="21"/>
  <c r="M281" i="21"/>
  <c r="O281" i="21"/>
  <c r="K281" i="21"/>
  <c r="Q281" i="21"/>
  <c r="P282" i="21"/>
  <c r="H283" i="21"/>
  <c r="L282" i="21"/>
  <c r="J282" i="21"/>
  <c r="N282" i="21"/>
  <c r="I282" i="21"/>
  <c r="D285" i="21"/>
  <c r="E284" i="21"/>
  <c r="F284" i="21"/>
  <c r="H284" i="21"/>
  <c r="J283" i="21"/>
  <c r="I283" i="21"/>
  <c r="P283" i="21"/>
  <c r="N283" i="21"/>
  <c r="L283" i="21"/>
  <c r="O282" i="21"/>
  <c r="M282" i="21"/>
  <c r="K282" i="21"/>
  <c r="Q282" i="21"/>
  <c r="F285" i="21"/>
  <c r="E285" i="21"/>
  <c r="D286" i="21"/>
  <c r="J284" i="21"/>
  <c r="H285" i="21"/>
  <c r="I284" i="21"/>
  <c r="P284" i="21"/>
  <c r="L284" i="21"/>
  <c r="N284" i="21"/>
  <c r="M283" i="21"/>
  <c r="O283" i="21"/>
  <c r="K283" i="21"/>
  <c r="Q283" i="21"/>
  <c r="D287" i="21"/>
  <c r="F286" i="21"/>
  <c r="E286" i="21"/>
  <c r="J285" i="21"/>
  <c r="H286" i="21"/>
  <c r="L285" i="21"/>
  <c r="P285" i="21"/>
  <c r="I285" i="21"/>
  <c r="N285" i="21"/>
  <c r="M284" i="21"/>
  <c r="O284" i="21"/>
  <c r="K284" i="21"/>
  <c r="Q284" i="21"/>
  <c r="E287" i="21"/>
  <c r="D288" i="21"/>
  <c r="F287" i="21"/>
  <c r="P286" i="21"/>
  <c r="I286" i="21"/>
  <c r="J286" i="21"/>
  <c r="L286" i="21"/>
  <c r="H287" i="21"/>
  <c r="N286" i="21"/>
  <c r="K285" i="21"/>
  <c r="O285" i="21"/>
  <c r="Q285" i="21"/>
  <c r="M285" i="21"/>
  <c r="D289" i="21"/>
  <c r="E288" i="21"/>
  <c r="F288" i="21"/>
  <c r="Q286" i="21"/>
  <c r="O286" i="21"/>
  <c r="K286" i="21"/>
  <c r="M286" i="21"/>
  <c r="I287" i="21"/>
  <c r="H288" i="21"/>
  <c r="L287" i="21"/>
  <c r="N287" i="21"/>
  <c r="J287" i="21"/>
  <c r="P287" i="21"/>
  <c r="D290" i="21"/>
  <c r="F289" i="21"/>
  <c r="E289" i="21"/>
  <c r="Q287" i="21"/>
  <c r="K287" i="21"/>
  <c r="M287" i="21"/>
  <c r="O287" i="21"/>
  <c r="P288" i="21"/>
  <c r="J288" i="21"/>
  <c r="L288" i="21"/>
  <c r="N288" i="21"/>
  <c r="H289" i="21"/>
  <c r="I288" i="21"/>
  <c r="E290" i="21"/>
  <c r="F290" i="21"/>
  <c r="D291" i="21"/>
  <c r="L289" i="21"/>
  <c r="J289" i="21"/>
  <c r="I289" i="21"/>
  <c r="N289" i="21"/>
  <c r="P289" i="21"/>
  <c r="H290" i="21"/>
  <c r="O288" i="21"/>
  <c r="Q288" i="21"/>
  <c r="K288" i="21"/>
  <c r="M288" i="21"/>
  <c r="F291" i="21"/>
  <c r="E291" i="21"/>
  <c r="D292" i="21"/>
  <c r="Q289" i="21"/>
  <c r="K289" i="21"/>
  <c r="M289" i="21"/>
  <c r="O289" i="21"/>
  <c r="N290" i="21"/>
  <c r="P290" i="21"/>
  <c r="H291" i="21"/>
  <c r="J290" i="21"/>
  <c r="I290" i="21"/>
  <c r="L290" i="21"/>
  <c r="D293" i="21"/>
  <c r="E292" i="21"/>
  <c r="F292" i="21"/>
  <c r="H292" i="21"/>
  <c r="I291" i="21"/>
  <c r="L291" i="21"/>
  <c r="J291" i="21"/>
  <c r="N291" i="21"/>
  <c r="P291" i="21"/>
  <c r="Q290" i="21"/>
  <c r="O290" i="21"/>
  <c r="K290" i="21"/>
  <c r="M290" i="21"/>
  <c r="D294" i="21"/>
  <c r="F293" i="21"/>
  <c r="E293" i="21"/>
  <c r="L292" i="21"/>
  <c r="N292" i="21"/>
  <c r="I292" i="21"/>
  <c r="J292" i="21"/>
  <c r="H293" i="21"/>
  <c r="P292" i="21"/>
  <c r="M291" i="21"/>
  <c r="Q291" i="21"/>
  <c r="O291" i="21"/>
  <c r="K291" i="21"/>
  <c r="D295" i="21"/>
  <c r="F294" i="21"/>
  <c r="E294" i="21"/>
  <c r="Q292" i="21"/>
  <c r="K292" i="21"/>
  <c r="M292" i="21"/>
  <c r="O292" i="21"/>
  <c r="H294" i="21"/>
  <c r="N293" i="21"/>
  <c r="J293" i="21"/>
  <c r="P293" i="21"/>
  <c r="L293" i="21"/>
  <c r="I293" i="21"/>
  <c r="E295" i="21"/>
  <c r="D296" i="21"/>
  <c r="F295" i="21"/>
  <c r="N294" i="21"/>
  <c r="P294" i="21"/>
  <c r="I294" i="21"/>
  <c r="H295" i="21"/>
  <c r="L294" i="21"/>
  <c r="J294" i="21"/>
  <c r="Q293" i="21"/>
  <c r="M293" i="21"/>
  <c r="K293" i="21"/>
  <c r="O293" i="21"/>
  <c r="F296" i="21"/>
  <c r="E296" i="21"/>
  <c r="D297" i="21"/>
  <c r="K294" i="21"/>
  <c r="M294" i="21"/>
  <c r="Q294" i="21"/>
  <c r="O294" i="21"/>
  <c r="P295" i="21"/>
  <c r="I295" i="21"/>
  <c r="J295" i="21"/>
  <c r="N295" i="21"/>
  <c r="L295" i="21"/>
  <c r="H296" i="21"/>
  <c r="F297" i="21"/>
  <c r="E297" i="21"/>
  <c r="D298" i="21"/>
  <c r="M295" i="21"/>
  <c r="K295" i="21"/>
  <c r="O295" i="21"/>
  <c r="Q295" i="21"/>
  <c r="J296" i="21"/>
  <c r="P296" i="21"/>
  <c r="N296" i="21"/>
  <c r="I296" i="21"/>
  <c r="H297" i="21"/>
  <c r="L296" i="21"/>
  <c r="D299" i="21"/>
  <c r="E298" i="21"/>
  <c r="F298" i="21"/>
  <c r="O296" i="21"/>
  <c r="M296" i="21"/>
  <c r="Q296" i="21"/>
  <c r="K296" i="21"/>
  <c r="L297" i="21"/>
  <c r="N297" i="21"/>
  <c r="I297" i="21"/>
  <c r="P297" i="21"/>
  <c r="H298" i="21"/>
  <c r="J297" i="21"/>
  <c r="D300" i="21"/>
  <c r="F299" i="21"/>
  <c r="E299" i="21"/>
  <c r="Q297" i="21"/>
  <c r="K297" i="21"/>
  <c r="M297" i="21"/>
  <c r="O297" i="21"/>
  <c r="H299" i="21"/>
  <c r="L298" i="21"/>
  <c r="J298" i="21"/>
  <c r="I298" i="21"/>
  <c r="P298" i="21"/>
  <c r="N298" i="21"/>
  <c r="E300" i="21"/>
  <c r="D301" i="21"/>
  <c r="F300" i="21"/>
  <c r="J299" i="21"/>
  <c r="L299" i="21"/>
  <c r="H300" i="21"/>
  <c r="P299" i="21"/>
  <c r="I299" i="21"/>
  <c r="N299" i="21"/>
  <c r="Q298" i="21"/>
  <c r="M298" i="21"/>
  <c r="K298" i="21"/>
  <c r="O298" i="21"/>
  <c r="E301" i="21"/>
  <c r="D302" i="21"/>
  <c r="F301" i="21"/>
  <c r="I300" i="21"/>
  <c r="H301" i="21"/>
  <c r="N300" i="21"/>
  <c r="L300" i="21"/>
  <c r="P300" i="21"/>
  <c r="J300" i="21"/>
  <c r="M299" i="21"/>
  <c r="O299" i="21"/>
  <c r="Q299" i="21"/>
  <c r="K299" i="21"/>
  <c r="D303" i="21"/>
  <c r="E302" i="21"/>
  <c r="F302" i="21"/>
  <c r="O300" i="21"/>
  <c r="M300" i="21"/>
  <c r="K300" i="21"/>
  <c r="Q300" i="21"/>
  <c r="J301" i="21"/>
  <c r="P301" i="21"/>
  <c r="L301" i="21"/>
  <c r="I301" i="21"/>
  <c r="H302" i="21"/>
  <c r="N301" i="21"/>
  <c r="D304" i="21"/>
  <c r="F303" i="21"/>
  <c r="E303" i="21"/>
  <c r="Q301" i="21"/>
  <c r="O301" i="21"/>
  <c r="M301" i="21"/>
  <c r="K301" i="21"/>
  <c r="J302" i="21"/>
  <c r="H303" i="21"/>
  <c r="I302" i="21"/>
  <c r="N302" i="21"/>
  <c r="L302" i="21"/>
  <c r="P302" i="21"/>
  <c r="D305" i="21"/>
  <c r="E304" i="21"/>
  <c r="F304" i="21"/>
  <c r="H304" i="21"/>
  <c r="L303" i="21"/>
  <c r="I303" i="21"/>
  <c r="N303" i="21"/>
  <c r="J303" i="21"/>
  <c r="P303" i="21"/>
  <c r="K302" i="21"/>
  <c r="M302" i="21"/>
  <c r="Q302" i="21"/>
  <c r="O302" i="21"/>
  <c r="E305" i="21"/>
  <c r="D306" i="21"/>
  <c r="F305" i="21"/>
  <c r="J304" i="21"/>
  <c r="H305" i="21"/>
  <c r="L304" i="21"/>
  <c r="N304" i="21"/>
  <c r="I304" i="21"/>
  <c r="P304" i="21"/>
  <c r="M303" i="21"/>
  <c r="K303" i="21"/>
  <c r="Q303" i="21"/>
  <c r="O303" i="21"/>
  <c r="F306" i="21"/>
  <c r="D307" i="21"/>
  <c r="E306" i="21"/>
  <c r="P305" i="21"/>
  <c r="N305" i="21"/>
  <c r="I305" i="21"/>
  <c r="L305" i="21"/>
  <c r="J305" i="21"/>
  <c r="H306" i="21"/>
  <c r="M304" i="21"/>
  <c r="O304" i="21"/>
  <c r="Q304" i="21"/>
  <c r="K304" i="21"/>
  <c r="E307" i="21"/>
  <c r="D308" i="21"/>
  <c r="F307" i="21"/>
  <c r="M305" i="21"/>
  <c r="O305" i="21"/>
  <c r="K305" i="21"/>
  <c r="Q305" i="21"/>
  <c r="I306" i="21"/>
  <c r="N306" i="21"/>
  <c r="H307" i="21"/>
  <c r="L306" i="21"/>
  <c r="P306" i="21"/>
  <c r="J306" i="21"/>
  <c r="E308" i="21"/>
  <c r="D309" i="21"/>
  <c r="F308" i="21"/>
  <c r="M306" i="21"/>
  <c r="Q306" i="21"/>
  <c r="K306" i="21"/>
  <c r="O306" i="21"/>
  <c r="I307" i="21"/>
  <c r="H308" i="21"/>
  <c r="L307" i="21"/>
  <c r="P307" i="21"/>
  <c r="J307" i="21"/>
  <c r="N307" i="21"/>
  <c r="F309" i="21"/>
  <c r="E309" i="21"/>
  <c r="D310" i="21"/>
  <c r="O307" i="21"/>
  <c r="Q307" i="21"/>
  <c r="K307" i="21"/>
  <c r="M307" i="21"/>
  <c r="H309" i="21"/>
  <c r="I308" i="21"/>
  <c r="J308" i="21"/>
  <c r="P308" i="21"/>
  <c r="N308" i="21"/>
  <c r="L308" i="21"/>
  <c r="E310" i="21"/>
  <c r="F310" i="21"/>
  <c r="D311" i="21"/>
  <c r="H310" i="21"/>
  <c r="P309" i="21"/>
  <c r="I309" i="21"/>
  <c r="L309" i="21"/>
  <c r="N309" i="21"/>
  <c r="J309" i="21"/>
  <c r="M308" i="21"/>
  <c r="Q308" i="21"/>
  <c r="O308" i="21"/>
  <c r="K308" i="21"/>
  <c r="E311" i="21"/>
  <c r="F311" i="21"/>
  <c r="D312" i="21"/>
  <c r="J310" i="21"/>
  <c r="L310" i="21"/>
  <c r="N310" i="21"/>
  <c r="H311" i="21"/>
  <c r="P310" i="21"/>
  <c r="I310" i="21"/>
  <c r="K309" i="21"/>
  <c r="Q309" i="21"/>
  <c r="O309" i="21"/>
  <c r="M309" i="21"/>
  <c r="F312" i="21"/>
  <c r="E312" i="21"/>
  <c r="D313" i="21"/>
  <c r="N311" i="21"/>
  <c r="P311" i="21"/>
  <c r="J311" i="21"/>
  <c r="I311" i="21"/>
  <c r="H312" i="21"/>
  <c r="L311" i="21"/>
  <c r="O310" i="21"/>
  <c r="Q310" i="21"/>
  <c r="K310" i="21"/>
  <c r="M310" i="21"/>
  <c r="D314" i="21"/>
  <c r="E313" i="21"/>
  <c r="F313" i="21"/>
  <c r="M311" i="21"/>
  <c r="Q311" i="21"/>
  <c r="K311" i="21"/>
  <c r="O311" i="21"/>
  <c r="L312" i="21"/>
  <c r="N312" i="21"/>
  <c r="J312" i="21"/>
  <c r="P312" i="21"/>
  <c r="H313" i="21"/>
  <c r="I312" i="21"/>
  <c r="F314" i="21"/>
  <c r="D315" i="21"/>
  <c r="E314" i="21"/>
  <c r="H314" i="21"/>
  <c r="P313" i="21"/>
  <c r="I313" i="21"/>
  <c r="N313" i="21"/>
  <c r="L313" i="21"/>
  <c r="J313" i="21"/>
  <c r="O312" i="21"/>
  <c r="M312" i="21"/>
  <c r="K312" i="21"/>
  <c r="Q312" i="21"/>
  <c r="D316" i="21"/>
  <c r="E315" i="21"/>
  <c r="F315" i="21"/>
  <c r="N314" i="21"/>
  <c r="J314" i="21"/>
  <c r="H315" i="21"/>
  <c r="L314" i="21"/>
  <c r="P314" i="21"/>
  <c r="I314" i="21"/>
  <c r="O313" i="21"/>
  <c r="M313" i="21"/>
  <c r="K313" i="21"/>
  <c r="Q313" i="21"/>
  <c r="E316" i="21"/>
  <c r="F316" i="21"/>
  <c r="D317" i="21"/>
  <c r="H316" i="21"/>
  <c r="L315" i="21"/>
  <c r="N315" i="21"/>
  <c r="J315" i="21"/>
  <c r="P315" i="21"/>
  <c r="I315" i="21"/>
  <c r="Q314" i="21"/>
  <c r="M314" i="21"/>
  <c r="O314" i="21"/>
  <c r="K314" i="21"/>
  <c r="D318" i="21"/>
  <c r="F317" i="21"/>
  <c r="E317" i="21"/>
  <c r="P316" i="21"/>
  <c r="L316" i="21"/>
  <c r="H317" i="21"/>
  <c r="N316" i="21"/>
  <c r="I316" i="21"/>
  <c r="J316" i="21"/>
  <c r="O315" i="21"/>
  <c r="K315" i="21"/>
  <c r="M315" i="21"/>
  <c r="Q315" i="21"/>
  <c r="F318" i="21"/>
  <c r="D319" i="21"/>
  <c r="E318" i="21"/>
  <c r="J317" i="21"/>
  <c r="P317" i="21"/>
  <c r="L317" i="21"/>
  <c r="H318" i="21"/>
  <c r="N317" i="21"/>
  <c r="I317" i="21"/>
  <c r="M316" i="21"/>
  <c r="Q316" i="21"/>
  <c r="K316" i="21"/>
  <c r="O316" i="21"/>
  <c r="E319" i="21"/>
  <c r="D320" i="21"/>
  <c r="F319" i="21"/>
  <c r="J318" i="21"/>
  <c r="H319" i="21"/>
  <c r="L318" i="21"/>
  <c r="N318" i="21"/>
  <c r="I318" i="21"/>
  <c r="P318" i="21"/>
  <c r="O317" i="21"/>
  <c r="K317" i="21"/>
  <c r="M317" i="21"/>
  <c r="Q317" i="21"/>
  <c r="E320" i="21"/>
  <c r="D321" i="21"/>
  <c r="F320" i="21"/>
  <c r="P319" i="21"/>
  <c r="J319" i="21"/>
  <c r="L319" i="21"/>
  <c r="H320" i="21"/>
  <c r="N319" i="21"/>
  <c r="I319" i="21"/>
  <c r="Q318" i="21"/>
  <c r="K318" i="21"/>
  <c r="O318" i="21"/>
  <c r="M318" i="21"/>
  <c r="D322" i="21"/>
  <c r="E321" i="21"/>
  <c r="F321" i="21"/>
  <c r="L320" i="21"/>
  <c r="I320" i="21"/>
  <c r="H321" i="21"/>
  <c r="P320" i="21"/>
  <c r="J320" i="21"/>
  <c r="N320" i="21"/>
  <c r="Q319" i="21"/>
  <c r="O319" i="21"/>
  <c r="K319" i="21"/>
  <c r="M319" i="21"/>
  <c r="F322" i="21"/>
  <c r="E322" i="21"/>
  <c r="D323" i="21"/>
  <c r="K320" i="21"/>
  <c r="M320" i="21"/>
  <c r="O320" i="21"/>
  <c r="Q320" i="21"/>
  <c r="P321" i="21"/>
  <c r="I321" i="21"/>
  <c r="L321" i="21"/>
  <c r="J321" i="21"/>
  <c r="H322" i="21"/>
  <c r="N321" i="21"/>
  <c r="D324" i="21"/>
  <c r="F323" i="21"/>
  <c r="E323" i="21"/>
  <c r="Q321" i="21"/>
  <c r="O321" i="21"/>
  <c r="K321" i="21"/>
  <c r="M321" i="21"/>
  <c r="J322" i="21"/>
  <c r="I322" i="21"/>
  <c r="N322" i="21"/>
  <c r="L322" i="21"/>
  <c r="H323" i="21"/>
  <c r="P322" i="21"/>
  <c r="F324" i="21"/>
  <c r="D325" i="21"/>
  <c r="E324" i="21"/>
  <c r="M322" i="21"/>
  <c r="Q322" i="21"/>
  <c r="O322" i="21"/>
  <c r="K322" i="21"/>
  <c r="N323" i="21"/>
  <c r="J323" i="21"/>
  <c r="P323" i="21"/>
  <c r="L323" i="21"/>
  <c r="H324" i="21"/>
  <c r="I323" i="21"/>
  <c r="E325" i="21"/>
  <c r="F325" i="21"/>
  <c r="D326" i="21"/>
  <c r="I324" i="21"/>
  <c r="P324" i="21"/>
  <c r="J324" i="21"/>
  <c r="L324" i="21"/>
  <c r="H325" i="21"/>
  <c r="N324" i="21"/>
  <c r="M323" i="21"/>
  <c r="O323" i="21"/>
  <c r="K323" i="21"/>
  <c r="Q323" i="21"/>
  <c r="F326" i="21"/>
  <c r="D327" i="21"/>
  <c r="E326" i="21"/>
  <c r="M324" i="21"/>
  <c r="K324" i="21"/>
  <c r="O324" i="21"/>
  <c r="Q324" i="21"/>
  <c r="L325" i="21"/>
  <c r="J325" i="21"/>
  <c r="P325" i="21"/>
  <c r="I325" i="21"/>
  <c r="N325" i="21"/>
  <c r="H326" i="21"/>
  <c r="F327" i="21"/>
  <c r="E327" i="21"/>
  <c r="D328" i="21"/>
  <c r="K325" i="21"/>
  <c r="O325" i="21"/>
  <c r="Q325" i="21"/>
  <c r="M325" i="21"/>
  <c r="L326" i="21"/>
  <c r="J326" i="21"/>
  <c r="N326" i="21"/>
  <c r="I326" i="21"/>
  <c r="H327" i="21"/>
  <c r="P326" i="21"/>
  <c r="F328" i="21"/>
  <c r="D329" i="21"/>
  <c r="E328" i="21"/>
  <c r="M326" i="21"/>
  <c r="O326" i="21"/>
  <c r="K326" i="21"/>
  <c r="Q326" i="21"/>
  <c r="P327" i="21"/>
  <c r="L327" i="21"/>
  <c r="H328" i="21"/>
  <c r="N327" i="21"/>
  <c r="I327" i="21"/>
  <c r="J327" i="21"/>
  <c r="D330" i="21"/>
  <c r="F329" i="21"/>
  <c r="E329" i="21"/>
  <c r="H329" i="21"/>
  <c r="N328" i="21"/>
  <c r="P328" i="21"/>
  <c r="L328" i="21"/>
  <c r="J328" i="21"/>
  <c r="I328" i="21"/>
  <c r="O327" i="21"/>
  <c r="M327" i="21"/>
  <c r="Q327" i="21"/>
  <c r="K327" i="21"/>
  <c r="F330" i="21"/>
  <c r="E330" i="21"/>
  <c r="D331" i="21"/>
  <c r="L329" i="21"/>
  <c r="I329" i="21"/>
  <c r="N329" i="21"/>
  <c r="H330" i="21"/>
  <c r="J329" i="21"/>
  <c r="P329" i="21"/>
  <c r="Q328" i="21"/>
  <c r="M328" i="21"/>
  <c r="K328" i="21"/>
  <c r="O328" i="21"/>
  <c r="E331" i="21"/>
  <c r="D332" i="21"/>
  <c r="F331" i="21"/>
  <c r="O329" i="21"/>
  <c r="M329" i="21"/>
  <c r="Q329" i="21"/>
  <c r="K329" i="21"/>
  <c r="H331" i="21"/>
  <c r="N330" i="21"/>
  <c r="I330" i="21"/>
  <c r="L330" i="21"/>
  <c r="J330" i="21"/>
  <c r="P330" i="21"/>
  <c r="D333" i="21"/>
  <c r="E332" i="21"/>
  <c r="F332" i="21"/>
  <c r="L331" i="21"/>
  <c r="I331" i="21"/>
  <c r="J331" i="21"/>
  <c r="H332" i="21"/>
  <c r="N331" i="21"/>
  <c r="P331" i="21"/>
  <c r="O330" i="21"/>
  <c r="Q330" i="21"/>
  <c r="M330" i="21"/>
  <c r="K330" i="21"/>
  <c r="D334" i="21"/>
  <c r="F333" i="21"/>
  <c r="E333" i="21"/>
  <c r="O331" i="21"/>
  <c r="M331" i="21"/>
  <c r="K331" i="21"/>
  <c r="Q331" i="21"/>
  <c r="H333" i="21"/>
  <c r="L332" i="21"/>
  <c r="I332" i="21"/>
  <c r="P332" i="21"/>
  <c r="J332" i="21"/>
  <c r="N332" i="21"/>
  <c r="E334" i="21"/>
  <c r="D335" i="21"/>
  <c r="F334" i="21"/>
  <c r="N333" i="21"/>
  <c r="P333" i="21"/>
  <c r="I333" i="21"/>
  <c r="H334" i="21"/>
  <c r="L333" i="21"/>
  <c r="J333" i="21"/>
  <c r="O332" i="21"/>
  <c r="M332" i="21"/>
  <c r="K332" i="21"/>
  <c r="Q332" i="21"/>
  <c r="D336" i="21"/>
  <c r="E335" i="21"/>
  <c r="F335" i="21"/>
  <c r="Q333" i="21"/>
  <c r="O333" i="21"/>
  <c r="M333" i="21"/>
  <c r="K333" i="21"/>
  <c r="H335" i="21"/>
  <c r="P334" i="21"/>
  <c r="J334" i="21"/>
  <c r="N334" i="21"/>
  <c r="I334" i="21"/>
  <c r="L334" i="21"/>
  <c r="D337" i="21"/>
  <c r="E336" i="21"/>
  <c r="F336" i="21"/>
  <c r="H336" i="21"/>
  <c r="N335" i="21"/>
  <c r="L335" i="21"/>
  <c r="J335" i="21"/>
  <c r="P335" i="21"/>
  <c r="I335" i="21"/>
  <c r="M334" i="21"/>
  <c r="K334" i="21"/>
  <c r="Q334" i="21"/>
  <c r="O334" i="21"/>
  <c r="F337" i="21"/>
  <c r="E337" i="21"/>
  <c r="D338" i="21"/>
  <c r="H337" i="21"/>
  <c r="J336" i="21"/>
  <c r="I336" i="21"/>
  <c r="P336" i="21"/>
  <c r="N336" i="21"/>
  <c r="L336" i="21"/>
  <c r="O335" i="21"/>
  <c r="K335" i="21"/>
  <c r="M335" i="21"/>
  <c r="Q335" i="21"/>
  <c r="F338" i="21"/>
  <c r="D339" i="21"/>
  <c r="E338" i="21"/>
  <c r="L337" i="21"/>
  <c r="N337" i="21"/>
  <c r="P337" i="21"/>
  <c r="H338" i="21"/>
  <c r="J337" i="21"/>
  <c r="I337" i="21"/>
  <c r="O336" i="21"/>
  <c r="Q336" i="21"/>
  <c r="M336" i="21"/>
  <c r="K336" i="21"/>
  <c r="F339" i="21"/>
  <c r="D340" i="21"/>
  <c r="E339" i="21"/>
  <c r="J338" i="21"/>
  <c r="L338" i="21"/>
  <c r="N338" i="21"/>
  <c r="H339" i="21"/>
  <c r="I338" i="21"/>
  <c r="P338" i="21"/>
  <c r="O337" i="21"/>
  <c r="K337" i="21"/>
  <c r="Q337" i="21"/>
  <c r="M337" i="21"/>
  <c r="D341" i="21"/>
  <c r="F340" i="21"/>
  <c r="E340" i="21"/>
  <c r="J339" i="21"/>
  <c r="I339" i="21"/>
  <c r="N339" i="21"/>
  <c r="P339" i="21"/>
  <c r="L339" i="21"/>
  <c r="H340" i="21"/>
  <c r="M338" i="21"/>
  <c r="O338" i="21"/>
  <c r="K338" i="21"/>
  <c r="Q338" i="21"/>
  <c r="E341" i="21"/>
  <c r="F341" i="21"/>
  <c r="D342" i="21"/>
  <c r="M339" i="21"/>
  <c r="K339" i="21"/>
  <c r="Q339" i="21"/>
  <c r="O339" i="21"/>
  <c r="J340" i="21"/>
  <c r="L340" i="21"/>
  <c r="H341" i="21"/>
  <c r="N340" i="21"/>
  <c r="P340" i="21"/>
  <c r="I340" i="21"/>
  <c r="F342" i="21"/>
  <c r="E342" i="21"/>
  <c r="D343" i="21"/>
  <c r="H342" i="21"/>
  <c r="I341" i="21"/>
  <c r="L341" i="21"/>
  <c r="J341" i="21"/>
  <c r="N341" i="21"/>
  <c r="P341" i="21"/>
  <c r="O340" i="21"/>
  <c r="Q340" i="21"/>
  <c r="K340" i="21"/>
  <c r="M340" i="21"/>
  <c r="F343" i="21"/>
  <c r="D344" i="21"/>
  <c r="E343" i="21"/>
  <c r="L342" i="21"/>
  <c r="H343" i="21"/>
  <c r="I342" i="21"/>
  <c r="J342" i="21"/>
  <c r="P342" i="21"/>
  <c r="N342" i="21"/>
  <c r="M341" i="21"/>
  <c r="Q341" i="21"/>
  <c r="O341" i="21"/>
  <c r="K341" i="21"/>
  <c r="D345" i="21"/>
  <c r="F344" i="21"/>
  <c r="E344" i="21"/>
  <c r="H344" i="21"/>
  <c r="P343" i="21"/>
  <c r="N343" i="21"/>
  <c r="I343" i="21"/>
  <c r="L343" i="21"/>
  <c r="J343" i="21"/>
  <c r="K342" i="21"/>
  <c r="Q342" i="21"/>
  <c r="O342" i="21"/>
  <c r="M342" i="21"/>
  <c r="E345" i="21"/>
  <c r="F345" i="21"/>
  <c r="D346" i="21"/>
  <c r="J344" i="21"/>
  <c r="P344" i="21"/>
  <c r="H345" i="21"/>
  <c r="L344" i="21"/>
  <c r="N344" i="21"/>
  <c r="I344" i="21"/>
  <c r="O343" i="21"/>
  <c r="Q343" i="21"/>
  <c r="K343" i="21"/>
  <c r="M343" i="21"/>
  <c r="D347" i="21"/>
  <c r="E346" i="21"/>
  <c r="F346" i="21"/>
  <c r="I345" i="21"/>
  <c r="H346" i="21"/>
  <c r="P345" i="21"/>
  <c r="L345" i="21"/>
  <c r="N345" i="21"/>
  <c r="J345" i="21"/>
  <c r="Q344" i="21"/>
  <c r="K344" i="21"/>
  <c r="M344" i="21"/>
  <c r="O344" i="21"/>
  <c r="F347" i="21"/>
  <c r="D348" i="21"/>
  <c r="E347" i="21"/>
  <c r="Q345" i="21"/>
  <c r="O345" i="21"/>
  <c r="K345" i="21"/>
  <c r="M345" i="21"/>
  <c r="N346" i="21"/>
  <c r="I346" i="21"/>
  <c r="H347" i="21"/>
  <c r="L346" i="21"/>
  <c r="J346" i="21"/>
  <c r="P346" i="21"/>
  <c r="E348" i="21"/>
  <c r="D349" i="21"/>
  <c r="F348" i="21"/>
  <c r="M346" i="21"/>
  <c r="Q346" i="21"/>
  <c r="O346" i="21"/>
  <c r="K346" i="21"/>
  <c r="I347" i="21"/>
  <c r="N347" i="21"/>
  <c r="P347" i="21"/>
  <c r="L347" i="21"/>
  <c r="J347" i="21"/>
  <c r="H348" i="21"/>
  <c r="E349" i="21"/>
  <c r="F349" i="21"/>
  <c r="D350" i="21"/>
  <c r="O347" i="21"/>
  <c r="K347" i="21"/>
  <c r="M347" i="21"/>
  <c r="Q347" i="21"/>
  <c r="P348" i="21"/>
  <c r="J348" i="21"/>
  <c r="N348" i="21"/>
  <c r="H349" i="21"/>
  <c r="I348" i="21"/>
  <c r="L348" i="21"/>
  <c r="E350" i="21"/>
  <c r="D351" i="21"/>
  <c r="F350" i="21"/>
  <c r="N349" i="21"/>
  <c r="L349" i="21"/>
  <c r="J349" i="21"/>
  <c r="P349" i="21"/>
  <c r="H350" i="21"/>
  <c r="I349" i="21"/>
  <c r="Q348" i="21"/>
  <c r="O348" i="21"/>
  <c r="M348" i="21"/>
  <c r="K348" i="21"/>
  <c r="E351" i="21"/>
  <c r="F351" i="21"/>
  <c r="D352" i="21"/>
  <c r="I350" i="21"/>
  <c r="N350" i="21"/>
  <c r="J350" i="21"/>
  <c r="L350" i="21"/>
  <c r="P350" i="21"/>
  <c r="H351" i="21"/>
  <c r="K349" i="21"/>
  <c r="M349" i="21"/>
  <c r="Q349" i="21"/>
  <c r="O349" i="21"/>
  <c r="D353" i="21"/>
  <c r="F352" i="21"/>
  <c r="E352" i="21"/>
  <c r="O350" i="21"/>
  <c r="M350" i="21"/>
  <c r="Q350" i="21"/>
  <c r="K350" i="21"/>
  <c r="J351" i="21"/>
  <c r="L351" i="21"/>
  <c r="H352" i="21"/>
  <c r="P351" i="21"/>
  <c r="I351" i="21"/>
  <c r="N351" i="21"/>
  <c r="E353" i="21"/>
  <c r="D354" i="21"/>
  <c r="F353" i="21"/>
  <c r="J352" i="21"/>
  <c r="L352" i="21"/>
  <c r="N352" i="21"/>
  <c r="H353" i="21"/>
  <c r="I352" i="21"/>
  <c r="P352" i="21"/>
  <c r="M351" i="21"/>
  <c r="K351" i="21"/>
  <c r="O351" i="21"/>
  <c r="Q351" i="21"/>
  <c r="D355" i="21"/>
  <c r="E354" i="21"/>
  <c r="F354" i="21"/>
  <c r="H354" i="21"/>
  <c r="J353" i="21"/>
  <c r="P353" i="21"/>
  <c r="L353" i="21"/>
  <c r="I353" i="21"/>
  <c r="N353" i="21"/>
  <c r="O352" i="21"/>
  <c r="M352" i="21"/>
  <c r="K352" i="21"/>
  <c r="Q352" i="21"/>
  <c r="D356" i="21"/>
  <c r="E355" i="21"/>
  <c r="F355" i="21"/>
  <c r="H355" i="21"/>
  <c r="I354" i="21"/>
  <c r="N354" i="21"/>
  <c r="L354" i="21"/>
  <c r="J354" i="21"/>
  <c r="P354" i="21"/>
  <c r="K353" i="21"/>
  <c r="Q353" i="21"/>
  <c r="O353" i="21"/>
  <c r="M353" i="21"/>
  <c r="F356" i="21"/>
  <c r="E356" i="21"/>
  <c r="D357" i="21"/>
  <c r="I355" i="21"/>
  <c r="H356" i="21"/>
  <c r="N355" i="21"/>
  <c r="P355" i="21"/>
  <c r="J355" i="21"/>
  <c r="L355" i="21"/>
  <c r="M354" i="21"/>
  <c r="Q354" i="21"/>
  <c r="K354" i="21"/>
  <c r="O354" i="21"/>
  <c r="D358" i="21"/>
  <c r="E357" i="21"/>
  <c r="F357" i="21"/>
  <c r="M355" i="21"/>
  <c r="K355" i="21"/>
  <c r="Q355" i="21"/>
  <c r="O355" i="21"/>
  <c r="L356" i="21"/>
  <c r="N356" i="21"/>
  <c r="P356" i="21"/>
  <c r="H357" i="21"/>
  <c r="J356" i="21"/>
  <c r="I356" i="21"/>
  <c r="E358" i="21"/>
  <c r="D359" i="21"/>
  <c r="F358" i="21"/>
  <c r="N357" i="21"/>
  <c r="L357" i="21"/>
  <c r="P357" i="21"/>
  <c r="I357" i="21"/>
  <c r="J357" i="21"/>
  <c r="H358" i="21"/>
  <c r="O356" i="21"/>
  <c r="K356" i="21"/>
  <c r="Q356" i="21"/>
  <c r="M356" i="21"/>
  <c r="D360" i="21"/>
  <c r="E359" i="21"/>
  <c r="F359" i="21"/>
  <c r="K357" i="21"/>
  <c r="O357" i="21"/>
  <c r="M357" i="21"/>
  <c r="Q357" i="21"/>
  <c r="I358" i="21"/>
  <c r="L358" i="21"/>
  <c r="J358" i="21"/>
  <c r="N358" i="21"/>
  <c r="P358" i="21"/>
  <c r="H359" i="21"/>
  <c r="D361" i="21"/>
  <c r="E360" i="21"/>
  <c r="F360" i="21"/>
  <c r="M358" i="21"/>
  <c r="O358" i="21"/>
  <c r="Q358" i="21"/>
  <c r="K358" i="21"/>
  <c r="J359" i="21"/>
  <c r="H360" i="21"/>
  <c r="I359" i="21"/>
  <c r="L359" i="21"/>
  <c r="P359" i="21"/>
  <c r="N359" i="21"/>
  <c r="F361" i="21"/>
  <c r="E361" i="21"/>
  <c r="D362" i="21"/>
  <c r="P360" i="21"/>
  <c r="L360" i="21"/>
  <c r="H361" i="21"/>
  <c r="N360" i="21"/>
  <c r="I360" i="21"/>
  <c r="J360" i="21"/>
  <c r="Q359" i="21"/>
  <c r="M359" i="21"/>
  <c r="K359" i="21"/>
  <c r="O359" i="21"/>
  <c r="E362" i="21"/>
  <c r="D363" i="21"/>
  <c r="F362" i="21"/>
  <c r="N361" i="21"/>
  <c r="P361" i="21"/>
  <c r="J361" i="21"/>
  <c r="I361" i="21"/>
  <c r="L361" i="21"/>
  <c r="H362" i="21"/>
  <c r="K360" i="21"/>
  <c r="O360" i="21"/>
  <c r="M360" i="21"/>
  <c r="Q360" i="21"/>
  <c r="F363" i="21"/>
  <c r="D364" i="21"/>
  <c r="E363" i="21"/>
  <c r="O361" i="21"/>
  <c r="M361" i="21"/>
  <c r="Q361" i="21"/>
  <c r="K361" i="21"/>
  <c r="J362" i="21"/>
  <c r="L362" i="21"/>
  <c r="I362" i="21"/>
  <c r="P362" i="21"/>
  <c r="N362" i="21"/>
  <c r="H363" i="21"/>
  <c r="F364" i="21"/>
  <c r="E364" i="21"/>
  <c r="D365" i="21"/>
  <c r="Q362" i="21"/>
  <c r="O362" i="21"/>
  <c r="M362" i="21"/>
  <c r="K362" i="21"/>
  <c r="J363" i="21"/>
  <c r="L363" i="21"/>
  <c r="P363" i="21"/>
  <c r="I363" i="21"/>
  <c r="H364" i="21"/>
  <c r="N363" i="21"/>
  <c r="F365" i="21"/>
  <c r="D366" i="21"/>
  <c r="E365" i="21"/>
  <c r="K363" i="21"/>
  <c r="O363" i="21"/>
  <c r="M363" i="21"/>
  <c r="Q363" i="21"/>
  <c r="J364" i="21"/>
  <c r="L364" i="21"/>
  <c r="H365" i="21"/>
  <c r="P364" i="21"/>
  <c r="I364" i="21"/>
  <c r="N364" i="21"/>
  <c r="E366" i="21"/>
  <c r="D367" i="21"/>
  <c r="F366" i="21"/>
  <c r="P365" i="21"/>
  <c r="H366" i="21"/>
  <c r="L365" i="21"/>
  <c r="J365" i="21"/>
  <c r="I365" i="21"/>
  <c r="N365" i="21"/>
  <c r="M364" i="21"/>
  <c r="O364" i="21"/>
  <c r="K364" i="21"/>
  <c r="Q364" i="21"/>
  <c r="F367" i="21"/>
  <c r="E367" i="21"/>
  <c r="D368" i="21"/>
  <c r="H367" i="21"/>
  <c r="N366" i="21"/>
  <c r="I366" i="21"/>
  <c r="P366" i="21"/>
  <c r="L366" i="21"/>
  <c r="J366" i="21"/>
  <c r="Q365" i="21"/>
  <c r="O365" i="21"/>
  <c r="M365" i="21"/>
  <c r="K365" i="21"/>
  <c r="E368" i="21"/>
  <c r="D369" i="21"/>
  <c r="F368" i="21"/>
  <c r="J367" i="21"/>
  <c r="P367" i="21"/>
  <c r="N367" i="21"/>
  <c r="L367" i="21"/>
  <c r="H368" i="21"/>
  <c r="I367" i="21"/>
  <c r="K366" i="21"/>
  <c r="O366" i="21"/>
  <c r="Q366" i="21"/>
  <c r="M366" i="21"/>
  <c r="D370" i="21"/>
  <c r="E369" i="21"/>
  <c r="F369" i="21"/>
  <c r="P368" i="21"/>
  <c r="I368" i="21"/>
  <c r="H369" i="21"/>
  <c r="J368" i="21"/>
  <c r="N368" i="21"/>
  <c r="L368" i="21"/>
  <c r="K367" i="21"/>
  <c r="O367" i="21"/>
  <c r="M367" i="21"/>
  <c r="Q367" i="21"/>
  <c r="D371" i="21"/>
  <c r="E370" i="21"/>
  <c r="F370" i="21"/>
  <c r="Q368" i="21"/>
  <c r="M368" i="21"/>
  <c r="O368" i="21"/>
  <c r="K368" i="21"/>
  <c r="P369" i="21"/>
  <c r="L369" i="21"/>
  <c r="I369" i="21"/>
  <c r="N369" i="21"/>
  <c r="J369" i="21"/>
  <c r="H370" i="21"/>
  <c r="D372" i="21"/>
  <c r="F371" i="21"/>
  <c r="E371" i="21"/>
  <c r="M369" i="21"/>
  <c r="Q369" i="21"/>
  <c r="K369" i="21"/>
  <c r="O369" i="21"/>
  <c r="I370" i="21"/>
  <c r="P370" i="21"/>
  <c r="H371" i="21"/>
  <c r="L370" i="21"/>
  <c r="N370" i="21"/>
  <c r="J370" i="21"/>
  <c r="F372" i="21"/>
  <c r="D373" i="21"/>
  <c r="E372" i="21"/>
  <c r="M370" i="21"/>
  <c r="K370" i="21"/>
  <c r="Q370" i="21"/>
  <c r="O370" i="21"/>
  <c r="H372" i="21"/>
  <c r="J371" i="21"/>
  <c r="N371" i="21"/>
  <c r="I371" i="21"/>
  <c r="P371" i="21"/>
  <c r="L371" i="21"/>
  <c r="F373" i="21"/>
  <c r="E373" i="21"/>
  <c r="D374" i="21"/>
  <c r="H373" i="21"/>
  <c r="L372" i="21"/>
  <c r="N372" i="21"/>
  <c r="I372" i="21"/>
  <c r="P372" i="21"/>
  <c r="J372" i="21"/>
  <c r="Q371" i="21"/>
  <c r="O371" i="21"/>
  <c r="M371" i="21"/>
  <c r="K371" i="21"/>
  <c r="E374" i="21"/>
  <c r="F374" i="21"/>
  <c r="D375" i="21"/>
  <c r="I373" i="21"/>
  <c r="P373" i="21"/>
  <c r="L373" i="21"/>
  <c r="J373" i="21"/>
  <c r="N373" i="21"/>
  <c r="H374" i="21"/>
  <c r="K372" i="21"/>
  <c r="O372" i="21"/>
  <c r="Q372" i="21"/>
  <c r="M372" i="21"/>
  <c r="F375" i="21"/>
  <c r="E375" i="21"/>
  <c r="D376" i="21"/>
  <c r="M373" i="21"/>
  <c r="O373" i="21"/>
  <c r="K373" i="21"/>
  <c r="Q373" i="21"/>
  <c r="L374" i="21"/>
  <c r="N374" i="21"/>
  <c r="I374" i="21"/>
  <c r="P374" i="21"/>
  <c r="J374" i="21"/>
  <c r="H375" i="21"/>
  <c r="F376" i="21"/>
  <c r="E376" i="21"/>
  <c r="D377" i="21"/>
  <c r="M374" i="21"/>
  <c r="O374" i="21"/>
  <c r="K374" i="21"/>
  <c r="Q374" i="21"/>
  <c r="J375" i="21"/>
  <c r="H376" i="21"/>
  <c r="N375" i="21"/>
  <c r="P375" i="21"/>
  <c r="L375" i="21"/>
  <c r="I375" i="21"/>
  <c r="F377" i="21"/>
  <c r="D378" i="21"/>
  <c r="E377" i="21"/>
  <c r="H377" i="21"/>
  <c r="P376" i="21"/>
  <c r="L376" i="21"/>
  <c r="I376" i="21"/>
  <c r="N376" i="21"/>
  <c r="J376" i="21"/>
  <c r="Q375" i="21"/>
  <c r="M375" i="21"/>
  <c r="K375" i="21"/>
  <c r="O375" i="21"/>
  <c r="E378" i="21"/>
  <c r="D379" i="21"/>
  <c r="F378" i="21"/>
  <c r="H378" i="21"/>
  <c r="J377" i="21"/>
  <c r="I377" i="21"/>
  <c r="P377" i="21"/>
  <c r="L377" i="21"/>
  <c r="N377" i="21"/>
  <c r="Q376" i="21"/>
  <c r="O376" i="21"/>
  <c r="M376" i="21"/>
  <c r="K376" i="21"/>
  <c r="E379" i="21"/>
  <c r="D380" i="21"/>
  <c r="F379" i="21"/>
  <c r="H379" i="21"/>
  <c r="P378" i="21"/>
  <c r="N378" i="21"/>
  <c r="J378" i="21"/>
  <c r="L378" i="21"/>
  <c r="I378" i="21"/>
  <c r="K377" i="21"/>
  <c r="O377" i="21"/>
  <c r="Q377" i="21"/>
  <c r="M377" i="21"/>
  <c r="D381" i="21"/>
  <c r="E380" i="21"/>
  <c r="F380" i="21"/>
  <c r="L379" i="21"/>
  <c r="H380" i="21"/>
  <c r="I379" i="21"/>
  <c r="J379" i="21"/>
  <c r="P379" i="21"/>
  <c r="N379" i="21"/>
  <c r="Q378" i="21"/>
  <c r="K378" i="21"/>
  <c r="M378" i="21"/>
  <c r="O378" i="21"/>
  <c r="D382" i="21"/>
  <c r="F381" i="21"/>
  <c r="E381" i="21"/>
  <c r="J380" i="21"/>
  <c r="L380" i="21"/>
  <c r="I380" i="21"/>
  <c r="H381" i="21"/>
  <c r="N380" i="21"/>
  <c r="P380" i="21"/>
  <c r="O379" i="21"/>
  <c r="Q379" i="21"/>
  <c r="K379" i="21"/>
  <c r="M379" i="21"/>
  <c r="F382" i="21"/>
  <c r="D383" i="21"/>
  <c r="E382" i="21"/>
  <c r="K380" i="21"/>
  <c r="O380" i="21"/>
  <c r="Q380" i="21"/>
  <c r="M380" i="21"/>
  <c r="I381" i="21"/>
  <c r="P381" i="21"/>
  <c r="J381" i="21"/>
  <c r="N381" i="21"/>
  <c r="H382" i="21"/>
  <c r="L381" i="21"/>
  <c r="E383" i="21"/>
  <c r="D384" i="21"/>
  <c r="F383" i="21"/>
  <c r="M381" i="21"/>
  <c r="O381" i="21"/>
  <c r="K381" i="21"/>
  <c r="Q381" i="21"/>
  <c r="L382" i="21"/>
  <c r="P382" i="21"/>
  <c r="J382" i="21"/>
  <c r="N382" i="21"/>
  <c r="I382" i="21"/>
  <c r="H383" i="21"/>
  <c r="F384" i="21"/>
  <c r="E384" i="21"/>
  <c r="D385" i="21"/>
  <c r="M382" i="21"/>
  <c r="O382" i="21"/>
  <c r="K382" i="21"/>
  <c r="Q382" i="21"/>
  <c r="P383" i="21"/>
  <c r="H384" i="21"/>
  <c r="L383" i="21"/>
  <c r="N383" i="21"/>
  <c r="J383" i="21"/>
  <c r="I383" i="21"/>
  <c r="E385" i="21"/>
  <c r="D386" i="21"/>
  <c r="F385" i="21"/>
  <c r="H385" i="21"/>
  <c r="I384" i="21"/>
  <c r="L384" i="21"/>
  <c r="P384" i="21"/>
  <c r="J384" i="21"/>
  <c r="N384" i="21"/>
  <c r="Q383" i="21"/>
  <c r="M383" i="21"/>
  <c r="O383" i="21"/>
  <c r="K383" i="21"/>
  <c r="E386" i="21"/>
  <c r="D387" i="21"/>
  <c r="F386" i="21"/>
  <c r="H386" i="21"/>
  <c r="P385" i="21"/>
  <c r="N385" i="21"/>
  <c r="I385" i="21"/>
  <c r="J385" i="21"/>
  <c r="L385" i="21"/>
  <c r="K384" i="21"/>
  <c r="Q384" i="21"/>
  <c r="M384" i="21"/>
  <c r="O384" i="21"/>
  <c r="F387" i="21"/>
  <c r="D388" i="21"/>
  <c r="E387" i="21"/>
  <c r="N386" i="21"/>
  <c r="H387" i="21"/>
  <c r="I386" i="21"/>
  <c r="J386" i="21"/>
  <c r="P386" i="21"/>
  <c r="L386" i="21"/>
  <c r="K385" i="21"/>
  <c r="O385" i="21"/>
  <c r="M385" i="21"/>
  <c r="Q385" i="21"/>
  <c r="E388" i="21"/>
  <c r="F388" i="21"/>
  <c r="D389" i="21"/>
  <c r="N387" i="21"/>
  <c r="L387" i="21"/>
  <c r="P387" i="21"/>
  <c r="H388" i="21"/>
  <c r="I387" i="21"/>
  <c r="J387" i="21"/>
  <c r="O386" i="21"/>
  <c r="Q386" i="21"/>
  <c r="K386" i="21"/>
  <c r="M386" i="21"/>
  <c r="D390" i="21"/>
  <c r="F389" i="21"/>
  <c r="E389" i="21"/>
  <c r="I388" i="21"/>
  <c r="N388" i="21"/>
  <c r="L388" i="21"/>
  <c r="H389" i="21"/>
  <c r="P388" i="21"/>
  <c r="J388" i="21"/>
  <c r="K387" i="21"/>
  <c r="O387" i="21"/>
  <c r="Q387" i="21"/>
  <c r="M387" i="21"/>
  <c r="D391" i="21"/>
  <c r="E390" i="21"/>
  <c r="F390" i="21"/>
  <c r="M388" i="21"/>
  <c r="Q388" i="21"/>
  <c r="K388" i="21"/>
  <c r="O388" i="21"/>
  <c r="P389" i="21"/>
  <c r="I389" i="21"/>
  <c r="L389" i="21"/>
  <c r="J389" i="21"/>
  <c r="H390" i="21"/>
  <c r="N389" i="21"/>
  <c r="F391" i="21"/>
  <c r="E391" i="21"/>
  <c r="D392" i="21"/>
  <c r="K389" i="21"/>
  <c r="M389" i="21"/>
  <c r="Q389" i="21"/>
  <c r="O389" i="21"/>
  <c r="H391" i="21"/>
  <c r="I390" i="21"/>
  <c r="J390" i="21"/>
  <c r="P390" i="21"/>
  <c r="L390" i="21"/>
  <c r="N390" i="21"/>
  <c r="E392" i="21"/>
  <c r="F392" i="21"/>
  <c r="D393" i="21"/>
  <c r="H392" i="21"/>
  <c r="J391" i="21"/>
  <c r="I391" i="21"/>
  <c r="L391" i="21"/>
  <c r="P391" i="21"/>
  <c r="N391" i="21"/>
  <c r="O390" i="21"/>
  <c r="K390" i="21"/>
  <c r="Q390" i="21"/>
  <c r="M390" i="21"/>
  <c r="D394" i="21"/>
  <c r="F393" i="21"/>
  <c r="E393" i="21"/>
  <c r="I392" i="21"/>
  <c r="P392" i="21"/>
  <c r="N392" i="21"/>
  <c r="J392" i="21"/>
  <c r="H393" i="21"/>
  <c r="L392" i="21"/>
  <c r="Q391" i="21"/>
  <c r="O391" i="21"/>
  <c r="M391" i="21"/>
  <c r="K391" i="21"/>
  <c r="D395" i="21"/>
  <c r="F394" i="21"/>
  <c r="E394" i="21"/>
  <c r="M392" i="21"/>
  <c r="K392" i="21"/>
  <c r="O392" i="21"/>
  <c r="Q392" i="21"/>
  <c r="I393" i="21"/>
  <c r="H394" i="21"/>
  <c r="N393" i="21"/>
  <c r="P393" i="21"/>
  <c r="L393" i="21"/>
  <c r="J393" i="21"/>
  <c r="D396" i="21"/>
  <c r="E395" i="21"/>
  <c r="F395" i="21"/>
  <c r="Q393" i="21"/>
  <c r="O393" i="21"/>
  <c r="M393" i="21"/>
  <c r="K393" i="21"/>
  <c r="L394" i="21"/>
  <c r="H395" i="21"/>
  <c r="N394" i="21"/>
  <c r="I394" i="21"/>
  <c r="P394" i="21"/>
  <c r="J394" i="21"/>
  <c r="E396" i="21"/>
  <c r="D397" i="21"/>
  <c r="F396" i="21"/>
  <c r="P395" i="21"/>
  <c r="J395" i="21"/>
  <c r="H396" i="21"/>
  <c r="L395" i="21"/>
  <c r="N395" i="21"/>
  <c r="I395" i="21"/>
  <c r="M394" i="21"/>
  <c r="K394" i="21"/>
  <c r="O394" i="21"/>
  <c r="Q394" i="21"/>
  <c r="F397" i="21"/>
  <c r="D398" i="21"/>
  <c r="E397" i="21"/>
  <c r="L396" i="21"/>
  <c r="N396" i="21"/>
  <c r="P396" i="21"/>
  <c r="H397" i="21"/>
  <c r="I396" i="21"/>
  <c r="J396" i="21"/>
  <c r="M395" i="21"/>
  <c r="K395" i="21"/>
  <c r="O395" i="21"/>
  <c r="Q395" i="21"/>
  <c r="F398" i="21"/>
  <c r="E398" i="21"/>
  <c r="D399" i="21"/>
  <c r="L397" i="21"/>
  <c r="H398" i="21"/>
  <c r="J397" i="21"/>
  <c r="N397" i="21"/>
  <c r="P397" i="21"/>
  <c r="I397" i="21"/>
  <c r="O396" i="21"/>
  <c r="Q396" i="21"/>
  <c r="M396" i="21"/>
  <c r="K396" i="21"/>
  <c r="F399" i="21"/>
  <c r="E399" i="21"/>
  <c r="D400" i="21"/>
  <c r="J398" i="21"/>
  <c r="L398" i="21"/>
  <c r="H399" i="21"/>
  <c r="N398" i="21"/>
  <c r="P398" i="21"/>
  <c r="I398" i="21"/>
  <c r="Q397" i="21"/>
  <c r="K397" i="21"/>
  <c r="O397" i="21"/>
  <c r="M397" i="21"/>
  <c r="F400" i="21"/>
  <c r="E400" i="21"/>
  <c r="D401" i="21"/>
  <c r="H400" i="21"/>
  <c r="J399" i="21"/>
  <c r="L399" i="21"/>
  <c r="P399" i="21"/>
  <c r="N399" i="21"/>
  <c r="I399" i="21"/>
  <c r="O398" i="21"/>
  <c r="M398" i="21"/>
  <c r="K398" i="21"/>
  <c r="Q398" i="21"/>
  <c r="D402" i="21"/>
  <c r="F401" i="21"/>
  <c r="E401" i="21"/>
  <c r="J400" i="21"/>
  <c r="L400" i="21"/>
  <c r="I400" i="21"/>
  <c r="H401" i="21"/>
  <c r="N400" i="21"/>
  <c r="P400" i="21"/>
  <c r="K399" i="21"/>
  <c r="Q399" i="21"/>
  <c r="M399" i="21"/>
  <c r="O399" i="21"/>
  <c r="F402" i="21"/>
  <c r="E402" i="21"/>
  <c r="D403" i="21"/>
  <c r="Q400" i="21"/>
  <c r="K400" i="21"/>
  <c r="O400" i="21"/>
  <c r="M400" i="21"/>
  <c r="L401" i="21"/>
  <c r="I401" i="21"/>
  <c r="P401" i="21"/>
  <c r="H402" i="21"/>
  <c r="J401" i="21"/>
  <c r="N401" i="21"/>
  <c r="E403" i="21"/>
  <c r="D404" i="21"/>
  <c r="F403" i="21"/>
  <c r="Q401" i="21"/>
  <c r="M401" i="21"/>
  <c r="K401" i="21"/>
  <c r="O401" i="21"/>
  <c r="I402" i="21"/>
  <c r="L402" i="21"/>
  <c r="N402" i="21"/>
  <c r="H403" i="21"/>
  <c r="P402" i="21"/>
  <c r="J402" i="21"/>
  <c r="F404" i="21"/>
  <c r="D405" i="21"/>
  <c r="E404" i="21"/>
  <c r="K402" i="21"/>
  <c r="M402" i="21"/>
  <c r="O402" i="21"/>
  <c r="Q402" i="21"/>
  <c r="N403" i="21"/>
  <c r="L403" i="21"/>
  <c r="I403" i="21"/>
  <c r="H404" i="21"/>
  <c r="P403" i="21"/>
  <c r="J403" i="21"/>
  <c r="D406" i="21"/>
  <c r="E405" i="21"/>
  <c r="F405" i="21"/>
  <c r="M403" i="21"/>
  <c r="K403" i="21"/>
  <c r="Q403" i="21"/>
  <c r="O403" i="21"/>
  <c r="J404" i="21"/>
  <c r="H405" i="21"/>
  <c r="P404" i="21"/>
  <c r="L404" i="21"/>
  <c r="N404" i="21"/>
  <c r="I404" i="21"/>
  <c r="E406" i="21"/>
  <c r="D407" i="21"/>
  <c r="F406" i="21"/>
  <c r="J405" i="21"/>
  <c r="H406" i="21"/>
  <c r="I405" i="21"/>
  <c r="P405" i="21"/>
  <c r="N405" i="21"/>
  <c r="L405" i="21"/>
  <c r="Q404" i="21"/>
  <c r="O404" i="21"/>
  <c r="M404" i="21"/>
  <c r="K404" i="21"/>
  <c r="D408" i="21"/>
  <c r="E407" i="21"/>
  <c r="F407" i="21"/>
  <c r="J406" i="21"/>
  <c r="L406" i="21"/>
  <c r="N406" i="21"/>
  <c r="H407" i="21"/>
  <c r="I406" i="21"/>
  <c r="P406" i="21"/>
  <c r="K405" i="21"/>
  <c r="O405" i="21"/>
  <c r="Q405" i="21"/>
  <c r="M405" i="21"/>
  <c r="E408" i="21"/>
  <c r="F408" i="21"/>
  <c r="D409" i="21"/>
  <c r="H408" i="21"/>
  <c r="J407" i="21"/>
  <c r="P407" i="21"/>
  <c r="I407" i="21"/>
  <c r="N407" i="21"/>
  <c r="L407" i="21"/>
  <c r="O406" i="21"/>
  <c r="Q406" i="21"/>
  <c r="M406" i="21"/>
  <c r="K406" i="21"/>
  <c r="F409" i="21"/>
  <c r="E409" i="21"/>
  <c r="D410" i="21"/>
  <c r="L408" i="21"/>
  <c r="H409" i="21"/>
  <c r="I408" i="21"/>
  <c r="P408" i="21"/>
  <c r="N408" i="21"/>
  <c r="J408" i="21"/>
  <c r="O407" i="21"/>
  <c r="M407" i="21"/>
  <c r="Q407" i="21"/>
  <c r="K407" i="21"/>
  <c r="E410" i="21"/>
  <c r="F410" i="21"/>
  <c r="D411" i="21"/>
  <c r="L409" i="21"/>
  <c r="J409" i="21"/>
  <c r="H410" i="21"/>
  <c r="P409" i="21"/>
  <c r="I409" i="21"/>
  <c r="N409" i="21"/>
  <c r="K408" i="21"/>
  <c r="M408" i="21"/>
  <c r="Q408" i="21"/>
  <c r="O408" i="21"/>
  <c r="F411" i="21"/>
  <c r="E411" i="21"/>
  <c r="D412" i="21"/>
  <c r="I410" i="21"/>
  <c r="H411" i="21"/>
  <c r="N410" i="21"/>
  <c r="P410" i="21"/>
  <c r="L410" i="21"/>
  <c r="J410" i="21"/>
  <c r="Q409" i="21"/>
  <c r="M409" i="21"/>
  <c r="O409" i="21"/>
  <c r="K409" i="21"/>
  <c r="D413" i="21"/>
  <c r="F412" i="21"/>
  <c r="E412" i="21"/>
  <c r="K410" i="21"/>
  <c r="O410" i="21"/>
  <c r="Q410" i="21"/>
  <c r="M410" i="21"/>
  <c r="I411" i="21"/>
  <c r="P411" i="21"/>
  <c r="N411" i="21"/>
  <c r="H412" i="21"/>
  <c r="L411" i="21"/>
  <c r="J411" i="21"/>
  <c r="E413" i="21"/>
  <c r="F413" i="21"/>
  <c r="D414" i="21"/>
  <c r="M411" i="21"/>
  <c r="O411" i="21"/>
  <c r="Q411" i="21"/>
  <c r="K411" i="21"/>
  <c r="J412" i="21"/>
  <c r="P412" i="21"/>
  <c r="L412" i="21"/>
  <c r="H413" i="21"/>
  <c r="N412" i="21"/>
  <c r="I412" i="21"/>
  <c r="E414" i="21"/>
  <c r="F414" i="21"/>
  <c r="D415" i="21"/>
  <c r="I413" i="21"/>
  <c r="L413" i="21"/>
  <c r="N413" i="21"/>
  <c r="P413" i="21"/>
  <c r="H414" i="21"/>
  <c r="J413" i="21"/>
  <c r="M412" i="21"/>
  <c r="O412" i="21"/>
  <c r="Q412" i="21"/>
  <c r="K412" i="21"/>
  <c r="D416" i="21"/>
  <c r="F415" i="21"/>
  <c r="E415" i="21"/>
  <c r="K413" i="21"/>
  <c r="Q413" i="21"/>
  <c r="O413" i="21"/>
  <c r="M413" i="21"/>
  <c r="P414" i="21"/>
  <c r="N414" i="21"/>
  <c r="I414" i="21"/>
  <c r="J414" i="21"/>
  <c r="L414" i="21"/>
  <c r="H415" i="21"/>
  <c r="D417" i="21"/>
  <c r="E416" i="21"/>
  <c r="F416" i="21"/>
  <c r="K414" i="21"/>
  <c r="M414" i="21"/>
  <c r="O414" i="21"/>
  <c r="Q414" i="21"/>
  <c r="L415" i="21"/>
  <c r="N415" i="21"/>
  <c r="J415" i="21"/>
  <c r="P415" i="21"/>
  <c r="I415" i="21"/>
  <c r="H416" i="21"/>
  <c r="F417" i="21"/>
  <c r="D418" i="21"/>
  <c r="E417" i="21"/>
  <c r="K415" i="21"/>
  <c r="Q415" i="21"/>
  <c r="O415" i="21"/>
  <c r="M415" i="21"/>
  <c r="P416" i="21"/>
  <c r="I416" i="21"/>
  <c r="N416" i="21"/>
  <c r="L416" i="21"/>
  <c r="J416" i="21"/>
  <c r="H417" i="21"/>
  <c r="D419" i="21"/>
  <c r="E418" i="21"/>
  <c r="F418" i="21"/>
  <c r="O416" i="21"/>
  <c r="K416" i="21"/>
  <c r="Q416" i="21"/>
  <c r="M416" i="21"/>
  <c r="I417" i="21"/>
  <c r="P417" i="21"/>
  <c r="H418" i="21"/>
  <c r="J417" i="21"/>
  <c r="L417" i="21"/>
  <c r="N417" i="21"/>
  <c r="F419" i="21"/>
  <c r="E419" i="21"/>
  <c r="D420" i="21"/>
  <c r="Q417" i="21"/>
  <c r="O417" i="21"/>
  <c r="M417" i="21"/>
  <c r="K417" i="21"/>
  <c r="L418" i="21"/>
  <c r="N418" i="21"/>
  <c r="P418" i="21"/>
  <c r="I418" i="21"/>
  <c r="H419" i="21"/>
  <c r="J418" i="21"/>
  <c r="E420" i="21"/>
  <c r="F420" i="21"/>
  <c r="D421" i="21"/>
  <c r="K418" i="21"/>
  <c r="M418" i="21"/>
  <c r="Q418" i="21"/>
  <c r="O418" i="21"/>
  <c r="J419" i="21"/>
  <c r="N419" i="21"/>
  <c r="L419" i="21"/>
  <c r="H420" i="21"/>
  <c r="P419" i="21"/>
  <c r="I419" i="21"/>
  <c r="F421" i="21"/>
  <c r="D422" i="21"/>
  <c r="E421" i="21"/>
  <c r="I420" i="21"/>
  <c r="J420" i="21"/>
  <c r="N420" i="21"/>
  <c r="P420" i="21"/>
  <c r="H421" i="21"/>
  <c r="L420" i="21"/>
  <c r="K419" i="21"/>
  <c r="O419" i="21"/>
  <c r="M419" i="21"/>
  <c r="Q419" i="21"/>
  <c r="E422" i="21"/>
  <c r="F422" i="21"/>
  <c r="D423" i="21"/>
  <c r="M420" i="21"/>
  <c r="Q420" i="21"/>
  <c r="K420" i="21"/>
  <c r="O420" i="21"/>
  <c r="I421" i="21"/>
  <c r="L421" i="21"/>
  <c r="J421" i="21"/>
  <c r="N421" i="21"/>
  <c r="P421" i="21"/>
  <c r="H422" i="21"/>
  <c r="E423" i="21"/>
  <c r="F423" i="21"/>
  <c r="D424" i="21"/>
  <c r="O421" i="21"/>
  <c r="Q421" i="21"/>
  <c r="K421" i="21"/>
  <c r="M421" i="21"/>
  <c r="L422" i="21"/>
  <c r="H423" i="21"/>
  <c r="N422" i="21"/>
  <c r="J422" i="21"/>
  <c r="I422" i="21"/>
  <c r="P422" i="21"/>
  <c r="D425" i="21"/>
  <c r="E424" i="21"/>
  <c r="F424" i="21"/>
  <c r="H424" i="21"/>
  <c r="J423" i="21"/>
  <c r="I423" i="21"/>
  <c r="L423" i="21"/>
  <c r="N423" i="21"/>
  <c r="P423" i="21"/>
  <c r="O422" i="21"/>
  <c r="K422" i="21"/>
  <c r="Q422" i="21"/>
  <c r="M422" i="21"/>
  <c r="F425" i="21"/>
  <c r="E425" i="21"/>
  <c r="D426" i="21"/>
  <c r="N424" i="21"/>
  <c r="L424" i="21"/>
  <c r="P424" i="21"/>
  <c r="H425" i="21"/>
  <c r="I424" i="21"/>
  <c r="J424" i="21"/>
  <c r="M423" i="21"/>
  <c r="Q423" i="21"/>
  <c r="K423" i="21"/>
  <c r="O423" i="21"/>
  <c r="E426" i="21"/>
  <c r="D427" i="21"/>
  <c r="F426" i="21"/>
  <c r="H426" i="21"/>
  <c r="J425" i="21"/>
  <c r="I425" i="21"/>
  <c r="L425" i="21"/>
  <c r="P425" i="21"/>
  <c r="N425" i="21"/>
  <c r="M424" i="21"/>
  <c r="K424" i="21"/>
  <c r="Q424" i="21"/>
  <c r="O424" i="21"/>
  <c r="E427" i="21"/>
  <c r="F427" i="21"/>
  <c r="D428" i="21"/>
  <c r="I426" i="21"/>
  <c r="P426" i="21"/>
  <c r="H427" i="21"/>
  <c r="L426" i="21"/>
  <c r="N426" i="21"/>
  <c r="J426" i="21"/>
  <c r="K425" i="21"/>
  <c r="M425" i="21"/>
  <c r="O425" i="21"/>
  <c r="Q425" i="21"/>
  <c r="F428" i="21"/>
  <c r="D429" i="21"/>
  <c r="E428" i="21"/>
  <c r="O426" i="21"/>
  <c r="M426" i="21"/>
  <c r="Q426" i="21"/>
  <c r="K426" i="21"/>
  <c r="I427" i="21"/>
  <c r="N427" i="21"/>
  <c r="J427" i="21"/>
  <c r="P427" i="21"/>
  <c r="H428" i="21"/>
  <c r="L427" i="21"/>
  <c r="F429" i="21"/>
  <c r="E429" i="21"/>
  <c r="D430" i="21"/>
  <c r="Q427" i="21"/>
  <c r="K427" i="21"/>
  <c r="M427" i="21"/>
  <c r="O427" i="21"/>
  <c r="H429" i="21"/>
  <c r="I428" i="21"/>
  <c r="L428" i="21"/>
  <c r="J428" i="21"/>
  <c r="N428" i="21"/>
  <c r="P428" i="21"/>
  <c r="F430" i="21"/>
  <c r="E430" i="21"/>
  <c r="D431" i="21"/>
  <c r="H430" i="21"/>
  <c r="P429" i="21"/>
  <c r="J429" i="21"/>
  <c r="I429" i="21"/>
  <c r="L429" i="21"/>
  <c r="N429" i="21"/>
  <c r="K428" i="21"/>
  <c r="M428" i="21"/>
  <c r="Q428" i="21"/>
  <c r="O428" i="21"/>
  <c r="E431" i="21"/>
  <c r="F431" i="21"/>
  <c r="D432" i="21"/>
  <c r="P430" i="21"/>
  <c r="H431" i="21"/>
  <c r="N430" i="21"/>
  <c r="L430" i="21"/>
  <c r="J430" i="21"/>
  <c r="I430" i="21"/>
  <c r="Q429" i="21"/>
  <c r="K429" i="21"/>
  <c r="M429" i="21"/>
  <c r="O429" i="21"/>
  <c r="F432" i="21"/>
  <c r="E432" i="21"/>
  <c r="D433" i="21"/>
  <c r="H432" i="21"/>
  <c r="P431" i="21"/>
  <c r="I431" i="21"/>
  <c r="L431" i="21"/>
  <c r="N431" i="21"/>
  <c r="J431" i="21"/>
  <c r="O430" i="21"/>
  <c r="K430" i="21"/>
  <c r="Q430" i="21"/>
  <c r="M430" i="21"/>
  <c r="D434" i="21"/>
  <c r="E433" i="21"/>
  <c r="F433" i="21"/>
  <c r="J432" i="21"/>
  <c r="P432" i="21"/>
  <c r="I432" i="21"/>
  <c r="L432" i="21"/>
  <c r="N432" i="21"/>
  <c r="H433" i="21"/>
  <c r="K431" i="21"/>
  <c r="Q431" i="21"/>
  <c r="O431" i="21"/>
  <c r="M431" i="21"/>
  <c r="D435" i="21"/>
  <c r="F434" i="21"/>
  <c r="E434" i="21"/>
  <c r="O432" i="21"/>
  <c r="Q432" i="21"/>
  <c r="K432" i="21"/>
  <c r="M432" i="21"/>
  <c r="J433" i="21"/>
  <c r="L433" i="21"/>
  <c r="P433" i="21"/>
  <c r="H434" i="21"/>
  <c r="N433" i="21"/>
  <c r="I433" i="21"/>
  <c r="E435" i="21"/>
  <c r="F435" i="21"/>
  <c r="D436" i="21"/>
  <c r="I434" i="21"/>
  <c r="J434" i="21"/>
  <c r="H435" i="21"/>
  <c r="L434" i="21"/>
  <c r="P434" i="21"/>
  <c r="N434" i="21"/>
  <c r="K433" i="21"/>
  <c r="O433" i="21"/>
  <c r="M433" i="21"/>
  <c r="Q433" i="21"/>
  <c r="F436" i="21"/>
  <c r="E436" i="21"/>
  <c r="D437" i="21"/>
  <c r="Q434" i="21"/>
  <c r="O434" i="21"/>
  <c r="M434" i="21"/>
  <c r="K434" i="21"/>
  <c r="H436" i="21"/>
  <c r="N435" i="21"/>
  <c r="L435" i="21"/>
  <c r="J435" i="21"/>
  <c r="P435" i="21"/>
  <c r="I435" i="21"/>
  <c r="D438" i="21"/>
  <c r="F437" i="21"/>
  <c r="E437" i="21"/>
  <c r="H437" i="21"/>
  <c r="I436" i="21"/>
  <c r="L436" i="21"/>
  <c r="P436" i="21"/>
  <c r="J436" i="21"/>
  <c r="N436" i="21"/>
  <c r="M435" i="21"/>
  <c r="O435" i="21"/>
  <c r="K435" i="21"/>
  <c r="Q435" i="21"/>
  <c r="D439" i="21"/>
  <c r="E438" i="21"/>
  <c r="F438" i="21"/>
  <c r="N437" i="21"/>
  <c r="H438" i="21"/>
  <c r="J437" i="21"/>
  <c r="L437" i="21"/>
  <c r="I437" i="21"/>
  <c r="P437" i="21"/>
  <c r="O436" i="21"/>
  <c r="M436" i="21"/>
  <c r="K436" i="21"/>
  <c r="Q436" i="21"/>
  <c r="F439" i="21"/>
  <c r="D440" i="21"/>
  <c r="E439" i="21"/>
  <c r="N438" i="21"/>
  <c r="H439" i="21"/>
  <c r="J438" i="21"/>
  <c r="L438" i="21"/>
  <c r="P438" i="21"/>
  <c r="I438" i="21"/>
  <c r="M437" i="21"/>
  <c r="Q437" i="21"/>
  <c r="O437" i="21"/>
  <c r="K437" i="21"/>
  <c r="E440" i="21"/>
  <c r="F440" i="21"/>
  <c r="D441" i="21"/>
  <c r="N439" i="21"/>
  <c r="L439" i="21"/>
  <c r="I439" i="21"/>
  <c r="J439" i="21"/>
  <c r="P439" i="21"/>
  <c r="H440" i="21"/>
  <c r="M438" i="21"/>
  <c r="Q438" i="21"/>
  <c r="K438" i="21"/>
  <c r="O438" i="21"/>
  <c r="D442" i="21"/>
  <c r="F441" i="21"/>
  <c r="E441" i="21"/>
  <c r="M439" i="21"/>
  <c r="K439" i="21"/>
  <c r="O439" i="21"/>
  <c r="Q439" i="21"/>
  <c r="L440" i="21"/>
  <c r="H441" i="21"/>
  <c r="N440" i="21"/>
  <c r="J440" i="21"/>
  <c r="P440" i="21"/>
  <c r="I440" i="21"/>
  <c r="D443" i="21"/>
  <c r="F442" i="21"/>
  <c r="E442" i="21"/>
  <c r="L441" i="21"/>
  <c r="P441" i="21"/>
  <c r="N441" i="21"/>
  <c r="I441" i="21"/>
  <c r="H442" i="21"/>
  <c r="J441" i="21"/>
  <c r="Q440" i="21"/>
  <c r="M440" i="21"/>
  <c r="K440" i="21"/>
  <c r="O440" i="21"/>
  <c r="F443" i="21"/>
  <c r="E443" i="21"/>
  <c r="D444" i="21"/>
  <c r="M441" i="21"/>
  <c r="O441" i="21"/>
  <c r="K441" i="21"/>
  <c r="Q441" i="21"/>
  <c r="L442" i="21"/>
  <c r="P442" i="21"/>
  <c r="J442" i="21"/>
  <c r="N442" i="21"/>
  <c r="I442" i="21"/>
  <c r="H443" i="21"/>
  <c r="F444" i="21"/>
  <c r="D445" i="21"/>
  <c r="E444" i="21"/>
  <c r="Q442" i="21"/>
  <c r="K442" i="21"/>
  <c r="O442" i="21"/>
  <c r="M442" i="21"/>
  <c r="J443" i="21"/>
  <c r="L443" i="21"/>
  <c r="N443" i="21"/>
  <c r="I443" i="21"/>
  <c r="H444" i="21"/>
  <c r="P443" i="21"/>
  <c r="D446" i="21"/>
  <c r="F445" i="21"/>
  <c r="E445" i="21"/>
  <c r="M443" i="21"/>
  <c r="K443" i="21"/>
  <c r="O443" i="21"/>
  <c r="Q443" i="21"/>
  <c r="J444" i="21"/>
  <c r="L444" i="21"/>
  <c r="N444" i="21"/>
  <c r="H445" i="21"/>
  <c r="P444" i="21"/>
  <c r="I444" i="21"/>
  <c r="E446" i="21"/>
  <c r="D447" i="21"/>
  <c r="F446" i="21"/>
  <c r="J445" i="21"/>
  <c r="L445" i="21"/>
  <c r="H446" i="21"/>
  <c r="P445" i="21"/>
  <c r="N445" i="21"/>
  <c r="I445" i="21"/>
  <c r="M444" i="21"/>
  <c r="O444" i="21"/>
  <c r="K444" i="21"/>
  <c r="Q444" i="21"/>
  <c r="D448" i="21"/>
  <c r="E447" i="21"/>
  <c r="F447" i="21"/>
  <c r="J446" i="21"/>
  <c r="I446" i="21"/>
  <c r="H447" i="21"/>
  <c r="P446" i="21"/>
  <c r="N446" i="21"/>
  <c r="L446" i="21"/>
  <c r="O445" i="21"/>
  <c r="Q445" i="21"/>
  <c r="K445" i="21"/>
  <c r="M445" i="21"/>
  <c r="E448" i="21"/>
  <c r="F448" i="21"/>
  <c r="D449" i="21"/>
  <c r="K446" i="21"/>
  <c r="M446" i="21"/>
  <c r="Q446" i="21"/>
  <c r="O446" i="21"/>
  <c r="P447" i="21"/>
  <c r="L447" i="21"/>
  <c r="N447" i="21"/>
  <c r="J447" i="21"/>
  <c r="I447" i="21"/>
  <c r="H448" i="21"/>
  <c r="D450" i="21"/>
  <c r="E449" i="21"/>
  <c r="F449" i="21"/>
  <c r="M447" i="21"/>
  <c r="Q447" i="21"/>
  <c r="K447" i="21"/>
  <c r="O447" i="21"/>
  <c r="N448" i="21"/>
  <c r="H449" i="21"/>
  <c r="P448" i="21"/>
  <c r="L448" i="21"/>
  <c r="I448" i="21"/>
  <c r="J448" i="21"/>
  <c r="F450" i="21"/>
  <c r="E450" i="21"/>
  <c r="D451" i="21"/>
  <c r="N449" i="21"/>
  <c r="H450" i="21"/>
  <c r="L449" i="21"/>
  <c r="J449" i="21"/>
  <c r="P449" i="21"/>
  <c r="I449" i="21"/>
  <c r="K448" i="21"/>
  <c r="O448" i="21"/>
  <c r="M448" i="21"/>
  <c r="Q448" i="21"/>
  <c r="D452" i="21"/>
  <c r="E451" i="21"/>
  <c r="F451" i="21"/>
  <c r="P450" i="21"/>
  <c r="H451" i="21"/>
  <c r="N450" i="21"/>
  <c r="I450" i="21"/>
  <c r="L450" i="21"/>
  <c r="J450" i="21"/>
  <c r="M449" i="21"/>
  <c r="K449" i="21"/>
  <c r="O449" i="21"/>
  <c r="Q449" i="21"/>
  <c r="F452" i="21"/>
  <c r="E452" i="21"/>
  <c r="D453" i="21"/>
  <c r="I451" i="21"/>
  <c r="H452" i="21"/>
  <c r="P451" i="21"/>
  <c r="L451" i="21"/>
  <c r="N451" i="21"/>
  <c r="J451" i="21"/>
  <c r="M450" i="21"/>
  <c r="Q450" i="21"/>
  <c r="K450" i="21"/>
  <c r="O450" i="21"/>
  <c r="D454" i="21"/>
  <c r="E453" i="21"/>
  <c r="F453" i="21"/>
  <c r="K451" i="21"/>
  <c r="M451" i="21"/>
  <c r="Q451" i="21"/>
  <c r="O451" i="21"/>
  <c r="L452" i="21"/>
  <c r="H453" i="21"/>
  <c r="P452" i="21"/>
  <c r="I452" i="21"/>
  <c r="N452" i="21"/>
  <c r="J452" i="21"/>
  <c r="E454" i="21"/>
  <c r="F454" i="21"/>
  <c r="D455" i="21"/>
  <c r="L453" i="21"/>
  <c r="J453" i="21"/>
  <c r="I453" i="21"/>
  <c r="H454" i="21"/>
  <c r="P453" i="21"/>
  <c r="N453" i="21"/>
  <c r="O452" i="21"/>
  <c r="K452" i="21"/>
  <c r="M452" i="21"/>
  <c r="Q452" i="21"/>
  <c r="D456" i="21"/>
  <c r="E455" i="21"/>
  <c r="F455" i="21"/>
  <c r="M453" i="21"/>
  <c r="K453" i="21"/>
  <c r="O453" i="21"/>
  <c r="Q453" i="21"/>
  <c r="J454" i="21"/>
  <c r="P454" i="21"/>
  <c r="I454" i="21"/>
  <c r="L454" i="21"/>
  <c r="H455" i="21"/>
  <c r="N454" i="21"/>
  <c r="D457" i="21"/>
  <c r="F456" i="21"/>
  <c r="E456" i="21"/>
  <c r="O454" i="21"/>
  <c r="M454" i="21"/>
  <c r="K454" i="21"/>
  <c r="Q454" i="21"/>
  <c r="N455" i="21"/>
  <c r="L455" i="21"/>
  <c r="P455" i="21"/>
  <c r="I455" i="21"/>
  <c r="J455" i="21"/>
  <c r="H456" i="21"/>
  <c r="E457" i="21"/>
  <c r="D458" i="21"/>
  <c r="F457" i="21"/>
  <c r="O455" i="21"/>
  <c r="Q455" i="21"/>
  <c r="M455" i="21"/>
  <c r="K455" i="21"/>
  <c r="J456" i="21"/>
  <c r="L456" i="21"/>
  <c r="H457" i="21"/>
  <c r="I456" i="21"/>
  <c r="N456" i="21"/>
  <c r="P456" i="21"/>
  <c r="E458" i="21"/>
  <c r="D459" i="21"/>
  <c r="F458" i="21"/>
  <c r="L457" i="21"/>
  <c r="N457" i="21"/>
  <c r="P457" i="21"/>
  <c r="J457" i="21"/>
  <c r="I457" i="21"/>
  <c r="H458" i="21"/>
  <c r="O456" i="21"/>
  <c r="M456" i="21"/>
  <c r="K456" i="21"/>
  <c r="Q456" i="21"/>
  <c r="D460" i="21"/>
  <c r="F459" i="21"/>
  <c r="E459" i="21"/>
  <c r="M457" i="21"/>
  <c r="Q457" i="21"/>
  <c r="K457" i="21"/>
  <c r="O457" i="21"/>
  <c r="P458" i="21"/>
  <c r="L458" i="21"/>
  <c r="N458" i="21"/>
  <c r="H459" i="21"/>
  <c r="I458" i="21"/>
  <c r="J458" i="21"/>
  <c r="D461" i="21"/>
  <c r="F460" i="21"/>
  <c r="E460" i="21"/>
  <c r="H460" i="21"/>
  <c r="N459" i="21"/>
  <c r="P459" i="21"/>
  <c r="J459" i="21"/>
  <c r="I459" i="21"/>
  <c r="L459" i="21"/>
  <c r="Q458" i="21"/>
  <c r="M458" i="21"/>
  <c r="O458" i="21"/>
  <c r="K458" i="21"/>
  <c r="D462" i="21"/>
  <c r="F461" i="21"/>
  <c r="E461" i="21"/>
  <c r="J460" i="21"/>
  <c r="I460" i="21"/>
  <c r="N460" i="21"/>
  <c r="P460" i="21"/>
  <c r="L460" i="21"/>
  <c r="H461" i="21"/>
  <c r="O459" i="21"/>
  <c r="K459" i="21"/>
  <c r="Q459" i="21"/>
  <c r="M459" i="21"/>
  <c r="F462" i="21"/>
  <c r="D463" i="21"/>
  <c r="E462" i="21"/>
  <c r="M460" i="21"/>
  <c r="O460" i="21"/>
  <c r="K460" i="21"/>
  <c r="Q460" i="21"/>
  <c r="N461" i="21"/>
  <c r="H462" i="21"/>
  <c r="L461" i="21"/>
  <c r="I461" i="21"/>
  <c r="P461" i="21"/>
  <c r="J461" i="21"/>
  <c r="E463" i="21"/>
  <c r="F463" i="21"/>
  <c r="D464" i="21"/>
  <c r="L462" i="21"/>
  <c r="J462" i="21"/>
  <c r="I462" i="21"/>
  <c r="N462" i="21"/>
  <c r="P462" i="21"/>
  <c r="H463" i="21"/>
  <c r="O461" i="21"/>
  <c r="M461" i="21"/>
  <c r="Q461" i="21"/>
  <c r="K461" i="21"/>
  <c r="F464" i="21"/>
  <c r="D465" i="21"/>
  <c r="E464" i="21"/>
  <c r="K462" i="21"/>
  <c r="O462" i="21"/>
  <c r="Q462" i="21"/>
  <c r="M462" i="21"/>
  <c r="H464" i="21"/>
  <c r="I463" i="21"/>
  <c r="J463" i="21"/>
  <c r="P463" i="21"/>
  <c r="N463" i="21"/>
  <c r="L463" i="21"/>
  <c r="F465" i="21"/>
  <c r="E465" i="21"/>
  <c r="D466" i="21"/>
  <c r="N464" i="21"/>
  <c r="J464" i="21"/>
  <c r="I464" i="21"/>
  <c r="L464" i="21"/>
  <c r="P464" i="21"/>
  <c r="H465" i="21"/>
  <c r="O463" i="21"/>
  <c r="Q463" i="21"/>
  <c r="M463" i="21"/>
  <c r="K463" i="21"/>
  <c r="F466" i="21"/>
  <c r="E466" i="21"/>
  <c r="D467" i="21"/>
  <c r="K464" i="21"/>
  <c r="M464" i="21"/>
  <c r="Q464" i="21"/>
  <c r="O464" i="21"/>
  <c r="J465" i="21"/>
  <c r="P465" i="21"/>
  <c r="I465" i="21"/>
  <c r="L465" i="21"/>
  <c r="H466" i="21"/>
  <c r="N465" i="21"/>
  <c r="E467" i="21"/>
  <c r="F467" i="21"/>
  <c r="D468" i="21"/>
  <c r="K465" i="21"/>
  <c r="M465" i="21"/>
  <c r="O465" i="21"/>
  <c r="Q465" i="21"/>
  <c r="L466" i="21"/>
  <c r="N466" i="21"/>
  <c r="I466" i="21"/>
  <c r="H467" i="21"/>
  <c r="P466" i="21"/>
  <c r="J466" i="21"/>
  <c r="D469" i="21"/>
  <c r="F468" i="21"/>
  <c r="E468" i="21"/>
  <c r="O466" i="21"/>
  <c r="K466" i="21"/>
  <c r="M466" i="21"/>
  <c r="Q466" i="21"/>
  <c r="L467" i="21"/>
  <c r="H468" i="21"/>
  <c r="P467" i="21"/>
  <c r="N467" i="21"/>
  <c r="I467" i="21"/>
  <c r="J467" i="21"/>
  <c r="D470" i="21"/>
  <c r="E469" i="21"/>
  <c r="F469" i="21"/>
  <c r="H469" i="21"/>
  <c r="N468" i="21"/>
  <c r="P468" i="21"/>
  <c r="I468" i="21"/>
  <c r="J468" i="21"/>
  <c r="L468" i="21"/>
  <c r="Q467" i="21"/>
  <c r="O467" i="21"/>
  <c r="K467" i="21"/>
  <c r="M467" i="21"/>
  <c r="D471" i="21"/>
  <c r="E470" i="21"/>
  <c r="F470" i="21"/>
  <c r="J469" i="21"/>
  <c r="I469" i="21"/>
  <c r="H470" i="21"/>
  <c r="P469" i="21"/>
  <c r="L469" i="21"/>
  <c r="N469" i="21"/>
  <c r="O468" i="21"/>
  <c r="M468" i="21"/>
  <c r="K468" i="21"/>
  <c r="Q468" i="21"/>
  <c r="E471" i="21"/>
  <c r="D472" i="21"/>
  <c r="F471" i="21"/>
  <c r="O469" i="21"/>
  <c r="K469" i="21"/>
  <c r="Q469" i="21"/>
  <c r="M469" i="21"/>
  <c r="I470" i="21"/>
  <c r="N470" i="21"/>
  <c r="L470" i="21"/>
  <c r="P470" i="21"/>
  <c r="J470" i="21"/>
  <c r="H471" i="21"/>
  <c r="E472" i="21"/>
  <c r="D473" i="21"/>
  <c r="F472" i="21"/>
  <c r="M470" i="21"/>
  <c r="Q470" i="21"/>
  <c r="K470" i="21"/>
  <c r="O470" i="21"/>
  <c r="N471" i="21"/>
  <c r="J471" i="21"/>
  <c r="I471" i="21"/>
  <c r="P471" i="21"/>
  <c r="L471" i="21"/>
  <c r="H472" i="21"/>
  <c r="E473" i="21"/>
  <c r="F473" i="21"/>
  <c r="D474" i="21"/>
  <c r="K471" i="21"/>
  <c r="O471" i="21"/>
  <c r="Q471" i="21"/>
  <c r="M471" i="21"/>
  <c r="P472" i="21"/>
  <c r="H473" i="21"/>
  <c r="J472" i="21"/>
  <c r="N472" i="21"/>
  <c r="I472" i="21"/>
  <c r="L472" i="21"/>
  <c r="E474" i="21"/>
  <c r="D475" i="21"/>
  <c r="F474" i="21"/>
  <c r="H474" i="21"/>
  <c r="L473" i="21"/>
  <c r="I473" i="21"/>
  <c r="N473" i="21"/>
  <c r="P473" i="21"/>
  <c r="J473" i="21"/>
  <c r="O472" i="21"/>
  <c r="M472" i="21"/>
  <c r="Q472" i="21"/>
  <c r="K472" i="21"/>
  <c r="F475" i="21"/>
  <c r="D476" i="21"/>
  <c r="E475" i="21"/>
  <c r="N474" i="21"/>
  <c r="J474" i="21"/>
  <c r="L474" i="21"/>
  <c r="P474" i="21"/>
  <c r="H475" i="21"/>
  <c r="I474" i="21"/>
  <c r="O473" i="21"/>
  <c r="Q473" i="21"/>
  <c r="M473" i="21"/>
  <c r="K473" i="21"/>
  <c r="D477" i="21"/>
  <c r="F476" i="21"/>
  <c r="E476" i="21"/>
  <c r="J475" i="21"/>
  <c r="L475" i="21"/>
  <c r="P475" i="21"/>
  <c r="I475" i="21"/>
  <c r="N475" i="21"/>
  <c r="H476" i="21"/>
  <c r="K474" i="21"/>
  <c r="Q474" i="21"/>
  <c r="O474" i="21"/>
  <c r="M474" i="21"/>
  <c r="E477" i="21"/>
  <c r="D478" i="21"/>
  <c r="F477" i="21"/>
  <c r="M475" i="21"/>
  <c r="O475" i="21"/>
  <c r="Q475" i="21"/>
  <c r="K475" i="21"/>
  <c r="I476" i="21"/>
  <c r="P476" i="21"/>
  <c r="H477" i="21"/>
  <c r="J476" i="21"/>
  <c r="N476" i="21"/>
  <c r="L476" i="21"/>
  <c r="E478" i="21"/>
  <c r="F478" i="21"/>
  <c r="D479" i="21"/>
  <c r="K476" i="21"/>
  <c r="M476" i="21"/>
  <c r="O476" i="21"/>
  <c r="Q476" i="21"/>
  <c r="L477" i="21"/>
  <c r="P477" i="21"/>
  <c r="I477" i="21"/>
  <c r="J477" i="21"/>
  <c r="H478" i="21"/>
  <c r="N477" i="21"/>
  <c r="E479" i="21"/>
  <c r="F479" i="21"/>
  <c r="D480" i="21"/>
  <c r="Q477" i="21"/>
  <c r="M477" i="21"/>
  <c r="O477" i="21"/>
  <c r="K477" i="21"/>
  <c r="J478" i="21"/>
  <c r="N478" i="21"/>
  <c r="H479" i="21"/>
  <c r="L478" i="21"/>
  <c r="I478" i="21"/>
  <c r="P478" i="21"/>
  <c r="D481" i="21"/>
  <c r="E480" i="21"/>
  <c r="F480" i="21"/>
  <c r="H480" i="21"/>
  <c r="J479" i="21"/>
  <c r="N479" i="21"/>
  <c r="L479" i="21"/>
  <c r="P479" i="21"/>
  <c r="I479" i="21"/>
  <c r="O478" i="21"/>
  <c r="Q478" i="21"/>
  <c r="M478" i="21"/>
  <c r="K478" i="21"/>
  <c r="D482" i="21"/>
  <c r="F481" i="21"/>
  <c r="E481" i="21"/>
  <c r="L480" i="21"/>
  <c r="P480" i="21"/>
  <c r="I480" i="21"/>
  <c r="H481" i="21"/>
  <c r="N480" i="21"/>
  <c r="J480" i="21"/>
  <c r="K479" i="21"/>
  <c r="Q479" i="21"/>
  <c r="M479" i="21"/>
  <c r="O479" i="21"/>
  <c r="F482" i="21"/>
  <c r="E482" i="21"/>
  <c r="D483" i="21"/>
  <c r="O480" i="21"/>
  <c r="Q480" i="21"/>
  <c r="K480" i="21"/>
  <c r="M480" i="21"/>
  <c r="H482" i="21"/>
  <c r="I481" i="21"/>
  <c r="P481" i="21"/>
  <c r="L481" i="21"/>
  <c r="N481" i="21"/>
  <c r="J481" i="21"/>
  <c r="F483" i="21"/>
  <c r="E483" i="21"/>
  <c r="D484" i="21"/>
  <c r="H483" i="21"/>
  <c r="J482" i="21"/>
  <c r="N482" i="21"/>
  <c r="L482" i="21"/>
  <c r="I482" i="21"/>
  <c r="P482" i="21"/>
  <c r="O481" i="21"/>
  <c r="K481" i="21"/>
  <c r="Q481" i="21"/>
  <c r="M481" i="21"/>
  <c r="E484" i="21"/>
  <c r="F484" i="21"/>
  <c r="D485" i="21"/>
  <c r="H484" i="21"/>
  <c r="L483" i="21"/>
  <c r="I483" i="21"/>
  <c r="N483" i="21"/>
  <c r="P483" i="21"/>
  <c r="J483" i="21"/>
  <c r="Q482" i="21"/>
  <c r="K482" i="21"/>
  <c r="O482" i="21"/>
  <c r="M482" i="21"/>
  <c r="F485" i="21"/>
  <c r="D486" i="21"/>
  <c r="E485" i="21"/>
  <c r="P484" i="21"/>
  <c r="L484" i="21"/>
  <c r="J484" i="21"/>
  <c r="H485" i="21"/>
  <c r="I484" i="21"/>
  <c r="N484" i="21"/>
  <c r="Q483" i="21"/>
  <c r="O483" i="21"/>
  <c r="K483" i="21"/>
  <c r="M483" i="21"/>
  <c r="F486" i="21"/>
  <c r="E486" i="21"/>
  <c r="D487" i="21"/>
  <c r="I485" i="21"/>
  <c r="P485" i="21"/>
  <c r="L485" i="21"/>
  <c r="H486" i="21"/>
  <c r="N485" i="21"/>
  <c r="J485" i="21"/>
  <c r="O484" i="21"/>
  <c r="K484" i="21"/>
  <c r="Q484" i="21"/>
  <c r="M484" i="21"/>
  <c r="E487" i="21"/>
  <c r="F487" i="21"/>
  <c r="D488" i="21"/>
  <c r="M485" i="21"/>
  <c r="K485" i="21"/>
  <c r="O485" i="21"/>
  <c r="Q485" i="21"/>
  <c r="N486" i="21"/>
  <c r="I486" i="21"/>
  <c r="H487" i="21"/>
  <c r="P486" i="21"/>
  <c r="L486" i="21"/>
  <c r="J486" i="21"/>
  <c r="F488" i="21"/>
  <c r="E488" i="21"/>
  <c r="D489" i="21"/>
  <c r="K486" i="21"/>
  <c r="Q486" i="21"/>
  <c r="O486" i="21"/>
  <c r="M486" i="21"/>
  <c r="N487" i="21"/>
  <c r="L487" i="21"/>
  <c r="J487" i="21"/>
  <c r="I487" i="21"/>
  <c r="P487" i="21"/>
  <c r="H488" i="21"/>
  <c r="E489" i="21"/>
  <c r="D490" i="21"/>
  <c r="F489" i="21"/>
  <c r="K487" i="21"/>
  <c r="Q487" i="21"/>
  <c r="M487" i="21"/>
  <c r="O487" i="21"/>
  <c r="H489" i="21"/>
  <c r="N488" i="21"/>
  <c r="L488" i="21"/>
  <c r="J488" i="21"/>
  <c r="P488" i="21"/>
  <c r="I488" i="21"/>
  <c r="F490" i="21"/>
  <c r="D491" i="21"/>
  <c r="E490" i="21"/>
  <c r="P489" i="21"/>
  <c r="H490" i="21"/>
  <c r="N489" i="21"/>
  <c r="L489" i="21"/>
  <c r="J489" i="21"/>
  <c r="I489" i="21"/>
  <c r="K488" i="21"/>
  <c r="M488" i="21"/>
  <c r="O488" i="21"/>
  <c r="Q488" i="21"/>
  <c r="D492" i="21"/>
  <c r="E491" i="21"/>
  <c r="F491" i="21"/>
  <c r="L490" i="21"/>
  <c r="J490" i="21"/>
  <c r="N490" i="21"/>
  <c r="H491" i="21"/>
  <c r="P490" i="21"/>
  <c r="I490" i="21"/>
  <c r="M489" i="21"/>
  <c r="Q489" i="21"/>
  <c r="O489" i="21"/>
  <c r="K489" i="21"/>
  <c r="F492" i="21"/>
  <c r="E492" i="21"/>
  <c r="D493" i="21"/>
  <c r="H492" i="21"/>
  <c r="I491" i="21"/>
  <c r="L491" i="21"/>
  <c r="N491" i="21"/>
  <c r="J491" i="21"/>
  <c r="P491" i="21"/>
  <c r="O490" i="21"/>
  <c r="K490" i="21"/>
  <c r="Q490" i="21"/>
  <c r="M490" i="21"/>
  <c r="E493" i="21"/>
  <c r="D494" i="21"/>
  <c r="F493" i="21"/>
  <c r="J492" i="21"/>
  <c r="H493" i="21"/>
  <c r="P492" i="21"/>
  <c r="L492" i="21"/>
  <c r="I492" i="21"/>
  <c r="N492" i="21"/>
  <c r="K491" i="21"/>
  <c r="O491" i="21"/>
  <c r="M491" i="21"/>
  <c r="Q491" i="21"/>
  <c r="D495" i="21"/>
  <c r="F494" i="21"/>
  <c r="E494" i="21"/>
  <c r="N493" i="21"/>
  <c r="P493" i="21"/>
  <c r="L493" i="21"/>
  <c r="J493" i="21"/>
  <c r="H494" i="21"/>
  <c r="I493" i="21"/>
  <c r="M492" i="21"/>
  <c r="K492" i="21"/>
  <c r="O492" i="21"/>
  <c r="Q492" i="21"/>
  <c r="E495" i="21"/>
  <c r="F495" i="21"/>
  <c r="D496" i="21"/>
  <c r="N494" i="21"/>
  <c r="I494" i="21"/>
  <c r="H495" i="21"/>
  <c r="L494" i="21"/>
  <c r="J494" i="21"/>
  <c r="P494" i="21"/>
  <c r="O493" i="21"/>
  <c r="K493" i="21"/>
  <c r="M493" i="21"/>
  <c r="Q493" i="21"/>
  <c r="E496" i="21"/>
  <c r="D497" i="21"/>
  <c r="F496" i="21"/>
  <c r="O494" i="21"/>
  <c r="K494" i="21"/>
  <c r="Q494" i="21"/>
  <c r="M494" i="21"/>
  <c r="P495" i="21"/>
  <c r="I495" i="21"/>
  <c r="J495" i="21"/>
  <c r="H496" i="21"/>
  <c r="L495" i="21"/>
  <c r="N495" i="21"/>
  <c r="E497" i="21"/>
  <c r="D498" i="21"/>
  <c r="F497" i="21"/>
  <c r="K495" i="21"/>
  <c r="M495" i="21"/>
  <c r="O495" i="21"/>
  <c r="Q495" i="21"/>
  <c r="N496" i="21"/>
  <c r="H497" i="21"/>
  <c r="J496" i="21"/>
  <c r="P496" i="21"/>
  <c r="I496" i="21"/>
  <c r="L496" i="21"/>
  <c r="D499" i="21"/>
  <c r="E498" i="21"/>
  <c r="F498" i="21"/>
  <c r="I497" i="21"/>
  <c r="P497" i="21"/>
  <c r="N497" i="21"/>
  <c r="J497" i="21"/>
  <c r="L497" i="21"/>
  <c r="H498" i="21"/>
  <c r="O496" i="21"/>
  <c r="K496" i="21"/>
  <c r="M496" i="21"/>
  <c r="Q496" i="21"/>
  <c r="F499" i="21"/>
  <c r="D500" i="21"/>
  <c r="E499" i="21"/>
  <c r="Q497" i="21"/>
  <c r="M497" i="21"/>
  <c r="K497" i="21"/>
  <c r="O497" i="21"/>
  <c r="J498" i="21"/>
  <c r="I498" i="21"/>
  <c r="H499" i="21"/>
  <c r="N498" i="21"/>
  <c r="L498" i="21"/>
  <c r="P498" i="21"/>
  <c r="F500" i="21"/>
  <c r="E500" i="21"/>
  <c r="D501" i="21"/>
  <c r="Q498" i="21"/>
  <c r="M498" i="21"/>
  <c r="K498" i="21"/>
  <c r="O498" i="21"/>
  <c r="L499" i="21"/>
  <c r="I499" i="21"/>
  <c r="J499" i="21"/>
  <c r="N499" i="21"/>
  <c r="H500" i="21"/>
  <c r="P499" i="21"/>
  <c r="F501" i="21"/>
  <c r="E501" i="21"/>
  <c r="D502" i="21"/>
  <c r="K499" i="21"/>
  <c r="Q499" i="21"/>
  <c r="M499" i="21"/>
  <c r="O499" i="21"/>
  <c r="I500" i="21"/>
  <c r="L500" i="21"/>
  <c r="N500" i="21"/>
  <c r="H501" i="21"/>
  <c r="J500" i="21"/>
  <c r="P500" i="21"/>
  <c r="E502" i="21"/>
  <c r="D503" i="21"/>
  <c r="F502" i="21"/>
  <c r="O500" i="21"/>
  <c r="K500" i="21"/>
  <c r="Q500" i="21"/>
  <c r="M500" i="21"/>
  <c r="H502" i="21"/>
  <c r="P501" i="21"/>
  <c r="N501" i="21"/>
  <c r="L501" i="21"/>
  <c r="I501" i="21"/>
  <c r="J501" i="21"/>
  <c r="E503" i="21"/>
  <c r="F503" i="21"/>
  <c r="D504" i="21"/>
  <c r="P502" i="21"/>
  <c r="I502" i="21"/>
  <c r="H503" i="21"/>
  <c r="L502" i="21"/>
  <c r="N502" i="21"/>
  <c r="J502" i="21"/>
  <c r="Q501" i="21"/>
  <c r="O501" i="21"/>
  <c r="M501" i="21"/>
  <c r="K501" i="21"/>
  <c r="E504" i="21"/>
  <c r="D505" i="21"/>
  <c r="F504" i="21"/>
  <c r="M502" i="21"/>
  <c r="O502" i="21"/>
  <c r="Q502" i="21"/>
  <c r="K502" i="21"/>
  <c r="P503" i="21"/>
  <c r="H504" i="21"/>
  <c r="I503" i="21"/>
  <c r="N503" i="21"/>
  <c r="L503" i="21"/>
  <c r="J503" i="21"/>
  <c r="D506" i="21"/>
  <c r="E505" i="21"/>
  <c r="F505" i="21"/>
  <c r="I504" i="21"/>
  <c r="J504" i="21"/>
  <c r="L504" i="21"/>
  <c r="P504" i="21"/>
  <c r="N504" i="21"/>
  <c r="H505" i="21"/>
  <c r="Q503" i="21"/>
  <c r="M503" i="21"/>
  <c r="O503" i="21"/>
  <c r="K503" i="21"/>
  <c r="F506" i="21"/>
  <c r="E506" i="21"/>
  <c r="D507" i="21"/>
  <c r="M504" i="21"/>
  <c r="K504" i="21"/>
  <c r="Q504" i="21"/>
  <c r="O504" i="21"/>
  <c r="I505" i="21"/>
  <c r="H506" i="21"/>
  <c r="N505" i="21"/>
  <c r="P505" i="21"/>
  <c r="L505" i="21"/>
  <c r="J505" i="21"/>
  <c r="E507" i="21"/>
  <c r="F507" i="21"/>
  <c r="D508" i="21"/>
  <c r="K505" i="21"/>
  <c r="Q505" i="21"/>
  <c r="O505" i="21"/>
  <c r="M505" i="21"/>
  <c r="J506" i="21"/>
  <c r="N506" i="21"/>
  <c r="P506" i="21"/>
  <c r="L506" i="21"/>
  <c r="I506" i="21"/>
  <c r="H507" i="21"/>
  <c r="D509" i="21"/>
  <c r="E508" i="21"/>
  <c r="F508" i="21"/>
  <c r="K506" i="21"/>
  <c r="M506" i="21"/>
  <c r="Q506" i="21"/>
  <c r="O506" i="21"/>
  <c r="L507" i="21"/>
  <c r="H508" i="21"/>
  <c r="J507" i="21"/>
  <c r="I507" i="21"/>
  <c r="N507" i="21"/>
  <c r="P507" i="21"/>
  <c r="D510" i="21"/>
  <c r="E509" i="21"/>
  <c r="F509" i="21"/>
  <c r="P508" i="21"/>
  <c r="N508" i="21"/>
  <c r="I508" i="21"/>
  <c r="J508" i="21"/>
  <c r="L508" i="21"/>
  <c r="H509" i="21"/>
  <c r="K507" i="21"/>
  <c r="Q507" i="21"/>
  <c r="M507" i="21"/>
  <c r="O507" i="21"/>
  <c r="E510" i="21"/>
  <c r="F510" i="21"/>
  <c r="D511" i="21"/>
  <c r="K508" i="21"/>
  <c r="O508" i="21"/>
  <c r="Q508" i="21"/>
  <c r="M508" i="21"/>
  <c r="H510" i="21"/>
  <c r="P509" i="21"/>
  <c r="J509" i="21"/>
  <c r="I509" i="21"/>
  <c r="N509" i="21"/>
  <c r="L509" i="21"/>
  <c r="F511" i="21"/>
  <c r="D512" i="21"/>
  <c r="E511" i="21"/>
  <c r="H511" i="21"/>
  <c r="J510" i="21"/>
  <c r="I510" i="21"/>
  <c r="P510" i="21"/>
  <c r="N510" i="21"/>
  <c r="L510" i="21"/>
  <c r="K509" i="21"/>
  <c r="O509" i="21"/>
  <c r="M509" i="21"/>
  <c r="Q509" i="21"/>
  <c r="D513" i="21"/>
  <c r="E512" i="21"/>
  <c r="F512" i="21"/>
  <c r="H512" i="21"/>
  <c r="I511" i="21"/>
  <c r="L511" i="21"/>
  <c r="J511" i="21"/>
  <c r="N511" i="21"/>
  <c r="P511" i="21"/>
  <c r="K510" i="21"/>
  <c r="M510" i="21"/>
  <c r="O510" i="21"/>
  <c r="Q510" i="21"/>
  <c r="F513" i="21"/>
  <c r="E513" i="21"/>
  <c r="D514" i="21"/>
  <c r="P512" i="21"/>
  <c r="N512" i="21"/>
  <c r="L512" i="21"/>
  <c r="J512" i="21"/>
  <c r="I512" i="21"/>
  <c r="H513" i="21"/>
  <c r="M511" i="21"/>
  <c r="Q511" i="21"/>
  <c r="K511" i="21"/>
  <c r="O511" i="21"/>
  <c r="D515" i="21"/>
  <c r="E514" i="21"/>
  <c r="F514" i="21"/>
  <c r="M512" i="21"/>
  <c r="Q512" i="21"/>
  <c r="K512" i="21"/>
  <c r="O512" i="21"/>
  <c r="L513" i="21"/>
  <c r="I513" i="21"/>
  <c r="P513" i="21"/>
  <c r="J513" i="21"/>
  <c r="H514" i="21"/>
  <c r="N513" i="21"/>
  <c r="F515" i="21"/>
  <c r="E515" i="21"/>
  <c r="D516" i="21"/>
  <c r="O513" i="21"/>
  <c r="M513" i="21"/>
  <c r="K513" i="21"/>
  <c r="Q513" i="21"/>
  <c r="P514" i="21"/>
  <c r="L514" i="21"/>
  <c r="J514" i="21"/>
  <c r="H515" i="21"/>
  <c r="I514" i="21"/>
  <c r="N514" i="21"/>
  <c r="D517" i="21"/>
  <c r="E516" i="21"/>
  <c r="F516" i="21"/>
  <c r="L515" i="21"/>
  <c r="J515" i="21"/>
  <c r="I515" i="21"/>
  <c r="H516" i="21"/>
  <c r="P515" i="21"/>
  <c r="N515" i="21"/>
  <c r="K514" i="21"/>
  <c r="M514" i="21"/>
  <c r="Q514" i="21"/>
  <c r="O514" i="21"/>
  <c r="D518" i="21"/>
  <c r="F517" i="21"/>
  <c r="E517" i="21"/>
  <c r="O515" i="21"/>
  <c r="Q515" i="21"/>
  <c r="M515" i="21"/>
  <c r="K515" i="21"/>
  <c r="P516" i="21"/>
  <c r="L516" i="21"/>
  <c r="N516" i="21"/>
  <c r="H517" i="21"/>
  <c r="J516" i="21"/>
  <c r="I516" i="21"/>
  <c r="F518" i="21"/>
  <c r="E518" i="21"/>
  <c r="D519" i="21"/>
  <c r="I517" i="21"/>
  <c r="H518" i="21"/>
  <c r="L517" i="21"/>
  <c r="P517" i="21"/>
  <c r="J517" i="21"/>
  <c r="N517" i="21"/>
  <c r="K516" i="21"/>
  <c r="O516" i="21"/>
  <c r="Q516" i="21"/>
  <c r="M516" i="21"/>
  <c r="E519" i="21"/>
  <c r="D520" i="21"/>
  <c r="F519" i="21"/>
  <c r="M517" i="21"/>
  <c r="Q517" i="21"/>
  <c r="K517" i="21"/>
  <c r="O517" i="21"/>
  <c r="L518" i="21"/>
  <c r="P518" i="21"/>
  <c r="N518" i="21"/>
  <c r="H519" i="21"/>
  <c r="I518" i="21"/>
  <c r="J518" i="21"/>
  <c r="F520" i="21"/>
  <c r="D521" i="21"/>
  <c r="E520" i="21"/>
  <c r="J519" i="21"/>
  <c r="L519" i="21"/>
  <c r="N519" i="21"/>
  <c r="H520" i="21"/>
  <c r="P519" i="21"/>
  <c r="I519" i="21"/>
  <c r="K518" i="21"/>
  <c r="Q518" i="21"/>
  <c r="O518" i="21"/>
  <c r="M518" i="21"/>
  <c r="F521" i="21"/>
  <c r="D522" i="21"/>
  <c r="E521" i="21"/>
  <c r="J520" i="21"/>
  <c r="I520" i="21"/>
  <c r="L520" i="21"/>
  <c r="H521" i="21"/>
  <c r="P520" i="21"/>
  <c r="N520" i="21"/>
  <c r="K519" i="21"/>
  <c r="M519" i="21"/>
  <c r="O519" i="21"/>
  <c r="Q519" i="21"/>
  <c r="E522" i="21"/>
  <c r="D523" i="21"/>
  <c r="F522" i="21"/>
  <c r="Q520" i="21"/>
  <c r="K520" i="21"/>
  <c r="O520" i="21"/>
  <c r="M520" i="21"/>
  <c r="P521" i="21"/>
  <c r="I521" i="21"/>
  <c r="L521" i="21"/>
  <c r="J521" i="21"/>
  <c r="H522" i="21"/>
  <c r="N521" i="21"/>
  <c r="D524" i="21"/>
  <c r="F523" i="21"/>
  <c r="E523" i="21"/>
  <c r="O521" i="21"/>
  <c r="M521" i="21"/>
  <c r="K521" i="21"/>
  <c r="Q521" i="21"/>
  <c r="N522" i="21"/>
  <c r="J522" i="21"/>
  <c r="I522" i="21"/>
  <c r="P522" i="21"/>
  <c r="L522" i="21"/>
  <c r="H523" i="21"/>
  <c r="D525" i="21"/>
  <c r="F524" i="21"/>
  <c r="E524" i="21"/>
  <c r="K522" i="21"/>
  <c r="M522" i="21"/>
  <c r="O522" i="21"/>
  <c r="Q522" i="21"/>
  <c r="H524" i="21"/>
  <c r="N523" i="21"/>
  <c r="P523" i="21"/>
  <c r="I523" i="21"/>
  <c r="J523" i="21"/>
  <c r="L523" i="21"/>
  <c r="F525" i="21"/>
  <c r="D526" i="21"/>
  <c r="E525" i="21"/>
  <c r="H525" i="21"/>
  <c r="L524" i="21"/>
  <c r="I524" i="21"/>
  <c r="J524" i="21"/>
  <c r="P524" i="21"/>
  <c r="N524" i="21"/>
  <c r="O523" i="21"/>
  <c r="M523" i="21"/>
  <c r="Q523" i="21"/>
  <c r="K523" i="21"/>
  <c r="D527" i="21"/>
  <c r="E526" i="21"/>
  <c r="F526" i="21"/>
  <c r="P525" i="21"/>
  <c r="L525" i="21"/>
  <c r="H526" i="21"/>
  <c r="N525" i="21"/>
  <c r="J525" i="21"/>
  <c r="I525" i="21"/>
  <c r="K524" i="21"/>
  <c r="O524" i="21"/>
  <c r="Q524" i="21"/>
  <c r="M524" i="21"/>
  <c r="E527" i="21"/>
  <c r="F527" i="21"/>
  <c r="D528" i="21"/>
  <c r="H527" i="21"/>
  <c r="L526" i="21"/>
  <c r="J526" i="21"/>
  <c r="P526" i="21"/>
  <c r="N526" i="21"/>
  <c r="I526" i="21"/>
  <c r="Q525" i="21"/>
  <c r="O525" i="21"/>
  <c r="M525" i="21"/>
  <c r="K525" i="21"/>
  <c r="F528" i="21"/>
  <c r="D529" i="21"/>
  <c r="E528" i="21"/>
  <c r="I527" i="21"/>
  <c r="H528" i="21"/>
  <c r="L527" i="21"/>
  <c r="N527" i="21"/>
  <c r="P527" i="21"/>
  <c r="J527" i="21"/>
  <c r="M526" i="21"/>
  <c r="K526" i="21"/>
  <c r="Q526" i="21"/>
  <c r="O526" i="21"/>
  <c r="F529" i="21"/>
  <c r="E529" i="21"/>
  <c r="D530" i="21"/>
  <c r="M527" i="21"/>
  <c r="O527" i="21"/>
  <c r="Q527" i="21"/>
  <c r="K527" i="21"/>
  <c r="N528" i="21"/>
  <c r="P528" i="21"/>
  <c r="H529" i="21"/>
  <c r="L528" i="21"/>
  <c r="J528" i="21"/>
  <c r="I528" i="21"/>
  <c r="F530" i="21"/>
  <c r="D531" i="21"/>
  <c r="E530" i="21"/>
  <c r="P529" i="21"/>
  <c r="L529" i="21"/>
  <c r="H530" i="21"/>
  <c r="I529" i="21"/>
  <c r="J529" i="21"/>
  <c r="N529" i="21"/>
  <c r="O528" i="21"/>
  <c r="K528" i="21"/>
  <c r="Q528" i="21"/>
  <c r="M528" i="21"/>
  <c r="E531" i="21"/>
  <c r="D532" i="21"/>
  <c r="F531" i="21"/>
  <c r="N530" i="21"/>
  <c r="L530" i="21"/>
  <c r="P530" i="21"/>
  <c r="H531" i="21"/>
  <c r="J530" i="21"/>
  <c r="I530" i="21"/>
  <c r="O529" i="21"/>
  <c r="M529" i="21"/>
  <c r="K529" i="21"/>
  <c r="Q529" i="21"/>
  <c r="F532" i="21"/>
  <c r="D533" i="21"/>
  <c r="E532" i="21"/>
  <c r="J531" i="21"/>
  <c r="N531" i="21"/>
  <c r="L531" i="21"/>
  <c r="H532" i="21"/>
  <c r="I531" i="21"/>
  <c r="P531" i="21"/>
  <c r="Q530" i="21"/>
  <c r="M530" i="21"/>
  <c r="O530" i="21"/>
  <c r="K530" i="21"/>
  <c r="F533" i="21"/>
  <c r="D534" i="21"/>
  <c r="E533" i="21"/>
  <c r="H533" i="21"/>
  <c r="N532" i="21"/>
  <c r="P532" i="21"/>
  <c r="L532" i="21"/>
  <c r="I532" i="21"/>
  <c r="J532" i="21"/>
  <c r="O531" i="21"/>
  <c r="K531" i="21"/>
  <c r="M531" i="21"/>
  <c r="Q531" i="21"/>
  <c r="F534" i="21"/>
  <c r="E534" i="21"/>
  <c r="D535" i="21"/>
  <c r="P533" i="21"/>
  <c r="N533" i="21"/>
  <c r="H534" i="21"/>
  <c r="J533" i="21"/>
  <c r="I533" i="21"/>
  <c r="L533" i="21"/>
  <c r="Q532" i="21"/>
  <c r="M532" i="21"/>
  <c r="O532" i="21"/>
  <c r="K532" i="21"/>
  <c r="E535" i="21"/>
  <c r="D536" i="21"/>
  <c r="F535" i="21"/>
  <c r="L534" i="21"/>
  <c r="J534" i="21"/>
  <c r="H535" i="21"/>
  <c r="I534" i="21"/>
  <c r="P534" i="21"/>
  <c r="N534" i="21"/>
  <c r="O533" i="21"/>
  <c r="Q533" i="21"/>
  <c r="K533" i="21"/>
  <c r="M533" i="21"/>
  <c r="E536" i="21"/>
  <c r="F536" i="21"/>
  <c r="D537" i="21"/>
  <c r="L535" i="21"/>
  <c r="P535" i="21"/>
  <c r="J535" i="21"/>
  <c r="H536" i="21"/>
  <c r="N535" i="21"/>
  <c r="I535" i="21"/>
  <c r="K534" i="21"/>
  <c r="O534" i="21"/>
  <c r="Q534" i="21"/>
  <c r="M534" i="21"/>
  <c r="D538" i="21"/>
  <c r="E537" i="21"/>
  <c r="F537" i="21"/>
  <c r="I536" i="21"/>
  <c r="H537" i="21"/>
  <c r="P536" i="21"/>
  <c r="N536" i="21"/>
  <c r="J536" i="21"/>
  <c r="L536" i="21"/>
  <c r="M535" i="21"/>
  <c r="Q535" i="21"/>
  <c r="O535" i="21"/>
  <c r="K535" i="21"/>
  <c r="D539" i="21"/>
  <c r="F538" i="21"/>
  <c r="E538" i="21"/>
  <c r="Q536" i="21"/>
  <c r="O536" i="21"/>
  <c r="M536" i="21"/>
  <c r="K536" i="21"/>
  <c r="J537" i="21"/>
  <c r="P537" i="21"/>
  <c r="H538" i="21"/>
  <c r="I537" i="21"/>
  <c r="N537" i="21"/>
  <c r="L537" i="21"/>
  <c r="E539" i="21"/>
  <c r="D540" i="21"/>
  <c r="F539" i="21"/>
  <c r="J538" i="21"/>
  <c r="N538" i="21"/>
  <c r="I538" i="21"/>
  <c r="P538" i="21"/>
  <c r="L538" i="21"/>
  <c r="H539" i="21"/>
  <c r="O537" i="21"/>
  <c r="Q537" i="21"/>
  <c r="M537" i="21"/>
  <c r="K537" i="21"/>
  <c r="F540" i="21"/>
  <c r="E540" i="21"/>
  <c r="D541" i="21"/>
  <c r="Q538" i="21"/>
  <c r="M538" i="21"/>
  <c r="K538" i="21"/>
  <c r="O538" i="21"/>
  <c r="I539" i="21"/>
  <c r="P539" i="21"/>
  <c r="J539" i="21"/>
  <c r="H540" i="21"/>
  <c r="L539" i="21"/>
  <c r="N539" i="21"/>
  <c r="D542" i="21"/>
  <c r="E541" i="21"/>
  <c r="F541" i="21"/>
  <c r="K539" i="21"/>
  <c r="Q539" i="21"/>
  <c r="M539" i="21"/>
  <c r="O539" i="21"/>
  <c r="P540" i="21"/>
  <c r="J540" i="21"/>
  <c r="H541" i="21"/>
  <c r="I540" i="21"/>
  <c r="N540" i="21"/>
  <c r="L540" i="21"/>
  <c r="D543" i="21"/>
  <c r="F542" i="21"/>
  <c r="E542" i="21"/>
  <c r="H542" i="21"/>
  <c r="P541" i="21"/>
  <c r="I541" i="21"/>
  <c r="J541" i="21"/>
  <c r="N541" i="21"/>
  <c r="L541" i="21"/>
  <c r="M540" i="21"/>
  <c r="K540" i="21"/>
  <c r="O540" i="21"/>
  <c r="Q540" i="21"/>
  <c r="F543" i="21"/>
  <c r="E543" i="21"/>
  <c r="D544" i="21"/>
  <c r="H543" i="21"/>
  <c r="L542" i="21"/>
  <c r="N542" i="21"/>
  <c r="I542" i="21"/>
  <c r="P542" i="21"/>
  <c r="J542" i="21"/>
  <c r="M541" i="21"/>
  <c r="Q541" i="21"/>
  <c r="K541" i="21"/>
  <c r="O541" i="21"/>
  <c r="F544" i="21"/>
  <c r="E544" i="21"/>
  <c r="D545" i="21"/>
  <c r="H544" i="21"/>
  <c r="N543" i="21"/>
  <c r="J543" i="21"/>
  <c r="L543" i="21"/>
  <c r="I543" i="21"/>
  <c r="P543" i="21"/>
  <c r="Q542" i="21"/>
  <c r="M542" i="21"/>
  <c r="K542" i="21"/>
  <c r="O542" i="21"/>
  <c r="E545" i="21"/>
  <c r="D546" i="21"/>
  <c r="F545" i="21"/>
  <c r="J544" i="21"/>
  <c r="H545" i="21"/>
  <c r="L544" i="21"/>
  <c r="P544" i="21"/>
  <c r="I544" i="21"/>
  <c r="N544" i="21"/>
  <c r="Q543" i="21"/>
  <c r="O543" i="21"/>
  <c r="M543" i="21"/>
  <c r="K543" i="21"/>
  <c r="F546" i="21"/>
  <c r="E546" i="21"/>
  <c r="D547" i="21"/>
  <c r="L545" i="21"/>
  <c r="H546" i="21"/>
  <c r="P545" i="21"/>
  <c r="J545" i="21"/>
  <c r="N545" i="21"/>
  <c r="I545" i="21"/>
  <c r="K544" i="21"/>
  <c r="Q544" i="21"/>
  <c r="M544" i="21"/>
  <c r="O544" i="21"/>
  <c r="F547" i="21"/>
  <c r="E547" i="21"/>
  <c r="D548" i="21"/>
  <c r="I546" i="21"/>
  <c r="L546" i="21"/>
  <c r="P546" i="21"/>
  <c r="J546" i="21"/>
  <c r="H547" i="21"/>
  <c r="N546" i="21"/>
  <c r="K545" i="21"/>
  <c r="M545" i="21"/>
  <c r="O545" i="21"/>
  <c r="Q545" i="21"/>
  <c r="F548" i="21"/>
  <c r="E548" i="21"/>
  <c r="D549" i="21"/>
  <c r="O546" i="21"/>
  <c r="Q546" i="21"/>
  <c r="M546" i="21"/>
  <c r="K546" i="21"/>
  <c r="P547" i="21"/>
  <c r="N547" i="21"/>
  <c r="H548" i="21"/>
  <c r="I547" i="21"/>
  <c r="L547" i="21"/>
  <c r="J547" i="21"/>
  <c r="F549" i="21"/>
  <c r="E549" i="21"/>
  <c r="D550" i="21"/>
  <c r="J548" i="21"/>
  <c r="H549" i="21"/>
  <c r="N548" i="21"/>
  <c r="P548" i="21"/>
  <c r="I548" i="21"/>
  <c r="L548" i="21"/>
  <c r="O547" i="21"/>
  <c r="M547" i="21"/>
  <c r="Q547" i="21"/>
  <c r="K547" i="21"/>
  <c r="E550" i="21"/>
  <c r="F550" i="21"/>
  <c r="D551" i="21"/>
  <c r="J549" i="21"/>
  <c r="N549" i="21"/>
  <c r="P549" i="21"/>
  <c r="L549" i="21"/>
  <c r="I549" i="21"/>
  <c r="H550" i="21"/>
  <c r="Q548" i="21"/>
  <c r="O548" i="21"/>
  <c r="M548" i="21"/>
  <c r="K548" i="21"/>
  <c r="D552" i="21"/>
  <c r="E551" i="21"/>
  <c r="F551" i="21"/>
  <c r="M549" i="21"/>
  <c r="K549" i="21"/>
  <c r="O549" i="21"/>
  <c r="Q549" i="21"/>
  <c r="H551" i="21"/>
  <c r="L550" i="21"/>
  <c r="J550" i="21"/>
  <c r="P550" i="21"/>
  <c r="N550" i="21"/>
  <c r="I550" i="21"/>
  <c r="E552" i="21"/>
  <c r="D553" i="21"/>
  <c r="F552" i="21"/>
  <c r="J551" i="21"/>
  <c r="H552" i="21"/>
  <c r="N551" i="21"/>
  <c r="I551" i="21"/>
  <c r="L551" i="21"/>
  <c r="P551" i="21"/>
  <c r="Q550" i="21"/>
  <c r="M550" i="21"/>
  <c r="K550" i="21"/>
  <c r="O550" i="21"/>
  <c r="E553" i="21"/>
  <c r="F553" i="21"/>
  <c r="D554" i="21"/>
  <c r="N552" i="21"/>
  <c r="P552" i="21"/>
  <c r="J552" i="21"/>
  <c r="I552" i="21"/>
  <c r="L552" i="21"/>
  <c r="H553" i="21"/>
  <c r="M551" i="21"/>
  <c r="Q551" i="21"/>
  <c r="O551" i="21"/>
  <c r="K551" i="21"/>
  <c r="D555" i="21"/>
  <c r="E554" i="21"/>
  <c r="F554" i="21"/>
  <c r="K552" i="21"/>
  <c r="Q552" i="21"/>
  <c r="M552" i="21"/>
  <c r="O552" i="21"/>
  <c r="J553" i="21"/>
  <c r="H554" i="21"/>
  <c r="N553" i="21"/>
  <c r="I553" i="21"/>
  <c r="L553" i="21"/>
  <c r="P553" i="21"/>
  <c r="D556" i="21"/>
  <c r="E555" i="21"/>
  <c r="F555" i="21"/>
  <c r="P554" i="21"/>
  <c r="L554" i="21"/>
  <c r="J554" i="21"/>
  <c r="N554" i="21"/>
  <c r="H555" i="21"/>
  <c r="I554" i="21"/>
  <c r="Q553" i="21"/>
  <c r="M553" i="21"/>
  <c r="O553" i="21"/>
  <c r="K553" i="21"/>
  <c r="D557" i="21"/>
  <c r="E556" i="21"/>
  <c r="F556" i="21"/>
  <c r="N555" i="21"/>
  <c r="I555" i="21"/>
  <c r="P555" i="21"/>
  <c r="L555" i="21"/>
  <c r="J555" i="21"/>
  <c r="H556" i="21"/>
  <c r="M554" i="21"/>
  <c r="K554" i="21"/>
  <c r="Q554" i="21"/>
  <c r="O554" i="21"/>
  <c r="F557" i="21"/>
  <c r="D558" i="21"/>
  <c r="E557" i="21"/>
  <c r="K555" i="21"/>
  <c r="O555" i="21"/>
  <c r="Q555" i="21"/>
  <c r="M555" i="21"/>
  <c r="I556" i="21"/>
  <c r="H557" i="21"/>
  <c r="J556" i="21"/>
  <c r="L556" i="21"/>
  <c r="P556" i="21"/>
  <c r="N556" i="21"/>
  <c r="D559" i="21"/>
  <c r="E558" i="21"/>
  <c r="F558" i="21"/>
  <c r="Q556" i="21"/>
  <c r="K556" i="21"/>
  <c r="O556" i="21"/>
  <c r="M556" i="21"/>
  <c r="L557" i="21"/>
  <c r="J557" i="21"/>
  <c r="N557" i="21"/>
  <c r="P557" i="21"/>
  <c r="I557" i="21"/>
  <c r="H558" i="21"/>
  <c r="E559" i="21"/>
  <c r="F559" i="21"/>
  <c r="D560" i="21"/>
  <c r="Q557" i="21"/>
  <c r="M557" i="21"/>
  <c r="O557" i="21"/>
  <c r="K557" i="21"/>
  <c r="I558" i="21"/>
  <c r="H559" i="21"/>
  <c r="L558" i="21"/>
  <c r="N558" i="21"/>
  <c r="P558" i="21"/>
  <c r="J558" i="21"/>
  <c r="D561" i="21"/>
  <c r="F560" i="21"/>
  <c r="E560" i="21"/>
  <c r="Q558" i="21"/>
  <c r="O558" i="21"/>
  <c r="K558" i="21"/>
  <c r="M558" i="21"/>
  <c r="I559" i="21"/>
  <c r="P559" i="21"/>
  <c r="N559" i="21"/>
  <c r="H560" i="21"/>
  <c r="J559" i="21"/>
  <c r="L559" i="21"/>
  <c r="F561" i="21"/>
  <c r="E561" i="21"/>
  <c r="D562" i="21"/>
  <c r="M559" i="21"/>
  <c r="Q559" i="21"/>
  <c r="K559" i="21"/>
  <c r="O559" i="21"/>
  <c r="P560" i="21"/>
  <c r="L560" i="21"/>
  <c r="N560" i="21"/>
  <c r="I560" i="21"/>
  <c r="H561" i="21"/>
  <c r="J560" i="21"/>
  <c r="D563" i="21"/>
  <c r="E562" i="21"/>
  <c r="F562" i="21"/>
  <c r="O560" i="21"/>
  <c r="K560" i="21"/>
  <c r="M560" i="21"/>
  <c r="Q560" i="21"/>
  <c r="N561" i="21"/>
  <c r="H562" i="21"/>
  <c r="I561" i="21"/>
  <c r="L561" i="21"/>
  <c r="J561" i="21"/>
  <c r="P561" i="21"/>
  <c r="F563" i="21"/>
  <c r="E563" i="21"/>
  <c r="D564" i="21"/>
  <c r="N562" i="21"/>
  <c r="L562" i="21"/>
  <c r="P562" i="21"/>
  <c r="H563" i="21"/>
  <c r="I562" i="21"/>
  <c r="J562" i="21"/>
  <c r="M561" i="21"/>
  <c r="O561" i="21"/>
  <c r="K561" i="21"/>
  <c r="Q561" i="21"/>
  <c r="F564" i="21"/>
  <c r="E564" i="21"/>
  <c r="D565" i="21"/>
  <c r="N563" i="21"/>
  <c r="H564" i="21"/>
  <c r="P563" i="21"/>
  <c r="I563" i="21"/>
  <c r="J563" i="21"/>
  <c r="L563" i="21"/>
  <c r="K562" i="21"/>
  <c r="Q562" i="21"/>
  <c r="M562" i="21"/>
  <c r="O562" i="21"/>
  <c r="E565" i="21"/>
  <c r="F565" i="21"/>
  <c r="D566" i="21"/>
  <c r="L564" i="21"/>
  <c r="J564" i="21"/>
  <c r="N564" i="21"/>
  <c r="I564" i="21"/>
  <c r="H565" i="21"/>
  <c r="P564" i="21"/>
  <c r="Q563" i="21"/>
  <c r="M563" i="21"/>
  <c r="K563" i="21"/>
  <c r="O563" i="21"/>
  <c r="F566" i="21"/>
  <c r="E566" i="21"/>
  <c r="D567" i="21"/>
  <c r="M564" i="21"/>
  <c r="O564" i="21"/>
  <c r="K564" i="21"/>
  <c r="Q564" i="21"/>
  <c r="I565" i="21"/>
  <c r="L565" i="21"/>
  <c r="H566" i="21"/>
  <c r="J565" i="21"/>
  <c r="P565" i="21"/>
  <c r="N565" i="21"/>
  <c r="F567" i="21"/>
  <c r="D568" i="21"/>
  <c r="E567" i="21"/>
  <c r="M565" i="21"/>
  <c r="Q565" i="21"/>
  <c r="O565" i="21"/>
  <c r="K565" i="21"/>
  <c r="N566" i="21"/>
  <c r="H567" i="21"/>
  <c r="L566" i="21"/>
  <c r="I566" i="21"/>
  <c r="P566" i="21"/>
  <c r="J566" i="21"/>
  <c r="D569" i="21"/>
  <c r="E568" i="21"/>
  <c r="F568" i="21"/>
  <c r="H568" i="21"/>
  <c r="I567" i="21"/>
  <c r="J567" i="21"/>
  <c r="N567" i="21"/>
  <c r="P567" i="21"/>
  <c r="L567" i="21"/>
  <c r="Q566" i="21"/>
  <c r="M566" i="21"/>
  <c r="O566" i="21"/>
  <c r="K566" i="21"/>
  <c r="F569" i="21"/>
  <c r="E569" i="21"/>
  <c r="D570" i="21"/>
  <c r="L568" i="21"/>
  <c r="N568" i="21"/>
  <c r="I568" i="21"/>
  <c r="P568" i="21"/>
  <c r="J568" i="21"/>
  <c r="H569" i="21"/>
  <c r="K567" i="21"/>
  <c r="O567" i="21"/>
  <c r="Q567" i="21"/>
  <c r="M567" i="21"/>
  <c r="E570" i="21"/>
  <c r="F570" i="21"/>
  <c r="D571" i="21"/>
  <c r="M568" i="21"/>
  <c r="K568" i="21"/>
  <c r="Q568" i="21"/>
  <c r="O568" i="21"/>
  <c r="H570" i="21"/>
  <c r="L569" i="21"/>
  <c r="I569" i="21"/>
  <c r="J569" i="21"/>
  <c r="N569" i="21"/>
  <c r="P569" i="21"/>
  <c r="D572" i="21"/>
  <c r="E571" i="21"/>
  <c r="F571" i="21"/>
  <c r="J570" i="21"/>
  <c r="I570" i="21"/>
  <c r="N570" i="21"/>
  <c r="H571" i="21"/>
  <c r="P570" i="21"/>
  <c r="L570" i="21"/>
  <c r="Q569" i="21"/>
  <c r="O569" i="21"/>
  <c r="K569" i="21"/>
  <c r="M569" i="21"/>
  <c r="E572" i="21"/>
  <c r="F572" i="21"/>
  <c r="D573" i="21"/>
  <c r="M570" i="21"/>
  <c r="O570" i="21"/>
  <c r="K570" i="21"/>
  <c r="Q570" i="21"/>
  <c r="L571" i="21"/>
  <c r="H572" i="21"/>
  <c r="J571" i="21"/>
  <c r="I571" i="21"/>
  <c r="N571" i="21"/>
  <c r="P571" i="21"/>
  <c r="F573" i="21"/>
  <c r="D574" i="21"/>
  <c r="E573" i="21"/>
  <c r="L572" i="21"/>
  <c r="N572" i="21"/>
  <c r="I572" i="21"/>
  <c r="P572" i="21"/>
  <c r="J572" i="21"/>
  <c r="H573" i="21"/>
  <c r="M571" i="21"/>
  <c r="O571" i="21"/>
  <c r="Q571" i="21"/>
  <c r="K571" i="21"/>
  <c r="E574" i="21"/>
  <c r="F574" i="21"/>
  <c r="D575" i="21"/>
  <c r="M572" i="21"/>
  <c r="K572" i="21"/>
  <c r="O572" i="21"/>
  <c r="Q572" i="21"/>
  <c r="L573" i="21"/>
  <c r="J573" i="21"/>
  <c r="I573" i="21"/>
  <c r="N573" i="21"/>
  <c r="H574" i="21"/>
  <c r="P573" i="21"/>
  <c r="E575" i="21"/>
  <c r="F575" i="21"/>
  <c r="D576" i="21"/>
  <c r="Q573" i="21"/>
  <c r="M573" i="21"/>
  <c r="O573" i="21"/>
  <c r="K573" i="21"/>
  <c r="H575" i="21"/>
  <c r="L574" i="21"/>
  <c r="N574" i="21"/>
  <c r="I574" i="21"/>
  <c r="J574" i="21"/>
  <c r="P574" i="21"/>
  <c r="E576" i="21"/>
  <c r="F576" i="21"/>
  <c r="D577" i="21"/>
  <c r="N575" i="21"/>
  <c r="H576" i="21"/>
  <c r="P575" i="21"/>
  <c r="J575" i="21"/>
  <c r="L575" i="21"/>
  <c r="I575" i="21"/>
  <c r="M574" i="21"/>
  <c r="K574" i="21"/>
  <c r="Q574" i="21"/>
  <c r="O574" i="21"/>
  <c r="D578" i="21"/>
  <c r="F577" i="21"/>
  <c r="E577" i="21"/>
  <c r="J576" i="21"/>
  <c r="P576" i="21"/>
  <c r="L576" i="21"/>
  <c r="I576" i="21"/>
  <c r="H577" i="21"/>
  <c r="N576" i="21"/>
  <c r="K575" i="21"/>
  <c r="Q575" i="21"/>
  <c r="M575" i="21"/>
  <c r="O575" i="21"/>
  <c r="E578" i="21"/>
  <c r="F578" i="21"/>
  <c r="D579" i="21"/>
  <c r="O576" i="21"/>
  <c r="K576" i="21"/>
  <c r="Q576" i="21"/>
  <c r="M576" i="21"/>
  <c r="P577" i="21"/>
  <c r="I577" i="21"/>
  <c r="H578" i="21"/>
  <c r="N577" i="21"/>
  <c r="J577" i="21"/>
  <c r="L577" i="21"/>
  <c r="F579" i="21"/>
  <c r="D580" i="21"/>
  <c r="E579" i="21"/>
  <c r="Q577" i="21"/>
  <c r="O577" i="21"/>
  <c r="M577" i="21"/>
  <c r="K577" i="21"/>
  <c r="H579" i="21"/>
  <c r="P578" i="21"/>
  <c r="L578" i="21"/>
  <c r="J578" i="21"/>
  <c r="I578" i="21"/>
  <c r="N578" i="21"/>
  <c r="D581" i="21"/>
  <c r="E580" i="21"/>
  <c r="F580" i="21"/>
  <c r="J579" i="21"/>
  <c r="L579" i="21"/>
  <c r="I579" i="21"/>
  <c r="H580" i="21"/>
  <c r="N579" i="21"/>
  <c r="P579" i="21"/>
  <c r="O578" i="21"/>
  <c r="M578" i="21"/>
  <c r="K578" i="21"/>
  <c r="Q578" i="21"/>
  <c r="D582" i="21"/>
  <c r="E581" i="21"/>
  <c r="F581" i="21"/>
  <c r="K579" i="21"/>
  <c r="O579" i="21"/>
  <c r="Q579" i="21"/>
  <c r="M579" i="21"/>
  <c r="H581" i="21"/>
  <c r="N580" i="21"/>
  <c r="I580" i="21"/>
  <c r="L580" i="21"/>
  <c r="P580" i="21"/>
  <c r="J580" i="21"/>
  <c r="E582" i="21"/>
  <c r="D583" i="21"/>
  <c r="F582" i="21"/>
  <c r="P581" i="21"/>
  <c r="I581" i="21"/>
  <c r="J581" i="21"/>
  <c r="N581" i="21"/>
  <c r="H582" i="21"/>
  <c r="L581" i="21"/>
  <c r="Q580" i="21"/>
  <c r="K580" i="21"/>
  <c r="M580" i="21"/>
  <c r="O580" i="21"/>
  <c r="F583" i="21"/>
  <c r="E583" i="21"/>
  <c r="D584" i="21"/>
  <c r="K581" i="21"/>
  <c r="O581" i="21"/>
  <c r="M581" i="21"/>
  <c r="Q581" i="21"/>
  <c r="L582" i="21"/>
  <c r="N582" i="21"/>
  <c r="I582" i="21"/>
  <c r="P582" i="21"/>
  <c r="J582" i="21"/>
  <c r="H583" i="21"/>
  <c r="F584" i="21"/>
  <c r="E584" i="21"/>
  <c r="D585" i="21"/>
  <c r="Q582" i="21"/>
  <c r="K582" i="21"/>
  <c r="O582" i="21"/>
  <c r="M582" i="21"/>
  <c r="I583" i="21"/>
  <c r="N583" i="21"/>
  <c r="P583" i="21"/>
  <c r="H584" i="21"/>
  <c r="L583" i="21"/>
  <c r="J583" i="21"/>
  <c r="D586" i="21"/>
  <c r="F585" i="21"/>
  <c r="E585" i="21"/>
  <c r="O583" i="21"/>
  <c r="M583" i="21"/>
  <c r="Q583" i="21"/>
  <c r="K583" i="21"/>
  <c r="N584" i="21"/>
  <c r="I584" i="21"/>
  <c r="P584" i="21"/>
  <c r="H585" i="21"/>
  <c r="L584" i="21"/>
  <c r="J584" i="21"/>
  <c r="E586" i="21"/>
  <c r="D587" i="21"/>
  <c r="F586" i="21"/>
  <c r="K584" i="21"/>
  <c r="Q584" i="21"/>
  <c r="O584" i="21"/>
  <c r="M584" i="21"/>
  <c r="L585" i="21"/>
  <c r="I585" i="21"/>
  <c r="H586" i="21"/>
  <c r="J585" i="21"/>
  <c r="P585" i="21"/>
  <c r="N585" i="21"/>
  <c r="D588" i="21"/>
  <c r="F587" i="21"/>
  <c r="E587" i="21"/>
  <c r="M585" i="21"/>
  <c r="O585" i="21"/>
  <c r="K585" i="21"/>
  <c r="Q585" i="21"/>
  <c r="N586" i="21"/>
  <c r="H587" i="21"/>
  <c r="I586" i="21"/>
  <c r="J586" i="21"/>
  <c r="P586" i="21"/>
  <c r="L586" i="21"/>
  <c r="E588" i="21"/>
  <c r="F588" i="21"/>
  <c r="D589" i="21"/>
  <c r="P587" i="21"/>
  <c r="H588" i="21"/>
  <c r="L587" i="21"/>
  <c r="I587" i="21"/>
  <c r="J587" i="21"/>
  <c r="N587" i="21"/>
  <c r="Q586" i="21"/>
  <c r="O586" i="21"/>
  <c r="K586" i="21"/>
  <c r="M586" i="21"/>
  <c r="F589" i="21"/>
  <c r="E589" i="21"/>
  <c r="D590" i="21"/>
  <c r="N588" i="21"/>
  <c r="L588" i="21"/>
  <c r="P588" i="21"/>
  <c r="J588" i="21"/>
  <c r="H589" i="21"/>
  <c r="I588" i="21"/>
  <c r="K587" i="21"/>
  <c r="Q587" i="21"/>
  <c r="M587" i="21"/>
  <c r="O587" i="21"/>
  <c r="D591" i="21"/>
  <c r="F590" i="21"/>
  <c r="E590" i="21"/>
  <c r="J589" i="21"/>
  <c r="L589" i="21"/>
  <c r="H590" i="21"/>
  <c r="I589" i="21"/>
  <c r="P589" i="21"/>
  <c r="N589" i="21"/>
  <c r="M588" i="21"/>
  <c r="K588" i="21"/>
  <c r="O588" i="21"/>
  <c r="Q588" i="21"/>
  <c r="E591" i="21"/>
  <c r="F591" i="21"/>
  <c r="D592" i="21"/>
  <c r="L590" i="21"/>
  <c r="P590" i="21"/>
  <c r="N590" i="21"/>
  <c r="J590" i="21"/>
  <c r="H591" i="21"/>
  <c r="I590" i="21"/>
  <c r="Q589" i="21"/>
  <c r="K589" i="21"/>
  <c r="M589" i="21"/>
  <c r="O589" i="21"/>
  <c r="E592" i="21"/>
  <c r="D593" i="21"/>
  <c r="F592" i="21"/>
  <c r="N591" i="21"/>
  <c r="I591" i="21"/>
  <c r="P591" i="21"/>
  <c r="H592" i="21"/>
  <c r="J591" i="21"/>
  <c r="L591" i="21"/>
  <c r="O590" i="21"/>
  <c r="K590" i="21"/>
  <c r="M590" i="21"/>
  <c r="Q590" i="21"/>
  <c r="E593" i="21"/>
  <c r="F593" i="21"/>
  <c r="D594" i="21"/>
  <c r="O591" i="21"/>
  <c r="M591" i="21"/>
  <c r="K591" i="21"/>
  <c r="Q591" i="21"/>
  <c r="I592" i="21"/>
  <c r="J592" i="21"/>
  <c r="L592" i="21"/>
  <c r="P592" i="21"/>
  <c r="H593" i="21"/>
  <c r="N592" i="21"/>
  <c r="F594" i="21"/>
  <c r="D595" i="21"/>
  <c r="E594" i="21"/>
  <c r="O592" i="21"/>
  <c r="K592" i="21"/>
  <c r="M592" i="21"/>
  <c r="Q592" i="21"/>
  <c r="H594" i="21"/>
  <c r="I593" i="21"/>
  <c r="N593" i="21"/>
  <c r="L593" i="21"/>
  <c r="J593" i="21"/>
  <c r="P593" i="21"/>
  <c r="E595" i="21"/>
  <c r="F595" i="21"/>
  <c r="D596" i="21"/>
  <c r="I594" i="21"/>
  <c r="N594" i="21"/>
  <c r="J594" i="21"/>
  <c r="P594" i="21"/>
  <c r="H595" i="21"/>
  <c r="L594" i="21"/>
  <c r="O593" i="21"/>
  <c r="M593" i="21"/>
  <c r="K593" i="21"/>
  <c r="Q593" i="21"/>
  <c r="E596" i="21"/>
  <c r="D597" i="21"/>
  <c r="F596" i="21"/>
  <c r="O594" i="21"/>
  <c r="K594" i="21"/>
  <c r="M594" i="21"/>
  <c r="Q594" i="21"/>
  <c r="I595" i="21"/>
  <c r="H596" i="21"/>
  <c r="J595" i="21"/>
  <c r="P595" i="21"/>
  <c r="L595" i="21"/>
  <c r="N595" i="21"/>
  <c r="E597" i="21"/>
  <c r="D598" i="21"/>
  <c r="F597" i="21"/>
  <c r="M595" i="21"/>
  <c r="K595" i="21"/>
  <c r="O595" i="21"/>
  <c r="Q595" i="21"/>
  <c r="I596" i="21"/>
  <c r="N596" i="21"/>
  <c r="L596" i="21"/>
  <c r="P596" i="21"/>
  <c r="H597" i="21"/>
  <c r="J596" i="21"/>
  <c r="D599" i="21"/>
  <c r="E598" i="21"/>
  <c r="F598" i="21"/>
  <c r="Q596" i="21"/>
  <c r="O596" i="21"/>
  <c r="M596" i="21"/>
  <c r="K596" i="21"/>
  <c r="N597" i="21"/>
  <c r="I597" i="21"/>
  <c r="H598" i="21"/>
  <c r="P597" i="21"/>
  <c r="L597" i="21"/>
  <c r="J597" i="21"/>
  <c r="E599" i="21"/>
  <c r="D600" i="21"/>
  <c r="F599" i="21"/>
  <c r="K597" i="21"/>
  <c r="M597" i="21"/>
  <c r="Q597" i="21"/>
  <c r="O597" i="21"/>
  <c r="J598" i="21"/>
  <c r="H599" i="21"/>
  <c r="L598" i="21"/>
  <c r="I598" i="21"/>
  <c r="P598" i="21"/>
  <c r="N598" i="21"/>
  <c r="D601" i="21"/>
  <c r="E600" i="21"/>
  <c r="F600" i="21"/>
  <c r="H600" i="21"/>
  <c r="L599" i="21"/>
  <c r="N599" i="21"/>
  <c r="P599" i="21"/>
  <c r="J599" i="21"/>
  <c r="I599" i="21"/>
  <c r="O598" i="21"/>
  <c r="M598" i="21"/>
  <c r="K598" i="21"/>
  <c r="Q598" i="21"/>
  <c r="D602" i="21"/>
  <c r="F601" i="21"/>
  <c r="E601" i="21"/>
  <c r="N600" i="21"/>
  <c r="I600" i="21"/>
  <c r="L600" i="21"/>
  <c r="P600" i="21"/>
  <c r="H601" i="21"/>
  <c r="J600" i="21"/>
  <c r="O599" i="21"/>
  <c r="Q599" i="21"/>
  <c r="M599" i="21"/>
  <c r="K599" i="21"/>
  <c r="F602" i="21"/>
  <c r="E602" i="21"/>
  <c r="D603" i="21"/>
  <c r="Q600" i="21"/>
  <c r="M600" i="21"/>
  <c r="O600" i="21"/>
  <c r="K600" i="21"/>
  <c r="N601" i="21"/>
  <c r="I601" i="21"/>
  <c r="P601" i="21"/>
  <c r="H602" i="21"/>
  <c r="J601" i="21"/>
  <c r="L601" i="21"/>
  <c r="E603" i="21"/>
  <c r="D604" i="21"/>
  <c r="F603" i="21"/>
  <c r="M601" i="21"/>
  <c r="Q601" i="21"/>
  <c r="K601" i="21"/>
  <c r="O601" i="21"/>
  <c r="N602" i="21"/>
  <c r="I602" i="21"/>
  <c r="H603" i="21"/>
  <c r="J602" i="21"/>
  <c r="P602" i="21"/>
  <c r="L602" i="21"/>
  <c r="D605" i="21"/>
  <c r="E604" i="21"/>
  <c r="F604" i="21"/>
  <c r="K602" i="21"/>
  <c r="M602" i="21"/>
  <c r="Q602" i="21"/>
  <c r="O602" i="21"/>
  <c r="N603" i="21"/>
  <c r="P603" i="21"/>
  <c r="I603" i="21"/>
  <c r="H604" i="21"/>
  <c r="L603" i="21"/>
  <c r="J603" i="21"/>
  <c r="F605" i="21"/>
  <c r="E605" i="21"/>
  <c r="D606" i="21"/>
  <c r="Q603" i="21"/>
  <c r="M603" i="21"/>
  <c r="O603" i="21"/>
  <c r="K603" i="21"/>
  <c r="N604" i="21"/>
  <c r="I604" i="21"/>
  <c r="L604" i="21"/>
  <c r="P604" i="21"/>
  <c r="J604" i="21"/>
  <c r="H605" i="21"/>
  <c r="F606" i="21"/>
  <c r="E606" i="21"/>
  <c r="D607" i="21"/>
  <c r="M604" i="21"/>
  <c r="Q604" i="21"/>
  <c r="O604" i="21"/>
  <c r="K604" i="21"/>
  <c r="J605" i="21"/>
  <c r="I605" i="21"/>
  <c r="N605" i="21"/>
  <c r="H606" i="21"/>
  <c r="P605" i="21"/>
  <c r="L605" i="21"/>
  <c r="E607" i="21"/>
  <c r="F607" i="21"/>
  <c r="D608" i="21"/>
  <c r="O605" i="21"/>
  <c r="M605" i="21"/>
  <c r="Q605" i="21"/>
  <c r="K605" i="21"/>
  <c r="I606" i="21"/>
  <c r="L606" i="21"/>
  <c r="P606" i="21"/>
  <c r="H607" i="21"/>
  <c r="J606" i="21"/>
  <c r="N606" i="21"/>
  <c r="E608" i="21"/>
  <c r="D609" i="21"/>
  <c r="F608" i="21"/>
  <c r="Q606" i="21"/>
  <c r="K606" i="21"/>
  <c r="O606" i="21"/>
  <c r="M606" i="21"/>
  <c r="N607" i="21"/>
  <c r="I607" i="21"/>
  <c r="L607" i="21"/>
  <c r="J607" i="21"/>
  <c r="H608" i="21"/>
  <c r="P607" i="21"/>
  <c r="E609" i="21"/>
  <c r="D610" i="21"/>
  <c r="F609" i="21"/>
  <c r="O607" i="21"/>
  <c r="K607" i="21"/>
  <c r="Q607" i="21"/>
  <c r="M607" i="21"/>
  <c r="I608" i="21"/>
  <c r="J608" i="21"/>
  <c r="N608" i="21"/>
  <c r="P608" i="21"/>
  <c r="L608" i="21"/>
  <c r="H609" i="21"/>
  <c r="E610" i="21"/>
  <c r="D611" i="21"/>
  <c r="F610" i="21"/>
  <c r="M608" i="21"/>
  <c r="O608" i="21"/>
  <c r="Q608" i="21"/>
  <c r="K608" i="21"/>
  <c r="L609" i="21"/>
  <c r="H610" i="21"/>
  <c r="N609" i="21"/>
  <c r="P609" i="21"/>
  <c r="I609" i="21"/>
  <c r="J609" i="21"/>
  <c r="F611" i="21"/>
  <c r="D612" i="21"/>
  <c r="E611" i="21"/>
  <c r="N610" i="21"/>
  <c r="J610" i="21"/>
  <c r="I610" i="21"/>
  <c r="L610" i="21"/>
  <c r="P610" i="21"/>
  <c r="H611" i="21"/>
  <c r="O609" i="21"/>
  <c r="M609" i="21"/>
  <c r="K609" i="21"/>
  <c r="Q609" i="21"/>
  <c r="D613" i="21"/>
  <c r="F612" i="21"/>
  <c r="E612" i="21"/>
  <c r="M610" i="21"/>
  <c r="K610" i="21"/>
  <c r="O610" i="21"/>
  <c r="Q610" i="21"/>
  <c r="H612" i="21"/>
  <c r="P611" i="21"/>
  <c r="N611" i="21"/>
  <c r="J611" i="21"/>
  <c r="L611" i="21"/>
  <c r="I611" i="21"/>
  <c r="F613" i="21"/>
  <c r="D614" i="21"/>
  <c r="E613" i="21"/>
  <c r="I612" i="21"/>
  <c r="J612" i="21"/>
  <c r="L612" i="21"/>
  <c r="P612" i="21"/>
  <c r="N612" i="21"/>
  <c r="H613" i="21"/>
  <c r="O611" i="21"/>
  <c r="Q611" i="21"/>
  <c r="K611" i="21"/>
  <c r="M611" i="21"/>
  <c r="F614" i="21"/>
  <c r="E614" i="21"/>
  <c r="D615" i="21"/>
  <c r="O612" i="21"/>
  <c r="M612" i="21"/>
  <c r="Q612" i="21"/>
  <c r="K612" i="21"/>
  <c r="I613" i="21"/>
  <c r="N613" i="21"/>
  <c r="P613" i="21"/>
  <c r="J613" i="21"/>
  <c r="H614" i="21"/>
  <c r="L613" i="21"/>
  <c r="E615" i="21"/>
  <c r="D616" i="21"/>
  <c r="F615" i="21"/>
  <c r="Q613" i="21"/>
  <c r="K613" i="21"/>
  <c r="O613" i="21"/>
  <c r="M613" i="21"/>
  <c r="J614" i="21"/>
  <c r="N614" i="21"/>
  <c r="I614" i="21"/>
  <c r="L614" i="21"/>
  <c r="H615" i="21"/>
  <c r="P614" i="21"/>
  <c r="D617" i="21"/>
  <c r="F616" i="21"/>
  <c r="E616" i="21"/>
  <c r="Q614" i="21"/>
  <c r="O614" i="21"/>
  <c r="K614" i="21"/>
  <c r="M614" i="21"/>
  <c r="N615" i="21"/>
  <c r="L615" i="21"/>
  <c r="J615" i="21"/>
  <c r="H616" i="21"/>
  <c r="P615" i="21"/>
  <c r="I615" i="21"/>
  <c r="F617" i="21"/>
  <c r="D618" i="21"/>
  <c r="E617" i="21"/>
  <c r="I616" i="21"/>
  <c r="N616" i="21"/>
  <c r="P616" i="21"/>
  <c r="H617" i="21"/>
  <c r="L616" i="21"/>
  <c r="J616" i="21"/>
  <c r="M615" i="21"/>
  <c r="O615" i="21"/>
  <c r="Q615" i="21"/>
  <c r="K615" i="21"/>
  <c r="F618" i="21"/>
  <c r="E618" i="21"/>
  <c r="D619" i="21"/>
  <c r="K616" i="21"/>
  <c r="Q616" i="21"/>
  <c r="O616" i="21"/>
  <c r="M616" i="21"/>
  <c r="N617" i="21"/>
  <c r="J617" i="21"/>
  <c r="H618" i="21"/>
  <c r="I617" i="21"/>
  <c r="L617" i="21"/>
  <c r="P617" i="21"/>
  <c r="F619" i="21"/>
  <c r="E619" i="21"/>
  <c r="D620" i="21"/>
  <c r="J618" i="21"/>
  <c r="P618" i="21"/>
  <c r="L618" i="21"/>
  <c r="I618" i="21"/>
  <c r="N618" i="21"/>
  <c r="H619" i="21"/>
  <c r="O617" i="21"/>
  <c r="K617" i="21"/>
  <c r="M617" i="21"/>
  <c r="Q617" i="21"/>
  <c r="F620" i="21"/>
  <c r="E620" i="21"/>
  <c r="D621" i="21"/>
  <c r="K618" i="21"/>
  <c r="Q618" i="21"/>
  <c r="M618" i="21"/>
  <c r="O618" i="21"/>
  <c r="P619" i="21"/>
  <c r="L619" i="21"/>
  <c r="H620" i="21"/>
  <c r="N619" i="21"/>
  <c r="I619" i="21"/>
  <c r="J619" i="21"/>
  <c r="F621" i="21"/>
  <c r="D622" i="21"/>
  <c r="E621" i="21"/>
  <c r="L620" i="21"/>
  <c r="J620" i="21"/>
  <c r="H621" i="21"/>
  <c r="I620" i="21"/>
  <c r="P620" i="21"/>
  <c r="N620" i="21"/>
  <c r="O619" i="21"/>
  <c r="M619" i="21"/>
  <c r="Q619" i="21"/>
  <c r="K619" i="21"/>
  <c r="D623" i="21"/>
  <c r="F622" i="21"/>
  <c r="E622" i="21"/>
  <c r="P621" i="21"/>
  <c r="N621" i="21"/>
  <c r="H622" i="21"/>
  <c r="I621" i="21"/>
  <c r="J621" i="21"/>
  <c r="L621" i="21"/>
  <c r="M620" i="21"/>
  <c r="O620" i="21"/>
  <c r="K620" i="21"/>
  <c r="Q620" i="21"/>
  <c r="D624" i="21"/>
  <c r="F623" i="21"/>
  <c r="E623" i="21"/>
  <c r="N622" i="21"/>
  <c r="L622" i="21"/>
  <c r="I622" i="21"/>
  <c r="H623" i="21"/>
  <c r="P622" i="21"/>
  <c r="J622" i="21"/>
  <c r="O621" i="21"/>
  <c r="Q621" i="21"/>
  <c r="K621" i="21"/>
  <c r="M621" i="21"/>
  <c r="F624" i="21"/>
  <c r="E624" i="21"/>
  <c r="D625" i="21"/>
  <c r="K622" i="21"/>
  <c r="M622" i="21"/>
  <c r="Q622" i="21"/>
  <c r="O622" i="21"/>
  <c r="L623" i="21"/>
  <c r="P623" i="21"/>
  <c r="H624" i="21"/>
  <c r="N623" i="21"/>
  <c r="I623" i="21"/>
  <c r="J623" i="21"/>
  <c r="D626" i="21"/>
  <c r="F625" i="21"/>
  <c r="E625" i="21"/>
  <c r="N624" i="21"/>
  <c r="L624" i="21"/>
  <c r="J624" i="21"/>
  <c r="I624" i="21"/>
  <c r="H625" i="21"/>
  <c r="P624" i="21"/>
  <c r="K623" i="21"/>
  <c r="Q623" i="21"/>
  <c r="M623" i="21"/>
  <c r="O623" i="21"/>
  <c r="D627" i="21"/>
  <c r="E626" i="21"/>
  <c r="F626" i="21"/>
  <c r="M624" i="21"/>
  <c r="O624" i="21"/>
  <c r="K624" i="21"/>
  <c r="Q624" i="21"/>
  <c r="N625" i="21"/>
  <c r="P625" i="21"/>
  <c r="J625" i="21"/>
  <c r="L625" i="21"/>
  <c r="I625" i="21"/>
  <c r="H626" i="21"/>
  <c r="F627" i="21"/>
  <c r="D628" i="21"/>
  <c r="E627" i="21"/>
  <c r="Q625" i="21"/>
  <c r="M625" i="21"/>
  <c r="K625" i="21"/>
  <c r="O625" i="21"/>
  <c r="H627" i="21"/>
  <c r="I626" i="21"/>
  <c r="P626" i="21"/>
  <c r="J626" i="21"/>
  <c r="N626" i="21"/>
  <c r="L626" i="21"/>
  <c r="D629" i="21"/>
  <c r="E628" i="21"/>
  <c r="F628" i="21"/>
  <c r="P627" i="21"/>
  <c r="N627" i="21"/>
  <c r="I627" i="21"/>
  <c r="H628" i="21"/>
  <c r="L627" i="21"/>
  <c r="J627" i="21"/>
  <c r="Q626" i="21"/>
  <c r="M626" i="21"/>
  <c r="K626" i="21"/>
  <c r="O626" i="21"/>
  <c r="E629" i="21"/>
  <c r="F629" i="21"/>
  <c r="D630" i="21"/>
  <c r="O627" i="21"/>
  <c r="K627" i="21"/>
  <c r="M627" i="21"/>
  <c r="Q627" i="21"/>
  <c r="N628" i="21"/>
  <c r="I628" i="21"/>
  <c r="J628" i="21"/>
  <c r="L628" i="21"/>
  <c r="H629" i="21"/>
  <c r="P628" i="21"/>
  <c r="F630" i="21"/>
  <c r="D631" i="21"/>
  <c r="E630" i="21"/>
  <c r="Q628" i="21"/>
  <c r="O628" i="21"/>
  <c r="K628" i="21"/>
  <c r="M628" i="21"/>
  <c r="I629" i="21"/>
  <c r="P629" i="21"/>
  <c r="N629" i="21"/>
  <c r="J629" i="21"/>
  <c r="H630" i="21"/>
  <c r="L629" i="21"/>
  <c r="E631" i="21"/>
  <c r="F631" i="21"/>
  <c r="D632" i="21"/>
  <c r="O629" i="21"/>
  <c r="M629" i="21"/>
  <c r="Q629" i="21"/>
  <c r="K629" i="21"/>
  <c r="H631" i="21"/>
  <c r="P630" i="21"/>
  <c r="N630" i="21"/>
  <c r="J630" i="21"/>
  <c r="L630" i="21"/>
  <c r="I630" i="21"/>
  <c r="E632" i="21"/>
  <c r="F632" i="21"/>
  <c r="D633" i="21"/>
  <c r="L631" i="21"/>
  <c r="P631" i="21"/>
  <c r="I631" i="21"/>
  <c r="J631" i="21"/>
  <c r="H632" i="21"/>
  <c r="N631" i="21"/>
  <c r="O630" i="21"/>
  <c r="K630" i="21"/>
  <c r="Q630" i="21"/>
  <c r="M630" i="21"/>
  <c r="F633" i="21"/>
  <c r="D634" i="21"/>
  <c r="E633" i="21"/>
  <c r="Q631" i="21"/>
  <c r="O631" i="21"/>
  <c r="M631" i="21"/>
  <c r="K631" i="21"/>
  <c r="L632" i="21"/>
  <c r="J632" i="21"/>
  <c r="H633" i="21"/>
  <c r="N632" i="21"/>
  <c r="P632" i="21"/>
  <c r="I632" i="21"/>
  <c r="E634" i="21"/>
  <c r="F634" i="21"/>
  <c r="D635" i="21"/>
  <c r="L633" i="21"/>
  <c r="N633" i="21"/>
  <c r="H634" i="21"/>
  <c r="I633" i="21"/>
  <c r="P633" i="21"/>
  <c r="J633" i="21"/>
  <c r="Q632" i="21"/>
  <c r="M632" i="21"/>
  <c r="O632" i="21"/>
  <c r="K632" i="21"/>
  <c r="F635" i="21"/>
  <c r="D636" i="21"/>
  <c r="E635" i="21"/>
  <c r="J634" i="21"/>
  <c r="I634" i="21"/>
  <c r="N634" i="21"/>
  <c r="P634" i="21"/>
  <c r="L634" i="21"/>
  <c r="H635" i="21"/>
  <c r="K633" i="21"/>
  <c r="O633" i="21"/>
  <c r="Q633" i="21"/>
  <c r="M633" i="21"/>
  <c r="E636" i="21"/>
  <c r="F636" i="21"/>
  <c r="D637" i="21"/>
  <c r="O634" i="21"/>
  <c r="K634" i="21"/>
  <c r="M634" i="21"/>
  <c r="Q634" i="21"/>
  <c r="J635" i="21"/>
  <c r="L635" i="21"/>
  <c r="I635" i="21"/>
  <c r="H636" i="21"/>
  <c r="N635" i="21"/>
  <c r="P635" i="21"/>
  <c r="F637" i="21"/>
  <c r="D638" i="21"/>
  <c r="E637" i="21"/>
  <c r="Q635" i="21"/>
  <c r="O635" i="21"/>
  <c r="K635" i="21"/>
  <c r="M635" i="21"/>
  <c r="N636" i="21"/>
  <c r="L636" i="21"/>
  <c r="H637" i="21"/>
  <c r="P636" i="21"/>
  <c r="J636" i="21"/>
  <c r="I636" i="21"/>
  <c r="D639" i="21"/>
  <c r="F638" i="21"/>
  <c r="E638" i="21"/>
  <c r="L637" i="21"/>
  <c r="P637" i="21"/>
  <c r="J637" i="21"/>
  <c r="I637" i="21"/>
  <c r="H638" i="21"/>
  <c r="N637" i="21"/>
  <c r="K636" i="21"/>
  <c r="Q636" i="21"/>
  <c r="M636" i="21"/>
  <c r="O636" i="21"/>
  <c r="E639" i="21"/>
  <c r="D640" i="21"/>
  <c r="F639" i="21"/>
  <c r="Q637" i="21"/>
  <c r="O637" i="21"/>
  <c r="M637" i="21"/>
  <c r="K637" i="21"/>
  <c r="H639" i="21"/>
  <c r="I638" i="21"/>
  <c r="J638" i="21"/>
  <c r="P638" i="21"/>
  <c r="N638" i="21"/>
  <c r="L638" i="21"/>
  <c r="E640" i="21"/>
  <c r="D641" i="21"/>
  <c r="F640" i="21"/>
  <c r="P639" i="21"/>
  <c r="N639" i="21"/>
  <c r="J639" i="21"/>
  <c r="I639" i="21"/>
  <c r="L639" i="21"/>
  <c r="H640" i="21"/>
  <c r="K638" i="21"/>
  <c r="Q638" i="21"/>
  <c r="M638" i="21"/>
  <c r="O638" i="21"/>
  <c r="E641" i="21"/>
  <c r="D642" i="21"/>
  <c r="F641" i="21"/>
  <c r="K639" i="21"/>
  <c r="M639" i="21"/>
  <c r="Q639" i="21"/>
  <c r="O639" i="21"/>
  <c r="P640" i="21"/>
  <c r="I640" i="21"/>
  <c r="N640" i="21"/>
  <c r="H641" i="21"/>
  <c r="J640" i="21"/>
  <c r="L640" i="21"/>
  <c r="E642" i="21"/>
  <c r="F642" i="21"/>
  <c r="D643" i="21"/>
  <c r="O640" i="21"/>
  <c r="K640" i="21"/>
  <c r="M640" i="21"/>
  <c r="Q640" i="21"/>
  <c r="H642" i="21"/>
  <c r="P641" i="21"/>
  <c r="L641" i="21"/>
  <c r="J641" i="21"/>
  <c r="I641" i="21"/>
  <c r="N641" i="21"/>
  <c r="F643" i="21"/>
  <c r="D644" i="21"/>
  <c r="E643" i="21"/>
  <c r="I642" i="21"/>
  <c r="J642" i="21"/>
  <c r="N642" i="21"/>
  <c r="P642" i="21"/>
  <c r="H643" i="21"/>
  <c r="L642" i="21"/>
  <c r="K641" i="21"/>
  <c r="M641" i="21"/>
  <c r="O641" i="21"/>
  <c r="Q641" i="21"/>
  <c r="F644" i="21"/>
  <c r="D645" i="21"/>
  <c r="E644" i="21"/>
  <c r="O642" i="21"/>
  <c r="Q642" i="21"/>
  <c r="K642" i="21"/>
  <c r="M642" i="21"/>
  <c r="I643" i="21"/>
  <c r="L643" i="21"/>
  <c r="H644" i="21"/>
  <c r="N643" i="21"/>
  <c r="J643" i="21"/>
  <c r="P643" i="21"/>
  <c r="E645" i="21"/>
  <c r="F645" i="21"/>
  <c r="D646" i="21"/>
  <c r="K643" i="21"/>
  <c r="Q643" i="21"/>
  <c r="O643" i="21"/>
  <c r="M643" i="21"/>
  <c r="I644" i="21"/>
  <c r="P644" i="21"/>
  <c r="N644" i="21"/>
  <c r="L644" i="21"/>
  <c r="H645" i="21"/>
  <c r="J644" i="21"/>
  <c r="F646" i="21"/>
  <c r="E646" i="21"/>
  <c r="D647" i="21"/>
  <c r="K644" i="21"/>
  <c r="Q644" i="21"/>
  <c r="M644" i="21"/>
  <c r="O644" i="21"/>
  <c r="H646" i="21"/>
  <c r="L645" i="21"/>
  <c r="I645" i="21"/>
  <c r="J645" i="21"/>
  <c r="N645" i="21"/>
  <c r="P645" i="21"/>
  <c r="F647" i="21"/>
  <c r="E647" i="21"/>
  <c r="D648" i="21"/>
  <c r="L646" i="21"/>
  <c r="P646" i="21"/>
  <c r="J646" i="21"/>
  <c r="I646" i="21"/>
  <c r="N646" i="21"/>
  <c r="H647" i="21"/>
  <c r="K645" i="21"/>
  <c r="O645" i="21"/>
  <c r="Q645" i="21"/>
  <c r="M645" i="21"/>
  <c r="F648" i="21"/>
  <c r="D649" i="21"/>
  <c r="E648" i="21"/>
  <c r="Q646" i="21"/>
  <c r="M646" i="21"/>
  <c r="O646" i="21"/>
  <c r="K646" i="21"/>
  <c r="L647" i="21"/>
  <c r="N647" i="21"/>
  <c r="H648" i="21"/>
  <c r="I647" i="21"/>
  <c r="J647" i="21"/>
  <c r="P647" i="21"/>
  <c r="E649" i="21"/>
  <c r="D650" i="21"/>
  <c r="F649" i="21"/>
  <c r="L648" i="21"/>
  <c r="N648" i="21"/>
  <c r="H649" i="21"/>
  <c r="J648" i="21"/>
  <c r="P648" i="21"/>
  <c r="I648" i="21"/>
  <c r="K647" i="21"/>
  <c r="O647" i="21"/>
  <c r="M647" i="21"/>
  <c r="Q647" i="21"/>
  <c r="F650" i="21"/>
  <c r="E650" i="21"/>
  <c r="D651" i="21"/>
  <c r="L649" i="21"/>
  <c r="N649" i="21"/>
  <c r="P649" i="21"/>
  <c r="J649" i="21"/>
  <c r="H650" i="21"/>
  <c r="I649" i="21"/>
  <c r="K648" i="21"/>
  <c r="Q648" i="21"/>
  <c r="M648" i="21"/>
  <c r="O648" i="21"/>
  <c r="F651" i="21"/>
  <c r="E651" i="21"/>
  <c r="D652" i="21"/>
  <c r="I650" i="21"/>
  <c r="N650" i="21"/>
  <c r="H651" i="21"/>
  <c r="J650" i="21"/>
  <c r="P650" i="21"/>
  <c r="L650" i="21"/>
  <c r="O649" i="21"/>
  <c r="K649" i="21"/>
  <c r="M649" i="21"/>
  <c r="Q649" i="21"/>
  <c r="D653" i="21"/>
  <c r="E652" i="21"/>
  <c r="F652" i="21"/>
  <c r="Q650" i="21"/>
  <c r="K650" i="21"/>
  <c r="O650" i="21"/>
  <c r="M650" i="21"/>
  <c r="I651" i="21"/>
  <c r="L651" i="21"/>
  <c r="P651" i="21"/>
  <c r="J651" i="21"/>
  <c r="N651" i="21"/>
  <c r="H652" i="21"/>
  <c r="F653" i="21"/>
  <c r="D654" i="21"/>
  <c r="E653" i="21"/>
  <c r="O651" i="21"/>
  <c r="Q651" i="21"/>
  <c r="M651" i="21"/>
  <c r="K651" i="21"/>
  <c r="L652" i="21"/>
  <c r="N652" i="21"/>
  <c r="H653" i="21"/>
  <c r="J652" i="21"/>
  <c r="P652" i="21"/>
  <c r="I652" i="21"/>
  <c r="F654" i="21"/>
  <c r="E654" i="21"/>
  <c r="D655" i="21"/>
  <c r="I653" i="21"/>
  <c r="L653" i="21"/>
  <c r="H654" i="21"/>
  <c r="P653" i="21"/>
  <c r="N653" i="21"/>
  <c r="J653" i="21"/>
  <c r="O652" i="21"/>
  <c r="Q652" i="21"/>
  <c r="M652" i="21"/>
  <c r="K652" i="21"/>
  <c r="E655" i="21"/>
  <c r="F655" i="21"/>
  <c r="D656" i="21"/>
  <c r="O653" i="21"/>
  <c r="M653" i="21"/>
  <c r="K653" i="21"/>
  <c r="Q653" i="21"/>
  <c r="I654" i="21"/>
  <c r="L654" i="21"/>
  <c r="H655" i="21"/>
  <c r="P654" i="21"/>
  <c r="J654" i="21"/>
  <c r="N654" i="21"/>
  <c r="E656" i="21"/>
  <c r="D657" i="21"/>
  <c r="F656" i="21"/>
  <c r="O654" i="21"/>
  <c r="K654" i="21"/>
  <c r="Q654" i="21"/>
  <c r="M654" i="21"/>
  <c r="N655" i="21"/>
  <c r="J655" i="21"/>
  <c r="P655" i="21"/>
  <c r="I655" i="21"/>
  <c r="L655" i="21"/>
  <c r="H656" i="21"/>
  <c r="D658" i="21"/>
  <c r="E657" i="21"/>
  <c r="F657" i="21"/>
  <c r="O655" i="21"/>
  <c r="K655" i="21"/>
  <c r="M655" i="21"/>
  <c r="Q655" i="21"/>
  <c r="L656" i="21"/>
  <c r="J656" i="21"/>
  <c r="I656" i="21"/>
  <c r="H657" i="21"/>
  <c r="P656" i="21"/>
  <c r="N656" i="21"/>
  <c r="E658" i="21"/>
  <c r="D659" i="21"/>
  <c r="F658" i="21"/>
  <c r="K656" i="21"/>
  <c r="O656" i="21"/>
  <c r="Q656" i="21"/>
  <c r="M656" i="21"/>
  <c r="P657" i="21"/>
  <c r="H658" i="21"/>
  <c r="I657" i="21"/>
  <c r="J657" i="21"/>
  <c r="N657" i="21"/>
  <c r="L657" i="21"/>
  <c r="D660" i="21"/>
  <c r="F659" i="21"/>
  <c r="E659" i="21"/>
  <c r="J658" i="21"/>
  <c r="L658" i="21"/>
  <c r="H659" i="21"/>
  <c r="N658" i="21"/>
  <c r="I658" i="21"/>
  <c r="P658" i="21"/>
  <c r="O657" i="21"/>
  <c r="Q657" i="21"/>
  <c r="M657" i="21"/>
  <c r="K657" i="21"/>
  <c r="F660" i="21"/>
  <c r="E660" i="21"/>
  <c r="D661" i="21"/>
  <c r="N659" i="21"/>
  <c r="L659" i="21"/>
  <c r="J659" i="21"/>
  <c r="P659" i="21"/>
  <c r="H660" i="21"/>
  <c r="I659" i="21"/>
  <c r="M658" i="21"/>
  <c r="K658" i="21"/>
  <c r="O658" i="21"/>
  <c r="Q658" i="21"/>
  <c r="D662" i="21"/>
  <c r="F661" i="21"/>
  <c r="E661" i="21"/>
  <c r="J660" i="21"/>
  <c r="I660" i="21"/>
  <c r="L660" i="21"/>
  <c r="N660" i="21"/>
  <c r="H661" i="21"/>
  <c r="P660" i="21"/>
  <c r="Q659" i="21"/>
  <c r="M659" i="21"/>
  <c r="O659" i="21"/>
  <c r="K659" i="21"/>
  <c r="D663" i="21"/>
  <c r="F662" i="21"/>
  <c r="E662" i="21"/>
  <c r="Q660" i="21"/>
  <c r="O660" i="21"/>
  <c r="M660" i="21"/>
  <c r="K660" i="21"/>
  <c r="I661" i="21"/>
  <c r="N661" i="21"/>
  <c r="J661" i="21"/>
  <c r="P661" i="21"/>
  <c r="L661" i="21"/>
  <c r="H662" i="21"/>
  <c r="F663" i="21"/>
  <c r="E663" i="21"/>
  <c r="D664" i="21"/>
  <c r="K661" i="21"/>
  <c r="O661" i="21"/>
  <c r="Q661" i="21"/>
  <c r="M661" i="21"/>
  <c r="L662" i="21"/>
  <c r="P662" i="21"/>
  <c r="H663" i="21"/>
  <c r="J662" i="21"/>
  <c r="N662" i="21"/>
  <c r="I662" i="21"/>
  <c r="E664" i="21"/>
  <c r="D665" i="21"/>
  <c r="F664" i="21"/>
  <c r="I663" i="21"/>
  <c r="P663" i="21"/>
  <c r="H664" i="21"/>
  <c r="N663" i="21"/>
  <c r="L663" i="21"/>
  <c r="J663" i="21"/>
  <c r="Q662" i="21"/>
  <c r="O662" i="21"/>
  <c r="K662" i="21"/>
  <c r="M662" i="21"/>
  <c r="E665" i="21"/>
  <c r="D666" i="21"/>
  <c r="F665" i="21"/>
  <c r="K663" i="21"/>
  <c r="O663" i="21"/>
  <c r="M663" i="21"/>
  <c r="Q663" i="21"/>
  <c r="P664" i="21"/>
  <c r="I664" i="21"/>
  <c r="J664" i="21"/>
  <c r="N664" i="21"/>
  <c r="H665" i="21"/>
  <c r="L664" i="21"/>
  <c r="E666" i="21"/>
  <c r="D667" i="21"/>
  <c r="F666" i="21"/>
  <c r="O664" i="21"/>
  <c r="M664" i="21"/>
  <c r="K664" i="21"/>
  <c r="Q664" i="21"/>
  <c r="P665" i="21"/>
  <c r="I665" i="21"/>
  <c r="H666" i="21"/>
  <c r="L665" i="21"/>
  <c r="J665" i="21"/>
  <c r="N665" i="21"/>
  <c r="F667" i="21"/>
  <c r="E667" i="21"/>
  <c r="D668" i="21"/>
  <c r="K665" i="21"/>
  <c r="Q665" i="21"/>
  <c r="O665" i="21"/>
  <c r="M665" i="21"/>
  <c r="P666" i="21"/>
  <c r="I666" i="21"/>
  <c r="J666" i="21"/>
  <c r="H667" i="21"/>
  <c r="N666" i="21"/>
  <c r="L666" i="21"/>
  <c r="D669" i="21"/>
  <c r="E668" i="21"/>
  <c r="F668" i="21"/>
  <c r="Q666" i="21"/>
  <c r="M666" i="21"/>
  <c r="O666" i="21"/>
  <c r="K666" i="21"/>
  <c r="J667" i="21"/>
  <c r="H668" i="21"/>
  <c r="I667" i="21"/>
  <c r="L667" i="21"/>
  <c r="P667" i="21"/>
  <c r="N667" i="21"/>
  <c r="F669" i="21"/>
  <c r="E669" i="21"/>
  <c r="D670" i="21"/>
  <c r="P668" i="21"/>
  <c r="J668" i="21"/>
  <c r="I668" i="21"/>
  <c r="N668" i="21"/>
  <c r="L668" i="21"/>
  <c r="H669" i="21"/>
  <c r="M667" i="21"/>
  <c r="O667" i="21"/>
  <c r="K667" i="21"/>
  <c r="Q667" i="21"/>
  <c r="D671" i="21"/>
  <c r="F670" i="21"/>
  <c r="E670" i="21"/>
  <c r="M668" i="21"/>
  <c r="K668" i="21"/>
  <c r="O668" i="21"/>
  <c r="Q668" i="21"/>
  <c r="L669" i="21"/>
  <c r="I669" i="21"/>
  <c r="P669" i="21"/>
  <c r="J669" i="21"/>
  <c r="H670" i="21"/>
  <c r="N669" i="21"/>
  <c r="F671" i="21"/>
  <c r="D672" i="21"/>
  <c r="E671" i="21"/>
  <c r="M669" i="21"/>
  <c r="Q669" i="21"/>
  <c r="O669" i="21"/>
  <c r="K669" i="21"/>
  <c r="L670" i="21"/>
  <c r="J670" i="21"/>
  <c r="H671" i="21"/>
  <c r="N670" i="21"/>
  <c r="I670" i="21"/>
  <c r="P670" i="21"/>
  <c r="F672" i="21"/>
  <c r="D673" i="21"/>
  <c r="E672" i="21"/>
  <c r="L671" i="21"/>
  <c r="H672" i="21"/>
  <c r="N671" i="21"/>
  <c r="P671" i="21"/>
  <c r="J671" i="21"/>
  <c r="I671" i="21"/>
  <c r="M670" i="21"/>
  <c r="O670" i="21"/>
  <c r="K670" i="21"/>
  <c r="Q670" i="21"/>
  <c r="D674" i="21"/>
  <c r="E673" i="21"/>
  <c r="F673" i="21"/>
  <c r="P672" i="21"/>
  <c r="J672" i="21"/>
  <c r="H673" i="21"/>
  <c r="I672" i="21"/>
  <c r="L672" i="21"/>
  <c r="N672" i="21"/>
  <c r="M671" i="21"/>
  <c r="Q671" i="21"/>
  <c r="O671" i="21"/>
  <c r="K671" i="21"/>
  <c r="D675" i="21"/>
  <c r="F674" i="21"/>
  <c r="E674" i="21"/>
  <c r="I673" i="21"/>
  <c r="N673" i="21"/>
  <c r="P673" i="21"/>
  <c r="L673" i="21"/>
  <c r="H674" i="21"/>
  <c r="J673" i="21"/>
  <c r="O672" i="21"/>
  <c r="M672" i="21"/>
  <c r="Q672" i="21"/>
  <c r="K672" i="21"/>
  <c r="F675" i="21"/>
  <c r="E675" i="21"/>
  <c r="D676" i="21"/>
  <c r="K673" i="21"/>
  <c r="Q673" i="21"/>
  <c r="M673" i="21"/>
  <c r="O673" i="21"/>
  <c r="I674" i="21"/>
  <c r="P674" i="21"/>
  <c r="L674" i="21"/>
  <c r="H675" i="21"/>
  <c r="J674" i="21"/>
  <c r="N674" i="21"/>
  <c r="E676" i="21"/>
  <c r="F676" i="21"/>
  <c r="D677" i="21"/>
  <c r="Q674" i="21"/>
  <c r="M674" i="21"/>
  <c r="O674" i="21"/>
  <c r="K674" i="21"/>
  <c r="N675" i="21"/>
  <c r="I675" i="21"/>
  <c r="P675" i="21"/>
  <c r="L675" i="21"/>
  <c r="J675" i="21"/>
  <c r="H676" i="21"/>
  <c r="F677" i="21"/>
  <c r="D678" i="21"/>
  <c r="E677" i="21"/>
  <c r="K675" i="21"/>
  <c r="Q675" i="21"/>
  <c r="M675" i="21"/>
  <c r="O675" i="21"/>
  <c r="H677" i="21"/>
  <c r="N676" i="21"/>
  <c r="L676" i="21"/>
  <c r="P676" i="21"/>
  <c r="I676" i="21"/>
  <c r="J676" i="21"/>
  <c r="F678" i="21"/>
  <c r="E678" i="21"/>
  <c r="D679" i="21"/>
  <c r="H678" i="21"/>
  <c r="L677" i="21"/>
  <c r="N677" i="21"/>
  <c r="P677" i="21"/>
  <c r="I677" i="21"/>
  <c r="J677" i="21"/>
  <c r="K676" i="21"/>
  <c r="M676" i="21"/>
  <c r="O676" i="21"/>
  <c r="Q676" i="21"/>
  <c r="E679" i="21"/>
  <c r="D680" i="21"/>
  <c r="F679" i="21"/>
  <c r="P678" i="21"/>
  <c r="J678" i="21"/>
  <c r="L678" i="21"/>
  <c r="I678" i="21"/>
  <c r="N678" i="21"/>
  <c r="H679" i="21"/>
  <c r="M677" i="21"/>
  <c r="K677" i="21"/>
  <c r="Q677" i="21"/>
  <c r="O677" i="21"/>
  <c r="D681" i="21"/>
  <c r="E680" i="21"/>
  <c r="F680" i="21"/>
  <c r="Q678" i="21"/>
  <c r="K678" i="21"/>
  <c r="M678" i="21"/>
  <c r="O678" i="21"/>
  <c r="I679" i="21"/>
  <c r="J679" i="21"/>
  <c r="L679" i="21"/>
  <c r="P679" i="21"/>
  <c r="N679" i="21"/>
  <c r="H680" i="21"/>
  <c r="E681" i="21"/>
  <c r="D682" i="21"/>
  <c r="F681" i="21"/>
  <c r="O679" i="21"/>
  <c r="K679" i="21"/>
  <c r="M679" i="21"/>
  <c r="Q679" i="21"/>
  <c r="J680" i="21"/>
  <c r="I680" i="21"/>
  <c r="H681" i="21"/>
  <c r="N680" i="21"/>
  <c r="L680" i="21"/>
  <c r="P680" i="21"/>
  <c r="D683" i="21"/>
  <c r="E682" i="21"/>
  <c r="F682" i="21"/>
  <c r="K680" i="21"/>
  <c r="Q680" i="21"/>
  <c r="O680" i="21"/>
  <c r="M680" i="21"/>
  <c r="I681" i="21"/>
  <c r="L681" i="21"/>
  <c r="J681" i="21"/>
  <c r="H682" i="21"/>
  <c r="N681" i="21"/>
  <c r="P681" i="21"/>
  <c r="D684" i="21"/>
  <c r="E683" i="21"/>
  <c r="F683" i="21"/>
  <c r="K681" i="21"/>
  <c r="O681" i="21"/>
  <c r="Q681" i="21"/>
  <c r="M681" i="21"/>
  <c r="I682" i="21"/>
  <c r="P682" i="21"/>
  <c r="N682" i="21"/>
  <c r="H683" i="21"/>
  <c r="L682" i="21"/>
  <c r="J682" i="21"/>
  <c r="F684" i="21"/>
  <c r="E684" i="21"/>
  <c r="D685" i="21"/>
  <c r="O682" i="21"/>
  <c r="M682" i="21"/>
  <c r="Q682" i="21"/>
  <c r="K682" i="21"/>
  <c r="H684" i="21"/>
  <c r="J683" i="21"/>
  <c r="L683" i="21"/>
  <c r="N683" i="21"/>
  <c r="P683" i="21"/>
  <c r="I683" i="21"/>
  <c r="D686" i="21"/>
  <c r="E685" i="21"/>
  <c r="F685" i="21"/>
  <c r="N684" i="21"/>
  <c r="H685" i="21"/>
  <c r="L684" i="21"/>
  <c r="J684" i="21"/>
  <c r="P684" i="21"/>
  <c r="I684" i="21"/>
  <c r="K683" i="21"/>
  <c r="O683" i="21"/>
  <c r="Q683" i="21"/>
  <c r="M683" i="21"/>
  <c r="E686" i="21"/>
  <c r="D687" i="21"/>
  <c r="F686" i="21"/>
  <c r="I685" i="21"/>
  <c r="H686" i="21"/>
  <c r="N685" i="21"/>
  <c r="P685" i="21"/>
  <c r="L685" i="21"/>
  <c r="J685" i="21"/>
  <c r="O684" i="21"/>
  <c r="Q684" i="21"/>
  <c r="K684" i="21"/>
  <c r="M684" i="21"/>
  <c r="E687" i="21"/>
  <c r="D688" i="21"/>
  <c r="F687" i="21"/>
  <c r="K685" i="21"/>
  <c r="M685" i="21"/>
  <c r="O685" i="21"/>
  <c r="Q685" i="21"/>
  <c r="P686" i="21"/>
  <c r="N686" i="21"/>
  <c r="L686" i="21"/>
  <c r="I686" i="21"/>
  <c r="H687" i="21"/>
  <c r="J686" i="21"/>
  <c r="D689" i="21"/>
  <c r="E688" i="21"/>
  <c r="F688" i="21"/>
  <c r="Q686" i="21"/>
  <c r="O686" i="21"/>
  <c r="M686" i="21"/>
  <c r="K686" i="21"/>
  <c r="N687" i="21"/>
  <c r="J687" i="21"/>
  <c r="P687" i="21"/>
  <c r="L687" i="21"/>
  <c r="I687" i="21"/>
  <c r="H688" i="21"/>
  <c r="D690" i="21"/>
  <c r="E689" i="21"/>
  <c r="F689" i="21"/>
  <c r="M687" i="21"/>
  <c r="O687" i="21"/>
  <c r="Q687" i="21"/>
  <c r="K687" i="21"/>
  <c r="H689" i="21"/>
  <c r="L688" i="21"/>
  <c r="P688" i="21"/>
  <c r="I688" i="21"/>
  <c r="J688" i="21"/>
  <c r="N688" i="21"/>
  <c r="E690" i="21"/>
  <c r="F690" i="21"/>
  <c r="D691" i="21"/>
  <c r="H690" i="21"/>
  <c r="L689" i="21"/>
  <c r="N689" i="21"/>
  <c r="J689" i="21"/>
  <c r="P689" i="21"/>
  <c r="I689" i="21"/>
  <c r="O688" i="21"/>
  <c r="Q688" i="21"/>
  <c r="M688" i="21"/>
  <c r="K688" i="21"/>
  <c r="E691" i="21"/>
  <c r="D692" i="21"/>
  <c r="F691" i="21"/>
  <c r="J690" i="21"/>
  <c r="P690" i="21"/>
  <c r="N690" i="21"/>
  <c r="H691" i="21"/>
  <c r="I690" i="21"/>
  <c r="L690" i="21"/>
  <c r="Q689" i="21"/>
  <c r="O689" i="21"/>
  <c r="M689" i="21"/>
  <c r="K689" i="21"/>
  <c r="D693" i="21"/>
  <c r="E692" i="21"/>
  <c r="F692" i="21"/>
  <c r="H692" i="21"/>
  <c r="N691" i="21"/>
  <c r="J691" i="21"/>
  <c r="L691" i="21"/>
  <c r="P691" i="21"/>
  <c r="I691" i="21"/>
  <c r="O690" i="21"/>
  <c r="Q690" i="21"/>
  <c r="M690" i="21"/>
  <c r="K690" i="21"/>
  <c r="D694" i="21"/>
  <c r="F693" i="21"/>
  <c r="E693" i="21"/>
  <c r="J692" i="21"/>
  <c r="I692" i="21"/>
  <c r="P692" i="21"/>
  <c r="H693" i="21"/>
  <c r="N692" i="21"/>
  <c r="L692" i="21"/>
  <c r="M691" i="21"/>
  <c r="K691" i="21"/>
  <c r="Q691" i="21"/>
  <c r="O691" i="21"/>
  <c r="F694" i="21"/>
  <c r="D695" i="21"/>
  <c r="E694" i="21"/>
  <c r="M692" i="21"/>
  <c r="Q692" i="21"/>
  <c r="K692" i="21"/>
  <c r="O692" i="21"/>
  <c r="N693" i="21"/>
  <c r="L693" i="21"/>
  <c r="H694" i="21"/>
  <c r="P693" i="21"/>
  <c r="J693" i="21"/>
  <c r="I693" i="21"/>
  <c r="F695" i="21"/>
  <c r="D696" i="21"/>
  <c r="E695" i="21"/>
  <c r="I694" i="21"/>
  <c r="H695" i="21"/>
  <c r="N694" i="21"/>
  <c r="L694" i="21"/>
  <c r="P694" i="21"/>
  <c r="J694" i="21"/>
  <c r="M693" i="21"/>
  <c r="K693" i="21"/>
  <c r="O693" i="21"/>
  <c r="Q693" i="21"/>
  <c r="E696" i="21"/>
  <c r="F696" i="21"/>
  <c r="D697" i="21"/>
  <c r="K694" i="21"/>
  <c r="Q694" i="21"/>
  <c r="M694" i="21"/>
  <c r="O694" i="21"/>
  <c r="I695" i="21"/>
  <c r="L695" i="21"/>
  <c r="H696" i="21"/>
  <c r="J695" i="21"/>
  <c r="N695" i="21"/>
  <c r="P695" i="21"/>
  <c r="D698" i="21"/>
  <c r="E697" i="21"/>
  <c r="F697" i="21"/>
  <c r="M695" i="21"/>
  <c r="Q695" i="21"/>
  <c r="O695" i="21"/>
  <c r="K695" i="21"/>
  <c r="P696" i="21"/>
  <c r="N696" i="21"/>
  <c r="J696" i="21"/>
  <c r="I696" i="21"/>
  <c r="L696" i="21"/>
  <c r="H697" i="21"/>
  <c r="D699" i="21"/>
  <c r="F698" i="21"/>
  <c r="E698" i="21"/>
  <c r="M696" i="21"/>
  <c r="O696" i="21"/>
  <c r="K696" i="21"/>
  <c r="Q696" i="21"/>
  <c r="L697" i="21"/>
  <c r="J697" i="21"/>
  <c r="H698" i="21"/>
  <c r="P697" i="21"/>
  <c r="I697" i="21"/>
  <c r="N697" i="21"/>
  <c r="D700" i="21"/>
  <c r="F699" i="21"/>
  <c r="E699" i="21"/>
  <c r="L698" i="21"/>
  <c r="H699" i="21"/>
  <c r="I698" i="21"/>
  <c r="J698" i="21"/>
  <c r="N698" i="21"/>
  <c r="P698" i="21"/>
  <c r="M697" i="21"/>
  <c r="O697" i="21"/>
  <c r="Q697" i="21"/>
  <c r="K697" i="21"/>
  <c r="E700" i="21"/>
  <c r="D701" i="21"/>
  <c r="F700" i="21"/>
  <c r="L699" i="21"/>
  <c r="H700" i="21"/>
  <c r="J699" i="21"/>
  <c r="N699" i="21"/>
  <c r="I699" i="21"/>
  <c r="P699" i="21"/>
  <c r="M698" i="21"/>
  <c r="Q698" i="21"/>
  <c r="K698" i="21"/>
  <c r="O698" i="21"/>
  <c r="E701" i="21"/>
  <c r="F701" i="21"/>
  <c r="D702" i="21"/>
  <c r="I700" i="21"/>
  <c r="P700" i="21"/>
  <c r="J700" i="21"/>
  <c r="N700" i="21"/>
  <c r="H701" i="21"/>
  <c r="L700" i="21"/>
  <c r="K699" i="21"/>
  <c r="Q699" i="21"/>
  <c r="M699" i="21"/>
  <c r="O699" i="21"/>
  <c r="F702" i="21"/>
  <c r="D703" i="21"/>
  <c r="E702" i="21"/>
  <c r="O700" i="21"/>
  <c r="Q700" i="21"/>
  <c r="M700" i="21"/>
  <c r="K700" i="21"/>
  <c r="H702" i="21"/>
  <c r="J701" i="21"/>
  <c r="N701" i="21"/>
  <c r="L701" i="21"/>
  <c r="I701" i="21"/>
  <c r="P701" i="21"/>
  <c r="E703" i="21"/>
  <c r="F703" i="21"/>
  <c r="D704" i="21"/>
  <c r="I702" i="21"/>
  <c r="H703" i="21"/>
  <c r="L702" i="21"/>
  <c r="P702" i="21"/>
  <c r="N702" i="21"/>
  <c r="J702" i="21"/>
  <c r="O701" i="21"/>
  <c r="Q701" i="21"/>
  <c r="K701" i="21"/>
  <c r="M701" i="21"/>
  <c r="F704" i="21"/>
  <c r="D705" i="21"/>
  <c r="E704" i="21"/>
  <c r="Q702" i="21"/>
  <c r="O702" i="21"/>
  <c r="M702" i="21"/>
  <c r="K702" i="21"/>
  <c r="L703" i="21"/>
  <c r="P703" i="21"/>
  <c r="J703" i="21"/>
  <c r="N703" i="21"/>
  <c r="H704" i="21"/>
  <c r="I703" i="21"/>
  <c r="D706" i="21"/>
  <c r="F705" i="21"/>
  <c r="E705" i="21"/>
  <c r="H705" i="21"/>
  <c r="N704" i="21"/>
  <c r="P704" i="21"/>
  <c r="I704" i="21"/>
  <c r="L704" i="21"/>
  <c r="J704" i="21"/>
  <c r="Q703" i="21"/>
  <c r="K703" i="21"/>
  <c r="O703" i="21"/>
  <c r="M703" i="21"/>
  <c r="F706" i="21"/>
  <c r="E706" i="21"/>
  <c r="D707" i="21"/>
  <c r="N705" i="21"/>
  <c r="I705" i="21"/>
  <c r="H706" i="21"/>
  <c r="L705" i="21"/>
  <c r="P705" i="21"/>
  <c r="J705" i="21"/>
  <c r="K704" i="21"/>
  <c r="Q704" i="21"/>
  <c r="M704" i="21"/>
  <c r="O704" i="21"/>
  <c r="D708" i="21"/>
  <c r="E707" i="21"/>
  <c r="F707" i="21"/>
  <c r="M705" i="21"/>
  <c r="O705" i="21"/>
  <c r="Q705" i="21"/>
  <c r="K705" i="21"/>
  <c r="P706" i="21"/>
  <c r="J706" i="21"/>
  <c r="N706" i="21"/>
  <c r="L706" i="21"/>
  <c r="H707" i="21"/>
  <c r="I706" i="21"/>
  <c r="E708" i="21"/>
  <c r="D709" i="21"/>
  <c r="F708" i="21"/>
  <c r="N707" i="21"/>
  <c r="L707" i="21"/>
  <c r="J707" i="21"/>
  <c r="H708" i="21"/>
  <c r="P707" i="21"/>
  <c r="I707" i="21"/>
  <c r="Q706" i="21"/>
  <c r="K706" i="21"/>
  <c r="O706" i="21"/>
  <c r="M706" i="21"/>
  <c r="F709" i="21"/>
  <c r="D710" i="21"/>
  <c r="E709" i="21"/>
  <c r="L708" i="21"/>
  <c r="H709" i="21"/>
  <c r="J708" i="21"/>
  <c r="I708" i="21"/>
  <c r="P708" i="21"/>
  <c r="N708" i="21"/>
  <c r="Q707" i="21"/>
  <c r="M707" i="21"/>
  <c r="K707" i="21"/>
  <c r="O707" i="21"/>
  <c r="E710" i="21"/>
  <c r="F710" i="21"/>
  <c r="D711" i="21"/>
  <c r="H710" i="21"/>
  <c r="N709" i="21"/>
  <c r="P709" i="21"/>
  <c r="L709" i="21"/>
  <c r="I709" i="21"/>
  <c r="J709" i="21"/>
  <c r="Q708" i="21"/>
  <c r="K708" i="21"/>
  <c r="M708" i="21"/>
  <c r="O708" i="21"/>
  <c r="F711" i="21"/>
  <c r="E711" i="21"/>
  <c r="D712" i="21"/>
  <c r="P710" i="21"/>
  <c r="I710" i="21"/>
  <c r="L710" i="21"/>
  <c r="H711" i="21"/>
  <c r="N710" i="21"/>
  <c r="J710" i="21"/>
  <c r="Q709" i="21"/>
  <c r="O709" i="21"/>
  <c r="M709" i="21"/>
  <c r="K709" i="21"/>
  <c r="D713" i="21"/>
  <c r="F712" i="21"/>
  <c r="E712" i="21"/>
  <c r="K710" i="21"/>
  <c r="O710" i="21"/>
  <c r="Q710" i="21"/>
  <c r="M710" i="21"/>
  <c r="J711" i="21"/>
  <c r="N711" i="21"/>
  <c r="H712" i="21"/>
  <c r="L711" i="21"/>
  <c r="I711" i="21"/>
  <c r="P711" i="21"/>
  <c r="F713" i="21"/>
  <c r="E713" i="21"/>
  <c r="D714" i="21"/>
  <c r="L712" i="21"/>
  <c r="N712" i="21"/>
  <c r="J712" i="21"/>
  <c r="P712" i="21"/>
  <c r="I712" i="21"/>
  <c r="H713" i="21"/>
  <c r="Q711" i="21"/>
  <c r="O711" i="21"/>
  <c r="M711" i="21"/>
  <c r="K711" i="21"/>
  <c r="F714" i="21"/>
  <c r="E714" i="21"/>
  <c r="D715" i="21"/>
  <c r="O712" i="21"/>
  <c r="M712" i="21"/>
  <c r="Q712" i="21"/>
  <c r="K712" i="21"/>
  <c r="J713" i="21"/>
  <c r="H714" i="21"/>
  <c r="I713" i="21"/>
  <c r="P713" i="21"/>
  <c r="L713" i="21"/>
  <c r="N713" i="21"/>
  <c r="D716" i="21"/>
  <c r="F715" i="21"/>
  <c r="E715" i="21"/>
  <c r="J714" i="21"/>
  <c r="I714" i="21"/>
  <c r="N714" i="21"/>
  <c r="H715" i="21"/>
  <c r="L714" i="21"/>
  <c r="P714" i="21"/>
  <c r="Q713" i="21"/>
  <c r="K713" i="21"/>
  <c r="O713" i="21"/>
  <c r="M713" i="21"/>
  <c r="F716" i="21"/>
  <c r="D717" i="21"/>
  <c r="E716" i="21"/>
  <c r="K714" i="21"/>
  <c r="M714" i="21"/>
  <c r="Q714" i="21"/>
  <c r="O714" i="21"/>
  <c r="I715" i="21"/>
  <c r="N715" i="21"/>
  <c r="H716" i="21"/>
  <c r="P715" i="21"/>
  <c r="L715" i="21"/>
  <c r="J715" i="21"/>
  <c r="D718" i="21"/>
  <c r="F717" i="21"/>
  <c r="E717" i="21"/>
  <c r="Q715" i="21"/>
  <c r="M715" i="21"/>
  <c r="O715" i="21"/>
  <c r="K715" i="21"/>
  <c r="J716" i="21"/>
  <c r="I716" i="21"/>
  <c r="L716" i="21"/>
  <c r="N716" i="21"/>
  <c r="P716" i="21"/>
  <c r="H717" i="21"/>
  <c r="E718" i="21"/>
  <c r="D719" i="21"/>
  <c r="F718" i="21"/>
  <c r="M716" i="21"/>
  <c r="O716" i="21"/>
  <c r="K716" i="21"/>
  <c r="Q716" i="21"/>
  <c r="I717" i="21"/>
  <c r="L717" i="21"/>
  <c r="N717" i="21"/>
  <c r="H718" i="21"/>
  <c r="P717" i="21"/>
  <c r="J717" i="21"/>
  <c r="E719" i="21"/>
  <c r="F719" i="21"/>
  <c r="D720" i="21"/>
  <c r="K717" i="21"/>
  <c r="Q717" i="21"/>
  <c r="M717" i="21"/>
  <c r="O717" i="21"/>
  <c r="P718" i="21"/>
  <c r="I718" i="21"/>
  <c r="N718" i="21"/>
  <c r="J718" i="21"/>
  <c r="L718" i="21"/>
  <c r="H719" i="21"/>
  <c r="E720" i="21"/>
  <c r="D721" i="21"/>
  <c r="F720" i="21"/>
  <c r="O718" i="21"/>
  <c r="Q718" i="21"/>
  <c r="K718" i="21"/>
  <c r="M718" i="21"/>
  <c r="N719" i="21"/>
  <c r="P719" i="21"/>
  <c r="J719" i="21"/>
  <c r="L719" i="21"/>
  <c r="I719" i="21"/>
  <c r="H720" i="21"/>
  <c r="E721" i="21"/>
  <c r="F721" i="21"/>
  <c r="D722" i="21"/>
  <c r="Q719" i="21"/>
  <c r="O719" i="21"/>
  <c r="M719" i="21"/>
  <c r="K719" i="21"/>
  <c r="H721" i="21"/>
  <c r="L720" i="21"/>
  <c r="N720" i="21"/>
  <c r="P720" i="21"/>
  <c r="J720" i="21"/>
  <c r="I720" i="21"/>
  <c r="F722" i="21"/>
  <c r="E722" i="21"/>
  <c r="D723" i="21"/>
  <c r="N721" i="21"/>
  <c r="L721" i="21"/>
  <c r="H722" i="21"/>
  <c r="I721" i="21"/>
  <c r="P721" i="21"/>
  <c r="J721" i="21"/>
  <c r="Q720" i="21"/>
  <c r="K720" i="21"/>
  <c r="O720" i="21"/>
  <c r="M720" i="21"/>
  <c r="F723" i="21"/>
  <c r="D724" i="21"/>
  <c r="E723" i="21"/>
  <c r="L722" i="21"/>
  <c r="I722" i="21"/>
  <c r="P722" i="21"/>
  <c r="H723" i="21"/>
  <c r="J722" i="21"/>
  <c r="N722" i="21"/>
  <c r="K721" i="21"/>
  <c r="O721" i="21"/>
  <c r="Q721" i="21"/>
  <c r="M721" i="21"/>
  <c r="D725" i="21"/>
  <c r="F724" i="21"/>
  <c r="E724" i="21"/>
  <c r="Q722" i="21"/>
  <c r="O722" i="21"/>
  <c r="M722" i="21"/>
  <c r="K722" i="21"/>
  <c r="J723" i="21"/>
  <c r="P723" i="21"/>
  <c r="H724" i="21"/>
  <c r="N723" i="21"/>
  <c r="L723" i="21"/>
  <c r="I723" i="21"/>
  <c r="F725" i="21"/>
  <c r="D726" i="21"/>
  <c r="E725" i="21"/>
  <c r="J724" i="21"/>
  <c r="H725" i="21"/>
  <c r="N724" i="21"/>
  <c r="I724" i="21"/>
  <c r="L724" i="21"/>
  <c r="P724" i="21"/>
  <c r="M723" i="21"/>
  <c r="Q723" i="21"/>
  <c r="K723" i="21"/>
  <c r="O723" i="21"/>
  <c r="D727" i="21"/>
  <c r="F726" i="21"/>
  <c r="E726" i="21"/>
  <c r="H726" i="21"/>
  <c r="N725" i="21"/>
  <c r="I725" i="21"/>
  <c r="L725" i="21"/>
  <c r="P725" i="21"/>
  <c r="J725" i="21"/>
  <c r="Q724" i="21"/>
  <c r="K724" i="21"/>
  <c r="O724" i="21"/>
  <c r="M724" i="21"/>
  <c r="D728" i="21"/>
  <c r="F727" i="21"/>
  <c r="E727" i="21"/>
  <c r="I726" i="21"/>
  <c r="J726" i="21"/>
  <c r="P726" i="21"/>
  <c r="N726" i="21"/>
  <c r="L726" i="21"/>
  <c r="H727" i="21"/>
  <c r="O725" i="21"/>
  <c r="Q725" i="21"/>
  <c r="K725" i="21"/>
  <c r="M725" i="21"/>
  <c r="D729" i="21"/>
  <c r="E728" i="21"/>
  <c r="F728" i="21"/>
  <c r="M726" i="21"/>
  <c r="K726" i="21"/>
  <c r="Q726" i="21"/>
  <c r="O726" i="21"/>
  <c r="N727" i="21"/>
  <c r="J727" i="21"/>
  <c r="I727" i="21"/>
  <c r="L727" i="21"/>
  <c r="P727" i="21"/>
  <c r="H728" i="21"/>
  <c r="E729" i="21"/>
  <c r="D730" i="21"/>
  <c r="F729" i="21"/>
  <c r="K727" i="21"/>
  <c r="Q727" i="21"/>
  <c r="M727" i="21"/>
  <c r="O727" i="21"/>
  <c r="N728" i="21"/>
  <c r="L728" i="21"/>
  <c r="H729" i="21"/>
  <c r="P728" i="21"/>
  <c r="I728" i="21"/>
  <c r="J728" i="21"/>
  <c r="F730" i="21"/>
  <c r="D731" i="21"/>
  <c r="E730" i="21"/>
  <c r="I729" i="21"/>
  <c r="N729" i="21"/>
  <c r="J729" i="21"/>
  <c r="H730" i="21"/>
  <c r="P729" i="21"/>
  <c r="L729" i="21"/>
  <c r="O728" i="21"/>
  <c r="Q728" i="21"/>
  <c r="M728" i="21"/>
  <c r="K728" i="21"/>
  <c r="D732" i="21"/>
  <c r="E731" i="21"/>
  <c r="F731" i="21"/>
  <c r="O729" i="21"/>
  <c r="K729" i="21"/>
  <c r="M729" i="21"/>
  <c r="Q729" i="21"/>
  <c r="P730" i="21"/>
  <c r="H731" i="21"/>
  <c r="L730" i="21"/>
  <c r="I730" i="21"/>
  <c r="N730" i="21"/>
  <c r="J730" i="21"/>
  <c r="D733" i="21"/>
  <c r="E732" i="21"/>
  <c r="F732" i="21"/>
  <c r="I731" i="21"/>
  <c r="H732" i="21"/>
  <c r="N731" i="21"/>
  <c r="J731" i="21"/>
  <c r="P731" i="21"/>
  <c r="L731" i="21"/>
  <c r="O730" i="21"/>
  <c r="Q730" i="21"/>
  <c r="M730" i="21"/>
  <c r="K730" i="21"/>
  <c r="E733" i="21"/>
  <c r="D734" i="21"/>
  <c r="F733" i="21"/>
  <c r="K731" i="21"/>
  <c r="M731" i="21"/>
  <c r="O731" i="21"/>
  <c r="Q731" i="21"/>
  <c r="N732" i="21"/>
  <c r="L732" i="21"/>
  <c r="J732" i="21"/>
  <c r="P732" i="21"/>
  <c r="H733" i="21"/>
  <c r="I732" i="21"/>
  <c r="D735" i="21"/>
  <c r="E734" i="21"/>
  <c r="F734" i="21"/>
  <c r="L733" i="21"/>
  <c r="J733" i="21"/>
  <c r="I733" i="21"/>
  <c r="H734" i="21"/>
  <c r="P733" i="21"/>
  <c r="N733" i="21"/>
  <c r="Q732" i="21"/>
  <c r="M732" i="21"/>
  <c r="K732" i="21"/>
  <c r="O732" i="21"/>
  <c r="E735" i="21"/>
  <c r="F735" i="21"/>
  <c r="D736" i="21"/>
  <c r="O733" i="21"/>
  <c r="K733" i="21"/>
  <c r="Q733" i="21"/>
  <c r="M733" i="21"/>
  <c r="N734" i="21"/>
  <c r="H735" i="21"/>
  <c r="I734" i="21"/>
  <c r="P734" i="21"/>
  <c r="J734" i="21"/>
  <c r="L734" i="21"/>
  <c r="E736" i="21"/>
  <c r="F736" i="21"/>
  <c r="D737" i="21"/>
  <c r="I735" i="21"/>
  <c r="J735" i="21"/>
  <c r="P735" i="21"/>
  <c r="H736" i="21"/>
  <c r="N735" i="21"/>
  <c r="L735" i="21"/>
  <c r="Q734" i="21"/>
  <c r="O734" i="21"/>
  <c r="M734" i="21"/>
  <c r="K734" i="21"/>
  <c r="D738" i="21"/>
  <c r="E737" i="21"/>
  <c r="F737" i="21"/>
  <c r="M735" i="21"/>
  <c r="O735" i="21"/>
  <c r="K735" i="21"/>
  <c r="Q735" i="21"/>
  <c r="H737" i="21"/>
  <c r="N736" i="21"/>
  <c r="L736" i="21"/>
  <c r="J736" i="21"/>
  <c r="P736" i="21"/>
  <c r="I736" i="21"/>
  <c r="F738" i="21"/>
  <c r="E738" i="21"/>
  <c r="D739" i="21"/>
  <c r="H738" i="21"/>
  <c r="N737" i="21"/>
  <c r="J737" i="21"/>
  <c r="P737" i="21"/>
  <c r="I737" i="21"/>
  <c r="L737" i="21"/>
  <c r="M736" i="21"/>
  <c r="Q736" i="21"/>
  <c r="O736" i="21"/>
  <c r="K736" i="21"/>
  <c r="F739" i="21"/>
  <c r="E739" i="21"/>
  <c r="D740" i="21"/>
  <c r="L738" i="21"/>
  <c r="H739" i="21"/>
  <c r="P738" i="21"/>
  <c r="N738" i="21"/>
  <c r="J738" i="21"/>
  <c r="I738" i="21"/>
  <c r="M737" i="21"/>
  <c r="Q737" i="21"/>
  <c r="O737" i="21"/>
  <c r="K737" i="21"/>
  <c r="F740" i="21"/>
  <c r="E740" i="21"/>
  <c r="D741" i="21"/>
  <c r="N739" i="21"/>
  <c r="I739" i="21"/>
  <c r="L739" i="21"/>
  <c r="J739" i="21"/>
  <c r="P739" i="21"/>
  <c r="H740" i="21"/>
  <c r="Q738" i="21"/>
  <c r="O738" i="21"/>
  <c r="K738" i="21"/>
  <c r="M738" i="21"/>
  <c r="E741" i="21"/>
  <c r="F741" i="21"/>
  <c r="D742" i="21"/>
  <c r="O739" i="21"/>
  <c r="K739" i="21"/>
  <c r="M739" i="21"/>
  <c r="Q739" i="21"/>
  <c r="L740" i="21"/>
  <c r="J740" i="21"/>
  <c r="I740" i="21"/>
  <c r="H741" i="21"/>
  <c r="P740" i="21"/>
  <c r="N740" i="21"/>
  <c r="F742" i="21"/>
  <c r="D743" i="21"/>
  <c r="E742" i="21"/>
  <c r="O740" i="21"/>
  <c r="Q740" i="21"/>
  <c r="M740" i="21"/>
  <c r="K740" i="21"/>
  <c r="N741" i="21"/>
  <c r="L741" i="21"/>
  <c r="P741" i="21"/>
  <c r="J741" i="21"/>
  <c r="H742" i="21"/>
  <c r="I741" i="21"/>
  <c r="D744" i="21"/>
  <c r="E743" i="21"/>
  <c r="F743" i="21"/>
  <c r="J742" i="21"/>
  <c r="P742" i="21"/>
  <c r="I742" i="21"/>
  <c r="L742" i="21"/>
  <c r="H743" i="21"/>
  <c r="N742" i="21"/>
  <c r="M741" i="21"/>
  <c r="Q741" i="21"/>
  <c r="O741" i="21"/>
  <c r="K741" i="21"/>
  <c r="F744" i="21"/>
  <c r="E744" i="21"/>
  <c r="D745" i="21"/>
  <c r="Q742" i="21"/>
  <c r="K742" i="21"/>
  <c r="M742" i="21"/>
  <c r="O742" i="21"/>
  <c r="P743" i="21"/>
  <c r="I743" i="21"/>
  <c r="L743" i="21"/>
  <c r="N743" i="21"/>
  <c r="H744" i="21"/>
  <c r="J743" i="21"/>
  <c r="D746" i="21"/>
  <c r="F745" i="21"/>
  <c r="E745" i="21"/>
  <c r="K743" i="21"/>
  <c r="Q743" i="21"/>
  <c r="O743" i="21"/>
  <c r="M743" i="21"/>
  <c r="P744" i="21"/>
  <c r="I744" i="21"/>
  <c r="L744" i="21"/>
  <c r="N744" i="21"/>
  <c r="J744" i="21"/>
  <c r="H745" i="21"/>
  <c r="F746" i="21"/>
  <c r="E746" i="21"/>
  <c r="D747" i="21"/>
  <c r="K744" i="21"/>
  <c r="M744" i="21"/>
  <c r="O744" i="21"/>
  <c r="Q744" i="21"/>
  <c r="H746" i="21"/>
  <c r="N745" i="21"/>
  <c r="J745" i="21"/>
  <c r="I745" i="21"/>
  <c r="L745" i="21"/>
  <c r="P745" i="21"/>
  <c r="E747" i="21"/>
  <c r="D748" i="21"/>
  <c r="F747" i="21"/>
  <c r="I746" i="21"/>
  <c r="J746" i="21"/>
  <c r="P746" i="21"/>
  <c r="N746" i="21"/>
  <c r="H747" i="21"/>
  <c r="L746" i="21"/>
  <c r="M745" i="21"/>
  <c r="K745" i="21"/>
  <c r="O745" i="21"/>
  <c r="Q745" i="21"/>
  <c r="D749" i="21"/>
  <c r="F748" i="21"/>
  <c r="E748" i="21"/>
  <c r="K746" i="21"/>
  <c r="M746" i="21"/>
  <c r="O746" i="21"/>
  <c r="Q746" i="21"/>
  <c r="L747" i="21"/>
  <c r="P747" i="21"/>
  <c r="I747" i="21"/>
  <c r="N747" i="21"/>
  <c r="J747" i="21"/>
  <c r="H748" i="21"/>
  <c r="D750" i="21"/>
  <c r="E749" i="21"/>
  <c r="F749" i="21"/>
  <c r="Q747" i="21"/>
  <c r="K747" i="21"/>
  <c r="M747" i="21"/>
  <c r="O747" i="21"/>
  <c r="L748" i="21"/>
  <c r="P748" i="21"/>
  <c r="I748" i="21"/>
  <c r="H749" i="21"/>
  <c r="J748" i="21"/>
  <c r="N748" i="21"/>
  <c r="D751" i="21"/>
  <c r="E750" i="21"/>
  <c r="F750" i="21"/>
  <c r="M748" i="21"/>
  <c r="Q748" i="21"/>
  <c r="K748" i="21"/>
  <c r="O748" i="21"/>
  <c r="P749" i="21"/>
  <c r="L749" i="21"/>
  <c r="J749" i="21"/>
  <c r="I749" i="21"/>
  <c r="N749" i="21"/>
  <c r="H750" i="21"/>
  <c r="F751" i="21"/>
  <c r="D752" i="21"/>
  <c r="E751" i="21"/>
  <c r="Q749" i="21"/>
  <c r="K749" i="21"/>
  <c r="O749" i="21"/>
  <c r="M749" i="21"/>
  <c r="L750" i="21"/>
  <c r="P750" i="21"/>
  <c r="J750" i="21"/>
  <c r="N750" i="21"/>
  <c r="I750" i="21"/>
  <c r="H751" i="21"/>
  <c r="E752" i="21"/>
  <c r="F752" i="21"/>
  <c r="D753" i="21"/>
  <c r="K750" i="21"/>
  <c r="O750" i="21"/>
  <c r="M750" i="21"/>
  <c r="Q750" i="21"/>
  <c r="P751" i="21"/>
  <c r="I751" i="21"/>
  <c r="J751" i="21"/>
  <c r="H752" i="21"/>
  <c r="N751" i="21"/>
  <c r="L751" i="21"/>
  <c r="F753" i="21"/>
  <c r="E753" i="21"/>
  <c r="D754" i="21"/>
  <c r="O751" i="21"/>
  <c r="K751" i="21"/>
  <c r="M751" i="21"/>
  <c r="Q751" i="21"/>
  <c r="J752" i="21"/>
  <c r="P752" i="21"/>
  <c r="N752" i="21"/>
  <c r="H753" i="21"/>
  <c r="L752" i="21"/>
  <c r="I752" i="21"/>
  <c r="D755" i="21"/>
  <c r="F754" i="21"/>
  <c r="E754" i="21"/>
  <c r="N753" i="21"/>
  <c r="J753" i="21"/>
  <c r="P753" i="21"/>
  <c r="L753" i="21"/>
  <c r="H754" i="21"/>
  <c r="I753" i="21"/>
  <c r="Q752" i="21"/>
  <c r="O752" i="21"/>
  <c r="K752" i="21"/>
  <c r="M752" i="21"/>
  <c r="F755" i="21"/>
  <c r="D756" i="21"/>
  <c r="E755" i="21"/>
  <c r="I754" i="21"/>
  <c r="H755" i="21"/>
  <c r="J754" i="21"/>
  <c r="L754" i="21"/>
  <c r="P754" i="21"/>
  <c r="N754" i="21"/>
  <c r="K753" i="21"/>
  <c r="O753" i="21"/>
  <c r="M753" i="21"/>
  <c r="Q753" i="21"/>
  <c r="F756" i="21"/>
  <c r="D757" i="21"/>
  <c r="E756" i="21"/>
  <c r="O754" i="21"/>
  <c r="M754" i="21"/>
  <c r="K754" i="21"/>
  <c r="Q754" i="21"/>
  <c r="N755" i="21"/>
  <c r="I755" i="21"/>
  <c r="L755" i="21"/>
  <c r="P755" i="21"/>
  <c r="H756" i="21"/>
  <c r="J755" i="21"/>
  <c r="E757" i="21"/>
  <c r="F757" i="21"/>
  <c r="D758" i="21"/>
  <c r="O755" i="21"/>
  <c r="Q755" i="21"/>
  <c r="K755" i="21"/>
  <c r="M755" i="21"/>
  <c r="J756" i="21"/>
  <c r="I756" i="21"/>
  <c r="N756" i="21"/>
  <c r="H757" i="21"/>
  <c r="L756" i="21"/>
  <c r="P756" i="21"/>
  <c r="E758" i="21"/>
  <c r="D759" i="21"/>
  <c r="F758" i="21"/>
  <c r="O756" i="21"/>
  <c r="K756" i="21"/>
  <c r="M756" i="21"/>
  <c r="Q756" i="21"/>
  <c r="I757" i="21"/>
  <c r="H758" i="21"/>
  <c r="J757" i="21"/>
  <c r="N757" i="21"/>
  <c r="P757" i="21"/>
  <c r="L757" i="21"/>
  <c r="E759" i="21"/>
  <c r="F759" i="21"/>
  <c r="D760" i="21"/>
  <c r="Q757" i="21"/>
  <c r="K757" i="21"/>
  <c r="M757" i="21"/>
  <c r="O757" i="21"/>
  <c r="J758" i="21"/>
  <c r="L758" i="21"/>
  <c r="I758" i="21"/>
  <c r="N758" i="21"/>
  <c r="P758" i="21"/>
  <c r="H759" i="21"/>
  <c r="F760" i="21"/>
  <c r="E760" i="21"/>
  <c r="D761" i="21"/>
  <c r="O758" i="21"/>
  <c r="Q758" i="21"/>
  <c r="K758" i="21"/>
  <c r="M758" i="21"/>
  <c r="N759" i="21"/>
  <c r="P759" i="21"/>
  <c r="H760" i="21"/>
  <c r="J759" i="21"/>
  <c r="I759" i="21"/>
  <c r="L759" i="21"/>
  <c r="E761" i="21"/>
  <c r="F761" i="21"/>
  <c r="D762" i="21"/>
  <c r="H761" i="21"/>
  <c r="N760" i="21"/>
  <c r="L760" i="21"/>
  <c r="I760" i="21"/>
  <c r="J760" i="21"/>
  <c r="P760" i="21"/>
  <c r="O759" i="21"/>
  <c r="M759" i="21"/>
  <c r="K759" i="21"/>
  <c r="Q759" i="21"/>
  <c r="F762" i="21"/>
  <c r="E762" i="21"/>
  <c r="D763" i="21"/>
  <c r="P761" i="21"/>
  <c r="J761" i="21"/>
  <c r="L761" i="21"/>
  <c r="H762" i="21"/>
  <c r="N761" i="21"/>
  <c r="I761" i="21"/>
  <c r="M760" i="21"/>
  <c r="O760" i="21"/>
  <c r="K760" i="21"/>
  <c r="Q760" i="21"/>
  <c r="D764" i="21"/>
  <c r="E763" i="21"/>
  <c r="F763" i="21"/>
  <c r="J762" i="21"/>
  <c r="P762" i="21"/>
  <c r="H763" i="21"/>
  <c r="N762" i="21"/>
  <c r="I762" i="21"/>
  <c r="L762" i="21"/>
  <c r="O761" i="21"/>
  <c r="K761" i="21"/>
  <c r="Q761" i="21"/>
  <c r="M761" i="21"/>
  <c r="D765" i="21"/>
  <c r="F764" i="21"/>
  <c r="E764" i="21"/>
  <c r="L763" i="21"/>
  <c r="N763" i="21"/>
  <c r="P763" i="21"/>
  <c r="H764" i="21"/>
  <c r="J763" i="21"/>
  <c r="I763" i="21"/>
  <c r="M762" i="21"/>
  <c r="O762" i="21"/>
  <c r="Q762" i="21"/>
  <c r="K762" i="21"/>
  <c r="E765" i="21"/>
  <c r="F765" i="21"/>
  <c r="D766" i="21"/>
  <c r="H765" i="21"/>
  <c r="I764" i="21"/>
  <c r="J764" i="21"/>
  <c r="L764" i="21"/>
  <c r="P764" i="21"/>
  <c r="N764" i="21"/>
  <c r="O763" i="21"/>
  <c r="M763" i="21"/>
  <c r="Q763" i="21"/>
  <c r="K763" i="21"/>
  <c r="E766" i="21"/>
  <c r="F766" i="21"/>
  <c r="D767" i="21"/>
  <c r="I765" i="21"/>
  <c r="P765" i="21"/>
  <c r="N765" i="21"/>
  <c r="J765" i="21"/>
  <c r="H766" i="21"/>
  <c r="L765" i="21"/>
  <c r="Q764" i="21"/>
  <c r="M764" i="21"/>
  <c r="K764" i="21"/>
  <c r="O764" i="21"/>
  <c r="E767" i="21"/>
  <c r="D768" i="21"/>
  <c r="F767" i="21"/>
  <c r="K765" i="21"/>
  <c r="M765" i="21"/>
  <c r="Q765" i="21"/>
  <c r="O765" i="21"/>
  <c r="P766" i="21"/>
  <c r="I766" i="21"/>
  <c r="N766" i="21"/>
  <c r="H767" i="21"/>
  <c r="L766" i="21"/>
  <c r="J766" i="21"/>
  <c r="E768" i="21"/>
  <c r="D769" i="21"/>
  <c r="F768" i="21"/>
  <c r="K766" i="21"/>
  <c r="M766" i="21"/>
  <c r="O766" i="21"/>
  <c r="Q766" i="21"/>
  <c r="P767" i="21"/>
  <c r="J767" i="21"/>
  <c r="N767" i="21"/>
  <c r="H768" i="21"/>
  <c r="I767" i="21"/>
  <c r="L767" i="21"/>
  <c r="D770" i="21"/>
  <c r="F769" i="21"/>
  <c r="E769" i="21"/>
  <c r="L768" i="21"/>
  <c r="I768" i="21"/>
  <c r="J768" i="21"/>
  <c r="P768" i="21"/>
  <c r="H769" i="21"/>
  <c r="N768" i="21"/>
  <c r="M767" i="21"/>
  <c r="O767" i="21"/>
  <c r="K767" i="21"/>
  <c r="Q767" i="21"/>
  <c r="E770" i="21"/>
  <c r="D771" i="21"/>
  <c r="F770" i="21"/>
  <c r="O768" i="21"/>
  <c r="Q768" i="21"/>
  <c r="M768" i="21"/>
  <c r="K768" i="21"/>
  <c r="L769" i="21"/>
  <c r="P769" i="21"/>
  <c r="I769" i="21"/>
  <c r="N769" i="21"/>
  <c r="H770" i="21"/>
  <c r="J769" i="21"/>
  <c r="F771" i="21"/>
  <c r="D772" i="21"/>
  <c r="E771" i="21"/>
  <c r="M769" i="21"/>
  <c r="O769" i="21"/>
  <c r="Q769" i="21"/>
  <c r="K769" i="21"/>
  <c r="N770" i="21"/>
  <c r="I770" i="21"/>
  <c r="L770" i="21"/>
  <c r="J770" i="21"/>
  <c r="H771" i="21"/>
  <c r="P770" i="21"/>
  <c r="D773" i="21"/>
  <c r="F772" i="21"/>
  <c r="E772" i="21"/>
  <c r="M770" i="21"/>
  <c r="O770" i="21"/>
  <c r="Q770" i="21"/>
  <c r="K770" i="21"/>
  <c r="N771" i="21"/>
  <c r="P771" i="21"/>
  <c r="J771" i="21"/>
  <c r="H772" i="21"/>
  <c r="I771" i="21"/>
  <c r="L771" i="21"/>
  <c r="D774" i="21"/>
  <c r="F773" i="21"/>
  <c r="E773" i="21"/>
  <c r="I772" i="21"/>
  <c r="L772" i="21"/>
  <c r="P772" i="21"/>
  <c r="J772" i="21"/>
  <c r="H773" i="21"/>
  <c r="N772" i="21"/>
  <c r="O771" i="21"/>
  <c r="Q771" i="21"/>
  <c r="K771" i="21"/>
  <c r="M771" i="21"/>
  <c r="F774" i="21"/>
  <c r="D775" i="21"/>
  <c r="E774" i="21"/>
  <c r="K772" i="21"/>
  <c r="M772" i="21"/>
  <c r="O772" i="21"/>
  <c r="Q772" i="21"/>
  <c r="H774" i="21"/>
  <c r="P773" i="21"/>
  <c r="J773" i="21"/>
  <c r="L773" i="21"/>
  <c r="N773" i="21"/>
  <c r="I773" i="21"/>
  <c r="E775" i="21"/>
  <c r="D776" i="21"/>
  <c r="F775" i="21"/>
  <c r="J774" i="21"/>
  <c r="I774" i="21"/>
  <c r="P774" i="21"/>
  <c r="N774" i="21"/>
  <c r="L774" i="21"/>
  <c r="H775" i="21"/>
  <c r="Q773" i="21"/>
  <c r="O773" i="21"/>
  <c r="M773" i="21"/>
  <c r="K773" i="21"/>
  <c r="D777" i="21"/>
  <c r="E776" i="21"/>
  <c r="F776" i="21"/>
  <c r="Q774" i="21"/>
  <c r="O774" i="21"/>
  <c r="K774" i="21"/>
  <c r="M774" i="21"/>
  <c r="P775" i="21"/>
  <c r="J775" i="21"/>
  <c r="N775" i="21"/>
  <c r="I775" i="21"/>
  <c r="L775" i="21"/>
  <c r="H776" i="21"/>
  <c r="E777" i="21"/>
  <c r="F777" i="21"/>
  <c r="D778" i="21"/>
  <c r="Q775" i="21"/>
  <c r="M775" i="21"/>
  <c r="O775" i="21"/>
  <c r="K775" i="21"/>
  <c r="I776" i="21"/>
  <c r="J776" i="21"/>
  <c r="L776" i="21"/>
  <c r="H777" i="21"/>
  <c r="N776" i="21"/>
  <c r="P776" i="21"/>
  <c r="F778" i="21"/>
  <c r="D779" i="21"/>
  <c r="E778" i="21"/>
  <c r="O776" i="21"/>
  <c r="K776" i="21"/>
  <c r="Q776" i="21"/>
  <c r="M776" i="21"/>
  <c r="I777" i="21"/>
  <c r="L777" i="21"/>
  <c r="H778" i="21"/>
  <c r="J777" i="21"/>
  <c r="P777" i="21"/>
  <c r="N777" i="21"/>
  <c r="F779" i="21"/>
  <c r="D780" i="21"/>
  <c r="E779" i="21"/>
  <c r="Q777" i="21"/>
  <c r="K777" i="21"/>
  <c r="M777" i="21"/>
  <c r="O777" i="21"/>
  <c r="I778" i="21"/>
  <c r="N778" i="21"/>
  <c r="H779" i="21"/>
  <c r="J778" i="21"/>
  <c r="P778" i="21"/>
  <c r="L778" i="21"/>
  <c r="F780" i="21"/>
  <c r="D781" i="21"/>
  <c r="E780" i="21"/>
  <c r="K778" i="21"/>
  <c r="Q778" i="21"/>
  <c r="O778" i="21"/>
  <c r="M778" i="21"/>
  <c r="I779" i="21"/>
  <c r="L779" i="21"/>
  <c r="H780" i="21"/>
  <c r="J779" i="21"/>
  <c r="P779" i="21"/>
  <c r="N779" i="21"/>
  <c r="E781" i="21"/>
  <c r="D782" i="21"/>
  <c r="F781" i="21"/>
  <c r="M779" i="21"/>
  <c r="O779" i="21"/>
  <c r="K779" i="21"/>
  <c r="Q779" i="21"/>
  <c r="L780" i="21"/>
  <c r="P780" i="21"/>
  <c r="N780" i="21"/>
  <c r="I780" i="21"/>
  <c r="H781" i="21"/>
  <c r="J780" i="21"/>
  <c r="D783" i="21"/>
  <c r="E782" i="21"/>
  <c r="F782" i="21"/>
  <c r="O780" i="21"/>
  <c r="K780" i="21"/>
  <c r="Q780" i="21"/>
  <c r="M780" i="21"/>
  <c r="H782" i="21"/>
  <c r="N781" i="21"/>
  <c r="L781" i="21"/>
  <c r="J781" i="21"/>
  <c r="P781" i="21"/>
  <c r="I781" i="21"/>
  <c r="F783" i="21"/>
  <c r="E783" i="21"/>
  <c r="D784" i="21"/>
  <c r="P782" i="21"/>
  <c r="H783" i="21"/>
  <c r="N782" i="21"/>
  <c r="L782" i="21"/>
  <c r="J782" i="21"/>
  <c r="I782" i="21"/>
  <c r="Q781" i="21"/>
  <c r="M781" i="21"/>
  <c r="O781" i="21"/>
  <c r="K781" i="21"/>
  <c r="D785" i="21"/>
  <c r="E784" i="21"/>
  <c r="F784" i="21"/>
  <c r="I783" i="21"/>
  <c r="N783" i="21"/>
  <c r="J783" i="21"/>
  <c r="L783" i="21"/>
  <c r="P783" i="21"/>
  <c r="H784" i="21"/>
  <c r="Q782" i="21"/>
  <c r="M782" i="21"/>
  <c r="K782" i="21"/>
  <c r="O782" i="21"/>
  <c r="F785" i="21"/>
  <c r="D786" i="21"/>
  <c r="E785" i="21"/>
  <c r="Q783" i="21"/>
  <c r="M783" i="21"/>
  <c r="O783" i="21"/>
  <c r="K783" i="21"/>
  <c r="I784" i="21"/>
  <c r="H785" i="21"/>
  <c r="L784" i="21"/>
  <c r="J784" i="21"/>
  <c r="N784" i="21"/>
  <c r="P784" i="21"/>
  <c r="D787" i="21"/>
  <c r="F786" i="21"/>
  <c r="E786" i="21"/>
  <c r="M784" i="21"/>
  <c r="Q784" i="21"/>
  <c r="O784" i="21"/>
  <c r="K784" i="21"/>
  <c r="P785" i="21"/>
  <c r="J785" i="21"/>
  <c r="H786" i="21"/>
  <c r="N785" i="21"/>
  <c r="L785" i="21"/>
  <c r="I785" i="21"/>
  <c r="F787" i="21"/>
  <c r="D788" i="21"/>
  <c r="E787" i="21"/>
  <c r="N786" i="21"/>
  <c r="L786" i="21"/>
  <c r="P786" i="21"/>
  <c r="J786" i="21"/>
  <c r="H787" i="21"/>
  <c r="I786" i="21"/>
  <c r="O785" i="21"/>
  <c r="M785" i="21"/>
  <c r="Q785" i="21"/>
  <c r="K785" i="21"/>
  <c r="D789" i="21"/>
  <c r="F788" i="21"/>
  <c r="E788" i="21"/>
  <c r="J787" i="21"/>
  <c r="I787" i="21"/>
  <c r="H788" i="21"/>
  <c r="P787" i="21"/>
  <c r="L787" i="21"/>
  <c r="N787" i="21"/>
  <c r="Q786" i="21"/>
  <c r="M786" i="21"/>
  <c r="O786" i="21"/>
  <c r="K786" i="21"/>
  <c r="E789" i="21"/>
  <c r="D790" i="21"/>
  <c r="F789" i="21"/>
  <c r="Q787" i="21"/>
  <c r="K787" i="21"/>
  <c r="M787" i="21"/>
  <c r="O787" i="21"/>
  <c r="N788" i="21"/>
  <c r="J788" i="21"/>
  <c r="H789" i="21"/>
  <c r="L788" i="21"/>
  <c r="I788" i="21"/>
  <c r="P788" i="21"/>
  <c r="F790" i="21"/>
  <c r="E790" i="21"/>
  <c r="D791" i="21"/>
  <c r="L789" i="21"/>
  <c r="N789" i="21"/>
  <c r="I789" i="21"/>
  <c r="H790" i="21"/>
  <c r="J789" i="21"/>
  <c r="P789" i="21"/>
  <c r="O788" i="21"/>
  <c r="Q788" i="21"/>
  <c r="K788" i="21"/>
  <c r="M788" i="21"/>
  <c r="E791" i="21"/>
  <c r="D792" i="21"/>
  <c r="F791" i="21"/>
  <c r="M789" i="21"/>
  <c r="Q789" i="21"/>
  <c r="K789" i="21"/>
  <c r="O789" i="21"/>
  <c r="L790" i="21"/>
  <c r="H791" i="21"/>
  <c r="P790" i="21"/>
  <c r="I790" i="21"/>
  <c r="J790" i="21"/>
  <c r="N790" i="21"/>
  <c r="F792" i="21"/>
  <c r="E792" i="21"/>
  <c r="D793" i="21"/>
  <c r="H792" i="21"/>
  <c r="L791" i="21"/>
  <c r="J791" i="21"/>
  <c r="I791" i="21"/>
  <c r="P791" i="21"/>
  <c r="N791" i="21"/>
  <c r="O790" i="21"/>
  <c r="M790" i="21"/>
  <c r="K790" i="21"/>
  <c r="Q790" i="21"/>
  <c r="F793" i="21"/>
  <c r="E793" i="21"/>
  <c r="D794" i="21"/>
  <c r="L792" i="21"/>
  <c r="J792" i="21"/>
  <c r="P792" i="21"/>
  <c r="I792" i="21"/>
  <c r="H793" i="21"/>
  <c r="N792" i="21"/>
  <c r="M791" i="21"/>
  <c r="O791" i="21"/>
  <c r="Q791" i="21"/>
  <c r="K791" i="21"/>
  <c r="E794" i="21"/>
  <c r="D795" i="21"/>
  <c r="F794" i="21"/>
  <c r="M792" i="21"/>
  <c r="Q792" i="21"/>
  <c r="O792" i="21"/>
  <c r="K792" i="21"/>
  <c r="P793" i="21"/>
  <c r="I793" i="21"/>
  <c r="H794" i="21"/>
  <c r="L793" i="21"/>
  <c r="J793" i="21"/>
  <c r="N793" i="21"/>
  <c r="E795" i="21"/>
  <c r="D796" i="21"/>
  <c r="F795" i="21"/>
  <c r="M793" i="21"/>
  <c r="Q793" i="21"/>
  <c r="K793" i="21"/>
  <c r="O793" i="21"/>
  <c r="H795" i="21"/>
  <c r="J794" i="21"/>
  <c r="L794" i="21"/>
  <c r="N794" i="21"/>
  <c r="P794" i="21"/>
  <c r="I794" i="21"/>
  <c r="F796" i="21"/>
  <c r="D797" i="21"/>
  <c r="E796" i="21"/>
  <c r="J795" i="21"/>
  <c r="P795" i="21"/>
  <c r="N795" i="21"/>
  <c r="H796" i="21"/>
  <c r="L795" i="21"/>
  <c r="I795" i="21"/>
  <c r="M794" i="21"/>
  <c r="Q794" i="21"/>
  <c r="O794" i="21"/>
  <c r="K794" i="21"/>
  <c r="D798" i="21"/>
  <c r="E797" i="21"/>
  <c r="F797" i="21"/>
  <c r="N796" i="21"/>
  <c r="H797" i="21"/>
  <c r="L796" i="21"/>
  <c r="I796" i="21"/>
  <c r="J796" i="21"/>
  <c r="P796" i="21"/>
  <c r="M795" i="21"/>
  <c r="K795" i="21"/>
  <c r="O795" i="21"/>
  <c r="Q795" i="21"/>
  <c r="D799" i="21"/>
  <c r="E798" i="21"/>
  <c r="F798" i="21"/>
  <c r="P797" i="21"/>
  <c r="L797" i="21"/>
  <c r="I797" i="21"/>
  <c r="N797" i="21"/>
  <c r="J797" i="21"/>
  <c r="H798" i="21"/>
  <c r="M796" i="21"/>
  <c r="O796" i="21"/>
  <c r="Q796" i="21"/>
  <c r="K796" i="21"/>
  <c r="F799" i="21"/>
  <c r="D800" i="21"/>
  <c r="E799" i="21"/>
  <c r="O797" i="21"/>
  <c r="M797" i="21"/>
  <c r="Q797" i="21"/>
  <c r="K797" i="21"/>
  <c r="J798" i="21"/>
  <c r="H799" i="21"/>
  <c r="L798" i="21"/>
  <c r="I798" i="21"/>
  <c r="P798" i="21"/>
  <c r="N798" i="21"/>
  <c r="D801" i="21"/>
  <c r="F800" i="21"/>
  <c r="E800" i="21"/>
  <c r="J799" i="21"/>
  <c r="I799" i="21"/>
  <c r="P799" i="21"/>
  <c r="H800" i="21"/>
  <c r="N799" i="21"/>
  <c r="L799" i="21"/>
  <c r="Q798" i="21"/>
  <c r="O798" i="21"/>
  <c r="M798" i="21"/>
  <c r="K798" i="21"/>
  <c r="D802" i="21"/>
  <c r="E801" i="21"/>
  <c r="F801" i="21"/>
  <c r="K799" i="21"/>
  <c r="O799" i="21"/>
  <c r="Q799" i="21"/>
  <c r="M799" i="21"/>
  <c r="J800" i="21"/>
  <c r="P800" i="21"/>
  <c r="L800" i="21"/>
  <c r="N800" i="21"/>
  <c r="H801" i="21"/>
  <c r="I800" i="21"/>
  <c r="F802" i="21"/>
  <c r="D803" i="21"/>
  <c r="E802" i="21"/>
  <c r="J801" i="21"/>
  <c r="I801" i="21"/>
  <c r="L801" i="21"/>
  <c r="H802" i="21"/>
  <c r="N801" i="21"/>
  <c r="P801" i="21"/>
  <c r="Q800" i="21"/>
  <c r="M800" i="21"/>
  <c r="K800" i="21"/>
  <c r="O800" i="21"/>
  <c r="F803" i="21"/>
  <c r="D804" i="21"/>
  <c r="E803" i="21"/>
  <c r="Q801" i="21"/>
  <c r="M801" i="21"/>
  <c r="O801" i="21"/>
  <c r="K801" i="21"/>
  <c r="I802" i="21"/>
  <c r="N802" i="21"/>
  <c r="L802" i="21"/>
  <c r="P802" i="21"/>
  <c r="J802" i="21"/>
  <c r="H803" i="21"/>
  <c r="E804" i="21"/>
  <c r="F804" i="21"/>
  <c r="D805" i="21"/>
  <c r="M802" i="21"/>
  <c r="O802" i="21"/>
  <c r="Q802" i="21"/>
  <c r="K802" i="21"/>
  <c r="N803" i="21"/>
  <c r="H804" i="21"/>
  <c r="J803" i="21"/>
  <c r="L803" i="21"/>
  <c r="P803" i="21"/>
  <c r="I803" i="21"/>
  <c r="F805" i="21"/>
  <c r="E805" i="21"/>
  <c r="D806" i="21"/>
  <c r="P804" i="21"/>
  <c r="J804" i="21"/>
  <c r="I804" i="21"/>
  <c r="L804" i="21"/>
  <c r="N804" i="21"/>
  <c r="H805" i="21"/>
  <c r="Q803" i="21"/>
  <c r="O803" i="21"/>
  <c r="K803" i="21"/>
  <c r="M803" i="21"/>
  <c r="F806" i="21"/>
  <c r="E806" i="21"/>
  <c r="D807" i="21"/>
  <c r="M804" i="21"/>
  <c r="O804" i="21"/>
  <c r="Q804" i="21"/>
  <c r="K804" i="21"/>
  <c r="H806" i="21"/>
  <c r="J805" i="21"/>
  <c r="P805" i="21"/>
  <c r="I805" i="21"/>
  <c r="N805" i="21"/>
  <c r="L805" i="21"/>
  <c r="D808" i="21"/>
  <c r="F807" i="21"/>
  <c r="E807" i="21"/>
  <c r="L806" i="21"/>
  <c r="P806" i="21"/>
  <c r="I806" i="21"/>
  <c r="H807" i="21"/>
  <c r="J806" i="21"/>
  <c r="N806" i="21"/>
  <c r="M805" i="21"/>
  <c r="Q805" i="21"/>
  <c r="O805" i="21"/>
  <c r="K805" i="21"/>
  <c r="F808" i="21"/>
  <c r="E808" i="21"/>
  <c r="D809" i="21"/>
  <c r="Q806" i="21"/>
  <c r="K806" i="21"/>
  <c r="O806" i="21"/>
  <c r="M806" i="21"/>
  <c r="I807" i="21"/>
  <c r="P807" i="21"/>
  <c r="L807" i="21"/>
  <c r="J807" i="21"/>
  <c r="N807" i="21"/>
  <c r="H808" i="21"/>
  <c r="F809" i="21"/>
  <c r="D810" i="21"/>
  <c r="E809" i="21"/>
  <c r="O807" i="21"/>
  <c r="Q807" i="21"/>
  <c r="K807" i="21"/>
  <c r="M807" i="21"/>
  <c r="J808" i="21"/>
  <c r="N808" i="21"/>
  <c r="I808" i="21"/>
  <c r="L808" i="21"/>
  <c r="P808" i="21"/>
  <c r="H809" i="21"/>
  <c r="E810" i="21"/>
  <c r="D811" i="21"/>
  <c r="F810" i="21"/>
  <c r="M808" i="21"/>
  <c r="K808" i="21"/>
  <c r="Q808" i="21"/>
  <c r="O808" i="21"/>
  <c r="H810" i="21"/>
  <c r="I809" i="21"/>
  <c r="L809" i="21"/>
  <c r="J809" i="21"/>
  <c r="P809" i="21"/>
  <c r="N809" i="21"/>
  <c r="E811" i="21"/>
  <c r="F811" i="21"/>
  <c r="D812" i="21"/>
  <c r="J810" i="21"/>
  <c r="I810" i="21"/>
  <c r="P810" i="21"/>
  <c r="L810" i="21"/>
  <c r="H811" i="21"/>
  <c r="N810" i="21"/>
  <c r="Q809" i="21"/>
  <c r="O809" i="21"/>
  <c r="K809" i="21"/>
  <c r="M809" i="21"/>
  <c r="F812" i="21"/>
  <c r="D813" i="21"/>
  <c r="E812" i="21"/>
  <c r="M810" i="21"/>
  <c r="O810" i="21"/>
  <c r="Q810" i="21"/>
  <c r="K810" i="21"/>
  <c r="I811" i="21"/>
  <c r="L811" i="21"/>
  <c r="N811" i="21"/>
  <c r="H812" i="21"/>
  <c r="J811" i="21"/>
  <c r="P811" i="21"/>
  <c r="F813" i="21"/>
  <c r="E813" i="21"/>
  <c r="D814" i="21"/>
  <c r="K811" i="21"/>
  <c r="M811" i="21"/>
  <c r="Q811" i="21"/>
  <c r="O811" i="21"/>
  <c r="N812" i="21"/>
  <c r="J812" i="21"/>
  <c r="H813" i="21"/>
  <c r="I812" i="21"/>
  <c r="P812" i="21"/>
  <c r="L812" i="21"/>
  <c r="F814" i="21"/>
  <c r="D815" i="21"/>
  <c r="E814" i="21"/>
  <c r="N813" i="21"/>
  <c r="J813" i="21"/>
  <c r="L813" i="21"/>
  <c r="H814" i="21"/>
  <c r="P813" i="21"/>
  <c r="I813" i="21"/>
  <c r="O812" i="21"/>
  <c r="M812" i="21"/>
  <c r="K812" i="21"/>
  <c r="Q812" i="21"/>
  <c r="F815" i="21"/>
  <c r="D816" i="21"/>
  <c r="E815" i="21"/>
  <c r="H815" i="21"/>
  <c r="N814" i="21"/>
  <c r="P814" i="21"/>
  <c r="L814" i="21"/>
  <c r="J814" i="21"/>
  <c r="I814" i="21"/>
  <c r="M813" i="21"/>
  <c r="Q813" i="21"/>
  <c r="O813" i="21"/>
  <c r="K813" i="21"/>
  <c r="F816" i="21"/>
  <c r="D817" i="21"/>
  <c r="E816" i="21"/>
  <c r="J815" i="21"/>
  <c r="H816" i="21"/>
  <c r="P815" i="21"/>
  <c r="L815" i="21"/>
  <c r="N815" i="21"/>
  <c r="I815" i="21"/>
  <c r="Q814" i="21"/>
  <c r="M814" i="21"/>
  <c r="O814" i="21"/>
  <c r="K814" i="21"/>
  <c r="E817" i="21"/>
  <c r="D818" i="21"/>
  <c r="F817" i="21"/>
  <c r="L816" i="21"/>
  <c r="N816" i="21"/>
  <c r="I816" i="21"/>
  <c r="P816" i="21"/>
  <c r="J816" i="21"/>
  <c r="H817" i="21"/>
  <c r="Q815" i="21"/>
  <c r="K815" i="21"/>
  <c r="M815" i="21"/>
  <c r="O815" i="21"/>
  <c r="E818" i="21"/>
  <c r="D819" i="21"/>
  <c r="F818" i="21"/>
  <c r="M816" i="21"/>
  <c r="Q816" i="21"/>
  <c r="O816" i="21"/>
  <c r="K816" i="21"/>
  <c r="P817" i="21"/>
  <c r="J817" i="21"/>
  <c r="I817" i="21"/>
  <c r="L817" i="21"/>
  <c r="N817" i="21"/>
  <c r="H818" i="21"/>
  <c r="E819" i="21"/>
  <c r="F819" i="21"/>
  <c r="D820" i="21"/>
  <c r="K817" i="21"/>
  <c r="Q817" i="21"/>
  <c r="M817" i="21"/>
  <c r="O817" i="21"/>
  <c r="P818" i="21"/>
  <c r="H819" i="21"/>
  <c r="I818" i="21"/>
  <c r="J818" i="21"/>
  <c r="L818" i="21"/>
  <c r="N818" i="21"/>
  <c r="D821" i="21"/>
  <c r="F820" i="21"/>
  <c r="E820" i="21"/>
  <c r="I819" i="21"/>
  <c r="P819" i="21"/>
  <c r="L819" i="21"/>
  <c r="N819" i="21"/>
  <c r="J819" i="21"/>
  <c r="H820" i="21"/>
  <c r="M818" i="21"/>
  <c r="K818" i="21"/>
  <c r="Q818" i="21"/>
  <c r="O818" i="21"/>
  <c r="D822" i="21"/>
  <c r="F821" i="21"/>
  <c r="E821" i="21"/>
  <c r="M819" i="21"/>
  <c r="O819" i="21"/>
  <c r="Q819" i="21"/>
  <c r="K819" i="21"/>
  <c r="J820" i="21"/>
  <c r="H821" i="21"/>
  <c r="I820" i="21"/>
  <c r="N820" i="21"/>
  <c r="L820" i="21"/>
  <c r="P820" i="21"/>
  <c r="F822" i="21"/>
  <c r="D823" i="21"/>
  <c r="E822" i="21"/>
  <c r="L821" i="21"/>
  <c r="J821" i="21"/>
  <c r="I821" i="21"/>
  <c r="H822" i="21"/>
  <c r="P821" i="21"/>
  <c r="N821" i="21"/>
  <c r="K820" i="21"/>
  <c r="Q820" i="21"/>
  <c r="O820" i="21"/>
  <c r="M820" i="21"/>
  <c r="D824" i="21"/>
  <c r="E823" i="21"/>
  <c r="F823" i="21"/>
  <c r="Q821" i="21"/>
  <c r="O821" i="21"/>
  <c r="K821" i="21"/>
  <c r="M821" i="21"/>
  <c r="I822" i="21"/>
  <c r="H823" i="21"/>
  <c r="L822" i="21"/>
  <c r="N822" i="21"/>
  <c r="J822" i="21"/>
  <c r="P822" i="21"/>
  <c r="F824" i="21"/>
  <c r="E824" i="21"/>
  <c r="D825" i="21"/>
  <c r="O822" i="21"/>
  <c r="M822" i="21"/>
  <c r="K822" i="21"/>
  <c r="Q822" i="21"/>
  <c r="I823" i="21"/>
  <c r="L823" i="21"/>
  <c r="N823" i="21"/>
  <c r="H824" i="21"/>
  <c r="J823" i="21"/>
  <c r="P823" i="21"/>
  <c r="D826" i="21"/>
  <c r="E825" i="21"/>
  <c r="F825" i="21"/>
  <c r="M823" i="21"/>
  <c r="O823" i="21"/>
  <c r="K823" i="21"/>
  <c r="Q823" i="21"/>
  <c r="N824" i="21"/>
  <c r="P824" i="21"/>
  <c r="L824" i="21"/>
  <c r="J824" i="21"/>
  <c r="I824" i="21"/>
  <c r="H825" i="21"/>
  <c r="E826" i="21"/>
  <c r="F826" i="21"/>
  <c r="D827" i="21"/>
  <c r="M824" i="21"/>
  <c r="O824" i="21"/>
  <c r="K824" i="21"/>
  <c r="Q824" i="21"/>
  <c r="P825" i="21"/>
  <c r="J825" i="21"/>
  <c r="I825" i="21"/>
  <c r="H826" i="21"/>
  <c r="N825" i="21"/>
  <c r="L825" i="21"/>
  <c r="D828" i="21"/>
  <c r="E827" i="21"/>
  <c r="F827" i="21"/>
  <c r="M825" i="21"/>
  <c r="K825" i="21"/>
  <c r="Q825" i="21"/>
  <c r="O825" i="21"/>
  <c r="P826" i="21"/>
  <c r="N826" i="21"/>
  <c r="L826" i="21"/>
  <c r="J826" i="21"/>
  <c r="H827" i="21"/>
  <c r="I826" i="21"/>
  <c r="D829" i="21"/>
  <c r="F828" i="21"/>
  <c r="E828" i="21"/>
  <c r="J827" i="21"/>
  <c r="P827" i="21"/>
  <c r="I827" i="21"/>
  <c r="H828" i="21"/>
  <c r="N827" i="21"/>
  <c r="L827" i="21"/>
  <c r="M826" i="21"/>
  <c r="Q826" i="21"/>
  <c r="K826" i="21"/>
  <c r="O826" i="21"/>
  <c r="E829" i="21"/>
  <c r="D830" i="21"/>
  <c r="F829" i="21"/>
  <c r="M827" i="21"/>
  <c r="O827" i="21"/>
  <c r="Q827" i="21"/>
  <c r="K827" i="21"/>
  <c r="N828" i="21"/>
  <c r="J828" i="21"/>
  <c r="I828" i="21"/>
  <c r="H829" i="21"/>
  <c r="L828" i="21"/>
  <c r="P828" i="21"/>
  <c r="D831" i="21"/>
  <c r="E830" i="21"/>
  <c r="F830" i="21"/>
  <c r="M828" i="21"/>
  <c r="K828" i="21"/>
  <c r="O828" i="21"/>
  <c r="Q828" i="21"/>
  <c r="I829" i="21"/>
  <c r="H830" i="21"/>
  <c r="J829" i="21"/>
  <c r="N829" i="21"/>
  <c r="L829" i="21"/>
  <c r="P829" i="21"/>
  <c r="E831" i="21"/>
  <c r="F831" i="21"/>
  <c r="D832" i="21"/>
  <c r="M829" i="21"/>
  <c r="O829" i="21"/>
  <c r="K829" i="21"/>
  <c r="Q829" i="21"/>
  <c r="L830" i="21"/>
  <c r="I830" i="21"/>
  <c r="N830" i="21"/>
  <c r="H831" i="21"/>
  <c r="P830" i="21"/>
  <c r="J830" i="21"/>
  <c r="F832" i="21"/>
  <c r="E832" i="21"/>
  <c r="D833" i="21"/>
  <c r="M830" i="21"/>
  <c r="K830" i="21"/>
  <c r="O830" i="21"/>
  <c r="Q830" i="21"/>
  <c r="N831" i="21"/>
  <c r="L831" i="21"/>
  <c r="I831" i="21"/>
  <c r="J831" i="21"/>
  <c r="P831" i="21"/>
  <c r="H832" i="21"/>
  <c r="E833" i="21"/>
  <c r="F833" i="21"/>
  <c r="D834" i="21"/>
  <c r="O831" i="21"/>
  <c r="K831" i="21"/>
  <c r="M831" i="21"/>
  <c r="Q831" i="21"/>
  <c r="P832" i="21"/>
  <c r="L832" i="21"/>
  <c r="I832" i="21"/>
  <c r="J832" i="21"/>
  <c r="H833" i="21"/>
  <c r="N832" i="21"/>
  <c r="D835" i="21"/>
  <c r="F834" i="21"/>
  <c r="E834" i="21"/>
  <c r="K832" i="21"/>
  <c r="O832" i="21"/>
  <c r="M832" i="21"/>
  <c r="Q832" i="21"/>
  <c r="L833" i="21"/>
  <c r="P833" i="21"/>
  <c r="J833" i="21"/>
  <c r="H834" i="21"/>
  <c r="I833" i="21"/>
  <c r="N833" i="21"/>
  <c r="D836" i="21"/>
  <c r="E835" i="21"/>
  <c r="F835" i="21"/>
  <c r="I834" i="21"/>
  <c r="P834" i="21"/>
  <c r="L834" i="21"/>
  <c r="J834" i="21"/>
  <c r="H835" i="21"/>
  <c r="N834" i="21"/>
  <c r="K833" i="21"/>
  <c r="Q833" i="21"/>
  <c r="O833" i="21"/>
  <c r="M833" i="21"/>
  <c r="D837" i="21"/>
  <c r="F836" i="21"/>
  <c r="E836" i="21"/>
  <c r="K834" i="21"/>
  <c r="Q834" i="21"/>
  <c r="O834" i="21"/>
  <c r="M834" i="21"/>
  <c r="N835" i="21"/>
  <c r="H836" i="21"/>
  <c r="J835" i="21"/>
  <c r="L835" i="21"/>
  <c r="P835" i="21"/>
  <c r="I835" i="21"/>
  <c r="E837" i="21"/>
  <c r="D838" i="21"/>
  <c r="F837" i="21"/>
  <c r="J836" i="21"/>
  <c r="P836" i="21"/>
  <c r="N836" i="21"/>
  <c r="I836" i="21"/>
  <c r="H837" i="21"/>
  <c r="L836" i="21"/>
  <c r="Q835" i="21"/>
  <c r="M835" i="21"/>
  <c r="O835" i="21"/>
  <c r="K835" i="21"/>
  <c r="E838" i="21"/>
  <c r="F838" i="21"/>
  <c r="D839" i="21"/>
  <c r="M836" i="21"/>
  <c r="Q836" i="21"/>
  <c r="K836" i="21"/>
  <c r="O836" i="21"/>
  <c r="J837" i="21"/>
  <c r="P837" i="21"/>
  <c r="H838" i="21"/>
  <c r="I837" i="21"/>
  <c r="N837" i="21"/>
  <c r="L837" i="21"/>
  <c r="E839" i="21"/>
  <c r="D840" i="21"/>
  <c r="F839" i="21"/>
  <c r="L838" i="21"/>
  <c r="J838" i="21"/>
  <c r="P838" i="21"/>
  <c r="H839" i="21"/>
  <c r="N838" i="21"/>
  <c r="I838" i="21"/>
  <c r="K837" i="21"/>
  <c r="Q837" i="21"/>
  <c r="O837" i="21"/>
  <c r="M837" i="21"/>
  <c r="E840" i="21"/>
  <c r="F840" i="21"/>
  <c r="D841" i="21"/>
  <c r="P839" i="21"/>
  <c r="I839" i="21"/>
  <c r="J839" i="21"/>
  <c r="L839" i="21"/>
  <c r="N839" i="21"/>
  <c r="H840" i="21"/>
  <c r="O838" i="21"/>
  <c r="K838" i="21"/>
  <c r="Q838" i="21"/>
  <c r="M838" i="21"/>
  <c r="E841" i="21"/>
  <c r="D842" i="21"/>
  <c r="F841" i="21"/>
  <c r="K839" i="21"/>
  <c r="M839" i="21"/>
  <c r="Q839" i="21"/>
  <c r="O839" i="21"/>
  <c r="H841" i="21"/>
  <c r="N840" i="21"/>
  <c r="J840" i="21"/>
  <c r="P840" i="21"/>
  <c r="L840" i="21"/>
  <c r="I840" i="21"/>
  <c r="D843" i="21"/>
  <c r="F842" i="21"/>
  <c r="E842" i="21"/>
  <c r="I841" i="21"/>
  <c r="J841" i="21"/>
  <c r="N841" i="21"/>
  <c r="P841" i="21"/>
  <c r="L841" i="21"/>
  <c r="H842" i="21"/>
  <c r="O840" i="21"/>
  <c r="K840" i="21"/>
  <c r="M840" i="21"/>
  <c r="Q840" i="21"/>
  <c r="D844" i="21"/>
  <c r="E843" i="21"/>
  <c r="F843" i="21"/>
  <c r="M841" i="21"/>
  <c r="O841" i="21"/>
  <c r="K841" i="21"/>
  <c r="Q841" i="21"/>
  <c r="N842" i="21"/>
  <c r="J842" i="21"/>
  <c r="P842" i="21"/>
  <c r="L842" i="21"/>
  <c r="I842" i="21"/>
  <c r="H843" i="21"/>
  <c r="F844" i="21"/>
  <c r="D845" i="21"/>
  <c r="E844" i="21"/>
  <c r="M842" i="21"/>
  <c r="O842" i="21"/>
  <c r="Q842" i="21"/>
  <c r="K842" i="21"/>
  <c r="L843" i="21"/>
  <c r="N843" i="21"/>
  <c r="P843" i="21"/>
  <c r="I843" i="21"/>
  <c r="H844" i="21"/>
  <c r="J843" i="21"/>
  <c r="D846" i="21"/>
  <c r="E845" i="21"/>
  <c r="F845" i="21"/>
  <c r="Q843" i="21"/>
  <c r="M843" i="21"/>
  <c r="K843" i="21"/>
  <c r="O843" i="21"/>
  <c r="N844" i="21"/>
  <c r="P844" i="21"/>
  <c r="L844" i="21"/>
  <c r="H845" i="21"/>
  <c r="J844" i="21"/>
  <c r="I844" i="21"/>
  <c r="E846" i="21"/>
  <c r="F846" i="21"/>
  <c r="D847" i="21"/>
  <c r="L845" i="21"/>
  <c r="J845" i="21"/>
  <c r="N845" i="21"/>
  <c r="H846" i="21"/>
  <c r="P845" i="21"/>
  <c r="I845" i="21"/>
  <c r="Q844" i="21"/>
  <c r="K844" i="21"/>
  <c r="O844" i="21"/>
  <c r="M844" i="21"/>
  <c r="D848" i="21"/>
  <c r="F847" i="21"/>
  <c r="E847" i="21"/>
  <c r="L846" i="21"/>
  <c r="J846" i="21"/>
  <c r="P846" i="21"/>
  <c r="I846" i="21"/>
  <c r="N846" i="21"/>
  <c r="H847" i="21"/>
  <c r="M845" i="21"/>
  <c r="O845" i="21"/>
  <c r="Q845" i="21"/>
  <c r="K845" i="21"/>
  <c r="F848" i="21"/>
  <c r="E848" i="21"/>
  <c r="D849" i="21"/>
  <c r="K846" i="21"/>
  <c r="O846" i="21"/>
  <c r="M846" i="21"/>
  <c r="Q846" i="21"/>
  <c r="H848" i="21"/>
  <c r="J847" i="21"/>
  <c r="L847" i="21"/>
  <c r="N847" i="21"/>
  <c r="I847" i="21"/>
  <c r="P847" i="21"/>
  <c r="D850" i="21"/>
  <c r="F849" i="21"/>
  <c r="E849" i="21"/>
  <c r="P848" i="21"/>
  <c r="N848" i="21"/>
  <c r="H849" i="21"/>
  <c r="I848" i="21"/>
  <c r="J848" i="21"/>
  <c r="L848" i="21"/>
  <c r="M847" i="21"/>
  <c r="K847" i="21"/>
  <c r="Q847" i="21"/>
  <c r="O847" i="21"/>
  <c r="E850" i="21"/>
  <c r="F850" i="21"/>
  <c r="D851" i="21"/>
  <c r="P849" i="21"/>
  <c r="L849" i="21"/>
  <c r="H850" i="21"/>
  <c r="I849" i="21"/>
  <c r="J849" i="21"/>
  <c r="N849" i="21"/>
  <c r="K848" i="21"/>
  <c r="O848" i="21"/>
  <c r="M848" i="21"/>
  <c r="Q848" i="21"/>
  <c r="F851" i="21"/>
  <c r="D852" i="21"/>
  <c r="E851" i="21"/>
  <c r="H851" i="21"/>
  <c r="P850" i="21"/>
  <c r="I850" i="21"/>
  <c r="J850" i="21"/>
  <c r="L850" i="21"/>
  <c r="N850" i="21"/>
  <c r="M849" i="21"/>
  <c r="Q849" i="21"/>
  <c r="O849" i="21"/>
  <c r="K849" i="21"/>
  <c r="D853" i="21"/>
  <c r="F852" i="21"/>
  <c r="E852" i="21"/>
  <c r="N851" i="21"/>
  <c r="H852" i="21"/>
  <c r="I851" i="21"/>
  <c r="P851" i="21"/>
  <c r="J851" i="21"/>
  <c r="L851" i="21"/>
  <c r="K850" i="21"/>
  <c r="Q850" i="21"/>
  <c r="O850" i="21"/>
  <c r="M850" i="21"/>
  <c r="F853" i="21"/>
  <c r="D854" i="21"/>
  <c r="E853" i="21"/>
  <c r="I852" i="21"/>
  <c r="P852" i="21"/>
  <c r="L852" i="21"/>
  <c r="J852" i="21"/>
  <c r="H853" i="21"/>
  <c r="N852" i="21"/>
  <c r="M851" i="21"/>
  <c r="Q851" i="21"/>
  <c r="O851" i="21"/>
  <c r="K851" i="21"/>
  <c r="E854" i="21"/>
  <c r="F854" i="21"/>
  <c r="D855" i="21"/>
  <c r="O852" i="21"/>
  <c r="Q852" i="21"/>
  <c r="M852" i="21"/>
  <c r="K852" i="21"/>
  <c r="P853" i="21"/>
  <c r="I853" i="21"/>
  <c r="N853" i="21"/>
  <c r="H854" i="21"/>
  <c r="L853" i="21"/>
  <c r="J853" i="21"/>
  <c r="E855" i="21"/>
  <c r="D856" i="21"/>
  <c r="F855" i="21"/>
  <c r="O853" i="21"/>
  <c r="K853" i="21"/>
  <c r="M853" i="21"/>
  <c r="Q853" i="21"/>
  <c r="I854" i="21"/>
  <c r="L854" i="21"/>
  <c r="J854" i="21"/>
  <c r="N854" i="21"/>
  <c r="P854" i="21"/>
  <c r="H855" i="21"/>
  <c r="D857" i="21"/>
  <c r="E856" i="21"/>
  <c r="F856" i="21"/>
  <c r="K854" i="21"/>
  <c r="Q854" i="21"/>
  <c r="O854" i="21"/>
  <c r="M854" i="21"/>
  <c r="J855" i="21"/>
  <c r="N855" i="21"/>
  <c r="I855" i="21"/>
  <c r="L855" i="21"/>
  <c r="H856" i="21"/>
  <c r="P855" i="21"/>
  <c r="E857" i="21"/>
  <c r="D858" i="21"/>
  <c r="F857" i="21"/>
  <c r="M855" i="21"/>
  <c r="K855" i="21"/>
  <c r="O855" i="21"/>
  <c r="Q855" i="21"/>
  <c r="P856" i="21"/>
  <c r="J856" i="21"/>
  <c r="N856" i="21"/>
  <c r="H857" i="21"/>
  <c r="I856" i="21"/>
  <c r="L856" i="21"/>
  <c r="E858" i="21"/>
  <c r="F858" i="21"/>
  <c r="D859" i="21"/>
  <c r="N857" i="21"/>
  <c r="P857" i="21"/>
  <c r="J857" i="21"/>
  <c r="L857" i="21"/>
  <c r="I857" i="21"/>
  <c r="H858" i="21"/>
  <c r="O856" i="21"/>
  <c r="K856" i="21"/>
  <c r="M856" i="21"/>
  <c r="Q856" i="21"/>
  <c r="D860" i="21"/>
  <c r="F859" i="21"/>
  <c r="E859" i="21"/>
  <c r="K857" i="21"/>
  <c r="Q857" i="21"/>
  <c r="M857" i="21"/>
  <c r="O857" i="21"/>
  <c r="I858" i="21"/>
  <c r="L858" i="21"/>
  <c r="J858" i="21"/>
  <c r="N858" i="21"/>
  <c r="H859" i="21"/>
  <c r="P858" i="21"/>
  <c r="D861" i="21"/>
  <c r="E860" i="21"/>
  <c r="F860" i="21"/>
  <c r="K858" i="21"/>
  <c r="O858" i="21"/>
  <c r="M858" i="21"/>
  <c r="Q858" i="21"/>
  <c r="P859" i="21"/>
  <c r="H860" i="21"/>
  <c r="N859" i="21"/>
  <c r="L859" i="21"/>
  <c r="J859" i="21"/>
  <c r="I859" i="21"/>
  <c r="F861" i="21"/>
  <c r="D862" i="21"/>
  <c r="E861" i="21"/>
  <c r="L860" i="21"/>
  <c r="J860" i="21"/>
  <c r="I860" i="21"/>
  <c r="H861" i="21"/>
  <c r="N860" i="21"/>
  <c r="P860" i="21"/>
  <c r="O859" i="21"/>
  <c r="K859" i="21"/>
  <c r="Q859" i="21"/>
  <c r="M859" i="21"/>
  <c r="E862" i="21"/>
  <c r="F862" i="21"/>
  <c r="D863" i="21"/>
  <c r="M860" i="21"/>
  <c r="Q860" i="21"/>
  <c r="O860" i="21"/>
  <c r="K860" i="21"/>
  <c r="L861" i="21"/>
  <c r="J861" i="21"/>
  <c r="I861" i="21"/>
  <c r="N861" i="21"/>
  <c r="H862" i="21"/>
  <c r="P861" i="21"/>
  <c r="D864" i="21"/>
  <c r="F863" i="21"/>
  <c r="E863" i="21"/>
  <c r="O861" i="21"/>
  <c r="Q861" i="21"/>
  <c r="M861" i="21"/>
  <c r="K861" i="21"/>
  <c r="N862" i="21"/>
  <c r="L862" i="21"/>
  <c r="I862" i="21"/>
  <c r="H863" i="21"/>
  <c r="J862" i="21"/>
  <c r="P862" i="21"/>
  <c r="E864" i="21"/>
  <c r="D865" i="21"/>
  <c r="F864" i="21"/>
  <c r="K862" i="21"/>
  <c r="O862" i="21"/>
  <c r="Q862" i="21"/>
  <c r="M862" i="21"/>
  <c r="I863" i="21"/>
  <c r="H864" i="21"/>
  <c r="J863" i="21"/>
  <c r="N863" i="21"/>
  <c r="L863" i="21"/>
  <c r="P863" i="21"/>
  <c r="D866" i="21"/>
  <c r="E865" i="21"/>
  <c r="F865" i="21"/>
  <c r="K863" i="21"/>
  <c r="Q863" i="21"/>
  <c r="O863" i="21"/>
  <c r="M863" i="21"/>
  <c r="N864" i="21"/>
  <c r="L864" i="21"/>
  <c r="J864" i="21"/>
  <c r="I864" i="21"/>
  <c r="H865" i="21"/>
  <c r="P864" i="21"/>
  <c r="D867" i="21"/>
  <c r="F866" i="21"/>
  <c r="E866" i="21"/>
  <c r="K864" i="21"/>
  <c r="Q864" i="21"/>
  <c r="O864" i="21"/>
  <c r="M864" i="21"/>
  <c r="P865" i="21"/>
  <c r="J865" i="21"/>
  <c r="L865" i="21"/>
  <c r="N865" i="21"/>
  <c r="I865" i="21"/>
  <c r="H866" i="21"/>
  <c r="E867" i="21"/>
  <c r="F867" i="21"/>
  <c r="D868" i="21"/>
  <c r="K865" i="21"/>
  <c r="Q865" i="21"/>
  <c r="O865" i="21"/>
  <c r="M865" i="21"/>
  <c r="I866" i="21"/>
  <c r="N866" i="21"/>
  <c r="J866" i="21"/>
  <c r="L866" i="21"/>
  <c r="P866" i="21"/>
  <c r="H867" i="21"/>
  <c r="E868" i="21"/>
  <c r="D869" i="21"/>
  <c r="F868" i="21"/>
  <c r="O866" i="21"/>
  <c r="M866" i="21"/>
  <c r="K866" i="21"/>
  <c r="Q866" i="21"/>
  <c r="N867" i="21"/>
  <c r="H868" i="21"/>
  <c r="P867" i="21"/>
  <c r="I867" i="21"/>
  <c r="J867" i="21"/>
  <c r="L867" i="21"/>
  <c r="F869" i="21"/>
  <c r="D870" i="21"/>
  <c r="E869" i="21"/>
  <c r="L868" i="21"/>
  <c r="P868" i="21"/>
  <c r="N868" i="21"/>
  <c r="J868" i="21"/>
  <c r="I868" i="21"/>
  <c r="H869" i="21"/>
  <c r="Q867" i="21"/>
  <c r="K867" i="21"/>
  <c r="O867" i="21"/>
  <c r="M867" i="21"/>
  <c r="E870" i="21"/>
  <c r="F870" i="21"/>
  <c r="D871" i="21"/>
  <c r="M868" i="21"/>
  <c r="Q868" i="21"/>
  <c r="K868" i="21"/>
  <c r="O868" i="21"/>
  <c r="N869" i="21"/>
  <c r="J869" i="21"/>
  <c r="I869" i="21"/>
  <c r="L869" i="21"/>
  <c r="H870" i="21"/>
  <c r="P869" i="21"/>
  <c r="D872" i="21"/>
  <c r="F871" i="21"/>
  <c r="E871" i="21"/>
  <c r="M869" i="21"/>
  <c r="K869" i="21"/>
  <c r="O869" i="21"/>
  <c r="Q869" i="21"/>
  <c r="P870" i="21"/>
  <c r="N870" i="21"/>
  <c r="L870" i="21"/>
  <c r="J870" i="21"/>
  <c r="H871" i="21"/>
  <c r="I870" i="21"/>
  <c r="D873" i="21"/>
  <c r="F872" i="21"/>
  <c r="E872" i="21"/>
  <c r="J871" i="21"/>
  <c r="N871" i="21"/>
  <c r="L871" i="21"/>
  <c r="H872" i="21"/>
  <c r="P871" i="21"/>
  <c r="I871" i="21"/>
  <c r="O870" i="21"/>
  <c r="M870" i="21"/>
  <c r="Q870" i="21"/>
  <c r="K870" i="21"/>
  <c r="E873" i="21"/>
  <c r="F873" i="21"/>
  <c r="D874" i="21"/>
  <c r="L872" i="21"/>
  <c r="H873" i="21"/>
  <c r="I872" i="21"/>
  <c r="N872" i="21"/>
  <c r="J872" i="21"/>
  <c r="P872" i="21"/>
  <c r="Q871" i="21"/>
  <c r="O871" i="21"/>
  <c r="K871" i="21"/>
  <c r="M871" i="21"/>
  <c r="F874" i="21"/>
  <c r="E874" i="21"/>
  <c r="D875" i="21"/>
  <c r="L873" i="21"/>
  <c r="P873" i="21"/>
  <c r="J873" i="21"/>
  <c r="N873" i="21"/>
  <c r="I873" i="21"/>
  <c r="H874" i="21"/>
  <c r="K872" i="21"/>
  <c r="O872" i="21"/>
  <c r="Q872" i="21"/>
  <c r="M872" i="21"/>
  <c r="E875" i="21"/>
  <c r="F875" i="21"/>
  <c r="D876" i="21"/>
  <c r="K873" i="21"/>
  <c r="O873" i="21"/>
  <c r="Q873" i="21"/>
  <c r="M873" i="21"/>
  <c r="P874" i="21"/>
  <c r="J874" i="21"/>
  <c r="H875" i="21"/>
  <c r="L874" i="21"/>
  <c r="N874" i="21"/>
  <c r="I874" i="21"/>
  <c r="D877" i="21"/>
  <c r="E876" i="21"/>
  <c r="F876" i="21"/>
  <c r="N875" i="21"/>
  <c r="I875" i="21"/>
  <c r="P875" i="21"/>
  <c r="J875" i="21"/>
  <c r="L875" i="21"/>
  <c r="H876" i="21"/>
  <c r="M874" i="21"/>
  <c r="O874" i="21"/>
  <c r="Q874" i="21"/>
  <c r="K874" i="21"/>
  <c r="F877" i="21"/>
  <c r="E877" i="21"/>
  <c r="D878" i="21"/>
  <c r="K875" i="21"/>
  <c r="M875" i="21"/>
  <c r="O875" i="21"/>
  <c r="Q875" i="21"/>
  <c r="J876" i="21"/>
  <c r="L876" i="21"/>
  <c r="P876" i="21"/>
  <c r="N876" i="21"/>
  <c r="H877" i="21"/>
  <c r="I876" i="21"/>
  <c r="D879" i="21"/>
  <c r="E878" i="21"/>
  <c r="F878" i="21"/>
  <c r="N877" i="21"/>
  <c r="P877" i="21"/>
  <c r="I877" i="21"/>
  <c r="L877" i="21"/>
  <c r="H878" i="21"/>
  <c r="J877" i="21"/>
  <c r="K876" i="21"/>
  <c r="Q876" i="21"/>
  <c r="O876" i="21"/>
  <c r="M876" i="21"/>
  <c r="F879" i="21"/>
  <c r="E879" i="21"/>
  <c r="D880" i="21"/>
  <c r="K877" i="21"/>
  <c r="M877" i="21"/>
  <c r="O877" i="21"/>
  <c r="Q877" i="21"/>
  <c r="I878" i="21"/>
  <c r="J878" i="21"/>
  <c r="P878" i="21"/>
  <c r="H879" i="21"/>
  <c r="L878" i="21"/>
  <c r="N878" i="21"/>
  <c r="D881" i="21"/>
  <c r="F880" i="21"/>
  <c r="E880" i="21"/>
  <c r="K878" i="21"/>
  <c r="O878" i="21"/>
  <c r="M878" i="21"/>
  <c r="Q878" i="21"/>
  <c r="P879" i="21"/>
  <c r="I879" i="21"/>
  <c r="H880" i="21"/>
  <c r="N879" i="21"/>
  <c r="L879" i="21"/>
  <c r="J879" i="21"/>
  <c r="F881" i="21"/>
  <c r="E881" i="21"/>
  <c r="D882" i="21"/>
  <c r="O879" i="21"/>
  <c r="K879" i="21"/>
  <c r="M879" i="21"/>
  <c r="Q879" i="21"/>
  <c r="N880" i="21"/>
  <c r="P880" i="21"/>
  <c r="J880" i="21"/>
  <c r="H881" i="21"/>
  <c r="L880" i="21"/>
  <c r="I880" i="21"/>
  <c r="E882" i="21"/>
  <c r="D883" i="21"/>
  <c r="F882" i="21"/>
  <c r="J881" i="21"/>
  <c r="L881" i="21"/>
  <c r="I881" i="21"/>
  <c r="H882" i="21"/>
  <c r="P881" i="21"/>
  <c r="N881" i="21"/>
  <c r="M880" i="21"/>
  <c r="O880" i="21"/>
  <c r="K880" i="21"/>
  <c r="Q880" i="21"/>
  <c r="E883" i="21"/>
  <c r="D884" i="21"/>
  <c r="F883" i="21"/>
  <c r="O881" i="21"/>
  <c r="K881" i="21"/>
  <c r="Q881" i="21"/>
  <c r="M881" i="21"/>
  <c r="I882" i="21"/>
  <c r="J882" i="21"/>
  <c r="L882" i="21"/>
  <c r="P882" i="21"/>
  <c r="N882" i="21"/>
  <c r="H883" i="21"/>
  <c r="D885" i="21"/>
  <c r="E884" i="21"/>
  <c r="F884" i="21"/>
  <c r="Q882" i="21"/>
  <c r="K882" i="21"/>
  <c r="O882" i="21"/>
  <c r="M882" i="21"/>
  <c r="N883" i="21"/>
  <c r="I883" i="21"/>
  <c r="P883" i="21"/>
  <c r="J883" i="21"/>
  <c r="L883" i="21"/>
  <c r="H884" i="21"/>
  <c r="E885" i="21"/>
  <c r="D886" i="21"/>
  <c r="F885" i="21"/>
  <c r="O883" i="21"/>
  <c r="K883" i="21"/>
  <c r="Q883" i="21"/>
  <c r="M883" i="21"/>
  <c r="H885" i="21"/>
  <c r="J884" i="21"/>
  <c r="P884" i="21"/>
  <c r="N884" i="21"/>
  <c r="I884" i="21"/>
  <c r="L884" i="21"/>
  <c r="F886" i="21"/>
  <c r="E886" i="21"/>
  <c r="D887" i="21"/>
  <c r="N885" i="21"/>
  <c r="J885" i="21"/>
  <c r="H886" i="21"/>
  <c r="P885" i="21"/>
  <c r="I885" i="21"/>
  <c r="L885" i="21"/>
  <c r="O884" i="21"/>
  <c r="Q884" i="21"/>
  <c r="K884" i="21"/>
  <c r="M884" i="21"/>
  <c r="E887" i="21"/>
  <c r="D888" i="21"/>
  <c r="F887" i="21"/>
  <c r="J886" i="21"/>
  <c r="L886" i="21"/>
  <c r="H887" i="21"/>
  <c r="I886" i="21"/>
  <c r="P886" i="21"/>
  <c r="N886" i="21"/>
  <c r="O885" i="21"/>
  <c r="Q885" i="21"/>
  <c r="K885" i="21"/>
  <c r="M885" i="21"/>
  <c r="F888" i="21"/>
  <c r="D889" i="21"/>
  <c r="E888" i="21"/>
  <c r="I887" i="21"/>
  <c r="H888" i="21"/>
  <c r="J887" i="21"/>
  <c r="P887" i="21"/>
  <c r="N887" i="21"/>
  <c r="L887" i="21"/>
  <c r="Q886" i="21"/>
  <c r="M886" i="21"/>
  <c r="O886" i="21"/>
  <c r="K886" i="21"/>
  <c r="D890" i="21"/>
  <c r="F889" i="21"/>
  <c r="E889" i="21"/>
  <c r="M887" i="21"/>
  <c r="Q887" i="21"/>
  <c r="O887" i="21"/>
  <c r="K887" i="21"/>
  <c r="L888" i="21"/>
  <c r="J888" i="21"/>
  <c r="I888" i="21"/>
  <c r="N888" i="21"/>
  <c r="H889" i="21"/>
  <c r="P888" i="21"/>
  <c r="E890" i="21"/>
  <c r="F890" i="21"/>
  <c r="D891" i="21"/>
  <c r="Q888" i="21"/>
  <c r="O888" i="21"/>
  <c r="M888" i="21"/>
  <c r="K888" i="21"/>
  <c r="J889" i="21"/>
  <c r="H890" i="21"/>
  <c r="P889" i="21"/>
  <c r="N889" i="21"/>
  <c r="I889" i="21"/>
  <c r="L889" i="21"/>
  <c r="F891" i="21"/>
  <c r="D892" i="21"/>
  <c r="E891" i="21"/>
  <c r="H891" i="21"/>
  <c r="J890" i="21"/>
  <c r="P890" i="21"/>
  <c r="L890" i="21"/>
  <c r="I890" i="21"/>
  <c r="N890" i="21"/>
  <c r="Q889" i="21"/>
  <c r="O889" i="21"/>
  <c r="M889" i="21"/>
  <c r="K889" i="21"/>
  <c r="D893" i="21"/>
  <c r="E892" i="21"/>
  <c r="F892" i="21"/>
  <c r="L891" i="21"/>
  <c r="N891" i="21"/>
  <c r="I891" i="21"/>
  <c r="H892" i="21"/>
  <c r="P891" i="21"/>
  <c r="J891" i="21"/>
  <c r="K890" i="21"/>
  <c r="O890" i="21"/>
  <c r="M890" i="21"/>
  <c r="Q890" i="21"/>
  <c r="F893" i="21"/>
  <c r="E893" i="21"/>
  <c r="D894" i="21"/>
  <c r="O891" i="21"/>
  <c r="K891" i="21"/>
  <c r="M891" i="21"/>
  <c r="Q891" i="21"/>
  <c r="P892" i="21"/>
  <c r="L892" i="21"/>
  <c r="H893" i="21"/>
  <c r="J892" i="21"/>
  <c r="I892" i="21"/>
  <c r="N892" i="21"/>
  <c r="D895" i="21"/>
  <c r="E894" i="21"/>
  <c r="F894" i="21"/>
  <c r="H894" i="21"/>
  <c r="L893" i="21"/>
  <c r="P893" i="21"/>
  <c r="N893" i="21"/>
  <c r="I893" i="21"/>
  <c r="J893" i="21"/>
  <c r="O892" i="21"/>
  <c r="Q892" i="21"/>
  <c r="K892" i="21"/>
  <c r="M892" i="21"/>
  <c r="F895" i="21"/>
  <c r="E895" i="21"/>
  <c r="D896" i="21"/>
  <c r="H895" i="21"/>
  <c r="P894" i="21"/>
  <c r="I894" i="21"/>
  <c r="J894" i="21"/>
  <c r="N894" i="21"/>
  <c r="L894" i="21"/>
  <c r="K893" i="21"/>
  <c r="M893" i="21"/>
  <c r="O893" i="21"/>
  <c r="Q893" i="21"/>
  <c r="D897" i="21"/>
  <c r="E896" i="21"/>
  <c r="F896" i="21"/>
  <c r="H896" i="21"/>
  <c r="I895" i="21"/>
  <c r="J895" i="21"/>
  <c r="N895" i="21"/>
  <c r="P895" i="21"/>
  <c r="L895" i="21"/>
  <c r="M894" i="21"/>
  <c r="O894" i="21"/>
  <c r="K894" i="21"/>
  <c r="Q894" i="21"/>
  <c r="F897" i="21"/>
  <c r="D898" i="21"/>
  <c r="E897" i="21"/>
  <c r="H897" i="21"/>
  <c r="L896" i="21"/>
  <c r="P896" i="21"/>
  <c r="N896" i="21"/>
  <c r="J896" i="21"/>
  <c r="I896" i="21"/>
  <c r="Q895" i="21"/>
  <c r="M895" i="21"/>
  <c r="O895" i="21"/>
  <c r="K895" i="21"/>
  <c r="D899" i="21"/>
  <c r="F898" i="21"/>
  <c r="E898" i="21"/>
  <c r="N897" i="21"/>
  <c r="I897" i="21"/>
  <c r="P897" i="21"/>
  <c r="H898" i="21"/>
  <c r="J897" i="21"/>
  <c r="L897" i="21"/>
  <c r="M896" i="21"/>
  <c r="O896" i="21"/>
  <c r="Q896" i="21"/>
  <c r="K896" i="21"/>
  <c r="E899" i="21"/>
  <c r="F899" i="21"/>
  <c r="D900" i="21"/>
  <c r="Q897" i="21"/>
  <c r="K897" i="21"/>
  <c r="O897" i="21"/>
  <c r="M897" i="21"/>
  <c r="N898" i="21"/>
  <c r="L898" i="21"/>
  <c r="P898" i="21"/>
  <c r="J898" i="21"/>
  <c r="H899" i="21"/>
  <c r="I898" i="21"/>
  <c r="E900" i="21"/>
  <c r="F900" i="21"/>
  <c r="D901" i="21"/>
  <c r="J899" i="21"/>
  <c r="H900" i="21"/>
  <c r="L899" i="21"/>
  <c r="I899" i="21"/>
  <c r="P899" i="21"/>
  <c r="N899" i="21"/>
  <c r="K898" i="21"/>
  <c r="Q898" i="21"/>
  <c r="O898" i="21"/>
  <c r="M898" i="21"/>
  <c r="D902" i="21"/>
  <c r="E901" i="21"/>
  <c r="F901" i="21"/>
  <c r="I900" i="21"/>
  <c r="L900" i="21"/>
  <c r="N900" i="21"/>
  <c r="P900" i="21"/>
  <c r="H901" i="21"/>
  <c r="J900" i="21"/>
  <c r="Q899" i="21"/>
  <c r="K899" i="21"/>
  <c r="O899" i="21"/>
  <c r="M899" i="21"/>
  <c r="F902" i="21"/>
  <c r="D903" i="21"/>
  <c r="E902" i="21"/>
  <c r="K900" i="21"/>
  <c r="Q900" i="21"/>
  <c r="O900" i="21"/>
  <c r="M900" i="21"/>
  <c r="L901" i="21"/>
  <c r="N901" i="21"/>
  <c r="P901" i="21"/>
  <c r="J901" i="21"/>
  <c r="I901" i="21"/>
  <c r="H902" i="21"/>
  <c r="D904" i="21"/>
  <c r="F903" i="21"/>
  <c r="E903" i="21"/>
  <c r="K901" i="21"/>
  <c r="O901" i="21"/>
  <c r="Q901" i="21"/>
  <c r="M901" i="21"/>
  <c r="J902" i="21"/>
  <c r="N902" i="21"/>
  <c r="P902" i="21"/>
  <c r="I902" i="21"/>
  <c r="H903" i="21"/>
  <c r="L902" i="21"/>
  <c r="F904" i="21"/>
  <c r="E904" i="21"/>
  <c r="D905" i="21"/>
  <c r="O902" i="21"/>
  <c r="Q902" i="21"/>
  <c r="M902" i="21"/>
  <c r="K902" i="21"/>
  <c r="I903" i="21"/>
  <c r="L903" i="21"/>
  <c r="N903" i="21"/>
  <c r="P903" i="21"/>
  <c r="H904" i="21"/>
  <c r="J903" i="21"/>
  <c r="D906" i="21"/>
  <c r="F905" i="21"/>
  <c r="E905" i="21"/>
  <c r="M903" i="21"/>
  <c r="Q903" i="21"/>
  <c r="O903" i="21"/>
  <c r="K903" i="21"/>
  <c r="L904" i="21"/>
  <c r="I904" i="21"/>
  <c r="J904" i="21"/>
  <c r="P904" i="21"/>
  <c r="N904" i="21"/>
  <c r="H905" i="21"/>
  <c r="D907" i="21"/>
  <c r="E906" i="21"/>
  <c r="F906" i="21"/>
  <c r="O904" i="21"/>
  <c r="Q904" i="21"/>
  <c r="M904" i="21"/>
  <c r="K904" i="21"/>
  <c r="I905" i="21"/>
  <c r="N905" i="21"/>
  <c r="P905" i="21"/>
  <c r="J905" i="21"/>
  <c r="L905" i="21"/>
  <c r="H906" i="21"/>
  <c r="E907" i="21"/>
  <c r="D908" i="21"/>
  <c r="F907" i="21"/>
  <c r="M905" i="21"/>
  <c r="O905" i="21"/>
  <c r="K905" i="21"/>
  <c r="Q905" i="21"/>
  <c r="I906" i="21"/>
  <c r="H907" i="21"/>
  <c r="J906" i="21"/>
  <c r="P906" i="21"/>
  <c r="N906" i="21"/>
  <c r="L906" i="21"/>
  <c r="F908" i="21"/>
  <c r="D909" i="21"/>
  <c r="E908" i="21"/>
  <c r="K906" i="21"/>
  <c r="O906" i="21"/>
  <c r="M906" i="21"/>
  <c r="Q906" i="21"/>
  <c r="N907" i="21"/>
  <c r="I907" i="21"/>
  <c r="H908" i="21"/>
  <c r="P907" i="21"/>
  <c r="L907" i="21"/>
  <c r="J907" i="21"/>
  <c r="D910" i="21"/>
  <c r="E909" i="21"/>
  <c r="F909" i="21"/>
  <c r="M907" i="21"/>
  <c r="O907" i="21"/>
  <c r="K907" i="21"/>
  <c r="Q907" i="21"/>
  <c r="N908" i="21"/>
  <c r="L908" i="21"/>
  <c r="P908" i="21"/>
  <c r="J908" i="21"/>
  <c r="I908" i="21"/>
  <c r="H909" i="21"/>
  <c r="E910" i="21"/>
  <c r="D911" i="21"/>
  <c r="F910" i="21"/>
  <c r="O908" i="21"/>
  <c r="M908" i="21"/>
  <c r="Q908" i="21"/>
  <c r="K908" i="21"/>
  <c r="H910" i="21"/>
  <c r="I909" i="21"/>
  <c r="L909" i="21"/>
  <c r="N909" i="21"/>
  <c r="P909" i="21"/>
  <c r="J909" i="21"/>
  <c r="E911" i="21"/>
  <c r="D912" i="21"/>
  <c r="F911" i="21"/>
  <c r="P910" i="21"/>
  <c r="J910" i="21"/>
  <c r="H911" i="21"/>
  <c r="L910" i="21"/>
  <c r="N910" i="21"/>
  <c r="I910" i="21"/>
  <c r="O909" i="21"/>
  <c r="Q909" i="21"/>
  <c r="K909" i="21"/>
  <c r="M909" i="21"/>
  <c r="F912" i="21"/>
  <c r="D913" i="21"/>
  <c r="E912" i="21"/>
  <c r="J911" i="21"/>
  <c r="I911" i="21"/>
  <c r="H912" i="21"/>
  <c r="P911" i="21"/>
  <c r="N911" i="21"/>
  <c r="L911" i="21"/>
  <c r="M910" i="21"/>
  <c r="Q910" i="21"/>
  <c r="O910" i="21"/>
  <c r="K910" i="21"/>
  <c r="D914" i="21"/>
  <c r="F913" i="21"/>
  <c r="E913" i="21"/>
  <c r="Q911" i="21"/>
  <c r="O911" i="21"/>
  <c r="M911" i="21"/>
  <c r="K911" i="21"/>
  <c r="N912" i="21"/>
  <c r="I912" i="21"/>
  <c r="H913" i="21"/>
  <c r="L912" i="21"/>
  <c r="P912" i="21"/>
  <c r="J912" i="21"/>
  <c r="D915" i="21"/>
  <c r="E914" i="21"/>
  <c r="F914" i="21"/>
  <c r="K912" i="21"/>
  <c r="O912" i="21"/>
  <c r="Q912" i="21"/>
  <c r="M912" i="21"/>
  <c r="H914" i="21"/>
  <c r="J913" i="21"/>
  <c r="P913" i="21"/>
  <c r="N913" i="21"/>
  <c r="L913" i="21"/>
  <c r="I913" i="21"/>
  <c r="E915" i="21"/>
  <c r="D916" i="21"/>
  <c r="F915" i="21"/>
  <c r="I914" i="21"/>
  <c r="J914" i="21"/>
  <c r="L914" i="21"/>
  <c r="H915" i="21"/>
  <c r="P914" i="21"/>
  <c r="N914" i="21"/>
  <c r="O913" i="21"/>
  <c r="Q913" i="21"/>
  <c r="K913" i="21"/>
  <c r="M913" i="21"/>
  <c r="F916" i="21"/>
  <c r="D917" i="21"/>
  <c r="E916" i="21"/>
  <c r="M914" i="21"/>
  <c r="K914" i="21"/>
  <c r="O914" i="21"/>
  <c r="Q914" i="21"/>
  <c r="I915" i="21"/>
  <c r="J915" i="21"/>
  <c r="P915" i="21"/>
  <c r="N915" i="21"/>
  <c r="H916" i="21"/>
  <c r="L915" i="21"/>
  <c r="F917" i="21"/>
  <c r="D918" i="21"/>
  <c r="E917" i="21"/>
  <c r="K915" i="21"/>
  <c r="M915" i="21"/>
  <c r="Q915" i="21"/>
  <c r="O915" i="21"/>
  <c r="L916" i="21"/>
  <c r="H917" i="21"/>
  <c r="P916" i="21"/>
  <c r="J916" i="21"/>
  <c r="N916" i="21"/>
  <c r="I916" i="21"/>
  <c r="D919" i="21"/>
  <c r="E918" i="21"/>
  <c r="F918" i="21"/>
  <c r="H918" i="21"/>
  <c r="J917" i="21"/>
  <c r="L917" i="21"/>
  <c r="N917" i="21"/>
  <c r="P917" i="21"/>
  <c r="I917" i="21"/>
  <c r="M916" i="21"/>
  <c r="O916" i="21"/>
  <c r="K916" i="21"/>
  <c r="Q916" i="21"/>
  <c r="E919" i="21"/>
  <c r="F919" i="21"/>
  <c r="D920" i="21"/>
  <c r="I918" i="21"/>
  <c r="J918" i="21"/>
  <c r="N918" i="21"/>
  <c r="L918" i="21"/>
  <c r="P918" i="21"/>
  <c r="H919" i="21"/>
  <c r="M917" i="21"/>
  <c r="O917" i="21"/>
  <c r="Q917" i="21"/>
  <c r="K917" i="21"/>
  <c r="F920" i="21"/>
  <c r="D921" i="21"/>
  <c r="E920" i="21"/>
  <c r="Q918" i="21"/>
  <c r="M918" i="21"/>
  <c r="K918" i="21"/>
  <c r="O918" i="21"/>
  <c r="L919" i="21"/>
  <c r="P919" i="21"/>
  <c r="I919" i="21"/>
  <c r="N919" i="21"/>
  <c r="J919" i="21"/>
  <c r="H920" i="21"/>
  <c r="F921" i="21"/>
  <c r="D922" i="21"/>
  <c r="E921" i="21"/>
  <c r="K919" i="21"/>
  <c r="M919" i="21"/>
  <c r="O919" i="21"/>
  <c r="Q919" i="21"/>
  <c r="L920" i="21"/>
  <c r="N920" i="21"/>
  <c r="I920" i="21"/>
  <c r="H921" i="21"/>
  <c r="J920" i="21"/>
  <c r="P920" i="21"/>
  <c r="E922" i="21"/>
  <c r="D923" i="21"/>
  <c r="F922" i="21"/>
  <c r="Q920" i="21"/>
  <c r="M920" i="21"/>
  <c r="K920" i="21"/>
  <c r="O920" i="21"/>
  <c r="J921" i="21"/>
  <c r="H922" i="21"/>
  <c r="N921" i="21"/>
  <c r="L921" i="21"/>
  <c r="I921" i="21"/>
  <c r="P921" i="21"/>
  <c r="D924" i="21"/>
  <c r="F923" i="21"/>
  <c r="E923" i="21"/>
  <c r="J922" i="21"/>
  <c r="P922" i="21"/>
  <c r="N922" i="21"/>
  <c r="L922" i="21"/>
  <c r="H923" i="21"/>
  <c r="I922" i="21"/>
  <c r="O921" i="21"/>
  <c r="M921" i="21"/>
  <c r="Q921" i="21"/>
  <c r="K921" i="21"/>
  <c r="E924" i="21"/>
  <c r="F924" i="21"/>
  <c r="D925" i="21"/>
  <c r="J923" i="21"/>
  <c r="P923" i="21"/>
  <c r="I923" i="21"/>
  <c r="L923" i="21"/>
  <c r="N923" i="21"/>
  <c r="H924" i="21"/>
  <c r="K922" i="21"/>
  <c r="M922" i="21"/>
  <c r="O922" i="21"/>
  <c r="Q922" i="21"/>
  <c r="E925" i="21"/>
  <c r="D926" i="21"/>
  <c r="F925" i="21"/>
  <c r="K923" i="21"/>
  <c r="M923" i="21"/>
  <c r="Q923" i="21"/>
  <c r="O923" i="21"/>
  <c r="I924" i="21"/>
  <c r="P924" i="21"/>
  <c r="H925" i="21"/>
  <c r="N924" i="21"/>
  <c r="J924" i="21"/>
  <c r="L924" i="21"/>
  <c r="F926" i="21"/>
  <c r="E926" i="21"/>
  <c r="D927" i="21"/>
  <c r="M924" i="21"/>
  <c r="O924" i="21"/>
  <c r="Q924" i="21"/>
  <c r="K924" i="21"/>
  <c r="P925" i="21"/>
  <c r="H926" i="21"/>
  <c r="I925" i="21"/>
  <c r="L925" i="21"/>
  <c r="N925" i="21"/>
  <c r="J925" i="21"/>
  <c r="D928" i="21"/>
  <c r="E927" i="21"/>
  <c r="F927" i="21"/>
  <c r="P926" i="21"/>
  <c r="J926" i="21"/>
  <c r="L926" i="21"/>
  <c r="I926" i="21"/>
  <c r="H927" i="21"/>
  <c r="N926" i="21"/>
  <c r="O925" i="21"/>
  <c r="M925" i="21"/>
  <c r="K925" i="21"/>
  <c r="Q925" i="21"/>
  <c r="F928" i="21"/>
  <c r="E928" i="21"/>
  <c r="D929" i="21"/>
  <c r="Q926" i="21"/>
  <c r="M926" i="21"/>
  <c r="K926" i="21"/>
  <c r="O926" i="21"/>
  <c r="P927" i="21"/>
  <c r="L927" i="21"/>
  <c r="I927" i="21"/>
  <c r="J927" i="21"/>
  <c r="H928" i="21"/>
  <c r="N927" i="21"/>
  <c r="F929" i="21"/>
  <c r="E929" i="21"/>
  <c r="D930" i="21"/>
  <c r="Q927" i="21"/>
  <c r="K927" i="21"/>
  <c r="O927" i="21"/>
  <c r="M927" i="21"/>
  <c r="H929" i="21"/>
  <c r="P928" i="21"/>
  <c r="N928" i="21"/>
  <c r="J928" i="21"/>
  <c r="L928" i="21"/>
  <c r="I928" i="21"/>
  <c r="F930" i="21"/>
  <c r="E930" i="21"/>
  <c r="D931" i="21"/>
  <c r="I929" i="21"/>
  <c r="P929" i="21"/>
  <c r="L929" i="21"/>
  <c r="J929" i="21"/>
  <c r="N929" i="21"/>
  <c r="H930" i="21"/>
  <c r="O928" i="21"/>
  <c r="Q928" i="21"/>
  <c r="K928" i="21"/>
  <c r="M928" i="21"/>
  <c r="E931" i="21"/>
  <c r="D932" i="21"/>
  <c r="F931" i="21"/>
  <c r="M929" i="21"/>
  <c r="O929" i="21"/>
  <c r="K929" i="21"/>
  <c r="Q929" i="21"/>
  <c r="J930" i="21"/>
  <c r="H931" i="21"/>
  <c r="P930" i="21"/>
  <c r="L930" i="21"/>
  <c r="N930" i="21"/>
  <c r="I930" i="21"/>
  <c r="E932" i="21"/>
  <c r="D933" i="21"/>
  <c r="F932" i="21"/>
  <c r="H932" i="21"/>
  <c r="N931" i="21"/>
  <c r="I931" i="21"/>
  <c r="L931" i="21"/>
  <c r="J931" i="21"/>
  <c r="P931" i="21"/>
  <c r="K930" i="21"/>
  <c r="Q930" i="21"/>
  <c r="M930" i="21"/>
  <c r="O930" i="21"/>
  <c r="F933" i="21"/>
  <c r="D934" i="21"/>
  <c r="E933" i="21"/>
  <c r="J932" i="21"/>
  <c r="H933" i="21"/>
  <c r="P932" i="21"/>
  <c r="I932" i="21"/>
  <c r="L932" i="21"/>
  <c r="N932" i="21"/>
  <c r="M931" i="21"/>
  <c r="K931" i="21"/>
  <c r="Q931" i="21"/>
  <c r="O931" i="21"/>
  <c r="F934" i="21"/>
  <c r="E934" i="21"/>
  <c r="D935" i="21"/>
  <c r="I933" i="21"/>
  <c r="H934" i="21"/>
  <c r="L933" i="21"/>
  <c r="N933" i="21"/>
  <c r="J933" i="21"/>
  <c r="P933" i="21"/>
  <c r="Q932" i="21"/>
  <c r="M932" i="21"/>
  <c r="O932" i="21"/>
  <c r="K932" i="21"/>
  <c r="E935" i="21"/>
  <c r="D936" i="21"/>
  <c r="F935" i="21"/>
  <c r="M933" i="21"/>
  <c r="K933" i="21"/>
  <c r="Q933" i="21"/>
  <c r="O933" i="21"/>
  <c r="P934" i="21"/>
  <c r="N934" i="21"/>
  <c r="L934" i="21"/>
  <c r="I934" i="21"/>
  <c r="J934" i="21"/>
  <c r="H935" i="21"/>
  <c r="E936" i="21"/>
  <c r="D937" i="21"/>
  <c r="F936" i="21"/>
  <c r="M934" i="21"/>
  <c r="O934" i="21"/>
  <c r="K934" i="21"/>
  <c r="Q934" i="21"/>
  <c r="J935" i="21"/>
  <c r="H936" i="21"/>
  <c r="L935" i="21"/>
  <c r="N935" i="21"/>
  <c r="P935" i="21"/>
  <c r="I935" i="21"/>
  <c r="E937" i="21"/>
  <c r="D938" i="21"/>
  <c r="F937" i="21"/>
  <c r="L936" i="21"/>
  <c r="N936" i="21"/>
  <c r="I936" i="21"/>
  <c r="H937" i="21"/>
  <c r="P936" i="21"/>
  <c r="J936" i="21"/>
  <c r="Q935" i="21"/>
  <c r="K935" i="21"/>
  <c r="O935" i="21"/>
  <c r="M935" i="21"/>
  <c r="F938" i="21"/>
  <c r="D939" i="21"/>
  <c r="E938" i="21"/>
  <c r="M936" i="21"/>
  <c r="K936" i="21"/>
  <c r="Q936" i="21"/>
  <c r="O936" i="21"/>
  <c r="J937" i="21"/>
  <c r="H938" i="21"/>
  <c r="L937" i="21"/>
  <c r="N937" i="21"/>
  <c r="P937" i="21"/>
  <c r="I937" i="21"/>
  <c r="F939" i="21"/>
  <c r="E939" i="21"/>
  <c r="D940" i="21"/>
  <c r="I938" i="21"/>
  <c r="H939" i="21"/>
  <c r="N938" i="21"/>
  <c r="J938" i="21"/>
  <c r="P938" i="21"/>
  <c r="L938" i="21"/>
  <c r="O937" i="21"/>
  <c r="K937" i="21"/>
  <c r="M937" i="21"/>
  <c r="Q937" i="21"/>
  <c r="E940" i="21"/>
  <c r="D941" i="21"/>
  <c r="F940" i="21"/>
  <c r="M938" i="21"/>
  <c r="K938" i="21"/>
  <c r="O938" i="21"/>
  <c r="Q938" i="21"/>
  <c r="L939" i="21"/>
  <c r="H940" i="21"/>
  <c r="J939" i="21"/>
  <c r="I939" i="21"/>
  <c r="N939" i="21"/>
  <c r="P939" i="21"/>
  <c r="F941" i="21"/>
  <c r="E941" i="21"/>
  <c r="D942" i="21"/>
  <c r="N940" i="21"/>
  <c r="J940" i="21"/>
  <c r="I940" i="21"/>
  <c r="H941" i="21"/>
  <c r="P940" i="21"/>
  <c r="L940" i="21"/>
  <c r="M939" i="21"/>
  <c r="K939" i="21"/>
  <c r="O939" i="21"/>
  <c r="Q939" i="21"/>
  <c r="D943" i="21"/>
  <c r="F942" i="21"/>
  <c r="E942" i="21"/>
  <c r="K940" i="21"/>
  <c r="O940" i="21"/>
  <c r="Q940" i="21"/>
  <c r="M940" i="21"/>
  <c r="N941" i="21"/>
  <c r="L941" i="21"/>
  <c r="I941" i="21"/>
  <c r="J941" i="21"/>
  <c r="P941" i="21"/>
  <c r="H942" i="21"/>
  <c r="F943" i="21"/>
  <c r="D944" i="21"/>
  <c r="E943" i="21"/>
  <c r="Q941" i="21"/>
  <c r="M941" i="21"/>
  <c r="K941" i="21"/>
  <c r="O941" i="21"/>
  <c r="L942" i="21"/>
  <c r="P942" i="21"/>
  <c r="H943" i="21"/>
  <c r="I942" i="21"/>
  <c r="N942" i="21"/>
  <c r="J942" i="21"/>
  <c r="E944" i="21"/>
  <c r="F944" i="21"/>
  <c r="D945" i="21"/>
  <c r="I943" i="21"/>
  <c r="H944" i="21"/>
  <c r="J943" i="21"/>
  <c r="P943" i="21"/>
  <c r="N943" i="21"/>
  <c r="L943" i="21"/>
  <c r="O942" i="21"/>
  <c r="K942" i="21"/>
  <c r="Q942" i="21"/>
  <c r="M942" i="21"/>
  <c r="F945" i="21"/>
  <c r="E945" i="21"/>
  <c r="D946" i="21"/>
  <c r="O943" i="21"/>
  <c r="Q943" i="21"/>
  <c r="K943" i="21"/>
  <c r="M943" i="21"/>
  <c r="H945" i="21"/>
  <c r="L944" i="21"/>
  <c r="J944" i="21"/>
  <c r="N944" i="21"/>
  <c r="I944" i="21"/>
  <c r="P944" i="21"/>
  <c r="E946" i="21"/>
  <c r="F946" i="21"/>
  <c r="D947" i="21"/>
  <c r="I945" i="21"/>
  <c r="P945" i="21"/>
  <c r="J945" i="21"/>
  <c r="H946" i="21"/>
  <c r="L945" i="21"/>
  <c r="N945" i="21"/>
  <c r="O944" i="21"/>
  <c r="M944" i="21"/>
  <c r="Q944" i="21"/>
  <c r="K944" i="21"/>
  <c r="F947" i="21"/>
  <c r="D948" i="21"/>
  <c r="E947" i="21"/>
  <c r="K945" i="21"/>
  <c r="O945" i="21"/>
  <c r="M945" i="21"/>
  <c r="Q945" i="21"/>
  <c r="N946" i="21"/>
  <c r="P946" i="21"/>
  <c r="L946" i="21"/>
  <c r="I946" i="21"/>
  <c r="H947" i="21"/>
  <c r="J946" i="21"/>
  <c r="D949" i="21"/>
  <c r="F948" i="21"/>
  <c r="E948" i="21"/>
  <c r="K946" i="21"/>
  <c r="M946" i="21"/>
  <c r="O946" i="21"/>
  <c r="Q946" i="21"/>
  <c r="J947" i="21"/>
  <c r="L947" i="21"/>
  <c r="H948" i="21"/>
  <c r="P947" i="21"/>
  <c r="N947" i="21"/>
  <c r="I947" i="21"/>
  <c r="E949" i="21"/>
  <c r="D950" i="21"/>
  <c r="F949" i="21"/>
  <c r="I948" i="21"/>
  <c r="P948" i="21"/>
  <c r="J948" i="21"/>
  <c r="H949" i="21"/>
  <c r="N948" i="21"/>
  <c r="L948" i="21"/>
  <c r="Q947" i="21"/>
  <c r="O947" i="21"/>
  <c r="K947" i="21"/>
  <c r="M947" i="21"/>
  <c r="D951" i="21"/>
  <c r="F950" i="21"/>
  <c r="E950" i="21"/>
  <c r="O948" i="21"/>
  <c r="K948" i="21"/>
  <c r="Q948" i="21"/>
  <c r="M948" i="21"/>
  <c r="L949" i="21"/>
  <c r="H950" i="21"/>
  <c r="P949" i="21"/>
  <c r="J949" i="21"/>
  <c r="N949" i="21"/>
  <c r="I949" i="21"/>
  <c r="F951" i="21"/>
  <c r="D952" i="21"/>
  <c r="E951" i="21"/>
  <c r="J950" i="21"/>
  <c r="I950" i="21"/>
  <c r="P950" i="21"/>
  <c r="L950" i="21"/>
  <c r="N950" i="21"/>
  <c r="H951" i="21"/>
  <c r="K949" i="21"/>
  <c r="M949" i="21"/>
  <c r="O949" i="21"/>
  <c r="Q949" i="21"/>
  <c r="E952" i="21"/>
  <c r="F952" i="21"/>
  <c r="D953" i="21"/>
  <c r="M950" i="21"/>
  <c r="K950" i="21"/>
  <c r="O950" i="21"/>
  <c r="Q950" i="21"/>
  <c r="H952" i="21"/>
  <c r="I951" i="21"/>
  <c r="L951" i="21"/>
  <c r="J951" i="21"/>
  <c r="N951" i="21"/>
  <c r="P951" i="21"/>
  <c r="F953" i="21"/>
  <c r="E953" i="21"/>
  <c r="D954" i="21"/>
  <c r="I952" i="21"/>
  <c r="P952" i="21"/>
  <c r="H953" i="21"/>
  <c r="N952" i="21"/>
  <c r="L952" i="21"/>
  <c r="J952" i="21"/>
  <c r="M951" i="21"/>
  <c r="O951" i="21"/>
  <c r="Q951" i="21"/>
  <c r="K951" i="21"/>
  <c r="E954" i="21"/>
  <c r="D955" i="21"/>
  <c r="F954" i="21"/>
  <c r="K952" i="21"/>
  <c r="Q952" i="21"/>
  <c r="O952" i="21"/>
  <c r="M952" i="21"/>
  <c r="J953" i="21"/>
  <c r="I953" i="21"/>
  <c r="H954" i="21"/>
  <c r="P953" i="21"/>
  <c r="N953" i="21"/>
  <c r="L953" i="21"/>
  <c r="E955" i="21"/>
  <c r="D956" i="21"/>
  <c r="F955" i="21"/>
  <c r="O953" i="21"/>
  <c r="K953" i="21"/>
  <c r="Q953" i="21"/>
  <c r="M953" i="21"/>
  <c r="H955" i="21"/>
  <c r="I954" i="21"/>
  <c r="P954" i="21"/>
  <c r="L954" i="21"/>
  <c r="J954" i="21"/>
  <c r="N954" i="21"/>
  <c r="F956" i="21"/>
  <c r="D957" i="21"/>
  <c r="E956" i="21"/>
  <c r="I955" i="21"/>
  <c r="N955" i="21"/>
  <c r="J955" i="21"/>
  <c r="P955" i="21"/>
  <c r="H956" i="21"/>
  <c r="L955" i="21"/>
  <c r="M954" i="21"/>
  <c r="O954" i="21"/>
  <c r="K954" i="21"/>
  <c r="Q954" i="21"/>
  <c r="F957" i="21"/>
  <c r="D958" i="21"/>
  <c r="E957" i="21"/>
  <c r="Q955" i="21"/>
  <c r="M955" i="21"/>
  <c r="K955" i="21"/>
  <c r="O955" i="21"/>
  <c r="I956" i="21"/>
  <c r="P956" i="21"/>
  <c r="H957" i="21"/>
  <c r="L956" i="21"/>
  <c r="J956" i="21"/>
  <c r="N956" i="21"/>
  <c r="F958" i="21"/>
  <c r="D959" i="21"/>
  <c r="E958" i="21"/>
  <c r="M956" i="21"/>
  <c r="Q956" i="21"/>
  <c r="O956" i="21"/>
  <c r="K956" i="21"/>
  <c r="N957" i="21"/>
  <c r="J957" i="21"/>
  <c r="H958" i="21"/>
  <c r="I957" i="21"/>
  <c r="L957" i="21"/>
  <c r="P957" i="21"/>
  <c r="E959" i="21"/>
  <c r="D960" i="21"/>
  <c r="F959" i="21"/>
  <c r="N958" i="21"/>
  <c r="H959" i="21"/>
  <c r="L958" i="21"/>
  <c r="J958" i="21"/>
  <c r="P958" i="21"/>
  <c r="I958" i="21"/>
  <c r="O957" i="21"/>
  <c r="K957" i="21"/>
  <c r="Q957" i="21"/>
  <c r="M957" i="21"/>
  <c r="E960" i="21"/>
  <c r="F960" i="21"/>
  <c r="D961" i="21"/>
  <c r="H960" i="21"/>
  <c r="L959" i="21"/>
  <c r="N959" i="21"/>
  <c r="P959" i="21"/>
  <c r="J959" i="21"/>
  <c r="I959" i="21"/>
  <c r="Q958" i="21"/>
  <c r="M958" i="21"/>
  <c r="O958" i="21"/>
  <c r="K958" i="21"/>
  <c r="D962" i="21"/>
  <c r="F961" i="21"/>
  <c r="E961" i="21"/>
  <c r="P960" i="21"/>
  <c r="H961" i="21"/>
  <c r="N960" i="21"/>
  <c r="J960" i="21"/>
  <c r="I960" i="21"/>
  <c r="L960" i="21"/>
  <c r="K959" i="21"/>
  <c r="O959" i="21"/>
  <c r="Q959" i="21"/>
  <c r="M959" i="21"/>
  <c r="F962" i="21"/>
  <c r="D963" i="21"/>
  <c r="E962" i="21"/>
  <c r="L961" i="21"/>
  <c r="N961" i="21"/>
  <c r="J961" i="21"/>
  <c r="P961" i="21"/>
  <c r="H962" i="21"/>
  <c r="I961" i="21"/>
  <c r="K960" i="21"/>
  <c r="Q960" i="21"/>
  <c r="M960" i="21"/>
  <c r="O960" i="21"/>
  <c r="F963" i="21"/>
  <c r="D964" i="21"/>
  <c r="E963" i="21"/>
  <c r="H963" i="21"/>
  <c r="I962" i="21"/>
  <c r="L962" i="21"/>
  <c r="N962" i="21"/>
  <c r="J962" i="21"/>
  <c r="P962" i="21"/>
  <c r="Q961" i="21"/>
  <c r="M961" i="21"/>
  <c r="O961" i="21"/>
  <c r="K961" i="21"/>
  <c r="D965" i="21"/>
  <c r="F964" i="21"/>
  <c r="E964" i="21"/>
  <c r="N963" i="21"/>
  <c r="L963" i="21"/>
  <c r="H964" i="21"/>
  <c r="I963" i="21"/>
  <c r="J963" i="21"/>
  <c r="P963" i="21"/>
  <c r="M962" i="21"/>
  <c r="K962" i="21"/>
  <c r="Q962" i="21"/>
  <c r="O962" i="21"/>
  <c r="F965" i="21"/>
  <c r="E965" i="21"/>
  <c r="D966" i="21"/>
  <c r="P964" i="21"/>
  <c r="I964" i="21"/>
  <c r="J964" i="21"/>
  <c r="L964" i="21"/>
  <c r="N964" i="21"/>
  <c r="H965" i="21"/>
  <c r="K963" i="21"/>
  <c r="M963" i="21"/>
  <c r="O963" i="21"/>
  <c r="Q963" i="21"/>
  <c r="F966" i="21"/>
  <c r="D967" i="21"/>
  <c r="E966" i="21"/>
  <c r="M964" i="21"/>
  <c r="Q964" i="21"/>
  <c r="K964" i="21"/>
  <c r="O964" i="21"/>
  <c r="L965" i="21"/>
  <c r="J965" i="21"/>
  <c r="N965" i="21"/>
  <c r="H966" i="21"/>
  <c r="P965" i="21"/>
  <c r="I965" i="21"/>
  <c r="D968" i="21"/>
  <c r="E967" i="21"/>
  <c r="F967" i="21"/>
  <c r="L966" i="21"/>
  <c r="N966" i="21"/>
  <c r="P966" i="21"/>
  <c r="H967" i="21"/>
  <c r="I966" i="21"/>
  <c r="J966" i="21"/>
  <c r="O965" i="21"/>
  <c r="M965" i="21"/>
  <c r="K965" i="21"/>
  <c r="Q965" i="21"/>
  <c r="E968" i="21"/>
  <c r="D969" i="21"/>
  <c r="F968" i="21"/>
  <c r="I967" i="21"/>
  <c r="L967" i="21"/>
  <c r="P967" i="21"/>
  <c r="N967" i="21"/>
  <c r="J967" i="21"/>
  <c r="H968" i="21"/>
  <c r="O966" i="21"/>
  <c r="K966" i="21"/>
  <c r="Q966" i="21"/>
  <c r="M966" i="21"/>
  <c r="E969" i="21"/>
  <c r="D970" i="21"/>
  <c r="F969" i="21"/>
  <c r="O967" i="21"/>
  <c r="K967" i="21"/>
  <c r="Q967" i="21"/>
  <c r="M967" i="21"/>
  <c r="I968" i="21"/>
  <c r="P968" i="21"/>
  <c r="N968" i="21"/>
  <c r="L968" i="21"/>
  <c r="H969" i="21"/>
  <c r="J968" i="21"/>
  <c r="F970" i="21"/>
  <c r="E970" i="21"/>
  <c r="D971" i="21"/>
  <c r="M968" i="21"/>
  <c r="K968" i="21"/>
  <c r="Q968" i="21"/>
  <c r="O968" i="21"/>
  <c r="I969" i="21"/>
  <c r="J969" i="21"/>
  <c r="N969" i="21"/>
  <c r="L969" i="21"/>
  <c r="P969" i="21"/>
  <c r="H970" i="21"/>
  <c r="E971" i="21"/>
  <c r="D972" i="21"/>
  <c r="F971" i="21"/>
  <c r="M969" i="21"/>
  <c r="Q969" i="21"/>
  <c r="O969" i="21"/>
  <c r="K969" i="21"/>
  <c r="L970" i="21"/>
  <c r="I970" i="21"/>
  <c r="P970" i="21"/>
  <c r="N970" i="21"/>
  <c r="J970" i="21"/>
  <c r="H971" i="21"/>
  <c r="E972" i="21"/>
  <c r="F972" i="21"/>
  <c r="D973" i="21"/>
  <c r="O970" i="21"/>
  <c r="K970" i="21"/>
  <c r="Q970" i="21"/>
  <c r="M970" i="21"/>
  <c r="P971" i="21"/>
  <c r="H972" i="21"/>
  <c r="N971" i="21"/>
  <c r="L971" i="21"/>
  <c r="I971" i="21"/>
  <c r="J971" i="21"/>
  <c r="E973" i="21"/>
  <c r="D974" i="21"/>
  <c r="F973" i="21"/>
  <c r="N972" i="21"/>
  <c r="I972" i="21"/>
  <c r="H973" i="21"/>
  <c r="J972" i="21"/>
  <c r="L972" i="21"/>
  <c r="P972" i="21"/>
  <c r="M971" i="21"/>
  <c r="Q971" i="21"/>
  <c r="O971" i="21"/>
  <c r="K971" i="21"/>
  <c r="E974" i="21"/>
  <c r="D975" i="21"/>
  <c r="F974" i="21"/>
  <c r="M972" i="21"/>
  <c r="O972" i="21"/>
  <c r="K972" i="21"/>
  <c r="Q972" i="21"/>
  <c r="J973" i="21"/>
  <c r="P973" i="21"/>
  <c r="L973" i="21"/>
  <c r="I973" i="21"/>
  <c r="N973" i="21"/>
  <c r="H974" i="21"/>
  <c r="E975" i="21"/>
  <c r="D976" i="21"/>
  <c r="F975" i="21"/>
  <c r="M973" i="21"/>
  <c r="Q973" i="21"/>
  <c r="K973" i="21"/>
  <c r="O973" i="21"/>
  <c r="I974" i="21"/>
  <c r="J974" i="21"/>
  <c r="L974" i="21"/>
  <c r="P974" i="21"/>
  <c r="N974" i="21"/>
  <c r="H975" i="21"/>
  <c r="D977" i="21"/>
  <c r="F976" i="21"/>
  <c r="E976" i="21"/>
  <c r="M974" i="21"/>
  <c r="Q974" i="21"/>
  <c r="O974" i="21"/>
  <c r="K974" i="21"/>
  <c r="J975" i="21"/>
  <c r="H976" i="21"/>
  <c r="L975" i="21"/>
  <c r="N975" i="21"/>
  <c r="P975" i="21"/>
  <c r="I975" i="21"/>
  <c r="E977" i="21"/>
  <c r="F977" i="21"/>
  <c r="D978" i="21"/>
  <c r="I976" i="21"/>
  <c r="J976" i="21"/>
  <c r="H977" i="21"/>
  <c r="P976" i="21"/>
  <c r="L976" i="21"/>
  <c r="N976" i="21"/>
  <c r="O975" i="21"/>
  <c r="Q975" i="21"/>
  <c r="K975" i="21"/>
  <c r="M975" i="21"/>
  <c r="F978" i="21"/>
  <c r="E978" i="21"/>
  <c r="D979" i="21"/>
  <c r="Q976" i="21"/>
  <c r="K976" i="21"/>
  <c r="O976" i="21"/>
  <c r="M976" i="21"/>
  <c r="L977" i="21"/>
  <c r="J977" i="21"/>
  <c r="N977" i="21"/>
  <c r="I977" i="21"/>
  <c r="P977" i="21"/>
  <c r="H978" i="21"/>
  <c r="D980" i="21"/>
  <c r="E979" i="21"/>
  <c r="F979" i="21"/>
  <c r="Q977" i="21"/>
  <c r="K977" i="21"/>
  <c r="O977" i="21"/>
  <c r="M977" i="21"/>
  <c r="I978" i="21"/>
  <c r="J978" i="21"/>
  <c r="L978" i="21"/>
  <c r="H979" i="21"/>
  <c r="P978" i="21"/>
  <c r="N978" i="21"/>
  <c r="F980" i="21"/>
  <c r="D981" i="21"/>
  <c r="E980" i="21"/>
  <c r="M978" i="21"/>
  <c r="Q978" i="21"/>
  <c r="O978" i="21"/>
  <c r="K978" i="21"/>
  <c r="I979" i="21"/>
  <c r="L979" i="21"/>
  <c r="H980" i="21"/>
  <c r="N979" i="21"/>
  <c r="P979" i="21"/>
  <c r="J979" i="21"/>
  <c r="E981" i="21"/>
  <c r="F981" i="21"/>
  <c r="D982" i="21"/>
  <c r="O979" i="21"/>
  <c r="M979" i="21"/>
  <c r="K979" i="21"/>
  <c r="Q979" i="21"/>
  <c r="I980" i="21"/>
  <c r="L980" i="21"/>
  <c r="J980" i="21"/>
  <c r="N980" i="21"/>
  <c r="H981" i="21"/>
  <c r="P980" i="21"/>
  <c r="E982" i="21"/>
  <c r="D983" i="21"/>
  <c r="F982" i="21"/>
  <c r="O980" i="21"/>
  <c r="Q980" i="21"/>
  <c r="M980" i="21"/>
  <c r="K980" i="21"/>
  <c r="N981" i="21"/>
  <c r="I981" i="21"/>
  <c r="P981" i="21"/>
  <c r="L981" i="21"/>
  <c r="J981" i="21"/>
  <c r="H982" i="21"/>
  <c r="E983" i="21"/>
  <c r="F983" i="21"/>
  <c r="D984" i="21"/>
  <c r="M981" i="21"/>
  <c r="O981" i="21"/>
  <c r="K981" i="21"/>
  <c r="Q981" i="21"/>
  <c r="J982" i="21"/>
  <c r="P982" i="21"/>
  <c r="L982" i="21"/>
  <c r="H983" i="21"/>
  <c r="I982" i="21"/>
  <c r="N982" i="21"/>
  <c r="D985" i="21"/>
  <c r="E984" i="21"/>
  <c r="F984" i="21"/>
  <c r="P983" i="21"/>
  <c r="N983" i="21"/>
  <c r="H984" i="21"/>
  <c r="I983" i="21"/>
  <c r="L983" i="21"/>
  <c r="J983" i="21"/>
  <c r="Q982" i="21"/>
  <c r="M982" i="21"/>
  <c r="O982" i="21"/>
  <c r="K982" i="21"/>
  <c r="E985" i="21"/>
  <c r="F985" i="21"/>
  <c r="D986" i="21"/>
  <c r="N984" i="21"/>
  <c r="J984" i="21"/>
  <c r="I984" i="21"/>
  <c r="H985" i="21"/>
  <c r="L984" i="21"/>
  <c r="P984" i="21"/>
  <c r="Q983" i="21"/>
  <c r="M983" i="21"/>
  <c r="K983" i="21"/>
  <c r="O983" i="21"/>
  <c r="E986" i="21"/>
  <c r="D987" i="21"/>
  <c r="F986" i="21"/>
  <c r="M984" i="21"/>
  <c r="O984" i="21"/>
  <c r="Q984" i="21"/>
  <c r="K984" i="21"/>
  <c r="P985" i="21"/>
  <c r="H986" i="21"/>
  <c r="J985" i="21"/>
  <c r="I985" i="21"/>
  <c r="L985" i="21"/>
  <c r="N985" i="21"/>
  <c r="F987" i="21"/>
  <c r="D988" i="21"/>
  <c r="E987" i="21"/>
  <c r="H987" i="21"/>
  <c r="L986" i="21"/>
  <c r="P986" i="21"/>
  <c r="N986" i="21"/>
  <c r="I986" i="21"/>
  <c r="J986" i="21"/>
  <c r="M985" i="21"/>
  <c r="Q985" i="21"/>
  <c r="O985" i="21"/>
  <c r="K985" i="21"/>
  <c r="F988" i="21"/>
  <c r="E988" i="21"/>
  <c r="D989" i="21"/>
  <c r="I987" i="21"/>
  <c r="H988" i="21"/>
  <c r="L987" i="21"/>
  <c r="P987" i="21"/>
  <c r="N987" i="21"/>
  <c r="J987" i="21"/>
  <c r="O986" i="21"/>
  <c r="M986" i="21"/>
  <c r="Q986" i="21"/>
  <c r="K986" i="21"/>
  <c r="F989" i="21"/>
  <c r="D990" i="21"/>
  <c r="E989" i="21"/>
  <c r="K987" i="21"/>
  <c r="O987" i="21"/>
  <c r="Q987" i="21"/>
  <c r="M987" i="21"/>
  <c r="I988" i="21"/>
  <c r="J988" i="21"/>
  <c r="L988" i="21"/>
  <c r="N988" i="21"/>
  <c r="H989" i="21"/>
  <c r="P988" i="21"/>
  <c r="F990" i="21"/>
  <c r="D991" i="21"/>
  <c r="E990" i="21"/>
  <c r="M988" i="21"/>
  <c r="O988" i="21"/>
  <c r="K988" i="21"/>
  <c r="Q988" i="21"/>
  <c r="P989" i="21"/>
  <c r="N989" i="21"/>
  <c r="J989" i="21"/>
  <c r="H990" i="21"/>
  <c r="I989" i="21"/>
  <c r="L989" i="21"/>
  <c r="E991" i="21"/>
  <c r="D992" i="21"/>
  <c r="F991" i="21"/>
  <c r="N990" i="21"/>
  <c r="H991" i="21"/>
  <c r="I990" i="21"/>
  <c r="J990" i="21"/>
  <c r="L990" i="21"/>
  <c r="P990" i="21"/>
  <c r="O989" i="21"/>
  <c r="K989" i="21"/>
  <c r="Q989" i="21"/>
  <c r="M989" i="21"/>
  <c r="F992" i="21"/>
  <c r="E992" i="21"/>
  <c r="D993" i="21"/>
  <c r="N991" i="21"/>
  <c r="L991" i="21"/>
  <c r="I991" i="21"/>
  <c r="H992" i="21"/>
  <c r="J991" i="21"/>
  <c r="P991" i="21"/>
  <c r="O990" i="21"/>
  <c r="Q990" i="21"/>
  <c r="K990" i="21"/>
  <c r="M990" i="21"/>
  <c r="F993" i="21"/>
  <c r="E993" i="21"/>
  <c r="D994" i="21"/>
  <c r="M991" i="21"/>
  <c r="K991" i="21"/>
  <c r="Q991" i="21"/>
  <c r="O991" i="21"/>
  <c r="J992" i="21"/>
  <c r="H993" i="21"/>
  <c r="L992" i="21"/>
  <c r="I992" i="21"/>
  <c r="N992" i="21"/>
  <c r="P992" i="21"/>
  <c r="E994" i="21"/>
  <c r="F994" i="21"/>
  <c r="D995" i="21"/>
  <c r="I993" i="21"/>
  <c r="P993" i="21"/>
  <c r="J993" i="21"/>
  <c r="L993" i="21"/>
  <c r="N993" i="21"/>
  <c r="H994" i="21"/>
  <c r="K992" i="21"/>
  <c r="M992" i="21"/>
  <c r="O992" i="21"/>
  <c r="Q992" i="21"/>
  <c r="F995" i="21"/>
  <c r="D996" i="21"/>
  <c r="E995" i="21"/>
  <c r="M993" i="21"/>
  <c r="O993" i="21"/>
  <c r="Q993" i="21"/>
  <c r="K993" i="21"/>
  <c r="J994" i="21"/>
  <c r="P994" i="21"/>
  <c r="L994" i="21"/>
  <c r="N994" i="21"/>
  <c r="I994" i="21"/>
  <c r="H995" i="21"/>
  <c r="D997" i="21"/>
  <c r="E996" i="21"/>
  <c r="F996" i="21"/>
  <c r="K994" i="21"/>
  <c r="M994" i="21"/>
  <c r="Q994" i="21"/>
  <c r="O994" i="21"/>
  <c r="H996" i="21"/>
  <c r="N995" i="21"/>
  <c r="I995" i="21"/>
  <c r="P995" i="21"/>
  <c r="J995" i="21"/>
  <c r="L995" i="21"/>
  <c r="F997" i="21"/>
  <c r="D998" i="21"/>
  <c r="E997" i="21"/>
  <c r="H997" i="21"/>
  <c r="P996" i="21"/>
  <c r="L996" i="21"/>
  <c r="J996" i="21"/>
  <c r="I996" i="21"/>
  <c r="N996" i="21"/>
  <c r="O995" i="21"/>
  <c r="K995" i="21"/>
  <c r="Q995" i="21"/>
  <c r="M995" i="21"/>
  <c r="F998" i="21"/>
  <c r="D999" i="21"/>
  <c r="E998" i="21"/>
  <c r="P997" i="21"/>
  <c r="L997" i="21"/>
  <c r="J997" i="21"/>
  <c r="N997" i="21"/>
  <c r="H998" i="21"/>
  <c r="I997" i="21"/>
  <c r="O996" i="21"/>
  <c r="K996" i="21"/>
  <c r="M996" i="21"/>
  <c r="Q996" i="21"/>
  <c r="D1000" i="21"/>
  <c r="E999" i="21"/>
  <c r="F999" i="21"/>
  <c r="H999" i="21"/>
  <c r="L998" i="21"/>
  <c r="P998" i="21"/>
  <c r="J998" i="21"/>
  <c r="N998" i="21"/>
  <c r="I998" i="21"/>
  <c r="K997" i="21"/>
  <c r="Q997" i="21"/>
  <c r="O997" i="21"/>
  <c r="M997" i="21"/>
  <c r="F1000" i="21"/>
  <c r="D1001" i="21"/>
  <c r="E1000" i="21"/>
  <c r="H1000" i="21"/>
  <c r="J999" i="21"/>
  <c r="P999" i="21"/>
  <c r="N999" i="21"/>
  <c r="I999" i="21"/>
  <c r="L999" i="21"/>
  <c r="O998" i="21"/>
  <c r="Q998" i="21"/>
  <c r="M998" i="21"/>
  <c r="K998" i="21"/>
  <c r="E1001" i="21"/>
  <c r="F1001" i="21"/>
  <c r="D1002" i="21"/>
  <c r="I1000" i="21"/>
  <c r="L1000" i="21"/>
  <c r="N1000" i="21"/>
  <c r="H1001" i="21"/>
  <c r="P1000" i="21"/>
  <c r="J1000" i="21"/>
  <c r="K999" i="21"/>
  <c r="Q999" i="21"/>
  <c r="M999" i="21"/>
  <c r="O999" i="21"/>
  <c r="E1002" i="21"/>
  <c r="F1002" i="21"/>
  <c r="D1003" i="21"/>
  <c r="M1000" i="21"/>
  <c r="O1000" i="21"/>
  <c r="Q1000" i="21"/>
  <c r="K1000" i="21"/>
  <c r="J1001" i="21"/>
  <c r="N1001" i="21"/>
  <c r="L1001" i="21"/>
  <c r="I1001" i="21"/>
  <c r="P1001" i="21"/>
  <c r="H1002" i="21"/>
  <c r="D1004" i="21"/>
  <c r="F1003" i="21"/>
  <c r="E1003" i="21"/>
  <c r="O1001" i="21"/>
  <c r="Q1001" i="21"/>
  <c r="K1001" i="21"/>
  <c r="M1001" i="21"/>
  <c r="N1002" i="21"/>
  <c r="J1002" i="21"/>
  <c r="L1002" i="21"/>
  <c r="P1002" i="21"/>
  <c r="H1003" i="21"/>
  <c r="I1002" i="21"/>
  <c r="F1004" i="21"/>
  <c r="E1004" i="21"/>
  <c r="D1005" i="21"/>
  <c r="H1004" i="21"/>
  <c r="I1003" i="21"/>
  <c r="L1003" i="21"/>
  <c r="N1003" i="21"/>
  <c r="J1003" i="21"/>
  <c r="P1003" i="21"/>
  <c r="Q1002" i="21"/>
  <c r="M1002" i="21"/>
  <c r="K1002" i="21"/>
  <c r="O1002" i="21"/>
  <c r="D1006" i="21"/>
  <c r="E1005" i="21"/>
  <c r="F1005" i="21"/>
  <c r="J1004" i="21"/>
  <c r="N1004" i="21"/>
  <c r="L1004" i="21"/>
  <c r="P1004" i="21"/>
  <c r="H1005" i="21"/>
  <c r="I1004" i="21"/>
  <c r="Q1003" i="21"/>
  <c r="K1003" i="21"/>
  <c r="O1003" i="21"/>
  <c r="M1003" i="21"/>
  <c r="E1006" i="21"/>
  <c r="D1007" i="21"/>
  <c r="F1006" i="21"/>
  <c r="P1005" i="21"/>
  <c r="L1005" i="21"/>
  <c r="I1005" i="21"/>
  <c r="J1005" i="21"/>
  <c r="N1005" i="21"/>
  <c r="H1006" i="21"/>
  <c r="K1004" i="21"/>
  <c r="Q1004" i="21"/>
  <c r="M1004" i="21"/>
  <c r="O1004" i="21"/>
  <c r="F1007" i="21"/>
  <c r="D1008" i="21"/>
  <c r="E1007" i="21"/>
  <c r="O1005" i="21"/>
  <c r="M1005" i="21"/>
  <c r="Q1005" i="21"/>
  <c r="K1005" i="21"/>
  <c r="L1006" i="21"/>
  <c r="J1006" i="21"/>
  <c r="H1007" i="21"/>
  <c r="P1006" i="21"/>
  <c r="N1006" i="21"/>
  <c r="I1006" i="21"/>
  <c r="E1008" i="21"/>
  <c r="F1008" i="21"/>
  <c r="D1009" i="21"/>
  <c r="L1007" i="21"/>
  <c r="J1007" i="21"/>
  <c r="H1008" i="21"/>
  <c r="P1007" i="21"/>
  <c r="N1007" i="21"/>
  <c r="I1007" i="21"/>
  <c r="K1006" i="21"/>
  <c r="M1006" i="21"/>
  <c r="O1006" i="21"/>
  <c r="Q1006" i="21"/>
  <c r="D1010" i="21"/>
  <c r="E1009" i="21"/>
  <c r="F1009" i="21"/>
  <c r="N1008" i="21"/>
  <c r="L1008" i="21"/>
  <c r="I1008" i="21"/>
  <c r="P1008" i="21"/>
  <c r="J1008" i="21"/>
  <c r="H1009" i="21"/>
  <c r="K1007" i="21"/>
  <c r="Q1007" i="21"/>
  <c r="M1007" i="21"/>
  <c r="O1007" i="21"/>
  <c r="E1010" i="21"/>
  <c r="D1011" i="21"/>
  <c r="F1010" i="21"/>
  <c r="M1008" i="21"/>
  <c r="O1008" i="21"/>
  <c r="K1008" i="21"/>
  <c r="Q1008" i="21"/>
  <c r="L1009" i="21"/>
  <c r="P1009" i="21"/>
  <c r="I1009" i="21"/>
  <c r="H1010" i="21"/>
  <c r="J1009" i="21"/>
  <c r="N1009" i="21"/>
  <c r="E1011" i="21"/>
  <c r="D1012" i="21"/>
  <c r="F1011" i="21"/>
  <c r="K1009" i="21"/>
  <c r="Q1009" i="21"/>
  <c r="M1009" i="21"/>
  <c r="O1009" i="21"/>
  <c r="H1011" i="21"/>
  <c r="N1010" i="21"/>
  <c r="I1010" i="21"/>
  <c r="J1010" i="21"/>
  <c r="P1010" i="21"/>
  <c r="L1010" i="21"/>
  <c r="E1012" i="21"/>
  <c r="F1012" i="21"/>
  <c r="D1013" i="21"/>
  <c r="H1012" i="21"/>
  <c r="N1011" i="21"/>
  <c r="L1011" i="21"/>
  <c r="I1011" i="21"/>
  <c r="P1011" i="21"/>
  <c r="J1011" i="21"/>
  <c r="O1010" i="21"/>
  <c r="Q1010" i="21"/>
  <c r="M1010" i="21"/>
  <c r="K1010" i="21"/>
  <c r="D1014" i="21"/>
  <c r="E1013" i="21"/>
  <c r="F1013" i="21"/>
  <c r="L1012" i="21"/>
  <c r="N1012" i="21"/>
  <c r="H1013" i="21"/>
  <c r="J1012" i="21"/>
  <c r="P1012" i="21"/>
  <c r="I1012" i="21"/>
  <c r="Q1011" i="21"/>
  <c r="M1011" i="21"/>
  <c r="O1011" i="21"/>
  <c r="K1011" i="21"/>
  <c r="D1015" i="21"/>
  <c r="E1014" i="21"/>
  <c r="F1014" i="21"/>
  <c r="I1013" i="21"/>
  <c r="J1013" i="21"/>
  <c r="N1013" i="21"/>
  <c r="L1013" i="21"/>
  <c r="P1013" i="21"/>
  <c r="H1014" i="21"/>
  <c r="K1012" i="21"/>
  <c r="M1012" i="21"/>
  <c r="O1012" i="21"/>
  <c r="Q1012" i="21"/>
  <c r="E1015" i="21"/>
  <c r="F1015" i="21"/>
  <c r="D1016" i="21"/>
  <c r="O1013" i="21"/>
  <c r="K1013" i="21"/>
  <c r="Q1013" i="21"/>
  <c r="M1013" i="21"/>
  <c r="J1014" i="21"/>
  <c r="H1015" i="21"/>
  <c r="L1014" i="21"/>
  <c r="P1014" i="21"/>
  <c r="I1014" i="21"/>
  <c r="N1014" i="21"/>
  <c r="D1017" i="21"/>
  <c r="E1016" i="21"/>
  <c r="F1016" i="21"/>
  <c r="I1015" i="21"/>
  <c r="L1015" i="21"/>
  <c r="N1015" i="21"/>
  <c r="P1015" i="21"/>
  <c r="H1016" i="21"/>
  <c r="J1015" i="21"/>
  <c r="O1014" i="21"/>
  <c r="Q1014" i="21"/>
  <c r="K1014" i="21"/>
  <c r="M1014" i="21"/>
  <c r="E1017" i="21"/>
  <c r="D1018" i="21"/>
  <c r="F1017" i="21"/>
  <c r="M1015" i="21"/>
  <c r="K1015" i="21"/>
  <c r="O1015" i="21"/>
  <c r="Q1015" i="21"/>
  <c r="L1016" i="21"/>
  <c r="N1016" i="21"/>
  <c r="H1017" i="21"/>
  <c r="I1016" i="21"/>
  <c r="J1016" i="21"/>
  <c r="P1016" i="21"/>
  <c r="D1019" i="21"/>
  <c r="F1018" i="21"/>
  <c r="E1018" i="21"/>
  <c r="I1017" i="21"/>
  <c r="N1017" i="21"/>
  <c r="J1017" i="21"/>
  <c r="L1017" i="21"/>
  <c r="H1018" i="21"/>
  <c r="P1017" i="21"/>
  <c r="M1016" i="21"/>
  <c r="Q1016" i="21"/>
  <c r="O1016" i="21"/>
  <c r="K1016" i="21"/>
  <c r="D1020" i="21"/>
  <c r="F1019" i="21"/>
  <c r="E1019" i="21"/>
  <c r="Q1017" i="21"/>
  <c r="K1017" i="21"/>
  <c r="M1017" i="21"/>
  <c r="O1017" i="21"/>
  <c r="L1018" i="21"/>
  <c r="I1018" i="21"/>
  <c r="H1019" i="21"/>
  <c r="P1018" i="21"/>
  <c r="N1018" i="21"/>
  <c r="J1018" i="21"/>
  <c r="E1020" i="21"/>
  <c r="F1020" i="21"/>
  <c r="D1021" i="21"/>
  <c r="K1018" i="21"/>
  <c r="O1018" i="21"/>
  <c r="M1018" i="21"/>
  <c r="Q1018" i="21"/>
  <c r="L1019" i="21"/>
  <c r="I1019" i="21"/>
  <c r="N1019" i="21"/>
  <c r="H1020" i="21"/>
  <c r="J1019" i="21"/>
  <c r="P1019" i="21"/>
  <c r="E1021" i="21"/>
  <c r="D1022" i="21"/>
  <c r="F1021" i="21"/>
  <c r="O1019" i="21"/>
  <c r="K1019" i="21"/>
  <c r="M1019" i="21"/>
  <c r="Q1019" i="21"/>
  <c r="I1020" i="21"/>
  <c r="L1020" i="21"/>
  <c r="J1020" i="21"/>
  <c r="H1021" i="21"/>
  <c r="N1020" i="21"/>
  <c r="P1020" i="21"/>
  <c r="D1023" i="21"/>
  <c r="E1022" i="21"/>
  <c r="F1022" i="21"/>
  <c r="K1020" i="21"/>
  <c r="M1020" i="21"/>
  <c r="O1020" i="21"/>
  <c r="Q1020" i="21"/>
  <c r="N1021" i="21"/>
  <c r="H1022" i="21"/>
  <c r="L1021" i="21"/>
  <c r="J1021" i="21"/>
  <c r="P1021" i="21"/>
  <c r="I1021" i="21"/>
  <c r="D1024" i="21"/>
  <c r="F1023" i="21"/>
  <c r="E1023" i="21"/>
  <c r="N1022" i="21"/>
  <c r="J1022" i="21"/>
  <c r="P1022" i="21"/>
  <c r="L1022" i="21"/>
  <c r="H1023" i="21"/>
  <c r="I1022" i="21"/>
  <c r="M1021" i="21"/>
  <c r="Q1021" i="21"/>
  <c r="K1021" i="21"/>
  <c r="O1021" i="21"/>
  <c r="F1024" i="21"/>
  <c r="D1025" i="21"/>
  <c r="E1024" i="21"/>
  <c r="H1024" i="21"/>
  <c r="J1023" i="21"/>
  <c r="L1023" i="21"/>
  <c r="P1023" i="21"/>
  <c r="I1023" i="21"/>
  <c r="N1023" i="21"/>
  <c r="O1022" i="21"/>
  <c r="Q1022" i="21"/>
  <c r="K1022" i="21"/>
  <c r="M1022" i="21"/>
  <c r="E1025" i="21"/>
  <c r="D1026" i="21"/>
  <c r="F1025" i="21"/>
  <c r="L1024" i="21"/>
  <c r="J1024" i="21"/>
  <c r="I1024" i="21"/>
  <c r="P1024" i="21"/>
  <c r="H1025" i="21"/>
  <c r="N1024" i="21"/>
  <c r="K1023" i="21"/>
  <c r="Q1023" i="21"/>
  <c r="O1023" i="21"/>
  <c r="M1023" i="21"/>
  <c r="F1026" i="21"/>
  <c r="E1026" i="21"/>
  <c r="D1027" i="21"/>
  <c r="K1024" i="21"/>
  <c r="Q1024" i="21"/>
  <c r="O1024" i="21"/>
  <c r="M1024" i="21"/>
  <c r="I1025" i="21"/>
  <c r="N1025" i="21"/>
  <c r="P1025" i="21"/>
  <c r="H1026" i="21"/>
  <c r="J1025" i="21"/>
  <c r="L1025" i="21"/>
  <c r="E1027" i="21"/>
  <c r="D1028" i="21"/>
  <c r="F1027" i="21"/>
  <c r="O1025" i="21"/>
  <c r="M1025" i="21"/>
  <c r="Q1025" i="21"/>
  <c r="K1025" i="21"/>
  <c r="J1026" i="21"/>
  <c r="I1026" i="21"/>
  <c r="P1026" i="21"/>
  <c r="N1026" i="21"/>
  <c r="H1027" i="21"/>
  <c r="L1026" i="21"/>
  <c r="D1029" i="21"/>
  <c r="E1028" i="21"/>
  <c r="F1028" i="21"/>
  <c r="K1026" i="21"/>
  <c r="O1026" i="21"/>
  <c r="Q1026" i="21"/>
  <c r="M1026" i="21"/>
  <c r="J1027" i="21"/>
  <c r="H1028" i="21"/>
  <c r="P1027" i="21"/>
  <c r="N1027" i="21"/>
  <c r="L1027" i="21"/>
  <c r="I1027" i="21"/>
  <c r="D1030" i="21"/>
  <c r="E1029" i="21"/>
  <c r="F1029" i="21"/>
  <c r="P1028" i="21"/>
  <c r="I1028" i="21"/>
  <c r="N1028" i="21"/>
  <c r="L1028" i="21"/>
  <c r="J1028" i="21"/>
  <c r="H1029" i="21"/>
  <c r="M1027" i="21"/>
  <c r="O1027" i="21"/>
  <c r="Q1027" i="21"/>
  <c r="K1027" i="21"/>
  <c r="F1030" i="21"/>
  <c r="D1031" i="21"/>
  <c r="E1030" i="21"/>
  <c r="O1028" i="21"/>
  <c r="K1028" i="21"/>
  <c r="M1028" i="21"/>
  <c r="Q1028" i="21"/>
  <c r="L1029" i="21"/>
  <c r="P1029" i="21"/>
  <c r="I1029" i="21"/>
  <c r="J1029" i="21"/>
  <c r="H1030" i="21"/>
  <c r="N1029" i="21"/>
  <c r="E1031" i="21"/>
  <c r="D1032" i="21"/>
  <c r="F1031" i="21"/>
  <c r="K1029" i="21"/>
  <c r="O1029" i="21"/>
  <c r="M1029" i="21"/>
  <c r="Q1029" i="21"/>
  <c r="N1030" i="21"/>
  <c r="I1030" i="21"/>
  <c r="H1031" i="21"/>
  <c r="P1030" i="21"/>
  <c r="J1030" i="21"/>
  <c r="L1030" i="21"/>
  <c r="D1033" i="21"/>
  <c r="F1032" i="21"/>
  <c r="E1032" i="21"/>
  <c r="O1030" i="21"/>
  <c r="Q1030" i="21"/>
  <c r="K1030" i="21"/>
  <c r="M1030" i="21"/>
  <c r="H1032" i="21"/>
  <c r="L1031" i="21"/>
  <c r="J1031" i="21"/>
  <c r="P1031" i="21"/>
  <c r="I1031" i="21"/>
  <c r="N1031" i="21"/>
  <c r="D1034" i="21"/>
  <c r="E1033" i="21"/>
  <c r="F1033" i="21"/>
  <c r="L1032" i="21"/>
  <c r="N1032" i="21"/>
  <c r="I1032" i="21"/>
  <c r="P1032" i="21"/>
  <c r="H1033" i="21"/>
  <c r="J1032" i="21"/>
  <c r="M1031" i="21"/>
  <c r="Q1031" i="21"/>
  <c r="O1031" i="21"/>
  <c r="K1031" i="21"/>
  <c r="D1035" i="21"/>
  <c r="E1034" i="21"/>
  <c r="F1034" i="21"/>
  <c r="Q1032" i="21"/>
  <c r="O1032" i="21"/>
  <c r="M1032" i="21"/>
  <c r="K1032" i="21"/>
  <c r="L1033" i="21"/>
  <c r="N1033" i="21"/>
  <c r="H1034" i="21"/>
  <c r="I1033" i="21"/>
  <c r="P1033" i="21"/>
  <c r="J1033" i="21"/>
  <c r="D1036" i="21"/>
  <c r="E1035" i="21"/>
  <c r="F1035" i="21"/>
  <c r="L1034" i="21"/>
  <c r="P1034" i="21"/>
  <c r="N1034" i="21"/>
  <c r="J1034" i="21"/>
  <c r="I1034" i="21"/>
  <c r="H1035" i="21"/>
  <c r="K1033" i="21"/>
  <c r="O1033" i="21"/>
  <c r="Q1033" i="21"/>
  <c r="M1033" i="21"/>
  <c r="F1036" i="21"/>
  <c r="E1036" i="21"/>
  <c r="D1037" i="21"/>
  <c r="Q1034" i="21"/>
  <c r="K1034" i="21"/>
  <c r="O1034" i="21"/>
  <c r="M1034" i="21"/>
  <c r="I1035" i="21"/>
  <c r="P1035" i="21"/>
  <c r="N1035" i="21"/>
  <c r="H1036" i="21"/>
  <c r="J1035" i="21"/>
  <c r="L1035" i="21"/>
  <c r="D1038" i="21"/>
  <c r="E1037" i="21"/>
  <c r="F1037" i="21"/>
  <c r="K1035" i="21"/>
  <c r="M1035" i="21"/>
  <c r="O1035" i="21"/>
  <c r="Q1035" i="21"/>
  <c r="J1036" i="21"/>
  <c r="I1036" i="21"/>
  <c r="H1037" i="21"/>
  <c r="L1036" i="21"/>
  <c r="P1036" i="21"/>
  <c r="N1036" i="21"/>
  <c r="D1039" i="21"/>
  <c r="E1038" i="21"/>
  <c r="F1038" i="21"/>
  <c r="K1036" i="21"/>
  <c r="M1036" i="21"/>
  <c r="Q1036" i="21"/>
  <c r="O1036" i="21"/>
  <c r="H1038" i="21"/>
  <c r="J1037" i="21"/>
  <c r="L1037" i="21"/>
  <c r="I1037" i="21"/>
  <c r="N1037" i="21"/>
  <c r="P1037" i="21"/>
  <c r="D1040" i="21"/>
  <c r="E1039" i="21"/>
  <c r="F1039" i="21"/>
  <c r="I1038" i="21"/>
  <c r="L1038" i="21"/>
  <c r="P1038" i="21"/>
  <c r="J1038" i="21"/>
  <c r="H1039" i="21"/>
  <c r="N1038" i="21"/>
  <c r="Q1037" i="21"/>
  <c r="K1037" i="21"/>
  <c r="O1037" i="21"/>
  <c r="M1037" i="21"/>
  <c r="F1040" i="21"/>
  <c r="D1041" i="21"/>
  <c r="E1040" i="21"/>
  <c r="M1038" i="21"/>
  <c r="Q1038" i="21"/>
  <c r="O1038" i="21"/>
  <c r="K1038" i="21"/>
  <c r="L1039" i="21"/>
  <c r="J1039" i="21"/>
  <c r="I1039" i="21"/>
  <c r="H1040" i="21"/>
  <c r="N1039" i="21"/>
  <c r="P1039" i="21"/>
  <c r="E1041" i="21"/>
  <c r="F1041" i="21"/>
  <c r="D1042" i="21"/>
  <c r="K1039" i="21"/>
  <c r="Q1039" i="21"/>
  <c r="M1039" i="21"/>
  <c r="O1039" i="21"/>
  <c r="H1041" i="21"/>
  <c r="P1040" i="21"/>
  <c r="J1040" i="21"/>
  <c r="L1040" i="21"/>
  <c r="I1040" i="21"/>
  <c r="N1040" i="21"/>
  <c r="D1043" i="21"/>
  <c r="F1042" i="21"/>
  <c r="E1042" i="21"/>
  <c r="P1041" i="21"/>
  <c r="J1041" i="21"/>
  <c r="N1041" i="21"/>
  <c r="L1041" i="21"/>
  <c r="H1042" i="21"/>
  <c r="I1041" i="21"/>
  <c r="O1040" i="21"/>
  <c r="M1040" i="21"/>
  <c r="Q1040" i="21"/>
  <c r="K1040" i="21"/>
  <c r="F1043" i="21"/>
  <c r="D1044" i="21"/>
  <c r="E1043" i="21"/>
  <c r="N1042" i="21"/>
  <c r="J1042" i="21"/>
  <c r="I1042" i="21"/>
  <c r="P1042" i="21"/>
  <c r="L1042" i="21"/>
  <c r="H1043" i="21"/>
  <c r="Q1041" i="21"/>
  <c r="K1041" i="21"/>
  <c r="O1041" i="21"/>
  <c r="M1041" i="21"/>
  <c r="F1044" i="21"/>
  <c r="E1044" i="21"/>
  <c r="D1045" i="21"/>
  <c r="O1042" i="21"/>
  <c r="K1042" i="21"/>
  <c r="Q1042" i="21"/>
  <c r="M1042" i="21"/>
  <c r="L1043" i="21"/>
  <c r="H1044" i="21"/>
  <c r="I1043" i="21"/>
  <c r="P1043" i="21"/>
  <c r="N1043" i="21"/>
  <c r="J1043" i="21"/>
  <c r="D1046" i="21"/>
  <c r="F1045" i="21"/>
  <c r="E1045" i="21"/>
  <c r="I1044" i="21"/>
  <c r="L1044" i="21"/>
  <c r="P1044" i="21"/>
  <c r="N1044" i="21"/>
  <c r="J1044" i="21"/>
  <c r="H1045" i="21"/>
  <c r="M1043" i="21"/>
  <c r="Q1043" i="21"/>
  <c r="O1043" i="21"/>
  <c r="K1043" i="21"/>
  <c r="E1046" i="21"/>
  <c r="D1047" i="21"/>
  <c r="F1046" i="21"/>
  <c r="O1044" i="21"/>
  <c r="K1044" i="21"/>
  <c r="M1044" i="21"/>
  <c r="Q1044" i="21"/>
  <c r="I1045" i="21"/>
  <c r="P1045" i="21"/>
  <c r="H1046" i="21"/>
  <c r="J1045" i="21"/>
  <c r="N1045" i="21"/>
  <c r="L1045" i="21"/>
  <c r="D1048" i="21"/>
  <c r="E1047" i="21"/>
  <c r="F1047" i="21"/>
  <c r="O1045" i="21"/>
  <c r="K1045" i="21"/>
  <c r="Q1045" i="21"/>
  <c r="M1045" i="21"/>
  <c r="J1046" i="21"/>
  <c r="I1046" i="21"/>
  <c r="P1046" i="21"/>
  <c r="N1046" i="21"/>
  <c r="H1047" i="21"/>
  <c r="L1046" i="21"/>
  <c r="E1048" i="21"/>
  <c r="F1048" i="21"/>
  <c r="D1049" i="21"/>
  <c r="K1046" i="21"/>
  <c r="Q1046" i="21"/>
  <c r="O1046" i="21"/>
  <c r="M1046" i="21"/>
  <c r="I1047" i="21"/>
  <c r="L1047" i="21"/>
  <c r="J1047" i="21"/>
  <c r="N1047" i="21"/>
  <c r="H1048" i="21"/>
  <c r="P1047" i="21"/>
  <c r="E1049" i="21"/>
  <c r="F1049" i="21"/>
  <c r="D1050" i="21"/>
  <c r="O1047" i="21"/>
  <c r="M1047" i="21"/>
  <c r="Q1047" i="21"/>
  <c r="K1047" i="21"/>
  <c r="P1048" i="21"/>
  <c r="H1049" i="21"/>
  <c r="L1048" i="21"/>
  <c r="J1048" i="21"/>
  <c r="N1048" i="21"/>
  <c r="I1048" i="21"/>
  <c r="D1051" i="21"/>
  <c r="F1050" i="21"/>
  <c r="E1050" i="21"/>
  <c r="P1049" i="21"/>
  <c r="I1049" i="21"/>
  <c r="J1049" i="21"/>
  <c r="H1050" i="21"/>
  <c r="N1049" i="21"/>
  <c r="L1049" i="21"/>
  <c r="K1048" i="21"/>
  <c r="O1048" i="21"/>
  <c r="M1048" i="21"/>
  <c r="Q1048" i="21"/>
  <c r="F1051" i="21"/>
  <c r="D1052" i="21"/>
  <c r="E1051" i="21"/>
  <c r="O1049" i="21"/>
  <c r="Q1049" i="21"/>
  <c r="M1049" i="21"/>
  <c r="K1049" i="21"/>
  <c r="I1050" i="21"/>
  <c r="J1050" i="21"/>
  <c r="N1050" i="21"/>
  <c r="H1051" i="21"/>
  <c r="P1050" i="21"/>
  <c r="L1050" i="21"/>
  <c r="F1052" i="21"/>
  <c r="D1053" i="21"/>
  <c r="E1052" i="21"/>
  <c r="Q1050" i="21"/>
  <c r="K1050" i="21"/>
  <c r="O1050" i="21"/>
  <c r="M1050" i="21"/>
  <c r="H1052" i="21"/>
  <c r="P1051" i="21"/>
  <c r="J1051" i="21"/>
  <c r="L1051" i="21"/>
  <c r="I1051" i="21"/>
  <c r="N1051" i="21"/>
  <c r="D1054" i="21"/>
  <c r="F1053" i="21"/>
  <c r="E1053" i="21"/>
  <c r="N1052" i="21"/>
  <c r="J1052" i="21"/>
  <c r="I1052" i="21"/>
  <c r="P1052" i="21"/>
  <c r="H1053" i="21"/>
  <c r="L1052" i="21"/>
  <c r="M1051" i="21"/>
  <c r="K1051" i="21"/>
  <c r="O1051" i="21"/>
  <c r="Q1051" i="21"/>
  <c r="D1055" i="21"/>
  <c r="E1054" i="21"/>
  <c r="F1054" i="21"/>
  <c r="M1052" i="21"/>
  <c r="K1052" i="21"/>
  <c r="O1052" i="21"/>
  <c r="Q1052" i="21"/>
  <c r="L1053" i="21"/>
  <c r="J1053" i="21"/>
  <c r="N1053" i="21"/>
  <c r="I1053" i="21"/>
  <c r="H1054" i="21"/>
  <c r="P1053" i="21"/>
  <c r="E1055" i="21"/>
  <c r="D1056" i="21"/>
  <c r="F1055" i="21"/>
  <c r="M1053" i="21"/>
  <c r="Q1053" i="21"/>
  <c r="K1053" i="21"/>
  <c r="O1053" i="21"/>
  <c r="I1054" i="21"/>
  <c r="H1055" i="21"/>
  <c r="P1054" i="21"/>
  <c r="L1054" i="21"/>
  <c r="N1054" i="21"/>
  <c r="J1054" i="21"/>
  <c r="D1057" i="21"/>
  <c r="E1056" i="21"/>
  <c r="F1056" i="21"/>
  <c r="O1054" i="21"/>
  <c r="Q1054" i="21"/>
  <c r="M1054" i="21"/>
  <c r="K1054" i="21"/>
  <c r="I1055" i="21"/>
  <c r="J1055" i="21"/>
  <c r="H1056" i="21"/>
  <c r="L1055" i="21"/>
  <c r="P1055" i="21"/>
  <c r="N1055" i="21"/>
  <c r="F1057" i="21"/>
  <c r="E1057" i="21"/>
  <c r="D1058" i="21"/>
  <c r="Q1055" i="21"/>
  <c r="M1055" i="21"/>
  <c r="K1055" i="21"/>
  <c r="O1055" i="21"/>
  <c r="N1056" i="21"/>
  <c r="H1057" i="21"/>
  <c r="I1056" i="21"/>
  <c r="J1056" i="21"/>
  <c r="L1056" i="21"/>
  <c r="P1056" i="21"/>
  <c r="F1058" i="21"/>
  <c r="D1059" i="21"/>
  <c r="E1058" i="21"/>
  <c r="N1057" i="21"/>
  <c r="H1058" i="21"/>
  <c r="P1057" i="21"/>
  <c r="I1057" i="21"/>
  <c r="L1057" i="21"/>
  <c r="J1057" i="21"/>
  <c r="K1056" i="21"/>
  <c r="M1056" i="21"/>
  <c r="O1056" i="21"/>
  <c r="Q1056" i="21"/>
  <c r="F1059" i="21"/>
  <c r="D1060" i="21"/>
  <c r="E1059" i="21"/>
  <c r="H1059" i="21"/>
  <c r="N1058" i="21"/>
  <c r="J1058" i="21"/>
  <c r="L1058" i="21"/>
  <c r="P1058" i="21"/>
  <c r="I1058" i="21"/>
  <c r="K1057" i="21"/>
  <c r="Q1057" i="21"/>
  <c r="M1057" i="21"/>
  <c r="O1057" i="21"/>
  <c r="F1060" i="21"/>
  <c r="D1061" i="21"/>
  <c r="E1060" i="21"/>
  <c r="I1059" i="21"/>
  <c r="J1059" i="21"/>
  <c r="P1059" i="21"/>
  <c r="L1059" i="21"/>
  <c r="N1059" i="21"/>
  <c r="H1060" i="21"/>
  <c r="O1058" i="21"/>
  <c r="Q1058" i="21"/>
  <c r="K1058" i="21"/>
  <c r="M1058" i="21"/>
  <c r="F1061" i="21"/>
  <c r="D1062" i="21"/>
  <c r="E1061" i="21"/>
  <c r="O1059" i="21"/>
  <c r="Q1059" i="21"/>
  <c r="K1059" i="21"/>
  <c r="M1059" i="21"/>
  <c r="L1060" i="21"/>
  <c r="J1060" i="21"/>
  <c r="H1061" i="21"/>
  <c r="P1060" i="21"/>
  <c r="N1060" i="21"/>
  <c r="I1060" i="21"/>
  <c r="D1063" i="21"/>
  <c r="F1062" i="21"/>
  <c r="E1062" i="21"/>
  <c r="I1061" i="21"/>
  <c r="H1062" i="21"/>
  <c r="J1061" i="21"/>
  <c r="N1061" i="21"/>
  <c r="L1061" i="21"/>
  <c r="P1061" i="21"/>
  <c r="K1060" i="21"/>
  <c r="Q1060" i="21"/>
  <c r="M1060" i="21"/>
  <c r="O1060" i="21"/>
  <c r="E1063" i="21"/>
  <c r="F1063" i="21"/>
  <c r="D1064" i="21"/>
  <c r="M1061" i="21"/>
  <c r="Q1061" i="21"/>
  <c r="K1061" i="21"/>
  <c r="O1061" i="21"/>
  <c r="L1062" i="21"/>
  <c r="I1062" i="21"/>
  <c r="H1063" i="21"/>
  <c r="N1062" i="21"/>
  <c r="J1062" i="21"/>
  <c r="P1062" i="21"/>
  <c r="E1064" i="21"/>
  <c r="D1065" i="21"/>
  <c r="F1064" i="21"/>
  <c r="K1062" i="21"/>
  <c r="O1062" i="21"/>
  <c r="Q1062" i="21"/>
  <c r="M1062" i="21"/>
  <c r="I1063" i="21"/>
  <c r="L1063" i="21"/>
  <c r="P1063" i="21"/>
  <c r="H1064" i="21"/>
  <c r="J1063" i="21"/>
  <c r="N1063" i="21"/>
  <c r="D1066" i="21"/>
  <c r="F1065" i="21"/>
  <c r="E1065" i="21"/>
  <c r="K1063" i="21"/>
  <c r="M1063" i="21"/>
  <c r="Q1063" i="21"/>
  <c r="O1063" i="21"/>
  <c r="P1064" i="21"/>
  <c r="N1064" i="21"/>
  <c r="L1064" i="21"/>
  <c r="J1064" i="21"/>
  <c r="H1065" i="21"/>
  <c r="I1064" i="21"/>
  <c r="E1066" i="21"/>
  <c r="D1067" i="21"/>
  <c r="F1066" i="21"/>
  <c r="H1066" i="21"/>
  <c r="P1065" i="21"/>
  <c r="J1065" i="21"/>
  <c r="I1065" i="21"/>
  <c r="N1065" i="21"/>
  <c r="L1065" i="21"/>
  <c r="Q1064" i="21"/>
  <c r="K1064" i="21"/>
  <c r="M1064" i="21"/>
  <c r="O1064" i="21"/>
  <c r="E1067" i="21"/>
  <c r="F1067" i="21"/>
  <c r="D1068" i="21"/>
  <c r="L1066" i="21"/>
  <c r="N1066" i="21"/>
  <c r="H1067" i="21"/>
  <c r="I1066" i="21"/>
  <c r="J1066" i="21"/>
  <c r="P1066" i="21"/>
  <c r="O1065" i="21"/>
  <c r="K1065" i="21"/>
  <c r="Q1065" i="21"/>
  <c r="M1065" i="21"/>
  <c r="E1068" i="21"/>
  <c r="F1068" i="21"/>
  <c r="D1069" i="21"/>
  <c r="H1068" i="21"/>
  <c r="L1067" i="21"/>
  <c r="I1067" i="21"/>
  <c r="N1067" i="21"/>
  <c r="J1067" i="21"/>
  <c r="P1067" i="21"/>
  <c r="K1066" i="21"/>
  <c r="Q1066" i="21"/>
  <c r="O1066" i="21"/>
  <c r="M1066" i="21"/>
  <c r="E1069" i="21"/>
  <c r="D1070" i="21"/>
  <c r="F1069" i="21"/>
  <c r="J1068" i="21"/>
  <c r="P1068" i="21"/>
  <c r="L1068" i="21"/>
  <c r="I1068" i="21"/>
  <c r="H1069" i="21"/>
  <c r="N1068" i="21"/>
  <c r="Q1067" i="21"/>
  <c r="M1067" i="21"/>
  <c r="K1067" i="21"/>
  <c r="O1067" i="21"/>
  <c r="F1070" i="21"/>
  <c r="D1071" i="21"/>
  <c r="E1070" i="21"/>
  <c r="Q1068" i="21"/>
  <c r="O1068" i="21"/>
  <c r="K1068" i="21"/>
  <c r="M1068" i="21"/>
  <c r="I1069" i="21"/>
  <c r="N1069" i="21"/>
  <c r="P1069" i="21"/>
  <c r="L1069" i="21"/>
  <c r="J1069" i="21"/>
  <c r="H1070" i="21"/>
  <c r="F1071" i="21"/>
  <c r="E1071" i="21"/>
  <c r="D1072" i="21"/>
  <c r="K1069" i="21"/>
  <c r="O1069" i="21"/>
  <c r="M1069" i="21"/>
  <c r="Q1069" i="21"/>
  <c r="H1071" i="21"/>
  <c r="J1070" i="21"/>
  <c r="P1070" i="21"/>
  <c r="I1070" i="21"/>
  <c r="L1070" i="21"/>
  <c r="N1070" i="21"/>
  <c r="F1072" i="21"/>
  <c r="D1073" i="21"/>
  <c r="E1072" i="21"/>
  <c r="N1071" i="21"/>
  <c r="J1071" i="21"/>
  <c r="H1072" i="21"/>
  <c r="P1071" i="21"/>
  <c r="I1071" i="21"/>
  <c r="L1071" i="21"/>
  <c r="M1070" i="21"/>
  <c r="O1070" i="21"/>
  <c r="K1070" i="21"/>
  <c r="Q1070" i="21"/>
  <c r="F1073" i="21"/>
  <c r="D1074" i="21"/>
  <c r="E1073" i="21"/>
  <c r="I1072" i="21"/>
  <c r="H1073" i="21"/>
  <c r="L1072" i="21"/>
  <c r="P1072" i="21"/>
  <c r="N1072" i="21"/>
  <c r="J1072" i="21"/>
  <c r="O1071" i="21"/>
  <c r="M1071" i="21"/>
  <c r="Q1071" i="21"/>
  <c r="K1071" i="21"/>
  <c r="D1075" i="21"/>
  <c r="E1074" i="21"/>
  <c r="F1074" i="21"/>
  <c r="O1072" i="21"/>
  <c r="M1072" i="21"/>
  <c r="K1072" i="21"/>
  <c r="Q1072" i="21"/>
  <c r="H1074" i="21"/>
  <c r="I1073" i="21"/>
  <c r="L1073" i="21"/>
  <c r="J1073" i="21"/>
  <c r="N1073" i="21"/>
  <c r="P1073" i="21"/>
  <c r="E1075" i="21"/>
  <c r="F1075" i="21"/>
  <c r="D1076" i="21"/>
  <c r="N1074" i="21"/>
  <c r="I1074" i="21"/>
  <c r="L1074" i="21"/>
  <c r="H1075" i="21"/>
  <c r="P1074" i="21"/>
  <c r="J1074" i="21"/>
  <c r="Q1073" i="21"/>
  <c r="M1073" i="21"/>
  <c r="O1073" i="21"/>
  <c r="K1073" i="21"/>
  <c r="F1076" i="21"/>
  <c r="D1077" i="21"/>
  <c r="E1076" i="21"/>
  <c r="O1074" i="21"/>
  <c r="Q1074" i="21"/>
  <c r="K1074" i="21"/>
  <c r="M1074" i="21"/>
  <c r="P1075" i="21"/>
  <c r="L1075" i="21"/>
  <c r="H1076" i="21"/>
  <c r="N1075" i="21"/>
  <c r="J1075" i="21"/>
  <c r="I1075" i="21"/>
  <c r="F1077" i="21"/>
  <c r="E1077" i="21"/>
  <c r="D1078" i="21"/>
  <c r="H1077" i="21"/>
  <c r="L1076" i="21"/>
  <c r="I1076" i="21"/>
  <c r="P1076" i="21"/>
  <c r="J1076" i="21"/>
  <c r="N1076" i="21"/>
  <c r="M1075" i="21"/>
  <c r="Q1075" i="21"/>
  <c r="O1075" i="21"/>
  <c r="K1075" i="21"/>
  <c r="F1078" i="21"/>
  <c r="D1079" i="21"/>
  <c r="E1078" i="21"/>
  <c r="P1077" i="21"/>
  <c r="J1077" i="21"/>
  <c r="H1078" i="21"/>
  <c r="I1077" i="21"/>
  <c r="N1077" i="21"/>
  <c r="L1077" i="21"/>
  <c r="O1076" i="21"/>
  <c r="M1076" i="21"/>
  <c r="K1076" i="21"/>
  <c r="Q1076" i="21"/>
  <c r="E1079" i="21"/>
  <c r="F1079" i="21"/>
  <c r="D1080" i="21"/>
  <c r="H1079" i="21"/>
  <c r="N1078" i="21"/>
  <c r="I1078" i="21"/>
  <c r="P1078" i="21"/>
  <c r="L1078" i="21"/>
  <c r="J1078" i="21"/>
  <c r="K1077" i="21"/>
  <c r="O1077" i="21"/>
  <c r="M1077" i="21"/>
  <c r="Q1077" i="21"/>
  <c r="E1080" i="21"/>
  <c r="F1080" i="21"/>
  <c r="D1081" i="21"/>
  <c r="J1079" i="21"/>
  <c r="P1079" i="21"/>
  <c r="I1079" i="21"/>
  <c r="L1079" i="21"/>
  <c r="H1080" i="21"/>
  <c r="N1079" i="21"/>
  <c r="K1078" i="21"/>
  <c r="M1078" i="21"/>
  <c r="O1078" i="21"/>
  <c r="Q1078" i="21"/>
  <c r="D1082" i="21"/>
  <c r="F1081" i="21"/>
  <c r="E1081" i="21"/>
  <c r="O1079" i="21"/>
  <c r="Q1079" i="21"/>
  <c r="K1079" i="21"/>
  <c r="M1079" i="21"/>
  <c r="H1081" i="21"/>
  <c r="I1080" i="21"/>
  <c r="J1080" i="21"/>
  <c r="P1080" i="21"/>
  <c r="L1080" i="21"/>
  <c r="N1080" i="21"/>
  <c r="E1082" i="21"/>
  <c r="D1083" i="21"/>
  <c r="F1082" i="21"/>
  <c r="L1081" i="21"/>
  <c r="I1081" i="21"/>
  <c r="H1082" i="21"/>
  <c r="N1081" i="21"/>
  <c r="J1081" i="21"/>
  <c r="P1081" i="21"/>
  <c r="M1080" i="21"/>
  <c r="O1080" i="21"/>
  <c r="K1080" i="21"/>
  <c r="Q1080" i="21"/>
  <c r="E1083" i="21"/>
  <c r="F1083" i="21"/>
  <c r="D1084" i="21"/>
  <c r="K1081" i="21"/>
  <c r="Q1081" i="21"/>
  <c r="M1081" i="21"/>
  <c r="O1081" i="21"/>
  <c r="P1082" i="21"/>
  <c r="N1082" i="21"/>
  <c r="L1082" i="21"/>
  <c r="H1083" i="21"/>
  <c r="I1082" i="21"/>
  <c r="J1082" i="21"/>
  <c r="F1084" i="21"/>
  <c r="E1084" i="21"/>
  <c r="D1085" i="21"/>
  <c r="J1083" i="21"/>
  <c r="I1083" i="21"/>
  <c r="N1083" i="21"/>
  <c r="P1083" i="21"/>
  <c r="H1084" i="21"/>
  <c r="L1083" i="21"/>
  <c r="K1082" i="21"/>
  <c r="M1082" i="21"/>
  <c r="O1082" i="21"/>
  <c r="Q1082" i="21"/>
  <c r="E1085" i="21"/>
  <c r="D1086" i="21"/>
  <c r="F1085" i="21"/>
  <c r="K1083" i="21"/>
  <c r="Q1083" i="21"/>
  <c r="M1083" i="21"/>
  <c r="O1083" i="21"/>
  <c r="H1085" i="21"/>
  <c r="N1084" i="21"/>
  <c r="I1084" i="21"/>
  <c r="P1084" i="21"/>
  <c r="J1084" i="21"/>
  <c r="L1084" i="21"/>
  <c r="D1087" i="21"/>
  <c r="F1086" i="21"/>
  <c r="E1086" i="21"/>
  <c r="J1085" i="21"/>
  <c r="N1085" i="21"/>
  <c r="P1085" i="21"/>
  <c r="H1086" i="21"/>
  <c r="I1085" i="21"/>
  <c r="L1085" i="21"/>
  <c r="K1084" i="21"/>
  <c r="O1084" i="21"/>
  <c r="M1084" i="21"/>
  <c r="Q1084" i="21"/>
  <c r="F1087" i="21"/>
  <c r="D1088" i="21"/>
  <c r="E1087" i="21"/>
  <c r="N1086" i="21"/>
  <c r="L1086" i="21"/>
  <c r="J1086" i="21"/>
  <c r="P1086" i="21"/>
  <c r="I1086" i="21"/>
  <c r="H1087" i="21"/>
  <c r="O1085" i="21"/>
  <c r="Q1085" i="21"/>
  <c r="M1085" i="21"/>
  <c r="K1085" i="21"/>
  <c r="E1088" i="21"/>
  <c r="D1089" i="21"/>
  <c r="F1088" i="21"/>
  <c r="M1086" i="21"/>
  <c r="K1086" i="21"/>
  <c r="Q1086" i="21"/>
  <c r="O1086" i="21"/>
  <c r="H1088" i="21"/>
  <c r="L1087" i="21"/>
  <c r="P1087" i="21"/>
  <c r="I1087" i="21"/>
  <c r="J1087" i="21"/>
  <c r="N1087" i="21"/>
  <c r="F1089" i="21"/>
  <c r="E1089" i="21"/>
  <c r="D1090" i="21"/>
  <c r="J1088" i="21"/>
  <c r="P1088" i="21"/>
  <c r="H1089" i="21"/>
  <c r="N1088" i="21"/>
  <c r="L1088" i="21"/>
  <c r="I1088" i="21"/>
  <c r="K1087" i="21"/>
  <c r="O1087" i="21"/>
  <c r="Q1087" i="21"/>
  <c r="M1087" i="21"/>
  <c r="E1090" i="21"/>
  <c r="F1090" i="21"/>
  <c r="D1091" i="21"/>
  <c r="P1089" i="21"/>
  <c r="H1090" i="21"/>
  <c r="L1089" i="21"/>
  <c r="N1089" i="21"/>
  <c r="J1089" i="21"/>
  <c r="I1089" i="21"/>
  <c r="M1088" i="21"/>
  <c r="O1088" i="21"/>
  <c r="Q1088" i="21"/>
  <c r="K1088" i="21"/>
  <c r="D1092" i="21"/>
  <c r="F1091" i="21"/>
  <c r="E1091" i="21"/>
  <c r="H1091" i="21"/>
  <c r="L1090" i="21"/>
  <c r="P1090" i="21"/>
  <c r="I1090" i="21"/>
  <c r="N1090" i="21"/>
  <c r="J1090" i="21"/>
  <c r="K1089" i="21"/>
  <c r="M1089" i="21"/>
  <c r="O1089" i="21"/>
  <c r="Q1089" i="21"/>
  <c r="F1092" i="21"/>
  <c r="E1092" i="21"/>
  <c r="D1093" i="21"/>
  <c r="J1091" i="21"/>
  <c r="N1091" i="21"/>
  <c r="H1092" i="21"/>
  <c r="I1091" i="21"/>
  <c r="P1091" i="21"/>
  <c r="L1091" i="21"/>
  <c r="K1090" i="21"/>
  <c r="M1090" i="21"/>
  <c r="O1090" i="21"/>
  <c r="Q1090" i="21"/>
  <c r="D1094" i="21"/>
  <c r="E1093" i="21"/>
  <c r="F1093" i="21"/>
  <c r="H1093" i="21"/>
  <c r="L1092" i="21"/>
  <c r="J1092" i="21"/>
  <c r="I1092" i="21"/>
  <c r="P1092" i="21"/>
  <c r="N1092" i="21"/>
  <c r="Q1091" i="21"/>
  <c r="K1091" i="21"/>
  <c r="O1091" i="21"/>
  <c r="M1091" i="21"/>
  <c r="D1095" i="21"/>
  <c r="F1094" i="21"/>
  <c r="E1094" i="21"/>
  <c r="H1094" i="21"/>
  <c r="I1093" i="21"/>
  <c r="P1093" i="21"/>
  <c r="N1093" i="21"/>
  <c r="L1093" i="21"/>
  <c r="J1093" i="21"/>
  <c r="Q1092" i="21"/>
  <c r="M1092" i="21"/>
  <c r="O1092" i="21"/>
  <c r="K1092" i="21"/>
  <c r="F1095" i="21"/>
  <c r="E1095" i="21"/>
  <c r="D1096" i="21"/>
  <c r="P1094" i="21"/>
  <c r="H1095" i="21"/>
  <c r="N1094" i="21"/>
  <c r="L1094" i="21"/>
  <c r="J1094" i="21"/>
  <c r="I1094" i="21"/>
  <c r="M1093" i="21"/>
  <c r="K1093" i="21"/>
  <c r="O1093" i="21"/>
  <c r="Q1093" i="21"/>
  <c r="F1096" i="21"/>
  <c r="E1096" i="21"/>
  <c r="D1097" i="21"/>
  <c r="I1095" i="21"/>
  <c r="J1095" i="21"/>
  <c r="H1096" i="21"/>
  <c r="L1095" i="21"/>
  <c r="P1095" i="21"/>
  <c r="N1095" i="21"/>
  <c r="M1094" i="21"/>
  <c r="O1094" i="21"/>
  <c r="K1094" i="21"/>
  <c r="Q1094" i="21"/>
  <c r="F1097" i="21"/>
  <c r="D1098" i="21"/>
  <c r="E1097" i="21"/>
  <c r="O1095" i="21"/>
  <c r="M1095" i="21"/>
  <c r="Q1095" i="21"/>
  <c r="K1095" i="21"/>
  <c r="P1096" i="21"/>
  <c r="J1096" i="21"/>
  <c r="I1096" i="21"/>
  <c r="L1096" i="21"/>
  <c r="N1096" i="21"/>
  <c r="H1097" i="21"/>
  <c r="F1098" i="21"/>
  <c r="D1099" i="21"/>
  <c r="E1098" i="21"/>
  <c r="O1096" i="21"/>
  <c r="M1096" i="21"/>
  <c r="K1096" i="21"/>
  <c r="Q1096" i="21"/>
  <c r="H1098" i="21"/>
  <c r="I1097" i="21"/>
  <c r="P1097" i="21"/>
  <c r="J1097" i="21"/>
  <c r="L1097" i="21"/>
  <c r="N1097" i="21"/>
  <c r="E1099" i="21"/>
  <c r="D1100" i="21"/>
  <c r="F1099" i="21"/>
  <c r="I1098" i="21"/>
  <c r="H1099" i="21"/>
  <c r="N1098" i="21"/>
  <c r="P1098" i="21"/>
  <c r="J1098" i="21"/>
  <c r="L1098" i="21"/>
  <c r="O1097" i="21"/>
  <c r="Q1097" i="21"/>
  <c r="K1097" i="21"/>
  <c r="M1097" i="21"/>
  <c r="D1101" i="21"/>
  <c r="F1100" i="21"/>
  <c r="E1100" i="21"/>
  <c r="K1098" i="21"/>
  <c r="M1098" i="21"/>
  <c r="Q1098" i="21"/>
  <c r="O1098" i="21"/>
  <c r="N1099" i="21"/>
  <c r="J1099" i="21"/>
  <c r="I1099" i="21"/>
  <c r="H1100" i="21"/>
  <c r="L1099" i="21"/>
  <c r="P1099" i="21"/>
  <c r="E1101" i="21"/>
  <c r="F1101" i="21"/>
  <c r="D1102" i="21"/>
  <c r="O1099" i="21"/>
  <c r="K1099" i="21"/>
  <c r="Q1099" i="21"/>
  <c r="M1099" i="21"/>
  <c r="L1100" i="21"/>
  <c r="P1100" i="21"/>
  <c r="J1100" i="21"/>
  <c r="H1101" i="21"/>
  <c r="N1100" i="21"/>
  <c r="I1100" i="21"/>
  <c r="F1102" i="21"/>
  <c r="E1102" i="21"/>
  <c r="D1103" i="21"/>
  <c r="H1102" i="21"/>
  <c r="I1101" i="21"/>
  <c r="J1101" i="21"/>
  <c r="N1101" i="21"/>
  <c r="L1101" i="21"/>
  <c r="P1101" i="21"/>
  <c r="M1100" i="21"/>
  <c r="K1100" i="21"/>
  <c r="O1100" i="21"/>
  <c r="Q1100" i="21"/>
  <c r="E1103" i="21"/>
  <c r="D1104" i="21"/>
  <c r="F1103" i="21"/>
  <c r="P1102" i="21"/>
  <c r="I1102" i="21"/>
  <c r="H1103" i="21"/>
  <c r="N1102" i="21"/>
  <c r="L1102" i="21"/>
  <c r="J1102" i="21"/>
  <c r="Q1101" i="21"/>
  <c r="M1101" i="21"/>
  <c r="K1101" i="21"/>
  <c r="O1101" i="21"/>
  <c r="F1104" i="21"/>
  <c r="D1105" i="21"/>
  <c r="E1104" i="21"/>
  <c r="Q1102" i="21"/>
  <c r="O1102" i="21"/>
  <c r="M1102" i="21"/>
  <c r="K1102" i="21"/>
  <c r="J1103" i="21"/>
  <c r="I1103" i="21"/>
  <c r="H1104" i="21"/>
  <c r="N1103" i="21"/>
  <c r="L1103" i="21"/>
  <c r="P1103" i="21"/>
  <c r="F1105" i="21"/>
  <c r="E1105" i="21"/>
  <c r="D1106" i="21"/>
  <c r="Q1103" i="21"/>
  <c r="M1103" i="21"/>
  <c r="K1103" i="21"/>
  <c r="O1103" i="21"/>
  <c r="L1104" i="21"/>
  <c r="P1104" i="21"/>
  <c r="N1104" i="21"/>
  <c r="J1104" i="21"/>
  <c r="H1105" i="21"/>
  <c r="I1104" i="21"/>
  <c r="F1106" i="21"/>
  <c r="D1107" i="21"/>
  <c r="E1106" i="21"/>
  <c r="L1105" i="21"/>
  <c r="P1105" i="21"/>
  <c r="I1105" i="21"/>
  <c r="J1105" i="21"/>
  <c r="N1105" i="21"/>
  <c r="H1106" i="21"/>
  <c r="Q1104" i="21"/>
  <c r="M1104" i="21"/>
  <c r="K1104" i="21"/>
  <c r="O1104" i="21"/>
  <c r="F1107" i="21"/>
  <c r="D1108" i="21"/>
  <c r="E1107" i="21"/>
  <c r="M1105" i="21"/>
  <c r="Q1105" i="21"/>
  <c r="K1105" i="21"/>
  <c r="O1105" i="21"/>
  <c r="I1106" i="21"/>
  <c r="N1106" i="21"/>
  <c r="P1106" i="21"/>
  <c r="H1107" i="21"/>
  <c r="J1106" i="21"/>
  <c r="L1106" i="21"/>
  <c r="D1109" i="21"/>
  <c r="F1108" i="21"/>
  <c r="E1108" i="21"/>
  <c r="M1106" i="21"/>
  <c r="K1106" i="21"/>
  <c r="Q1106" i="21"/>
  <c r="O1106" i="21"/>
  <c r="H1108" i="21"/>
  <c r="P1107" i="21"/>
  <c r="I1107" i="21"/>
  <c r="L1107" i="21"/>
  <c r="J1107" i="21"/>
  <c r="N1107" i="21"/>
  <c r="D1110" i="21"/>
  <c r="F1109" i="21"/>
  <c r="E1109" i="21"/>
  <c r="P1108" i="21"/>
  <c r="N1108" i="21"/>
  <c r="H1109" i="21"/>
  <c r="L1108" i="21"/>
  <c r="J1108" i="21"/>
  <c r="I1108" i="21"/>
  <c r="Q1107" i="21"/>
  <c r="K1107" i="21"/>
  <c r="O1107" i="21"/>
  <c r="M1107" i="21"/>
  <c r="D1111" i="21"/>
  <c r="F1110" i="21"/>
  <c r="E1110" i="21"/>
  <c r="J1109" i="21"/>
  <c r="I1109" i="21"/>
  <c r="P1109" i="21"/>
  <c r="L1109" i="21"/>
  <c r="N1109" i="21"/>
  <c r="H1110" i="21"/>
  <c r="K1108" i="21"/>
  <c r="O1108" i="21"/>
  <c r="Q1108" i="21"/>
  <c r="M1108" i="21"/>
  <c r="E1111" i="21"/>
  <c r="F1111" i="21"/>
  <c r="D1112" i="21"/>
  <c r="K1109" i="21"/>
  <c r="Q1109" i="21"/>
  <c r="O1109" i="21"/>
  <c r="M1109" i="21"/>
  <c r="H1111" i="21"/>
  <c r="N1110" i="21"/>
  <c r="J1110" i="21"/>
  <c r="I1110" i="21"/>
  <c r="L1110" i="21"/>
  <c r="P1110" i="21"/>
  <c r="E1112" i="21"/>
  <c r="D1113" i="21"/>
  <c r="F1112" i="21"/>
  <c r="J1111" i="21"/>
  <c r="P1111" i="21"/>
  <c r="H1112" i="21"/>
  <c r="L1111" i="21"/>
  <c r="N1111" i="21"/>
  <c r="I1111" i="21"/>
  <c r="M1110" i="21"/>
  <c r="O1110" i="21"/>
  <c r="K1110" i="21"/>
  <c r="Q1110" i="21"/>
  <c r="D1114" i="21"/>
  <c r="E1113" i="21"/>
  <c r="F1113" i="21"/>
  <c r="N1112" i="21"/>
  <c r="P1112" i="21"/>
  <c r="I1112" i="21"/>
  <c r="L1112" i="21"/>
  <c r="H1113" i="21"/>
  <c r="J1112" i="21"/>
  <c r="O1111" i="21"/>
  <c r="M1111" i="21"/>
  <c r="Q1111" i="21"/>
  <c r="K1111" i="21"/>
  <c r="F1114" i="21"/>
  <c r="E1114" i="21"/>
  <c r="D1115" i="21"/>
  <c r="M1112" i="21"/>
  <c r="Q1112" i="21"/>
  <c r="K1112" i="21"/>
  <c r="O1112" i="21"/>
  <c r="P1113" i="21"/>
  <c r="H1114" i="21"/>
  <c r="N1113" i="21"/>
  <c r="I1113" i="21"/>
  <c r="J1113" i="21"/>
  <c r="L1113" i="21"/>
  <c r="E1115" i="21"/>
  <c r="F1115" i="21"/>
  <c r="D1116" i="21"/>
  <c r="I1114" i="21"/>
  <c r="H1115" i="21"/>
  <c r="J1114" i="21"/>
  <c r="P1114" i="21"/>
  <c r="L1114" i="21"/>
  <c r="N1114" i="21"/>
  <c r="Q1113" i="21"/>
  <c r="O1113" i="21"/>
  <c r="K1113" i="21"/>
  <c r="M1113" i="21"/>
  <c r="F1116" i="21"/>
  <c r="D1117" i="21"/>
  <c r="E1116" i="21"/>
  <c r="O1114" i="21"/>
  <c r="M1114" i="21"/>
  <c r="K1114" i="21"/>
  <c r="Q1114" i="21"/>
  <c r="I1115" i="21"/>
  <c r="N1115" i="21"/>
  <c r="H1116" i="21"/>
  <c r="P1115" i="21"/>
  <c r="J1115" i="21"/>
  <c r="L1115" i="21"/>
  <c r="F1117" i="21"/>
  <c r="D1118" i="21"/>
  <c r="E1117" i="21"/>
  <c r="Q1115" i="21"/>
  <c r="O1115" i="21"/>
  <c r="M1115" i="21"/>
  <c r="K1115" i="21"/>
  <c r="L1116" i="21"/>
  <c r="J1116" i="21"/>
  <c r="H1117" i="21"/>
  <c r="I1116" i="21"/>
  <c r="P1116" i="21"/>
  <c r="N1116" i="21"/>
  <c r="F1118" i="21"/>
  <c r="D1119" i="21"/>
  <c r="E1118" i="21"/>
  <c r="P1117" i="21"/>
  <c r="H1118" i="21"/>
  <c r="N1117" i="21"/>
  <c r="I1117" i="21"/>
  <c r="L1117" i="21"/>
  <c r="J1117" i="21"/>
  <c r="O1116" i="21"/>
  <c r="M1116" i="21"/>
  <c r="K1116" i="21"/>
  <c r="Q1116" i="21"/>
  <c r="E1119" i="21"/>
  <c r="D1120" i="21"/>
  <c r="F1119" i="21"/>
  <c r="H1119" i="21"/>
  <c r="I1118" i="21"/>
  <c r="J1118" i="21"/>
  <c r="P1118" i="21"/>
  <c r="N1118" i="21"/>
  <c r="L1118" i="21"/>
  <c r="O1117" i="21"/>
  <c r="Q1117" i="21"/>
  <c r="M1117" i="21"/>
  <c r="K1117" i="21"/>
  <c r="F1120" i="21"/>
  <c r="D1121" i="21"/>
  <c r="E1120" i="21"/>
  <c r="H1120" i="21"/>
  <c r="P1119" i="21"/>
  <c r="N1119" i="21"/>
  <c r="L1119" i="21"/>
  <c r="I1119" i="21"/>
  <c r="J1119" i="21"/>
  <c r="Q1118" i="21"/>
  <c r="K1118" i="21"/>
  <c r="M1118" i="21"/>
  <c r="O1118" i="21"/>
  <c r="E1121" i="21"/>
  <c r="F1121" i="21"/>
  <c r="D1122" i="21"/>
  <c r="N1120" i="21"/>
  <c r="I1120" i="21"/>
  <c r="J1120" i="21"/>
  <c r="H1121" i="21"/>
  <c r="L1120" i="21"/>
  <c r="P1120" i="21"/>
  <c r="O1119" i="21"/>
  <c r="K1119" i="21"/>
  <c r="M1119" i="21"/>
  <c r="Q1119" i="21"/>
  <c r="F1122" i="21"/>
  <c r="E1122" i="21"/>
  <c r="D1123" i="21"/>
  <c r="Q1120" i="21"/>
  <c r="O1120" i="21"/>
  <c r="M1120" i="21"/>
  <c r="K1120" i="21"/>
  <c r="H1122" i="21"/>
  <c r="P1121" i="21"/>
  <c r="N1121" i="21"/>
  <c r="I1121" i="21"/>
  <c r="J1121" i="21"/>
  <c r="L1121" i="21"/>
  <c r="E1123" i="21"/>
  <c r="D1124" i="21"/>
  <c r="F1123" i="21"/>
  <c r="J1122" i="21"/>
  <c r="P1122" i="21"/>
  <c r="N1122" i="21"/>
  <c r="I1122" i="21"/>
  <c r="H1123" i="21"/>
  <c r="L1122" i="21"/>
  <c r="O1121" i="21"/>
  <c r="Q1121" i="21"/>
  <c r="M1121" i="21"/>
  <c r="K1121" i="21"/>
  <c r="F1124" i="21"/>
  <c r="E1124" i="21"/>
  <c r="D1125" i="21"/>
  <c r="Q1122" i="21"/>
  <c r="M1122" i="21"/>
  <c r="O1122" i="21"/>
  <c r="K1122" i="21"/>
  <c r="H1124" i="21"/>
  <c r="L1123" i="21"/>
  <c r="N1123" i="21"/>
  <c r="I1123" i="21"/>
  <c r="P1123" i="21"/>
  <c r="J1123" i="21"/>
  <c r="E1125" i="21"/>
  <c r="F1125" i="21"/>
  <c r="D1126" i="21"/>
  <c r="N1124" i="21"/>
  <c r="P1124" i="21"/>
  <c r="H1125" i="21"/>
  <c r="J1124" i="21"/>
  <c r="L1124" i="21"/>
  <c r="I1124" i="21"/>
  <c r="O1123" i="21"/>
  <c r="M1123" i="21"/>
  <c r="K1123" i="21"/>
  <c r="Q1123" i="21"/>
  <c r="E1126" i="21"/>
  <c r="F1126" i="21"/>
  <c r="D1127" i="21"/>
  <c r="H1126" i="21"/>
  <c r="L1125" i="21"/>
  <c r="P1125" i="21"/>
  <c r="J1125" i="21"/>
  <c r="N1125" i="21"/>
  <c r="I1125" i="21"/>
  <c r="O1124" i="21"/>
  <c r="M1124" i="21"/>
  <c r="K1124" i="21"/>
  <c r="Q1124" i="21"/>
  <c r="D1128" i="21"/>
  <c r="F1127" i="21"/>
  <c r="E1127" i="21"/>
  <c r="I1126" i="21"/>
  <c r="L1126" i="21"/>
  <c r="N1126" i="21"/>
  <c r="H1127" i="21"/>
  <c r="J1126" i="21"/>
  <c r="P1126" i="21"/>
  <c r="O1125" i="21"/>
  <c r="K1125" i="21"/>
  <c r="Q1125" i="21"/>
  <c r="M1125" i="21"/>
  <c r="E1128" i="21"/>
  <c r="F1128" i="21"/>
  <c r="D1129" i="21"/>
  <c r="O1126" i="21"/>
  <c r="M1126" i="21"/>
  <c r="K1126" i="21"/>
  <c r="Q1126" i="21"/>
  <c r="J1127" i="21"/>
  <c r="N1127" i="21"/>
  <c r="H1128" i="21"/>
  <c r="P1127" i="21"/>
  <c r="L1127" i="21"/>
  <c r="I1127" i="21"/>
  <c r="F1129" i="21"/>
  <c r="E1129" i="21"/>
  <c r="D1130" i="21"/>
  <c r="L1128" i="21"/>
  <c r="J1128" i="21"/>
  <c r="N1128" i="21"/>
  <c r="H1129" i="21"/>
  <c r="I1128" i="21"/>
  <c r="P1128" i="21"/>
  <c r="M1127" i="21"/>
  <c r="Q1127" i="21"/>
  <c r="K1127" i="21"/>
  <c r="O1127" i="21"/>
  <c r="D1131" i="21"/>
  <c r="E1130" i="21"/>
  <c r="F1130" i="21"/>
  <c r="L1129" i="21"/>
  <c r="I1129" i="21"/>
  <c r="P1129" i="21"/>
  <c r="H1130" i="21"/>
  <c r="J1129" i="21"/>
  <c r="N1129" i="21"/>
  <c r="K1128" i="21"/>
  <c r="O1128" i="21"/>
  <c r="Q1128" i="21"/>
  <c r="M1128" i="21"/>
  <c r="D1132" i="21"/>
  <c r="F1131" i="21"/>
  <c r="E1131" i="21"/>
  <c r="K1129" i="21"/>
  <c r="M1129" i="21"/>
  <c r="O1129" i="21"/>
  <c r="Q1129" i="21"/>
  <c r="L1130" i="21"/>
  <c r="P1130" i="21"/>
  <c r="H1131" i="21"/>
  <c r="I1130" i="21"/>
  <c r="N1130" i="21"/>
  <c r="J1130" i="21"/>
  <c r="E1132" i="21"/>
  <c r="D1133" i="21"/>
  <c r="F1132" i="21"/>
  <c r="H1132" i="21"/>
  <c r="P1131" i="21"/>
  <c r="I1131" i="21"/>
  <c r="L1131" i="21"/>
  <c r="J1131" i="21"/>
  <c r="N1131" i="21"/>
  <c r="M1130" i="21"/>
  <c r="Q1130" i="21"/>
  <c r="O1130" i="21"/>
  <c r="K1130" i="21"/>
  <c r="E1133" i="21"/>
  <c r="D1134" i="21"/>
  <c r="F1133" i="21"/>
  <c r="N1132" i="21"/>
  <c r="P1132" i="21"/>
  <c r="J1132" i="21"/>
  <c r="H1133" i="21"/>
  <c r="L1132" i="21"/>
  <c r="I1132" i="21"/>
  <c r="O1131" i="21"/>
  <c r="Q1131" i="21"/>
  <c r="M1131" i="21"/>
  <c r="K1131" i="21"/>
  <c r="E1134" i="21"/>
  <c r="F1134" i="21"/>
  <c r="D1135" i="21"/>
  <c r="I1133" i="21"/>
  <c r="P1133" i="21"/>
  <c r="J1133" i="21"/>
  <c r="H1134" i="21"/>
  <c r="L1133" i="21"/>
  <c r="N1133" i="21"/>
  <c r="Q1132" i="21"/>
  <c r="O1132" i="21"/>
  <c r="K1132" i="21"/>
  <c r="M1132" i="21"/>
  <c r="D1136" i="21"/>
  <c r="E1135" i="21"/>
  <c r="F1135" i="21"/>
  <c r="O1133" i="21"/>
  <c r="Q1133" i="21"/>
  <c r="K1133" i="21"/>
  <c r="M1133" i="21"/>
  <c r="N1134" i="21"/>
  <c r="I1134" i="21"/>
  <c r="L1134" i="21"/>
  <c r="H1135" i="21"/>
  <c r="J1134" i="21"/>
  <c r="P1134" i="21"/>
  <c r="D1137" i="21"/>
  <c r="E1136" i="21"/>
  <c r="F1136" i="21"/>
  <c r="O1134" i="21"/>
  <c r="M1134" i="21"/>
  <c r="Q1134" i="21"/>
  <c r="K1134" i="21"/>
  <c r="I1135" i="21"/>
  <c r="L1135" i="21"/>
  <c r="J1135" i="21"/>
  <c r="N1135" i="21"/>
  <c r="P1135" i="21"/>
  <c r="H1136" i="21"/>
  <c r="D1138" i="21"/>
  <c r="F1137" i="21"/>
  <c r="E1137" i="21"/>
  <c r="Q1135" i="21"/>
  <c r="O1135" i="21"/>
  <c r="K1135" i="21"/>
  <c r="M1135" i="21"/>
  <c r="N1136" i="21"/>
  <c r="H1137" i="21"/>
  <c r="J1136" i="21"/>
  <c r="L1136" i="21"/>
  <c r="P1136" i="21"/>
  <c r="I1136" i="21"/>
  <c r="E1138" i="21"/>
  <c r="D1139" i="21"/>
  <c r="F1138" i="21"/>
  <c r="P1137" i="21"/>
  <c r="L1137" i="21"/>
  <c r="J1137" i="21"/>
  <c r="N1137" i="21"/>
  <c r="H1138" i="21"/>
  <c r="I1137" i="21"/>
  <c r="O1136" i="21"/>
  <c r="M1136" i="21"/>
  <c r="K1136" i="21"/>
  <c r="Q1136" i="21"/>
  <c r="D1140" i="21"/>
  <c r="E1139" i="21"/>
  <c r="F1139" i="21"/>
  <c r="I1138" i="21"/>
  <c r="N1138" i="21"/>
  <c r="J1138" i="21"/>
  <c r="L1138" i="21"/>
  <c r="P1138" i="21"/>
  <c r="H1139" i="21"/>
  <c r="O1137" i="21"/>
  <c r="Q1137" i="21"/>
  <c r="K1137" i="21"/>
  <c r="M1137" i="21"/>
  <c r="F1140" i="21"/>
  <c r="D1141" i="21"/>
  <c r="E1140" i="21"/>
  <c r="M1138" i="21"/>
  <c r="K1138" i="21"/>
  <c r="O1138" i="21"/>
  <c r="Q1138" i="21"/>
  <c r="P1139" i="21"/>
  <c r="J1139" i="21"/>
  <c r="H1140" i="21"/>
  <c r="N1139" i="21"/>
  <c r="L1139" i="21"/>
  <c r="I1139" i="21"/>
  <c r="F1141" i="21"/>
  <c r="E1141" i="21"/>
  <c r="D1142" i="21"/>
  <c r="L1140" i="21"/>
  <c r="H1141" i="21"/>
  <c r="P1140" i="21"/>
  <c r="J1140" i="21"/>
  <c r="N1140" i="21"/>
  <c r="I1140" i="21"/>
  <c r="M1139" i="21"/>
  <c r="O1139" i="21"/>
  <c r="Q1139" i="21"/>
  <c r="K1139" i="21"/>
  <c r="E1142" i="21"/>
  <c r="D1143" i="21"/>
  <c r="F1142" i="21"/>
  <c r="J1141" i="21"/>
  <c r="N1141" i="21"/>
  <c r="P1141" i="21"/>
  <c r="L1141" i="21"/>
  <c r="I1141" i="21"/>
  <c r="H1142" i="21"/>
  <c r="M1140" i="21"/>
  <c r="K1140" i="21"/>
  <c r="O1140" i="21"/>
  <c r="Q1140" i="21"/>
  <c r="F1143" i="21"/>
  <c r="E1143" i="21"/>
  <c r="D1144" i="21"/>
  <c r="M1141" i="21"/>
  <c r="Q1141" i="21"/>
  <c r="K1141" i="21"/>
  <c r="O1141" i="21"/>
  <c r="N1142" i="21"/>
  <c r="H1143" i="21"/>
  <c r="I1142" i="21"/>
  <c r="L1142" i="21"/>
  <c r="P1142" i="21"/>
  <c r="J1142" i="21"/>
  <c r="D1145" i="21"/>
  <c r="E1144" i="21"/>
  <c r="F1144" i="21"/>
  <c r="J1143" i="21"/>
  <c r="H1144" i="21"/>
  <c r="P1143" i="21"/>
  <c r="N1143" i="21"/>
  <c r="L1143" i="21"/>
  <c r="I1143" i="21"/>
  <c r="M1142" i="21"/>
  <c r="K1142" i="21"/>
  <c r="Q1142" i="21"/>
  <c r="O1142" i="21"/>
  <c r="E1145" i="21"/>
  <c r="D1146" i="21"/>
  <c r="F1145" i="21"/>
  <c r="P1144" i="21"/>
  <c r="L1144" i="21"/>
  <c r="I1144" i="21"/>
  <c r="N1144" i="21"/>
  <c r="H1145" i="21"/>
  <c r="J1144" i="21"/>
  <c r="Q1143" i="21"/>
  <c r="K1143" i="21"/>
  <c r="M1143" i="21"/>
  <c r="O1143" i="21"/>
  <c r="F1146" i="21"/>
  <c r="E1146" i="21"/>
  <c r="D1147" i="21"/>
  <c r="O1144" i="21"/>
  <c r="Q1144" i="21"/>
  <c r="K1144" i="21"/>
  <c r="M1144" i="21"/>
  <c r="P1145" i="21"/>
  <c r="J1145" i="21"/>
  <c r="L1145" i="21"/>
  <c r="I1145" i="21"/>
  <c r="H1146" i="21"/>
  <c r="N1145" i="21"/>
  <c r="E1147" i="21"/>
  <c r="F1147" i="21"/>
  <c r="D1148" i="21"/>
  <c r="O1145" i="21"/>
  <c r="K1145" i="21"/>
  <c r="Q1145" i="21"/>
  <c r="M1145" i="21"/>
  <c r="H1147" i="21"/>
  <c r="I1146" i="21"/>
  <c r="L1146" i="21"/>
  <c r="J1146" i="21"/>
  <c r="P1146" i="21"/>
  <c r="N1146" i="21"/>
  <c r="F1148" i="21"/>
  <c r="D1149" i="21"/>
  <c r="E1148" i="21"/>
  <c r="H1148" i="21"/>
  <c r="J1147" i="21"/>
  <c r="I1147" i="21"/>
  <c r="P1147" i="21"/>
  <c r="L1147" i="21"/>
  <c r="N1147" i="21"/>
  <c r="K1146" i="21"/>
  <c r="M1146" i="21"/>
  <c r="O1146" i="21"/>
  <c r="Q1146" i="21"/>
  <c r="E1149" i="21"/>
  <c r="D1150" i="21"/>
  <c r="F1149" i="21"/>
  <c r="L1148" i="21"/>
  <c r="H1149" i="21"/>
  <c r="I1148" i="21"/>
  <c r="N1148" i="21"/>
  <c r="J1148" i="21"/>
  <c r="P1148" i="21"/>
  <c r="M1147" i="21"/>
  <c r="O1147" i="21"/>
  <c r="K1147" i="21"/>
  <c r="Q1147" i="21"/>
  <c r="E1150" i="21"/>
  <c r="F1150" i="21"/>
  <c r="D1151" i="21"/>
  <c r="N1149" i="21"/>
  <c r="H1150" i="21"/>
  <c r="I1149" i="21"/>
  <c r="J1149" i="21"/>
  <c r="P1149" i="21"/>
  <c r="L1149" i="21"/>
  <c r="Q1148" i="21"/>
  <c r="M1148" i="21"/>
  <c r="O1148" i="21"/>
  <c r="K1148" i="21"/>
  <c r="F1151" i="21"/>
  <c r="D1152" i="21"/>
  <c r="E1151" i="21"/>
  <c r="L1150" i="21"/>
  <c r="N1150" i="21"/>
  <c r="H1151" i="21"/>
  <c r="J1150" i="21"/>
  <c r="I1150" i="21"/>
  <c r="P1150" i="21"/>
  <c r="M1149" i="21"/>
  <c r="Q1149" i="21"/>
  <c r="O1149" i="21"/>
  <c r="K1149" i="21"/>
  <c r="E1152" i="21"/>
  <c r="F1152" i="21"/>
  <c r="D1153" i="21"/>
  <c r="P1151" i="21"/>
  <c r="I1151" i="21"/>
  <c r="L1151" i="21"/>
  <c r="J1151" i="21"/>
  <c r="H1152" i="21"/>
  <c r="N1151" i="21"/>
  <c r="K1150" i="21"/>
  <c r="O1150" i="21"/>
  <c r="M1150" i="21"/>
  <c r="Q1150" i="21"/>
  <c r="F1153" i="21"/>
  <c r="E1153" i="21"/>
  <c r="D1154" i="21"/>
  <c r="M1151" i="21"/>
  <c r="K1151" i="21"/>
  <c r="O1151" i="21"/>
  <c r="Q1151" i="21"/>
  <c r="I1152" i="21"/>
  <c r="N1152" i="21"/>
  <c r="H1153" i="21"/>
  <c r="J1152" i="21"/>
  <c r="P1152" i="21"/>
  <c r="L1152" i="21"/>
  <c r="D1155" i="21"/>
  <c r="E1154" i="21"/>
  <c r="F1154" i="21"/>
  <c r="K1152" i="21"/>
  <c r="O1152" i="21"/>
  <c r="M1152" i="21"/>
  <c r="Q1152" i="21"/>
  <c r="P1153" i="21"/>
  <c r="N1153" i="21"/>
  <c r="H1154" i="21"/>
  <c r="J1153" i="21"/>
  <c r="I1153" i="21"/>
  <c r="L1153" i="21"/>
  <c r="F1155" i="21"/>
  <c r="E1155" i="21"/>
  <c r="D1156" i="21"/>
  <c r="N1154" i="21"/>
  <c r="I1154" i="21"/>
  <c r="H1155" i="21"/>
  <c r="P1154" i="21"/>
  <c r="J1154" i="21"/>
  <c r="L1154" i="21"/>
  <c r="O1153" i="21"/>
  <c r="Q1153" i="21"/>
  <c r="K1153" i="21"/>
  <c r="M1153" i="21"/>
  <c r="E1156" i="21"/>
  <c r="D1157" i="21"/>
  <c r="F1156" i="21"/>
  <c r="Q1154" i="21"/>
  <c r="O1154" i="21"/>
  <c r="K1154" i="21"/>
  <c r="M1154" i="21"/>
  <c r="N1155" i="21"/>
  <c r="L1155" i="21"/>
  <c r="P1155" i="21"/>
  <c r="H1156" i="21"/>
  <c r="I1155" i="21"/>
  <c r="J1155" i="21"/>
  <c r="D1158" i="21"/>
  <c r="E1157" i="21"/>
  <c r="F1157" i="21"/>
  <c r="L1156" i="21"/>
  <c r="H1157" i="21"/>
  <c r="P1156" i="21"/>
  <c r="N1156" i="21"/>
  <c r="J1156" i="21"/>
  <c r="I1156" i="21"/>
  <c r="O1155" i="21"/>
  <c r="Q1155" i="21"/>
  <c r="K1155" i="21"/>
  <c r="M1155" i="21"/>
  <c r="E1158" i="21"/>
  <c r="D1159" i="21"/>
  <c r="F1158" i="21"/>
  <c r="P1157" i="21"/>
  <c r="N1157" i="21"/>
  <c r="H1158" i="21"/>
  <c r="L1157" i="21"/>
  <c r="I1157" i="21"/>
  <c r="J1157" i="21"/>
  <c r="Q1156" i="21"/>
  <c r="K1156" i="21"/>
  <c r="O1156" i="21"/>
  <c r="M1156" i="21"/>
  <c r="F1159" i="21"/>
  <c r="D1160" i="21"/>
  <c r="E1159" i="21"/>
  <c r="L1158" i="21"/>
  <c r="J1158" i="21"/>
  <c r="P1158" i="21"/>
  <c r="H1159" i="21"/>
  <c r="N1158" i="21"/>
  <c r="I1158" i="21"/>
  <c r="M1157" i="21"/>
  <c r="K1157" i="21"/>
  <c r="O1157" i="21"/>
  <c r="Q1157" i="21"/>
  <c r="F1160" i="21"/>
  <c r="E1160" i="21"/>
  <c r="D1161" i="21"/>
  <c r="H1160" i="21"/>
  <c r="I1159" i="21"/>
  <c r="P1159" i="21"/>
  <c r="N1159" i="21"/>
  <c r="J1159" i="21"/>
  <c r="L1159" i="21"/>
  <c r="O1158" i="21"/>
  <c r="K1158" i="21"/>
  <c r="M1158" i="21"/>
  <c r="Q1158" i="21"/>
  <c r="F1161" i="21"/>
  <c r="D1162" i="21"/>
  <c r="E1161" i="21"/>
  <c r="I1160" i="21"/>
  <c r="J1160" i="21"/>
  <c r="L1160" i="21"/>
  <c r="N1160" i="21"/>
  <c r="P1160" i="21"/>
  <c r="H1161" i="21"/>
  <c r="M1159" i="21"/>
  <c r="K1159" i="21"/>
  <c r="Q1159" i="21"/>
  <c r="O1159" i="21"/>
  <c r="D1163" i="21"/>
  <c r="E1162" i="21"/>
  <c r="F1162" i="21"/>
  <c r="Q1160" i="21"/>
  <c r="K1160" i="21"/>
  <c r="O1160" i="21"/>
  <c r="M1160" i="21"/>
  <c r="N1161" i="21"/>
  <c r="J1161" i="21"/>
  <c r="L1161" i="21"/>
  <c r="P1161" i="21"/>
  <c r="I1161" i="21"/>
  <c r="H1162" i="21"/>
  <c r="D1164" i="21"/>
  <c r="E1163" i="21"/>
  <c r="F1163" i="21"/>
  <c r="Q1161" i="21"/>
  <c r="M1161" i="21"/>
  <c r="K1161" i="21"/>
  <c r="O1161" i="21"/>
  <c r="H1163" i="21"/>
  <c r="P1162" i="21"/>
  <c r="J1162" i="21"/>
  <c r="L1162" i="21"/>
  <c r="I1162" i="21"/>
  <c r="N1162" i="21"/>
  <c r="F1164" i="21"/>
  <c r="D1165" i="21"/>
  <c r="E1164" i="21"/>
  <c r="J1163" i="21"/>
  <c r="H1164" i="21"/>
  <c r="P1163" i="21"/>
  <c r="I1163" i="21"/>
  <c r="N1163" i="21"/>
  <c r="L1163" i="21"/>
  <c r="Q1162" i="21"/>
  <c r="M1162" i="21"/>
  <c r="K1162" i="21"/>
  <c r="O1162" i="21"/>
  <c r="F1165" i="21"/>
  <c r="D1166" i="21"/>
  <c r="E1165" i="21"/>
  <c r="P1164" i="21"/>
  <c r="L1164" i="21"/>
  <c r="H1165" i="21"/>
  <c r="N1164" i="21"/>
  <c r="J1164" i="21"/>
  <c r="I1164" i="21"/>
  <c r="Q1163" i="21"/>
  <c r="O1163" i="21"/>
  <c r="K1163" i="21"/>
  <c r="M1163" i="21"/>
  <c r="F1166" i="21"/>
  <c r="E1166" i="21"/>
  <c r="D1167" i="21"/>
  <c r="L1165" i="21"/>
  <c r="N1165" i="21"/>
  <c r="H1166" i="21"/>
  <c r="I1165" i="21"/>
  <c r="P1165" i="21"/>
  <c r="J1165" i="21"/>
  <c r="Q1164" i="21"/>
  <c r="M1164" i="21"/>
  <c r="O1164" i="21"/>
  <c r="K1164" i="21"/>
  <c r="D1168" i="21"/>
  <c r="F1167" i="21"/>
  <c r="E1167" i="21"/>
  <c r="L1166" i="21"/>
  <c r="J1166" i="21"/>
  <c r="P1166" i="21"/>
  <c r="I1166" i="21"/>
  <c r="N1166" i="21"/>
  <c r="H1167" i="21"/>
  <c r="O1165" i="21"/>
  <c r="M1165" i="21"/>
  <c r="K1165" i="21"/>
  <c r="Q1165" i="21"/>
  <c r="D1169" i="21"/>
  <c r="F1168" i="21"/>
  <c r="E1168" i="21"/>
  <c r="O1166" i="21"/>
  <c r="Q1166" i="21"/>
  <c r="K1166" i="21"/>
  <c r="M1166" i="21"/>
  <c r="L1167" i="21"/>
  <c r="H1168" i="21"/>
  <c r="I1167" i="21"/>
  <c r="P1167" i="21"/>
  <c r="N1167" i="21"/>
  <c r="J1167" i="21"/>
  <c r="E1169" i="21"/>
  <c r="F1169" i="21"/>
  <c r="D1170" i="21"/>
  <c r="L1168" i="21"/>
  <c r="J1168" i="21"/>
  <c r="H1169" i="21"/>
  <c r="P1168" i="21"/>
  <c r="N1168" i="21"/>
  <c r="I1168" i="21"/>
  <c r="K1167" i="21"/>
  <c r="Q1167" i="21"/>
  <c r="O1167" i="21"/>
  <c r="M1167" i="21"/>
  <c r="E1170" i="21"/>
  <c r="D1171" i="21"/>
  <c r="F1170" i="21"/>
  <c r="L1169" i="21"/>
  <c r="J1169" i="21"/>
  <c r="N1169" i="21"/>
  <c r="P1169" i="21"/>
  <c r="I1169" i="21"/>
  <c r="H1170" i="21"/>
  <c r="O1168" i="21"/>
  <c r="K1168" i="21"/>
  <c r="Q1168" i="21"/>
  <c r="M1168" i="21"/>
  <c r="D1172" i="21"/>
  <c r="E1171" i="21"/>
  <c r="F1171" i="21"/>
  <c r="O1169" i="21"/>
  <c r="K1169" i="21"/>
  <c r="Q1169" i="21"/>
  <c r="M1169" i="21"/>
  <c r="I1170" i="21"/>
  <c r="P1170" i="21"/>
  <c r="N1170" i="21"/>
  <c r="L1170" i="21"/>
  <c r="J1170" i="21"/>
  <c r="H1171" i="21"/>
  <c r="F1172" i="21"/>
  <c r="E1172" i="21"/>
  <c r="D1173" i="21"/>
  <c r="K1170" i="21"/>
  <c r="M1170" i="21"/>
  <c r="O1170" i="21"/>
  <c r="Q1170" i="21"/>
  <c r="J1171" i="21"/>
  <c r="H1172" i="21"/>
  <c r="N1171" i="21"/>
  <c r="L1171" i="21"/>
  <c r="I1171" i="21"/>
  <c r="P1171" i="21"/>
  <c r="D1174" i="21"/>
  <c r="F1173" i="21"/>
  <c r="E1173" i="21"/>
  <c r="J1172" i="21"/>
  <c r="H1173" i="21"/>
  <c r="I1172" i="21"/>
  <c r="L1172" i="21"/>
  <c r="P1172" i="21"/>
  <c r="N1172" i="21"/>
  <c r="M1171" i="21"/>
  <c r="O1171" i="21"/>
  <c r="K1171" i="21"/>
  <c r="Q1171" i="21"/>
  <c r="D1175" i="21"/>
  <c r="E1174" i="21"/>
  <c r="F1174" i="21"/>
  <c r="J1173" i="21"/>
  <c r="I1173" i="21"/>
  <c r="L1173" i="21"/>
  <c r="N1173" i="21"/>
  <c r="P1173" i="21"/>
  <c r="H1174" i="21"/>
  <c r="K1172" i="21"/>
  <c r="M1172" i="21"/>
  <c r="Q1172" i="21"/>
  <c r="O1172" i="21"/>
  <c r="D1176" i="21"/>
  <c r="E1175" i="21"/>
  <c r="F1175" i="21"/>
  <c r="M1173" i="21"/>
  <c r="K1173" i="21"/>
  <c r="Q1173" i="21"/>
  <c r="O1173" i="21"/>
  <c r="L1174" i="21"/>
  <c r="P1174" i="21"/>
  <c r="I1174" i="21"/>
  <c r="N1174" i="21"/>
  <c r="J1174" i="21"/>
  <c r="H1175" i="21"/>
  <c r="F1176" i="21"/>
  <c r="E1176" i="21"/>
  <c r="D1177" i="21"/>
  <c r="M1174" i="21"/>
  <c r="Q1174" i="21"/>
  <c r="O1174" i="21"/>
  <c r="K1174" i="21"/>
  <c r="P1175" i="21"/>
  <c r="H1176" i="21"/>
  <c r="L1175" i="21"/>
  <c r="I1175" i="21"/>
  <c r="N1175" i="21"/>
  <c r="J1175" i="21"/>
  <c r="F1177" i="21"/>
  <c r="E1177" i="21"/>
  <c r="D1178" i="21"/>
  <c r="L1176" i="21"/>
  <c r="I1176" i="21"/>
  <c r="P1176" i="21"/>
  <c r="N1176" i="21"/>
  <c r="H1177" i="21"/>
  <c r="J1176" i="21"/>
  <c r="M1175" i="21"/>
  <c r="O1175" i="21"/>
  <c r="K1175" i="21"/>
  <c r="Q1175" i="21"/>
  <c r="E1178" i="21"/>
  <c r="F1178" i="21"/>
  <c r="D1179" i="21"/>
  <c r="K1176" i="21"/>
  <c r="M1176" i="21"/>
  <c r="Q1176" i="21"/>
  <c r="O1176" i="21"/>
  <c r="I1177" i="21"/>
  <c r="L1177" i="21"/>
  <c r="J1177" i="21"/>
  <c r="H1178" i="21"/>
  <c r="N1177" i="21"/>
  <c r="P1177" i="21"/>
  <c r="D1180" i="21"/>
  <c r="E1179" i="21"/>
  <c r="F1179" i="21"/>
  <c r="O1177" i="21"/>
  <c r="Q1177" i="21"/>
  <c r="K1177" i="21"/>
  <c r="M1177" i="21"/>
  <c r="I1178" i="21"/>
  <c r="J1178" i="21"/>
  <c r="L1178" i="21"/>
  <c r="H1179" i="21"/>
  <c r="P1178" i="21"/>
  <c r="N1178" i="21"/>
  <c r="F1180" i="21"/>
  <c r="D1181" i="21"/>
  <c r="E1180" i="21"/>
  <c r="O1178" i="21"/>
  <c r="M1178" i="21"/>
  <c r="Q1178" i="21"/>
  <c r="K1178" i="21"/>
  <c r="I1179" i="21"/>
  <c r="L1179" i="21"/>
  <c r="J1179" i="21"/>
  <c r="N1179" i="21"/>
  <c r="P1179" i="21"/>
  <c r="H1180" i="21"/>
  <c r="F1181" i="21"/>
  <c r="E1181" i="21"/>
  <c r="D1182" i="21"/>
  <c r="Q1179" i="21"/>
  <c r="K1179" i="21"/>
  <c r="O1179" i="21"/>
  <c r="M1179" i="21"/>
  <c r="I1180" i="21"/>
  <c r="N1180" i="21"/>
  <c r="J1180" i="21"/>
  <c r="P1180" i="21"/>
  <c r="H1181" i="21"/>
  <c r="L1180" i="21"/>
  <c r="F1182" i="21"/>
  <c r="E1182" i="21"/>
  <c r="D1183" i="21"/>
  <c r="O1180" i="21"/>
  <c r="K1180" i="21"/>
  <c r="Q1180" i="21"/>
  <c r="M1180" i="21"/>
  <c r="P1181" i="21"/>
  <c r="N1181" i="21"/>
  <c r="I1181" i="21"/>
  <c r="H1182" i="21"/>
  <c r="L1181" i="21"/>
  <c r="J1181" i="21"/>
  <c r="D1184" i="21"/>
  <c r="E1183" i="21"/>
  <c r="F1183" i="21"/>
  <c r="O1181" i="21"/>
  <c r="K1181" i="21"/>
  <c r="M1181" i="21"/>
  <c r="Q1181" i="21"/>
  <c r="H1183" i="21"/>
  <c r="I1182" i="21"/>
  <c r="J1182" i="21"/>
  <c r="N1182" i="21"/>
  <c r="P1182" i="21"/>
  <c r="L1182" i="21"/>
  <c r="E1184" i="21"/>
  <c r="D1185" i="21"/>
  <c r="F1184" i="21"/>
  <c r="P1183" i="21"/>
  <c r="H1184" i="21"/>
  <c r="J1183" i="21"/>
  <c r="L1183" i="21"/>
  <c r="N1183" i="21"/>
  <c r="I1183" i="21"/>
  <c r="M1182" i="21"/>
  <c r="O1182" i="21"/>
  <c r="K1182" i="21"/>
  <c r="Q1182" i="21"/>
  <c r="F1185" i="21"/>
  <c r="E1185" i="21"/>
  <c r="D1186" i="21"/>
  <c r="N1184" i="21"/>
  <c r="L1184" i="21"/>
  <c r="I1184" i="21"/>
  <c r="H1185" i="21"/>
  <c r="P1184" i="21"/>
  <c r="J1184" i="21"/>
  <c r="O1183" i="21"/>
  <c r="K1183" i="21"/>
  <c r="M1183" i="21"/>
  <c r="Q1183" i="21"/>
  <c r="F1186" i="21"/>
  <c r="D1187" i="21"/>
  <c r="E1186" i="21"/>
  <c r="M1184" i="21"/>
  <c r="K1184" i="21"/>
  <c r="Q1184" i="21"/>
  <c r="O1184" i="21"/>
  <c r="P1185" i="21"/>
  <c r="J1185" i="21"/>
  <c r="H1186" i="21"/>
  <c r="N1185" i="21"/>
  <c r="L1185" i="21"/>
  <c r="I1185" i="21"/>
  <c r="E1187" i="21"/>
  <c r="F1187" i="21"/>
  <c r="D1188" i="21"/>
  <c r="I1186" i="21"/>
  <c r="J1186" i="21"/>
  <c r="N1186" i="21"/>
  <c r="H1187" i="21"/>
  <c r="P1186" i="21"/>
  <c r="L1186" i="21"/>
  <c r="M1185" i="21"/>
  <c r="Q1185" i="21"/>
  <c r="O1185" i="21"/>
  <c r="K1185" i="21"/>
  <c r="F1188" i="21"/>
  <c r="E1188" i="21"/>
  <c r="D1189" i="21"/>
  <c r="K1186" i="21"/>
  <c r="O1186" i="21"/>
  <c r="M1186" i="21"/>
  <c r="Q1186" i="21"/>
  <c r="N1187" i="21"/>
  <c r="J1187" i="21"/>
  <c r="I1187" i="21"/>
  <c r="L1187" i="21"/>
  <c r="P1187" i="21"/>
  <c r="H1188" i="21"/>
  <c r="E1189" i="21"/>
  <c r="D1190" i="21"/>
  <c r="F1189" i="21"/>
  <c r="K1187" i="21"/>
  <c r="Q1187" i="21"/>
  <c r="O1187" i="21"/>
  <c r="M1187" i="21"/>
  <c r="I1188" i="21"/>
  <c r="J1188" i="21"/>
  <c r="N1188" i="21"/>
  <c r="H1189" i="21"/>
  <c r="L1188" i="21"/>
  <c r="P1188" i="21"/>
  <c r="D1191" i="21"/>
  <c r="E1190" i="21"/>
  <c r="F1190" i="21"/>
  <c r="O1188" i="21"/>
  <c r="Q1188" i="21"/>
  <c r="M1188" i="21"/>
  <c r="K1188" i="21"/>
  <c r="P1189" i="21"/>
  <c r="N1189" i="21"/>
  <c r="H1190" i="21"/>
  <c r="J1189" i="21"/>
  <c r="L1189" i="21"/>
  <c r="I1189" i="21"/>
  <c r="F1191" i="21"/>
  <c r="E1191" i="21"/>
  <c r="D1192" i="21"/>
  <c r="L1190" i="21"/>
  <c r="I1190" i="21"/>
  <c r="N1190" i="21"/>
  <c r="J1190" i="21"/>
  <c r="P1190" i="21"/>
  <c r="H1191" i="21"/>
  <c r="K1189" i="21"/>
  <c r="O1189" i="21"/>
  <c r="Q1189" i="21"/>
  <c r="M1189" i="21"/>
  <c r="E1192" i="21"/>
  <c r="D1193" i="21"/>
  <c r="F1192" i="21"/>
  <c r="O1190" i="21"/>
  <c r="K1190" i="21"/>
  <c r="M1190" i="21"/>
  <c r="Q1190" i="21"/>
  <c r="H1192" i="21"/>
  <c r="N1191" i="21"/>
  <c r="P1191" i="21"/>
  <c r="I1191" i="21"/>
  <c r="L1191" i="21"/>
  <c r="J1191" i="21"/>
  <c r="D1194" i="21"/>
  <c r="E1193" i="21"/>
  <c r="F1193" i="21"/>
  <c r="H1193" i="21"/>
  <c r="I1192" i="21"/>
  <c r="J1192" i="21"/>
  <c r="P1192" i="21"/>
  <c r="N1192" i="21"/>
  <c r="L1192" i="21"/>
  <c r="M1191" i="21"/>
  <c r="Q1191" i="21"/>
  <c r="O1191" i="21"/>
  <c r="K1191" i="21"/>
  <c r="F1194" i="21"/>
  <c r="E1194" i="21"/>
  <c r="D1195" i="21"/>
  <c r="H1194" i="21"/>
  <c r="P1193" i="21"/>
  <c r="N1193" i="21"/>
  <c r="I1193" i="21"/>
  <c r="L1193" i="21"/>
  <c r="J1193" i="21"/>
  <c r="O1192" i="21"/>
  <c r="M1192" i="21"/>
  <c r="K1192" i="21"/>
  <c r="Q1192" i="21"/>
  <c r="E1195" i="21"/>
  <c r="D1196" i="21"/>
  <c r="F1195" i="21"/>
  <c r="I1194" i="21"/>
  <c r="J1194" i="21"/>
  <c r="L1194" i="21"/>
  <c r="P1194" i="21"/>
  <c r="H1195" i="21"/>
  <c r="N1194" i="21"/>
  <c r="Q1193" i="21"/>
  <c r="K1193" i="21"/>
  <c r="M1193" i="21"/>
  <c r="O1193" i="21"/>
  <c r="F1196" i="21"/>
  <c r="D1197" i="21"/>
  <c r="E1196" i="21"/>
  <c r="K1194" i="21"/>
  <c r="Q1194" i="21"/>
  <c r="M1194" i="21"/>
  <c r="O1194" i="21"/>
  <c r="L1195" i="21"/>
  <c r="N1195" i="21"/>
  <c r="H1196" i="21"/>
  <c r="I1195" i="21"/>
  <c r="J1195" i="21"/>
  <c r="P1195" i="21"/>
  <c r="D1198" i="21"/>
  <c r="F1197" i="21"/>
  <c r="E1197" i="21"/>
  <c r="L1196" i="21"/>
  <c r="P1196" i="21"/>
  <c r="J1196" i="21"/>
  <c r="N1196" i="21"/>
  <c r="I1196" i="21"/>
  <c r="H1197" i="21"/>
  <c r="M1195" i="21"/>
  <c r="O1195" i="21"/>
  <c r="Q1195" i="21"/>
  <c r="K1195" i="21"/>
  <c r="D1199" i="21"/>
  <c r="F1198" i="21"/>
  <c r="E1198" i="21"/>
  <c r="O1196" i="21"/>
  <c r="Q1196" i="21"/>
  <c r="K1196" i="21"/>
  <c r="M1196" i="21"/>
  <c r="H1198" i="21"/>
  <c r="N1197" i="21"/>
  <c r="I1197" i="21"/>
  <c r="P1197" i="21"/>
  <c r="J1197" i="21"/>
  <c r="L1197" i="21"/>
  <c r="D1200" i="21"/>
  <c r="E1199" i="21"/>
  <c r="F1199" i="21"/>
  <c r="I1198" i="21"/>
  <c r="H1199" i="21"/>
  <c r="P1198" i="21"/>
  <c r="N1198" i="21"/>
  <c r="J1198" i="21"/>
  <c r="L1198" i="21"/>
  <c r="O1197" i="21"/>
  <c r="M1197" i="21"/>
  <c r="K1197" i="21"/>
  <c r="Q1197" i="21"/>
  <c r="D1201" i="21"/>
  <c r="E1200" i="21"/>
  <c r="F1200" i="21"/>
  <c r="M1198" i="21"/>
  <c r="K1198" i="21"/>
  <c r="O1198" i="21"/>
  <c r="Q1198" i="21"/>
  <c r="L1199" i="21"/>
  <c r="N1199" i="21"/>
  <c r="H1200" i="21"/>
  <c r="I1199" i="21"/>
  <c r="J1199" i="21"/>
  <c r="P1199" i="21"/>
  <c r="F1201" i="21"/>
  <c r="D1202" i="21"/>
  <c r="E1201" i="21"/>
  <c r="I1200" i="21"/>
  <c r="N1200" i="21"/>
  <c r="P1200" i="21"/>
  <c r="L1200" i="21"/>
  <c r="J1200" i="21"/>
  <c r="H1201" i="21"/>
  <c r="K1199" i="21"/>
  <c r="O1199" i="21"/>
  <c r="Q1199" i="21"/>
  <c r="M1199" i="21"/>
  <c r="E1202" i="21"/>
  <c r="F1202" i="21"/>
  <c r="D1203" i="21"/>
  <c r="O1200" i="21"/>
  <c r="Q1200" i="21"/>
  <c r="M1200" i="21"/>
  <c r="K1200" i="21"/>
  <c r="P1201" i="21"/>
  <c r="I1201" i="21"/>
  <c r="N1201" i="21"/>
  <c r="J1201" i="21"/>
  <c r="H1202" i="21"/>
  <c r="L1201" i="21"/>
  <c r="D1204" i="21"/>
  <c r="E1203" i="21"/>
  <c r="F1203" i="21"/>
  <c r="Q1201" i="21"/>
  <c r="M1201" i="21"/>
  <c r="O1201" i="21"/>
  <c r="K1201" i="21"/>
  <c r="H1203" i="21"/>
  <c r="P1202" i="21"/>
  <c r="I1202" i="21"/>
  <c r="L1202" i="21"/>
  <c r="N1202" i="21"/>
  <c r="J1202" i="21"/>
  <c r="E1204" i="21"/>
  <c r="D1205" i="21"/>
  <c r="F1204" i="21"/>
  <c r="P1203" i="21"/>
  <c r="I1203" i="21"/>
  <c r="J1203" i="21"/>
  <c r="N1203" i="21"/>
  <c r="L1203" i="21"/>
  <c r="H1204" i="21"/>
  <c r="M1202" i="21"/>
  <c r="K1202" i="21"/>
  <c r="Q1202" i="21"/>
  <c r="O1202" i="21"/>
  <c r="D1206" i="21"/>
  <c r="F1205" i="21"/>
  <c r="E1205" i="21"/>
  <c r="O1203" i="21"/>
  <c r="Q1203" i="21"/>
  <c r="K1203" i="21"/>
  <c r="M1203" i="21"/>
  <c r="H1205" i="21"/>
  <c r="I1204" i="21"/>
  <c r="P1204" i="21"/>
  <c r="L1204" i="21"/>
  <c r="J1204" i="21"/>
  <c r="N1204" i="21"/>
  <c r="F1206" i="21"/>
  <c r="E1206" i="21"/>
  <c r="D1207" i="21"/>
  <c r="P1205" i="21"/>
  <c r="N1205" i="21"/>
  <c r="L1205" i="21"/>
  <c r="J1205" i="21"/>
  <c r="I1205" i="21"/>
  <c r="H1206" i="21"/>
  <c r="M1204" i="21"/>
  <c r="K1204" i="21"/>
  <c r="Q1204" i="21"/>
  <c r="O1204" i="21"/>
  <c r="F1207" i="21"/>
  <c r="D1208" i="21"/>
  <c r="E1207" i="21"/>
  <c r="O1205" i="21"/>
  <c r="K1205" i="21"/>
  <c r="M1205" i="21"/>
  <c r="Q1205" i="21"/>
  <c r="L1206" i="21"/>
  <c r="H1207" i="21"/>
  <c r="J1206" i="21"/>
  <c r="N1206" i="21"/>
  <c r="P1206" i="21"/>
  <c r="I1206" i="21"/>
  <c r="D1209" i="21"/>
  <c r="F1208" i="21"/>
  <c r="E1208" i="21"/>
  <c r="J1207" i="21"/>
  <c r="P1207" i="21"/>
  <c r="H1208" i="21"/>
  <c r="L1207" i="21"/>
  <c r="I1207" i="21"/>
  <c r="N1207" i="21"/>
  <c r="M1206" i="21"/>
  <c r="K1206" i="21"/>
  <c r="O1206" i="21"/>
  <c r="Q1206" i="21"/>
  <c r="D1210" i="21"/>
  <c r="F1209" i="21"/>
  <c r="E1209" i="21"/>
  <c r="N1208" i="21"/>
  <c r="H1209" i="21"/>
  <c r="P1208" i="21"/>
  <c r="L1208" i="21"/>
  <c r="J1208" i="21"/>
  <c r="I1208" i="21"/>
  <c r="M1207" i="21"/>
  <c r="Q1207" i="21"/>
  <c r="K1207" i="21"/>
  <c r="O1207" i="21"/>
  <c r="D1211" i="21"/>
  <c r="E1210" i="21"/>
  <c r="F1210" i="21"/>
  <c r="L1209" i="21"/>
  <c r="I1209" i="21"/>
  <c r="H1210" i="21"/>
  <c r="N1209" i="21"/>
  <c r="J1209" i="21"/>
  <c r="P1209" i="21"/>
  <c r="K1208" i="21"/>
  <c r="Q1208" i="21"/>
  <c r="M1208" i="21"/>
  <c r="O1208" i="21"/>
  <c r="E1211" i="21"/>
  <c r="F1211" i="21"/>
  <c r="D1212" i="21"/>
  <c r="M1209" i="21"/>
  <c r="Q1209" i="21"/>
  <c r="O1209" i="21"/>
  <c r="K1209" i="21"/>
  <c r="L1210" i="21"/>
  <c r="H1211" i="21"/>
  <c r="N1210" i="21"/>
  <c r="J1210" i="21"/>
  <c r="P1210" i="21"/>
  <c r="I1210" i="21"/>
  <c r="F1212" i="21"/>
  <c r="D1213" i="21"/>
  <c r="E1212" i="21"/>
  <c r="L1211" i="21"/>
  <c r="P1211" i="21"/>
  <c r="H1212" i="21"/>
  <c r="N1211" i="21"/>
  <c r="I1211" i="21"/>
  <c r="J1211" i="21"/>
  <c r="K1210" i="21"/>
  <c r="O1210" i="21"/>
  <c r="Q1210" i="21"/>
  <c r="M1210" i="21"/>
  <c r="D1214" i="21"/>
  <c r="E1213" i="21"/>
  <c r="F1213" i="21"/>
  <c r="J1212" i="21"/>
  <c r="I1212" i="21"/>
  <c r="L1212" i="21"/>
  <c r="P1212" i="21"/>
  <c r="H1213" i="21"/>
  <c r="N1212" i="21"/>
  <c r="Q1211" i="21"/>
  <c r="O1211" i="21"/>
  <c r="K1211" i="21"/>
  <c r="M1211" i="21"/>
  <c r="F1214" i="21"/>
  <c r="E1214" i="21"/>
  <c r="D1215" i="21"/>
  <c r="M1212" i="21"/>
  <c r="K1212" i="21"/>
  <c r="O1212" i="21"/>
  <c r="Q1212" i="21"/>
  <c r="L1213" i="21"/>
  <c r="N1213" i="21"/>
  <c r="J1213" i="21"/>
  <c r="H1214" i="21"/>
  <c r="P1213" i="21"/>
  <c r="I1213" i="21"/>
  <c r="E1215" i="21"/>
  <c r="D1216" i="21"/>
  <c r="F1215" i="21"/>
  <c r="N1214" i="21"/>
  <c r="L1214" i="21"/>
  <c r="I1214" i="21"/>
  <c r="P1214" i="21"/>
  <c r="H1215" i="21"/>
  <c r="J1214" i="21"/>
  <c r="Q1213" i="21"/>
  <c r="K1213" i="21"/>
  <c r="M1213" i="21"/>
  <c r="O1213" i="21"/>
  <c r="E1216" i="21"/>
  <c r="D1217" i="21"/>
  <c r="F1216" i="21"/>
  <c r="K1214" i="21"/>
  <c r="Q1214" i="21"/>
  <c r="M1214" i="21"/>
  <c r="O1214" i="21"/>
  <c r="I1215" i="21"/>
  <c r="H1216" i="21"/>
  <c r="J1215" i="21"/>
  <c r="L1215" i="21"/>
  <c r="P1215" i="21"/>
  <c r="N1215" i="21"/>
  <c r="E1217" i="21"/>
  <c r="D1218" i="21"/>
  <c r="F1217" i="21"/>
  <c r="M1215" i="21"/>
  <c r="Q1215" i="21"/>
  <c r="K1215" i="21"/>
  <c r="O1215" i="21"/>
  <c r="L1216" i="21"/>
  <c r="J1216" i="21"/>
  <c r="P1216" i="21"/>
  <c r="I1216" i="21"/>
  <c r="N1216" i="21"/>
  <c r="H1217" i="21"/>
  <c r="E1218" i="21"/>
  <c r="D1219" i="21"/>
  <c r="F1218" i="21"/>
  <c r="M1216" i="21"/>
  <c r="Q1216" i="21"/>
  <c r="K1216" i="21"/>
  <c r="O1216" i="21"/>
  <c r="H1218" i="21"/>
  <c r="I1217" i="21"/>
  <c r="N1217" i="21"/>
  <c r="P1217" i="21"/>
  <c r="L1217" i="21"/>
  <c r="J1217" i="21"/>
  <c r="F1219" i="21"/>
  <c r="E1219" i="21"/>
  <c r="D1220" i="21"/>
  <c r="J1218" i="21"/>
  <c r="I1218" i="21"/>
  <c r="L1218" i="21"/>
  <c r="H1219" i="21"/>
  <c r="N1218" i="21"/>
  <c r="P1218" i="21"/>
  <c r="K1217" i="21"/>
  <c r="M1217" i="21"/>
  <c r="O1217" i="21"/>
  <c r="Q1217" i="21"/>
  <c r="F1220" i="21"/>
  <c r="E1220" i="21"/>
  <c r="D1221" i="21"/>
  <c r="M1218" i="21"/>
  <c r="K1218" i="21"/>
  <c r="Q1218" i="21"/>
  <c r="O1218" i="21"/>
  <c r="P1219" i="21"/>
  <c r="H1220" i="21"/>
  <c r="I1219" i="21"/>
  <c r="J1219" i="21"/>
  <c r="N1219" i="21"/>
  <c r="L1219" i="21"/>
  <c r="F1221" i="21"/>
  <c r="D1222" i="21"/>
  <c r="E1221" i="21"/>
  <c r="P1220" i="21"/>
  <c r="J1220" i="21"/>
  <c r="I1220" i="21"/>
  <c r="H1221" i="21"/>
  <c r="L1220" i="21"/>
  <c r="N1220" i="21"/>
  <c r="Q1219" i="21"/>
  <c r="M1219" i="21"/>
  <c r="K1219" i="21"/>
  <c r="O1219" i="21"/>
  <c r="E1222" i="21"/>
  <c r="F1222" i="21"/>
  <c r="D1223" i="21"/>
  <c r="Q1220" i="21"/>
  <c r="O1220" i="21"/>
  <c r="M1220" i="21"/>
  <c r="K1220" i="21"/>
  <c r="I1221" i="21"/>
  <c r="N1221" i="21"/>
  <c r="P1221" i="21"/>
  <c r="H1222" i="21"/>
  <c r="L1221" i="21"/>
  <c r="J1221" i="21"/>
  <c r="F1223" i="21"/>
  <c r="E1223" i="21"/>
  <c r="D1224" i="21"/>
  <c r="O1221" i="21"/>
  <c r="M1221" i="21"/>
  <c r="K1221" i="21"/>
  <c r="Q1221" i="21"/>
  <c r="I1222" i="21"/>
  <c r="J1222" i="21"/>
  <c r="H1223" i="21"/>
  <c r="P1222" i="21"/>
  <c r="L1222" i="21"/>
  <c r="N1222" i="21"/>
  <c r="E1224" i="21"/>
  <c r="D1225" i="21"/>
  <c r="F1224" i="21"/>
  <c r="Q1222" i="21"/>
  <c r="M1222" i="21"/>
  <c r="O1222" i="21"/>
  <c r="K1222" i="21"/>
  <c r="J1223" i="21"/>
  <c r="H1224" i="21"/>
  <c r="I1223" i="21"/>
  <c r="P1223" i="21"/>
  <c r="N1223" i="21"/>
  <c r="L1223" i="21"/>
  <c r="D1226" i="21"/>
  <c r="E1225" i="21"/>
  <c r="F1225" i="21"/>
  <c r="I1224" i="21"/>
  <c r="H1225" i="21"/>
  <c r="J1224" i="21"/>
  <c r="P1224" i="21"/>
  <c r="N1224" i="21"/>
  <c r="L1224" i="21"/>
  <c r="M1223" i="21"/>
  <c r="Q1223" i="21"/>
  <c r="K1223" i="21"/>
  <c r="O1223" i="21"/>
  <c r="D1227" i="21"/>
  <c r="F1226" i="21"/>
  <c r="E1226" i="21"/>
  <c r="M1224" i="21"/>
  <c r="K1224" i="21"/>
  <c r="Q1224" i="21"/>
  <c r="O1224" i="21"/>
  <c r="H1226" i="21"/>
  <c r="P1225" i="21"/>
  <c r="L1225" i="21"/>
  <c r="I1225" i="21"/>
  <c r="N1225" i="21"/>
  <c r="J1225" i="21"/>
  <c r="F1227" i="21"/>
  <c r="D1228" i="21"/>
  <c r="E1227" i="21"/>
  <c r="P1226" i="21"/>
  <c r="I1226" i="21"/>
  <c r="J1226" i="21"/>
  <c r="N1226" i="21"/>
  <c r="H1227" i="21"/>
  <c r="L1226" i="21"/>
  <c r="Q1225" i="21"/>
  <c r="O1225" i="21"/>
  <c r="K1225" i="21"/>
  <c r="M1225" i="21"/>
  <c r="D1229" i="21"/>
  <c r="F1228" i="21"/>
  <c r="E1228" i="21"/>
  <c r="M1226" i="21"/>
  <c r="K1226" i="21"/>
  <c r="O1226" i="21"/>
  <c r="Q1226" i="21"/>
  <c r="P1227" i="21"/>
  <c r="L1227" i="21"/>
  <c r="H1228" i="21"/>
  <c r="I1227" i="21"/>
  <c r="N1227" i="21"/>
  <c r="J1227" i="21"/>
  <c r="F1229" i="21"/>
  <c r="E1229" i="21"/>
  <c r="D1230" i="21"/>
  <c r="I1228" i="21"/>
  <c r="J1228" i="21"/>
  <c r="H1229" i="21"/>
  <c r="L1228" i="21"/>
  <c r="N1228" i="21"/>
  <c r="P1228" i="21"/>
  <c r="M1227" i="21"/>
  <c r="O1227" i="21"/>
  <c r="Q1227" i="21"/>
  <c r="K1227" i="21"/>
  <c r="D1231" i="21"/>
  <c r="E1230" i="21"/>
  <c r="F1230" i="21"/>
  <c r="K1228" i="21"/>
  <c r="O1228" i="21"/>
  <c r="M1228" i="21"/>
  <c r="Q1228" i="21"/>
  <c r="H1230" i="21"/>
  <c r="J1229" i="21"/>
  <c r="N1229" i="21"/>
  <c r="I1229" i="21"/>
  <c r="P1229" i="21"/>
  <c r="L1229" i="21"/>
  <c r="E1231" i="21"/>
  <c r="D1232" i="21"/>
  <c r="F1231" i="21"/>
  <c r="P1230" i="21"/>
  <c r="N1230" i="21"/>
  <c r="J1230" i="21"/>
  <c r="H1231" i="21"/>
  <c r="I1230" i="21"/>
  <c r="L1230" i="21"/>
  <c r="O1229" i="21"/>
  <c r="Q1229" i="21"/>
  <c r="K1229" i="21"/>
  <c r="M1229" i="21"/>
  <c r="F1232" i="21"/>
  <c r="E1232" i="21"/>
  <c r="D1233" i="21"/>
  <c r="I1231" i="21"/>
  <c r="H1232" i="21"/>
  <c r="J1231" i="21"/>
  <c r="P1231" i="21"/>
  <c r="L1231" i="21"/>
  <c r="N1231" i="21"/>
  <c r="Q1230" i="21"/>
  <c r="M1230" i="21"/>
  <c r="K1230" i="21"/>
  <c r="O1230" i="21"/>
  <c r="E1233" i="21"/>
  <c r="D1234" i="21"/>
  <c r="F1233" i="21"/>
  <c r="K1231" i="21"/>
  <c r="M1231" i="21"/>
  <c r="O1231" i="21"/>
  <c r="Q1231" i="21"/>
  <c r="H1233" i="21"/>
  <c r="N1232" i="21"/>
  <c r="J1232" i="21"/>
  <c r="L1232" i="21"/>
  <c r="P1232" i="21"/>
  <c r="I1232" i="21"/>
  <c r="F1234" i="21"/>
  <c r="E1234" i="21"/>
  <c r="D1235" i="21"/>
  <c r="N1233" i="21"/>
  <c r="L1233" i="21"/>
  <c r="H1234" i="21"/>
  <c r="I1233" i="21"/>
  <c r="P1233" i="21"/>
  <c r="J1233" i="21"/>
  <c r="O1232" i="21"/>
  <c r="Q1232" i="21"/>
  <c r="M1232" i="21"/>
  <c r="K1232" i="21"/>
  <c r="D1236" i="21"/>
  <c r="F1235" i="21"/>
  <c r="E1235" i="21"/>
  <c r="J1234" i="21"/>
  <c r="I1234" i="21"/>
  <c r="L1234" i="21"/>
  <c r="N1234" i="21"/>
  <c r="H1235" i="21"/>
  <c r="P1234" i="21"/>
  <c r="K1233" i="21"/>
  <c r="M1233" i="21"/>
  <c r="Q1233" i="21"/>
  <c r="O1233" i="21"/>
  <c r="D1237" i="21"/>
  <c r="E1236" i="21"/>
  <c r="F1236" i="21"/>
  <c r="O1234" i="21"/>
  <c r="M1234" i="21"/>
  <c r="K1234" i="21"/>
  <c r="Q1234" i="21"/>
  <c r="N1235" i="21"/>
  <c r="I1235" i="21"/>
  <c r="P1235" i="21"/>
  <c r="H1236" i="21"/>
  <c r="L1235" i="21"/>
  <c r="J1235" i="21"/>
  <c r="F1237" i="21"/>
  <c r="D1238" i="21"/>
  <c r="E1237" i="21"/>
  <c r="M1235" i="21"/>
  <c r="Q1235" i="21"/>
  <c r="K1235" i="21"/>
  <c r="O1235" i="21"/>
  <c r="L1236" i="21"/>
  <c r="N1236" i="21"/>
  <c r="I1236" i="21"/>
  <c r="J1236" i="21"/>
  <c r="P1236" i="21"/>
  <c r="H1237" i="21"/>
  <c r="F1238" i="21"/>
  <c r="E1238" i="21"/>
  <c r="D1239" i="21"/>
  <c r="M1236" i="21"/>
  <c r="Q1236" i="21"/>
  <c r="O1236" i="21"/>
  <c r="K1236" i="21"/>
  <c r="P1237" i="21"/>
  <c r="I1237" i="21"/>
  <c r="L1237" i="21"/>
  <c r="N1237" i="21"/>
  <c r="H1238" i="21"/>
  <c r="J1237" i="21"/>
  <c r="D1240" i="21"/>
  <c r="F1239" i="21"/>
  <c r="E1239" i="21"/>
  <c r="M1237" i="21"/>
  <c r="K1237" i="21"/>
  <c r="O1237" i="21"/>
  <c r="Q1237" i="21"/>
  <c r="J1238" i="21"/>
  <c r="H1239" i="21"/>
  <c r="P1238" i="21"/>
  <c r="I1238" i="21"/>
  <c r="N1238" i="21"/>
  <c r="L1238" i="21"/>
  <c r="F1240" i="21"/>
  <c r="E1240" i="21"/>
  <c r="D1241" i="21"/>
  <c r="L1239" i="21"/>
  <c r="P1239" i="21"/>
  <c r="I1239" i="21"/>
  <c r="N1239" i="21"/>
  <c r="H1240" i="21"/>
  <c r="J1239" i="21"/>
  <c r="O1238" i="21"/>
  <c r="Q1238" i="21"/>
  <c r="M1238" i="21"/>
  <c r="K1238" i="21"/>
  <c r="F1241" i="21"/>
  <c r="D1242" i="21"/>
  <c r="E1241" i="21"/>
  <c r="O1239" i="21"/>
  <c r="Q1239" i="21"/>
  <c r="K1239" i="21"/>
  <c r="M1239" i="21"/>
  <c r="N1240" i="21"/>
  <c r="L1240" i="21"/>
  <c r="H1241" i="21"/>
  <c r="J1240" i="21"/>
  <c r="P1240" i="21"/>
  <c r="I1240" i="21"/>
  <c r="D1243" i="21"/>
  <c r="F1242" i="21"/>
  <c r="E1242" i="21"/>
  <c r="I1241" i="21"/>
  <c r="N1241" i="21"/>
  <c r="P1241" i="21"/>
  <c r="L1241" i="21"/>
  <c r="H1242" i="21"/>
  <c r="J1241" i="21"/>
  <c r="O1240" i="21"/>
  <c r="Q1240" i="21"/>
  <c r="M1240" i="21"/>
  <c r="K1240" i="21"/>
  <c r="E1243" i="21"/>
  <c r="D1244" i="21"/>
  <c r="F1243" i="21"/>
  <c r="K1241" i="21"/>
  <c r="Q1241" i="21"/>
  <c r="O1241" i="21"/>
  <c r="M1241" i="21"/>
  <c r="L1242" i="21"/>
  <c r="J1242" i="21"/>
  <c r="P1242" i="21"/>
  <c r="I1242" i="21"/>
  <c r="H1243" i="21"/>
  <c r="N1242" i="21"/>
  <c r="F1244" i="21"/>
  <c r="D1245" i="21"/>
  <c r="E1244" i="21"/>
  <c r="K1242" i="21"/>
  <c r="Q1242" i="21"/>
  <c r="O1242" i="21"/>
  <c r="M1242" i="21"/>
  <c r="J1243" i="21"/>
  <c r="H1244" i="21"/>
  <c r="I1243" i="21"/>
  <c r="P1243" i="21"/>
  <c r="L1243" i="21"/>
  <c r="N1243" i="21"/>
  <c r="D1246" i="21"/>
  <c r="E1245" i="21"/>
  <c r="F1245" i="21"/>
  <c r="J1244" i="21"/>
  <c r="L1244" i="21"/>
  <c r="I1244" i="21"/>
  <c r="N1244" i="21"/>
  <c r="H1245" i="21"/>
  <c r="P1244" i="21"/>
  <c r="K1243" i="21"/>
  <c r="M1243" i="21"/>
  <c r="Q1243" i="21"/>
  <c r="O1243" i="21"/>
  <c r="F1246" i="21"/>
  <c r="E1246" i="21"/>
  <c r="D1247" i="21"/>
  <c r="O1244" i="21"/>
  <c r="K1244" i="21"/>
  <c r="M1244" i="21"/>
  <c r="Q1244" i="21"/>
  <c r="L1245" i="21"/>
  <c r="I1245" i="21"/>
  <c r="N1245" i="21"/>
  <c r="P1245" i="21"/>
  <c r="H1246" i="21"/>
  <c r="J1245" i="21"/>
  <c r="E1247" i="21"/>
  <c r="D1248" i="21"/>
  <c r="F1247" i="21"/>
  <c r="O1245" i="21"/>
  <c r="K1245" i="21"/>
  <c r="M1245" i="21"/>
  <c r="Q1245" i="21"/>
  <c r="H1247" i="21"/>
  <c r="N1246" i="21"/>
  <c r="P1246" i="21"/>
  <c r="L1246" i="21"/>
  <c r="I1246" i="21"/>
  <c r="J1246" i="21"/>
  <c r="E1248" i="21"/>
  <c r="D1249" i="21"/>
  <c r="F1248" i="21"/>
  <c r="P1247" i="21"/>
  <c r="H1248" i="21"/>
  <c r="J1247" i="21"/>
  <c r="I1247" i="21"/>
  <c r="L1247" i="21"/>
  <c r="N1247" i="21"/>
  <c r="O1246" i="21"/>
  <c r="K1246" i="21"/>
  <c r="M1246" i="21"/>
  <c r="Q1246" i="21"/>
  <c r="D1250" i="21"/>
  <c r="F1249" i="21"/>
  <c r="E1249" i="21"/>
  <c r="N1248" i="21"/>
  <c r="P1248" i="21"/>
  <c r="I1248" i="21"/>
  <c r="J1248" i="21"/>
  <c r="H1249" i="21"/>
  <c r="L1248" i="21"/>
  <c r="Q1247" i="21"/>
  <c r="K1247" i="21"/>
  <c r="O1247" i="21"/>
  <c r="M1247" i="21"/>
  <c r="D1251" i="21"/>
  <c r="F1250" i="21"/>
  <c r="E1250" i="21"/>
  <c r="O1248" i="21"/>
  <c r="K1248" i="21"/>
  <c r="M1248" i="21"/>
  <c r="Q1248" i="21"/>
  <c r="N1249" i="21"/>
  <c r="P1249" i="21"/>
  <c r="I1249" i="21"/>
  <c r="J1249" i="21"/>
  <c r="L1249" i="21"/>
  <c r="H1250" i="21"/>
  <c r="E1251" i="21"/>
  <c r="D1252" i="21"/>
  <c r="F1251" i="21"/>
  <c r="O1249" i="21"/>
  <c r="K1249" i="21"/>
  <c r="Q1249" i="21"/>
  <c r="M1249" i="21"/>
  <c r="H1251" i="21"/>
  <c r="L1250" i="21"/>
  <c r="N1250" i="21"/>
  <c r="J1250" i="21"/>
  <c r="P1250" i="21"/>
  <c r="I1250" i="21"/>
  <c r="F1252" i="21"/>
  <c r="D1253" i="21"/>
  <c r="E1252" i="21"/>
  <c r="L1251" i="21"/>
  <c r="I1251" i="21"/>
  <c r="H1252" i="21"/>
  <c r="J1251" i="21"/>
  <c r="N1251" i="21"/>
  <c r="P1251" i="21"/>
  <c r="O1250" i="21"/>
  <c r="K1250" i="21"/>
  <c r="M1250" i="21"/>
  <c r="Q1250" i="21"/>
  <c r="D1254" i="21"/>
  <c r="E1253" i="21"/>
  <c r="F1253" i="21"/>
  <c r="O1251" i="21"/>
  <c r="K1251" i="21"/>
  <c r="Q1251" i="21"/>
  <c r="M1251" i="21"/>
  <c r="N1252" i="21"/>
  <c r="I1252" i="21"/>
  <c r="J1252" i="21"/>
  <c r="H1253" i="21"/>
  <c r="L1252" i="21"/>
  <c r="P1252" i="21"/>
  <c r="D1255" i="21"/>
  <c r="F1254" i="21"/>
  <c r="E1254" i="21"/>
  <c r="Q1252" i="21"/>
  <c r="K1252" i="21"/>
  <c r="O1252" i="21"/>
  <c r="M1252" i="21"/>
  <c r="H1254" i="21"/>
  <c r="N1253" i="21"/>
  <c r="P1253" i="21"/>
  <c r="J1253" i="21"/>
  <c r="I1253" i="21"/>
  <c r="L1253" i="21"/>
  <c r="D1256" i="21"/>
  <c r="F1255" i="21"/>
  <c r="E1255" i="21"/>
  <c r="P1254" i="21"/>
  <c r="I1254" i="21"/>
  <c r="N1254" i="21"/>
  <c r="H1255" i="21"/>
  <c r="L1254" i="21"/>
  <c r="J1254" i="21"/>
  <c r="M1253" i="21"/>
  <c r="Q1253" i="21"/>
  <c r="K1253" i="21"/>
  <c r="O1253" i="21"/>
  <c r="D1257" i="21"/>
  <c r="E1256" i="21"/>
  <c r="F1256" i="21"/>
  <c r="K1254" i="21"/>
  <c r="O1254" i="21"/>
  <c r="Q1254" i="21"/>
  <c r="M1254" i="21"/>
  <c r="L1255" i="21"/>
  <c r="I1255" i="21"/>
  <c r="H1256" i="21"/>
  <c r="N1255" i="21"/>
  <c r="J1255" i="21"/>
  <c r="P1255" i="21"/>
  <c r="E1257" i="21"/>
  <c r="F1257" i="21"/>
  <c r="D1258" i="21"/>
  <c r="O1255" i="21"/>
  <c r="K1255" i="21"/>
  <c r="M1255" i="21"/>
  <c r="Q1255" i="21"/>
  <c r="H1257" i="21"/>
  <c r="P1256" i="21"/>
  <c r="I1256" i="21"/>
  <c r="L1256" i="21"/>
  <c r="J1256" i="21"/>
  <c r="N1256" i="21"/>
  <c r="F1258" i="21"/>
  <c r="E1258" i="21"/>
  <c r="D1259" i="21"/>
  <c r="N1257" i="21"/>
  <c r="P1257" i="21"/>
  <c r="J1257" i="21"/>
  <c r="I1257" i="21"/>
  <c r="L1257" i="21"/>
  <c r="H1258" i="21"/>
  <c r="O1256" i="21"/>
  <c r="K1256" i="21"/>
  <c r="M1256" i="21"/>
  <c r="Q1256" i="21"/>
  <c r="D1260" i="21"/>
  <c r="E1259" i="21"/>
  <c r="F1259" i="21"/>
  <c r="M1257" i="21"/>
  <c r="Q1257" i="21"/>
  <c r="K1257" i="21"/>
  <c r="O1257" i="21"/>
  <c r="N1258" i="21"/>
  <c r="L1258" i="21"/>
  <c r="H1259" i="21"/>
  <c r="I1258" i="21"/>
  <c r="P1258" i="21"/>
  <c r="J1258" i="21"/>
  <c r="F1260" i="21"/>
  <c r="E1260" i="21"/>
  <c r="D1261" i="21"/>
  <c r="P1259" i="21"/>
  <c r="N1259" i="21"/>
  <c r="J1259" i="21"/>
  <c r="H1260" i="21"/>
  <c r="L1259" i="21"/>
  <c r="I1259" i="21"/>
  <c r="O1258" i="21"/>
  <c r="K1258" i="21"/>
  <c r="M1258" i="21"/>
  <c r="Q1258" i="21"/>
  <c r="D1262" i="21"/>
  <c r="F1261" i="21"/>
  <c r="E1261" i="21"/>
  <c r="N1260" i="21"/>
  <c r="H1261" i="21"/>
  <c r="L1260" i="21"/>
  <c r="P1260" i="21"/>
  <c r="J1260" i="21"/>
  <c r="I1260" i="21"/>
  <c r="M1259" i="21"/>
  <c r="Q1259" i="21"/>
  <c r="O1259" i="21"/>
  <c r="K1259" i="21"/>
  <c r="D1263" i="21"/>
  <c r="F1262" i="21"/>
  <c r="E1262" i="21"/>
  <c r="H1262" i="21"/>
  <c r="I1261" i="21"/>
  <c r="L1261" i="21"/>
  <c r="N1261" i="21"/>
  <c r="J1261" i="21"/>
  <c r="P1261" i="21"/>
  <c r="K1260" i="21"/>
  <c r="O1260" i="21"/>
  <c r="Q1260" i="21"/>
  <c r="M1260" i="21"/>
  <c r="F1263" i="21"/>
  <c r="D1264" i="21"/>
  <c r="E1263" i="21"/>
  <c r="I1262" i="21"/>
  <c r="J1262" i="21"/>
  <c r="L1262" i="21"/>
  <c r="H1263" i="21"/>
  <c r="P1262" i="21"/>
  <c r="N1262" i="21"/>
  <c r="O1261" i="21"/>
  <c r="K1261" i="21"/>
  <c r="M1261" i="21"/>
  <c r="Q1261" i="21"/>
  <c r="D1265" i="21"/>
  <c r="F1264" i="21"/>
  <c r="E1264" i="21"/>
  <c r="K1262" i="21"/>
  <c r="Q1262" i="21"/>
  <c r="O1262" i="21"/>
  <c r="M1262" i="21"/>
  <c r="J1263" i="21"/>
  <c r="N1263" i="21"/>
  <c r="H1264" i="21"/>
  <c r="P1263" i="21"/>
  <c r="I1263" i="21"/>
  <c r="L1263" i="21"/>
  <c r="D1266" i="21"/>
  <c r="F1265" i="21"/>
  <c r="E1265" i="21"/>
  <c r="N1264" i="21"/>
  <c r="P1264" i="21"/>
  <c r="I1264" i="21"/>
  <c r="H1265" i="21"/>
  <c r="J1264" i="21"/>
  <c r="L1264" i="21"/>
  <c r="O1263" i="21"/>
  <c r="M1263" i="21"/>
  <c r="Q1263" i="21"/>
  <c r="K1263" i="21"/>
  <c r="E1266" i="21"/>
  <c r="D1267" i="21"/>
  <c r="F1266" i="21"/>
  <c r="Q1264" i="21"/>
  <c r="M1264" i="21"/>
  <c r="K1264" i="21"/>
  <c r="O1264" i="21"/>
  <c r="I1265" i="21"/>
  <c r="P1265" i="21"/>
  <c r="J1265" i="21"/>
  <c r="L1265" i="21"/>
  <c r="H1266" i="21"/>
  <c r="N1265" i="21"/>
  <c r="E1267" i="21"/>
  <c r="F1267" i="21"/>
  <c r="D1268" i="21"/>
  <c r="K1265" i="21"/>
  <c r="M1265" i="21"/>
  <c r="Q1265" i="21"/>
  <c r="O1265" i="21"/>
  <c r="H1267" i="21"/>
  <c r="L1266" i="21"/>
  <c r="J1266" i="21"/>
  <c r="N1266" i="21"/>
  <c r="I1266" i="21"/>
  <c r="P1266" i="21"/>
  <c r="E1268" i="21"/>
  <c r="F1268" i="21"/>
  <c r="D1269" i="21"/>
  <c r="P1267" i="21"/>
  <c r="J1267" i="21"/>
  <c r="H1268" i="21"/>
  <c r="I1267" i="21"/>
  <c r="L1267" i="21"/>
  <c r="N1267" i="21"/>
  <c r="K1266" i="21"/>
  <c r="Q1266" i="21"/>
  <c r="M1266" i="21"/>
  <c r="O1266" i="21"/>
  <c r="E1269" i="21"/>
  <c r="D1270" i="21"/>
  <c r="F1269" i="21"/>
  <c r="L1268" i="21"/>
  <c r="I1268" i="21"/>
  <c r="J1268" i="21"/>
  <c r="P1268" i="21"/>
  <c r="H1269" i="21"/>
  <c r="N1268" i="21"/>
  <c r="M1267" i="21"/>
  <c r="K1267" i="21"/>
  <c r="Q1267" i="21"/>
  <c r="O1267" i="21"/>
  <c r="D1271" i="21"/>
  <c r="F1270" i="21"/>
  <c r="E1270" i="21"/>
  <c r="O1268" i="21"/>
  <c r="Q1268" i="21"/>
  <c r="K1268" i="21"/>
  <c r="M1268" i="21"/>
  <c r="P1269" i="21"/>
  <c r="L1269" i="21"/>
  <c r="I1269" i="21"/>
  <c r="H1270" i="21"/>
  <c r="N1269" i="21"/>
  <c r="J1269" i="21"/>
  <c r="D1272" i="21"/>
  <c r="E1271" i="21"/>
  <c r="F1271" i="21"/>
  <c r="K1269" i="21"/>
  <c r="O1269" i="21"/>
  <c r="Q1269" i="21"/>
  <c r="M1269" i="21"/>
  <c r="P1270" i="21"/>
  <c r="L1270" i="21"/>
  <c r="J1270" i="21"/>
  <c r="N1270" i="21"/>
  <c r="I1270" i="21"/>
  <c r="H1271" i="21"/>
  <c r="D1273" i="21"/>
  <c r="E1272" i="21"/>
  <c r="F1272" i="21"/>
  <c r="O1270" i="21"/>
  <c r="M1270" i="21"/>
  <c r="K1270" i="21"/>
  <c r="Q1270" i="21"/>
  <c r="P1271" i="21"/>
  <c r="H1272" i="21"/>
  <c r="J1271" i="21"/>
  <c r="N1271" i="21"/>
  <c r="L1271" i="21"/>
  <c r="I1271" i="21"/>
  <c r="D1274" i="21"/>
  <c r="F1273" i="21"/>
  <c r="E1273" i="21"/>
  <c r="L1272" i="21"/>
  <c r="P1272" i="21"/>
  <c r="H1273" i="21"/>
  <c r="I1272" i="21"/>
  <c r="N1272" i="21"/>
  <c r="J1272" i="21"/>
  <c r="O1271" i="21"/>
  <c r="Q1271" i="21"/>
  <c r="M1271" i="21"/>
  <c r="K1271" i="21"/>
  <c r="D1275" i="21"/>
  <c r="F1274" i="21"/>
  <c r="E1274" i="21"/>
  <c r="I1273" i="21"/>
  <c r="H1274" i="21"/>
  <c r="N1273" i="21"/>
  <c r="L1273" i="21"/>
  <c r="P1273" i="21"/>
  <c r="J1273" i="21"/>
  <c r="O1272" i="21"/>
  <c r="K1272" i="21"/>
  <c r="M1272" i="21"/>
  <c r="Q1272" i="21"/>
  <c r="F1275" i="21"/>
  <c r="E1275" i="21"/>
  <c r="D1276" i="21"/>
  <c r="M1273" i="21"/>
  <c r="O1273" i="21"/>
  <c r="K1273" i="21"/>
  <c r="Q1273" i="21"/>
  <c r="P1274" i="21"/>
  <c r="I1274" i="21"/>
  <c r="L1274" i="21"/>
  <c r="H1275" i="21"/>
  <c r="J1274" i="21"/>
  <c r="N1274" i="21"/>
  <c r="D1277" i="21"/>
  <c r="F1276" i="21"/>
  <c r="E1276" i="21"/>
  <c r="Q1274" i="21"/>
  <c r="M1274" i="21"/>
  <c r="K1274" i="21"/>
  <c r="O1274" i="21"/>
  <c r="L1275" i="21"/>
  <c r="N1275" i="21"/>
  <c r="J1275" i="21"/>
  <c r="I1275" i="21"/>
  <c r="H1276" i="21"/>
  <c r="P1275" i="21"/>
  <c r="D1278" i="21"/>
  <c r="E1277" i="21"/>
  <c r="F1277" i="21"/>
  <c r="O1275" i="21"/>
  <c r="M1275" i="21"/>
  <c r="K1275" i="21"/>
  <c r="Q1275" i="21"/>
  <c r="H1277" i="21"/>
  <c r="J1276" i="21"/>
  <c r="I1276" i="21"/>
  <c r="L1276" i="21"/>
  <c r="P1276" i="21"/>
  <c r="N1276" i="21"/>
  <c r="F1278" i="21"/>
  <c r="E1278" i="21"/>
  <c r="D1279" i="21"/>
  <c r="L1277" i="21"/>
  <c r="I1277" i="21"/>
  <c r="H1278" i="21"/>
  <c r="J1277" i="21"/>
  <c r="N1277" i="21"/>
  <c r="P1277" i="21"/>
  <c r="Q1276" i="21"/>
  <c r="M1276" i="21"/>
  <c r="K1276" i="21"/>
  <c r="O1276" i="21"/>
  <c r="E1279" i="21"/>
  <c r="F1279" i="21"/>
  <c r="D1280" i="21"/>
  <c r="M1277" i="21"/>
  <c r="Q1277" i="21"/>
  <c r="K1277" i="21"/>
  <c r="O1277" i="21"/>
  <c r="I1278" i="21"/>
  <c r="J1278" i="21"/>
  <c r="N1278" i="21"/>
  <c r="H1279" i="21"/>
  <c r="L1278" i="21"/>
  <c r="P1278" i="21"/>
  <c r="F1280" i="21"/>
  <c r="E1280" i="21"/>
  <c r="D1281" i="21"/>
  <c r="O1278" i="21"/>
  <c r="Q1278" i="21"/>
  <c r="K1278" i="21"/>
  <c r="M1278" i="21"/>
  <c r="J1279" i="21"/>
  <c r="H1280" i="21"/>
  <c r="L1279" i="21"/>
  <c r="P1279" i="21"/>
  <c r="N1279" i="21"/>
  <c r="I1279" i="21"/>
  <c r="D1282" i="21"/>
  <c r="E1281" i="21"/>
  <c r="F1281" i="21"/>
  <c r="J1280" i="21"/>
  <c r="P1280" i="21"/>
  <c r="I1280" i="21"/>
  <c r="H1281" i="21"/>
  <c r="L1280" i="21"/>
  <c r="N1280" i="21"/>
  <c r="O1279" i="21"/>
  <c r="Q1279" i="21"/>
  <c r="K1279" i="21"/>
  <c r="M1279" i="21"/>
  <c r="E1282" i="21"/>
  <c r="F1282" i="21"/>
  <c r="D1283" i="21"/>
  <c r="O1280" i="21"/>
  <c r="M1280" i="21"/>
  <c r="Q1280" i="21"/>
  <c r="K1280" i="21"/>
  <c r="L1281" i="21"/>
  <c r="N1281" i="21"/>
  <c r="I1281" i="21"/>
  <c r="H1282" i="21"/>
  <c r="J1281" i="21"/>
  <c r="P1281" i="21"/>
  <c r="D1284" i="21"/>
  <c r="E1283" i="21"/>
  <c r="F1283" i="21"/>
  <c r="M1281" i="21"/>
  <c r="K1281" i="21"/>
  <c r="O1281" i="21"/>
  <c r="Q1281" i="21"/>
  <c r="P1282" i="21"/>
  <c r="J1282" i="21"/>
  <c r="N1282" i="21"/>
  <c r="I1282" i="21"/>
  <c r="L1282" i="21"/>
  <c r="H1283" i="21"/>
  <c r="E1284" i="21"/>
  <c r="D1285" i="21"/>
  <c r="F1284" i="21"/>
  <c r="K1282" i="21"/>
  <c r="M1282" i="21"/>
  <c r="Q1282" i="21"/>
  <c r="O1282" i="21"/>
  <c r="J1283" i="21"/>
  <c r="H1284" i="21"/>
  <c r="P1283" i="21"/>
  <c r="I1283" i="21"/>
  <c r="N1283" i="21"/>
  <c r="L1283" i="21"/>
  <c r="F1285" i="21"/>
  <c r="E1285" i="21"/>
  <c r="D1286" i="21"/>
  <c r="J1284" i="21"/>
  <c r="I1284" i="21"/>
  <c r="L1284" i="21"/>
  <c r="H1285" i="21"/>
  <c r="P1284" i="21"/>
  <c r="N1284" i="21"/>
  <c r="M1283" i="21"/>
  <c r="O1283" i="21"/>
  <c r="K1283" i="21"/>
  <c r="Q1283" i="21"/>
  <c r="E1286" i="21"/>
  <c r="D1287" i="21"/>
  <c r="F1286" i="21"/>
  <c r="O1284" i="21"/>
  <c r="K1284" i="21"/>
  <c r="M1284" i="21"/>
  <c r="Q1284" i="21"/>
  <c r="P1285" i="21"/>
  <c r="H1286" i="21"/>
  <c r="N1285" i="21"/>
  <c r="J1285" i="21"/>
  <c r="I1285" i="21"/>
  <c r="L1285" i="21"/>
  <c r="D1288" i="21"/>
  <c r="F1287" i="21"/>
  <c r="E1287" i="21"/>
  <c r="I1286" i="21"/>
  <c r="J1286" i="21"/>
  <c r="H1287" i="21"/>
  <c r="L1286" i="21"/>
  <c r="P1286" i="21"/>
  <c r="N1286" i="21"/>
  <c r="M1285" i="21"/>
  <c r="K1285" i="21"/>
  <c r="Q1285" i="21"/>
  <c r="O1285" i="21"/>
  <c r="F1288" i="21"/>
  <c r="D1289" i="21"/>
  <c r="E1288" i="21"/>
  <c r="M1286" i="21"/>
  <c r="K1286" i="21"/>
  <c r="O1286" i="21"/>
  <c r="Q1286" i="21"/>
  <c r="I1287" i="21"/>
  <c r="H1288" i="21"/>
  <c r="P1287" i="21"/>
  <c r="L1287" i="21"/>
  <c r="J1287" i="21"/>
  <c r="N1287" i="21"/>
  <c r="D1290" i="21"/>
  <c r="E1289" i="21"/>
  <c r="F1289" i="21"/>
  <c r="K1287" i="21"/>
  <c r="Q1287" i="21"/>
  <c r="O1287" i="21"/>
  <c r="M1287" i="21"/>
  <c r="I1288" i="21"/>
  <c r="P1288" i="21"/>
  <c r="J1288" i="21"/>
  <c r="H1289" i="21"/>
  <c r="N1288" i="21"/>
  <c r="L1288" i="21"/>
  <c r="F1290" i="21"/>
  <c r="E1290" i="21"/>
  <c r="D1291" i="21"/>
  <c r="M1288" i="21"/>
  <c r="K1288" i="21"/>
  <c r="O1288" i="21"/>
  <c r="Q1288" i="21"/>
  <c r="L1289" i="21"/>
  <c r="J1289" i="21"/>
  <c r="N1289" i="21"/>
  <c r="I1289" i="21"/>
  <c r="P1289" i="21"/>
  <c r="H1290" i="21"/>
  <c r="D1292" i="21"/>
  <c r="E1291" i="21"/>
  <c r="F1291" i="21"/>
  <c r="K1289" i="21"/>
  <c r="M1289" i="21"/>
  <c r="O1289" i="21"/>
  <c r="Q1289" i="21"/>
  <c r="I1290" i="21"/>
  <c r="H1291" i="21"/>
  <c r="L1290" i="21"/>
  <c r="N1290" i="21"/>
  <c r="J1290" i="21"/>
  <c r="P1290" i="21"/>
  <c r="D1293" i="21"/>
  <c r="F1292" i="21"/>
  <c r="E1292" i="21"/>
  <c r="O1290" i="21"/>
  <c r="M1290" i="21"/>
  <c r="Q1290" i="21"/>
  <c r="K1290" i="21"/>
  <c r="I1291" i="21"/>
  <c r="L1291" i="21"/>
  <c r="H1292" i="21"/>
  <c r="J1291" i="21"/>
  <c r="P1291" i="21"/>
  <c r="N1291" i="21"/>
  <c r="D1294" i="21"/>
  <c r="E1293" i="21"/>
  <c r="F1293" i="21"/>
  <c r="K1291" i="21"/>
  <c r="M1291" i="21"/>
  <c r="O1291" i="21"/>
  <c r="Q1291" i="21"/>
  <c r="H1293" i="21"/>
  <c r="I1292" i="21"/>
  <c r="P1292" i="21"/>
  <c r="L1292" i="21"/>
  <c r="J1292" i="21"/>
  <c r="N1292" i="21"/>
  <c r="D1295" i="21"/>
  <c r="F1294" i="21"/>
  <c r="E1294" i="21"/>
  <c r="J1293" i="21"/>
  <c r="P1293" i="21"/>
  <c r="L1293" i="21"/>
  <c r="N1293" i="21"/>
  <c r="H1294" i="21"/>
  <c r="I1293" i="21"/>
  <c r="K1292" i="21"/>
  <c r="M1292" i="21"/>
  <c r="Q1292" i="21"/>
  <c r="O1292" i="21"/>
  <c r="D1296" i="21"/>
  <c r="E1295" i="21"/>
  <c r="F1295" i="21"/>
  <c r="J1294" i="21"/>
  <c r="P1294" i="21"/>
  <c r="L1294" i="21"/>
  <c r="H1295" i="21"/>
  <c r="N1294" i="21"/>
  <c r="I1294" i="21"/>
  <c r="O1293" i="21"/>
  <c r="Q1293" i="21"/>
  <c r="M1293" i="21"/>
  <c r="K1293" i="21"/>
  <c r="D1297" i="21"/>
  <c r="E1296" i="21"/>
  <c r="F1296" i="21"/>
  <c r="L1295" i="21"/>
  <c r="J1295" i="21"/>
  <c r="I1295" i="21"/>
  <c r="N1295" i="21"/>
  <c r="H1296" i="21"/>
  <c r="P1295" i="21"/>
  <c r="O1294" i="21"/>
  <c r="M1294" i="21"/>
  <c r="K1294" i="21"/>
  <c r="Q1294" i="21"/>
  <c r="E1297" i="21"/>
  <c r="D1298" i="21"/>
  <c r="F1297" i="21"/>
  <c r="O1295" i="21"/>
  <c r="K1295" i="21"/>
  <c r="Q1295" i="21"/>
  <c r="M1295" i="21"/>
  <c r="H1297" i="21"/>
  <c r="P1296" i="21"/>
  <c r="L1296" i="21"/>
  <c r="J1296" i="21"/>
  <c r="N1296" i="21"/>
  <c r="I1296" i="21"/>
  <c r="D1299" i="21"/>
  <c r="F1298" i="21"/>
  <c r="E1298" i="21"/>
  <c r="L1297" i="21"/>
  <c r="N1297" i="21"/>
  <c r="H1298" i="21"/>
  <c r="I1297" i="21"/>
  <c r="J1297" i="21"/>
  <c r="P1297" i="21"/>
  <c r="K1296" i="21"/>
  <c r="M1296" i="21"/>
  <c r="Q1296" i="21"/>
  <c r="O1296" i="21"/>
  <c r="F1299" i="21"/>
  <c r="D1300" i="21"/>
  <c r="E1299" i="21"/>
  <c r="J1298" i="21"/>
  <c r="H1299" i="21"/>
  <c r="N1298" i="21"/>
  <c r="P1298" i="21"/>
  <c r="I1298" i="21"/>
  <c r="L1298" i="21"/>
  <c r="M1297" i="21"/>
  <c r="K1297" i="21"/>
  <c r="Q1297" i="21"/>
  <c r="O1297" i="21"/>
  <c r="E1300" i="21"/>
  <c r="F1300" i="21"/>
  <c r="D1301" i="21"/>
  <c r="P1299" i="21"/>
  <c r="I1299" i="21"/>
  <c r="H1300" i="21"/>
  <c r="L1299" i="21"/>
  <c r="J1299" i="21"/>
  <c r="N1299" i="21"/>
  <c r="M1298" i="21"/>
  <c r="O1298" i="21"/>
  <c r="Q1298" i="21"/>
  <c r="K1298" i="21"/>
  <c r="D1302" i="21"/>
  <c r="E1301" i="21"/>
  <c r="F1301" i="21"/>
  <c r="M1299" i="21"/>
  <c r="K1299" i="21"/>
  <c r="O1299" i="21"/>
  <c r="Q1299" i="21"/>
  <c r="P1300" i="21"/>
  <c r="J1300" i="21"/>
  <c r="L1300" i="21"/>
  <c r="H1301" i="21"/>
  <c r="I1300" i="21"/>
  <c r="N1300" i="21"/>
  <c r="E1302" i="21"/>
  <c r="D1303" i="21"/>
  <c r="F1302" i="21"/>
  <c r="P1301" i="21"/>
  <c r="L1301" i="21"/>
  <c r="J1301" i="21"/>
  <c r="N1301" i="21"/>
  <c r="I1301" i="21"/>
  <c r="H1302" i="21"/>
  <c r="Q1300" i="21"/>
  <c r="M1300" i="21"/>
  <c r="O1300" i="21"/>
  <c r="K1300" i="21"/>
  <c r="F1303" i="21"/>
  <c r="D1304" i="21"/>
  <c r="E1303" i="21"/>
  <c r="M1301" i="21"/>
  <c r="K1301" i="21"/>
  <c r="O1301" i="21"/>
  <c r="Q1301" i="21"/>
  <c r="I1302" i="21"/>
  <c r="H1303" i="21"/>
  <c r="N1302" i="21"/>
  <c r="L1302" i="21"/>
  <c r="P1302" i="21"/>
  <c r="J1302" i="21"/>
  <c r="F1304" i="21"/>
  <c r="E1304" i="21"/>
  <c r="D1305" i="21"/>
  <c r="K1302" i="21"/>
  <c r="M1302" i="21"/>
  <c r="Q1302" i="21"/>
  <c r="O1302" i="21"/>
  <c r="H1304" i="21"/>
  <c r="P1303" i="21"/>
  <c r="I1303" i="21"/>
  <c r="N1303" i="21"/>
  <c r="J1303" i="21"/>
  <c r="L1303" i="21"/>
  <c r="E1305" i="21"/>
  <c r="F1305" i="21"/>
  <c r="D1306" i="21"/>
  <c r="P1304" i="21"/>
  <c r="I1304" i="21"/>
  <c r="L1304" i="21"/>
  <c r="H1305" i="21"/>
  <c r="N1304" i="21"/>
  <c r="J1304" i="21"/>
  <c r="O1303" i="21"/>
  <c r="Q1303" i="21"/>
  <c r="K1303" i="21"/>
  <c r="M1303" i="21"/>
  <c r="E1306" i="21"/>
  <c r="F1306" i="21"/>
  <c r="D1307" i="21"/>
  <c r="K1304" i="21"/>
  <c r="O1304" i="21"/>
  <c r="Q1304" i="21"/>
  <c r="M1304" i="21"/>
  <c r="J1305" i="21"/>
  <c r="H1306" i="21"/>
  <c r="P1305" i="21"/>
  <c r="L1305" i="21"/>
  <c r="I1305" i="21"/>
  <c r="N1305" i="21"/>
  <c r="E1307" i="21"/>
  <c r="D1308" i="21"/>
  <c r="F1307" i="21"/>
  <c r="I1306" i="21"/>
  <c r="L1306" i="21"/>
  <c r="N1306" i="21"/>
  <c r="J1306" i="21"/>
  <c r="P1306" i="21"/>
  <c r="H1307" i="21"/>
  <c r="O1305" i="21"/>
  <c r="Q1305" i="21"/>
  <c r="M1305" i="21"/>
  <c r="K1305" i="21"/>
  <c r="E1308" i="21"/>
  <c r="D1309" i="21"/>
  <c r="F1308" i="21"/>
  <c r="Q1306" i="21"/>
  <c r="O1306" i="21"/>
  <c r="K1306" i="21"/>
  <c r="M1306" i="21"/>
  <c r="N1307" i="21"/>
  <c r="P1307" i="21"/>
  <c r="H1308" i="21"/>
  <c r="J1307" i="21"/>
  <c r="L1307" i="21"/>
  <c r="I1307" i="21"/>
  <c r="E1309" i="21"/>
  <c r="D1310" i="21"/>
  <c r="F1309" i="21"/>
  <c r="L1308" i="21"/>
  <c r="J1308" i="21"/>
  <c r="P1308" i="21"/>
  <c r="I1308" i="21"/>
  <c r="H1309" i="21"/>
  <c r="N1308" i="21"/>
  <c r="K1307" i="21"/>
  <c r="M1307" i="21"/>
  <c r="Q1307" i="21"/>
  <c r="O1307" i="21"/>
  <c r="E1310" i="21"/>
  <c r="F1310" i="21"/>
  <c r="D1311" i="21"/>
  <c r="K1308" i="21"/>
  <c r="M1308" i="21"/>
  <c r="O1308" i="21"/>
  <c r="Q1308" i="21"/>
  <c r="H1310" i="21"/>
  <c r="J1309" i="21"/>
  <c r="P1309" i="21"/>
  <c r="N1309" i="21"/>
  <c r="L1309" i="21"/>
  <c r="I1309" i="21"/>
  <c r="F1311" i="21"/>
  <c r="E1311" i="21"/>
  <c r="D1312" i="21"/>
  <c r="N1310" i="21"/>
  <c r="J1310" i="21"/>
  <c r="L1310" i="21"/>
  <c r="I1310" i="21"/>
  <c r="H1311" i="21"/>
  <c r="P1310" i="21"/>
  <c r="O1309" i="21"/>
  <c r="K1309" i="21"/>
  <c r="Q1309" i="21"/>
  <c r="M1309" i="21"/>
  <c r="D1313" i="21"/>
  <c r="F1312" i="21"/>
  <c r="E1312" i="21"/>
  <c r="Q1310" i="21"/>
  <c r="K1310" i="21"/>
  <c r="M1310" i="21"/>
  <c r="O1310" i="21"/>
  <c r="I1311" i="21"/>
  <c r="H1312" i="21"/>
  <c r="P1311" i="21"/>
  <c r="N1311" i="21"/>
  <c r="J1311" i="21"/>
  <c r="L1311" i="21"/>
  <c r="E1313" i="21"/>
  <c r="D1314" i="21"/>
  <c r="F1313" i="21"/>
  <c r="K1311" i="21"/>
  <c r="M1311" i="21"/>
  <c r="O1311" i="21"/>
  <c r="Q1311" i="21"/>
  <c r="I1312" i="21"/>
  <c r="P1312" i="21"/>
  <c r="J1312" i="21"/>
  <c r="L1312" i="21"/>
  <c r="H1313" i="21"/>
  <c r="N1312" i="21"/>
  <c r="F1314" i="21"/>
  <c r="D1315" i="21"/>
  <c r="E1314" i="21"/>
  <c r="O1312" i="21"/>
  <c r="Q1312" i="21"/>
  <c r="M1312" i="21"/>
  <c r="K1312" i="21"/>
  <c r="N1313" i="21"/>
  <c r="H1314" i="21"/>
  <c r="P1313" i="21"/>
  <c r="L1313" i="21"/>
  <c r="J1313" i="21"/>
  <c r="I1313" i="21"/>
  <c r="D1316" i="21"/>
  <c r="F1315" i="21"/>
  <c r="E1315" i="21"/>
  <c r="P1314" i="21"/>
  <c r="H1315" i="21"/>
  <c r="N1314" i="21"/>
  <c r="L1314" i="21"/>
  <c r="I1314" i="21"/>
  <c r="J1314" i="21"/>
  <c r="M1313" i="21"/>
  <c r="Q1313" i="21"/>
  <c r="K1313" i="21"/>
  <c r="O1313" i="21"/>
  <c r="F1316" i="21"/>
  <c r="E1316" i="21"/>
  <c r="D1317" i="21"/>
  <c r="N1315" i="21"/>
  <c r="H1316" i="21"/>
  <c r="L1315" i="21"/>
  <c r="P1315" i="21"/>
  <c r="I1315" i="21"/>
  <c r="J1315" i="21"/>
  <c r="O1314" i="21"/>
  <c r="Q1314" i="21"/>
  <c r="K1314" i="21"/>
  <c r="M1314" i="21"/>
  <c r="D1318" i="21"/>
  <c r="E1317" i="21"/>
  <c r="F1317" i="21"/>
  <c r="H1317" i="21"/>
  <c r="L1316" i="21"/>
  <c r="N1316" i="21"/>
  <c r="I1316" i="21"/>
  <c r="P1316" i="21"/>
  <c r="J1316" i="21"/>
  <c r="O1315" i="21"/>
  <c r="M1315" i="21"/>
  <c r="K1315" i="21"/>
  <c r="Q1315" i="21"/>
  <c r="E1318" i="21"/>
  <c r="D1319" i="21"/>
  <c r="F1318" i="21"/>
  <c r="N1317" i="21"/>
  <c r="P1317" i="21"/>
  <c r="H1318" i="21"/>
  <c r="I1317" i="21"/>
  <c r="J1317" i="21"/>
  <c r="L1317" i="21"/>
  <c r="M1316" i="21"/>
  <c r="O1316" i="21"/>
  <c r="Q1316" i="21"/>
  <c r="K1316" i="21"/>
  <c r="E1319" i="21"/>
  <c r="F1319" i="21"/>
  <c r="D1320" i="21"/>
  <c r="J1318" i="21"/>
  <c r="H1319" i="21"/>
  <c r="L1318" i="21"/>
  <c r="I1318" i="21"/>
  <c r="P1318" i="21"/>
  <c r="N1318" i="21"/>
  <c r="Q1317" i="21"/>
  <c r="O1317" i="21"/>
  <c r="K1317" i="21"/>
  <c r="M1317" i="21"/>
  <c r="D1321" i="21"/>
  <c r="E1320" i="21"/>
  <c r="F1320" i="21"/>
  <c r="P1319" i="21"/>
  <c r="I1319" i="21"/>
  <c r="N1319" i="21"/>
  <c r="L1319" i="21"/>
  <c r="H1320" i="21"/>
  <c r="J1319" i="21"/>
  <c r="M1318" i="21"/>
  <c r="K1318" i="21"/>
  <c r="Q1318" i="21"/>
  <c r="O1318" i="21"/>
  <c r="D1322" i="21"/>
  <c r="E1321" i="21"/>
  <c r="F1321" i="21"/>
  <c r="Q1319" i="21"/>
  <c r="M1319" i="21"/>
  <c r="K1319" i="21"/>
  <c r="O1319" i="21"/>
  <c r="N1320" i="21"/>
  <c r="L1320" i="21"/>
  <c r="I1320" i="21"/>
  <c r="P1320" i="21"/>
  <c r="J1320" i="21"/>
  <c r="H1321" i="21"/>
  <c r="F1322" i="21"/>
  <c r="D1323" i="21"/>
  <c r="E1322" i="21"/>
  <c r="M1320" i="21"/>
  <c r="Q1320" i="21"/>
  <c r="O1320" i="21"/>
  <c r="K1320" i="21"/>
  <c r="I1321" i="21"/>
  <c r="N1321" i="21"/>
  <c r="H1322" i="21"/>
  <c r="L1321" i="21"/>
  <c r="P1321" i="21"/>
  <c r="J1321" i="21"/>
  <c r="D1324" i="21"/>
  <c r="E1323" i="21"/>
  <c r="F1323" i="21"/>
  <c r="Q1321" i="21"/>
  <c r="M1321" i="21"/>
  <c r="K1321" i="21"/>
  <c r="O1321" i="21"/>
  <c r="J1322" i="21"/>
  <c r="L1322" i="21"/>
  <c r="N1322" i="21"/>
  <c r="I1322" i="21"/>
  <c r="P1322" i="21"/>
  <c r="H1323" i="21"/>
  <c r="F1324" i="21"/>
  <c r="D1325" i="21"/>
  <c r="E1324" i="21"/>
  <c r="K1322" i="21"/>
  <c r="O1322" i="21"/>
  <c r="Q1322" i="21"/>
  <c r="M1322" i="21"/>
  <c r="L1323" i="21"/>
  <c r="I1323" i="21"/>
  <c r="J1323" i="21"/>
  <c r="N1323" i="21"/>
  <c r="H1324" i="21"/>
  <c r="P1323" i="21"/>
  <c r="F1325" i="21"/>
  <c r="E1325" i="21"/>
  <c r="D1326" i="21"/>
  <c r="Q1323" i="21"/>
  <c r="M1323" i="21"/>
  <c r="O1323" i="21"/>
  <c r="K1323" i="21"/>
  <c r="H1325" i="21"/>
  <c r="J1324" i="21"/>
  <c r="L1324" i="21"/>
  <c r="P1324" i="21"/>
  <c r="N1324" i="21"/>
  <c r="I1324" i="21"/>
  <c r="F1326" i="21"/>
  <c r="E1326" i="21"/>
  <c r="D1327" i="21"/>
  <c r="P1325" i="21"/>
  <c r="H1326" i="21"/>
  <c r="J1325" i="21"/>
  <c r="L1325" i="21"/>
  <c r="N1325" i="21"/>
  <c r="I1325" i="21"/>
  <c r="M1324" i="21"/>
  <c r="O1324" i="21"/>
  <c r="K1324" i="21"/>
  <c r="Q1324" i="21"/>
  <c r="D1328" i="21"/>
  <c r="E1327" i="21"/>
  <c r="F1327" i="21"/>
  <c r="L1326" i="21"/>
  <c r="I1326" i="21"/>
  <c r="N1326" i="21"/>
  <c r="P1326" i="21"/>
  <c r="J1326" i="21"/>
  <c r="H1327" i="21"/>
  <c r="Q1325" i="21"/>
  <c r="M1325" i="21"/>
  <c r="O1325" i="21"/>
  <c r="K1325" i="21"/>
  <c r="F1328" i="21"/>
  <c r="D1329" i="21"/>
  <c r="E1328" i="21"/>
  <c r="M1326" i="21"/>
  <c r="O1326" i="21"/>
  <c r="Q1326" i="21"/>
  <c r="K1326" i="21"/>
  <c r="L1327" i="21"/>
  <c r="J1327" i="21"/>
  <c r="N1327" i="21"/>
  <c r="P1327" i="21"/>
  <c r="I1327" i="21"/>
  <c r="H1328" i="21"/>
  <c r="E1329" i="21"/>
  <c r="F1329" i="21"/>
  <c r="D1330" i="21"/>
  <c r="K1327" i="21"/>
  <c r="Q1327" i="21"/>
  <c r="M1327" i="21"/>
  <c r="O1327" i="21"/>
  <c r="I1328" i="21"/>
  <c r="J1328" i="21"/>
  <c r="L1328" i="21"/>
  <c r="H1329" i="21"/>
  <c r="P1328" i="21"/>
  <c r="N1328" i="21"/>
  <c r="D1331" i="21"/>
  <c r="E1330" i="21"/>
  <c r="F1330" i="21"/>
  <c r="Q1328" i="21"/>
  <c r="O1328" i="21"/>
  <c r="K1328" i="21"/>
  <c r="M1328" i="21"/>
  <c r="J1329" i="21"/>
  <c r="I1329" i="21"/>
  <c r="P1329" i="21"/>
  <c r="N1329" i="21"/>
  <c r="L1329" i="21"/>
  <c r="H1330" i="21"/>
  <c r="E1331" i="21"/>
  <c r="F1331" i="21"/>
  <c r="D1332" i="21"/>
  <c r="Q1329" i="21"/>
  <c r="K1329" i="21"/>
  <c r="M1329" i="21"/>
  <c r="O1329" i="21"/>
  <c r="P1330" i="21"/>
  <c r="H1331" i="21"/>
  <c r="L1330" i="21"/>
  <c r="I1330" i="21"/>
  <c r="N1330" i="21"/>
  <c r="J1330" i="21"/>
  <c r="D1333" i="21"/>
  <c r="F1332" i="21"/>
  <c r="E1332" i="21"/>
  <c r="P1331" i="21"/>
  <c r="L1331" i="21"/>
  <c r="H1332" i="21"/>
  <c r="I1331" i="21"/>
  <c r="N1331" i="21"/>
  <c r="J1331" i="21"/>
  <c r="M1330" i="21"/>
  <c r="Q1330" i="21"/>
  <c r="K1330" i="21"/>
  <c r="O1330" i="21"/>
  <c r="D1334" i="21"/>
  <c r="F1333" i="21"/>
  <c r="E1333" i="21"/>
  <c r="N1332" i="21"/>
  <c r="J1332" i="21"/>
  <c r="P1332" i="21"/>
  <c r="H1333" i="21"/>
  <c r="L1332" i="21"/>
  <c r="I1332" i="21"/>
  <c r="O1331" i="21"/>
  <c r="K1331" i="21"/>
  <c r="Q1331" i="21"/>
  <c r="M1331" i="21"/>
  <c r="E1334" i="21"/>
  <c r="F1334" i="21"/>
  <c r="D1335" i="21"/>
  <c r="I1333" i="21"/>
  <c r="N1333" i="21"/>
  <c r="J1333" i="21"/>
  <c r="P1333" i="21"/>
  <c r="L1333" i="21"/>
  <c r="H1334" i="21"/>
  <c r="Q1332" i="21"/>
  <c r="K1332" i="21"/>
  <c r="O1332" i="21"/>
  <c r="M1332" i="21"/>
  <c r="F1335" i="21"/>
  <c r="E1335" i="21"/>
  <c r="D1336" i="21"/>
  <c r="O1333" i="21"/>
  <c r="Q1333" i="21"/>
  <c r="K1333" i="21"/>
  <c r="M1333" i="21"/>
  <c r="I1334" i="21"/>
  <c r="J1334" i="21"/>
  <c r="L1334" i="21"/>
  <c r="P1334" i="21"/>
  <c r="H1335" i="21"/>
  <c r="N1334" i="21"/>
  <c r="F1336" i="21"/>
  <c r="E1336" i="21"/>
  <c r="D1337" i="21"/>
  <c r="Q1334" i="21"/>
  <c r="K1334" i="21"/>
  <c r="M1334" i="21"/>
  <c r="O1334" i="21"/>
  <c r="P1335" i="21"/>
  <c r="I1335" i="21"/>
  <c r="L1335" i="21"/>
  <c r="J1335" i="21"/>
  <c r="H1336" i="21"/>
  <c r="N1335" i="21"/>
  <c r="F1337" i="21"/>
  <c r="D1338" i="21"/>
  <c r="E1337" i="21"/>
  <c r="O1335" i="21"/>
  <c r="Q1335" i="21"/>
  <c r="M1335" i="21"/>
  <c r="K1335" i="21"/>
  <c r="J1336" i="21"/>
  <c r="N1336" i="21"/>
  <c r="P1336" i="21"/>
  <c r="H1337" i="21"/>
  <c r="I1336" i="21"/>
  <c r="L1336" i="21"/>
  <c r="D1339" i="21"/>
  <c r="E1338" i="21"/>
  <c r="F1338" i="21"/>
  <c r="N1337" i="21"/>
  <c r="L1337" i="21"/>
  <c r="P1337" i="21"/>
  <c r="J1337" i="21"/>
  <c r="I1337" i="21"/>
  <c r="H1338" i="21"/>
  <c r="Q1336" i="21"/>
  <c r="M1336" i="21"/>
  <c r="O1336" i="21"/>
  <c r="K1336" i="21"/>
  <c r="E1339" i="21"/>
  <c r="D1340" i="21"/>
  <c r="F1339" i="21"/>
  <c r="Q1337" i="21"/>
  <c r="K1337" i="21"/>
  <c r="O1337" i="21"/>
  <c r="M1337" i="21"/>
  <c r="J1338" i="21"/>
  <c r="L1338" i="21"/>
  <c r="N1338" i="21"/>
  <c r="H1339" i="21"/>
  <c r="I1338" i="21"/>
  <c r="P1338" i="21"/>
  <c r="D1341" i="21"/>
  <c r="F1340" i="21"/>
  <c r="E1340" i="21"/>
  <c r="P1339" i="21"/>
  <c r="L1339" i="21"/>
  <c r="N1339" i="21"/>
  <c r="H1340" i="21"/>
  <c r="J1339" i="21"/>
  <c r="I1339" i="21"/>
  <c r="K1338" i="21"/>
  <c r="M1338" i="21"/>
  <c r="O1338" i="21"/>
  <c r="Q1338" i="21"/>
  <c r="E1341" i="21"/>
  <c r="D1342" i="21"/>
  <c r="F1341" i="21"/>
  <c r="L1340" i="21"/>
  <c r="I1340" i="21"/>
  <c r="N1340" i="21"/>
  <c r="J1340" i="21"/>
  <c r="H1341" i="21"/>
  <c r="P1340" i="21"/>
  <c r="Q1339" i="21"/>
  <c r="O1339" i="21"/>
  <c r="M1339" i="21"/>
  <c r="K1339" i="21"/>
  <c r="F1342" i="21"/>
  <c r="E1342" i="21"/>
  <c r="D1343" i="21"/>
  <c r="K1340" i="21"/>
  <c r="O1340" i="21"/>
  <c r="M1340" i="21"/>
  <c r="Q1340" i="21"/>
  <c r="L1341" i="21"/>
  <c r="H1342" i="21"/>
  <c r="N1341" i="21"/>
  <c r="J1341" i="21"/>
  <c r="I1341" i="21"/>
  <c r="P1341" i="21"/>
  <c r="D1344" i="21"/>
  <c r="F1343" i="21"/>
  <c r="E1343" i="21"/>
  <c r="P1342" i="21"/>
  <c r="H1343" i="21"/>
  <c r="J1342" i="21"/>
  <c r="N1342" i="21"/>
  <c r="I1342" i="21"/>
  <c r="L1342" i="21"/>
  <c r="Q1341" i="21"/>
  <c r="K1341" i="21"/>
  <c r="O1341" i="21"/>
  <c r="M1341" i="21"/>
  <c r="F1344" i="21"/>
  <c r="D1345" i="21"/>
  <c r="E1344" i="21"/>
  <c r="J1343" i="21"/>
  <c r="P1343" i="21"/>
  <c r="I1343" i="21"/>
  <c r="L1343" i="21"/>
  <c r="H1344" i="21"/>
  <c r="N1343" i="21"/>
  <c r="K1342" i="21"/>
  <c r="Q1342" i="21"/>
  <c r="M1342" i="21"/>
  <c r="O1342" i="21"/>
  <c r="F1345" i="21"/>
  <c r="D1346" i="21"/>
  <c r="E1345" i="21"/>
  <c r="K1343" i="21"/>
  <c r="O1343" i="21"/>
  <c r="Q1343" i="21"/>
  <c r="M1343" i="21"/>
  <c r="I1344" i="21"/>
  <c r="P1344" i="21"/>
  <c r="N1344" i="21"/>
  <c r="J1344" i="21"/>
  <c r="L1344" i="21"/>
  <c r="H1345" i="21"/>
  <c r="F1346" i="21"/>
  <c r="E1346" i="21"/>
  <c r="D1347" i="21"/>
  <c r="Q1344" i="21"/>
  <c r="M1344" i="21"/>
  <c r="O1344" i="21"/>
  <c r="K1344" i="21"/>
  <c r="N1345" i="21"/>
  <c r="I1345" i="21"/>
  <c r="P1345" i="21"/>
  <c r="H1346" i="21"/>
  <c r="J1345" i="21"/>
  <c r="L1345" i="21"/>
  <c r="D1348" i="21"/>
  <c r="E1347" i="21"/>
  <c r="F1347" i="21"/>
  <c r="Q1345" i="21"/>
  <c r="M1345" i="21"/>
  <c r="K1345" i="21"/>
  <c r="O1345" i="21"/>
  <c r="H1347" i="21"/>
  <c r="L1346" i="21"/>
  <c r="P1346" i="21"/>
  <c r="N1346" i="21"/>
  <c r="I1346" i="21"/>
  <c r="J1346" i="21"/>
  <c r="E1348" i="21"/>
  <c r="F1348" i="21"/>
  <c r="D1349" i="21"/>
  <c r="P1347" i="21"/>
  <c r="H1348" i="21"/>
  <c r="N1347" i="21"/>
  <c r="L1347" i="21"/>
  <c r="J1347" i="21"/>
  <c r="I1347" i="21"/>
  <c r="K1346" i="21"/>
  <c r="M1346" i="21"/>
  <c r="O1346" i="21"/>
  <c r="Q1346" i="21"/>
  <c r="F1349" i="21"/>
  <c r="D1350" i="21"/>
  <c r="E1349" i="21"/>
  <c r="L1348" i="21"/>
  <c r="H1349" i="21"/>
  <c r="N1348" i="21"/>
  <c r="J1348" i="21"/>
  <c r="P1348" i="21"/>
  <c r="I1348" i="21"/>
  <c r="O1347" i="21"/>
  <c r="M1347" i="21"/>
  <c r="Q1347" i="21"/>
  <c r="K1347" i="21"/>
  <c r="F1350" i="21"/>
  <c r="D1351" i="21"/>
  <c r="E1350" i="21"/>
  <c r="L1349" i="21"/>
  <c r="J1349" i="21"/>
  <c r="I1349" i="21"/>
  <c r="P1349" i="21"/>
  <c r="N1349" i="21"/>
  <c r="H1350" i="21"/>
  <c r="M1348" i="21"/>
  <c r="Q1348" i="21"/>
  <c r="K1348" i="21"/>
  <c r="O1348" i="21"/>
  <c r="F1351" i="21"/>
  <c r="E1351" i="21"/>
  <c r="D1352" i="21"/>
  <c r="O1349" i="21"/>
  <c r="M1349" i="21"/>
  <c r="K1349" i="21"/>
  <c r="Q1349" i="21"/>
  <c r="I1350" i="21"/>
  <c r="P1350" i="21"/>
  <c r="N1350" i="21"/>
  <c r="H1351" i="21"/>
  <c r="J1350" i="21"/>
  <c r="L1350" i="21"/>
  <c r="D1353" i="21"/>
  <c r="F1352" i="21"/>
  <c r="E1352" i="21"/>
  <c r="K1350" i="21"/>
  <c r="O1350" i="21"/>
  <c r="Q1350" i="21"/>
  <c r="M1350" i="21"/>
  <c r="L1351" i="21"/>
  <c r="H1352" i="21"/>
  <c r="N1351" i="21"/>
  <c r="I1351" i="21"/>
  <c r="P1351" i="21"/>
  <c r="J1351" i="21"/>
  <c r="D1354" i="21"/>
  <c r="F1353" i="21"/>
  <c r="E1353" i="21"/>
  <c r="P1352" i="21"/>
  <c r="I1352" i="21"/>
  <c r="N1352" i="21"/>
  <c r="H1353" i="21"/>
  <c r="J1352" i="21"/>
  <c r="L1352" i="21"/>
  <c r="O1351" i="21"/>
  <c r="M1351" i="21"/>
  <c r="K1351" i="21"/>
  <c r="Q1351" i="21"/>
  <c r="D1355" i="21"/>
  <c r="F1354" i="21"/>
  <c r="E1354" i="21"/>
  <c r="Q1352" i="21"/>
  <c r="K1352" i="21"/>
  <c r="O1352" i="21"/>
  <c r="M1352" i="21"/>
  <c r="L1353" i="21"/>
  <c r="N1353" i="21"/>
  <c r="I1353" i="21"/>
  <c r="H1354" i="21"/>
  <c r="P1353" i="21"/>
  <c r="J1353" i="21"/>
  <c r="E1355" i="21"/>
  <c r="D1356" i="21"/>
  <c r="F1355" i="21"/>
  <c r="M1353" i="21"/>
  <c r="Q1353" i="21"/>
  <c r="K1353" i="21"/>
  <c r="O1353" i="21"/>
  <c r="H1355" i="21"/>
  <c r="N1354" i="21"/>
  <c r="I1354" i="21"/>
  <c r="J1354" i="21"/>
  <c r="L1354" i="21"/>
  <c r="P1354" i="21"/>
  <c r="F1356" i="21"/>
  <c r="E1356" i="21"/>
  <c r="D1357" i="21"/>
  <c r="P1355" i="21"/>
  <c r="I1355" i="21"/>
  <c r="N1355" i="21"/>
  <c r="H1356" i="21"/>
  <c r="J1355" i="21"/>
  <c r="L1355" i="21"/>
  <c r="M1354" i="21"/>
  <c r="O1354" i="21"/>
  <c r="Q1354" i="21"/>
  <c r="K1354" i="21"/>
  <c r="E1357" i="21"/>
  <c r="D1358" i="21"/>
  <c r="F1357" i="21"/>
  <c r="Q1355" i="21"/>
  <c r="M1355" i="21"/>
  <c r="K1355" i="21"/>
  <c r="O1355" i="21"/>
  <c r="J1356" i="21"/>
  <c r="H1357" i="21"/>
  <c r="N1356" i="21"/>
  <c r="I1356" i="21"/>
  <c r="P1356" i="21"/>
  <c r="L1356" i="21"/>
  <c r="F1358" i="21"/>
  <c r="D1359" i="21"/>
  <c r="E1358" i="21"/>
  <c r="P1357" i="21"/>
  <c r="H1358" i="21"/>
  <c r="I1357" i="21"/>
  <c r="N1357" i="21"/>
  <c r="J1357" i="21"/>
  <c r="L1357" i="21"/>
  <c r="M1356" i="21"/>
  <c r="O1356" i="21"/>
  <c r="K1356" i="21"/>
  <c r="Q1356" i="21"/>
  <c r="D1360" i="21"/>
  <c r="F1359" i="21"/>
  <c r="E1359" i="21"/>
  <c r="J1358" i="21"/>
  <c r="H1359" i="21"/>
  <c r="N1358" i="21"/>
  <c r="P1358" i="21"/>
  <c r="I1358" i="21"/>
  <c r="L1358" i="21"/>
  <c r="K1357" i="21"/>
  <c r="M1357" i="21"/>
  <c r="Q1357" i="21"/>
  <c r="O1357" i="21"/>
  <c r="F1360" i="21"/>
  <c r="D1361" i="21"/>
  <c r="E1360" i="21"/>
  <c r="I1359" i="21"/>
  <c r="P1359" i="21"/>
  <c r="N1359" i="21"/>
  <c r="L1359" i="21"/>
  <c r="H1360" i="21"/>
  <c r="J1359" i="21"/>
  <c r="M1358" i="21"/>
  <c r="Q1358" i="21"/>
  <c r="K1358" i="21"/>
  <c r="O1358" i="21"/>
  <c r="F1361" i="21"/>
  <c r="E1361" i="21"/>
  <c r="D1362" i="21"/>
  <c r="K1359" i="21"/>
  <c r="Q1359" i="21"/>
  <c r="M1359" i="21"/>
  <c r="O1359" i="21"/>
  <c r="I1360" i="21"/>
  <c r="P1360" i="21"/>
  <c r="N1360" i="21"/>
  <c r="H1361" i="21"/>
  <c r="J1360" i="21"/>
  <c r="L1360" i="21"/>
  <c r="F1362" i="21"/>
  <c r="E1362" i="21"/>
  <c r="D1363" i="21"/>
  <c r="O1360" i="21"/>
  <c r="Q1360" i="21"/>
  <c r="K1360" i="21"/>
  <c r="M1360" i="21"/>
  <c r="I1361" i="21"/>
  <c r="L1361" i="21"/>
  <c r="N1361" i="21"/>
  <c r="H1362" i="21"/>
  <c r="J1361" i="21"/>
  <c r="P1361" i="21"/>
  <c r="E1363" i="21"/>
  <c r="D1364" i="21"/>
  <c r="F1363" i="21"/>
  <c r="M1361" i="21"/>
  <c r="O1361" i="21"/>
  <c r="K1361" i="21"/>
  <c r="Q1361" i="21"/>
  <c r="H1363" i="21"/>
  <c r="L1362" i="21"/>
  <c r="N1362" i="21"/>
  <c r="I1362" i="21"/>
  <c r="P1362" i="21"/>
  <c r="J1362" i="21"/>
  <c r="D1365" i="21"/>
  <c r="F1364" i="21"/>
  <c r="E1364" i="21"/>
  <c r="J1363" i="21"/>
  <c r="I1363" i="21"/>
  <c r="L1363" i="21"/>
  <c r="H1364" i="21"/>
  <c r="P1363" i="21"/>
  <c r="N1363" i="21"/>
  <c r="K1362" i="21"/>
  <c r="Q1362" i="21"/>
  <c r="O1362" i="21"/>
  <c r="M1362" i="21"/>
  <c r="D1366" i="21"/>
  <c r="E1365" i="21"/>
  <c r="F1365" i="21"/>
  <c r="M1363" i="21"/>
  <c r="Q1363" i="21"/>
  <c r="O1363" i="21"/>
  <c r="K1363" i="21"/>
  <c r="N1364" i="21"/>
  <c r="P1364" i="21"/>
  <c r="J1364" i="21"/>
  <c r="H1365" i="21"/>
  <c r="I1364" i="21"/>
  <c r="L1364" i="21"/>
  <c r="F1366" i="21"/>
  <c r="E1366" i="21"/>
  <c r="D1367" i="21"/>
  <c r="I1365" i="21"/>
  <c r="N1365" i="21"/>
  <c r="P1365" i="21"/>
  <c r="L1365" i="21"/>
  <c r="J1365" i="21"/>
  <c r="H1366" i="21"/>
  <c r="K1364" i="21"/>
  <c r="Q1364" i="21"/>
  <c r="M1364" i="21"/>
  <c r="O1364" i="21"/>
  <c r="D1368" i="21"/>
  <c r="F1367" i="21"/>
  <c r="E1367" i="21"/>
  <c r="M1365" i="21"/>
  <c r="K1365" i="21"/>
  <c r="O1365" i="21"/>
  <c r="Q1365" i="21"/>
  <c r="P1366" i="21"/>
  <c r="N1366" i="21"/>
  <c r="L1366" i="21"/>
  <c r="H1367" i="21"/>
  <c r="I1366" i="21"/>
  <c r="J1366" i="21"/>
  <c r="D1369" i="21"/>
  <c r="E1368" i="21"/>
  <c r="F1368" i="21"/>
  <c r="N1367" i="21"/>
  <c r="I1367" i="21"/>
  <c r="J1367" i="21"/>
  <c r="H1368" i="21"/>
  <c r="L1367" i="21"/>
  <c r="P1367" i="21"/>
  <c r="O1366" i="21"/>
  <c r="K1366" i="21"/>
  <c r="M1366" i="21"/>
  <c r="Q1366" i="21"/>
  <c r="D1370" i="21"/>
  <c r="F1369" i="21"/>
  <c r="E1369" i="21"/>
  <c r="M1367" i="21"/>
  <c r="O1367" i="21"/>
  <c r="K1367" i="21"/>
  <c r="Q1367" i="21"/>
  <c r="P1368" i="21"/>
  <c r="J1368" i="21"/>
  <c r="L1368" i="21"/>
  <c r="N1368" i="21"/>
  <c r="H1369" i="21"/>
  <c r="I1368" i="21"/>
  <c r="D1371" i="21"/>
  <c r="E1370" i="21"/>
  <c r="F1370" i="21"/>
  <c r="L1369" i="21"/>
  <c r="I1369" i="21"/>
  <c r="N1369" i="21"/>
  <c r="H1370" i="21"/>
  <c r="J1369" i="21"/>
  <c r="P1369" i="21"/>
  <c r="M1368" i="21"/>
  <c r="K1368" i="21"/>
  <c r="Q1368" i="21"/>
  <c r="O1368" i="21"/>
  <c r="F1371" i="21"/>
  <c r="D1372" i="21"/>
  <c r="E1371" i="21"/>
  <c r="M1369" i="21"/>
  <c r="Q1369" i="21"/>
  <c r="K1369" i="21"/>
  <c r="O1369" i="21"/>
  <c r="N1370" i="21"/>
  <c r="I1370" i="21"/>
  <c r="P1370" i="21"/>
  <c r="H1371" i="21"/>
  <c r="J1370" i="21"/>
  <c r="L1370" i="21"/>
  <c r="D1373" i="21"/>
  <c r="F1372" i="21"/>
  <c r="E1372" i="21"/>
  <c r="K1370" i="21"/>
  <c r="O1370" i="21"/>
  <c r="M1370" i="21"/>
  <c r="Q1370" i="21"/>
  <c r="N1371" i="21"/>
  <c r="I1371" i="21"/>
  <c r="L1371" i="21"/>
  <c r="P1371" i="21"/>
  <c r="J1371" i="21"/>
  <c r="H1372" i="21"/>
  <c r="E1373" i="21"/>
  <c r="D1374" i="21"/>
  <c r="F1373" i="21"/>
  <c r="K1371" i="21"/>
  <c r="M1371" i="21"/>
  <c r="O1371" i="21"/>
  <c r="Q1371" i="21"/>
  <c r="L1372" i="21"/>
  <c r="I1372" i="21"/>
  <c r="H1373" i="21"/>
  <c r="P1372" i="21"/>
  <c r="J1372" i="21"/>
  <c r="N1372" i="21"/>
  <c r="D1375" i="21"/>
  <c r="F1374" i="21"/>
  <c r="E1374" i="21"/>
  <c r="M1372" i="21"/>
  <c r="K1372" i="21"/>
  <c r="O1372" i="21"/>
  <c r="Q1372" i="21"/>
  <c r="I1373" i="21"/>
  <c r="N1373" i="21"/>
  <c r="P1373" i="21"/>
  <c r="J1373" i="21"/>
  <c r="H1374" i="21"/>
  <c r="L1373" i="21"/>
  <c r="D1376" i="21"/>
  <c r="F1375" i="21"/>
  <c r="E1375" i="21"/>
  <c r="K1373" i="21"/>
  <c r="O1373" i="21"/>
  <c r="Q1373" i="21"/>
  <c r="M1373" i="21"/>
  <c r="L1374" i="21"/>
  <c r="J1374" i="21"/>
  <c r="H1375" i="21"/>
  <c r="I1374" i="21"/>
  <c r="N1374" i="21"/>
  <c r="P1374" i="21"/>
  <c r="D1377" i="21"/>
  <c r="E1376" i="21"/>
  <c r="F1376" i="21"/>
  <c r="N1375" i="21"/>
  <c r="I1375" i="21"/>
  <c r="P1375" i="21"/>
  <c r="J1375" i="21"/>
  <c r="H1376" i="21"/>
  <c r="L1375" i="21"/>
  <c r="Q1374" i="21"/>
  <c r="K1374" i="21"/>
  <c r="M1374" i="21"/>
  <c r="O1374" i="21"/>
  <c r="F1377" i="21"/>
  <c r="E1377" i="21"/>
  <c r="D1378" i="21"/>
  <c r="M1375" i="21"/>
  <c r="Q1375" i="21"/>
  <c r="K1375" i="21"/>
  <c r="O1375" i="21"/>
  <c r="L1376" i="21"/>
  <c r="J1376" i="21"/>
  <c r="H1377" i="21"/>
  <c r="I1376" i="21"/>
  <c r="N1376" i="21"/>
  <c r="P1376" i="21"/>
  <c r="F1378" i="21"/>
  <c r="D1379" i="21"/>
  <c r="E1378" i="21"/>
  <c r="H1378" i="21"/>
  <c r="I1377" i="21"/>
  <c r="J1377" i="21"/>
  <c r="L1377" i="21"/>
  <c r="P1377" i="21"/>
  <c r="N1377" i="21"/>
  <c r="K1376" i="21"/>
  <c r="Q1376" i="21"/>
  <c r="M1376" i="21"/>
  <c r="O1376" i="21"/>
  <c r="D1380" i="21"/>
  <c r="E1379" i="21"/>
  <c r="F1379" i="21"/>
  <c r="I1378" i="21"/>
  <c r="H1379" i="21"/>
  <c r="N1378" i="21"/>
  <c r="J1378" i="21"/>
  <c r="P1378" i="21"/>
  <c r="L1378" i="21"/>
  <c r="M1377" i="21"/>
  <c r="O1377" i="21"/>
  <c r="Q1377" i="21"/>
  <c r="K1377" i="21"/>
  <c r="E1380" i="21"/>
  <c r="F1380" i="21"/>
  <c r="D1381" i="21"/>
  <c r="Q1378" i="21"/>
  <c r="M1378" i="21"/>
  <c r="K1378" i="21"/>
  <c r="O1378" i="21"/>
  <c r="P1379" i="21"/>
  <c r="H1380" i="21"/>
  <c r="J1379" i="21"/>
  <c r="L1379" i="21"/>
  <c r="I1379" i="21"/>
  <c r="N1379" i="21"/>
  <c r="E1381" i="21"/>
  <c r="D1382" i="21"/>
  <c r="F1381" i="21"/>
  <c r="H1381" i="21"/>
  <c r="N1380" i="21"/>
  <c r="J1380" i="21"/>
  <c r="I1380" i="21"/>
  <c r="P1380" i="21"/>
  <c r="L1380" i="21"/>
  <c r="O1379" i="21"/>
  <c r="M1379" i="21"/>
  <c r="Q1379" i="21"/>
  <c r="K1379" i="21"/>
  <c r="D1383" i="21"/>
  <c r="F1382" i="21"/>
  <c r="E1382" i="21"/>
  <c r="P1381" i="21"/>
  <c r="N1381" i="21"/>
  <c r="H1382" i="21"/>
  <c r="L1381" i="21"/>
  <c r="J1381" i="21"/>
  <c r="I1381" i="21"/>
  <c r="O1380" i="21"/>
  <c r="K1380" i="21"/>
  <c r="Q1380" i="21"/>
  <c r="M1380" i="21"/>
  <c r="E1383" i="21"/>
  <c r="D1384" i="21"/>
  <c r="F1383" i="21"/>
  <c r="L1382" i="21"/>
  <c r="N1382" i="21"/>
  <c r="I1382" i="21"/>
  <c r="J1382" i="21"/>
  <c r="P1382" i="21"/>
  <c r="H1383" i="21"/>
  <c r="Q1381" i="21"/>
  <c r="O1381" i="21"/>
  <c r="K1381" i="21"/>
  <c r="M1381" i="21"/>
  <c r="D1385" i="21"/>
  <c r="F1384" i="21"/>
  <c r="E1384" i="21"/>
  <c r="M1382" i="21"/>
  <c r="Q1382" i="21"/>
  <c r="K1382" i="21"/>
  <c r="O1382" i="21"/>
  <c r="P1383" i="21"/>
  <c r="L1383" i="21"/>
  <c r="N1383" i="21"/>
  <c r="I1383" i="21"/>
  <c r="H1384" i="21"/>
  <c r="J1383" i="21"/>
  <c r="F1385" i="21"/>
  <c r="D1386" i="21"/>
  <c r="E1385" i="21"/>
  <c r="O1383" i="21"/>
  <c r="M1383" i="21"/>
  <c r="K1383" i="21"/>
  <c r="Q1383" i="21"/>
  <c r="N1384" i="21"/>
  <c r="L1384" i="21"/>
  <c r="H1385" i="21"/>
  <c r="P1384" i="21"/>
  <c r="J1384" i="21"/>
  <c r="I1384" i="21"/>
  <c r="D1387" i="21"/>
  <c r="E1386" i="21"/>
  <c r="F1386" i="21"/>
  <c r="P1385" i="21"/>
  <c r="N1385" i="21"/>
  <c r="H1386" i="21"/>
  <c r="I1385" i="21"/>
  <c r="J1385" i="21"/>
  <c r="L1385" i="21"/>
  <c r="O1384" i="21"/>
  <c r="M1384" i="21"/>
  <c r="K1384" i="21"/>
  <c r="Q1384" i="21"/>
  <c r="E1387" i="21"/>
  <c r="F1387" i="21"/>
  <c r="D1388" i="21"/>
  <c r="L1386" i="21"/>
  <c r="N1386" i="21"/>
  <c r="I1386" i="21"/>
  <c r="J1386" i="21"/>
  <c r="H1387" i="21"/>
  <c r="P1386" i="21"/>
  <c r="M1385" i="21"/>
  <c r="K1385" i="21"/>
  <c r="Q1385" i="21"/>
  <c r="O1385" i="21"/>
  <c r="D1389" i="21"/>
  <c r="E1388" i="21"/>
  <c r="F1388" i="21"/>
  <c r="O1386" i="21"/>
  <c r="K1386" i="21"/>
  <c r="Q1386" i="21"/>
  <c r="M1386" i="21"/>
  <c r="H1388" i="21"/>
  <c r="N1387" i="21"/>
  <c r="L1387" i="21"/>
  <c r="J1387" i="21"/>
  <c r="I1387" i="21"/>
  <c r="P1387" i="21"/>
  <c r="E1389" i="21"/>
  <c r="F1389" i="21"/>
  <c r="D1390" i="21"/>
  <c r="P1388" i="21"/>
  <c r="I1388" i="21"/>
  <c r="H1389" i="21"/>
  <c r="N1388" i="21"/>
  <c r="J1388" i="21"/>
  <c r="L1388" i="21"/>
  <c r="M1387" i="21"/>
  <c r="Q1387" i="21"/>
  <c r="O1387" i="21"/>
  <c r="K1387" i="21"/>
  <c r="E1390" i="21"/>
  <c r="F1390" i="21"/>
  <c r="D1391" i="21"/>
  <c r="Q1388" i="21"/>
  <c r="M1388" i="21"/>
  <c r="K1388" i="21"/>
  <c r="O1388" i="21"/>
  <c r="I1389" i="21"/>
  <c r="N1389" i="21"/>
  <c r="P1389" i="21"/>
  <c r="L1389" i="21"/>
  <c r="J1389" i="21"/>
  <c r="H1390" i="21"/>
  <c r="E1391" i="21"/>
  <c r="D1392" i="21"/>
  <c r="F1391" i="21"/>
  <c r="Q1389" i="21"/>
  <c r="K1389" i="21"/>
  <c r="M1389" i="21"/>
  <c r="O1389" i="21"/>
  <c r="H1391" i="21"/>
  <c r="N1390" i="21"/>
  <c r="P1390" i="21"/>
  <c r="I1390" i="21"/>
  <c r="J1390" i="21"/>
  <c r="L1390" i="21"/>
  <c r="E1392" i="21"/>
  <c r="F1392" i="21"/>
  <c r="D1393" i="21"/>
  <c r="H1392" i="21"/>
  <c r="P1391" i="21"/>
  <c r="L1391" i="21"/>
  <c r="N1391" i="21"/>
  <c r="I1391" i="21"/>
  <c r="J1391" i="21"/>
  <c r="Q1390" i="21"/>
  <c r="O1390" i="21"/>
  <c r="K1390" i="21"/>
  <c r="M1390" i="21"/>
  <c r="F1393" i="21"/>
  <c r="E1393" i="21"/>
  <c r="D1394" i="21"/>
  <c r="N1392" i="21"/>
  <c r="H1393" i="21"/>
  <c r="I1392" i="21"/>
  <c r="L1392" i="21"/>
  <c r="J1392" i="21"/>
  <c r="P1392" i="21"/>
  <c r="Q1391" i="21"/>
  <c r="M1391" i="21"/>
  <c r="O1391" i="21"/>
  <c r="K1391" i="21"/>
  <c r="F1394" i="21"/>
  <c r="E1394" i="21"/>
  <c r="D1395" i="21"/>
  <c r="L1393" i="21"/>
  <c r="J1393" i="21"/>
  <c r="N1393" i="21"/>
  <c r="P1393" i="21"/>
  <c r="I1393" i="21"/>
  <c r="H1394" i="21"/>
  <c r="K1392" i="21"/>
  <c r="M1392" i="21"/>
  <c r="Q1392" i="21"/>
  <c r="O1392" i="21"/>
  <c r="E1395" i="21"/>
  <c r="F1395" i="21"/>
  <c r="D1396" i="21"/>
  <c r="O1393" i="21"/>
  <c r="K1393" i="21"/>
  <c r="Q1393" i="21"/>
  <c r="M1393" i="21"/>
  <c r="H1395" i="21"/>
  <c r="P1394" i="21"/>
  <c r="J1394" i="21"/>
  <c r="I1394" i="21"/>
  <c r="L1394" i="21"/>
  <c r="N1394" i="21"/>
  <c r="E1396" i="21"/>
  <c r="D1397" i="21"/>
  <c r="F1396" i="21"/>
  <c r="J1395" i="21"/>
  <c r="P1395" i="21"/>
  <c r="H1396" i="21"/>
  <c r="N1395" i="21"/>
  <c r="I1395" i="21"/>
  <c r="L1395" i="21"/>
  <c r="Q1394" i="21"/>
  <c r="K1394" i="21"/>
  <c r="M1394" i="21"/>
  <c r="O1394" i="21"/>
  <c r="F1397" i="21"/>
  <c r="E1397" i="21"/>
  <c r="D1398" i="21"/>
  <c r="P1396" i="21"/>
  <c r="H1397" i="21"/>
  <c r="L1396" i="21"/>
  <c r="I1396" i="21"/>
  <c r="J1396" i="21"/>
  <c r="N1396" i="21"/>
  <c r="K1395" i="21"/>
  <c r="Q1395" i="21"/>
  <c r="M1395" i="21"/>
  <c r="O1395" i="21"/>
  <c r="D1399" i="21"/>
  <c r="E1398" i="21"/>
  <c r="F1398" i="21"/>
  <c r="N1397" i="21"/>
  <c r="H1398" i="21"/>
  <c r="L1397" i="21"/>
  <c r="J1397" i="21"/>
  <c r="I1397" i="21"/>
  <c r="P1397" i="21"/>
  <c r="K1396" i="21"/>
  <c r="Q1396" i="21"/>
  <c r="M1396" i="21"/>
  <c r="O1396" i="21"/>
  <c r="D1400" i="21"/>
  <c r="F1399" i="21"/>
  <c r="E1399" i="21"/>
  <c r="H1399" i="21"/>
  <c r="I1398" i="21"/>
  <c r="L1398" i="21"/>
  <c r="J1398" i="21"/>
  <c r="N1398" i="21"/>
  <c r="P1398" i="21"/>
  <c r="O1397" i="21"/>
  <c r="K1397" i="21"/>
  <c r="Q1397" i="21"/>
  <c r="M1397" i="21"/>
  <c r="E1400" i="21"/>
  <c r="F1400" i="21"/>
  <c r="D1401" i="21"/>
  <c r="P1399" i="21"/>
  <c r="N1399" i="21"/>
  <c r="J1399" i="21"/>
  <c r="L1399" i="21"/>
  <c r="H1400" i="21"/>
  <c r="I1399" i="21"/>
  <c r="Q1398" i="21"/>
  <c r="O1398" i="21"/>
  <c r="M1398" i="21"/>
  <c r="K1398" i="21"/>
  <c r="D1402" i="21"/>
  <c r="E1401" i="21"/>
  <c r="F1401" i="21"/>
  <c r="N1400" i="21"/>
  <c r="L1400" i="21"/>
  <c r="I1400" i="21"/>
  <c r="J1400" i="21"/>
  <c r="H1401" i="21"/>
  <c r="P1400" i="21"/>
  <c r="O1399" i="21"/>
  <c r="Q1399" i="21"/>
  <c r="M1399" i="21"/>
  <c r="K1399" i="21"/>
  <c r="F1402" i="21"/>
  <c r="E1402" i="21"/>
  <c r="D1403" i="21"/>
  <c r="Q1400" i="21"/>
  <c r="M1400" i="21"/>
  <c r="O1400" i="21"/>
  <c r="K1400" i="21"/>
  <c r="L1401" i="21"/>
  <c r="P1401" i="21"/>
  <c r="H1402" i="21"/>
  <c r="I1401" i="21"/>
  <c r="J1401" i="21"/>
  <c r="N1401" i="21"/>
  <c r="F1403" i="21"/>
  <c r="D1404" i="21"/>
  <c r="E1403" i="21"/>
  <c r="L1402" i="21"/>
  <c r="P1402" i="21"/>
  <c r="J1402" i="21"/>
  <c r="I1402" i="21"/>
  <c r="H1403" i="21"/>
  <c r="N1402" i="21"/>
  <c r="K1401" i="21"/>
  <c r="O1401" i="21"/>
  <c r="Q1401" i="21"/>
  <c r="M1401" i="21"/>
  <c r="F1404" i="21"/>
  <c r="D1405" i="21"/>
  <c r="E1404" i="21"/>
  <c r="M1402" i="21"/>
  <c r="O1402" i="21"/>
  <c r="K1402" i="21"/>
  <c r="Q1402" i="21"/>
  <c r="H1404" i="21"/>
  <c r="I1403" i="21"/>
  <c r="L1403" i="21"/>
  <c r="P1403" i="21"/>
  <c r="N1403" i="21"/>
  <c r="J1403" i="21"/>
  <c r="D1406" i="21"/>
  <c r="F1405" i="21"/>
  <c r="E1405" i="21"/>
  <c r="N1404" i="21"/>
  <c r="H1405" i="21"/>
  <c r="L1404" i="21"/>
  <c r="I1404" i="21"/>
  <c r="J1404" i="21"/>
  <c r="P1404" i="21"/>
  <c r="O1403" i="21"/>
  <c r="K1403" i="21"/>
  <c r="Q1403" i="21"/>
  <c r="M1403" i="21"/>
  <c r="D1407" i="21"/>
  <c r="F1406" i="21"/>
  <c r="E1406" i="21"/>
  <c r="J1405" i="21"/>
  <c r="N1405" i="21"/>
  <c r="I1405" i="21"/>
  <c r="P1405" i="21"/>
  <c r="H1406" i="21"/>
  <c r="L1405" i="21"/>
  <c r="O1404" i="21"/>
  <c r="K1404" i="21"/>
  <c r="Q1404" i="21"/>
  <c r="M1404" i="21"/>
  <c r="F1407" i="21"/>
  <c r="D1408" i="21"/>
  <c r="E1407" i="21"/>
  <c r="O1405" i="21"/>
  <c r="K1405" i="21"/>
  <c r="Q1405" i="21"/>
  <c r="M1405" i="21"/>
  <c r="H1407" i="21"/>
  <c r="P1406" i="21"/>
  <c r="L1406" i="21"/>
  <c r="J1406" i="21"/>
  <c r="N1406" i="21"/>
  <c r="I1406" i="21"/>
  <c r="F1408" i="21"/>
  <c r="E1408" i="21"/>
  <c r="D1409" i="21"/>
  <c r="J1407" i="21"/>
  <c r="N1407" i="21"/>
  <c r="H1408" i="21"/>
  <c r="I1407" i="21"/>
  <c r="P1407" i="21"/>
  <c r="L1407" i="21"/>
  <c r="M1406" i="21"/>
  <c r="K1406" i="21"/>
  <c r="O1406" i="21"/>
  <c r="Q1406" i="21"/>
  <c r="D1410" i="21"/>
  <c r="F1409" i="21"/>
  <c r="E1409" i="21"/>
  <c r="J1408" i="21"/>
  <c r="P1408" i="21"/>
  <c r="I1408" i="21"/>
  <c r="H1409" i="21"/>
  <c r="N1408" i="21"/>
  <c r="L1408" i="21"/>
  <c r="Q1407" i="21"/>
  <c r="M1407" i="21"/>
  <c r="K1407" i="21"/>
  <c r="O1407" i="21"/>
  <c r="D1411" i="21"/>
  <c r="E1410" i="21"/>
  <c r="F1410" i="21"/>
  <c r="K1408" i="21"/>
  <c r="Q1408" i="21"/>
  <c r="M1408" i="21"/>
  <c r="O1408" i="21"/>
  <c r="L1409" i="21"/>
  <c r="P1409" i="21"/>
  <c r="I1409" i="21"/>
  <c r="J1409" i="21"/>
  <c r="N1409" i="21"/>
  <c r="H1410" i="21"/>
  <c r="D1412" i="21"/>
  <c r="E1411" i="21"/>
  <c r="F1411" i="21"/>
  <c r="M1409" i="21"/>
  <c r="K1409" i="21"/>
  <c r="Q1409" i="21"/>
  <c r="O1409" i="21"/>
  <c r="J1410" i="21"/>
  <c r="N1410" i="21"/>
  <c r="L1410" i="21"/>
  <c r="I1410" i="21"/>
  <c r="P1410" i="21"/>
  <c r="H1411" i="21"/>
  <c r="E1412" i="21"/>
  <c r="D1413" i="21"/>
  <c r="F1412" i="21"/>
  <c r="M1410" i="21"/>
  <c r="Q1410" i="21"/>
  <c r="O1410" i="21"/>
  <c r="K1410" i="21"/>
  <c r="N1411" i="21"/>
  <c r="L1411" i="21"/>
  <c r="J1411" i="21"/>
  <c r="P1411" i="21"/>
  <c r="H1412" i="21"/>
  <c r="I1411" i="21"/>
  <c r="E1413" i="21"/>
  <c r="D1414" i="21"/>
  <c r="F1413" i="21"/>
  <c r="H1413" i="21"/>
  <c r="N1412" i="21"/>
  <c r="I1412" i="21"/>
  <c r="L1412" i="21"/>
  <c r="P1412" i="21"/>
  <c r="J1412" i="21"/>
  <c r="M1411" i="21"/>
  <c r="O1411" i="21"/>
  <c r="K1411" i="21"/>
  <c r="Q1411" i="21"/>
  <c r="E1414" i="21"/>
  <c r="D1415" i="21"/>
  <c r="F1414" i="21"/>
  <c r="I1413" i="21"/>
  <c r="H1414" i="21"/>
  <c r="L1413" i="21"/>
  <c r="J1413" i="21"/>
  <c r="N1413" i="21"/>
  <c r="P1413" i="21"/>
  <c r="Q1412" i="21"/>
  <c r="O1412" i="21"/>
  <c r="M1412" i="21"/>
  <c r="K1412" i="21"/>
  <c r="F1415" i="21"/>
  <c r="D1416" i="21"/>
  <c r="E1415" i="21"/>
  <c r="K1413" i="21"/>
  <c r="Q1413" i="21"/>
  <c r="M1413" i="21"/>
  <c r="O1413" i="21"/>
  <c r="L1414" i="21"/>
  <c r="H1415" i="21"/>
  <c r="N1414" i="21"/>
  <c r="J1414" i="21"/>
  <c r="P1414" i="21"/>
  <c r="I1414" i="21"/>
  <c r="E1416" i="21"/>
  <c r="F1416" i="21"/>
  <c r="D1417" i="21"/>
  <c r="H1416" i="21"/>
  <c r="P1415" i="21"/>
  <c r="N1415" i="21"/>
  <c r="J1415" i="21"/>
  <c r="I1415" i="21"/>
  <c r="L1415" i="21"/>
  <c r="Q1414" i="21"/>
  <c r="K1414" i="21"/>
  <c r="M1414" i="21"/>
  <c r="O1414" i="21"/>
  <c r="F1417" i="21"/>
  <c r="E1417" i="21"/>
  <c r="D1418" i="21"/>
  <c r="P1416" i="21"/>
  <c r="I1416" i="21"/>
  <c r="H1417" i="21"/>
  <c r="J1416" i="21"/>
  <c r="L1416" i="21"/>
  <c r="N1416" i="21"/>
  <c r="Q1415" i="21"/>
  <c r="K1415" i="21"/>
  <c r="M1415" i="21"/>
  <c r="O1415" i="21"/>
  <c r="D1419" i="21"/>
  <c r="F1418" i="21"/>
  <c r="E1418" i="21"/>
  <c r="O1416" i="21"/>
  <c r="M1416" i="21"/>
  <c r="K1416" i="21"/>
  <c r="Q1416" i="21"/>
  <c r="J1417" i="21"/>
  <c r="I1417" i="21"/>
  <c r="H1418" i="21"/>
  <c r="N1417" i="21"/>
  <c r="L1417" i="21"/>
  <c r="P1417" i="21"/>
  <c r="E1419" i="21"/>
  <c r="F1419" i="21"/>
  <c r="D1420" i="21"/>
  <c r="O1417" i="21"/>
  <c r="M1417" i="21"/>
  <c r="K1417" i="21"/>
  <c r="Q1417" i="21"/>
  <c r="L1418" i="21"/>
  <c r="P1418" i="21"/>
  <c r="H1419" i="21"/>
  <c r="N1418" i="21"/>
  <c r="J1418" i="21"/>
  <c r="I1418" i="21"/>
  <c r="D1421" i="21"/>
  <c r="F1420" i="21"/>
  <c r="E1420" i="21"/>
  <c r="I1419" i="21"/>
  <c r="P1419" i="21"/>
  <c r="J1419" i="21"/>
  <c r="H1420" i="21"/>
  <c r="N1419" i="21"/>
  <c r="L1419" i="21"/>
  <c r="O1418" i="21"/>
  <c r="K1418" i="21"/>
  <c r="M1418" i="21"/>
  <c r="Q1418" i="21"/>
  <c r="D1422" i="21"/>
  <c r="F1421" i="21"/>
  <c r="E1421" i="21"/>
  <c r="Q1419" i="21"/>
  <c r="M1419" i="21"/>
  <c r="O1419" i="21"/>
  <c r="K1419" i="21"/>
  <c r="P1420" i="21"/>
  <c r="H1421" i="21"/>
  <c r="N1420" i="21"/>
  <c r="I1420" i="21"/>
  <c r="L1420" i="21"/>
  <c r="J1420" i="21"/>
  <c r="F1422" i="21"/>
  <c r="E1422" i="21"/>
  <c r="D1423" i="21"/>
  <c r="P1421" i="21"/>
  <c r="H1422" i="21"/>
  <c r="N1421" i="21"/>
  <c r="L1421" i="21"/>
  <c r="I1421" i="21"/>
  <c r="J1421" i="21"/>
  <c r="K1420" i="21"/>
  <c r="Q1420" i="21"/>
  <c r="M1420" i="21"/>
  <c r="O1420" i="21"/>
  <c r="D1424" i="21"/>
  <c r="E1423" i="21"/>
  <c r="F1423" i="21"/>
  <c r="I1422" i="21"/>
  <c r="J1422" i="21"/>
  <c r="H1423" i="21"/>
  <c r="L1422" i="21"/>
  <c r="N1422" i="21"/>
  <c r="P1422" i="21"/>
  <c r="Q1421" i="21"/>
  <c r="K1421" i="21"/>
  <c r="O1421" i="21"/>
  <c r="M1421" i="21"/>
  <c r="F1424" i="21"/>
  <c r="D1425" i="21"/>
  <c r="E1424" i="21"/>
  <c r="O1422" i="21"/>
  <c r="K1422" i="21"/>
  <c r="M1422" i="21"/>
  <c r="Q1422" i="21"/>
  <c r="J1423" i="21"/>
  <c r="L1423" i="21"/>
  <c r="N1423" i="21"/>
  <c r="P1423" i="21"/>
  <c r="I1423" i="21"/>
  <c r="H1424" i="21"/>
  <c r="D1426" i="21"/>
  <c r="F1425" i="21"/>
  <c r="E1425" i="21"/>
  <c r="M1423" i="21"/>
  <c r="Q1423" i="21"/>
  <c r="O1423" i="21"/>
  <c r="K1423" i="21"/>
  <c r="H1425" i="21"/>
  <c r="P1424" i="21"/>
  <c r="L1424" i="21"/>
  <c r="I1424" i="21"/>
  <c r="J1424" i="21"/>
  <c r="N1424" i="21"/>
  <c r="F1426" i="21"/>
  <c r="E1426" i="21"/>
  <c r="D1427" i="21"/>
  <c r="J1425" i="21"/>
  <c r="I1425" i="21"/>
  <c r="L1425" i="21"/>
  <c r="P1425" i="21"/>
  <c r="H1426" i="21"/>
  <c r="N1425" i="21"/>
  <c r="Q1424" i="21"/>
  <c r="M1424" i="21"/>
  <c r="O1424" i="21"/>
  <c r="K1424" i="21"/>
  <c r="E1427" i="21"/>
  <c r="F1427" i="21"/>
  <c r="D1428" i="21"/>
  <c r="O1425" i="21"/>
  <c r="M1425" i="21"/>
  <c r="Q1425" i="21"/>
  <c r="K1425" i="21"/>
  <c r="P1426" i="21"/>
  <c r="I1426" i="21"/>
  <c r="J1426" i="21"/>
  <c r="N1426" i="21"/>
  <c r="L1426" i="21"/>
  <c r="H1427" i="21"/>
  <c r="E1428" i="21"/>
  <c r="D1429" i="21"/>
  <c r="F1428" i="21"/>
  <c r="Q1426" i="21"/>
  <c r="O1426" i="21"/>
  <c r="M1426" i="21"/>
  <c r="K1426" i="21"/>
  <c r="P1427" i="21"/>
  <c r="L1427" i="21"/>
  <c r="J1427" i="21"/>
  <c r="H1428" i="21"/>
  <c r="I1427" i="21"/>
  <c r="N1427" i="21"/>
  <c r="D1430" i="21"/>
  <c r="F1429" i="21"/>
  <c r="E1429" i="21"/>
  <c r="P1428" i="21"/>
  <c r="J1428" i="21"/>
  <c r="L1428" i="21"/>
  <c r="I1428" i="21"/>
  <c r="N1428" i="21"/>
  <c r="H1429" i="21"/>
  <c r="K1427" i="21"/>
  <c r="Q1427" i="21"/>
  <c r="O1427" i="21"/>
  <c r="M1427" i="21"/>
  <c r="D1431" i="21"/>
  <c r="F1430" i="21"/>
  <c r="E1430" i="21"/>
  <c r="K1428" i="21"/>
  <c r="M1428" i="21"/>
  <c r="Q1428" i="21"/>
  <c r="O1428" i="21"/>
  <c r="L1429" i="21"/>
  <c r="H1430" i="21"/>
  <c r="P1429" i="21"/>
  <c r="I1429" i="21"/>
  <c r="J1429" i="21"/>
  <c r="N1429" i="21"/>
  <c r="D1432" i="21"/>
  <c r="F1431" i="21"/>
  <c r="E1431" i="21"/>
  <c r="N1430" i="21"/>
  <c r="I1430" i="21"/>
  <c r="J1430" i="21"/>
  <c r="L1430" i="21"/>
  <c r="P1430" i="21"/>
  <c r="H1431" i="21"/>
  <c r="O1429" i="21"/>
  <c r="K1429" i="21"/>
  <c r="Q1429" i="21"/>
  <c r="M1429" i="21"/>
  <c r="F1432" i="21"/>
  <c r="E1432" i="21"/>
  <c r="D1433" i="21"/>
  <c r="Q1430" i="21"/>
  <c r="O1430" i="21"/>
  <c r="M1430" i="21"/>
  <c r="K1430" i="21"/>
  <c r="J1431" i="21"/>
  <c r="I1431" i="21"/>
  <c r="N1431" i="21"/>
  <c r="L1431" i="21"/>
  <c r="H1432" i="21"/>
  <c r="P1431" i="21"/>
  <c r="D1434" i="21"/>
  <c r="E1433" i="21"/>
  <c r="F1433" i="21"/>
  <c r="O1431" i="21"/>
  <c r="M1431" i="21"/>
  <c r="K1431" i="21"/>
  <c r="Q1431" i="21"/>
  <c r="I1432" i="21"/>
  <c r="J1432" i="21"/>
  <c r="N1432" i="21"/>
  <c r="P1432" i="21"/>
  <c r="L1432" i="21"/>
  <c r="H1433" i="21"/>
  <c r="F1434" i="21"/>
  <c r="E1434" i="21"/>
  <c r="D1435" i="21"/>
  <c r="M1432" i="21"/>
  <c r="O1432" i="21"/>
  <c r="Q1432" i="21"/>
  <c r="K1432" i="21"/>
  <c r="H1434" i="21"/>
  <c r="J1433" i="21"/>
  <c r="P1433" i="21"/>
  <c r="N1433" i="21"/>
  <c r="L1433" i="21"/>
  <c r="I1433" i="21"/>
  <c r="F1435" i="21"/>
  <c r="D1436" i="21"/>
  <c r="E1435" i="21"/>
  <c r="H1435" i="21"/>
  <c r="N1434" i="21"/>
  <c r="I1434" i="21"/>
  <c r="P1434" i="21"/>
  <c r="L1434" i="21"/>
  <c r="J1434" i="21"/>
  <c r="Q1433" i="21"/>
  <c r="O1433" i="21"/>
  <c r="K1433" i="21"/>
  <c r="M1433" i="21"/>
  <c r="E1436" i="21"/>
  <c r="D1437" i="21"/>
  <c r="F1436" i="21"/>
  <c r="J1435" i="21"/>
  <c r="N1435" i="21"/>
  <c r="L1435" i="21"/>
  <c r="I1435" i="21"/>
  <c r="P1435" i="21"/>
  <c r="H1436" i="21"/>
  <c r="K1434" i="21"/>
  <c r="Q1434" i="21"/>
  <c r="M1434" i="21"/>
  <c r="O1434" i="21"/>
  <c r="E1437" i="21"/>
  <c r="F1437" i="21"/>
  <c r="D1438" i="21"/>
  <c r="Q1435" i="21"/>
  <c r="O1435" i="21"/>
  <c r="K1435" i="21"/>
  <c r="M1435" i="21"/>
  <c r="J1436" i="21"/>
  <c r="N1436" i="21"/>
  <c r="P1436" i="21"/>
  <c r="I1436" i="21"/>
  <c r="H1437" i="21"/>
  <c r="L1436" i="21"/>
  <c r="D1439" i="21"/>
  <c r="E1438" i="21"/>
  <c r="F1438" i="21"/>
  <c r="Q1436" i="21"/>
  <c r="K1436" i="21"/>
  <c r="M1436" i="21"/>
  <c r="O1436" i="21"/>
  <c r="P1437" i="21"/>
  <c r="N1437" i="21"/>
  <c r="H1438" i="21"/>
  <c r="I1437" i="21"/>
  <c r="J1437" i="21"/>
  <c r="L1437" i="21"/>
  <c r="E1439" i="21"/>
  <c r="F1439" i="21"/>
  <c r="D1440" i="21"/>
  <c r="P1438" i="21"/>
  <c r="I1438" i="21"/>
  <c r="H1439" i="21"/>
  <c r="L1438" i="21"/>
  <c r="N1438" i="21"/>
  <c r="J1438" i="21"/>
  <c r="Q1437" i="21"/>
  <c r="K1437" i="21"/>
  <c r="M1437" i="21"/>
  <c r="O1437" i="21"/>
  <c r="E1440" i="21"/>
  <c r="F1440" i="21"/>
  <c r="D1441" i="21"/>
  <c r="Q1438" i="21"/>
  <c r="K1438" i="21"/>
  <c r="M1438" i="21"/>
  <c r="O1438" i="21"/>
  <c r="L1439" i="21"/>
  <c r="H1440" i="21"/>
  <c r="P1439" i="21"/>
  <c r="N1439" i="21"/>
  <c r="I1439" i="21"/>
  <c r="J1439" i="21"/>
  <c r="E1441" i="21"/>
  <c r="D1442" i="21"/>
  <c r="F1441" i="21"/>
  <c r="N1440" i="21"/>
  <c r="H1441" i="21"/>
  <c r="L1440" i="21"/>
  <c r="J1440" i="21"/>
  <c r="P1440" i="21"/>
  <c r="I1440" i="21"/>
  <c r="K1439" i="21"/>
  <c r="O1439" i="21"/>
  <c r="M1439" i="21"/>
  <c r="Q1439" i="21"/>
  <c r="D1443" i="21"/>
  <c r="E1442" i="21"/>
  <c r="F1442" i="21"/>
  <c r="H1442" i="21"/>
  <c r="L1441" i="21"/>
  <c r="N1441" i="21"/>
  <c r="P1441" i="21"/>
  <c r="J1441" i="21"/>
  <c r="I1441" i="21"/>
  <c r="Q1440" i="21"/>
  <c r="K1440" i="21"/>
  <c r="O1440" i="21"/>
  <c r="M1440" i="21"/>
  <c r="F1443" i="21"/>
  <c r="D1444" i="21"/>
  <c r="E1443" i="21"/>
  <c r="H1443" i="21"/>
  <c r="N1442" i="21"/>
  <c r="I1442" i="21"/>
  <c r="P1442" i="21"/>
  <c r="L1442" i="21"/>
  <c r="J1442" i="21"/>
  <c r="Q1441" i="21"/>
  <c r="K1441" i="21"/>
  <c r="O1441" i="21"/>
  <c r="M1441" i="21"/>
  <c r="E1444" i="21"/>
  <c r="F1444" i="21"/>
  <c r="D1445" i="21"/>
  <c r="H1444" i="21"/>
  <c r="I1443" i="21"/>
  <c r="L1443" i="21"/>
  <c r="J1443" i="21"/>
  <c r="N1443" i="21"/>
  <c r="P1443" i="21"/>
  <c r="O1442" i="21"/>
  <c r="M1442" i="21"/>
  <c r="K1442" i="21"/>
  <c r="Q1442" i="21"/>
  <c r="F1445" i="21"/>
  <c r="D1446" i="21"/>
  <c r="E1445" i="21"/>
  <c r="P1444" i="21"/>
  <c r="L1444" i="21"/>
  <c r="N1444" i="21"/>
  <c r="J1444" i="21"/>
  <c r="H1445" i="21"/>
  <c r="I1444" i="21"/>
  <c r="Q1443" i="21"/>
  <c r="M1443" i="21"/>
  <c r="K1443" i="21"/>
  <c r="O1443" i="21"/>
  <c r="E1446" i="21"/>
  <c r="F1446" i="21"/>
  <c r="D1447" i="21"/>
  <c r="L1445" i="21"/>
  <c r="P1445" i="21"/>
  <c r="H1446" i="21"/>
  <c r="N1445" i="21"/>
  <c r="J1445" i="21"/>
  <c r="I1445" i="21"/>
  <c r="M1444" i="21"/>
  <c r="K1444" i="21"/>
  <c r="O1444" i="21"/>
  <c r="Q1444" i="21"/>
  <c r="E1447" i="21"/>
  <c r="D1448" i="21"/>
  <c r="F1447" i="21"/>
  <c r="H1447" i="21"/>
  <c r="N1446" i="21"/>
  <c r="P1446" i="21"/>
  <c r="J1446" i="21"/>
  <c r="L1446" i="21"/>
  <c r="I1446" i="21"/>
  <c r="O1445" i="21"/>
  <c r="Q1445" i="21"/>
  <c r="M1445" i="21"/>
  <c r="K1445" i="21"/>
  <c r="F1448" i="21"/>
  <c r="E1448" i="21"/>
  <c r="D1449" i="21"/>
  <c r="L1447" i="21"/>
  <c r="P1447" i="21"/>
  <c r="H1448" i="21"/>
  <c r="I1447" i="21"/>
  <c r="J1447" i="21"/>
  <c r="N1447" i="21"/>
  <c r="M1446" i="21"/>
  <c r="O1446" i="21"/>
  <c r="Q1446" i="21"/>
  <c r="K1446" i="21"/>
  <c r="D1450" i="21"/>
  <c r="F1449" i="21"/>
  <c r="E1449" i="21"/>
  <c r="J1448" i="21"/>
  <c r="L1448" i="21"/>
  <c r="H1449" i="21"/>
  <c r="P1448" i="21"/>
  <c r="N1448" i="21"/>
  <c r="I1448" i="21"/>
  <c r="Q1447" i="21"/>
  <c r="K1447" i="21"/>
  <c r="O1447" i="21"/>
  <c r="M1447" i="21"/>
  <c r="D1451" i="21"/>
  <c r="F1450" i="21"/>
  <c r="E1450" i="21"/>
  <c r="P1449" i="21"/>
  <c r="H1450" i="21"/>
  <c r="L1449" i="21"/>
  <c r="N1449" i="21"/>
  <c r="I1449" i="21"/>
  <c r="J1449" i="21"/>
  <c r="Q1448" i="21"/>
  <c r="M1448" i="21"/>
  <c r="K1448" i="21"/>
  <c r="O1448" i="21"/>
  <c r="D1452" i="21"/>
  <c r="F1451" i="21"/>
  <c r="E1451" i="21"/>
  <c r="I1450" i="21"/>
  <c r="L1450" i="21"/>
  <c r="H1451" i="21"/>
  <c r="P1450" i="21"/>
  <c r="N1450" i="21"/>
  <c r="J1450" i="21"/>
  <c r="O1449" i="21"/>
  <c r="K1449" i="21"/>
  <c r="Q1449" i="21"/>
  <c r="M1449" i="21"/>
  <c r="F1452" i="21"/>
  <c r="E1452" i="21"/>
  <c r="D1453" i="21"/>
  <c r="M1450" i="21"/>
  <c r="K1450" i="21"/>
  <c r="Q1450" i="21"/>
  <c r="O1450" i="21"/>
  <c r="J1451" i="21"/>
  <c r="P1451" i="21"/>
  <c r="N1451" i="21"/>
  <c r="H1452" i="21"/>
  <c r="L1451" i="21"/>
  <c r="I1451" i="21"/>
  <c r="F1453" i="21"/>
  <c r="E1453" i="21"/>
  <c r="D1454" i="21"/>
  <c r="P1452" i="21"/>
  <c r="N1452" i="21"/>
  <c r="L1452" i="21"/>
  <c r="I1452" i="21"/>
  <c r="H1453" i="21"/>
  <c r="J1452" i="21"/>
  <c r="O1451" i="21"/>
  <c r="K1451" i="21"/>
  <c r="M1451" i="21"/>
  <c r="Q1451" i="21"/>
  <c r="F1454" i="21"/>
  <c r="E1454" i="21"/>
  <c r="D1455" i="21"/>
  <c r="Q1452" i="21"/>
  <c r="K1452" i="21"/>
  <c r="O1452" i="21"/>
  <c r="M1452" i="21"/>
  <c r="I1453" i="21"/>
  <c r="L1453" i="21"/>
  <c r="J1453" i="21"/>
  <c r="N1453" i="21"/>
  <c r="H1454" i="21"/>
  <c r="P1453" i="21"/>
  <c r="D1456" i="21"/>
  <c r="E1455" i="21"/>
  <c r="F1455" i="21"/>
  <c r="K1453" i="21"/>
  <c r="M1453" i="21"/>
  <c r="Q1453" i="21"/>
  <c r="O1453" i="21"/>
  <c r="J1454" i="21"/>
  <c r="H1455" i="21"/>
  <c r="N1454" i="21"/>
  <c r="P1454" i="21"/>
  <c r="I1454" i="21"/>
  <c r="L1454" i="21"/>
  <c r="E1456" i="21"/>
  <c r="F1456" i="21"/>
  <c r="D1457" i="21"/>
  <c r="N1455" i="21"/>
  <c r="P1455" i="21"/>
  <c r="I1455" i="21"/>
  <c r="J1455" i="21"/>
  <c r="H1456" i="21"/>
  <c r="L1455" i="21"/>
  <c r="Q1454" i="21"/>
  <c r="K1454" i="21"/>
  <c r="O1454" i="21"/>
  <c r="M1454" i="21"/>
  <c r="E1457" i="21"/>
  <c r="D1458" i="21"/>
  <c r="F1457" i="21"/>
  <c r="O1455" i="21"/>
  <c r="M1455" i="21"/>
  <c r="Q1455" i="21"/>
  <c r="K1455" i="21"/>
  <c r="I1456" i="21"/>
  <c r="L1456" i="21"/>
  <c r="J1456" i="21"/>
  <c r="N1456" i="21"/>
  <c r="H1457" i="21"/>
  <c r="P1456" i="21"/>
  <c r="E1458" i="21"/>
  <c r="D1459" i="21"/>
  <c r="F1458" i="21"/>
  <c r="M1456" i="21"/>
  <c r="Q1456" i="21"/>
  <c r="O1456" i="21"/>
  <c r="K1456" i="21"/>
  <c r="P1457" i="21"/>
  <c r="N1457" i="21"/>
  <c r="I1457" i="21"/>
  <c r="L1457" i="21"/>
  <c r="J1457" i="21"/>
  <c r="H1458" i="21"/>
  <c r="E1459" i="21"/>
  <c r="D1460" i="21"/>
  <c r="F1459" i="21"/>
  <c r="O1457" i="21"/>
  <c r="M1457" i="21"/>
  <c r="Q1457" i="21"/>
  <c r="K1457" i="21"/>
  <c r="L1458" i="21"/>
  <c r="N1458" i="21"/>
  <c r="H1459" i="21"/>
  <c r="P1458" i="21"/>
  <c r="I1458" i="21"/>
  <c r="J1458" i="21"/>
  <c r="D1461" i="21"/>
  <c r="F1460" i="21"/>
  <c r="E1460" i="21"/>
  <c r="H1460" i="21"/>
  <c r="L1459" i="21"/>
  <c r="P1459" i="21"/>
  <c r="J1459" i="21"/>
  <c r="N1459" i="21"/>
  <c r="I1459" i="21"/>
  <c r="Q1458" i="21"/>
  <c r="M1458" i="21"/>
  <c r="O1458" i="21"/>
  <c r="K1458" i="21"/>
  <c r="E1461" i="21"/>
  <c r="F1461" i="21"/>
  <c r="D1462" i="21"/>
  <c r="J1460" i="21"/>
  <c r="N1460" i="21"/>
  <c r="I1460" i="21"/>
  <c r="P1460" i="21"/>
  <c r="L1460" i="21"/>
  <c r="H1461" i="21"/>
  <c r="M1459" i="21"/>
  <c r="K1459" i="21"/>
  <c r="Q1459" i="21"/>
  <c r="O1459" i="21"/>
  <c r="E1462" i="21"/>
  <c r="F1462" i="21"/>
  <c r="D1463" i="21"/>
  <c r="M1460" i="21"/>
  <c r="Q1460" i="21"/>
  <c r="K1460" i="21"/>
  <c r="O1460" i="21"/>
  <c r="H1462" i="21"/>
  <c r="I1461" i="21"/>
  <c r="L1461" i="21"/>
  <c r="J1461" i="21"/>
  <c r="N1461" i="21"/>
  <c r="P1461" i="21"/>
  <c r="F1463" i="21"/>
  <c r="E1463" i="21"/>
  <c r="D1464" i="21"/>
  <c r="L1462" i="21"/>
  <c r="H1463" i="21"/>
  <c r="P1462" i="21"/>
  <c r="J1462" i="21"/>
  <c r="I1462" i="21"/>
  <c r="N1462" i="21"/>
  <c r="Q1461" i="21"/>
  <c r="O1461" i="21"/>
  <c r="M1461" i="21"/>
  <c r="K1461" i="21"/>
  <c r="D1465" i="21"/>
  <c r="E1464" i="21"/>
  <c r="F1464" i="21"/>
  <c r="I1463" i="21"/>
  <c r="H1464" i="21"/>
  <c r="J1463" i="21"/>
  <c r="N1463" i="21"/>
  <c r="P1463" i="21"/>
  <c r="L1463" i="21"/>
  <c r="M1462" i="21"/>
  <c r="Q1462" i="21"/>
  <c r="O1462" i="21"/>
  <c r="K1462" i="21"/>
  <c r="E1465" i="21"/>
  <c r="F1465" i="21"/>
  <c r="D1466" i="21"/>
  <c r="O1463" i="21"/>
  <c r="M1463" i="21"/>
  <c r="K1463" i="21"/>
  <c r="Q1463" i="21"/>
  <c r="H1465" i="21"/>
  <c r="I1464" i="21"/>
  <c r="P1464" i="21"/>
  <c r="N1464" i="21"/>
  <c r="J1464" i="21"/>
  <c r="L1464" i="21"/>
  <c r="E1466" i="21"/>
  <c r="F1466" i="21"/>
  <c r="D1467" i="21"/>
  <c r="J1465" i="21"/>
  <c r="H1466" i="21"/>
  <c r="I1465" i="21"/>
  <c r="P1465" i="21"/>
  <c r="N1465" i="21"/>
  <c r="L1465" i="21"/>
  <c r="K1464" i="21"/>
  <c r="Q1464" i="21"/>
  <c r="O1464" i="21"/>
  <c r="M1464" i="21"/>
  <c r="E1467" i="21"/>
  <c r="F1467" i="21"/>
  <c r="D1468" i="21"/>
  <c r="P1466" i="21"/>
  <c r="N1466" i="21"/>
  <c r="J1466" i="21"/>
  <c r="I1466" i="21"/>
  <c r="H1467" i="21"/>
  <c r="L1466" i="21"/>
  <c r="K1465" i="21"/>
  <c r="O1465" i="21"/>
  <c r="Q1465" i="21"/>
  <c r="M1465" i="21"/>
  <c r="D1469" i="21"/>
  <c r="E1468" i="21"/>
  <c r="F1468" i="21"/>
  <c r="Q1466" i="21"/>
  <c r="K1466" i="21"/>
  <c r="O1466" i="21"/>
  <c r="M1466" i="21"/>
  <c r="I1467" i="21"/>
  <c r="P1467" i="21"/>
  <c r="N1467" i="21"/>
  <c r="J1467" i="21"/>
  <c r="L1467" i="21"/>
  <c r="H1468" i="21"/>
  <c r="D1470" i="21"/>
  <c r="E1469" i="21"/>
  <c r="F1469" i="21"/>
  <c r="O1467" i="21"/>
  <c r="K1467" i="21"/>
  <c r="Q1467" i="21"/>
  <c r="M1467" i="21"/>
  <c r="P1468" i="21"/>
  <c r="H1469" i="21"/>
  <c r="I1468" i="21"/>
  <c r="L1468" i="21"/>
  <c r="J1468" i="21"/>
  <c r="N1468" i="21"/>
  <c r="F1470" i="21"/>
  <c r="E1470" i="21"/>
  <c r="D1471" i="21"/>
  <c r="P1469" i="21"/>
  <c r="I1469" i="21"/>
  <c r="N1469" i="21"/>
  <c r="H1470" i="21"/>
  <c r="J1469" i="21"/>
  <c r="L1469" i="21"/>
  <c r="O1468" i="21"/>
  <c r="Q1468" i="21"/>
  <c r="K1468" i="21"/>
  <c r="M1468" i="21"/>
  <c r="E1471" i="21"/>
  <c r="F1471" i="21"/>
  <c r="D1472" i="21"/>
  <c r="Q1469" i="21"/>
  <c r="K1469" i="21"/>
  <c r="O1469" i="21"/>
  <c r="M1469" i="21"/>
  <c r="L1470" i="21"/>
  <c r="I1470" i="21"/>
  <c r="J1470" i="21"/>
  <c r="H1471" i="21"/>
  <c r="N1470" i="21"/>
  <c r="P1470" i="21"/>
  <c r="F1472" i="21"/>
  <c r="E1472" i="21"/>
  <c r="D1473" i="21"/>
  <c r="Q1470" i="21"/>
  <c r="M1470" i="21"/>
  <c r="O1470" i="21"/>
  <c r="K1470" i="21"/>
  <c r="H1472" i="21"/>
  <c r="P1471" i="21"/>
  <c r="J1471" i="21"/>
  <c r="I1471" i="21"/>
  <c r="L1471" i="21"/>
  <c r="N1471" i="21"/>
  <c r="E1473" i="21"/>
  <c r="D1474" i="21"/>
  <c r="F1473" i="21"/>
  <c r="I1472" i="21"/>
  <c r="H1473" i="21"/>
  <c r="J1472" i="21"/>
  <c r="P1472" i="21"/>
  <c r="N1472" i="21"/>
  <c r="L1472" i="21"/>
  <c r="K1471" i="21"/>
  <c r="Q1471" i="21"/>
  <c r="O1471" i="21"/>
  <c r="M1471" i="21"/>
  <c r="E1474" i="21"/>
  <c r="F1474" i="21"/>
  <c r="D1475" i="21"/>
  <c r="K1472" i="21"/>
  <c r="M1472" i="21"/>
  <c r="O1472" i="21"/>
  <c r="Q1472" i="21"/>
  <c r="P1473" i="21"/>
  <c r="H1474" i="21"/>
  <c r="J1473" i="21"/>
  <c r="L1473" i="21"/>
  <c r="N1473" i="21"/>
  <c r="I1473" i="21"/>
  <c r="E1475" i="21"/>
  <c r="F1475" i="21"/>
  <c r="D1476" i="21"/>
  <c r="I1474" i="21"/>
  <c r="L1474" i="21"/>
  <c r="J1474" i="21"/>
  <c r="N1474" i="21"/>
  <c r="P1474" i="21"/>
  <c r="H1475" i="21"/>
  <c r="Q1473" i="21"/>
  <c r="M1473" i="21"/>
  <c r="O1473" i="21"/>
  <c r="K1473" i="21"/>
  <c r="E1476" i="21"/>
  <c r="F1476" i="21"/>
  <c r="D1477" i="21"/>
  <c r="O1474" i="21"/>
  <c r="K1474" i="21"/>
  <c r="Q1474" i="21"/>
  <c r="M1474" i="21"/>
  <c r="L1475" i="21"/>
  <c r="H1476" i="21"/>
  <c r="I1475" i="21"/>
  <c r="N1475" i="21"/>
  <c r="J1475" i="21"/>
  <c r="P1475" i="21"/>
  <c r="F1477" i="21"/>
  <c r="D1478" i="21"/>
  <c r="E1477" i="21"/>
  <c r="J1476" i="21"/>
  <c r="I1476" i="21"/>
  <c r="N1476" i="21"/>
  <c r="P1476" i="21"/>
  <c r="L1476" i="21"/>
  <c r="H1477" i="21"/>
  <c r="O1475" i="21"/>
  <c r="K1475" i="21"/>
  <c r="M1475" i="21"/>
  <c r="Q1475" i="21"/>
  <c r="E1478" i="21"/>
  <c r="D1479" i="21"/>
  <c r="F1478" i="21"/>
  <c r="O1476" i="21"/>
  <c r="Q1476" i="21"/>
  <c r="M1476" i="21"/>
  <c r="K1476" i="21"/>
  <c r="J1477" i="21"/>
  <c r="P1477" i="21"/>
  <c r="I1477" i="21"/>
  <c r="H1478" i="21"/>
  <c r="N1477" i="21"/>
  <c r="L1477" i="21"/>
  <c r="F1479" i="21"/>
  <c r="E1479" i="21"/>
  <c r="D1480" i="21"/>
  <c r="O1477" i="21"/>
  <c r="K1477" i="21"/>
  <c r="M1477" i="21"/>
  <c r="Q1477" i="21"/>
  <c r="J1478" i="21"/>
  <c r="P1478" i="21"/>
  <c r="I1478" i="21"/>
  <c r="N1478" i="21"/>
  <c r="L1478" i="21"/>
  <c r="H1479" i="21"/>
  <c r="D1481" i="21"/>
  <c r="E1480" i="21"/>
  <c r="F1480" i="21"/>
  <c r="M1478" i="21"/>
  <c r="K1478" i="21"/>
  <c r="Q1478" i="21"/>
  <c r="O1478" i="21"/>
  <c r="J1479" i="21"/>
  <c r="L1479" i="21"/>
  <c r="H1480" i="21"/>
  <c r="N1479" i="21"/>
  <c r="I1479" i="21"/>
  <c r="P1479" i="21"/>
  <c r="F1481" i="21"/>
  <c r="E1481" i="21"/>
  <c r="D1482" i="21"/>
  <c r="P1480" i="21"/>
  <c r="J1480" i="21"/>
  <c r="H1481" i="21"/>
  <c r="I1480" i="21"/>
  <c r="L1480" i="21"/>
  <c r="N1480" i="21"/>
  <c r="Q1479" i="21"/>
  <c r="M1479" i="21"/>
  <c r="K1479" i="21"/>
  <c r="O1479" i="21"/>
  <c r="E1482" i="21"/>
  <c r="F1482" i="21"/>
  <c r="D1483" i="21"/>
  <c r="I1481" i="21"/>
  <c r="H1482" i="21"/>
  <c r="L1481" i="21"/>
  <c r="P1481" i="21"/>
  <c r="N1481" i="21"/>
  <c r="J1481" i="21"/>
  <c r="M1480" i="21"/>
  <c r="Q1480" i="21"/>
  <c r="K1480" i="21"/>
  <c r="O1480" i="21"/>
  <c r="D1484" i="21"/>
  <c r="E1483" i="21"/>
  <c r="F1483" i="21"/>
  <c r="O1481" i="21"/>
  <c r="Q1481" i="21"/>
  <c r="K1481" i="21"/>
  <c r="M1481" i="21"/>
  <c r="L1482" i="21"/>
  <c r="H1483" i="21"/>
  <c r="N1482" i="21"/>
  <c r="J1482" i="21"/>
  <c r="P1482" i="21"/>
  <c r="I1482" i="21"/>
  <c r="D1485" i="21"/>
  <c r="E1484" i="21"/>
  <c r="F1484" i="21"/>
  <c r="I1483" i="21"/>
  <c r="L1483" i="21"/>
  <c r="H1484" i="21"/>
  <c r="J1483" i="21"/>
  <c r="N1483" i="21"/>
  <c r="P1483" i="21"/>
  <c r="K1482" i="21"/>
  <c r="M1482" i="21"/>
  <c r="O1482" i="21"/>
  <c r="Q1482" i="21"/>
  <c r="D1486" i="21"/>
  <c r="E1485" i="21"/>
  <c r="F1485" i="21"/>
  <c r="Q1483" i="21"/>
  <c r="K1483" i="21"/>
  <c r="O1483" i="21"/>
  <c r="M1483" i="21"/>
  <c r="H1485" i="21"/>
  <c r="P1484" i="21"/>
  <c r="I1484" i="21"/>
  <c r="N1484" i="21"/>
  <c r="L1484" i="21"/>
  <c r="J1484" i="21"/>
  <c r="F1486" i="21"/>
  <c r="D1487" i="21"/>
  <c r="E1486" i="21"/>
  <c r="J1485" i="21"/>
  <c r="I1485" i="21"/>
  <c r="L1485" i="21"/>
  <c r="P1485" i="21"/>
  <c r="N1485" i="21"/>
  <c r="H1486" i="21"/>
  <c r="Q1484" i="21"/>
  <c r="M1484" i="21"/>
  <c r="O1484" i="21"/>
  <c r="K1484" i="21"/>
  <c r="E1487" i="21"/>
  <c r="F1487" i="21"/>
  <c r="D1488" i="21"/>
  <c r="O1485" i="21"/>
  <c r="K1485" i="21"/>
  <c r="M1485" i="21"/>
  <c r="Q1485" i="21"/>
  <c r="L1486" i="21"/>
  <c r="H1487" i="21"/>
  <c r="N1486" i="21"/>
  <c r="I1486" i="21"/>
  <c r="J1486" i="21"/>
  <c r="P1486" i="21"/>
  <c r="D1489" i="21"/>
  <c r="F1488" i="21"/>
  <c r="E1488" i="21"/>
  <c r="P1487" i="21"/>
  <c r="J1487" i="21"/>
  <c r="L1487" i="21"/>
  <c r="N1487" i="21"/>
  <c r="I1487" i="21"/>
  <c r="H1488" i="21"/>
  <c r="M1486" i="21"/>
  <c r="O1486" i="21"/>
  <c r="K1486" i="21"/>
  <c r="Q1486" i="21"/>
  <c r="F1489" i="21"/>
  <c r="D1490" i="21"/>
  <c r="E1489" i="21"/>
  <c r="K1487" i="21"/>
  <c r="O1487" i="21"/>
  <c r="Q1487" i="21"/>
  <c r="M1487" i="21"/>
  <c r="J1488" i="21"/>
  <c r="L1488" i="21"/>
  <c r="I1488" i="21"/>
  <c r="P1488" i="21"/>
  <c r="N1488" i="21"/>
  <c r="H1489" i="21"/>
  <c r="E1490" i="21"/>
  <c r="F1490" i="21"/>
  <c r="D1491" i="21"/>
  <c r="M1488" i="21"/>
  <c r="Q1488" i="21"/>
  <c r="O1488" i="21"/>
  <c r="K1488" i="21"/>
  <c r="P1489" i="21"/>
  <c r="N1489" i="21"/>
  <c r="H1490" i="21"/>
  <c r="L1489" i="21"/>
  <c r="I1489" i="21"/>
  <c r="J1489" i="21"/>
  <c r="D1492" i="21"/>
  <c r="E1491" i="21"/>
  <c r="F1491" i="21"/>
  <c r="H1491" i="21"/>
  <c r="P1490" i="21"/>
  <c r="N1490" i="21"/>
  <c r="L1490" i="21"/>
  <c r="I1490" i="21"/>
  <c r="J1490" i="21"/>
  <c r="K1489" i="21"/>
  <c r="Q1489" i="21"/>
  <c r="O1489" i="21"/>
  <c r="M1489" i="21"/>
  <c r="E1492" i="21"/>
  <c r="D1493" i="21"/>
  <c r="F1492" i="21"/>
  <c r="P1491" i="21"/>
  <c r="N1491" i="21"/>
  <c r="I1491" i="21"/>
  <c r="L1491" i="21"/>
  <c r="H1492" i="21"/>
  <c r="J1491" i="21"/>
  <c r="Q1490" i="21"/>
  <c r="K1490" i="21"/>
  <c r="M1490" i="21"/>
  <c r="O1490" i="21"/>
  <c r="E1493" i="21"/>
  <c r="D1494" i="21"/>
  <c r="F1493" i="21"/>
  <c r="O1491" i="21"/>
  <c r="Q1491" i="21"/>
  <c r="M1491" i="21"/>
  <c r="K1491" i="21"/>
  <c r="P1492" i="21"/>
  <c r="L1492" i="21"/>
  <c r="N1492" i="21"/>
  <c r="I1492" i="21"/>
  <c r="H1493" i="21"/>
  <c r="J1492" i="21"/>
  <c r="D1495" i="21"/>
  <c r="F1494" i="21"/>
  <c r="E1494" i="21"/>
  <c r="Q1492" i="21"/>
  <c r="O1492" i="21"/>
  <c r="K1492" i="21"/>
  <c r="M1492" i="21"/>
  <c r="P1493" i="21"/>
  <c r="I1493" i="21"/>
  <c r="N1493" i="21"/>
  <c r="J1493" i="21"/>
  <c r="H1494" i="21"/>
  <c r="L1493" i="21"/>
  <c r="D1496" i="21"/>
  <c r="F1495" i="21"/>
  <c r="E1495" i="21"/>
  <c r="M1493" i="21"/>
  <c r="Q1493" i="21"/>
  <c r="O1493" i="21"/>
  <c r="K1493" i="21"/>
  <c r="N1494" i="21"/>
  <c r="J1494" i="21"/>
  <c r="H1495" i="21"/>
  <c r="I1494" i="21"/>
  <c r="P1494" i="21"/>
  <c r="L1494" i="21"/>
  <c r="E1496" i="21"/>
  <c r="F1496" i="21"/>
  <c r="D1497" i="21"/>
  <c r="H1496" i="21"/>
  <c r="P1495" i="21"/>
  <c r="I1495" i="21"/>
  <c r="L1495" i="21"/>
  <c r="J1495" i="21"/>
  <c r="N1495" i="21"/>
  <c r="K1494" i="21"/>
  <c r="O1494" i="21"/>
  <c r="M1494" i="21"/>
  <c r="Q1494" i="21"/>
  <c r="D1498" i="21"/>
  <c r="E1497" i="21"/>
  <c r="F1497" i="21"/>
  <c r="P1496" i="21"/>
  <c r="N1496" i="21"/>
  <c r="H1497" i="21"/>
  <c r="J1496" i="21"/>
  <c r="L1496" i="21"/>
  <c r="I1496" i="21"/>
  <c r="Q1495" i="21"/>
  <c r="K1495" i="21"/>
  <c r="M1495" i="21"/>
  <c r="O1495" i="21"/>
  <c r="F1498" i="21"/>
  <c r="E1498" i="21"/>
  <c r="D1499" i="21"/>
  <c r="H1498" i="21"/>
  <c r="P1497" i="21"/>
  <c r="N1497" i="21"/>
  <c r="I1497" i="21"/>
  <c r="L1497" i="21"/>
  <c r="J1497" i="21"/>
  <c r="O1496" i="21"/>
  <c r="K1496" i="21"/>
  <c r="M1496" i="21"/>
  <c r="Q1496" i="21"/>
  <c r="F1499" i="21"/>
  <c r="D1500" i="21"/>
  <c r="E1499" i="21"/>
  <c r="H1499" i="21"/>
  <c r="L1498" i="21"/>
  <c r="I1498" i="21"/>
  <c r="P1498" i="21"/>
  <c r="N1498" i="21"/>
  <c r="J1498" i="21"/>
  <c r="M1497" i="21"/>
  <c r="Q1497" i="21"/>
  <c r="O1497" i="21"/>
  <c r="K1497" i="21"/>
  <c r="E1500" i="21"/>
  <c r="D1501" i="21"/>
  <c r="F1500" i="21"/>
  <c r="I1499" i="21"/>
  <c r="L1499" i="21"/>
  <c r="J1499" i="21"/>
  <c r="N1499" i="21"/>
  <c r="P1499" i="21"/>
  <c r="H1500" i="21"/>
  <c r="K1498" i="21"/>
  <c r="M1498" i="21"/>
  <c r="Q1498" i="21"/>
  <c r="O1498" i="21"/>
  <c r="D1502" i="21"/>
  <c r="F1501" i="21"/>
  <c r="E1501" i="21"/>
  <c r="Q1499" i="21"/>
  <c r="K1499" i="21"/>
  <c r="O1499" i="21"/>
  <c r="M1499" i="21"/>
  <c r="P1500" i="21"/>
  <c r="N1500" i="21"/>
  <c r="J1500" i="21"/>
  <c r="H1501" i="21"/>
  <c r="I1500" i="21"/>
  <c r="L1500" i="21"/>
  <c r="E1502" i="21"/>
  <c r="F1502" i="21"/>
  <c r="D1503" i="21"/>
  <c r="N1501" i="21"/>
  <c r="I1501" i="21"/>
  <c r="H1502" i="21"/>
  <c r="P1501" i="21"/>
  <c r="J1501" i="21"/>
  <c r="L1501" i="21"/>
  <c r="Q1500" i="21"/>
  <c r="M1500" i="21"/>
  <c r="O1500" i="21"/>
  <c r="K1500" i="21"/>
  <c r="D1504" i="21"/>
  <c r="F1503" i="21"/>
  <c r="E1503" i="21"/>
  <c r="K1501" i="21"/>
  <c r="M1501" i="21"/>
  <c r="O1501" i="21"/>
  <c r="Q1501" i="21"/>
  <c r="H1503" i="21"/>
  <c r="P1502" i="21"/>
  <c r="N1502" i="21"/>
  <c r="I1502" i="21"/>
  <c r="J1502" i="21"/>
  <c r="L1502" i="21"/>
  <c r="E1504" i="21"/>
  <c r="D1505" i="21"/>
  <c r="F1504" i="21"/>
  <c r="H1504" i="21"/>
  <c r="J1503" i="21"/>
  <c r="N1503" i="21"/>
  <c r="P1503" i="21"/>
  <c r="I1503" i="21"/>
  <c r="L1503" i="21"/>
  <c r="Q1502" i="21"/>
  <c r="M1502" i="21"/>
  <c r="K1502" i="21"/>
  <c r="O1502" i="21"/>
  <c r="D1506" i="21"/>
  <c r="F1505" i="21"/>
  <c r="E1505" i="21"/>
  <c r="N1504" i="21"/>
  <c r="J1504" i="21"/>
  <c r="H1505" i="21"/>
  <c r="L1504" i="21"/>
  <c r="P1504" i="21"/>
  <c r="I1504" i="21"/>
  <c r="K1503" i="21"/>
  <c r="O1503" i="21"/>
  <c r="Q1503" i="21"/>
  <c r="M1503" i="21"/>
  <c r="F1506" i="21"/>
  <c r="E1506" i="21"/>
  <c r="D1507" i="21"/>
  <c r="L1505" i="21"/>
  <c r="I1505" i="21"/>
  <c r="P1505" i="21"/>
  <c r="H1506" i="21"/>
  <c r="N1505" i="21"/>
  <c r="J1505" i="21"/>
  <c r="K1504" i="21"/>
  <c r="O1504" i="21"/>
  <c r="M1504" i="21"/>
  <c r="Q1504" i="21"/>
  <c r="D1508" i="21"/>
  <c r="F1507" i="21"/>
  <c r="E1507" i="21"/>
  <c r="M1505" i="21"/>
  <c r="Q1505" i="21"/>
  <c r="K1505" i="21"/>
  <c r="O1505" i="21"/>
  <c r="P1506" i="21"/>
  <c r="L1506" i="21"/>
  <c r="J1506" i="21"/>
  <c r="I1506" i="21"/>
  <c r="H1507" i="21"/>
  <c r="N1506" i="21"/>
  <c r="F1508" i="21"/>
  <c r="E1508" i="21"/>
  <c r="D1509" i="21"/>
  <c r="Q1506" i="21"/>
  <c r="O1506" i="21"/>
  <c r="K1506" i="21"/>
  <c r="M1506" i="21"/>
  <c r="P1507" i="21"/>
  <c r="I1507" i="21"/>
  <c r="J1507" i="21"/>
  <c r="H1508" i="21"/>
  <c r="L1507" i="21"/>
  <c r="N1507" i="21"/>
  <c r="F1509" i="21"/>
  <c r="D1510" i="21"/>
  <c r="E1509" i="21"/>
  <c r="K1507" i="21"/>
  <c r="O1507" i="21"/>
  <c r="M1507" i="21"/>
  <c r="Q1507" i="21"/>
  <c r="H1509" i="21"/>
  <c r="L1508" i="21"/>
  <c r="J1508" i="21"/>
  <c r="N1508" i="21"/>
  <c r="I1508" i="21"/>
  <c r="P1508" i="21"/>
  <c r="E1510" i="21"/>
  <c r="D1511" i="21"/>
  <c r="F1510" i="21"/>
  <c r="P1509" i="21"/>
  <c r="J1509" i="21"/>
  <c r="N1509" i="21"/>
  <c r="L1509" i="21"/>
  <c r="I1509" i="21"/>
  <c r="H1510" i="21"/>
  <c r="M1508" i="21"/>
  <c r="Q1508" i="21"/>
  <c r="O1508" i="21"/>
  <c r="K1508" i="21"/>
  <c r="F1511" i="21"/>
  <c r="D1512" i="21"/>
  <c r="E1511" i="21"/>
  <c r="M1509" i="21"/>
  <c r="K1509" i="21"/>
  <c r="Q1509" i="21"/>
  <c r="O1509" i="21"/>
  <c r="N1510" i="21"/>
  <c r="H1511" i="21"/>
  <c r="L1510" i="21"/>
  <c r="J1510" i="21"/>
  <c r="P1510" i="21"/>
  <c r="I1510" i="21"/>
  <c r="F1512" i="21"/>
  <c r="D1513" i="21"/>
  <c r="E1512" i="21"/>
  <c r="I1511" i="21"/>
  <c r="L1511" i="21"/>
  <c r="N1511" i="21"/>
  <c r="H1512" i="21"/>
  <c r="J1511" i="21"/>
  <c r="P1511" i="21"/>
  <c r="O1510" i="21"/>
  <c r="K1510" i="21"/>
  <c r="Q1510" i="21"/>
  <c r="M1510" i="21"/>
  <c r="D1514" i="21"/>
  <c r="E1513" i="21"/>
  <c r="F1513" i="21"/>
  <c r="O1511" i="21"/>
  <c r="K1511" i="21"/>
  <c r="Q1511" i="21"/>
  <c r="M1511" i="21"/>
  <c r="I1512" i="21"/>
  <c r="N1512" i="21"/>
  <c r="L1512" i="21"/>
  <c r="J1512" i="21"/>
  <c r="H1513" i="21"/>
  <c r="P1512" i="21"/>
  <c r="E1514" i="21"/>
  <c r="D1515" i="21"/>
  <c r="F1514" i="21"/>
  <c r="O1512" i="21"/>
  <c r="Q1512" i="21"/>
  <c r="K1512" i="21"/>
  <c r="M1512" i="21"/>
  <c r="I1513" i="21"/>
  <c r="P1513" i="21"/>
  <c r="N1513" i="21"/>
  <c r="L1513" i="21"/>
  <c r="J1513" i="21"/>
  <c r="H1514" i="21"/>
  <c r="D1516" i="21"/>
  <c r="E1515" i="21"/>
  <c r="F1515" i="21"/>
  <c r="Q1513" i="21"/>
  <c r="O1513" i="21"/>
  <c r="M1513" i="21"/>
  <c r="K1513" i="21"/>
  <c r="L1514" i="21"/>
  <c r="H1515" i="21"/>
  <c r="J1514" i="21"/>
  <c r="N1514" i="21"/>
  <c r="P1514" i="21"/>
  <c r="I1514" i="21"/>
  <c r="D1517" i="21"/>
  <c r="E1516" i="21"/>
  <c r="F1516" i="21"/>
  <c r="J1515" i="21"/>
  <c r="P1515" i="21"/>
  <c r="H1516" i="21"/>
  <c r="I1515" i="21"/>
  <c r="L1515" i="21"/>
  <c r="N1515" i="21"/>
  <c r="O1514" i="21"/>
  <c r="Q1514" i="21"/>
  <c r="M1514" i="21"/>
  <c r="K1514" i="21"/>
  <c r="D1518" i="21"/>
  <c r="E1517" i="21"/>
  <c r="F1517" i="21"/>
  <c r="I1516" i="21"/>
  <c r="H1517" i="21"/>
  <c r="L1516" i="21"/>
  <c r="N1516" i="21"/>
  <c r="J1516" i="21"/>
  <c r="P1516" i="21"/>
  <c r="K1515" i="21"/>
  <c r="M1515" i="21"/>
  <c r="O1515" i="21"/>
  <c r="Q1515" i="21"/>
  <c r="F1518" i="21"/>
  <c r="E1518" i="21"/>
  <c r="D1519" i="21"/>
  <c r="O1516" i="21"/>
  <c r="Q1516" i="21"/>
  <c r="K1516" i="21"/>
  <c r="M1516" i="21"/>
  <c r="N1517" i="21"/>
  <c r="J1517" i="21"/>
  <c r="P1517" i="21"/>
  <c r="L1517" i="21"/>
  <c r="H1518" i="21"/>
  <c r="I1517" i="21"/>
  <c r="E1519" i="21"/>
  <c r="D1520" i="21"/>
  <c r="F1519" i="21"/>
  <c r="L1518" i="21"/>
  <c r="N1518" i="21"/>
  <c r="P1518" i="21"/>
  <c r="I1518" i="21"/>
  <c r="H1519" i="21"/>
  <c r="J1518" i="21"/>
  <c r="K1517" i="21"/>
  <c r="Q1517" i="21"/>
  <c r="M1517" i="21"/>
  <c r="O1517" i="21"/>
  <c r="D1521" i="21"/>
  <c r="F1520" i="21"/>
  <c r="E1520" i="21"/>
  <c r="K1518" i="21"/>
  <c r="Q1518" i="21"/>
  <c r="M1518" i="21"/>
  <c r="O1518" i="21"/>
  <c r="I1519" i="21"/>
  <c r="L1519" i="21"/>
  <c r="N1519" i="21"/>
  <c r="P1519" i="21"/>
  <c r="J1519" i="21"/>
  <c r="H1520" i="21"/>
  <c r="D1522" i="21"/>
  <c r="E1521" i="21"/>
  <c r="F1521" i="21"/>
  <c r="O1519" i="21"/>
  <c r="M1519" i="21"/>
  <c r="K1519" i="21"/>
  <c r="Q1519" i="21"/>
  <c r="J1520" i="21"/>
  <c r="L1520" i="21"/>
  <c r="P1520" i="21"/>
  <c r="N1520" i="21"/>
  <c r="H1521" i="21"/>
  <c r="I1520" i="21"/>
  <c r="E1522" i="21"/>
  <c r="F1522" i="21"/>
  <c r="D1523" i="21"/>
  <c r="J1521" i="21"/>
  <c r="P1521" i="21"/>
  <c r="N1521" i="21"/>
  <c r="I1521" i="21"/>
  <c r="L1521" i="21"/>
  <c r="H1522" i="21"/>
  <c r="O1520" i="21"/>
  <c r="Q1520" i="21"/>
  <c r="M1520" i="21"/>
  <c r="K1520" i="21"/>
  <c r="D1524" i="21"/>
  <c r="F1523" i="21"/>
  <c r="E1523" i="21"/>
  <c r="K1521" i="21"/>
  <c r="O1521" i="21"/>
  <c r="M1521" i="21"/>
  <c r="Q1521" i="21"/>
  <c r="H1523" i="21"/>
  <c r="J1522" i="21"/>
  <c r="N1522" i="21"/>
  <c r="I1522" i="21"/>
  <c r="P1522" i="21"/>
  <c r="L1522" i="21"/>
  <c r="D1525" i="21"/>
  <c r="E1524" i="21"/>
  <c r="F1524" i="21"/>
  <c r="H1524" i="21"/>
  <c r="I1523" i="21"/>
  <c r="N1523" i="21"/>
  <c r="L1523" i="21"/>
  <c r="J1523" i="21"/>
  <c r="P1523" i="21"/>
  <c r="Q1522" i="21"/>
  <c r="O1522" i="21"/>
  <c r="K1522" i="21"/>
  <c r="M1522" i="21"/>
  <c r="D1526" i="21"/>
  <c r="E1525" i="21"/>
  <c r="F1525" i="21"/>
  <c r="I1524" i="21"/>
  <c r="N1524" i="21"/>
  <c r="P1524" i="21"/>
  <c r="J1524" i="21"/>
  <c r="L1524" i="21"/>
  <c r="H1525" i="21"/>
  <c r="O1523" i="21"/>
  <c r="K1523" i="21"/>
  <c r="Q1523" i="21"/>
  <c r="M1523" i="21"/>
  <c r="E1526" i="21"/>
  <c r="F1526" i="21"/>
  <c r="D1527" i="21"/>
  <c r="K1524" i="21"/>
  <c r="M1524" i="21"/>
  <c r="O1524" i="21"/>
  <c r="Q1524" i="21"/>
  <c r="N1525" i="21"/>
  <c r="L1525" i="21"/>
  <c r="P1525" i="21"/>
  <c r="J1525" i="21"/>
  <c r="H1526" i="21"/>
  <c r="I1525" i="21"/>
  <c r="D1528" i="21"/>
  <c r="F1527" i="21"/>
  <c r="E1527" i="21"/>
  <c r="J1526" i="21"/>
  <c r="I1526" i="21"/>
  <c r="L1526" i="21"/>
  <c r="H1527" i="21"/>
  <c r="P1526" i="21"/>
  <c r="N1526" i="21"/>
  <c r="Q1525" i="21"/>
  <c r="K1525" i="21"/>
  <c r="O1525" i="21"/>
  <c r="M1525" i="21"/>
  <c r="F1528" i="21"/>
  <c r="E1528" i="21"/>
  <c r="D1529" i="21"/>
  <c r="K1526" i="21"/>
  <c r="M1526" i="21"/>
  <c r="O1526" i="21"/>
  <c r="Q1526" i="21"/>
  <c r="J1527" i="21"/>
  <c r="L1527" i="21"/>
  <c r="H1528" i="21"/>
  <c r="I1527" i="21"/>
  <c r="P1527" i="21"/>
  <c r="N1527" i="21"/>
  <c r="E1529" i="21"/>
  <c r="D1530" i="21"/>
  <c r="F1529" i="21"/>
  <c r="J1528" i="21"/>
  <c r="N1528" i="21"/>
  <c r="L1528" i="21"/>
  <c r="P1528" i="21"/>
  <c r="I1528" i="21"/>
  <c r="H1529" i="21"/>
  <c r="Q1527" i="21"/>
  <c r="M1527" i="21"/>
  <c r="K1527" i="21"/>
  <c r="O1527" i="21"/>
  <c r="E1530" i="21"/>
  <c r="F1530" i="21"/>
  <c r="D1531" i="21"/>
  <c r="M1528" i="21"/>
  <c r="Q1528" i="21"/>
  <c r="O1528" i="21"/>
  <c r="K1528" i="21"/>
  <c r="P1529" i="21"/>
  <c r="N1529" i="21"/>
  <c r="I1529" i="21"/>
  <c r="L1529" i="21"/>
  <c r="J1529" i="21"/>
  <c r="H1530" i="21"/>
  <c r="F1531" i="21"/>
  <c r="D1532" i="21"/>
  <c r="E1531" i="21"/>
  <c r="M1529" i="21"/>
  <c r="Q1529" i="21"/>
  <c r="K1529" i="21"/>
  <c r="O1529" i="21"/>
  <c r="J1530" i="21"/>
  <c r="P1530" i="21"/>
  <c r="N1530" i="21"/>
  <c r="L1530" i="21"/>
  <c r="H1531" i="21"/>
  <c r="I1530" i="21"/>
  <c r="E1532" i="21"/>
  <c r="F1532" i="21"/>
  <c r="D1533" i="21"/>
  <c r="N1531" i="21"/>
  <c r="I1531" i="21"/>
  <c r="L1531" i="21"/>
  <c r="H1532" i="21"/>
  <c r="P1531" i="21"/>
  <c r="J1531" i="21"/>
  <c r="O1530" i="21"/>
  <c r="M1530" i="21"/>
  <c r="K1530" i="21"/>
  <c r="Q1530" i="21"/>
  <c r="E1533" i="21"/>
  <c r="F1533" i="21"/>
  <c r="D1534" i="21"/>
  <c r="Q1531" i="21"/>
  <c r="K1531" i="21"/>
  <c r="M1531" i="21"/>
  <c r="O1531" i="21"/>
  <c r="N1532" i="21"/>
  <c r="I1532" i="21"/>
  <c r="L1532" i="21"/>
  <c r="J1532" i="21"/>
  <c r="P1532" i="21"/>
  <c r="H1533" i="21"/>
  <c r="E1534" i="21"/>
  <c r="D1535" i="21"/>
  <c r="F1534" i="21"/>
  <c r="K1532" i="21"/>
  <c r="Q1532" i="21"/>
  <c r="M1532" i="21"/>
  <c r="O1532" i="21"/>
  <c r="J1533" i="21"/>
  <c r="N1533" i="21"/>
  <c r="L1533" i="21"/>
  <c r="I1533" i="21"/>
  <c r="P1533" i="21"/>
  <c r="H1534" i="21"/>
  <c r="E1535" i="21"/>
  <c r="F1535" i="21"/>
  <c r="D1536" i="21"/>
  <c r="M1533" i="21"/>
  <c r="Q1533" i="21"/>
  <c r="K1533" i="21"/>
  <c r="O1533" i="21"/>
  <c r="N1534" i="21"/>
  <c r="I1534" i="21"/>
  <c r="H1535" i="21"/>
  <c r="L1534" i="21"/>
  <c r="J1534" i="21"/>
  <c r="P1534" i="21"/>
  <c r="D1537" i="21"/>
  <c r="E1536" i="21"/>
  <c r="F1536" i="21"/>
  <c r="Q1534" i="21"/>
  <c r="K1534" i="21"/>
  <c r="M1534" i="21"/>
  <c r="O1534" i="21"/>
  <c r="P1535" i="21"/>
  <c r="H1536" i="21"/>
  <c r="L1535" i="21"/>
  <c r="I1535" i="21"/>
  <c r="N1535" i="21"/>
  <c r="J1535" i="21"/>
  <c r="E1537" i="21"/>
  <c r="F1537" i="21"/>
  <c r="D1538" i="21"/>
  <c r="I1536" i="21"/>
  <c r="N1536" i="21"/>
  <c r="L1536" i="21"/>
  <c r="J1536" i="21"/>
  <c r="H1537" i="21"/>
  <c r="P1536" i="21"/>
  <c r="O1535" i="21"/>
  <c r="K1535" i="21"/>
  <c r="Q1535" i="21"/>
  <c r="M1535" i="21"/>
  <c r="F1538" i="21"/>
  <c r="E1538" i="21"/>
  <c r="D1539" i="21"/>
  <c r="M1536" i="21"/>
  <c r="Q1536" i="21"/>
  <c r="O1536" i="21"/>
  <c r="K1536" i="21"/>
  <c r="J1537" i="21"/>
  <c r="H1538" i="21"/>
  <c r="N1537" i="21"/>
  <c r="L1537" i="21"/>
  <c r="P1537" i="21"/>
  <c r="I1537" i="21"/>
  <c r="D1540" i="21"/>
  <c r="F1539" i="21"/>
  <c r="E1539" i="21"/>
  <c r="N1538" i="21"/>
  <c r="L1538" i="21"/>
  <c r="I1538" i="21"/>
  <c r="P1538" i="21"/>
  <c r="J1538" i="21"/>
  <c r="H1539" i="21"/>
  <c r="Q1537" i="21"/>
  <c r="M1537" i="21"/>
  <c r="O1537" i="21"/>
  <c r="K1537" i="21"/>
  <c r="F1540" i="21"/>
  <c r="D1541" i="21"/>
  <c r="E1540" i="21"/>
  <c r="K1538" i="21"/>
  <c r="Q1538" i="21"/>
  <c r="M1538" i="21"/>
  <c r="O1538" i="21"/>
  <c r="P1539" i="21"/>
  <c r="N1539" i="21"/>
  <c r="I1539" i="21"/>
  <c r="L1539" i="21"/>
  <c r="H1540" i="21"/>
  <c r="J1539" i="21"/>
  <c r="D1542" i="21"/>
  <c r="F1541" i="21"/>
  <c r="E1541" i="21"/>
  <c r="M1539" i="21"/>
  <c r="K1539" i="21"/>
  <c r="O1539" i="21"/>
  <c r="Q1539" i="21"/>
  <c r="L1540" i="21"/>
  <c r="H1541" i="21"/>
  <c r="N1540" i="21"/>
  <c r="J1540" i="21"/>
  <c r="P1540" i="21"/>
  <c r="I1540" i="21"/>
  <c r="E1542" i="21"/>
  <c r="F1542" i="21"/>
  <c r="D1543" i="21"/>
  <c r="H1542" i="21"/>
  <c r="P1541" i="21"/>
  <c r="N1541" i="21"/>
  <c r="L1541" i="21"/>
  <c r="J1541" i="21"/>
  <c r="I1541" i="21"/>
  <c r="O1540" i="21"/>
  <c r="K1540" i="21"/>
  <c r="M1540" i="21"/>
  <c r="Q1540" i="21"/>
  <c r="F1543" i="21"/>
  <c r="E1543" i="21"/>
  <c r="D1544" i="21"/>
  <c r="I1542" i="21"/>
  <c r="L1542" i="21"/>
  <c r="P1542" i="21"/>
  <c r="H1543" i="21"/>
  <c r="N1542" i="21"/>
  <c r="J1542" i="21"/>
  <c r="M1541" i="21"/>
  <c r="K1541" i="21"/>
  <c r="Q1541" i="21"/>
  <c r="O1541" i="21"/>
  <c r="F1544" i="21"/>
  <c r="D1545" i="21"/>
  <c r="E1544" i="21"/>
  <c r="O1542" i="21"/>
  <c r="M1542" i="21"/>
  <c r="Q1542" i="21"/>
  <c r="K1542" i="21"/>
  <c r="L1543" i="21"/>
  <c r="N1543" i="21"/>
  <c r="P1543" i="21"/>
  <c r="I1543" i="21"/>
  <c r="J1543" i="21"/>
  <c r="H1544" i="21"/>
  <c r="F1545" i="21"/>
  <c r="E1545" i="21"/>
  <c r="D1546" i="21"/>
  <c r="K1543" i="21"/>
  <c r="Q1543" i="21"/>
  <c r="M1543" i="21"/>
  <c r="O1543" i="21"/>
  <c r="I1544" i="21"/>
  <c r="H1545" i="21"/>
  <c r="N1544" i="21"/>
  <c r="J1544" i="21"/>
  <c r="P1544" i="21"/>
  <c r="L1544" i="21"/>
  <c r="D1547" i="21"/>
  <c r="F1546" i="21"/>
  <c r="E1546" i="21"/>
  <c r="Q1544" i="21"/>
  <c r="O1544" i="21"/>
  <c r="M1544" i="21"/>
  <c r="K1544" i="21"/>
  <c r="H1546" i="21"/>
  <c r="J1545" i="21"/>
  <c r="L1545" i="21"/>
  <c r="P1545" i="21"/>
  <c r="N1545" i="21"/>
  <c r="I1545" i="21"/>
  <c r="D1548" i="21"/>
  <c r="F1547" i="21"/>
  <c r="E1547" i="21"/>
  <c r="J1546" i="21"/>
  <c r="I1546" i="21"/>
  <c r="P1546" i="21"/>
  <c r="H1547" i="21"/>
  <c r="L1546" i="21"/>
  <c r="N1546" i="21"/>
  <c r="O1545" i="21"/>
  <c r="Q1545" i="21"/>
  <c r="K1545" i="21"/>
  <c r="M1545" i="21"/>
  <c r="F1548" i="21"/>
  <c r="D1549" i="21"/>
  <c r="E1548" i="21"/>
  <c r="O1546" i="21"/>
  <c r="M1546" i="21"/>
  <c r="K1546" i="21"/>
  <c r="Q1546" i="21"/>
  <c r="I1547" i="21"/>
  <c r="P1547" i="21"/>
  <c r="L1547" i="21"/>
  <c r="J1547" i="21"/>
  <c r="H1548" i="21"/>
  <c r="N1547" i="21"/>
  <c r="E1549" i="21"/>
  <c r="D1550" i="21"/>
  <c r="F1549" i="21"/>
  <c r="Q1547" i="21"/>
  <c r="O1547" i="21"/>
  <c r="K1547" i="21"/>
  <c r="M1547" i="21"/>
  <c r="L1548" i="21"/>
  <c r="I1548" i="21"/>
  <c r="J1548" i="21"/>
  <c r="P1548" i="21"/>
  <c r="N1548" i="21"/>
  <c r="H1549" i="21"/>
  <c r="D1551" i="21"/>
  <c r="E1550" i="21"/>
  <c r="F1550" i="21"/>
  <c r="Q1548" i="21"/>
  <c r="M1548" i="21"/>
  <c r="O1548" i="21"/>
  <c r="K1548" i="21"/>
  <c r="N1549" i="21"/>
  <c r="I1549" i="21"/>
  <c r="L1549" i="21"/>
  <c r="H1550" i="21"/>
  <c r="J1549" i="21"/>
  <c r="P1549" i="21"/>
  <c r="D1552" i="21"/>
  <c r="E1551" i="21"/>
  <c r="F1551" i="21"/>
  <c r="O1549" i="21"/>
  <c r="K1549" i="21"/>
  <c r="Q1549" i="21"/>
  <c r="M1549" i="21"/>
  <c r="N1550" i="21"/>
  <c r="P1550" i="21"/>
  <c r="I1550" i="21"/>
  <c r="J1550" i="21"/>
  <c r="H1551" i="21"/>
  <c r="L1550" i="21"/>
  <c r="E1552" i="21"/>
  <c r="F1552" i="21"/>
  <c r="D1553" i="21"/>
  <c r="Q1550" i="21"/>
  <c r="K1550" i="21"/>
  <c r="M1550" i="21"/>
  <c r="O1550" i="21"/>
  <c r="I1551" i="21"/>
  <c r="H1552" i="21"/>
  <c r="N1551" i="21"/>
  <c r="L1551" i="21"/>
  <c r="P1551" i="21"/>
  <c r="J1551" i="21"/>
  <c r="D1554" i="21"/>
  <c r="F1553" i="21"/>
  <c r="E1553" i="21"/>
  <c r="K1551" i="21"/>
  <c r="O1551" i="21"/>
  <c r="Q1551" i="21"/>
  <c r="M1551" i="21"/>
  <c r="I1552" i="21"/>
  <c r="H1553" i="21"/>
  <c r="N1552" i="21"/>
  <c r="J1552" i="21"/>
  <c r="L1552" i="21"/>
  <c r="P1552" i="21"/>
  <c r="D1555" i="21"/>
  <c r="E1554" i="21"/>
  <c r="F1554" i="21"/>
  <c r="O1552" i="21"/>
  <c r="Q1552" i="21"/>
  <c r="M1552" i="21"/>
  <c r="K1552" i="21"/>
  <c r="H1554" i="21"/>
  <c r="N1553" i="21"/>
  <c r="I1553" i="21"/>
  <c r="J1553" i="21"/>
  <c r="P1553" i="21"/>
  <c r="L1553" i="21"/>
  <c r="E1555" i="21"/>
  <c r="D1556" i="21"/>
  <c r="F1555" i="21"/>
  <c r="I1554" i="21"/>
  <c r="L1554" i="21"/>
  <c r="P1554" i="21"/>
  <c r="N1554" i="21"/>
  <c r="J1554" i="21"/>
  <c r="H1555" i="21"/>
  <c r="K1553" i="21"/>
  <c r="O1553" i="21"/>
  <c r="M1553" i="21"/>
  <c r="Q1553" i="21"/>
  <c r="D1557" i="21"/>
  <c r="E1556" i="21"/>
  <c r="F1556" i="21"/>
  <c r="Q1554" i="21"/>
  <c r="K1554" i="21"/>
  <c r="M1554" i="21"/>
  <c r="O1554" i="21"/>
  <c r="N1555" i="21"/>
  <c r="H1556" i="21"/>
  <c r="L1555" i="21"/>
  <c r="P1555" i="21"/>
  <c r="J1555" i="21"/>
  <c r="I1555" i="21"/>
  <c r="E1557" i="21"/>
  <c r="F1557" i="21"/>
  <c r="D1558" i="21"/>
  <c r="H1557" i="21"/>
  <c r="N1556" i="21"/>
  <c r="L1556" i="21"/>
  <c r="I1556" i="21"/>
  <c r="J1556" i="21"/>
  <c r="P1556" i="21"/>
  <c r="Q1555" i="21"/>
  <c r="O1555" i="21"/>
  <c r="M1555" i="21"/>
  <c r="K1555" i="21"/>
  <c r="F1558" i="21"/>
  <c r="E1558" i="21"/>
  <c r="D1559" i="21"/>
  <c r="J1557" i="21"/>
  <c r="L1557" i="21"/>
  <c r="N1557" i="21"/>
  <c r="I1557" i="21"/>
  <c r="P1557" i="21"/>
  <c r="H1558" i="21"/>
  <c r="Q1556" i="21"/>
  <c r="M1556" i="21"/>
  <c r="O1556" i="21"/>
  <c r="K1556" i="21"/>
  <c r="F1559" i="21"/>
  <c r="E1559" i="21"/>
  <c r="D1560" i="21"/>
  <c r="M1557" i="21"/>
  <c r="O1557" i="21"/>
  <c r="K1557" i="21"/>
  <c r="Q1557" i="21"/>
  <c r="P1558" i="21"/>
  <c r="N1558" i="21"/>
  <c r="H1559" i="21"/>
  <c r="J1558" i="21"/>
  <c r="L1558" i="21"/>
  <c r="I1558" i="21"/>
  <c r="F1560" i="21"/>
  <c r="D1561" i="21"/>
  <c r="E1560" i="21"/>
  <c r="P1559" i="21"/>
  <c r="H1560" i="21"/>
  <c r="J1559" i="21"/>
  <c r="N1559" i="21"/>
  <c r="L1559" i="21"/>
  <c r="I1559" i="21"/>
  <c r="M1558" i="21"/>
  <c r="Q1558" i="21"/>
  <c r="O1558" i="21"/>
  <c r="K1558" i="21"/>
  <c r="D1562" i="21"/>
  <c r="F1561" i="21"/>
  <c r="E1561" i="21"/>
  <c r="J1560" i="21"/>
  <c r="N1560" i="21"/>
  <c r="H1561" i="21"/>
  <c r="P1560" i="21"/>
  <c r="I1560" i="21"/>
  <c r="L1560" i="21"/>
  <c r="Q1559" i="21"/>
  <c r="K1559" i="21"/>
  <c r="O1559" i="21"/>
  <c r="M1559" i="21"/>
  <c r="F1562" i="21"/>
  <c r="D1563" i="21"/>
  <c r="E1562" i="21"/>
  <c r="J1561" i="21"/>
  <c r="H1562" i="21"/>
  <c r="L1561" i="21"/>
  <c r="N1561" i="21"/>
  <c r="I1561" i="21"/>
  <c r="P1561" i="21"/>
  <c r="M1560" i="21"/>
  <c r="O1560" i="21"/>
  <c r="Q1560" i="21"/>
  <c r="K1560" i="21"/>
  <c r="D1564" i="21"/>
  <c r="F1563" i="21"/>
  <c r="E1563" i="21"/>
  <c r="P1562" i="21"/>
  <c r="J1562" i="21"/>
  <c r="L1562" i="21"/>
  <c r="I1562" i="21"/>
  <c r="H1563" i="21"/>
  <c r="N1562" i="21"/>
  <c r="K1561" i="21"/>
  <c r="Q1561" i="21"/>
  <c r="O1561" i="21"/>
  <c r="M1561" i="21"/>
  <c r="D1565" i="21"/>
  <c r="F1564" i="21"/>
  <c r="E1564" i="21"/>
  <c r="Q1562" i="21"/>
  <c r="M1562" i="21"/>
  <c r="O1562" i="21"/>
  <c r="K1562" i="21"/>
  <c r="L1563" i="21"/>
  <c r="N1563" i="21"/>
  <c r="H1564" i="21"/>
  <c r="J1563" i="21"/>
  <c r="P1563" i="21"/>
  <c r="I1563" i="21"/>
  <c r="E1565" i="21"/>
  <c r="F1565" i="21"/>
  <c r="D1566" i="21"/>
  <c r="H1565" i="21"/>
  <c r="L1564" i="21"/>
  <c r="P1564" i="21"/>
  <c r="J1564" i="21"/>
  <c r="N1564" i="21"/>
  <c r="I1564" i="21"/>
  <c r="Q1563" i="21"/>
  <c r="M1563" i="21"/>
  <c r="O1563" i="21"/>
  <c r="K1563" i="21"/>
  <c r="D1567" i="21"/>
  <c r="E1566" i="21"/>
  <c r="F1566" i="21"/>
  <c r="H1566" i="21"/>
  <c r="I1565" i="21"/>
  <c r="N1565" i="21"/>
  <c r="P1565" i="21"/>
  <c r="L1565" i="21"/>
  <c r="J1565" i="21"/>
  <c r="Q1564" i="21"/>
  <c r="M1564" i="21"/>
  <c r="K1564" i="21"/>
  <c r="O1564" i="21"/>
  <c r="F1567" i="21"/>
  <c r="E1567" i="21"/>
  <c r="D1568" i="21"/>
  <c r="J1566" i="21"/>
  <c r="L1566" i="21"/>
  <c r="H1567" i="21"/>
  <c r="P1566" i="21"/>
  <c r="N1566" i="21"/>
  <c r="I1566" i="21"/>
  <c r="O1565" i="21"/>
  <c r="Q1565" i="21"/>
  <c r="M1565" i="21"/>
  <c r="K1565" i="21"/>
  <c r="F1568" i="21"/>
  <c r="D1569" i="21"/>
  <c r="E1568" i="21"/>
  <c r="I1567" i="21"/>
  <c r="N1567" i="21"/>
  <c r="P1567" i="21"/>
  <c r="H1568" i="21"/>
  <c r="L1567" i="21"/>
  <c r="J1567" i="21"/>
  <c r="Q1566" i="21"/>
  <c r="K1566" i="21"/>
  <c r="M1566" i="21"/>
  <c r="O1566" i="21"/>
  <c r="E1569" i="21"/>
  <c r="D1570" i="21"/>
  <c r="F1569" i="21"/>
  <c r="K1567" i="21"/>
  <c r="Q1567" i="21"/>
  <c r="M1567" i="21"/>
  <c r="O1567" i="21"/>
  <c r="N1568" i="21"/>
  <c r="H1569" i="21"/>
  <c r="P1568" i="21"/>
  <c r="L1568" i="21"/>
  <c r="I1568" i="21"/>
  <c r="J1568" i="21"/>
  <c r="F1570" i="21"/>
  <c r="D1571" i="21"/>
  <c r="E1570" i="21"/>
  <c r="L1569" i="21"/>
  <c r="H1570" i="21"/>
  <c r="P1569" i="21"/>
  <c r="J1569" i="21"/>
  <c r="I1569" i="21"/>
  <c r="N1569" i="21"/>
  <c r="O1568" i="21"/>
  <c r="K1568" i="21"/>
  <c r="M1568" i="21"/>
  <c r="Q1568" i="21"/>
  <c r="E1571" i="21"/>
  <c r="F1571" i="21"/>
  <c r="D1572" i="21"/>
  <c r="I1570" i="21"/>
  <c r="H1571" i="21"/>
  <c r="J1570" i="21"/>
  <c r="P1570" i="21"/>
  <c r="L1570" i="21"/>
  <c r="N1570" i="21"/>
  <c r="O1569" i="21"/>
  <c r="Q1569" i="21"/>
  <c r="K1569" i="21"/>
  <c r="M1569" i="21"/>
  <c r="F1572" i="21"/>
  <c r="E1572" i="21"/>
  <c r="D1573" i="21"/>
  <c r="K1570" i="21"/>
  <c r="M1570" i="21"/>
  <c r="O1570" i="21"/>
  <c r="Q1570" i="21"/>
  <c r="J1571" i="21"/>
  <c r="P1571" i="21"/>
  <c r="I1571" i="21"/>
  <c r="N1571" i="21"/>
  <c r="L1571" i="21"/>
  <c r="H1572" i="21"/>
  <c r="F1573" i="21"/>
  <c r="E1573" i="21"/>
  <c r="D1574" i="21"/>
  <c r="M1571" i="21"/>
  <c r="O1571" i="21"/>
  <c r="K1571" i="21"/>
  <c r="Q1571" i="21"/>
  <c r="H1573" i="21"/>
  <c r="N1572" i="21"/>
  <c r="I1572" i="21"/>
  <c r="P1572" i="21"/>
  <c r="J1572" i="21"/>
  <c r="L1572" i="21"/>
  <c r="E1574" i="21"/>
  <c r="F1574" i="21"/>
  <c r="D1575" i="21"/>
  <c r="J1573" i="21"/>
  <c r="P1573" i="21"/>
  <c r="I1573" i="21"/>
  <c r="N1573" i="21"/>
  <c r="L1573" i="21"/>
  <c r="H1574" i="21"/>
  <c r="Q1572" i="21"/>
  <c r="K1572" i="21"/>
  <c r="M1572" i="21"/>
  <c r="O1572" i="21"/>
  <c r="F1575" i="21"/>
  <c r="E1575" i="21"/>
  <c r="D1576" i="21"/>
  <c r="K1573" i="21"/>
  <c r="O1573" i="21"/>
  <c r="M1573" i="21"/>
  <c r="Q1573" i="21"/>
  <c r="P1574" i="21"/>
  <c r="N1574" i="21"/>
  <c r="L1574" i="21"/>
  <c r="J1574" i="21"/>
  <c r="H1575" i="21"/>
  <c r="I1574" i="21"/>
  <c r="F1576" i="21"/>
  <c r="D1577" i="21"/>
  <c r="E1576" i="21"/>
  <c r="J1575" i="21"/>
  <c r="N1575" i="21"/>
  <c r="H1576" i="21"/>
  <c r="L1575" i="21"/>
  <c r="P1575" i="21"/>
  <c r="I1575" i="21"/>
  <c r="Q1574" i="21"/>
  <c r="O1574" i="21"/>
  <c r="M1574" i="21"/>
  <c r="K1574" i="21"/>
  <c r="D1578" i="21"/>
  <c r="E1577" i="21"/>
  <c r="F1577" i="21"/>
  <c r="L1576" i="21"/>
  <c r="I1576" i="21"/>
  <c r="N1576" i="21"/>
  <c r="P1576" i="21"/>
  <c r="H1577" i="21"/>
  <c r="J1576" i="21"/>
  <c r="K1575" i="21"/>
  <c r="M1575" i="21"/>
  <c r="Q1575" i="21"/>
  <c r="O1575" i="21"/>
  <c r="D1579" i="21"/>
  <c r="E1578" i="21"/>
  <c r="F1578" i="21"/>
  <c r="M1576" i="21"/>
  <c r="O1576" i="21"/>
  <c r="K1576" i="21"/>
  <c r="Q1576" i="21"/>
  <c r="I1577" i="21"/>
  <c r="N1577" i="21"/>
  <c r="P1577" i="21"/>
  <c r="L1577" i="21"/>
  <c r="J1577" i="21"/>
  <c r="H1578" i="21"/>
  <c r="E1579" i="21"/>
  <c r="F1579" i="21"/>
  <c r="D1580" i="21"/>
  <c r="K1577" i="21"/>
  <c r="O1577" i="21"/>
  <c r="M1577" i="21"/>
  <c r="Q1577" i="21"/>
  <c r="P1578" i="21"/>
  <c r="I1578" i="21"/>
  <c r="L1578" i="21"/>
  <c r="J1578" i="21"/>
  <c r="N1578" i="21"/>
  <c r="H1579" i="21"/>
  <c r="D1581" i="21"/>
  <c r="E1580" i="21"/>
  <c r="F1580" i="21"/>
  <c r="Q1578" i="21"/>
  <c r="K1578" i="21"/>
  <c r="O1578" i="21"/>
  <c r="M1578" i="21"/>
  <c r="I1579" i="21"/>
  <c r="H1580" i="21"/>
  <c r="N1579" i="21"/>
  <c r="L1579" i="21"/>
  <c r="P1579" i="21"/>
  <c r="J1579" i="21"/>
  <c r="F1581" i="21"/>
  <c r="D1582" i="21"/>
  <c r="E1581" i="21"/>
  <c r="K1579" i="21"/>
  <c r="O1579" i="21"/>
  <c r="M1579" i="21"/>
  <c r="Q1579" i="21"/>
  <c r="L1580" i="21"/>
  <c r="I1580" i="21"/>
  <c r="H1581" i="21"/>
  <c r="J1580" i="21"/>
  <c r="N1580" i="21"/>
  <c r="P1580" i="21"/>
  <c r="E1582" i="21"/>
  <c r="F1582" i="21"/>
  <c r="D1583" i="21"/>
  <c r="M1580" i="21"/>
  <c r="Q1580" i="21"/>
  <c r="K1580" i="21"/>
  <c r="O1580" i="21"/>
  <c r="J1581" i="21"/>
  <c r="P1581" i="21"/>
  <c r="N1581" i="21"/>
  <c r="L1581" i="21"/>
  <c r="I1581" i="21"/>
  <c r="H1582" i="21"/>
  <c r="D1584" i="21"/>
  <c r="F1583" i="21"/>
  <c r="E1583" i="21"/>
  <c r="O1581" i="21"/>
  <c r="K1581" i="21"/>
  <c r="Q1581" i="21"/>
  <c r="M1581" i="21"/>
  <c r="H1583" i="21"/>
  <c r="P1582" i="21"/>
  <c r="L1582" i="21"/>
  <c r="N1582" i="21"/>
  <c r="I1582" i="21"/>
  <c r="J1582" i="21"/>
  <c r="F1584" i="21"/>
  <c r="E1584" i="21"/>
  <c r="D1585" i="21"/>
  <c r="P1583" i="21"/>
  <c r="N1583" i="21"/>
  <c r="L1583" i="21"/>
  <c r="I1583" i="21"/>
  <c r="H1584" i="21"/>
  <c r="J1583" i="21"/>
  <c r="Q1582" i="21"/>
  <c r="K1582" i="21"/>
  <c r="O1582" i="21"/>
  <c r="M1582" i="21"/>
  <c r="D1586" i="21"/>
  <c r="F1585" i="21"/>
  <c r="E1585" i="21"/>
  <c r="K1583" i="21"/>
  <c r="Q1583" i="21"/>
  <c r="M1583" i="21"/>
  <c r="O1583" i="21"/>
  <c r="H1585" i="21"/>
  <c r="L1584" i="21"/>
  <c r="P1584" i="21"/>
  <c r="I1584" i="21"/>
  <c r="J1584" i="21"/>
  <c r="N1584" i="21"/>
  <c r="E1586" i="21"/>
  <c r="D1587" i="21"/>
  <c r="F1586" i="21"/>
  <c r="L1585" i="21"/>
  <c r="J1585" i="21"/>
  <c r="H1586" i="21"/>
  <c r="P1585" i="21"/>
  <c r="N1585" i="21"/>
  <c r="I1585" i="21"/>
  <c r="O1584" i="21"/>
  <c r="K1584" i="21"/>
  <c r="Q1584" i="21"/>
  <c r="M1584" i="21"/>
  <c r="E1587" i="21"/>
  <c r="D1588" i="21"/>
  <c r="F1587" i="21"/>
  <c r="J1586" i="21"/>
  <c r="L1586" i="21"/>
  <c r="P1586" i="21"/>
  <c r="I1586" i="21"/>
  <c r="N1586" i="21"/>
  <c r="H1587" i="21"/>
  <c r="O1585" i="21"/>
  <c r="K1585" i="21"/>
  <c r="Q1585" i="21"/>
  <c r="M1585" i="21"/>
  <c r="F1588" i="21"/>
  <c r="D1589" i="21"/>
  <c r="E1588" i="21"/>
  <c r="K1586" i="21"/>
  <c r="O1586" i="21"/>
  <c r="M1586" i="21"/>
  <c r="Q1586" i="21"/>
  <c r="I1587" i="21"/>
  <c r="H1588" i="21"/>
  <c r="N1587" i="21"/>
  <c r="L1587" i="21"/>
  <c r="P1587" i="21"/>
  <c r="J1587" i="21"/>
  <c r="E1589" i="21"/>
  <c r="F1589" i="21"/>
  <c r="D1590" i="21"/>
  <c r="K1587" i="21"/>
  <c r="M1587" i="21"/>
  <c r="Q1587" i="21"/>
  <c r="O1587" i="21"/>
  <c r="L1588" i="21"/>
  <c r="N1588" i="21"/>
  <c r="H1589" i="21"/>
  <c r="J1588" i="21"/>
  <c r="P1588" i="21"/>
  <c r="I1588" i="21"/>
  <c r="E1590" i="21"/>
  <c r="F1590" i="21"/>
  <c r="D1591" i="21"/>
  <c r="P1589" i="21"/>
  <c r="J1589" i="21"/>
  <c r="I1589" i="21"/>
  <c r="N1589" i="21"/>
  <c r="H1590" i="21"/>
  <c r="L1589" i="21"/>
  <c r="Q1588" i="21"/>
  <c r="K1588" i="21"/>
  <c r="M1588" i="21"/>
  <c r="O1588" i="21"/>
  <c r="F1591" i="21"/>
  <c r="E1591" i="21"/>
  <c r="D1592" i="21"/>
  <c r="Q1589" i="21"/>
  <c r="K1589" i="21"/>
  <c r="O1589" i="21"/>
  <c r="M1589" i="21"/>
  <c r="I1590" i="21"/>
  <c r="L1590" i="21"/>
  <c r="N1590" i="21"/>
  <c r="J1590" i="21"/>
  <c r="P1590" i="21"/>
  <c r="H1591" i="21"/>
  <c r="D1593" i="21"/>
  <c r="F1592" i="21"/>
  <c r="E1592" i="21"/>
  <c r="Q1590" i="21"/>
  <c r="K1590" i="21"/>
  <c r="M1590" i="21"/>
  <c r="O1590" i="21"/>
  <c r="N1591" i="21"/>
  <c r="J1591" i="21"/>
  <c r="I1591" i="21"/>
  <c r="H1592" i="21"/>
  <c r="P1591" i="21"/>
  <c r="L1591" i="21"/>
  <c r="D1594" i="21"/>
  <c r="E1593" i="21"/>
  <c r="F1593" i="21"/>
  <c r="Q1591" i="21"/>
  <c r="O1591" i="21"/>
  <c r="K1591" i="21"/>
  <c r="M1591" i="21"/>
  <c r="J1592" i="21"/>
  <c r="I1592" i="21"/>
  <c r="H1593" i="21"/>
  <c r="P1592" i="21"/>
  <c r="L1592" i="21"/>
  <c r="N1592" i="21"/>
  <c r="D1595" i="21"/>
  <c r="F1594" i="21"/>
  <c r="E1594" i="21"/>
  <c r="O1592" i="21"/>
  <c r="Q1592" i="21"/>
  <c r="K1592" i="21"/>
  <c r="M1592" i="21"/>
  <c r="J1593" i="21"/>
  <c r="P1593" i="21"/>
  <c r="L1593" i="21"/>
  <c r="N1593" i="21"/>
  <c r="I1593" i="21"/>
  <c r="H1594" i="21"/>
  <c r="D1596" i="21"/>
  <c r="E1595" i="21"/>
  <c r="F1595" i="21"/>
  <c r="O1593" i="21"/>
  <c r="Q1593" i="21"/>
  <c r="M1593" i="21"/>
  <c r="K1593" i="21"/>
  <c r="I1594" i="21"/>
  <c r="P1594" i="21"/>
  <c r="J1594" i="21"/>
  <c r="L1594" i="21"/>
  <c r="H1595" i="21"/>
  <c r="N1594" i="21"/>
  <c r="D1597" i="21"/>
  <c r="F1596" i="21"/>
  <c r="E1596" i="21"/>
  <c r="Q1594" i="21"/>
  <c r="O1594" i="21"/>
  <c r="M1594" i="21"/>
  <c r="K1594" i="21"/>
  <c r="L1595" i="21"/>
  <c r="N1595" i="21"/>
  <c r="P1595" i="21"/>
  <c r="I1595" i="21"/>
  <c r="J1595" i="21"/>
  <c r="H1596" i="21"/>
  <c r="E1597" i="21"/>
  <c r="F1597" i="21"/>
  <c r="D1598" i="21"/>
  <c r="Q1595" i="21"/>
  <c r="M1595" i="21"/>
  <c r="K1595" i="21"/>
  <c r="O1595" i="21"/>
  <c r="I1596" i="21"/>
  <c r="H1597" i="21"/>
  <c r="N1596" i="21"/>
  <c r="L1596" i="21"/>
  <c r="J1596" i="21"/>
  <c r="P1596" i="21"/>
  <c r="D1599" i="21"/>
  <c r="E1598" i="21"/>
  <c r="F1598" i="21"/>
  <c r="K1596" i="21"/>
  <c r="M1596" i="21"/>
  <c r="O1596" i="21"/>
  <c r="Q1596" i="21"/>
  <c r="J1597" i="21"/>
  <c r="N1597" i="21"/>
  <c r="I1597" i="21"/>
  <c r="P1597" i="21"/>
  <c r="L1597" i="21"/>
  <c r="H1598" i="21"/>
  <c r="F1599" i="21"/>
  <c r="D1600" i="21"/>
  <c r="E1599" i="21"/>
  <c r="O1597" i="21"/>
  <c r="K1597" i="21"/>
  <c r="M1597" i="21"/>
  <c r="Q1597" i="21"/>
  <c r="N1598" i="21"/>
  <c r="J1598" i="21"/>
  <c r="H1599" i="21"/>
  <c r="I1598" i="21"/>
  <c r="P1598" i="21"/>
  <c r="L1598" i="21"/>
  <c r="E1600" i="21"/>
  <c r="F1600" i="21"/>
  <c r="D1601" i="21"/>
  <c r="I1599" i="21"/>
  <c r="J1599" i="21"/>
  <c r="N1599" i="21"/>
  <c r="P1599" i="21"/>
  <c r="H1600" i="21"/>
  <c r="L1599" i="21"/>
  <c r="Q1598" i="21"/>
  <c r="K1598" i="21"/>
  <c r="M1598" i="21"/>
  <c r="O1598" i="21"/>
  <c r="F1601" i="21"/>
  <c r="E1601" i="21"/>
  <c r="D1602" i="21"/>
  <c r="Q1599" i="21"/>
  <c r="M1599" i="21"/>
  <c r="O1599" i="21"/>
  <c r="K1599" i="21"/>
  <c r="H1601" i="21"/>
  <c r="L1600" i="21"/>
  <c r="N1600" i="21"/>
  <c r="I1600" i="21"/>
  <c r="J1600" i="21"/>
  <c r="P1600" i="21"/>
  <c r="D1603" i="21"/>
  <c r="E1602" i="21"/>
  <c r="F1602" i="21"/>
  <c r="N1601" i="21"/>
  <c r="P1601" i="21"/>
  <c r="H1602" i="21"/>
  <c r="I1601" i="21"/>
  <c r="L1601" i="21"/>
  <c r="J1601" i="21"/>
  <c r="M1600" i="21"/>
  <c r="O1600" i="21"/>
  <c r="K1600" i="21"/>
  <c r="Q1600" i="21"/>
  <c r="D1604" i="21"/>
  <c r="E1603" i="21"/>
  <c r="F1603" i="21"/>
  <c r="L1602" i="21"/>
  <c r="P1602" i="21"/>
  <c r="J1602" i="21"/>
  <c r="H1603" i="21"/>
  <c r="I1602" i="21"/>
  <c r="N1602" i="21"/>
  <c r="M1601" i="21"/>
  <c r="Q1601" i="21"/>
  <c r="O1601" i="21"/>
  <c r="K1601" i="21"/>
  <c r="F1604" i="21"/>
  <c r="D1605" i="21"/>
  <c r="E1604" i="21"/>
  <c r="L1603" i="21"/>
  <c r="I1603" i="21"/>
  <c r="J1603" i="21"/>
  <c r="P1603" i="21"/>
  <c r="N1603" i="21"/>
  <c r="H1604" i="21"/>
  <c r="M1602" i="21"/>
  <c r="K1602" i="21"/>
  <c r="Q1602" i="21"/>
  <c r="O1602" i="21"/>
  <c r="E1605" i="21"/>
  <c r="F1605" i="21"/>
  <c r="D1606" i="21"/>
  <c r="M1603" i="21"/>
  <c r="Q1603" i="21"/>
  <c r="O1603" i="21"/>
  <c r="K1603" i="21"/>
  <c r="J1604" i="21"/>
  <c r="P1604" i="21"/>
  <c r="N1604" i="21"/>
  <c r="H1605" i="21"/>
  <c r="I1604" i="21"/>
  <c r="L1604" i="21"/>
  <c r="D1607" i="21"/>
  <c r="F1606" i="21"/>
  <c r="E1606" i="21"/>
  <c r="I1605" i="21"/>
  <c r="H1606" i="21"/>
  <c r="J1605" i="21"/>
  <c r="P1605" i="21"/>
  <c r="L1605" i="21"/>
  <c r="N1605" i="21"/>
  <c r="Q1604" i="21"/>
  <c r="O1604" i="21"/>
  <c r="M1604" i="21"/>
  <c r="K1604" i="21"/>
  <c r="E1607" i="21"/>
  <c r="D1608" i="21"/>
  <c r="F1607" i="21"/>
  <c r="O1605" i="21"/>
  <c r="K1605" i="21"/>
  <c r="M1605" i="21"/>
  <c r="Q1605" i="21"/>
  <c r="J1606" i="21"/>
  <c r="H1607" i="21"/>
  <c r="L1606" i="21"/>
  <c r="I1606" i="21"/>
  <c r="N1606" i="21"/>
  <c r="P1606" i="21"/>
  <c r="F1608" i="21"/>
  <c r="E1608" i="21"/>
  <c r="D1609" i="21"/>
  <c r="L1607" i="21"/>
  <c r="H1608" i="21"/>
  <c r="P1607" i="21"/>
  <c r="N1607" i="21"/>
  <c r="J1607" i="21"/>
  <c r="I1607" i="21"/>
  <c r="O1606" i="21"/>
  <c r="Q1606" i="21"/>
  <c r="M1606" i="21"/>
  <c r="K1606" i="21"/>
  <c r="F1609" i="21"/>
  <c r="E1609" i="21"/>
  <c r="D1610" i="21"/>
  <c r="J1608" i="21"/>
  <c r="H1609" i="21"/>
  <c r="P1608" i="21"/>
  <c r="L1608" i="21"/>
  <c r="I1608" i="21"/>
  <c r="N1608" i="21"/>
  <c r="M1607" i="21"/>
  <c r="K1607" i="21"/>
  <c r="Q1607" i="21"/>
  <c r="O1607" i="21"/>
  <c r="F1610" i="21"/>
  <c r="D1611" i="21"/>
  <c r="E1610" i="21"/>
  <c r="L1609" i="21"/>
  <c r="J1609" i="21"/>
  <c r="H1610" i="21"/>
  <c r="P1609" i="21"/>
  <c r="I1609" i="21"/>
  <c r="N1609" i="21"/>
  <c r="Q1608" i="21"/>
  <c r="M1608" i="21"/>
  <c r="O1608" i="21"/>
  <c r="K1608" i="21"/>
  <c r="D1612" i="21"/>
  <c r="F1611" i="21"/>
  <c r="E1611" i="21"/>
  <c r="P1610" i="21"/>
  <c r="L1610" i="21"/>
  <c r="N1610" i="21"/>
  <c r="J1610" i="21"/>
  <c r="H1611" i="21"/>
  <c r="I1610" i="21"/>
  <c r="K1609" i="21"/>
  <c r="M1609" i="21"/>
  <c r="O1609" i="21"/>
  <c r="Q1609" i="21"/>
  <c r="F1612" i="21"/>
  <c r="E1612" i="21"/>
  <c r="D1613" i="21"/>
  <c r="P1611" i="21"/>
  <c r="L1611" i="21"/>
  <c r="N1611" i="21"/>
  <c r="J1611" i="21"/>
  <c r="H1612" i="21"/>
  <c r="I1611" i="21"/>
  <c r="K1610" i="21"/>
  <c r="O1610" i="21"/>
  <c r="Q1610" i="21"/>
  <c r="M1610" i="21"/>
  <c r="E1613" i="21"/>
  <c r="F1613" i="21"/>
  <c r="D1614" i="21"/>
  <c r="H1613" i="21"/>
  <c r="J1612" i="21"/>
  <c r="N1612" i="21"/>
  <c r="I1612" i="21"/>
  <c r="P1612" i="21"/>
  <c r="L1612" i="21"/>
  <c r="M1611" i="21"/>
  <c r="O1611" i="21"/>
  <c r="K1611" i="21"/>
  <c r="Q1611" i="21"/>
  <c r="E1614" i="21"/>
  <c r="F1614" i="21"/>
  <c r="D1615" i="21"/>
  <c r="J1613" i="21"/>
  <c r="P1613" i="21"/>
  <c r="N1613" i="21"/>
  <c r="L1613" i="21"/>
  <c r="I1613" i="21"/>
  <c r="H1614" i="21"/>
  <c r="O1612" i="21"/>
  <c r="M1612" i="21"/>
  <c r="K1612" i="21"/>
  <c r="Q1612" i="21"/>
  <c r="D1616" i="21"/>
  <c r="F1615" i="21"/>
  <c r="E1615" i="21"/>
  <c r="Q1613" i="21"/>
  <c r="M1613" i="21"/>
  <c r="O1613" i="21"/>
  <c r="K1613" i="21"/>
  <c r="P1614" i="21"/>
  <c r="H1615" i="21"/>
  <c r="J1614" i="21"/>
  <c r="N1614" i="21"/>
  <c r="I1614" i="21"/>
  <c r="L1614" i="21"/>
  <c r="F1616" i="21"/>
  <c r="D1617" i="21"/>
  <c r="E1616" i="21"/>
  <c r="H1616" i="21"/>
  <c r="J1615" i="21"/>
  <c r="N1615" i="21"/>
  <c r="P1615" i="21"/>
  <c r="I1615" i="21"/>
  <c r="L1615" i="21"/>
  <c r="K1614" i="21"/>
  <c r="O1614" i="21"/>
  <c r="Q1614" i="21"/>
  <c r="M1614" i="21"/>
  <c r="D1618" i="21"/>
  <c r="E1617" i="21"/>
  <c r="F1617" i="21"/>
  <c r="H1617" i="21"/>
  <c r="J1616" i="21"/>
  <c r="N1616" i="21"/>
  <c r="P1616" i="21"/>
  <c r="L1616" i="21"/>
  <c r="I1616" i="21"/>
  <c r="O1615" i="21"/>
  <c r="M1615" i="21"/>
  <c r="Q1615" i="21"/>
  <c r="K1615" i="21"/>
  <c r="D1619" i="21"/>
  <c r="E1618" i="21"/>
  <c r="F1618" i="21"/>
  <c r="I1617" i="21"/>
  <c r="H1618" i="21"/>
  <c r="J1617" i="21"/>
  <c r="P1617" i="21"/>
  <c r="L1617" i="21"/>
  <c r="N1617" i="21"/>
  <c r="O1616" i="21"/>
  <c r="K1616" i="21"/>
  <c r="Q1616" i="21"/>
  <c r="M1616" i="21"/>
  <c r="F1619" i="21"/>
  <c r="D1620" i="21"/>
  <c r="E1619" i="21"/>
  <c r="M1617" i="21"/>
  <c r="O1617" i="21"/>
  <c r="Q1617" i="21"/>
  <c r="K1617" i="21"/>
  <c r="L1618" i="21"/>
  <c r="P1618" i="21"/>
  <c r="I1618" i="21"/>
  <c r="H1619" i="21"/>
  <c r="N1618" i="21"/>
  <c r="J1618" i="21"/>
  <c r="F1620" i="21"/>
  <c r="E1620" i="21"/>
  <c r="D1621" i="21"/>
  <c r="M1618" i="21"/>
  <c r="K1618" i="21"/>
  <c r="Q1618" i="21"/>
  <c r="O1618" i="21"/>
  <c r="P1619" i="21"/>
  <c r="J1619" i="21"/>
  <c r="N1619" i="21"/>
  <c r="H1620" i="21"/>
  <c r="I1619" i="21"/>
  <c r="L1619" i="21"/>
  <c r="F1621" i="21"/>
  <c r="D1622" i="21"/>
  <c r="E1621" i="21"/>
  <c r="P1620" i="21"/>
  <c r="L1620" i="21"/>
  <c r="N1620" i="21"/>
  <c r="J1620" i="21"/>
  <c r="I1620" i="21"/>
  <c r="H1621" i="21"/>
  <c r="M1619" i="21"/>
  <c r="Q1619" i="21"/>
  <c r="K1619" i="21"/>
  <c r="O1619" i="21"/>
  <c r="D1623" i="21"/>
  <c r="E1622" i="21"/>
  <c r="F1622" i="21"/>
  <c r="Q1620" i="21"/>
  <c r="M1620" i="21"/>
  <c r="O1620" i="21"/>
  <c r="K1620" i="21"/>
  <c r="P1621" i="21"/>
  <c r="L1621" i="21"/>
  <c r="I1621" i="21"/>
  <c r="N1621" i="21"/>
  <c r="H1622" i="21"/>
  <c r="J1621" i="21"/>
  <c r="E1623" i="21"/>
  <c r="D1624" i="21"/>
  <c r="F1623" i="21"/>
  <c r="Q1621" i="21"/>
  <c r="O1621" i="21"/>
  <c r="K1621" i="21"/>
  <c r="M1621" i="21"/>
  <c r="L1622" i="21"/>
  <c r="J1622" i="21"/>
  <c r="H1623" i="21"/>
  <c r="P1622" i="21"/>
  <c r="I1622" i="21"/>
  <c r="N1622" i="21"/>
  <c r="E1624" i="21"/>
  <c r="F1624" i="21"/>
  <c r="D1625" i="21"/>
  <c r="J1623" i="21"/>
  <c r="I1623" i="21"/>
  <c r="P1623" i="21"/>
  <c r="N1623" i="21"/>
  <c r="H1624" i="21"/>
  <c r="L1623" i="21"/>
  <c r="Q1622" i="21"/>
  <c r="M1622" i="21"/>
  <c r="K1622" i="21"/>
  <c r="O1622" i="21"/>
  <c r="E1625" i="21"/>
  <c r="F1625" i="21"/>
  <c r="D1626" i="21"/>
  <c r="M1623" i="21"/>
  <c r="K1623" i="21"/>
  <c r="Q1623" i="21"/>
  <c r="O1623" i="21"/>
  <c r="H1625" i="21"/>
  <c r="I1624" i="21"/>
  <c r="P1624" i="21"/>
  <c r="N1624" i="21"/>
  <c r="J1624" i="21"/>
  <c r="L1624" i="21"/>
  <c r="F1626" i="21"/>
  <c r="E1626" i="21"/>
  <c r="D1627" i="21"/>
  <c r="N1625" i="21"/>
  <c r="J1625" i="21"/>
  <c r="P1625" i="21"/>
  <c r="I1625" i="21"/>
  <c r="H1626" i="21"/>
  <c r="L1625" i="21"/>
  <c r="K1624" i="21"/>
  <c r="Q1624" i="21"/>
  <c r="M1624" i="21"/>
  <c r="O1624" i="21"/>
  <c r="D1628" i="21"/>
  <c r="F1627" i="21"/>
  <c r="E1627" i="21"/>
  <c r="O1625" i="21"/>
  <c r="Q1625" i="21"/>
  <c r="M1625" i="21"/>
  <c r="K1625" i="21"/>
  <c r="P1626" i="21"/>
  <c r="N1626" i="21"/>
  <c r="L1626" i="21"/>
  <c r="I1626" i="21"/>
  <c r="H1627" i="21"/>
  <c r="J1626" i="21"/>
  <c r="D1629" i="21"/>
  <c r="F1628" i="21"/>
  <c r="E1628" i="21"/>
  <c r="Q1626" i="21"/>
  <c r="O1626" i="21"/>
  <c r="M1626" i="21"/>
  <c r="K1626" i="21"/>
  <c r="I1627" i="21"/>
  <c r="P1627" i="21"/>
  <c r="H1628" i="21"/>
  <c r="J1627" i="21"/>
  <c r="N1627" i="21"/>
  <c r="L1627" i="21"/>
  <c r="F1629" i="21"/>
  <c r="D1630" i="21"/>
  <c r="E1629" i="21"/>
  <c r="Q1627" i="21"/>
  <c r="K1627" i="21"/>
  <c r="M1627" i="21"/>
  <c r="O1627" i="21"/>
  <c r="I1628" i="21"/>
  <c r="L1628" i="21"/>
  <c r="N1628" i="21"/>
  <c r="P1628" i="21"/>
  <c r="J1628" i="21"/>
  <c r="H1629" i="21"/>
  <c r="D1631" i="21"/>
  <c r="F1630" i="21"/>
  <c r="E1630" i="21"/>
  <c r="M1628" i="21"/>
  <c r="K1628" i="21"/>
  <c r="O1628" i="21"/>
  <c r="Q1628" i="21"/>
  <c r="P1629" i="21"/>
  <c r="J1629" i="21"/>
  <c r="H1630" i="21"/>
  <c r="I1629" i="21"/>
  <c r="L1629" i="21"/>
  <c r="N1629" i="21"/>
  <c r="E1631" i="21"/>
  <c r="F1631" i="21"/>
  <c r="D1632" i="21"/>
  <c r="L1630" i="21"/>
  <c r="I1630" i="21"/>
  <c r="N1630" i="21"/>
  <c r="J1630" i="21"/>
  <c r="P1630" i="21"/>
  <c r="H1631" i="21"/>
  <c r="Q1629" i="21"/>
  <c r="K1629" i="21"/>
  <c r="M1629" i="21"/>
  <c r="O1629" i="21"/>
  <c r="E1632" i="21"/>
  <c r="F1632" i="21"/>
  <c r="D1633" i="21"/>
  <c r="Q1630" i="21"/>
  <c r="M1630" i="21"/>
  <c r="O1630" i="21"/>
  <c r="K1630" i="21"/>
  <c r="L1631" i="21"/>
  <c r="N1631" i="21"/>
  <c r="P1631" i="21"/>
  <c r="J1631" i="21"/>
  <c r="I1631" i="21"/>
  <c r="H1632" i="21"/>
  <c r="F1633" i="21"/>
  <c r="D1634" i="21"/>
  <c r="E1633" i="21"/>
  <c r="M1631" i="21"/>
  <c r="K1631" i="21"/>
  <c r="Q1631" i="21"/>
  <c r="O1631" i="21"/>
  <c r="P1632" i="21"/>
  <c r="L1632" i="21"/>
  <c r="I1632" i="21"/>
  <c r="J1632" i="21"/>
  <c r="H1633" i="21"/>
  <c r="N1632" i="21"/>
  <c r="F1634" i="21"/>
  <c r="D1635" i="21"/>
  <c r="E1634" i="21"/>
  <c r="O1632" i="21"/>
  <c r="K1632" i="21"/>
  <c r="M1632" i="21"/>
  <c r="Q1632" i="21"/>
  <c r="P1633" i="21"/>
  <c r="I1633" i="21"/>
  <c r="J1633" i="21"/>
  <c r="L1633" i="21"/>
  <c r="N1633" i="21"/>
  <c r="H1634" i="21"/>
  <c r="E1635" i="21"/>
  <c r="D1636" i="21"/>
  <c r="F1635" i="21"/>
  <c r="O1633" i="21"/>
  <c r="M1633" i="21"/>
  <c r="K1633" i="21"/>
  <c r="Q1633" i="21"/>
  <c r="N1634" i="21"/>
  <c r="I1634" i="21"/>
  <c r="L1634" i="21"/>
  <c r="J1634" i="21"/>
  <c r="H1635" i="21"/>
  <c r="P1634" i="21"/>
  <c r="F1636" i="21"/>
  <c r="E1636" i="21"/>
  <c r="D1637" i="21"/>
  <c r="O1634" i="21"/>
  <c r="M1634" i="21"/>
  <c r="Q1634" i="21"/>
  <c r="K1634" i="21"/>
  <c r="I1635" i="21"/>
  <c r="N1635" i="21"/>
  <c r="L1635" i="21"/>
  <c r="J1635" i="21"/>
  <c r="H1636" i="21"/>
  <c r="P1635" i="21"/>
  <c r="E1637" i="21"/>
  <c r="F1637" i="21"/>
  <c r="D1638" i="21"/>
  <c r="Q1635" i="21"/>
  <c r="O1635" i="21"/>
  <c r="K1635" i="21"/>
  <c r="M1635" i="21"/>
  <c r="J1636" i="21"/>
  <c r="L1636" i="21"/>
  <c r="N1636" i="21"/>
  <c r="P1636" i="21"/>
  <c r="I1636" i="21"/>
  <c r="H1637" i="21"/>
  <c r="E1638" i="21"/>
  <c r="D1639" i="21"/>
  <c r="F1638" i="21"/>
  <c r="K1636" i="21"/>
  <c r="M1636" i="21"/>
  <c r="Q1636" i="21"/>
  <c r="O1636" i="21"/>
  <c r="P1637" i="21"/>
  <c r="H1638" i="21"/>
  <c r="I1637" i="21"/>
  <c r="N1637" i="21"/>
  <c r="J1637" i="21"/>
  <c r="L1637" i="21"/>
  <c r="F1639" i="21"/>
  <c r="D1640" i="21"/>
  <c r="E1639" i="21"/>
  <c r="N1638" i="21"/>
  <c r="P1638" i="21"/>
  <c r="H1639" i="21"/>
  <c r="L1638" i="21"/>
  <c r="I1638" i="21"/>
  <c r="J1638" i="21"/>
  <c r="M1637" i="21"/>
  <c r="Q1637" i="21"/>
  <c r="K1637" i="21"/>
  <c r="O1637" i="21"/>
  <c r="F1640" i="21"/>
  <c r="D1641" i="21"/>
  <c r="E1640" i="21"/>
  <c r="N1639" i="21"/>
  <c r="L1639" i="21"/>
  <c r="P1639" i="21"/>
  <c r="H1640" i="21"/>
  <c r="I1639" i="21"/>
  <c r="J1639" i="21"/>
  <c r="O1638" i="21"/>
  <c r="M1638" i="21"/>
  <c r="Q1638" i="21"/>
  <c r="K1638" i="21"/>
  <c r="F1641" i="21"/>
  <c r="E1641" i="21"/>
  <c r="D1642" i="21"/>
  <c r="N1640" i="21"/>
  <c r="I1640" i="21"/>
  <c r="H1641" i="21"/>
  <c r="L1640" i="21"/>
  <c r="P1640" i="21"/>
  <c r="J1640" i="21"/>
  <c r="M1639" i="21"/>
  <c r="K1639" i="21"/>
  <c r="O1639" i="21"/>
  <c r="Q1639" i="21"/>
  <c r="E1642" i="21"/>
  <c r="D1643" i="21"/>
  <c r="F1642" i="21"/>
  <c r="K1640" i="21"/>
  <c r="M1640" i="21"/>
  <c r="Q1640" i="21"/>
  <c r="O1640" i="21"/>
  <c r="J1641" i="21"/>
  <c r="L1641" i="21"/>
  <c r="I1641" i="21"/>
  <c r="P1641" i="21"/>
  <c r="N1641" i="21"/>
  <c r="H1642" i="21"/>
  <c r="F1643" i="21"/>
  <c r="D1644" i="21"/>
  <c r="E1643" i="21"/>
  <c r="Q1641" i="21"/>
  <c r="M1641" i="21"/>
  <c r="K1641" i="21"/>
  <c r="O1641" i="21"/>
  <c r="P1642" i="21"/>
  <c r="I1642" i="21"/>
  <c r="H1643" i="21"/>
  <c r="N1642" i="21"/>
  <c r="L1642" i="21"/>
  <c r="J1642" i="21"/>
  <c r="D1645" i="21"/>
  <c r="F1644" i="21"/>
  <c r="E1644" i="21"/>
  <c r="K1642" i="21"/>
  <c r="O1642" i="21"/>
  <c r="M1642" i="21"/>
  <c r="Q1642" i="21"/>
  <c r="N1643" i="21"/>
  <c r="P1643" i="21"/>
  <c r="J1643" i="21"/>
  <c r="H1644" i="21"/>
  <c r="L1643" i="21"/>
  <c r="I1643" i="21"/>
  <c r="F1645" i="21"/>
  <c r="D1646" i="21"/>
  <c r="E1645" i="21"/>
  <c r="P1644" i="21"/>
  <c r="I1644" i="21"/>
  <c r="J1644" i="21"/>
  <c r="H1645" i="21"/>
  <c r="N1644" i="21"/>
  <c r="L1644" i="21"/>
  <c r="Q1643" i="21"/>
  <c r="M1643" i="21"/>
  <c r="O1643" i="21"/>
  <c r="K1643" i="21"/>
  <c r="D1647" i="21"/>
  <c r="E1646" i="21"/>
  <c r="F1646" i="21"/>
  <c r="O1644" i="21"/>
  <c r="Q1644" i="21"/>
  <c r="M1644" i="21"/>
  <c r="K1644" i="21"/>
  <c r="J1645" i="21"/>
  <c r="H1646" i="21"/>
  <c r="I1645" i="21"/>
  <c r="P1645" i="21"/>
  <c r="N1645" i="21"/>
  <c r="L1645" i="21"/>
  <c r="F1647" i="21"/>
  <c r="D1648" i="21"/>
  <c r="E1647" i="21"/>
  <c r="J1646" i="21"/>
  <c r="I1646" i="21"/>
  <c r="H1647" i="21"/>
  <c r="L1646" i="21"/>
  <c r="P1646" i="21"/>
  <c r="N1646" i="21"/>
  <c r="Q1645" i="21"/>
  <c r="O1645" i="21"/>
  <c r="M1645" i="21"/>
  <c r="K1645" i="21"/>
  <c r="F1648" i="21"/>
  <c r="D1649" i="21"/>
  <c r="E1648" i="21"/>
  <c r="K1646" i="21"/>
  <c r="M1646" i="21"/>
  <c r="O1646" i="21"/>
  <c r="Q1646" i="21"/>
  <c r="J1647" i="21"/>
  <c r="L1647" i="21"/>
  <c r="H1648" i="21"/>
  <c r="P1647" i="21"/>
  <c r="I1647" i="21"/>
  <c r="N1647" i="21"/>
  <c r="E1649" i="21"/>
  <c r="D1650" i="21"/>
  <c r="F1649" i="21"/>
  <c r="J1648" i="21"/>
  <c r="H1649" i="21"/>
  <c r="I1648" i="21"/>
  <c r="N1648" i="21"/>
  <c r="P1648" i="21"/>
  <c r="L1648" i="21"/>
  <c r="M1647" i="21"/>
  <c r="K1647" i="21"/>
  <c r="Q1647" i="21"/>
  <c r="O1647" i="21"/>
  <c r="E1650" i="21"/>
  <c r="F1650" i="21"/>
  <c r="D1651" i="21"/>
  <c r="P1649" i="21"/>
  <c r="L1649" i="21"/>
  <c r="J1649" i="21"/>
  <c r="N1649" i="21"/>
  <c r="H1650" i="21"/>
  <c r="I1649" i="21"/>
  <c r="K1648" i="21"/>
  <c r="M1648" i="21"/>
  <c r="O1648" i="21"/>
  <c r="Q1648" i="21"/>
  <c r="D1652" i="21"/>
  <c r="F1651" i="21"/>
  <c r="E1651" i="21"/>
  <c r="L1650" i="21"/>
  <c r="N1650" i="21"/>
  <c r="J1650" i="21"/>
  <c r="I1650" i="21"/>
  <c r="H1651" i="21"/>
  <c r="P1650" i="21"/>
  <c r="Q1649" i="21"/>
  <c r="M1649" i="21"/>
  <c r="O1649" i="21"/>
  <c r="K1649" i="21"/>
  <c r="D1653" i="21"/>
  <c r="F1652" i="21"/>
  <c r="E1652" i="21"/>
  <c r="Q1650" i="21"/>
  <c r="M1650" i="21"/>
  <c r="K1650" i="21"/>
  <c r="O1650" i="21"/>
  <c r="N1651" i="21"/>
  <c r="I1651" i="21"/>
  <c r="H1652" i="21"/>
  <c r="P1651" i="21"/>
  <c r="L1651" i="21"/>
  <c r="J1651" i="21"/>
  <c r="D1654" i="21"/>
  <c r="F1653" i="21"/>
  <c r="E1653" i="21"/>
  <c r="Q1651" i="21"/>
  <c r="K1651" i="21"/>
  <c r="M1651" i="21"/>
  <c r="O1651" i="21"/>
  <c r="N1652" i="21"/>
  <c r="P1652" i="21"/>
  <c r="H1653" i="21"/>
  <c r="J1652" i="21"/>
  <c r="L1652" i="21"/>
  <c r="I1652" i="21"/>
  <c r="F1654" i="21"/>
  <c r="D1655" i="21"/>
  <c r="E1654" i="21"/>
  <c r="H1654" i="21"/>
  <c r="N1653" i="21"/>
  <c r="J1653" i="21"/>
  <c r="P1653" i="21"/>
  <c r="L1653" i="21"/>
  <c r="I1653" i="21"/>
  <c r="Q1652" i="21"/>
  <c r="K1652" i="21"/>
  <c r="O1652" i="21"/>
  <c r="M1652" i="21"/>
  <c r="F1655" i="21"/>
  <c r="D1656" i="21"/>
  <c r="E1655" i="21"/>
  <c r="L1654" i="21"/>
  <c r="N1654" i="21"/>
  <c r="I1654" i="21"/>
  <c r="H1655" i="21"/>
  <c r="P1654" i="21"/>
  <c r="J1654" i="21"/>
  <c r="O1653" i="21"/>
  <c r="Q1653" i="21"/>
  <c r="K1653" i="21"/>
  <c r="M1653" i="21"/>
  <c r="D1657" i="21"/>
  <c r="E1656" i="21"/>
  <c r="F1656" i="21"/>
  <c r="Q1654" i="21"/>
  <c r="M1654" i="21"/>
  <c r="K1654" i="21"/>
  <c r="O1654" i="21"/>
  <c r="H1656" i="21"/>
  <c r="J1655" i="21"/>
  <c r="P1655" i="21"/>
  <c r="I1655" i="21"/>
  <c r="L1655" i="21"/>
  <c r="N1655" i="21"/>
  <c r="E1657" i="21"/>
  <c r="D1658" i="21"/>
  <c r="F1657" i="21"/>
  <c r="H1657" i="21"/>
  <c r="P1656" i="21"/>
  <c r="J1656" i="21"/>
  <c r="N1656" i="21"/>
  <c r="I1656" i="21"/>
  <c r="L1656" i="21"/>
  <c r="K1655" i="21"/>
  <c r="Q1655" i="21"/>
  <c r="M1655" i="21"/>
  <c r="O1655" i="21"/>
  <c r="E1658" i="21"/>
  <c r="D1659" i="21"/>
  <c r="F1658" i="21"/>
  <c r="J1657" i="21"/>
  <c r="I1657" i="21"/>
  <c r="P1657" i="21"/>
  <c r="N1657" i="21"/>
  <c r="H1658" i="21"/>
  <c r="L1657" i="21"/>
  <c r="O1656" i="21"/>
  <c r="K1656" i="21"/>
  <c r="Q1656" i="21"/>
  <c r="M1656" i="21"/>
  <c r="E1659" i="21"/>
  <c r="D1660" i="21"/>
  <c r="F1659" i="21"/>
  <c r="K1657" i="21"/>
  <c r="M1657" i="21"/>
  <c r="Q1657" i="21"/>
  <c r="O1657" i="21"/>
  <c r="L1658" i="21"/>
  <c r="J1658" i="21"/>
  <c r="H1659" i="21"/>
  <c r="N1658" i="21"/>
  <c r="I1658" i="21"/>
  <c r="P1658" i="21"/>
  <c r="E1660" i="21"/>
  <c r="D1661" i="21"/>
  <c r="F1660" i="21"/>
  <c r="J1659" i="21"/>
  <c r="L1659" i="21"/>
  <c r="N1659" i="21"/>
  <c r="I1659" i="21"/>
  <c r="P1659" i="21"/>
  <c r="H1660" i="21"/>
  <c r="M1658" i="21"/>
  <c r="O1658" i="21"/>
  <c r="Q1658" i="21"/>
  <c r="K1658" i="21"/>
  <c r="D1662" i="21"/>
  <c r="E1661" i="21"/>
  <c r="F1661" i="21"/>
  <c r="M1659" i="21"/>
  <c r="K1659" i="21"/>
  <c r="O1659" i="21"/>
  <c r="Q1659" i="21"/>
  <c r="P1660" i="21"/>
  <c r="I1660" i="21"/>
  <c r="N1660" i="21"/>
  <c r="J1660" i="21"/>
  <c r="L1660" i="21"/>
  <c r="H1661" i="21"/>
  <c r="F1662" i="21"/>
  <c r="E1662" i="21"/>
  <c r="D1663" i="21"/>
  <c r="O1660" i="21"/>
  <c r="M1660" i="21"/>
  <c r="Q1660" i="21"/>
  <c r="K1660" i="21"/>
  <c r="I1661" i="21"/>
  <c r="L1661" i="21"/>
  <c r="P1661" i="21"/>
  <c r="N1661" i="21"/>
  <c r="J1661" i="21"/>
  <c r="H1662" i="21"/>
  <c r="E1663" i="21"/>
  <c r="D1664" i="21"/>
  <c r="F1663" i="21"/>
  <c r="Q1661" i="21"/>
  <c r="K1661" i="21"/>
  <c r="M1661" i="21"/>
  <c r="O1661" i="21"/>
  <c r="H1663" i="21"/>
  <c r="L1662" i="21"/>
  <c r="I1662" i="21"/>
  <c r="P1662" i="21"/>
  <c r="J1662" i="21"/>
  <c r="N1662" i="21"/>
  <c r="F1664" i="21"/>
  <c r="E1664" i="21"/>
  <c r="D1665" i="21"/>
  <c r="H1664" i="21"/>
  <c r="L1663" i="21"/>
  <c r="P1663" i="21"/>
  <c r="J1663" i="21"/>
  <c r="N1663" i="21"/>
  <c r="I1663" i="21"/>
  <c r="M1662" i="21"/>
  <c r="Q1662" i="21"/>
  <c r="O1662" i="21"/>
  <c r="K1662" i="21"/>
  <c r="F1665" i="21"/>
  <c r="E1665" i="21"/>
  <c r="D1666" i="21"/>
  <c r="N1664" i="21"/>
  <c r="J1664" i="21"/>
  <c r="L1664" i="21"/>
  <c r="P1664" i="21"/>
  <c r="I1664" i="21"/>
  <c r="H1665" i="21"/>
  <c r="M1663" i="21"/>
  <c r="O1663" i="21"/>
  <c r="K1663" i="21"/>
  <c r="Q1663" i="21"/>
  <c r="F1666" i="21"/>
  <c r="E1666" i="21"/>
  <c r="D1667" i="21"/>
  <c r="O1664" i="21"/>
  <c r="M1664" i="21"/>
  <c r="K1664" i="21"/>
  <c r="Q1664" i="21"/>
  <c r="L1665" i="21"/>
  <c r="P1665" i="21"/>
  <c r="H1666" i="21"/>
  <c r="I1665" i="21"/>
  <c r="N1665" i="21"/>
  <c r="J1665" i="21"/>
  <c r="D1668" i="21"/>
  <c r="E1667" i="21"/>
  <c r="F1667" i="21"/>
  <c r="H1667" i="21"/>
  <c r="N1666" i="21"/>
  <c r="L1666" i="21"/>
  <c r="I1666" i="21"/>
  <c r="J1666" i="21"/>
  <c r="P1666" i="21"/>
  <c r="K1665" i="21"/>
  <c r="Q1665" i="21"/>
  <c r="M1665" i="21"/>
  <c r="O1665" i="21"/>
  <c r="D1669" i="21"/>
  <c r="F1668" i="21"/>
  <c r="E1668" i="21"/>
  <c r="H1668" i="21"/>
  <c r="P1667" i="21"/>
  <c r="L1667" i="21"/>
  <c r="N1667" i="21"/>
  <c r="I1667" i="21"/>
  <c r="J1667" i="21"/>
  <c r="M1666" i="21"/>
  <c r="O1666" i="21"/>
  <c r="Q1666" i="21"/>
  <c r="K1666" i="21"/>
  <c r="E1669" i="21"/>
  <c r="F1669" i="21"/>
  <c r="D1670" i="21"/>
  <c r="J1668" i="21"/>
  <c r="P1668" i="21"/>
  <c r="I1668" i="21"/>
  <c r="L1668" i="21"/>
  <c r="N1668" i="21"/>
  <c r="H1669" i="21"/>
  <c r="M1667" i="21"/>
  <c r="K1667" i="21"/>
  <c r="Q1667" i="21"/>
  <c r="O1667" i="21"/>
  <c r="E1670" i="21"/>
  <c r="D1671" i="21"/>
  <c r="F1670" i="21"/>
  <c r="K1668" i="21"/>
  <c r="Q1668" i="21"/>
  <c r="M1668" i="21"/>
  <c r="O1668" i="21"/>
  <c r="N1669" i="21"/>
  <c r="I1669" i="21"/>
  <c r="H1670" i="21"/>
  <c r="P1669" i="21"/>
  <c r="J1669" i="21"/>
  <c r="L1669" i="21"/>
  <c r="E1671" i="21"/>
  <c r="F1671" i="21"/>
  <c r="D1672" i="21"/>
  <c r="K1669" i="21"/>
  <c r="Q1669" i="21"/>
  <c r="O1669" i="21"/>
  <c r="M1669" i="21"/>
  <c r="J1670" i="21"/>
  <c r="L1670" i="21"/>
  <c r="H1671" i="21"/>
  <c r="P1670" i="21"/>
  <c r="I1670" i="21"/>
  <c r="N1670" i="21"/>
  <c r="F1672" i="21"/>
  <c r="D1673" i="21"/>
  <c r="E1672" i="21"/>
  <c r="P1671" i="21"/>
  <c r="I1671" i="21"/>
  <c r="N1671" i="21"/>
  <c r="H1672" i="21"/>
  <c r="J1671" i="21"/>
  <c r="L1671" i="21"/>
  <c r="K1670" i="21"/>
  <c r="O1670" i="21"/>
  <c r="Q1670" i="21"/>
  <c r="M1670" i="21"/>
  <c r="E1673" i="21"/>
  <c r="F1673" i="21"/>
  <c r="D1674" i="21"/>
  <c r="O1671" i="21"/>
  <c r="M1671" i="21"/>
  <c r="K1671" i="21"/>
  <c r="Q1671" i="21"/>
  <c r="J1672" i="21"/>
  <c r="N1672" i="21"/>
  <c r="P1672" i="21"/>
  <c r="L1672" i="21"/>
  <c r="H1673" i="21"/>
  <c r="I1672" i="21"/>
  <c r="D1675" i="21"/>
  <c r="F1674" i="21"/>
  <c r="E1674" i="21"/>
  <c r="J1673" i="21"/>
  <c r="N1673" i="21"/>
  <c r="I1673" i="21"/>
  <c r="P1673" i="21"/>
  <c r="H1674" i="21"/>
  <c r="L1673" i="21"/>
  <c r="M1672" i="21"/>
  <c r="Q1672" i="21"/>
  <c r="O1672" i="21"/>
  <c r="K1672" i="21"/>
  <c r="F1675" i="21"/>
  <c r="D1676" i="21"/>
  <c r="E1675" i="21"/>
  <c r="M1673" i="21"/>
  <c r="K1673" i="21"/>
  <c r="Q1673" i="21"/>
  <c r="O1673" i="21"/>
  <c r="L1674" i="21"/>
  <c r="N1674" i="21"/>
  <c r="P1674" i="21"/>
  <c r="I1674" i="21"/>
  <c r="H1675" i="21"/>
  <c r="J1674" i="21"/>
  <c r="E1676" i="21"/>
  <c r="F1676" i="21"/>
  <c r="D1677" i="21"/>
  <c r="M1674" i="21"/>
  <c r="O1674" i="21"/>
  <c r="Q1674" i="21"/>
  <c r="K1674" i="21"/>
  <c r="I1675" i="21"/>
  <c r="J1675" i="21"/>
  <c r="H1676" i="21"/>
  <c r="P1675" i="21"/>
  <c r="L1675" i="21"/>
  <c r="N1675" i="21"/>
  <c r="D1678" i="21"/>
  <c r="E1677" i="21"/>
  <c r="F1677" i="21"/>
  <c r="K1675" i="21"/>
  <c r="Q1675" i="21"/>
  <c r="O1675" i="21"/>
  <c r="M1675" i="21"/>
  <c r="N1676" i="21"/>
  <c r="I1676" i="21"/>
  <c r="H1677" i="21"/>
  <c r="L1676" i="21"/>
  <c r="J1676" i="21"/>
  <c r="P1676" i="21"/>
  <c r="D1679" i="21"/>
  <c r="E1678" i="21"/>
  <c r="F1678" i="21"/>
  <c r="M1676" i="21"/>
  <c r="Q1676" i="21"/>
  <c r="O1676" i="21"/>
  <c r="K1676" i="21"/>
  <c r="J1677" i="21"/>
  <c r="I1677" i="21"/>
  <c r="L1677" i="21"/>
  <c r="H1678" i="21"/>
  <c r="P1677" i="21"/>
  <c r="N1677" i="21"/>
  <c r="D1680" i="21"/>
  <c r="F1679" i="21"/>
  <c r="E1679" i="21"/>
  <c r="K1677" i="21"/>
  <c r="O1677" i="21"/>
  <c r="M1677" i="21"/>
  <c r="Q1677" i="21"/>
  <c r="N1678" i="21"/>
  <c r="J1678" i="21"/>
  <c r="L1678" i="21"/>
  <c r="P1678" i="21"/>
  <c r="I1678" i="21"/>
  <c r="H1679" i="21"/>
  <c r="D1681" i="21"/>
  <c r="F1680" i="21"/>
  <c r="E1680" i="21"/>
  <c r="O1678" i="21"/>
  <c r="Q1678" i="21"/>
  <c r="M1678" i="21"/>
  <c r="K1678" i="21"/>
  <c r="P1679" i="21"/>
  <c r="I1679" i="21"/>
  <c r="J1679" i="21"/>
  <c r="L1679" i="21"/>
  <c r="H1680" i="21"/>
  <c r="N1679" i="21"/>
  <c r="F1681" i="21"/>
  <c r="D1682" i="21"/>
  <c r="E1681" i="21"/>
  <c r="K1679" i="21"/>
  <c r="O1679" i="21"/>
  <c r="Q1679" i="21"/>
  <c r="M1679" i="21"/>
  <c r="J1680" i="21"/>
  <c r="P1680" i="21"/>
  <c r="N1680" i="21"/>
  <c r="H1681" i="21"/>
  <c r="L1680" i="21"/>
  <c r="I1680" i="21"/>
  <c r="D1683" i="21"/>
  <c r="F1682" i="21"/>
  <c r="E1682" i="21"/>
  <c r="P1681" i="21"/>
  <c r="J1681" i="21"/>
  <c r="N1681" i="21"/>
  <c r="H1682" i="21"/>
  <c r="L1681" i="21"/>
  <c r="I1681" i="21"/>
  <c r="M1680" i="21"/>
  <c r="O1680" i="21"/>
  <c r="K1680" i="21"/>
  <c r="Q1680" i="21"/>
  <c r="E1683" i="21"/>
  <c r="F1683" i="21"/>
  <c r="D1684" i="21"/>
  <c r="I1682" i="21"/>
  <c r="P1682" i="21"/>
  <c r="J1682" i="21"/>
  <c r="H1683" i="21"/>
  <c r="N1682" i="21"/>
  <c r="L1682" i="21"/>
  <c r="Q1681" i="21"/>
  <c r="K1681" i="21"/>
  <c r="M1681" i="21"/>
  <c r="O1681" i="21"/>
  <c r="F1684" i="21"/>
  <c r="E1684" i="21"/>
  <c r="D1685" i="21"/>
  <c r="M1682" i="21"/>
  <c r="O1682" i="21"/>
  <c r="Q1682" i="21"/>
  <c r="K1682" i="21"/>
  <c r="L1683" i="21"/>
  <c r="J1683" i="21"/>
  <c r="I1683" i="21"/>
  <c r="H1684" i="21"/>
  <c r="P1683" i="21"/>
  <c r="N1683" i="21"/>
  <c r="D1686" i="21"/>
  <c r="F1685" i="21"/>
  <c r="E1685" i="21"/>
  <c r="O1683" i="21"/>
  <c r="Q1683" i="21"/>
  <c r="M1683" i="21"/>
  <c r="K1683" i="21"/>
  <c r="L1684" i="21"/>
  <c r="H1685" i="21"/>
  <c r="J1684" i="21"/>
  <c r="N1684" i="21"/>
  <c r="I1684" i="21"/>
  <c r="P1684" i="21"/>
  <c r="D1687" i="21"/>
  <c r="F1686" i="21"/>
  <c r="E1686" i="21"/>
  <c r="L1685" i="21"/>
  <c r="I1685" i="21"/>
  <c r="P1685" i="21"/>
  <c r="H1686" i="21"/>
  <c r="N1685" i="21"/>
  <c r="J1685" i="21"/>
  <c r="K1684" i="21"/>
  <c r="O1684" i="21"/>
  <c r="Q1684" i="21"/>
  <c r="M1684" i="21"/>
  <c r="D1688" i="21"/>
  <c r="F1687" i="21"/>
  <c r="E1687" i="21"/>
  <c r="O1685" i="21"/>
  <c r="K1685" i="21"/>
  <c r="M1685" i="21"/>
  <c r="Q1685" i="21"/>
  <c r="L1686" i="21"/>
  <c r="J1686" i="21"/>
  <c r="N1686" i="21"/>
  <c r="P1686" i="21"/>
  <c r="I1686" i="21"/>
  <c r="H1687" i="21"/>
  <c r="D1689" i="21"/>
  <c r="F1688" i="21"/>
  <c r="E1688" i="21"/>
  <c r="Q1686" i="21"/>
  <c r="K1686" i="21"/>
  <c r="O1686" i="21"/>
  <c r="M1686" i="21"/>
  <c r="H1688" i="21"/>
  <c r="J1687" i="21"/>
  <c r="I1687" i="21"/>
  <c r="L1687" i="21"/>
  <c r="P1687" i="21"/>
  <c r="N1687" i="21"/>
  <c r="D1690" i="21"/>
  <c r="F1689" i="21"/>
  <c r="E1689" i="21"/>
  <c r="H1689" i="21"/>
  <c r="P1688" i="21"/>
  <c r="N1688" i="21"/>
  <c r="J1688" i="21"/>
  <c r="L1688" i="21"/>
  <c r="I1688" i="21"/>
  <c r="K1687" i="21"/>
  <c r="M1687" i="21"/>
  <c r="O1687" i="21"/>
  <c r="Q1687" i="21"/>
  <c r="F1690" i="21"/>
  <c r="E1690" i="21"/>
  <c r="D1691" i="21"/>
  <c r="I1689" i="21"/>
  <c r="N1689" i="21"/>
  <c r="J1689" i="21"/>
  <c r="H1690" i="21"/>
  <c r="L1689" i="21"/>
  <c r="P1689" i="21"/>
  <c r="O1688" i="21"/>
  <c r="M1688" i="21"/>
  <c r="K1688" i="21"/>
  <c r="Q1688" i="21"/>
  <c r="E1691" i="21"/>
  <c r="F1691" i="21"/>
  <c r="D1692" i="21"/>
  <c r="K1689" i="21"/>
  <c r="M1689" i="21"/>
  <c r="O1689" i="21"/>
  <c r="Q1689" i="21"/>
  <c r="P1690" i="21"/>
  <c r="H1691" i="21"/>
  <c r="N1690" i="21"/>
  <c r="J1690" i="21"/>
  <c r="I1690" i="21"/>
  <c r="L1690" i="21"/>
  <c r="E1692" i="21"/>
  <c r="D1693" i="21"/>
  <c r="F1692" i="21"/>
  <c r="J1691" i="21"/>
  <c r="H1692" i="21"/>
  <c r="P1691" i="21"/>
  <c r="I1691" i="21"/>
  <c r="N1691" i="21"/>
  <c r="L1691" i="21"/>
  <c r="Q1690" i="21"/>
  <c r="O1690" i="21"/>
  <c r="K1690" i="21"/>
  <c r="M1690" i="21"/>
  <c r="F1693" i="21"/>
  <c r="D1694" i="21"/>
  <c r="E1693" i="21"/>
  <c r="L1692" i="21"/>
  <c r="H1693" i="21"/>
  <c r="I1692" i="21"/>
  <c r="P1692" i="21"/>
  <c r="N1692" i="21"/>
  <c r="J1692" i="21"/>
  <c r="K1691" i="21"/>
  <c r="O1691" i="21"/>
  <c r="M1691" i="21"/>
  <c r="Q1691" i="21"/>
  <c r="D1695" i="21"/>
  <c r="F1694" i="21"/>
  <c r="E1694" i="21"/>
  <c r="L1693" i="21"/>
  <c r="J1693" i="21"/>
  <c r="P1693" i="21"/>
  <c r="I1693" i="21"/>
  <c r="N1693" i="21"/>
  <c r="H1694" i="21"/>
  <c r="O1692" i="21"/>
  <c r="M1692" i="21"/>
  <c r="K1692" i="21"/>
  <c r="Q1692" i="21"/>
  <c r="E1695" i="21"/>
  <c r="F1695" i="21"/>
  <c r="D1696" i="21"/>
  <c r="Q1693" i="21"/>
  <c r="K1693" i="21"/>
  <c r="M1693" i="21"/>
  <c r="O1693" i="21"/>
  <c r="L1694" i="21"/>
  <c r="N1694" i="21"/>
  <c r="H1695" i="21"/>
  <c r="J1694" i="21"/>
  <c r="I1694" i="21"/>
  <c r="P1694" i="21"/>
  <c r="F1696" i="21"/>
  <c r="E1696" i="21"/>
  <c r="D1697" i="21"/>
  <c r="P1695" i="21"/>
  <c r="N1695" i="21"/>
  <c r="I1695" i="21"/>
  <c r="J1695" i="21"/>
  <c r="H1696" i="21"/>
  <c r="L1695" i="21"/>
  <c r="O1694" i="21"/>
  <c r="K1694" i="21"/>
  <c r="Q1694" i="21"/>
  <c r="M1694" i="21"/>
  <c r="D1698" i="21"/>
  <c r="E1697" i="21"/>
  <c r="F1697" i="21"/>
  <c r="O1695" i="21"/>
  <c r="M1695" i="21"/>
  <c r="K1695" i="21"/>
  <c r="Q1695" i="21"/>
  <c r="I1696" i="21"/>
  <c r="N1696" i="21"/>
  <c r="H1697" i="21"/>
  <c r="L1696" i="21"/>
  <c r="J1696" i="21"/>
  <c r="P1696" i="21"/>
  <c r="D1699" i="21"/>
  <c r="F1698" i="21"/>
  <c r="E1698" i="21"/>
  <c r="Q1696" i="21"/>
  <c r="M1696" i="21"/>
  <c r="K1696" i="21"/>
  <c r="O1696" i="21"/>
  <c r="J1697" i="21"/>
  <c r="H1698" i="21"/>
  <c r="P1697" i="21"/>
  <c r="N1697" i="21"/>
  <c r="L1697" i="21"/>
  <c r="I1697" i="21"/>
  <c r="D1700" i="21"/>
  <c r="F1699" i="21"/>
  <c r="E1699" i="21"/>
  <c r="N1698" i="21"/>
  <c r="I1698" i="21"/>
  <c r="H1699" i="21"/>
  <c r="J1698" i="21"/>
  <c r="L1698" i="21"/>
  <c r="P1698" i="21"/>
  <c r="O1697" i="21"/>
  <c r="M1697" i="21"/>
  <c r="K1697" i="21"/>
  <c r="Q1697" i="21"/>
  <c r="F1700" i="21"/>
  <c r="D1701" i="21"/>
  <c r="E1700" i="21"/>
  <c r="K1698" i="21"/>
  <c r="O1698" i="21"/>
  <c r="Q1698" i="21"/>
  <c r="M1698" i="21"/>
  <c r="I1699" i="21"/>
  <c r="N1699" i="21"/>
  <c r="J1699" i="21"/>
  <c r="L1699" i="21"/>
  <c r="H1700" i="21"/>
  <c r="P1699" i="21"/>
  <c r="E1701" i="21"/>
  <c r="D1702" i="21"/>
  <c r="F1701" i="21"/>
  <c r="Q1699" i="21"/>
  <c r="K1699" i="21"/>
  <c r="M1699" i="21"/>
  <c r="O1699" i="21"/>
  <c r="P1700" i="21"/>
  <c r="N1700" i="21"/>
  <c r="J1700" i="21"/>
  <c r="I1700" i="21"/>
  <c r="H1701" i="21"/>
  <c r="L1700" i="21"/>
  <c r="F1702" i="21"/>
  <c r="E1702" i="21"/>
  <c r="D1703" i="21"/>
  <c r="Q1700" i="21"/>
  <c r="O1700" i="21"/>
  <c r="K1700" i="21"/>
  <c r="M1700" i="21"/>
  <c r="J1701" i="21"/>
  <c r="L1701" i="21"/>
  <c r="P1701" i="21"/>
  <c r="N1701" i="21"/>
  <c r="H1702" i="21"/>
  <c r="I1701" i="21"/>
  <c r="F1703" i="21"/>
  <c r="D1704" i="21"/>
  <c r="E1703" i="21"/>
  <c r="P1702" i="21"/>
  <c r="N1702" i="21"/>
  <c r="I1702" i="21"/>
  <c r="L1702" i="21"/>
  <c r="H1703" i="21"/>
  <c r="J1702" i="21"/>
  <c r="Q1701" i="21"/>
  <c r="M1701" i="21"/>
  <c r="O1701" i="21"/>
  <c r="K1701" i="21"/>
  <c r="E1704" i="21"/>
  <c r="D1705" i="21"/>
  <c r="F1704" i="21"/>
  <c r="K1702" i="21"/>
  <c r="Q1702" i="21"/>
  <c r="M1702" i="21"/>
  <c r="O1702" i="21"/>
  <c r="P1703" i="21"/>
  <c r="I1703" i="21"/>
  <c r="H1704" i="21"/>
  <c r="N1703" i="21"/>
  <c r="L1703" i="21"/>
  <c r="J1703" i="21"/>
  <c r="F1705" i="21"/>
  <c r="D1706" i="21"/>
  <c r="E1705" i="21"/>
  <c r="K1703" i="21"/>
  <c r="M1703" i="21"/>
  <c r="Q1703" i="21"/>
  <c r="O1703" i="21"/>
  <c r="N1704" i="21"/>
  <c r="J1704" i="21"/>
  <c r="L1704" i="21"/>
  <c r="H1705" i="21"/>
  <c r="P1704" i="21"/>
  <c r="I1704" i="21"/>
  <c r="F1706" i="21"/>
  <c r="D1707" i="21"/>
  <c r="E1706" i="21"/>
  <c r="I1705" i="21"/>
  <c r="P1705" i="21"/>
  <c r="L1705" i="21"/>
  <c r="N1705" i="21"/>
  <c r="H1706" i="21"/>
  <c r="J1705" i="21"/>
  <c r="M1704" i="21"/>
  <c r="Q1704" i="21"/>
  <c r="O1704" i="21"/>
  <c r="K1704" i="21"/>
  <c r="D1708" i="21"/>
  <c r="F1707" i="21"/>
  <c r="E1707" i="21"/>
  <c r="Q1705" i="21"/>
  <c r="K1705" i="21"/>
  <c r="M1705" i="21"/>
  <c r="O1705" i="21"/>
  <c r="P1706" i="21"/>
  <c r="N1706" i="21"/>
  <c r="L1706" i="21"/>
  <c r="I1706" i="21"/>
  <c r="J1706" i="21"/>
  <c r="H1707" i="21"/>
  <c r="E1708" i="21"/>
  <c r="D1709" i="21"/>
  <c r="F1708" i="21"/>
  <c r="K1706" i="21"/>
  <c r="M1706" i="21"/>
  <c r="Q1706" i="21"/>
  <c r="O1706" i="21"/>
  <c r="L1707" i="21"/>
  <c r="P1707" i="21"/>
  <c r="N1707" i="21"/>
  <c r="J1707" i="21"/>
  <c r="H1708" i="21"/>
  <c r="I1707" i="21"/>
  <c r="F1709" i="21"/>
  <c r="E1709" i="21"/>
  <c r="D1710" i="21"/>
  <c r="I1708" i="21"/>
  <c r="P1708" i="21"/>
  <c r="N1708" i="21"/>
  <c r="J1708" i="21"/>
  <c r="H1709" i="21"/>
  <c r="L1708" i="21"/>
  <c r="M1707" i="21"/>
  <c r="Q1707" i="21"/>
  <c r="K1707" i="21"/>
  <c r="O1707" i="21"/>
  <c r="F1710" i="21"/>
  <c r="D1711" i="21"/>
  <c r="E1710" i="21"/>
  <c r="M1708" i="21"/>
  <c r="Q1708" i="21"/>
  <c r="O1708" i="21"/>
  <c r="K1708" i="21"/>
  <c r="I1709" i="21"/>
  <c r="P1709" i="21"/>
  <c r="H1710" i="21"/>
  <c r="N1709" i="21"/>
  <c r="J1709" i="21"/>
  <c r="L1709" i="21"/>
  <c r="D1712" i="21"/>
  <c r="E1711" i="21"/>
  <c r="F1711" i="21"/>
  <c r="M1709" i="21"/>
  <c r="K1709" i="21"/>
  <c r="Q1709" i="21"/>
  <c r="O1709" i="21"/>
  <c r="N1710" i="21"/>
  <c r="H1711" i="21"/>
  <c r="I1710" i="21"/>
  <c r="P1710" i="21"/>
  <c r="L1710" i="21"/>
  <c r="J1710" i="21"/>
  <c r="F1712" i="21"/>
  <c r="E1712" i="21"/>
  <c r="D1713" i="21"/>
  <c r="H1712" i="21"/>
  <c r="P1711" i="21"/>
  <c r="J1711" i="21"/>
  <c r="L1711" i="21"/>
  <c r="N1711" i="21"/>
  <c r="I1711" i="21"/>
  <c r="Q1710" i="21"/>
  <c r="M1710" i="21"/>
  <c r="O1710" i="21"/>
  <c r="K1710" i="21"/>
  <c r="E1713" i="21"/>
  <c r="D1714" i="21"/>
  <c r="F1713" i="21"/>
  <c r="L1712" i="21"/>
  <c r="J1712" i="21"/>
  <c r="P1712" i="21"/>
  <c r="I1712" i="21"/>
  <c r="H1713" i="21"/>
  <c r="N1712" i="21"/>
  <c r="Q1711" i="21"/>
  <c r="K1711" i="21"/>
  <c r="M1711" i="21"/>
  <c r="O1711" i="21"/>
  <c r="D1715" i="21"/>
  <c r="E1714" i="21"/>
  <c r="F1714" i="21"/>
  <c r="K1712" i="21"/>
  <c r="M1712" i="21"/>
  <c r="Q1712" i="21"/>
  <c r="O1712" i="21"/>
  <c r="P1713" i="21"/>
  <c r="J1713" i="21"/>
  <c r="I1713" i="21"/>
  <c r="N1713" i="21"/>
  <c r="L1713" i="21"/>
  <c r="H1714" i="21"/>
  <c r="D1716" i="21"/>
  <c r="F1715" i="21"/>
  <c r="E1715" i="21"/>
  <c r="K1713" i="21"/>
  <c r="Q1713" i="21"/>
  <c r="O1713" i="21"/>
  <c r="M1713" i="21"/>
  <c r="I1714" i="21"/>
  <c r="P1714" i="21"/>
  <c r="J1714" i="21"/>
  <c r="H1715" i="21"/>
  <c r="N1714" i="21"/>
  <c r="L1714" i="21"/>
  <c r="D1717" i="21"/>
  <c r="E1716" i="21"/>
  <c r="F1716" i="21"/>
  <c r="O1714" i="21"/>
  <c r="Q1714" i="21"/>
  <c r="K1714" i="21"/>
  <c r="M1714" i="21"/>
  <c r="I1715" i="21"/>
  <c r="N1715" i="21"/>
  <c r="P1715" i="21"/>
  <c r="L1715" i="21"/>
  <c r="H1716" i="21"/>
  <c r="J1715" i="21"/>
  <c r="F1717" i="21"/>
  <c r="E1717" i="21"/>
  <c r="D1718" i="21"/>
  <c r="O1715" i="21"/>
  <c r="M1715" i="21"/>
  <c r="K1715" i="21"/>
  <c r="Q1715" i="21"/>
  <c r="N1716" i="21"/>
  <c r="P1716" i="21"/>
  <c r="J1716" i="21"/>
  <c r="I1716" i="21"/>
  <c r="H1717" i="21"/>
  <c r="L1716" i="21"/>
  <c r="E1718" i="21"/>
  <c r="D1719" i="21"/>
  <c r="F1718" i="21"/>
  <c r="K1716" i="21"/>
  <c r="M1716" i="21"/>
  <c r="Q1716" i="21"/>
  <c r="O1716" i="21"/>
  <c r="H1718" i="21"/>
  <c r="I1717" i="21"/>
  <c r="P1717" i="21"/>
  <c r="J1717" i="21"/>
  <c r="L1717" i="21"/>
  <c r="N1717" i="21"/>
  <c r="E1719" i="21"/>
  <c r="D1720" i="21"/>
  <c r="F1719" i="21"/>
  <c r="J1718" i="21"/>
  <c r="N1718" i="21"/>
  <c r="L1718" i="21"/>
  <c r="H1719" i="21"/>
  <c r="I1718" i="21"/>
  <c r="P1718" i="21"/>
  <c r="M1717" i="21"/>
  <c r="Q1717" i="21"/>
  <c r="O1717" i="21"/>
  <c r="K1717" i="21"/>
  <c r="F1720" i="21"/>
  <c r="E1720" i="21"/>
  <c r="D1721" i="21"/>
  <c r="N1719" i="21"/>
  <c r="P1719" i="21"/>
  <c r="J1719" i="21"/>
  <c r="L1719" i="21"/>
  <c r="I1719" i="21"/>
  <c r="H1720" i="21"/>
  <c r="K1718" i="21"/>
  <c r="M1718" i="21"/>
  <c r="O1718" i="21"/>
  <c r="Q1718" i="21"/>
  <c r="D1722" i="21"/>
  <c r="E1721" i="21"/>
  <c r="F1721" i="21"/>
  <c r="O1719" i="21"/>
  <c r="K1719" i="21"/>
  <c r="Q1719" i="21"/>
  <c r="M1719" i="21"/>
  <c r="P1720" i="21"/>
  <c r="J1720" i="21"/>
  <c r="L1720" i="21"/>
  <c r="H1721" i="21"/>
  <c r="I1720" i="21"/>
  <c r="N1720" i="21"/>
  <c r="E1722" i="21"/>
  <c r="F1722" i="21"/>
  <c r="D1723" i="21"/>
  <c r="L1721" i="21"/>
  <c r="I1721" i="21"/>
  <c r="H1722" i="21"/>
  <c r="P1721" i="21"/>
  <c r="N1721" i="21"/>
  <c r="J1721" i="21"/>
  <c r="K1720" i="21"/>
  <c r="M1720" i="21"/>
  <c r="O1720" i="21"/>
  <c r="Q1720" i="21"/>
  <c r="E1723" i="21"/>
  <c r="D1724" i="21"/>
  <c r="F1723" i="21"/>
  <c r="O1721" i="21"/>
  <c r="Q1721" i="21"/>
  <c r="M1721" i="21"/>
  <c r="K1721" i="21"/>
  <c r="P1722" i="21"/>
  <c r="J1722" i="21"/>
  <c r="N1722" i="21"/>
  <c r="L1722" i="21"/>
  <c r="I1722" i="21"/>
  <c r="H1723" i="21"/>
  <c r="E1724" i="21"/>
  <c r="D1725" i="21"/>
  <c r="F1724" i="21"/>
  <c r="K1722" i="21"/>
  <c r="O1722" i="21"/>
  <c r="Q1722" i="21"/>
  <c r="M1722" i="21"/>
  <c r="L1723" i="21"/>
  <c r="P1723" i="21"/>
  <c r="H1724" i="21"/>
  <c r="N1723" i="21"/>
  <c r="J1723" i="21"/>
  <c r="I1723" i="21"/>
  <c r="E1725" i="21"/>
  <c r="D1726" i="21"/>
  <c r="F1725" i="21"/>
  <c r="H1725" i="21"/>
  <c r="L1724" i="21"/>
  <c r="J1724" i="21"/>
  <c r="N1724" i="21"/>
  <c r="I1724" i="21"/>
  <c r="P1724" i="21"/>
  <c r="K1723" i="21"/>
  <c r="O1723" i="21"/>
  <c r="M1723" i="21"/>
  <c r="Q1723" i="21"/>
  <c r="E1726" i="21"/>
  <c r="F1726" i="21"/>
  <c r="D1727" i="21"/>
  <c r="J1725" i="21"/>
  <c r="P1725" i="21"/>
  <c r="L1725" i="21"/>
  <c r="N1725" i="21"/>
  <c r="I1725" i="21"/>
  <c r="H1726" i="21"/>
  <c r="M1724" i="21"/>
  <c r="O1724" i="21"/>
  <c r="K1724" i="21"/>
  <c r="Q1724" i="21"/>
  <c r="E1727" i="21"/>
  <c r="F1727" i="21"/>
  <c r="D1728" i="21"/>
  <c r="K1725" i="21"/>
  <c r="Q1725" i="21"/>
  <c r="O1725" i="21"/>
  <c r="M1725" i="21"/>
  <c r="L1726" i="21"/>
  <c r="H1727" i="21"/>
  <c r="P1726" i="21"/>
  <c r="I1726" i="21"/>
  <c r="J1726" i="21"/>
  <c r="N1726" i="21"/>
  <c r="E1728" i="21"/>
  <c r="F1728" i="21"/>
  <c r="D1729" i="21"/>
  <c r="I1727" i="21"/>
  <c r="L1727" i="21"/>
  <c r="N1727" i="21"/>
  <c r="P1727" i="21"/>
  <c r="J1727" i="21"/>
  <c r="H1728" i="21"/>
  <c r="Q1726" i="21"/>
  <c r="K1726" i="21"/>
  <c r="O1726" i="21"/>
  <c r="M1726" i="21"/>
  <c r="F1729" i="21"/>
  <c r="E1729" i="21"/>
  <c r="D1730" i="21"/>
  <c r="O1727" i="21"/>
  <c r="K1727" i="21"/>
  <c r="M1727" i="21"/>
  <c r="Q1727" i="21"/>
  <c r="P1728" i="21"/>
  <c r="N1728" i="21"/>
  <c r="H1729" i="21"/>
  <c r="J1728" i="21"/>
  <c r="L1728" i="21"/>
  <c r="I1728" i="21"/>
  <c r="E1730" i="21"/>
  <c r="D1731" i="21"/>
  <c r="F1730" i="21"/>
  <c r="P1729" i="21"/>
  <c r="L1729" i="21"/>
  <c r="I1729" i="21"/>
  <c r="H1730" i="21"/>
  <c r="N1729" i="21"/>
  <c r="J1729" i="21"/>
  <c r="Q1728" i="21"/>
  <c r="M1728" i="21"/>
  <c r="K1728" i="21"/>
  <c r="O1728" i="21"/>
  <c r="D1732" i="21"/>
  <c r="F1731" i="21"/>
  <c r="E1731" i="21"/>
  <c r="M1729" i="21"/>
  <c r="O1729" i="21"/>
  <c r="Q1729" i="21"/>
  <c r="K1729" i="21"/>
  <c r="I1730" i="21"/>
  <c r="L1730" i="21"/>
  <c r="N1730" i="21"/>
  <c r="P1730" i="21"/>
  <c r="J1730" i="21"/>
  <c r="H1731" i="21"/>
  <c r="F1732" i="21"/>
  <c r="D1733" i="21"/>
  <c r="E1732" i="21"/>
  <c r="O1730" i="21"/>
  <c r="M1730" i="21"/>
  <c r="K1730" i="21"/>
  <c r="Q1730" i="21"/>
  <c r="P1731" i="21"/>
  <c r="J1731" i="21"/>
  <c r="I1731" i="21"/>
  <c r="N1731" i="21"/>
  <c r="H1732" i="21"/>
  <c r="L1731" i="21"/>
  <c r="F1733" i="21"/>
  <c r="E1733" i="21"/>
  <c r="D1734" i="21"/>
  <c r="M1731" i="21"/>
  <c r="O1731" i="21"/>
  <c r="K1731" i="21"/>
  <c r="Q1731" i="21"/>
  <c r="J1732" i="21"/>
  <c r="I1732" i="21"/>
  <c r="L1732" i="21"/>
  <c r="P1732" i="21"/>
  <c r="H1733" i="21"/>
  <c r="N1732" i="21"/>
  <c r="F1734" i="21"/>
  <c r="E1734" i="21"/>
  <c r="D1735" i="21"/>
  <c r="M1732" i="21"/>
  <c r="O1732" i="21"/>
  <c r="Q1732" i="21"/>
  <c r="K1732" i="21"/>
  <c r="I1733" i="21"/>
  <c r="L1733" i="21"/>
  <c r="N1733" i="21"/>
  <c r="J1733" i="21"/>
  <c r="H1734" i="21"/>
  <c r="P1733" i="21"/>
  <c r="D1736" i="21"/>
  <c r="E1735" i="21"/>
  <c r="F1735" i="21"/>
  <c r="O1733" i="21"/>
  <c r="M1733" i="21"/>
  <c r="Q1733" i="21"/>
  <c r="K1733" i="21"/>
  <c r="I1734" i="21"/>
  <c r="P1734" i="21"/>
  <c r="N1734" i="21"/>
  <c r="J1734" i="21"/>
  <c r="L1734" i="21"/>
  <c r="H1735" i="21"/>
  <c r="E1736" i="21"/>
  <c r="F1736" i="21"/>
  <c r="D1737" i="21"/>
  <c r="K1734" i="21"/>
  <c r="O1734" i="21"/>
  <c r="Q1734" i="21"/>
  <c r="M1734" i="21"/>
  <c r="N1735" i="21"/>
  <c r="L1735" i="21"/>
  <c r="J1735" i="21"/>
  <c r="I1735" i="21"/>
  <c r="H1736" i="21"/>
  <c r="P1735" i="21"/>
  <c r="E1737" i="21"/>
  <c r="D1738" i="21"/>
  <c r="F1737" i="21"/>
  <c r="K1735" i="21"/>
  <c r="Q1735" i="21"/>
  <c r="M1735" i="21"/>
  <c r="O1735" i="21"/>
  <c r="N1736" i="21"/>
  <c r="H1737" i="21"/>
  <c r="J1736" i="21"/>
  <c r="P1736" i="21"/>
  <c r="I1736" i="21"/>
  <c r="L1736" i="21"/>
  <c r="D1739" i="21"/>
  <c r="E1738" i="21"/>
  <c r="F1738" i="21"/>
  <c r="J1737" i="21"/>
  <c r="H1738" i="21"/>
  <c r="P1737" i="21"/>
  <c r="N1737" i="21"/>
  <c r="L1737" i="21"/>
  <c r="I1737" i="21"/>
  <c r="Q1736" i="21"/>
  <c r="O1736" i="21"/>
  <c r="K1736" i="21"/>
  <c r="M1736" i="21"/>
  <c r="D1740" i="21"/>
  <c r="E1739" i="21"/>
  <c r="F1739" i="21"/>
  <c r="I1738" i="21"/>
  <c r="P1738" i="21"/>
  <c r="N1738" i="21"/>
  <c r="J1738" i="21"/>
  <c r="H1739" i="21"/>
  <c r="L1738" i="21"/>
  <c r="Q1737" i="21"/>
  <c r="O1737" i="21"/>
  <c r="K1737" i="21"/>
  <c r="M1737" i="21"/>
  <c r="D1741" i="21"/>
  <c r="E1740" i="21"/>
  <c r="F1740" i="21"/>
  <c r="K1738" i="21"/>
  <c r="O1738" i="21"/>
  <c r="Q1738" i="21"/>
  <c r="M1738" i="21"/>
  <c r="I1739" i="21"/>
  <c r="J1739" i="21"/>
  <c r="L1739" i="21"/>
  <c r="P1739" i="21"/>
  <c r="N1739" i="21"/>
  <c r="H1740" i="21"/>
  <c r="F1741" i="21"/>
  <c r="D1742" i="21"/>
  <c r="E1741" i="21"/>
  <c r="O1739" i="21"/>
  <c r="K1739" i="21"/>
  <c r="Q1739" i="21"/>
  <c r="M1739" i="21"/>
  <c r="H1741" i="21"/>
  <c r="J1740" i="21"/>
  <c r="N1740" i="21"/>
  <c r="I1740" i="21"/>
  <c r="P1740" i="21"/>
  <c r="L1740" i="21"/>
  <c r="F1742" i="21"/>
  <c r="E1742" i="21"/>
  <c r="D1743" i="21"/>
  <c r="P1741" i="21"/>
  <c r="N1741" i="21"/>
  <c r="J1741" i="21"/>
  <c r="L1741" i="21"/>
  <c r="I1741" i="21"/>
  <c r="H1742" i="21"/>
  <c r="Q1740" i="21"/>
  <c r="M1740" i="21"/>
  <c r="O1740" i="21"/>
  <c r="K1740" i="21"/>
  <c r="E1743" i="21"/>
  <c r="F1743" i="21"/>
  <c r="D1744" i="21"/>
  <c r="K1741" i="21"/>
  <c r="Q1741" i="21"/>
  <c r="O1741" i="21"/>
  <c r="M1741" i="21"/>
  <c r="L1742" i="21"/>
  <c r="J1742" i="21"/>
  <c r="P1742" i="21"/>
  <c r="I1742" i="21"/>
  <c r="H1743" i="21"/>
  <c r="N1742" i="21"/>
  <c r="D1745" i="21"/>
  <c r="E1744" i="21"/>
  <c r="F1744" i="21"/>
  <c r="Q1742" i="21"/>
  <c r="O1742" i="21"/>
  <c r="K1742" i="21"/>
  <c r="M1742" i="21"/>
  <c r="L1743" i="21"/>
  <c r="J1743" i="21"/>
  <c r="I1743" i="21"/>
  <c r="P1743" i="21"/>
  <c r="H1744" i="21"/>
  <c r="N1743" i="21"/>
  <c r="F1745" i="21"/>
  <c r="E1745" i="21"/>
  <c r="D1746" i="21"/>
  <c r="Q1743" i="21"/>
  <c r="K1743" i="21"/>
  <c r="M1743" i="21"/>
  <c r="O1743" i="21"/>
  <c r="N1744" i="21"/>
  <c r="I1744" i="21"/>
  <c r="H1745" i="21"/>
  <c r="P1744" i="21"/>
  <c r="L1744" i="21"/>
  <c r="J1744" i="21"/>
  <c r="D1747" i="21"/>
  <c r="E1746" i="21"/>
  <c r="F1746" i="21"/>
  <c r="O1744" i="21"/>
  <c r="K1744" i="21"/>
  <c r="Q1744" i="21"/>
  <c r="M1744" i="21"/>
  <c r="I1745" i="21"/>
  <c r="J1745" i="21"/>
  <c r="P1745" i="21"/>
  <c r="H1746" i="21"/>
  <c r="N1745" i="21"/>
  <c r="L1745" i="21"/>
  <c r="E1747" i="21"/>
  <c r="F1747" i="21"/>
  <c r="D1748" i="21"/>
  <c r="M1745" i="21"/>
  <c r="K1745" i="21"/>
  <c r="Q1745" i="21"/>
  <c r="O1745" i="21"/>
  <c r="L1746" i="21"/>
  <c r="I1746" i="21"/>
  <c r="H1747" i="21"/>
  <c r="J1746" i="21"/>
  <c r="P1746" i="21"/>
  <c r="N1746" i="21"/>
  <c r="E1748" i="21"/>
  <c r="F1748" i="21"/>
  <c r="D1749" i="21"/>
  <c r="Q1746" i="21"/>
  <c r="K1746" i="21"/>
  <c r="M1746" i="21"/>
  <c r="O1746" i="21"/>
  <c r="J1747" i="21"/>
  <c r="H1748" i="21"/>
  <c r="P1747" i="21"/>
  <c r="I1747" i="21"/>
  <c r="L1747" i="21"/>
  <c r="N1747" i="21"/>
  <c r="F1749" i="21"/>
  <c r="D1750" i="21"/>
  <c r="E1749" i="21"/>
  <c r="P1748" i="21"/>
  <c r="L1748" i="21"/>
  <c r="H1749" i="21"/>
  <c r="N1748" i="21"/>
  <c r="I1748" i="21"/>
  <c r="J1748" i="21"/>
  <c r="K1747" i="21"/>
  <c r="O1747" i="21"/>
  <c r="Q1747" i="21"/>
  <c r="M1747" i="21"/>
  <c r="F1750" i="21"/>
  <c r="D1751" i="21"/>
  <c r="E1750" i="21"/>
  <c r="I1749" i="21"/>
  <c r="H1750" i="21"/>
  <c r="L1749" i="21"/>
  <c r="N1749" i="21"/>
  <c r="P1749" i="21"/>
  <c r="J1749" i="21"/>
  <c r="K1748" i="21"/>
  <c r="M1748" i="21"/>
  <c r="Q1748" i="21"/>
  <c r="O1748" i="21"/>
  <c r="D1752" i="21"/>
  <c r="F1751" i="21"/>
  <c r="E1751" i="21"/>
  <c r="K1749" i="21"/>
  <c r="Q1749" i="21"/>
  <c r="M1749" i="21"/>
  <c r="O1749" i="21"/>
  <c r="L1750" i="21"/>
  <c r="P1750" i="21"/>
  <c r="I1750" i="21"/>
  <c r="H1751" i="21"/>
  <c r="J1750" i="21"/>
  <c r="N1750" i="21"/>
  <c r="F1752" i="21"/>
  <c r="D1753" i="21"/>
  <c r="E1752" i="21"/>
  <c r="K1750" i="21"/>
  <c r="Q1750" i="21"/>
  <c r="M1750" i="21"/>
  <c r="O1750" i="21"/>
  <c r="P1751" i="21"/>
  <c r="L1751" i="21"/>
  <c r="H1752" i="21"/>
  <c r="J1751" i="21"/>
  <c r="I1751" i="21"/>
  <c r="N1751" i="21"/>
  <c r="F1753" i="21"/>
  <c r="E1753" i="21"/>
  <c r="D1754" i="21"/>
  <c r="H1753" i="21"/>
  <c r="P1752" i="21"/>
  <c r="N1752" i="21"/>
  <c r="J1752" i="21"/>
  <c r="I1752" i="21"/>
  <c r="L1752" i="21"/>
  <c r="O1751" i="21"/>
  <c r="Q1751" i="21"/>
  <c r="K1751" i="21"/>
  <c r="M1751" i="21"/>
  <c r="E1754" i="21"/>
  <c r="F1754" i="21"/>
  <c r="D1755" i="21"/>
  <c r="J1753" i="21"/>
  <c r="N1753" i="21"/>
  <c r="L1753" i="21"/>
  <c r="P1753" i="21"/>
  <c r="I1753" i="21"/>
  <c r="H1754" i="21"/>
  <c r="Q1752" i="21"/>
  <c r="O1752" i="21"/>
  <c r="M1752" i="21"/>
  <c r="K1752" i="21"/>
  <c r="F1755" i="21"/>
  <c r="E1755" i="21"/>
  <c r="D1756" i="21"/>
  <c r="O1753" i="21"/>
  <c r="K1753" i="21"/>
  <c r="Q1753" i="21"/>
  <c r="M1753" i="21"/>
  <c r="J1754" i="21"/>
  <c r="L1754" i="21"/>
  <c r="I1754" i="21"/>
  <c r="P1754" i="21"/>
  <c r="N1754" i="21"/>
  <c r="H1755" i="21"/>
  <c r="E1756" i="21"/>
  <c r="D1757" i="21"/>
  <c r="F1756" i="21"/>
  <c r="O1754" i="21"/>
  <c r="K1754" i="21"/>
  <c r="M1754" i="21"/>
  <c r="Q1754" i="21"/>
  <c r="L1755" i="21"/>
  <c r="H1756" i="21"/>
  <c r="I1755" i="21"/>
  <c r="P1755" i="21"/>
  <c r="N1755" i="21"/>
  <c r="J1755" i="21"/>
  <c r="F1757" i="21"/>
  <c r="D1758" i="21"/>
  <c r="E1757" i="21"/>
  <c r="H1757" i="21"/>
  <c r="J1756" i="21"/>
  <c r="P1756" i="21"/>
  <c r="N1756" i="21"/>
  <c r="I1756" i="21"/>
  <c r="L1756" i="21"/>
  <c r="K1755" i="21"/>
  <c r="O1755" i="21"/>
  <c r="M1755" i="21"/>
  <c r="Q1755" i="21"/>
  <c r="E1758" i="21"/>
  <c r="F1758" i="21"/>
  <c r="D1759" i="21"/>
  <c r="J1757" i="21"/>
  <c r="I1757" i="21"/>
  <c r="P1757" i="21"/>
  <c r="H1758" i="21"/>
  <c r="N1757" i="21"/>
  <c r="L1757" i="21"/>
  <c r="M1756" i="21"/>
  <c r="O1756" i="21"/>
  <c r="K1756" i="21"/>
  <c r="Q1756" i="21"/>
  <c r="E1759" i="21"/>
  <c r="F1759" i="21"/>
  <c r="D1760" i="21"/>
  <c r="K1757" i="21"/>
  <c r="Q1757" i="21"/>
  <c r="M1757" i="21"/>
  <c r="O1757" i="21"/>
  <c r="P1758" i="21"/>
  <c r="L1758" i="21"/>
  <c r="N1758" i="21"/>
  <c r="I1758" i="21"/>
  <c r="H1759" i="21"/>
  <c r="J1758" i="21"/>
  <c r="D1761" i="21"/>
  <c r="F1760" i="21"/>
  <c r="E1760" i="21"/>
  <c r="M1758" i="21"/>
  <c r="O1758" i="21"/>
  <c r="K1758" i="21"/>
  <c r="Q1758" i="21"/>
  <c r="I1759" i="21"/>
  <c r="N1759" i="21"/>
  <c r="P1759" i="21"/>
  <c r="J1759" i="21"/>
  <c r="H1760" i="21"/>
  <c r="L1759" i="21"/>
  <c r="F1761" i="21"/>
  <c r="E1761" i="21"/>
  <c r="D1762" i="21"/>
  <c r="Q1759" i="21"/>
  <c r="M1759" i="21"/>
  <c r="K1759" i="21"/>
  <c r="O1759" i="21"/>
  <c r="P1760" i="21"/>
  <c r="N1760" i="21"/>
  <c r="L1760" i="21"/>
  <c r="H1761" i="21"/>
  <c r="I1760" i="21"/>
  <c r="J1760" i="21"/>
  <c r="E1762" i="21"/>
  <c r="D1763" i="21"/>
  <c r="F1762" i="21"/>
  <c r="L1761" i="21"/>
  <c r="H1762" i="21"/>
  <c r="J1761" i="21"/>
  <c r="N1761" i="21"/>
  <c r="P1761" i="21"/>
  <c r="I1761" i="21"/>
  <c r="O1760" i="21"/>
  <c r="Q1760" i="21"/>
  <c r="M1760" i="21"/>
  <c r="K1760" i="21"/>
  <c r="D1764" i="21"/>
  <c r="E1763" i="21"/>
  <c r="F1763" i="21"/>
  <c r="J1762" i="21"/>
  <c r="L1762" i="21"/>
  <c r="P1762" i="21"/>
  <c r="N1762" i="21"/>
  <c r="I1762" i="21"/>
  <c r="H1763" i="21"/>
  <c r="K1761" i="21"/>
  <c r="Q1761" i="21"/>
  <c r="O1761" i="21"/>
  <c r="M1761" i="21"/>
  <c r="E1764" i="21"/>
  <c r="D1765" i="21"/>
  <c r="F1764" i="21"/>
  <c r="O1762" i="21"/>
  <c r="M1762" i="21"/>
  <c r="Q1762" i="21"/>
  <c r="K1762" i="21"/>
  <c r="H1764" i="21"/>
  <c r="P1763" i="21"/>
  <c r="L1763" i="21"/>
  <c r="N1763" i="21"/>
  <c r="J1763" i="21"/>
  <c r="I1763" i="21"/>
  <c r="D1766" i="21"/>
  <c r="E1765" i="21"/>
  <c r="F1765" i="21"/>
  <c r="H1765" i="21"/>
  <c r="P1764" i="21"/>
  <c r="J1764" i="21"/>
  <c r="I1764" i="21"/>
  <c r="N1764" i="21"/>
  <c r="L1764" i="21"/>
  <c r="Q1763" i="21"/>
  <c r="K1763" i="21"/>
  <c r="O1763" i="21"/>
  <c r="M1763" i="21"/>
  <c r="F1766" i="21"/>
  <c r="D1767" i="21"/>
  <c r="E1766" i="21"/>
  <c r="J1765" i="21"/>
  <c r="N1765" i="21"/>
  <c r="L1765" i="21"/>
  <c r="P1765" i="21"/>
  <c r="H1766" i="21"/>
  <c r="I1765" i="21"/>
  <c r="K1764" i="21"/>
  <c r="O1764" i="21"/>
  <c r="Q1764" i="21"/>
  <c r="M1764" i="21"/>
  <c r="D1768" i="21"/>
  <c r="F1767" i="21"/>
  <c r="E1767" i="21"/>
  <c r="N1766" i="21"/>
  <c r="I1766" i="21"/>
  <c r="L1766" i="21"/>
  <c r="P1766" i="21"/>
  <c r="J1766" i="21"/>
  <c r="H1767" i="21"/>
  <c r="M1765" i="21"/>
  <c r="Q1765" i="21"/>
  <c r="K1765" i="21"/>
  <c r="O1765" i="21"/>
  <c r="E1768" i="21"/>
  <c r="D1769" i="21"/>
  <c r="F1768" i="21"/>
  <c r="K1766" i="21"/>
  <c r="M1766" i="21"/>
  <c r="Q1766" i="21"/>
  <c r="O1766" i="21"/>
  <c r="J1767" i="21"/>
  <c r="N1767" i="21"/>
  <c r="H1768" i="21"/>
  <c r="P1767" i="21"/>
  <c r="L1767" i="21"/>
  <c r="I1767" i="21"/>
  <c r="E1769" i="21"/>
  <c r="D1770" i="21"/>
  <c r="F1769" i="21"/>
  <c r="P1768" i="21"/>
  <c r="N1768" i="21"/>
  <c r="L1768" i="21"/>
  <c r="I1768" i="21"/>
  <c r="J1768" i="21"/>
  <c r="H1769" i="21"/>
  <c r="O1767" i="21"/>
  <c r="Q1767" i="21"/>
  <c r="K1767" i="21"/>
  <c r="M1767" i="21"/>
  <c r="D1771" i="21"/>
  <c r="E1770" i="21"/>
  <c r="F1770" i="21"/>
  <c r="Q1768" i="21"/>
  <c r="K1768" i="21"/>
  <c r="O1768" i="21"/>
  <c r="M1768" i="21"/>
  <c r="J1769" i="21"/>
  <c r="N1769" i="21"/>
  <c r="I1769" i="21"/>
  <c r="P1769" i="21"/>
  <c r="L1769" i="21"/>
  <c r="H1770" i="21"/>
  <c r="E1771" i="21"/>
  <c r="F1771" i="21"/>
  <c r="D1772" i="21"/>
  <c r="O1769" i="21"/>
  <c r="Q1769" i="21"/>
  <c r="M1769" i="21"/>
  <c r="K1769" i="21"/>
  <c r="H1771" i="21"/>
  <c r="I1770" i="21"/>
  <c r="P1770" i="21"/>
  <c r="L1770" i="21"/>
  <c r="N1770" i="21"/>
  <c r="J1770" i="21"/>
  <c r="D1773" i="21"/>
  <c r="F1772" i="21"/>
  <c r="E1772" i="21"/>
  <c r="N1771" i="21"/>
  <c r="J1771" i="21"/>
  <c r="I1771" i="21"/>
  <c r="P1771" i="21"/>
  <c r="H1772" i="21"/>
  <c r="L1771" i="21"/>
  <c r="M1770" i="21"/>
  <c r="K1770" i="21"/>
  <c r="Q1770" i="21"/>
  <c r="O1770" i="21"/>
  <c r="D1774" i="21"/>
  <c r="E1773" i="21"/>
  <c r="F1773" i="21"/>
  <c r="Q1771" i="21"/>
  <c r="M1771" i="21"/>
  <c r="K1771" i="21"/>
  <c r="O1771" i="21"/>
  <c r="L1772" i="21"/>
  <c r="H1773" i="21"/>
  <c r="P1772" i="21"/>
  <c r="J1772" i="21"/>
  <c r="I1772" i="21"/>
  <c r="N1772" i="21"/>
  <c r="D1775" i="21"/>
  <c r="E1774" i="21"/>
  <c r="F1774" i="21"/>
  <c r="L1773" i="21"/>
  <c r="N1773" i="21"/>
  <c r="J1773" i="21"/>
  <c r="I1773" i="21"/>
  <c r="H1774" i="21"/>
  <c r="P1773" i="21"/>
  <c r="M1772" i="21"/>
  <c r="K1772" i="21"/>
  <c r="Q1772" i="21"/>
  <c r="O1772" i="21"/>
  <c r="D1776" i="21"/>
  <c r="E1775" i="21"/>
  <c r="F1775" i="21"/>
  <c r="Q1773" i="21"/>
  <c r="M1773" i="21"/>
  <c r="O1773" i="21"/>
  <c r="K1773" i="21"/>
  <c r="N1774" i="21"/>
  <c r="L1774" i="21"/>
  <c r="J1774" i="21"/>
  <c r="I1774" i="21"/>
  <c r="P1774" i="21"/>
  <c r="H1775" i="21"/>
  <c r="D1777" i="21"/>
  <c r="E1776" i="21"/>
  <c r="F1776" i="21"/>
  <c r="M1774" i="21"/>
  <c r="O1774" i="21"/>
  <c r="K1774" i="21"/>
  <c r="Q1774" i="21"/>
  <c r="P1775" i="21"/>
  <c r="L1775" i="21"/>
  <c r="J1775" i="21"/>
  <c r="N1775" i="21"/>
  <c r="I1775" i="21"/>
  <c r="H1776" i="21"/>
  <c r="E1777" i="21"/>
  <c r="F1777" i="21"/>
  <c r="D1778" i="21"/>
  <c r="Q1775" i="21"/>
  <c r="M1775" i="21"/>
  <c r="O1775" i="21"/>
  <c r="K1775" i="21"/>
  <c r="N1776" i="21"/>
  <c r="L1776" i="21"/>
  <c r="J1776" i="21"/>
  <c r="P1776" i="21"/>
  <c r="H1777" i="21"/>
  <c r="I1776" i="21"/>
  <c r="D1779" i="21"/>
  <c r="E1778" i="21"/>
  <c r="F1778" i="21"/>
  <c r="P1777" i="21"/>
  <c r="N1777" i="21"/>
  <c r="H1778" i="21"/>
  <c r="I1777" i="21"/>
  <c r="J1777" i="21"/>
  <c r="L1777" i="21"/>
  <c r="Q1776" i="21"/>
  <c r="M1776" i="21"/>
  <c r="O1776" i="21"/>
  <c r="K1776" i="21"/>
  <c r="E1779" i="21"/>
  <c r="F1779" i="21"/>
  <c r="D1780" i="21"/>
  <c r="H1779" i="21"/>
  <c r="L1778" i="21"/>
  <c r="J1778" i="21"/>
  <c r="N1778" i="21"/>
  <c r="I1778" i="21"/>
  <c r="P1778" i="21"/>
  <c r="K1777" i="21"/>
  <c r="O1777" i="21"/>
  <c r="Q1777" i="21"/>
  <c r="M1777" i="21"/>
  <c r="D1781" i="21"/>
  <c r="E1780" i="21"/>
  <c r="F1780" i="21"/>
  <c r="H1780" i="21"/>
  <c r="P1779" i="21"/>
  <c r="I1779" i="21"/>
  <c r="N1779" i="21"/>
  <c r="L1779" i="21"/>
  <c r="J1779" i="21"/>
  <c r="Q1778" i="21"/>
  <c r="O1778" i="21"/>
  <c r="M1778" i="21"/>
  <c r="K1778" i="21"/>
  <c r="F1781" i="21"/>
  <c r="E1781" i="21"/>
  <c r="D1782" i="21"/>
  <c r="J1780" i="21"/>
  <c r="L1780" i="21"/>
  <c r="H1781" i="21"/>
  <c r="P1780" i="21"/>
  <c r="N1780" i="21"/>
  <c r="I1780" i="21"/>
  <c r="O1779" i="21"/>
  <c r="M1779" i="21"/>
  <c r="K1779" i="21"/>
  <c r="Q1779" i="21"/>
  <c r="E1782" i="21"/>
  <c r="F1782" i="21"/>
  <c r="D1783" i="21"/>
  <c r="J1781" i="21"/>
  <c r="H1782" i="21"/>
  <c r="P1781" i="21"/>
  <c r="N1781" i="21"/>
  <c r="L1781" i="21"/>
  <c r="I1781" i="21"/>
  <c r="M1780" i="21"/>
  <c r="O1780" i="21"/>
  <c r="K1780" i="21"/>
  <c r="Q1780" i="21"/>
  <c r="E1783" i="21"/>
  <c r="D1784" i="21"/>
  <c r="F1783" i="21"/>
  <c r="I1782" i="21"/>
  <c r="J1782" i="21"/>
  <c r="N1782" i="21"/>
  <c r="P1782" i="21"/>
  <c r="H1783" i="21"/>
  <c r="L1782" i="21"/>
  <c r="K1781" i="21"/>
  <c r="Q1781" i="21"/>
  <c r="M1781" i="21"/>
  <c r="O1781" i="21"/>
  <c r="D1785" i="21"/>
  <c r="F1784" i="21"/>
  <c r="E1784" i="21"/>
  <c r="M1782" i="21"/>
  <c r="O1782" i="21"/>
  <c r="K1782" i="21"/>
  <c r="Q1782" i="21"/>
  <c r="L1783" i="21"/>
  <c r="J1783" i="21"/>
  <c r="P1783" i="21"/>
  <c r="I1783" i="21"/>
  <c r="H1784" i="21"/>
  <c r="N1783" i="21"/>
  <c r="E1785" i="21"/>
  <c r="F1785" i="21"/>
  <c r="D1786" i="21"/>
  <c r="Q1783" i="21"/>
  <c r="M1783" i="21"/>
  <c r="K1783" i="21"/>
  <c r="O1783" i="21"/>
  <c r="J1784" i="21"/>
  <c r="P1784" i="21"/>
  <c r="N1784" i="21"/>
  <c r="I1784" i="21"/>
  <c r="L1784" i="21"/>
  <c r="H1785" i="21"/>
  <c r="D1787" i="21"/>
  <c r="E1786" i="21"/>
  <c r="F1786" i="21"/>
  <c r="K1784" i="21"/>
  <c r="Q1784" i="21"/>
  <c r="M1784" i="21"/>
  <c r="O1784" i="21"/>
  <c r="P1785" i="21"/>
  <c r="I1785" i="21"/>
  <c r="L1785" i="21"/>
  <c r="N1785" i="21"/>
  <c r="J1785" i="21"/>
  <c r="H1786" i="21"/>
  <c r="F1787" i="21"/>
  <c r="D1788" i="21"/>
  <c r="E1787" i="21"/>
  <c r="Q1785" i="21"/>
  <c r="M1785" i="21"/>
  <c r="O1785" i="21"/>
  <c r="K1785" i="21"/>
  <c r="I1786" i="21"/>
  <c r="L1786" i="21"/>
  <c r="J1786" i="21"/>
  <c r="P1786" i="21"/>
  <c r="N1786" i="21"/>
  <c r="H1787" i="21"/>
  <c r="E1788" i="21"/>
  <c r="D1789" i="21"/>
  <c r="F1788" i="21"/>
  <c r="M1786" i="21"/>
  <c r="Q1786" i="21"/>
  <c r="O1786" i="21"/>
  <c r="K1786" i="21"/>
  <c r="N1787" i="21"/>
  <c r="L1787" i="21"/>
  <c r="H1788" i="21"/>
  <c r="P1787" i="21"/>
  <c r="J1787" i="21"/>
  <c r="I1787" i="21"/>
  <c r="F1789" i="21"/>
  <c r="D1790" i="21"/>
  <c r="E1789" i="21"/>
  <c r="I1788" i="21"/>
  <c r="J1788" i="21"/>
  <c r="P1788" i="21"/>
  <c r="N1788" i="21"/>
  <c r="H1789" i="21"/>
  <c r="L1788" i="21"/>
  <c r="Q1787" i="21"/>
  <c r="O1787" i="21"/>
  <c r="M1787" i="21"/>
  <c r="K1787" i="21"/>
  <c r="E1790" i="21"/>
  <c r="F1790" i="21"/>
  <c r="D1791" i="21"/>
  <c r="M1788" i="21"/>
  <c r="O1788" i="21"/>
  <c r="K1788" i="21"/>
  <c r="Q1788" i="21"/>
  <c r="P1789" i="21"/>
  <c r="N1789" i="21"/>
  <c r="H1790" i="21"/>
  <c r="L1789" i="21"/>
  <c r="J1789" i="21"/>
  <c r="I1789" i="21"/>
  <c r="D1792" i="21"/>
  <c r="F1791" i="21"/>
  <c r="E1791" i="21"/>
  <c r="L1790" i="21"/>
  <c r="N1790" i="21"/>
  <c r="H1791" i="21"/>
  <c r="J1790" i="21"/>
  <c r="P1790" i="21"/>
  <c r="I1790" i="21"/>
  <c r="K1789" i="21"/>
  <c r="Q1789" i="21"/>
  <c r="M1789" i="21"/>
  <c r="O1789" i="21"/>
  <c r="E1792" i="21"/>
  <c r="F1792" i="21"/>
  <c r="D1793" i="21"/>
  <c r="L1791" i="21"/>
  <c r="J1791" i="21"/>
  <c r="I1791" i="21"/>
  <c r="H1792" i="21"/>
  <c r="P1791" i="21"/>
  <c r="N1791" i="21"/>
  <c r="K1790" i="21"/>
  <c r="Q1790" i="21"/>
  <c r="M1790" i="21"/>
  <c r="O1790" i="21"/>
  <c r="D1794" i="21"/>
  <c r="F1793" i="21"/>
  <c r="E1793" i="21"/>
  <c r="O1791" i="21"/>
  <c r="K1791" i="21"/>
  <c r="Q1791" i="21"/>
  <c r="M1791" i="21"/>
  <c r="H1793" i="21"/>
  <c r="L1792" i="21"/>
  <c r="J1792" i="21"/>
  <c r="P1792" i="21"/>
  <c r="N1792" i="21"/>
  <c r="I1792" i="21"/>
  <c r="D1795" i="21"/>
  <c r="E1794" i="21"/>
  <c r="F1794" i="21"/>
  <c r="P1793" i="21"/>
  <c r="N1793" i="21"/>
  <c r="H1794" i="21"/>
  <c r="I1793" i="21"/>
  <c r="J1793" i="21"/>
  <c r="L1793" i="21"/>
  <c r="Q1792" i="21"/>
  <c r="M1792" i="21"/>
  <c r="O1792" i="21"/>
  <c r="K1792" i="21"/>
  <c r="D1796" i="21"/>
  <c r="E1795" i="21"/>
  <c r="F1795" i="21"/>
  <c r="I1794" i="21"/>
  <c r="L1794" i="21"/>
  <c r="J1794" i="21"/>
  <c r="P1794" i="21"/>
  <c r="N1794" i="21"/>
  <c r="H1795" i="21"/>
  <c r="M1793" i="21"/>
  <c r="O1793" i="21"/>
  <c r="K1793" i="21"/>
  <c r="Q1793" i="21"/>
  <c r="F1796" i="21"/>
  <c r="E1796" i="21"/>
  <c r="D1797" i="21"/>
  <c r="K1794" i="21"/>
  <c r="Q1794" i="21"/>
  <c r="O1794" i="21"/>
  <c r="M1794" i="21"/>
  <c r="L1795" i="21"/>
  <c r="H1796" i="21"/>
  <c r="P1795" i="21"/>
  <c r="N1795" i="21"/>
  <c r="J1795" i="21"/>
  <c r="I1795" i="21"/>
  <c r="D1798" i="21"/>
  <c r="E1797" i="21"/>
  <c r="F1797" i="21"/>
  <c r="L1796" i="21"/>
  <c r="I1796" i="21"/>
  <c r="J1796" i="21"/>
  <c r="P1796" i="21"/>
  <c r="N1796" i="21"/>
  <c r="H1797" i="21"/>
  <c r="M1795" i="21"/>
  <c r="Q1795" i="21"/>
  <c r="O1795" i="21"/>
  <c r="K1795" i="21"/>
  <c r="D1799" i="21"/>
  <c r="F1798" i="21"/>
  <c r="E1798" i="21"/>
  <c r="M1796" i="21"/>
  <c r="O1796" i="21"/>
  <c r="K1796" i="21"/>
  <c r="Q1796" i="21"/>
  <c r="N1797" i="21"/>
  <c r="H1798" i="21"/>
  <c r="L1797" i="21"/>
  <c r="J1797" i="21"/>
  <c r="P1797" i="21"/>
  <c r="I1797" i="21"/>
  <c r="E1799" i="21"/>
  <c r="D1800" i="21"/>
  <c r="F1799" i="21"/>
  <c r="N1798" i="21"/>
  <c r="I1798" i="21"/>
  <c r="H1799" i="21"/>
  <c r="L1798" i="21"/>
  <c r="J1798" i="21"/>
  <c r="P1798" i="21"/>
  <c r="K1797" i="21"/>
  <c r="Q1797" i="21"/>
  <c r="M1797" i="21"/>
  <c r="O1797" i="21"/>
  <c r="F1800" i="21"/>
  <c r="D1801" i="21"/>
  <c r="E1800" i="21"/>
  <c r="O1798" i="21"/>
  <c r="M1798" i="21"/>
  <c r="K1798" i="21"/>
  <c r="Q1798" i="21"/>
  <c r="J1799" i="21"/>
  <c r="N1799" i="21"/>
  <c r="L1799" i="21"/>
  <c r="I1799" i="21"/>
  <c r="H1800" i="21"/>
  <c r="P1799" i="21"/>
  <c r="E1801" i="21"/>
  <c r="D1802" i="21"/>
  <c r="F1801" i="21"/>
  <c r="Q1799" i="21"/>
  <c r="O1799" i="21"/>
  <c r="M1799" i="21"/>
  <c r="K1799" i="21"/>
  <c r="N1800" i="21"/>
  <c r="I1800" i="21"/>
  <c r="L1800" i="21"/>
  <c r="J1800" i="21"/>
  <c r="P1800" i="21"/>
  <c r="H1801" i="21"/>
  <c r="E1802" i="21"/>
  <c r="F1802" i="21"/>
  <c r="D1803" i="21"/>
  <c r="O1800" i="21"/>
  <c r="M1800" i="21"/>
  <c r="K1800" i="21"/>
  <c r="Q1800" i="21"/>
  <c r="L1801" i="21"/>
  <c r="P1801" i="21"/>
  <c r="I1801" i="21"/>
  <c r="N1801" i="21"/>
  <c r="J1801" i="21"/>
  <c r="H1802" i="21"/>
  <c r="E1803" i="21"/>
  <c r="F1803" i="21"/>
  <c r="D1804" i="21"/>
  <c r="O1801" i="21"/>
  <c r="K1801" i="21"/>
  <c r="Q1801" i="21"/>
  <c r="M1801" i="21"/>
  <c r="L1802" i="21"/>
  <c r="I1802" i="21"/>
  <c r="J1802" i="21"/>
  <c r="P1802" i="21"/>
  <c r="N1802" i="21"/>
  <c r="H1803" i="21"/>
  <c r="F1804" i="21"/>
  <c r="D1805" i="21"/>
  <c r="E1804" i="21"/>
  <c r="K1802" i="21"/>
  <c r="Q1802" i="21"/>
  <c r="M1802" i="21"/>
  <c r="O1802" i="21"/>
  <c r="H1804" i="21"/>
  <c r="P1803" i="21"/>
  <c r="N1803" i="21"/>
  <c r="L1803" i="21"/>
  <c r="J1803" i="21"/>
  <c r="I1803" i="21"/>
  <c r="E1805" i="21"/>
  <c r="D1806" i="21"/>
  <c r="F1805" i="21"/>
  <c r="J1804" i="21"/>
  <c r="H1805" i="21"/>
  <c r="L1804" i="21"/>
  <c r="P1804" i="21"/>
  <c r="N1804" i="21"/>
  <c r="I1804" i="21"/>
  <c r="Q1803" i="21"/>
  <c r="O1803" i="21"/>
  <c r="M1803" i="21"/>
  <c r="K1803" i="21"/>
  <c r="D1807" i="21"/>
  <c r="F1806" i="21"/>
  <c r="E1806" i="21"/>
  <c r="N1805" i="21"/>
  <c r="P1805" i="21"/>
  <c r="L1805" i="21"/>
  <c r="H1806" i="21"/>
  <c r="J1805" i="21"/>
  <c r="I1805" i="21"/>
  <c r="K1804" i="21"/>
  <c r="Q1804" i="21"/>
  <c r="M1804" i="21"/>
  <c r="O1804" i="21"/>
  <c r="D1808" i="21"/>
  <c r="F1807" i="21"/>
  <c r="E1807" i="21"/>
  <c r="L1806" i="21"/>
  <c r="I1806" i="21"/>
  <c r="J1806" i="21"/>
  <c r="P1806" i="21"/>
  <c r="N1806" i="21"/>
  <c r="H1807" i="21"/>
  <c r="M1805" i="21"/>
  <c r="O1805" i="21"/>
  <c r="K1805" i="21"/>
  <c r="Q1805" i="21"/>
  <c r="E1808" i="21"/>
  <c r="D1809" i="21"/>
  <c r="F1808" i="21"/>
  <c r="O1806" i="21"/>
  <c r="K1806" i="21"/>
  <c r="Q1806" i="21"/>
  <c r="M1806" i="21"/>
  <c r="I1807" i="21"/>
  <c r="L1807" i="21"/>
  <c r="J1807" i="21"/>
  <c r="H1808" i="21"/>
  <c r="P1807" i="21"/>
  <c r="N1807" i="21"/>
  <c r="F1809" i="21"/>
  <c r="D1810" i="21"/>
  <c r="E1809" i="21"/>
  <c r="M1807" i="21"/>
  <c r="O1807" i="21"/>
  <c r="K1807" i="21"/>
  <c r="Q1807" i="21"/>
  <c r="J1808" i="21"/>
  <c r="P1808" i="21"/>
  <c r="N1808" i="21"/>
  <c r="H1809" i="21"/>
  <c r="L1808" i="21"/>
  <c r="I1808" i="21"/>
  <c r="F1810" i="21"/>
  <c r="E1810" i="21"/>
  <c r="D1811" i="21"/>
  <c r="N1809" i="21"/>
  <c r="J1809" i="21"/>
  <c r="P1809" i="21"/>
  <c r="H1810" i="21"/>
  <c r="I1809" i="21"/>
  <c r="L1809" i="21"/>
  <c r="Q1808" i="21"/>
  <c r="M1808" i="21"/>
  <c r="O1808" i="21"/>
  <c r="K1808" i="21"/>
  <c r="E1811" i="21"/>
  <c r="F1811" i="21"/>
  <c r="D1812" i="21"/>
  <c r="J1810" i="21"/>
  <c r="I1810" i="21"/>
  <c r="L1810" i="21"/>
  <c r="P1810" i="21"/>
  <c r="N1810" i="21"/>
  <c r="H1811" i="21"/>
  <c r="K1809" i="21"/>
  <c r="Q1809" i="21"/>
  <c r="M1809" i="21"/>
  <c r="O1809" i="21"/>
  <c r="E1812" i="21"/>
  <c r="F1812" i="21"/>
  <c r="D1813" i="21"/>
  <c r="K1810" i="21"/>
  <c r="Q1810" i="21"/>
  <c r="O1810" i="21"/>
  <c r="M1810" i="21"/>
  <c r="H1812" i="21"/>
  <c r="P1811" i="21"/>
  <c r="I1811" i="21"/>
  <c r="N1811" i="21"/>
  <c r="L1811" i="21"/>
  <c r="J1811" i="21"/>
  <c r="D1814" i="21"/>
  <c r="E1813" i="21"/>
  <c r="F1813" i="21"/>
  <c r="I1812" i="21"/>
  <c r="P1812" i="21"/>
  <c r="L1812" i="21"/>
  <c r="J1812" i="21"/>
  <c r="N1812" i="21"/>
  <c r="H1813" i="21"/>
  <c r="Q1811" i="21"/>
  <c r="M1811" i="21"/>
  <c r="O1811" i="21"/>
  <c r="K1811" i="21"/>
  <c r="E1814" i="21"/>
  <c r="F1814" i="21"/>
  <c r="D1815" i="21"/>
  <c r="M1812" i="21"/>
  <c r="O1812" i="21"/>
  <c r="K1812" i="21"/>
  <c r="Q1812" i="21"/>
  <c r="H1814" i="21"/>
  <c r="L1813" i="21"/>
  <c r="J1813" i="21"/>
  <c r="P1813" i="21"/>
  <c r="N1813" i="21"/>
  <c r="I1813" i="21"/>
  <c r="E1815" i="21"/>
  <c r="D1816" i="21"/>
  <c r="F1815" i="21"/>
  <c r="N1814" i="21"/>
  <c r="I1814" i="21"/>
  <c r="H1815" i="21"/>
  <c r="L1814" i="21"/>
  <c r="J1814" i="21"/>
  <c r="P1814" i="21"/>
  <c r="O1813" i="21"/>
  <c r="K1813" i="21"/>
  <c r="M1813" i="21"/>
  <c r="Q1813" i="21"/>
  <c r="E1816" i="21"/>
  <c r="F1816" i="21"/>
  <c r="D1817" i="21"/>
  <c r="Q1814" i="21"/>
  <c r="M1814" i="21"/>
  <c r="O1814" i="21"/>
  <c r="K1814" i="21"/>
  <c r="N1815" i="21"/>
  <c r="L1815" i="21"/>
  <c r="J1815" i="21"/>
  <c r="I1815" i="21"/>
  <c r="H1816" i="21"/>
  <c r="P1815" i="21"/>
  <c r="E1817" i="21"/>
  <c r="D1818" i="21"/>
  <c r="F1817" i="21"/>
  <c r="Q1815" i="21"/>
  <c r="O1815" i="21"/>
  <c r="M1815" i="21"/>
  <c r="K1815" i="21"/>
  <c r="N1816" i="21"/>
  <c r="I1816" i="21"/>
  <c r="H1817" i="21"/>
  <c r="L1816" i="21"/>
  <c r="J1816" i="21"/>
  <c r="P1816" i="21"/>
  <c r="F1818" i="21"/>
  <c r="E1818" i="21"/>
  <c r="D1819" i="21"/>
  <c r="M1816" i="21"/>
  <c r="O1816" i="21"/>
  <c r="K1816" i="21"/>
  <c r="Q1816" i="21"/>
  <c r="L1817" i="21"/>
  <c r="P1817" i="21"/>
  <c r="H1818" i="21"/>
  <c r="N1817" i="21"/>
  <c r="I1817" i="21"/>
  <c r="J1817" i="21"/>
  <c r="F1819" i="21"/>
  <c r="D1820" i="21"/>
  <c r="E1819" i="21"/>
  <c r="J1818" i="21"/>
  <c r="P1818" i="21"/>
  <c r="N1818" i="21"/>
  <c r="H1819" i="21"/>
  <c r="I1818" i="21"/>
  <c r="L1818" i="21"/>
  <c r="K1817" i="21"/>
  <c r="Q1817" i="21"/>
  <c r="O1817" i="21"/>
  <c r="M1817" i="21"/>
  <c r="E1820" i="21"/>
  <c r="F1820" i="21"/>
  <c r="D1821" i="21"/>
  <c r="P1819" i="21"/>
  <c r="H1820" i="21"/>
  <c r="J1819" i="21"/>
  <c r="I1819" i="21"/>
  <c r="N1819" i="21"/>
  <c r="L1819" i="21"/>
  <c r="K1818" i="21"/>
  <c r="Q1818" i="21"/>
  <c r="M1818" i="21"/>
  <c r="O1818" i="21"/>
  <c r="E1821" i="21"/>
  <c r="D1822" i="21"/>
  <c r="F1821" i="21"/>
  <c r="L1820" i="21"/>
  <c r="N1820" i="21"/>
  <c r="J1820" i="21"/>
  <c r="P1820" i="21"/>
  <c r="I1820" i="21"/>
  <c r="H1821" i="21"/>
  <c r="Q1819" i="21"/>
  <c r="O1819" i="21"/>
  <c r="M1819" i="21"/>
  <c r="K1819" i="21"/>
  <c r="F1822" i="21"/>
  <c r="D1823" i="21"/>
  <c r="E1822" i="21"/>
  <c r="M1820" i="21"/>
  <c r="O1820" i="21"/>
  <c r="K1820" i="21"/>
  <c r="Q1820" i="21"/>
  <c r="H1822" i="21"/>
  <c r="N1821" i="21"/>
  <c r="L1821" i="21"/>
  <c r="J1821" i="21"/>
  <c r="P1821" i="21"/>
  <c r="I1821" i="21"/>
  <c r="E1823" i="21"/>
  <c r="D1824" i="21"/>
  <c r="F1823" i="21"/>
  <c r="H1823" i="21"/>
  <c r="N1822" i="21"/>
  <c r="I1822" i="21"/>
  <c r="L1822" i="21"/>
  <c r="J1822" i="21"/>
  <c r="P1822" i="21"/>
  <c r="Q1821" i="21"/>
  <c r="O1821" i="21"/>
  <c r="M1821" i="21"/>
  <c r="K1821" i="21"/>
  <c r="F1824" i="21"/>
  <c r="D1825" i="21"/>
  <c r="E1824" i="21"/>
  <c r="J1823" i="21"/>
  <c r="I1823" i="21"/>
  <c r="N1823" i="21"/>
  <c r="L1823" i="21"/>
  <c r="H1824" i="21"/>
  <c r="P1823" i="21"/>
  <c r="O1822" i="21"/>
  <c r="K1822" i="21"/>
  <c r="Q1822" i="21"/>
  <c r="M1822" i="21"/>
  <c r="E1825" i="21"/>
  <c r="F1825" i="21"/>
  <c r="D1826" i="21"/>
  <c r="K1823" i="21"/>
  <c r="Q1823" i="21"/>
  <c r="M1823" i="21"/>
  <c r="O1823" i="21"/>
  <c r="N1824" i="21"/>
  <c r="J1824" i="21"/>
  <c r="P1824" i="21"/>
  <c r="H1825" i="21"/>
  <c r="L1824" i="21"/>
  <c r="I1824" i="21"/>
  <c r="F1826" i="21"/>
  <c r="E1826" i="21"/>
  <c r="D1827" i="21"/>
  <c r="P1825" i="21"/>
  <c r="I1825" i="21"/>
  <c r="N1825" i="21"/>
  <c r="H1826" i="21"/>
  <c r="J1825" i="21"/>
  <c r="L1825" i="21"/>
  <c r="Q1824" i="21"/>
  <c r="M1824" i="21"/>
  <c r="O1824" i="21"/>
  <c r="K1824" i="21"/>
  <c r="D1828" i="21"/>
  <c r="F1827" i="21"/>
  <c r="E1827" i="21"/>
  <c r="Q1825" i="21"/>
  <c r="K1825" i="21"/>
  <c r="M1825" i="21"/>
  <c r="O1825" i="21"/>
  <c r="L1826" i="21"/>
  <c r="J1826" i="21"/>
  <c r="H1827" i="21"/>
  <c r="P1826" i="21"/>
  <c r="N1826" i="21"/>
  <c r="I1826" i="21"/>
  <c r="F1828" i="21"/>
  <c r="E1828" i="21"/>
  <c r="D1829" i="21"/>
  <c r="I1827" i="21"/>
  <c r="H1828" i="21"/>
  <c r="P1827" i="21"/>
  <c r="N1827" i="21"/>
  <c r="L1827" i="21"/>
  <c r="J1827" i="21"/>
  <c r="O1826" i="21"/>
  <c r="M1826" i="21"/>
  <c r="K1826" i="21"/>
  <c r="Q1826" i="21"/>
  <c r="E1829" i="21"/>
  <c r="D1830" i="21"/>
  <c r="F1829" i="21"/>
  <c r="Q1827" i="21"/>
  <c r="M1827" i="21"/>
  <c r="O1827" i="21"/>
  <c r="K1827" i="21"/>
  <c r="H1829" i="21"/>
  <c r="J1828" i="21"/>
  <c r="I1828" i="21"/>
  <c r="P1828" i="21"/>
  <c r="N1828" i="21"/>
  <c r="L1828" i="21"/>
  <c r="E1830" i="21"/>
  <c r="D1831" i="21"/>
  <c r="F1830" i="21"/>
  <c r="P1829" i="21"/>
  <c r="L1829" i="21"/>
  <c r="I1829" i="21"/>
  <c r="N1829" i="21"/>
  <c r="H1830" i="21"/>
  <c r="J1829" i="21"/>
  <c r="O1828" i="21"/>
  <c r="M1828" i="21"/>
  <c r="K1828" i="21"/>
  <c r="Q1828" i="21"/>
  <c r="E1831" i="21"/>
  <c r="D1832" i="21"/>
  <c r="F1831" i="21"/>
  <c r="Q1829" i="21"/>
  <c r="K1829" i="21"/>
  <c r="M1829" i="21"/>
  <c r="O1829" i="21"/>
  <c r="H1831" i="21"/>
  <c r="N1830" i="21"/>
  <c r="I1830" i="21"/>
  <c r="L1830" i="21"/>
  <c r="J1830" i="21"/>
  <c r="P1830" i="21"/>
  <c r="D1833" i="21"/>
  <c r="E1832" i="21"/>
  <c r="F1832" i="21"/>
  <c r="N1831" i="21"/>
  <c r="P1831" i="21"/>
  <c r="L1831" i="21"/>
  <c r="I1831" i="21"/>
  <c r="H1832" i="21"/>
  <c r="J1831" i="21"/>
  <c r="K1830" i="21"/>
  <c r="Q1830" i="21"/>
  <c r="M1830" i="21"/>
  <c r="O1830" i="21"/>
  <c r="D1834" i="21"/>
  <c r="F1833" i="21"/>
  <c r="E1833" i="21"/>
  <c r="Q1831" i="21"/>
  <c r="M1831" i="21"/>
  <c r="O1831" i="21"/>
  <c r="K1831" i="21"/>
  <c r="I1832" i="21"/>
  <c r="N1832" i="21"/>
  <c r="J1832" i="21"/>
  <c r="P1832" i="21"/>
  <c r="H1833" i="21"/>
  <c r="L1832" i="21"/>
  <c r="F1834" i="21"/>
  <c r="E1834" i="21"/>
  <c r="D1835" i="21"/>
  <c r="K1832" i="21"/>
  <c r="M1832" i="21"/>
  <c r="O1832" i="21"/>
  <c r="Q1832" i="21"/>
  <c r="I1833" i="21"/>
  <c r="L1833" i="21"/>
  <c r="P1833" i="21"/>
  <c r="N1833" i="21"/>
  <c r="J1833" i="21"/>
  <c r="H1834" i="21"/>
  <c r="D1836" i="21"/>
  <c r="F1835" i="21"/>
  <c r="E1835" i="21"/>
  <c r="M1833" i="21"/>
  <c r="K1833" i="21"/>
  <c r="Q1833" i="21"/>
  <c r="O1833" i="21"/>
  <c r="J1834" i="21"/>
  <c r="I1834" i="21"/>
  <c r="L1834" i="21"/>
  <c r="H1835" i="21"/>
  <c r="P1834" i="21"/>
  <c r="N1834" i="21"/>
  <c r="E1836" i="21"/>
  <c r="D1837" i="21"/>
  <c r="F1836" i="21"/>
  <c r="K1834" i="21"/>
  <c r="Q1834" i="21"/>
  <c r="M1834" i="21"/>
  <c r="O1834" i="21"/>
  <c r="L1835" i="21"/>
  <c r="H1836" i="21"/>
  <c r="P1835" i="21"/>
  <c r="N1835" i="21"/>
  <c r="J1835" i="21"/>
  <c r="I1835" i="21"/>
  <c r="E1837" i="21"/>
  <c r="D1838" i="21"/>
  <c r="F1837" i="21"/>
  <c r="L1836" i="21"/>
  <c r="J1836" i="21"/>
  <c r="I1836" i="21"/>
  <c r="N1836" i="21"/>
  <c r="H1837" i="21"/>
  <c r="P1836" i="21"/>
  <c r="O1835" i="21"/>
  <c r="Q1835" i="21"/>
  <c r="M1835" i="21"/>
  <c r="K1835" i="21"/>
  <c r="E1838" i="21"/>
  <c r="D1839" i="21"/>
  <c r="F1838" i="21"/>
  <c r="M1836" i="21"/>
  <c r="O1836" i="21"/>
  <c r="K1836" i="21"/>
  <c r="Q1836" i="21"/>
  <c r="J1837" i="21"/>
  <c r="H1838" i="21"/>
  <c r="P1837" i="21"/>
  <c r="N1837" i="21"/>
  <c r="L1837" i="21"/>
  <c r="I1837" i="21"/>
  <c r="E1839" i="21"/>
  <c r="D1840" i="21"/>
  <c r="F1839" i="21"/>
  <c r="N1838" i="21"/>
  <c r="H1839" i="21"/>
  <c r="P1838" i="21"/>
  <c r="I1838" i="21"/>
  <c r="L1838" i="21"/>
  <c r="J1838" i="21"/>
  <c r="K1837" i="21"/>
  <c r="Q1837" i="21"/>
  <c r="M1837" i="21"/>
  <c r="O1837" i="21"/>
  <c r="E1840" i="21"/>
  <c r="D1841" i="21"/>
  <c r="F1840" i="21"/>
  <c r="H1840" i="21"/>
  <c r="L1839" i="21"/>
  <c r="J1839" i="21"/>
  <c r="I1839" i="21"/>
  <c r="P1839" i="21"/>
  <c r="N1839" i="21"/>
  <c r="Q1838" i="21"/>
  <c r="O1838" i="21"/>
  <c r="K1838" i="21"/>
  <c r="M1838" i="21"/>
  <c r="D1842" i="21"/>
  <c r="F1841" i="21"/>
  <c r="E1841" i="21"/>
  <c r="P1840" i="21"/>
  <c r="H1841" i="21"/>
  <c r="N1840" i="21"/>
  <c r="I1840" i="21"/>
  <c r="J1840" i="21"/>
  <c r="L1840" i="21"/>
  <c r="O1839" i="21"/>
  <c r="K1839" i="21"/>
  <c r="Q1839" i="21"/>
  <c r="M1839" i="21"/>
  <c r="E1842" i="21"/>
  <c r="D1843" i="21"/>
  <c r="F1842" i="21"/>
  <c r="L1841" i="21"/>
  <c r="H1842" i="21"/>
  <c r="N1841" i="21"/>
  <c r="I1841" i="21"/>
  <c r="J1841" i="21"/>
  <c r="P1841" i="21"/>
  <c r="O1840" i="21"/>
  <c r="K1840" i="21"/>
  <c r="Q1840" i="21"/>
  <c r="M1840" i="21"/>
  <c r="D1844" i="21"/>
  <c r="F1843" i="21"/>
  <c r="E1843" i="21"/>
  <c r="H1843" i="21"/>
  <c r="L1842" i="21"/>
  <c r="J1842" i="21"/>
  <c r="N1842" i="21"/>
  <c r="I1842" i="21"/>
  <c r="P1842" i="21"/>
  <c r="K1841" i="21"/>
  <c r="O1841" i="21"/>
  <c r="Q1841" i="21"/>
  <c r="M1841" i="21"/>
  <c r="D1845" i="21"/>
  <c r="E1844" i="21"/>
  <c r="F1844" i="21"/>
  <c r="H1844" i="21"/>
  <c r="P1843" i="21"/>
  <c r="I1843" i="21"/>
  <c r="N1843" i="21"/>
  <c r="L1843" i="21"/>
  <c r="J1843" i="21"/>
  <c r="Q1842" i="21"/>
  <c r="O1842" i="21"/>
  <c r="M1842" i="21"/>
  <c r="K1842" i="21"/>
  <c r="F1845" i="21"/>
  <c r="D1846" i="21"/>
  <c r="E1845" i="21"/>
  <c r="J1844" i="21"/>
  <c r="L1844" i="21"/>
  <c r="H1845" i="21"/>
  <c r="P1844" i="21"/>
  <c r="N1844" i="21"/>
  <c r="I1844" i="21"/>
  <c r="O1843" i="21"/>
  <c r="M1843" i="21"/>
  <c r="K1843" i="21"/>
  <c r="Q1843" i="21"/>
  <c r="D1847" i="21"/>
  <c r="F1846" i="21"/>
  <c r="E1846" i="21"/>
  <c r="J1845" i="21"/>
  <c r="H1846" i="21"/>
  <c r="P1845" i="21"/>
  <c r="N1845" i="21"/>
  <c r="L1845" i="21"/>
  <c r="I1845" i="21"/>
  <c r="M1844" i="21"/>
  <c r="O1844" i="21"/>
  <c r="K1844" i="21"/>
  <c r="Q1844" i="21"/>
  <c r="E1847" i="21"/>
  <c r="D1848" i="21"/>
  <c r="F1847" i="21"/>
  <c r="I1846" i="21"/>
  <c r="J1846" i="21"/>
  <c r="N1846" i="21"/>
  <c r="P1846" i="21"/>
  <c r="H1847" i="21"/>
  <c r="L1846" i="21"/>
  <c r="K1845" i="21"/>
  <c r="Q1845" i="21"/>
  <c r="M1845" i="21"/>
  <c r="O1845" i="21"/>
  <c r="D1849" i="21"/>
  <c r="F1848" i="21"/>
  <c r="E1848" i="21"/>
  <c r="M1846" i="21"/>
  <c r="O1846" i="21"/>
  <c r="K1846" i="21"/>
  <c r="Q1846" i="21"/>
  <c r="L1847" i="21"/>
  <c r="J1847" i="21"/>
  <c r="P1847" i="21"/>
  <c r="I1847" i="21"/>
  <c r="H1848" i="21"/>
  <c r="N1847" i="21"/>
  <c r="D1850" i="21"/>
  <c r="F1849" i="21"/>
  <c r="E1849" i="21"/>
  <c r="Q1847" i="21"/>
  <c r="M1847" i="21"/>
  <c r="K1847" i="21"/>
  <c r="O1847" i="21"/>
  <c r="J1848" i="21"/>
  <c r="P1848" i="21"/>
  <c r="N1848" i="21"/>
  <c r="I1848" i="21"/>
  <c r="L1848" i="21"/>
  <c r="H1849" i="21"/>
  <c r="D1851" i="21"/>
  <c r="E1850" i="21"/>
  <c r="F1850" i="21"/>
  <c r="K1848" i="21"/>
  <c r="Q1848" i="21"/>
  <c r="M1848" i="21"/>
  <c r="O1848" i="21"/>
  <c r="P1849" i="21"/>
  <c r="I1849" i="21"/>
  <c r="L1849" i="21"/>
  <c r="N1849" i="21"/>
  <c r="J1849" i="21"/>
  <c r="H1850" i="21"/>
  <c r="F1851" i="21"/>
  <c r="E1851" i="21"/>
  <c r="D1852" i="21"/>
  <c r="Q1849" i="21"/>
  <c r="M1849" i="21"/>
  <c r="O1849" i="21"/>
  <c r="K1849" i="21"/>
  <c r="I1850" i="21"/>
  <c r="L1850" i="21"/>
  <c r="J1850" i="21"/>
  <c r="P1850" i="21"/>
  <c r="N1850" i="21"/>
  <c r="H1851" i="21"/>
  <c r="D1853" i="21"/>
  <c r="E1852" i="21"/>
  <c r="F1852" i="21"/>
  <c r="M1850" i="21"/>
  <c r="Q1850" i="21"/>
  <c r="O1850" i="21"/>
  <c r="K1850" i="21"/>
  <c r="N1851" i="21"/>
  <c r="L1851" i="21"/>
  <c r="H1852" i="21"/>
  <c r="P1851" i="21"/>
  <c r="J1851" i="21"/>
  <c r="I1851" i="21"/>
  <c r="F1853" i="21"/>
  <c r="D1854" i="21"/>
  <c r="E1853" i="21"/>
  <c r="H1853" i="21"/>
  <c r="J1852" i="21"/>
  <c r="P1852" i="21"/>
  <c r="N1852" i="21"/>
  <c r="I1852" i="21"/>
  <c r="L1852" i="21"/>
  <c r="Q1851" i="21"/>
  <c r="O1851" i="21"/>
  <c r="M1851" i="21"/>
  <c r="K1851" i="21"/>
  <c r="E1854" i="21"/>
  <c r="F1854" i="21"/>
  <c r="D1855" i="21"/>
  <c r="P1853" i="21"/>
  <c r="N1853" i="21"/>
  <c r="L1853" i="21"/>
  <c r="H1854" i="21"/>
  <c r="J1853" i="21"/>
  <c r="I1853" i="21"/>
  <c r="M1852" i="21"/>
  <c r="O1852" i="21"/>
  <c r="K1852" i="21"/>
  <c r="Q1852" i="21"/>
  <c r="D1856" i="21"/>
  <c r="F1855" i="21"/>
  <c r="E1855" i="21"/>
  <c r="L1854" i="21"/>
  <c r="J1854" i="21"/>
  <c r="P1854" i="21"/>
  <c r="I1854" i="21"/>
  <c r="N1854" i="21"/>
  <c r="H1855" i="21"/>
  <c r="M1853" i="21"/>
  <c r="O1853" i="21"/>
  <c r="K1853" i="21"/>
  <c r="Q1853" i="21"/>
  <c r="F1856" i="21"/>
  <c r="E1856" i="21"/>
  <c r="D1857" i="21"/>
  <c r="K1854" i="21"/>
  <c r="Q1854" i="21"/>
  <c r="M1854" i="21"/>
  <c r="O1854" i="21"/>
  <c r="L1855" i="21"/>
  <c r="J1855" i="21"/>
  <c r="I1855" i="21"/>
  <c r="H1856" i="21"/>
  <c r="P1855" i="21"/>
  <c r="N1855" i="21"/>
  <c r="E1857" i="21"/>
  <c r="F1857" i="21"/>
  <c r="D1858" i="21"/>
  <c r="O1855" i="21"/>
  <c r="K1855" i="21"/>
  <c r="Q1855" i="21"/>
  <c r="M1855" i="21"/>
  <c r="H1857" i="21"/>
  <c r="L1856" i="21"/>
  <c r="J1856" i="21"/>
  <c r="P1856" i="21"/>
  <c r="N1856" i="21"/>
  <c r="I1856" i="21"/>
  <c r="D1859" i="21"/>
  <c r="E1858" i="21"/>
  <c r="F1858" i="21"/>
  <c r="P1857" i="21"/>
  <c r="N1857" i="21"/>
  <c r="H1858" i="21"/>
  <c r="I1857" i="21"/>
  <c r="J1857" i="21"/>
  <c r="L1857" i="21"/>
  <c r="Q1856" i="21"/>
  <c r="M1856" i="21"/>
  <c r="O1856" i="21"/>
  <c r="K1856" i="21"/>
  <c r="D1860" i="21"/>
  <c r="E1859" i="21"/>
  <c r="F1859" i="21"/>
  <c r="I1858" i="21"/>
  <c r="L1858" i="21"/>
  <c r="J1858" i="21"/>
  <c r="P1858" i="21"/>
  <c r="N1858" i="21"/>
  <c r="H1859" i="21"/>
  <c r="M1857" i="21"/>
  <c r="O1857" i="21"/>
  <c r="K1857" i="21"/>
  <c r="Q1857" i="21"/>
  <c r="F1860" i="21"/>
  <c r="E1860" i="21"/>
  <c r="D1861" i="21"/>
  <c r="K1858" i="21"/>
  <c r="Q1858" i="21"/>
  <c r="O1858" i="21"/>
  <c r="M1858" i="21"/>
  <c r="L1859" i="21"/>
  <c r="H1860" i="21"/>
  <c r="P1859" i="21"/>
  <c r="N1859" i="21"/>
  <c r="J1859" i="21"/>
  <c r="I1859" i="21"/>
  <c r="D1862" i="21"/>
  <c r="E1861" i="21"/>
  <c r="F1861" i="21"/>
  <c r="L1860" i="21"/>
  <c r="I1860" i="21"/>
  <c r="J1860" i="21"/>
  <c r="P1860" i="21"/>
  <c r="N1860" i="21"/>
  <c r="H1861" i="21"/>
  <c r="M1859" i="21"/>
  <c r="Q1859" i="21"/>
  <c r="O1859" i="21"/>
  <c r="K1859" i="21"/>
  <c r="F1862" i="21"/>
  <c r="D1863" i="21"/>
  <c r="E1862" i="21"/>
  <c r="M1860" i="21"/>
  <c r="O1860" i="21"/>
  <c r="K1860" i="21"/>
  <c r="Q1860" i="21"/>
  <c r="N1861" i="21"/>
  <c r="H1862" i="21"/>
  <c r="L1861" i="21"/>
  <c r="J1861" i="21"/>
  <c r="P1861" i="21"/>
  <c r="I1861" i="21"/>
  <c r="E1863" i="21"/>
  <c r="D1864" i="21"/>
  <c r="F1863" i="21"/>
  <c r="N1862" i="21"/>
  <c r="I1862" i="21"/>
  <c r="H1863" i="21"/>
  <c r="L1862" i="21"/>
  <c r="J1862" i="21"/>
  <c r="P1862" i="21"/>
  <c r="K1861" i="21"/>
  <c r="Q1861" i="21"/>
  <c r="M1861" i="21"/>
  <c r="O1861" i="21"/>
  <c r="E1864" i="21"/>
  <c r="F1864" i="21"/>
  <c r="D1865" i="21"/>
  <c r="O1862" i="21"/>
  <c r="K1862" i="21"/>
  <c r="M1862" i="21"/>
  <c r="Q1862" i="21"/>
  <c r="J1863" i="21"/>
  <c r="N1863" i="21"/>
  <c r="L1863" i="21"/>
  <c r="I1863" i="21"/>
  <c r="H1864" i="21"/>
  <c r="P1863" i="21"/>
  <c r="E1865" i="21"/>
  <c r="D1866" i="21"/>
  <c r="F1865" i="21"/>
  <c r="Q1863" i="21"/>
  <c r="O1863" i="21"/>
  <c r="M1863" i="21"/>
  <c r="K1863" i="21"/>
  <c r="I1864" i="21"/>
  <c r="N1864" i="21"/>
  <c r="L1864" i="21"/>
  <c r="J1864" i="21"/>
  <c r="P1864" i="21"/>
  <c r="H1865" i="21"/>
  <c r="F1866" i="21"/>
  <c r="E1866" i="21"/>
  <c r="D1867" i="21"/>
  <c r="O1864" i="21"/>
  <c r="K1864" i="21"/>
  <c r="M1864" i="21"/>
  <c r="Q1864" i="21"/>
  <c r="L1865" i="21"/>
  <c r="P1865" i="21"/>
  <c r="I1865" i="21"/>
  <c r="N1865" i="21"/>
  <c r="J1865" i="21"/>
  <c r="H1866" i="21"/>
  <c r="D1868" i="21"/>
  <c r="F1867" i="21"/>
  <c r="E1867" i="21"/>
  <c r="O1865" i="21"/>
  <c r="K1865" i="21"/>
  <c r="Q1865" i="21"/>
  <c r="M1865" i="21"/>
  <c r="L1866" i="21"/>
  <c r="J1866" i="21"/>
  <c r="I1866" i="21"/>
  <c r="P1866" i="21"/>
  <c r="N1866" i="21"/>
  <c r="H1867" i="21"/>
  <c r="F1868" i="21"/>
  <c r="E1868" i="21"/>
  <c r="D1869" i="21"/>
  <c r="K1866" i="21"/>
  <c r="Q1866" i="21"/>
  <c r="M1866" i="21"/>
  <c r="O1866" i="21"/>
  <c r="H1868" i="21"/>
  <c r="P1867" i="21"/>
  <c r="N1867" i="21"/>
  <c r="L1867" i="21"/>
  <c r="J1867" i="21"/>
  <c r="I1867" i="21"/>
  <c r="D1870" i="21"/>
  <c r="E1869" i="21"/>
  <c r="F1869" i="21"/>
  <c r="H1869" i="21"/>
  <c r="J1868" i="21"/>
  <c r="P1868" i="21"/>
  <c r="L1868" i="21"/>
  <c r="N1868" i="21"/>
  <c r="I1868" i="21"/>
  <c r="Q1867" i="21"/>
  <c r="O1867" i="21"/>
  <c r="M1867" i="21"/>
  <c r="K1867" i="21"/>
  <c r="F1870" i="21"/>
  <c r="D1871" i="21"/>
  <c r="E1870" i="21"/>
  <c r="N1869" i="21"/>
  <c r="L1869" i="21"/>
  <c r="P1869" i="21"/>
  <c r="H1870" i="21"/>
  <c r="J1869" i="21"/>
  <c r="I1869" i="21"/>
  <c r="K1868" i="21"/>
  <c r="Q1868" i="21"/>
  <c r="M1868" i="21"/>
  <c r="O1868" i="21"/>
  <c r="D1872" i="21"/>
  <c r="F1871" i="21"/>
  <c r="E1871" i="21"/>
  <c r="L1870" i="21"/>
  <c r="J1870" i="21"/>
  <c r="I1870" i="21"/>
  <c r="P1870" i="21"/>
  <c r="N1870" i="21"/>
  <c r="H1871" i="21"/>
  <c r="M1869" i="21"/>
  <c r="O1869" i="21"/>
  <c r="K1869" i="21"/>
  <c r="Q1869" i="21"/>
  <c r="D1873" i="21"/>
  <c r="E1872" i="21"/>
  <c r="F1872" i="21"/>
  <c r="O1870" i="21"/>
  <c r="K1870" i="21"/>
  <c r="Q1870" i="21"/>
  <c r="M1870" i="21"/>
  <c r="J1871" i="21"/>
  <c r="H1872" i="21"/>
  <c r="N1871" i="21"/>
  <c r="L1871" i="21"/>
  <c r="I1871" i="21"/>
  <c r="P1871" i="21"/>
  <c r="F1873" i="21"/>
  <c r="E1873" i="21"/>
  <c r="D1874" i="21"/>
  <c r="J1872" i="21"/>
  <c r="N1872" i="21"/>
  <c r="H1873" i="21"/>
  <c r="P1872" i="21"/>
  <c r="L1872" i="21"/>
  <c r="I1872" i="21"/>
  <c r="K1871" i="21"/>
  <c r="M1871" i="21"/>
  <c r="O1871" i="21"/>
  <c r="Q1871" i="21"/>
  <c r="D1875" i="21"/>
  <c r="F1874" i="21"/>
  <c r="E1874" i="21"/>
  <c r="I1873" i="21"/>
  <c r="H1874" i="21"/>
  <c r="J1873" i="21"/>
  <c r="P1873" i="21"/>
  <c r="N1873" i="21"/>
  <c r="L1873" i="21"/>
  <c r="Q1872" i="21"/>
  <c r="O1872" i="21"/>
  <c r="M1872" i="21"/>
  <c r="K1872" i="21"/>
  <c r="E1875" i="21"/>
  <c r="D1876" i="21"/>
  <c r="F1875" i="21"/>
  <c r="Q1873" i="21"/>
  <c r="M1873" i="21"/>
  <c r="O1873" i="21"/>
  <c r="K1873" i="21"/>
  <c r="I1874" i="21"/>
  <c r="L1874" i="21"/>
  <c r="J1874" i="21"/>
  <c r="N1874" i="21"/>
  <c r="P1874" i="21"/>
  <c r="H1875" i="21"/>
  <c r="D1877" i="21"/>
  <c r="E1876" i="21"/>
  <c r="F1876" i="21"/>
  <c r="K1874" i="21"/>
  <c r="O1874" i="21"/>
  <c r="Q1874" i="21"/>
  <c r="M1874" i="21"/>
  <c r="H1876" i="21"/>
  <c r="J1875" i="21"/>
  <c r="P1875" i="21"/>
  <c r="I1875" i="21"/>
  <c r="N1875" i="21"/>
  <c r="L1875" i="21"/>
  <c r="E1877" i="21"/>
  <c r="D1878" i="21"/>
  <c r="F1877" i="21"/>
  <c r="J1876" i="21"/>
  <c r="N1876" i="21"/>
  <c r="L1876" i="21"/>
  <c r="P1876" i="21"/>
  <c r="I1876" i="21"/>
  <c r="H1877" i="21"/>
  <c r="O1875" i="21"/>
  <c r="Q1875" i="21"/>
  <c r="M1875" i="21"/>
  <c r="K1875" i="21"/>
  <c r="E1878" i="21"/>
  <c r="F1878" i="21"/>
  <c r="D1879" i="21"/>
  <c r="Q1876" i="21"/>
  <c r="M1876" i="21"/>
  <c r="O1876" i="21"/>
  <c r="K1876" i="21"/>
  <c r="H1878" i="21"/>
  <c r="L1877" i="21"/>
  <c r="J1877" i="21"/>
  <c r="P1877" i="21"/>
  <c r="N1877" i="21"/>
  <c r="I1877" i="21"/>
  <c r="D1880" i="21"/>
  <c r="E1879" i="21"/>
  <c r="F1879" i="21"/>
  <c r="I1878" i="21"/>
  <c r="H1879" i="21"/>
  <c r="J1878" i="21"/>
  <c r="N1878" i="21"/>
  <c r="L1878" i="21"/>
  <c r="P1878" i="21"/>
  <c r="M1877" i="21"/>
  <c r="O1877" i="21"/>
  <c r="K1877" i="21"/>
  <c r="Q1877" i="21"/>
  <c r="F1880" i="21"/>
  <c r="D1881" i="21"/>
  <c r="E1880" i="21"/>
  <c r="M1878" i="21"/>
  <c r="O1878" i="21"/>
  <c r="K1878" i="21"/>
  <c r="Q1878" i="21"/>
  <c r="L1879" i="21"/>
  <c r="J1879" i="21"/>
  <c r="H1880" i="21"/>
  <c r="N1879" i="21"/>
  <c r="I1879" i="21"/>
  <c r="P1879" i="21"/>
  <c r="E1881" i="21"/>
  <c r="D1882" i="21"/>
  <c r="F1881" i="21"/>
  <c r="I1880" i="21"/>
  <c r="N1880" i="21"/>
  <c r="H1881" i="21"/>
  <c r="L1880" i="21"/>
  <c r="J1880" i="21"/>
  <c r="P1880" i="21"/>
  <c r="M1879" i="21"/>
  <c r="Q1879" i="21"/>
  <c r="O1879" i="21"/>
  <c r="K1879" i="21"/>
  <c r="E1882" i="21"/>
  <c r="F1882" i="21"/>
  <c r="D1883" i="21"/>
  <c r="O1880" i="21"/>
  <c r="K1880" i="21"/>
  <c r="M1880" i="21"/>
  <c r="Q1880" i="21"/>
  <c r="L1881" i="21"/>
  <c r="P1881" i="21"/>
  <c r="I1881" i="21"/>
  <c r="H1882" i="21"/>
  <c r="N1881" i="21"/>
  <c r="J1881" i="21"/>
  <c r="F1883" i="21"/>
  <c r="D1884" i="21"/>
  <c r="E1883" i="21"/>
  <c r="K1881" i="21"/>
  <c r="Q1881" i="21"/>
  <c r="O1881" i="21"/>
  <c r="M1881" i="21"/>
  <c r="H1883" i="21"/>
  <c r="I1882" i="21"/>
  <c r="J1882" i="21"/>
  <c r="P1882" i="21"/>
  <c r="N1882" i="21"/>
  <c r="L1882" i="21"/>
  <c r="D1885" i="21"/>
  <c r="F1884" i="21"/>
  <c r="E1884" i="21"/>
  <c r="I1883" i="21"/>
  <c r="L1883" i="21"/>
  <c r="J1883" i="21"/>
  <c r="H1884" i="21"/>
  <c r="P1883" i="21"/>
  <c r="N1883" i="21"/>
  <c r="M1882" i="21"/>
  <c r="K1882" i="21"/>
  <c r="Q1882" i="21"/>
  <c r="O1882" i="21"/>
  <c r="D1886" i="21"/>
  <c r="E1885" i="21"/>
  <c r="F1885" i="21"/>
  <c r="O1883" i="21"/>
  <c r="M1883" i="21"/>
  <c r="Q1883" i="21"/>
  <c r="K1883" i="21"/>
  <c r="J1884" i="21"/>
  <c r="P1884" i="21"/>
  <c r="I1884" i="21"/>
  <c r="L1884" i="21"/>
  <c r="N1884" i="21"/>
  <c r="H1885" i="21"/>
  <c r="D1887" i="21"/>
  <c r="E1886" i="21"/>
  <c r="F1886" i="21"/>
  <c r="M1884" i="21"/>
  <c r="O1884" i="21"/>
  <c r="Q1884" i="21"/>
  <c r="K1884" i="21"/>
  <c r="N1885" i="21"/>
  <c r="H1886" i="21"/>
  <c r="L1885" i="21"/>
  <c r="J1885" i="21"/>
  <c r="P1885" i="21"/>
  <c r="I1885" i="21"/>
  <c r="D1888" i="21"/>
  <c r="E1887" i="21"/>
  <c r="F1887" i="21"/>
  <c r="N1886" i="21"/>
  <c r="H1887" i="21"/>
  <c r="I1886" i="21"/>
  <c r="J1886" i="21"/>
  <c r="L1886" i="21"/>
  <c r="P1886" i="21"/>
  <c r="O1885" i="21"/>
  <c r="M1885" i="21"/>
  <c r="Q1885" i="21"/>
  <c r="K1885" i="21"/>
  <c r="F1888" i="21"/>
  <c r="D1889" i="21"/>
  <c r="E1888" i="21"/>
  <c r="L1887" i="21"/>
  <c r="P1887" i="21"/>
  <c r="J1887" i="21"/>
  <c r="I1887" i="21"/>
  <c r="N1887" i="21"/>
  <c r="H1888" i="21"/>
  <c r="K1886" i="21"/>
  <c r="Q1886" i="21"/>
  <c r="O1886" i="21"/>
  <c r="M1886" i="21"/>
  <c r="E1889" i="21"/>
  <c r="F1889" i="21"/>
  <c r="D1890" i="21"/>
  <c r="M1887" i="21"/>
  <c r="K1887" i="21"/>
  <c r="Q1887" i="21"/>
  <c r="O1887" i="21"/>
  <c r="H1889" i="21"/>
  <c r="L1888" i="21"/>
  <c r="J1888" i="21"/>
  <c r="P1888" i="21"/>
  <c r="N1888" i="21"/>
  <c r="I1888" i="21"/>
  <c r="E1890" i="21"/>
  <c r="F1890" i="21"/>
  <c r="D1891" i="21"/>
  <c r="J1889" i="21"/>
  <c r="P1889" i="21"/>
  <c r="N1889" i="21"/>
  <c r="H1890" i="21"/>
  <c r="I1889" i="21"/>
  <c r="L1889" i="21"/>
  <c r="O1888" i="21"/>
  <c r="Q1888" i="21"/>
  <c r="M1888" i="21"/>
  <c r="K1888" i="21"/>
  <c r="D1892" i="21"/>
  <c r="F1891" i="21"/>
  <c r="E1891" i="21"/>
  <c r="L1890" i="21"/>
  <c r="J1890" i="21"/>
  <c r="N1890" i="21"/>
  <c r="H1891" i="21"/>
  <c r="P1890" i="21"/>
  <c r="I1890" i="21"/>
  <c r="K1889" i="21"/>
  <c r="Q1889" i="21"/>
  <c r="M1889" i="21"/>
  <c r="O1889" i="21"/>
  <c r="E1892" i="21"/>
  <c r="F1892" i="21"/>
  <c r="D1893" i="21"/>
  <c r="H1892" i="21"/>
  <c r="P1891" i="21"/>
  <c r="L1891" i="21"/>
  <c r="I1891" i="21"/>
  <c r="N1891" i="21"/>
  <c r="J1891" i="21"/>
  <c r="M1890" i="21"/>
  <c r="Q1890" i="21"/>
  <c r="O1890" i="21"/>
  <c r="K1890" i="21"/>
  <c r="D1894" i="21"/>
  <c r="E1893" i="21"/>
  <c r="F1893" i="21"/>
  <c r="N1892" i="21"/>
  <c r="H1893" i="21"/>
  <c r="I1892" i="21"/>
  <c r="J1892" i="21"/>
  <c r="P1892" i="21"/>
  <c r="L1892" i="21"/>
  <c r="O1891" i="21"/>
  <c r="K1891" i="21"/>
  <c r="Q1891" i="21"/>
  <c r="M1891" i="21"/>
  <c r="E1894" i="21"/>
  <c r="D1895" i="21"/>
  <c r="F1894" i="21"/>
  <c r="I1893" i="21"/>
  <c r="P1893" i="21"/>
  <c r="H1894" i="21"/>
  <c r="L1893" i="21"/>
  <c r="N1893" i="21"/>
  <c r="J1893" i="21"/>
  <c r="K1892" i="21"/>
  <c r="Q1892" i="21"/>
  <c r="M1892" i="21"/>
  <c r="O1892" i="21"/>
  <c r="D1896" i="21"/>
  <c r="E1895" i="21"/>
  <c r="F1895" i="21"/>
  <c r="M1893" i="21"/>
  <c r="K1893" i="21"/>
  <c r="Q1893" i="21"/>
  <c r="O1893" i="21"/>
  <c r="N1894" i="21"/>
  <c r="I1894" i="21"/>
  <c r="H1895" i="21"/>
  <c r="J1894" i="21"/>
  <c r="L1894" i="21"/>
  <c r="P1894" i="21"/>
  <c r="E1896" i="21"/>
  <c r="F1896" i="21"/>
  <c r="D1897" i="21"/>
  <c r="K1894" i="21"/>
  <c r="Q1894" i="21"/>
  <c r="M1894" i="21"/>
  <c r="O1894" i="21"/>
  <c r="N1895" i="21"/>
  <c r="H1896" i="21"/>
  <c r="P1895" i="21"/>
  <c r="L1895" i="21"/>
  <c r="I1895" i="21"/>
  <c r="J1895" i="21"/>
  <c r="E1897" i="21"/>
  <c r="D1898" i="21"/>
  <c r="F1897" i="21"/>
  <c r="P1896" i="21"/>
  <c r="N1896" i="21"/>
  <c r="H1897" i="21"/>
  <c r="J1896" i="21"/>
  <c r="I1896" i="21"/>
  <c r="L1896" i="21"/>
  <c r="Q1895" i="21"/>
  <c r="O1895" i="21"/>
  <c r="M1895" i="21"/>
  <c r="K1895" i="21"/>
  <c r="D1899" i="21"/>
  <c r="F1898" i="21"/>
  <c r="E1898" i="21"/>
  <c r="J1897" i="21"/>
  <c r="I1897" i="21"/>
  <c r="L1897" i="21"/>
  <c r="P1897" i="21"/>
  <c r="N1897" i="21"/>
  <c r="H1898" i="21"/>
  <c r="M1896" i="21"/>
  <c r="O1896" i="21"/>
  <c r="K1896" i="21"/>
  <c r="Q1896" i="21"/>
  <c r="D1900" i="21"/>
  <c r="F1899" i="21"/>
  <c r="E1899" i="21"/>
  <c r="Q1897" i="21"/>
  <c r="K1897" i="21"/>
  <c r="M1897" i="21"/>
  <c r="O1897" i="21"/>
  <c r="I1898" i="21"/>
  <c r="J1898" i="21"/>
  <c r="N1898" i="21"/>
  <c r="L1898" i="21"/>
  <c r="H1899" i="21"/>
  <c r="P1898" i="21"/>
  <c r="E1900" i="21"/>
  <c r="F1900" i="21"/>
  <c r="D1901" i="21"/>
  <c r="O1898" i="21"/>
  <c r="M1898" i="21"/>
  <c r="Q1898" i="21"/>
  <c r="K1898" i="21"/>
  <c r="P1899" i="21"/>
  <c r="H1900" i="21"/>
  <c r="N1899" i="21"/>
  <c r="J1899" i="21"/>
  <c r="L1899" i="21"/>
  <c r="I1899" i="21"/>
  <c r="E1901" i="21"/>
  <c r="D1902" i="21"/>
  <c r="F1901" i="21"/>
  <c r="P1900" i="21"/>
  <c r="H1901" i="21"/>
  <c r="I1900" i="21"/>
  <c r="L1900" i="21"/>
  <c r="J1900" i="21"/>
  <c r="N1900" i="21"/>
  <c r="M1899" i="21"/>
  <c r="K1899" i="21"/>
  <c r="O1899" i="21"/>
  <c r="Q1899" i="21"/>
  <c r="E1902" i="21"/>
  <c r="F1902" i="21"/>
  <c r="D1903" i="21"/>
  <c r="H1902" i="21"/>
  <c r="L1901" i="21"/>
  <c r="J1901" i="21"/>
  <c r="P1901" i="21"/>
  <c r="N1901" i="21"/>
  <c r="I1901" i="21"/>
  <c r="K1900" i="21"/>
  <c r="M1900" i="21"/>
  <c r="Q1900" i="21"/>
  <c r="O1900" i="21"/>
  <c r="D1904" i="21"/>
  <c r="E1903" i="21"/>
  <c r="F1903" i="21"/>
  <c r="N1902" i="21"/>
  <c r="J1902" i="21"/>
  <c r="P1902" i="21"/>
  <c r="H1903" i="21"/>
  <c r="I1902" i="21"/>
  <c r="L1902" i="21"/>
  <c r="O1901" i="21"/>
  <c r="Q1901" i="21"/>
  <c r="M1901" i="21"/>
  <c r="K1901" i="21"/>
  <c r="D1905" i="21"/>
  <c r="F1904" i="21"/>
  <c r="E1904" i="21"/>
  <c r="L1903" i="21"/>
  <c r="J1903" i="21"/>
  <c r="N1903" i="21"/>
  <c r="I1903" i="21"/>
  <c r="H1904" i="21"/>
  <c r="P1903" i="21"/>
  <c r="K1902" i="21"/>
  <c r="Q1902" i="21"/>
  <c r="M1902" i="21"/>
  <c r="O1902" i="21"/>
  <c r="D1906" i="21"/>
  <c r="E1905" i="21"/>
  <c r="F1905" i="21"/>
  <c r="O1903" i="21"/>
  <c r="K1903" i="21"/>
  <c r="M1903" i="21"/>
  <c r="Q1903" i="21"/>
  <c r="H1905" i="21"/>
  <c r="N1904" i="21"/>
  <c r="P1904" i="21"/>
  <c r="L1904" i="21"/>
  <c r="I1904" i="21"/>
  <c r="J1904" i="21"/>
  <c r="F1906" i="21"/>
  <c r="E1906" i="21"/>
  <c r="D1907" i="21"/>
  <c r="L1905" i="21"/>
  <c r="H1906" i="21"/>
  <c r="J1905" i="21"/>
  <c r="N1905" i="21"/>
  <c r="I1905" i="21"/>
  <c r="P1905" i="21"/>
  <c r="M1904" i="21"/>
  <c r="O1904" i="21"/>
  <c r="Q1904" i="21"/>
  <c r="K1904" i="21"/>
  <c r="D1908" i="21"/>
  <c r="E1907" i="21"/>
  <c r="F1907" i="21"/>
  <c r="H1907" i="21"/>
  <c r="N1906" i="21"/>
  <c r="L1906" i="21"/>
  <c r="I1906" i="21"/>
  <c r="J1906" i="21"/>
  <c r="P1906" i="21"/>
  <c r="M1905" i="21"/>
  <c r="Q1905" i="21"/>
  <c r="K1905" i="21"/>
  <c r="O1905" i="21"/>
  <c r="D1909" i="21"/>
  <c r="F1908" i="21"/>
  <c r="E1908" i="21"/>
  <c r="L1907" i="21"/>
  <c r="N1907" i="21"/>
  <c r="I1907" i="21"/>
  <c r="P1907" i="21"/>
  <c r="J1907" i="21"/>
  <c r="H1908" i="21"/>
  <c r="M1906" i="21"/>
  <c r="Q1906" i="21"/>
  <c r="K1906" i="21"/>
  <c r="O1906" i="21"/>
  <c r="F1909" i="21"/>
  <c r="E1909" i="21"/>
  <c r="D1910" i="21"/>
  <c r="K1907" i="21"/>
  <c r="O1907" i="21"/>
  <c r="M1907" i="21"/>
  <c r="Q1907" i="21"/>
  <c r="P1908" i="21"/>
  <c r="L1908" i="21"/>
  <c r="N1908" i="21"/>
  <c r="J1908" i="21"/>
  <c r="H1909" i="21"/>
  <c r="I1908" i="21"/>
  <c r="D1911" i="21"/>
  <c r="F1910" i="21"/>
  <c r="E1910" i="21"/>
  <c r="N1909" i="21"/>
  <c r="I1909" i="21"/>
  <c r="L1909" i="21"/>
  <c r="J1909" i="21"/>
  <c r="P1909" i="21"/>
  <c r="H1910" i="21"/>
  <c r="K1908" i="21"/>
  <c r="Q1908" i="21"/>
  <c r="O1908" i="21"/>
  <c r="M1908" i="21"/>
  <c r="D1912" i="21"/>
  <c r="E1911" i="21"/>
  <c r="F1911" i="21"/>
  <c r="M1909" i="21"/>
  <c r="Q1909" i="21"/>
  <c r="K1909" i="21"/>
  <c r="O1909" i="21"/>
  <c r="L1910" i="21"/>
  <c r="N1910" i="21"/>
  <c r="I1910" i="21"/>
  <c r="P1910" i="21"/>
  <c r="H1911" i="21"/>
  <c r="J1910" i="21"/>
  <c r="F1912" i="21"/>
  <c r="E1912" i="21"/>
  <c r="D1913" i="21"/>
  <c r="M1910" i="21"/>
  <c r="K1910" i="21"/>
  <c r="Q1910" i="21"/>
  <c r="O1910" i="21"/>
  <c r="I1911" i="21"/>
  <c r="H1912" i="21"/>
  <c r="L1911" i="21"/>
  <c r="P1911" i="21"/>
  <c r="N1911" i="21"/>
  <c r="J1911" i="21"/>
  <c r="F1913" i="21"/>
  <c r="E1913" i="21"/>
  <c r="D1914" i="21"/>
  <c r="Q1911" i="21"/>
  <c r="K1911" i="21"/>
  <c r="O1911" i="21"/>
  <c r="M1911" i="21"/>
  <c r="I1912" i="21"/>
  <c r="P1912" i="21"/>
  <c r="J1912" i="21"/>
  <c r="H1913" i="21"/>
  <c r="N1912" i="21"/>
  <c r="L1912" i="21"/>
  <c r="F1914" i="21"/>
  <c r="D1915" i="21"/>
  <c r="E1914" i="21"/>
  <c r="M1912" i="21"/>
  <c r="O1912" i="21"/>
  <c r="K1912" i="21"/>
  <c r="Q1912" i="21"/>
  <c r="I1913" i="21"/>
  <c r="P1913" i="21"/>
  <c r="H1914" i="21"/>
  <c r="J1913" i="21"/>
  <c r="N1913" i="21"/>
  <c r="L1913" i="21"/>
  <c r="F1915" i="21"/>
  <c r="E1915" i="21"/>
  <c r="D1916" i="21"/>
  <c r="Q1913" i="21"/>
  <c r="M1913" i="21"/>
  <c r="O1913" i="21"/>
  <c r="K1913" i="21"/>
  <c r="N1914" i="21"/>
  <c r="J1914" i="21"/>
  <c r="P1914" i="21"/>
  <c r="H1915" i="21"/>
  <c r="I1914" i="21"/>
  <c r="L1914" i="21"/>
  <c r="D1917" i="21"/>
  <c r="E1916" i="21"/>
  <c r="F1916" i="21"/>
  <c r="P1915" i="21"/>
  <c r="L1915" i="21"/>
  <c r="N1915" i="21"/>
  <c r="I1915" i="21"/>
  <c r="H1916" i="21"/>
  <c r="J1915" i="21"/>
  <c r="K1914" i="21"/>
  <c r="Q1914" i="21"/>
  <c r="M1914" i="21"/>
  <c r="O1914" i="21"/>
  <c r="D1918" i="21"/>
  <c r="F1917" i="21"/>
  <c r="E1917" i="21"/>
  <c r="K1915" i="21"/>
  <c r="M1915" i="21"/>
  <c r="Q1915" i="21"/>
  <c r="O1915" i="21"/>
  <c r="J1916" i="21"/>
  <c r="P1916" i="21"/>
  <c r="L1916" i="21"/>
  <c r="I1916" i="21"/>
  <c r="N1916" i="21"/>
  <c r="H1917" i="21"/>
  <c r="F1918" i="21"/>
  <c r="E1918" i="21"/>
  <c r="D1919" i="21"/>
  <c r="O1916" i="21"/>
  <c r="Q1916" i="21"/>
  <c r="M1916" i="21"/>
  <c r="K1916" i="21"/>
  <c r="P1917" i="21"/>
  <c r="L1917" i="21"/>
  <c r="H1918" i="21"/>
  <c r="N1917" i="21"/>
  <c r="I1917" i="21"/>
  <c r="J1917" i="21"/>
  <c r="D1920" i="21"/>
  <c r="F1919" i="21"/>
  <c r="E1919" i="21"/>
  <c r="J1918" i="21"/>
  <c r="H1919" i="21"/>
  <c r="N1918" i="21"/>
  <c r="L1918" i="21"/>
  <c r="I1918" i="21"/>
  <c r="P1918" i="21"/>
  <c r="M1917" i="21"/>
  <c r="Q1917" i="21"/>
  <c r="K1917" i="21"/>
  <c r="O1917" i="21"/>
  <c r="F1920" i="21"/>
  <c r="E1920" i="21"/>
  <c r="D1921" i="21"/>
  <c r="J1919" i="21"/>
  <c r="I1919" i="21"/>
  <c r="L1919" i="21"/>
  <c r="P1919" i="21"/>
  <c r="N1919" i="21"/>
  <c r="H1920" i="21"/>
  <c r="O1918" i="21"/>
  <c r="Q1918" i="21"/>
  <c r="M1918" i="21"/>
  <c r="K1918" i="21"/>
  <c r="E1921" i="21"/>
  <c r="D1922" i="21"/>
  <c r="F1921" i="21"/>
  <c r="K1919" i="21"/>
  <c r="M1919" i="21"/>
  <c r="O1919" i="21"/>
  <c r="Q1919" i="21"/>
  <c r="N1920" i="21"/>
  <c r="L1920" i="21"/>
  <c r="J1920" i="21"/>
  <c r="H1921" i="21"/>
  <c r="P1920" i="21"/>
  <c r="I1920" i="21"/>
  <c r="E1922" i="21"/>
  <c r="D1923" i="21"/>
  <c r="F1922" i="21"/>
  <c r="J1921" i="21"/>
  <c r="I1921" i="21"/>
  <c r="P1921" i="21"/>
  <c r="H1922" i="21"/>
  <c r="N1921" i="21"/>
  <c r="L1921" i="21"/>
  <c r="O1920" i="21"/>
  <c r="K1920" i="21"/>
  <c r="Q1920" i="21"/>
  <c r="M1920" i="21"/>
  <c r="F1923" i="21"/>
  <c r="E1923" i="21"/>
  <c r="D1924" i="21"/>
  <c r="Q1921" i="21"/>
  <c r="M1921" i="21"/>
  <c r="K1921" i="21"/>
  <c r="O1921" i="21"/>
  <c r="H1923" i="21"/>
  <c r="P1922" i="21"/>
  <c r="J1922" i="21"/>
  <c r="N1922" i="21"/>
  <c r="L1922" i="21"/>
  <c r="I1922" i="21"/>
  <c r="D1925" i="21"/>
  <c r="E1924" i="21"/>
  <c r="F1924" i="21"/>
  <c r="H1924" i="21"/>
  <c r="P1923" i="21"/>
  <c r="J1923" i="21"/>
  <c r="L1923" i="21"/>
  <c r="N1923" i="21"/>
  <c r="I1923" i="21"/>
  <c r="K1922" i="21"/>
  <c r="Q1922" i="21"/>
  <c r="M1922" i="21"/>
  <c r="O1922" i="21"/>
  <c r="D1926" i="21"/>
  <c r="E1925" i="21"/>
  <c r="F1925" i="21"/>
  <c r="J1924" i="21"/>
  <c r="I1924" i="21"/>
  <c r="L1924" i="21"/>
  <c r="H1925" i="21"/>
  <c r="N1924" i="21"/>
  <c r="P1924" i="21"/>
  <c r="M1923" i="21"/>
  <c r="K1923" i="21"/>
  <c r="O1923" i="21"/>
  <c r="Q1923" i="21"/>
  <c r="E1926" i="21"/>
  <c r="F1926" i="21"/>
  <c r="D1927" i="21"/>
  <c r="O1924" i="21"/>
  <c r="K1924" i="21"/>
  <c r="Q1924" i="21"/>
  <c r="M1924" i="21"/>
  <c r="P1925" i="21"/>
  <c r="L1925" i="21"/>
  <c r="H1926" i="21"/>
  <c r="J1925" i="21"/>
  <c r="N1925" i="21"/>
  <c r="I1925" i="21"/>
  <c r="D1928" i="21"/>
  <c r="F1927" i="21"/>
  <c r="E1927" i="21"/>
  <c r="N1926" i="21"/>
  <c r="I1926" i="21"/>
  <c r="J1926" i="21"/>
  <c r="P1926" i="21"/>
  <c r="L1926" i="21"/>
  <c r="H1927" i="21"/>
  <c r="K1925" i="21"/>
  <c r="M1925" i="21"/>
  <c r="O1925" i="21"/>
  <c r="Q1925" i="21"/>
  <c r="F1928" i="21"/>
  <c r="E1928" i="21"/>
  <c r="D1929" i="21"/>
  <c r="M1926" i="21"/>
  <c r="K1926" i="21"/>
  <c r="Q1926" i="21"/>
  <c r="O1926" i="21"/>
  <c r="N1927" i="21"/>
  <c r="J1927" i="21"/>
  <c r="P1927" i="21"/>
  <c r="L1927" i="21"/>
  <c r="I1927" i="21"/>
  <c r="H1928" i="21"/>
  <c r="E1929" i="21"/>
  <c r="D1930" i="21"/>
  <c r="F1929" i="21"/>
  <c r="O1927" i="21"/>
  <c r="K1927" i="21"/>
  <c r="M1927" i="21"/>
  <c r="Q1927" i="21"/>
  <c r="P1928" i="21"/>
  <c r="J1928" i="21"/>
  <c r="H1929" i="21"/>
  <c r="N1928" i="21"/>
  <c r="I1928" i="21"/>
  <c r="L1928" i="21"/>
  <c r="E1930" i="21"/>
  <c r="F1930" i="21"/>
  <c r="D1931" i="21"/>
  <c r="L1929" i="21"/>
  <c r="H1930" i="21"/>
  <c r="J1929" i="21"/>
  <c r="P1929" i="21"/>
  <c r="I1929" i="21"/>
  <c r="N1929" i="21"/>
  <c r="Q1928" i="21"/>
  <c r="O1928" i="21"/>
  <c r="M1928" i="21"/>
  <c r="K1928" i="21"/>
  <c r="F1931" i="21"/>
  <c r="E1931" i="21"/>
  <c r="D1932" i="21"/>
  <c r="I1930" i="21"/>
  <c r="L1930" i="21"/>
  <c r="H1931" i="21"/>
  <c r="J1930" i="21"/>
  <c r="P1930" i="21"/>
  <c r="N1930" i="21"/>
  <c r="K1929" i="21"/>
  <c r="O1929" i="21"/>
  <c r="M1929" i="21"/>
  <c r="Q1929" i="21"/>
  <c r="E1932" i="21"/>
  <c r="D1933" i="21"/>
  <c r="F1932" i="21"/>
  <c r="M1930" i="21"/>
  <c r="Q1930" i="21"/>
  <c r="K1930" i="21"/>
  <c r="O1930" i="21"/>
  <c r="N1931" i="21"/>
  <c r="L1931" i="21"/>
  <c r="P1931" i="21"/>
  <c r="J1931" i="21"/>
  <c r="I1931" i="21"/>
  <c r="H1932" i="21"/>
  <c r="F1933" i="21"/>
  <c r="D1934" i="21"/>
  <c r="E1933" i="21"/>
  <c r="M1931" i="21"/>
  <c r="O1931" i="21"/>
  <c r="K1931" i="21"/>
  <c r="Q1931" i="21"/>
  <c r="N1932" i="21"/>
  <c r="H1933" i="21"/>
  <c r="L1932" i="21"/>
  <c r="I1932" i="21"/>
  <c r="P1932" i="21"/>
  <c r="J1932" i="21"/>
  <c r="F1934" i="21"/>
  <c r="D1935" i="21"/>
  <c r="E1934" i="21"/>
  <c r="J1933" i="21"/>
  <c r="N1933" i="21"/>
  <c r="L1933" i="21"/>
  <c r="P1933" i="21"/>
  <c r="H1934" i="21"/>
  <c r="I1933" i="21"/>
  <c r="Q1932" i="21"/>
  <c r="O1932" i="21"/>
  <c r="M1932" i="21"/>
  <c r="K1932" i="21"/>
  <c r="E1935" i="21"/>
  <c r="D1936" i="21"/>
  <c r="F1935" i="21"/>
  <c r="P1934" i="21"/>
  <c r="I1934" i="21"/>
  <c r="H1935" i="21"/>
  <c r="J1934" i="21"/>
  <c r="L1934" i="21"/>
  <c r="N1934" i="21"/>
  <c r="Q1933" i="21"/>
  <c r="K1933" i="21"/>
  <c r="M1933" i="21"/>
  <c r="O1933" i="21"/>
  <c r="E1936" i="21"/>
  <c r="F1936" i="21"/>
  <c r="D1937" i="21"/>
  <c r="K1934" i="21"/>
  <c r="M1934" i="21"/>
  <c r="Q1934" i="21"/>
  <c r="O1934" i="21"/>
  <c r="H1936" i="21"/>
  <c r="N1935" i="21"/>
  <c r="I1935" i="21"/>
  <c r="L1935" i="21"/>
  <c r="P1935" i="21"/>
  <c r="J1935" i="21"/>
  <c r="E1937" i="21"/>
  <c r="D1938" i="21"/>
  <c r="F1937" i="21"/>
  <c r="I1936" i="21"/>
  <c r="H1937" i="21"/>
  <c r="L1936" i="21"/>
  <c r="J1936" i="21"/>
  <c r="P1936" i="21"/>
  <c r="N1936" i="21"/>
  <c r="O1935" i="21"/>
  <c r="M1935" i="21"/>
  <c r="K1935" i="21"/>
  <c r="Q1935" i="21"/>
  <c r="F1938" i="21"/>
  <c r="D1939" i="21"/>
  <c r="E1938" i="21"/>
  <c r="K1936" i="21"/>
  <c r="Q1936" i="21"/>
  <c r="O1936" i="21"/>
  <c r="M1936" i="21"/>
  <c r="L1937" i="21"/>
  <c r="P1937" i="21"/>
  <c r="J1937" i="21"/>
  <c r="I1937" i="21"/>
  <c r="N1937" i="21"/>
  <c r="H1938" i="21"/>
  <c r="D1940" i="21"/>
  <c r="F1939" i="21"/>
  <c r="E1939" i="21"/>
  <c r="O1937" i="21"/>
  <c r="K1937" i="21"/>
  <c r="Q1937" i="21"/>
  <c r="M1937" i="21"/>
  <c r="J1938" i="21"/>
  <c r="I1938" i="21"/>
  <c r="L1938" i="21"/>
  <c r="N1938" i="21"/>
  <c r="H1939" i="21"/>
  <c r="P1938" i="21"/>
  <c r="E1940" i="21"/>
  <c r="D1941" i="21"/>
  <c r="F1940" i="21"/>
  <c r="O1938" i="21"/>
  <c r="M1938" i="21"/>
  <c r="K1938" i="21"/>
  <c r="Q1938" i="21"/>
  <c r="J1939" i="21"/>
  <c r="P1939" i="21"/>
  <c r="I1939" i="21"/>
  <c r="H1940" i="21"/>
  <c r="N1939" i="21"/>
  <c r="L1939" i="21"/>
  <c r="F1941" i="21"/>
  <c r="E1941" i="21"/>
  <c r="D1942" i="21"/>
  <c r="M1939" i="21"/>
  <c r="Q1939" i="21"/>
  <c r="K1939" i="21"/>
  <c r="O1939" i="21"/>
  <c r="J1940" i="21"/>
  <c r="I1940" i="21"/>
  <c r="P1940" i="21"/>
  <c r="L1940" i="21"/>
  <c r="N1940" i="21"/>
  <c r="H1941" i="21"/>
  <c r="F1942" i="21"/>
  <c r="D1943" i="21"/>
  <c r="E1942" i="21"/>
  <c r="K1940" i="21"/>
  <c r="O1940" i="21"/>
  <c r="Q1940" i="21"/>
  <c r="M1940" i="21"/>
  <c r="P1941" i="21"/>
  <c r="I1941" i="21"/>
  <c r="N1941" i="21"/>
  <c r="J1941" i="21"/>
  <c r="L1941" i="21"/>
  <c r="H1942" i="21"/>
  <c r="D1944" i="21"/>
  <c r="E1943" i="21"/>
  <c r="F1943" i="21"/>
  <c r="M1941" i="21"/>
  <c r="Q1941" i="21"/>
  <c r="K1941" i="21"/>
  <c r="O1941" i="21"/>
  <c r="I1942" i="21"/>
  <c r="J1942" i="21"/>
  <c r="H1943" i="21"/>
  <c r="N1942" i="21"/>
  <c r="L1942" i="21"/>
  <c r="P1942" i="21"/>
  <c r="D1945" i="21"/>
  <c r="F1944" i="21"/>
  <c r="E1944" i="21"/>
  <c r="K1942" i="21"/>
  <c r="O1942" i="21"/>
  <c r="Q1942" i="21"/>
  <c r="M1942" i="21"/>
  <c r="J1943" i="21"/>
  <c r="H1944" i="21"/>
  <c r="L1943" i="21"/>
  <c r="N1943" i="21"/>
  <c r="P1943" i="21"/>
  <c r="I1943" i="21"/>
  <c r="F1945" i="21"/>
  <c r="D1946" i="21"/>
  <c r="E1945" i="21"/>
  <c r="L1944" i="21"/>
  <c r="P1944" i="21"/>
  <c r="H1945" i="21"/>
  <c r="I1944" i="21"/>
  <c r="J1944" i="21"/>
  <c r="N1944" i="21"/>
  <c r="K1943" i="21"/>
  <c r="O1943" i="21"/>
  <c r="M1943" i="21"/>
  <c r="Q1943" i="21"/>
  <c r="F1946" i="21"/>
  <c r="D1947" i="21"/>
  <c r="E1946" i="21"/>
  <c r="N1945" i="21"/>
  <c r="P1945" i="21"/>
  <c r="I1945" i="21"/>
  <c r="L1945" i="21"/>
  <c r="J1945" i="21"/>
  <c r="H1946" i="21"/>
  <c r="Q1944" i="21"/>
  <c r="O1944" i="21"/>
  <c r="K1944" i="21"/>
  <c r="M1944" i="21"/>
  <c r="E1947" i="21"/>
  <c r="F1947" i="21"/>
  <c r="D1948" i="21"/>
  <c r="O1945" i="21"/>
  <c r="K1945" i="21"/>
  <c r="Q1945" i="21"/>
  <c r="M1945" i="21"/>
  <c r="L1946" i="21"/>
  <c r="N1946" i="21"/>
  <c r="H1947" i="21"/>
  <c r="J1946" i="21"/>
  <c r="P1946" i="21"/>
  <c r="I1946" i="21"/>
  <c r="E1948" i="21"/>
  <c r="D1949" i="21"/>
  <c r="F1948" i="21"/>
  <c r="N1947" i="21"/>
  <c r="J1947" i="21"/>
  <c r="H1948" i="21"/>
  <c r="L1947" i="21"/>
  <c r="P1947" i="21"/>
  <c r="I1947" i="21"/>
  <c r="O1946" i="21"/>
  <c r="K1946" i="21"/>
  <c r="Q1946" i="21"/>
  <c r="M1946" i="21"/>
  <c r="E1949" i="21"/>
  <c r="F1949" i="21"/>
  <c r="D1950" i="21"/>
  <c r="J1948" i="21"/>
  <c r="N1948" i="21"/>
  <c r="H1949" i="21"/>
  <c r="P1948" i="21"/>
  <c r="I1948" i="21"/>
  <c r="L1948" i="21"/>
  <c r="K1947" i="21"/>
  <c r="Q1947" i="21"/>
  <c r="M1947" i="21"/>
  <c r="O1947" i="21"/>
  <c r="F1950" i="21"/>
  <c r="D1951" i="21"/>
  <c r="E1950" i="21"/>
  <c r="J1949" i="21"/>
  <c r="P1949" i="21"/>
  <c r="L1949" i="21"/>
  <c r="H1950" i="21"/>
  <c r="I1949" i="21"/>
  <c r="N1949" i="21"/>
  <c r="M1948" i="21"/>
  <c r="K1948" i="21"/>
  <c r="O1948" i="21"/>
  <c r="Q1948" i="21"/>
  <c r="D1952" i="21"/>
  <c r="F1951" i="21"/>
  <c r="E1951" i="21"/>
  <c r="H1951" i="21"/>
  <c r="N1950" i="21"/>
  <c r="J1950" i="21"/>
  <c r="I1950" i="21"/>
  <c r="L1950" i="21"/>
  <c r="P1950" i="21"/>
  <c r="Q1949" i="21"/>
  <c r="O1949" i="21"/>
  <c r="K1949" i="21"/>
  <c r="M1949" i="21"/>
  <c r="E1952" i="21"/>
  <c r="D1953" i="21"/>
  <c r="F1952" i="21"/>
  <c r="L1951" i="21"/>
  <c r="P1951" i="21"/>
  <c r="J1951" i="21"/>
  <c r="N1951" i="21"/>
  <c r="I1951" i="21"/>
  <c r="H1952" i="21"/>
  <c r="M1950" i="21"/>
  <c r="Q1950" i="21"/>
  <c r="K1950" i="21"/>
  <c r="O1950" i="21"/>
  <c r="F1953" i="21"/>
  <c r="D1954" i="21"/>
  <c r="E1953" i="21"/>
  <c r="K1951" i="21"/>
  <c r="M1951" i="21"/>
  <c r="Q1951" i="21"/>
  <c r="O1951" i="21"/>
  <c r="H1953" i="21"/>
  <c r="J1952" i="21"/>
  <c r="N1952" i="21"/>
  <c r="L1952" i="21"/>
  <c r="I1952" i="21"/>
  <c r="P1952" i="21"/>
  <c r="F1954" i="21"/>
  <c r="D1955" i="21"/>
  <c r="E1954" i="21"/>
  <c r="L1953" i="21"/>
  <c r="J1953" i="21"/>
  <c r="P1953" i="21"/>
  <c r="I1953" i="21"/>
  <c r="N1953" i="21"/>
  <c r="H1954" i="21"/>
  <c r="Q1952" i="21"/>
  <c r="M1952" i="21"/>
  <c r="K1952" i="21"/>
  <c r="O1952" i="21"/>
  <c r="F1955" i="21"/>
  <c r="E1955" i="21"/>
  <c r="D1956" i="21"/>
  <c r="O1953" i="21"/>
  <c r="K1953" i="21"/>
  <c r="Q1953" i="21"/>
  <c r="M1953" i="21"/>
  <c r="P1954" i="21"/>
  <c r="H1955" i="21"/>
  <c r="I1954" i="21"/>
  <c r="J1954" i="21"/>
  <c r="N1954" i="21"/>
  <c r="L1954" i="21"/>
  <c r="F1956" i="21"/>
  <c r="D1957" i="21"/>
  <c r="E1956" i="21"/>
  <c r="P1955" i="21"/>
  <c r="J1955" i="21"/>
  <c r="N1955" i="21"/>
  <c r="L1955" i="21"/>
  <c r="I1955" i="21"/>
  <c r="H1956" i="21"/>
  <c r="O1954" i="21"/>
  <c r="Q1954" i="21"/>
  <c r="K1954" i="21"/>
  <c r="M1954" i="21"/>
  <c r="D1958" i="21"/>
  <c r="F1957" i="21"/>
  <c r="E1957" i="21"/>
  <c r="O1955" i="21"/>
  <c r="K1955" i="21"/>
  <c r="Q1955" i="21"/>
  <c r="M1955" i="21"/>
  <c r="P1956" i="21"/>
  <c r="L1956" i="21"/>
  <c r="J1956" i="21"/>
  <c r="N1956" i="21"/>
  <c r="H1957" i="21"/>
  <c r="I1956" i="21"/>
  <c r="F1958" i="21"/>
  <c r="E1958" i="21"/>
  <c r="D1959" i="21"/>
  <c r="J1957" i="21"/>
  <c r="H1958" i="21"/>
  <c r="N1957" i="21"/>
  <c r="P1957" i="21"/>
  <c r="I1957" i="21"/>
  <c r="L1957" i="21"/>
  <c r="O1956" i="21"/>
  <c r="M1956" i="21"/>
  <c r="Q1956" i="21"/>
  <c r="K1956" i="21"/>
  <c r="D1960" i="21"/>
  <c r="F1959" i="21"/>
  <c r="E1959" i="21"/>
  <c r="H1959" i="21"/>
  <c r="I1958" i="21"/>
  <c r="J1958" i="21"/>
  <c r="P1958" i="21"/>
  <c r="N1958" i="21"/>
  <c r="L1958" i="21"/>
  <c r="Q1957" i="21"/>
  <c r="M1957" i="21"/>
  <c r="O1957" i="21"/>
  <c r="K1957" i="21"/>
  <c r="D1961" i="21"/>
  <c r="F1960" i="21"/>
  <c r="E1960" i="21"/>
  <c r="H1960" i="21"/>
  <c r="L1959" i="21"/>
  <c r="J1959" i="21"/>
  <c r="I1959" i="21"/>
  <c r="P1959" i="21"/>
  <c r="N1959" i="21"/>
  <c r="K1958" i="21"/>
  <c r="Q1958" i="21"/>
  <c r="M1958" i="21"/>
  <c r="O1958" i="21"/>
  <c r="D1962" i="21"/>
  <c r="E1961" i="21"/>
  <c r="F1961" i="21"/>
  <c r="N1960" i="21"/>
  <c r="P1960" i="21"/>
  <c r="I1960" i="21"/>
  <c r="L1960" i="21"/>
  <c r="H1961" i="21"/>
  <c r="J1960" i="21"/>
  <c r="M1959" i="21"/>
  <c r="K1959" i="21"/>
  <c r="Q1959" i="21"/>
  <c r="O1959" i="21"/>
  <c r="F1962" i="21"/>
  <c r="E1962" i="21"/>
  <c r="D1963" i="21"/>
  <c r="Q1960" i="21"/>
  <c r="O1960" i="21"/>
  <c r="M1960" i="21"/>
  <c r="K1960" i="21"/>
  <c r="J1961" i="21"/>
  <c r="I1961" i="21"/>
  <c r="N1961" i="21"/>
  <c r="L1961" i="21"/>
  <c r="P1961" i="21"/>
  <c r="H1962" i="21"/>
  <c r="F1963" i="21"/>
  <c r="D1964" i="21"/>
  <c r="E1963" i="21"/>
  <c r="K1961" i="21"/>
  <c r="M1961" i="21"/>
  <c r="O1961" i="21"/>
  <c r="Q1961" i="21"/>
  <c r="P1962" i="21"/>
  <c r="J1962" i="21"/>
  <c r="H1963" i="21"/>
  <c r="N1962" i="21"/>
  <c r="L1962" i="21"/>
  <c r="I1962" i="21"/>
  <c r="F1964" i="21"/>
  <c r="E1964" i="21"/>
  <c r="D1965" i="21"/>
  <c r="P1963" i="21"/>
  <c r="L1963" i="21"/>
  <c r="I1963" i="21"/>
  <c r="J1963" i="21"/>
  <c r="N1963" i="21"/>
  <c r="H1964" i="21"/>
  <c r="M1962" i="21"/>
  <c r="K1962" i="21"/>
  <c r="Q1962" i="21"/>
  <c r="O1962" i="21"/>
  <c r="D1966" i="21"/>
  <c r="F1965" i="21"/>
  <c r="E1965" i="21"/>
  <c r="K1963" i="21"/>
  <c r="O1963" i="21"/>
  <c r="Q1963" i="21"/>
  <c r="M1963" i="21"/>
  <c r="I1964" i="21"/>
  <c r="L1964" i="21"/>
  <c r="J1964" i="21"/>
  <c r="H1965" i="21"/>
  <c r="P1964" i="21"/>
  <c r="N1964" i="21"/>
  <c r="D1967" i="21"/>
  <c r="F1966" i="21"/>
  <c r="E1966" i="21"/>
  <c r="O1964" i="21"/>
  <c r="M1964" i="21"/>
  <c r="Q1964" i="21"/>
  <c r="K1964" i="21"/>
  <c r="P1965" i="21"/>
  <c r="J1965" i="21"/>
  <c r="N1965" i="21"/>
  <c r="L1965" i="21"/>
  <c r="H1966" i="21"/>
  <c r="I1965" i="21"/>
  <c r="D1968" i="21"/>
  <c r="E1967" i="21"/>
  <c r="F1967" i="21"/>
  <c r="J1966" i="21"/>
  <c r="P1966" i="21"/>
  <c r="L1966" i="21"/>
  <c r="N1966" i="21"/>
  <c r="I1966" i="21"/>
  <c r="H1967" i="21"/>
  <c r="Q1965" i="21"/>
  <c r="M1965" i="21"/>
  <c r="O1965" i="21"/>
  <c r="K1965" i="21"/>
  <c r="F1968" i="21"/>
  <c r="E1968" i="21"/>
  <c r="D1969" i="21"/>
  <c r="K1966" i="21"/>
  <c r="Q1966" i="21"/>
  <c r="M1966" i="21"/>
  <c r="O1966" i="21"/>
  <c r="J1967" i="21"/>
  <c r="H1968" i="21"/>
  <c r="P1967" i="21"/>
  <c r="I1967" i="21"/>
  <c r="L1967" i="21"/>
  <c r="N1967" i="21"/>
  <c r="E1969" i="21"/>
  <c r="D1970" i="21"/>
  <c r="F1969" i="21"/>
  <c r="P1968" i="21"/>
  <c r="L1968" i="21"/>
  <c r="J1968" i="21"/>
  <c r="H1969" i="21"/>
  <c r="N1968" i="21"/>
  <c r="I1968" i="21"/>
  <c r="K1967" i="21"/>
  <c r="Q1967" i="21"/>
  <c r="M1967" i="21"/>
  <c r="O1967" i="21"/>
  <c r="F1970" i="21"/>
  <c r="E1970" i="21"/>
  <c r="D1971" i="21"/>
  <c r="P1969" i="21"/>
  <c r="N1969" i="21"/>
  <c r="L1969" i="21"/>
  <c r="J1969" i="21"/>
  <c r="I1969" i="21"/>
  <c r="H1970" i="21"/>
  <c r="K1968" i="21"/>
  <c r="O1968" i="21"/>
  <c r="Q1968" i="21"/>
  <c r="M1968" i="21"/>
  <c r="F1971" i="21"/>
  <c r="E1971" i="21"/>
  <c r="D1972" i="21"/>
  <c r="Q1969" i="21"/>
  <c r="O1969" i="21"/>
  <c r="K1969" i="21"/>
  <c r="M1969" i="21"/>
  <c r="J1970" i="21"/>
  <c r="I1970" i="21"/>
  <c r="N1970" i="21"/>
  <c r="L1970" i="21"/>
  <c r="H1971" i="21"/>
  <c r="P1970" i="21"/>
  <c r="F1972" i="21"/>
  <c r="D1973" i="21"/>
  <c r="E1972" i="21"/>
  <c r="Q1970" i="21"/>
  <c r="M1970" i="21"/>
  <c r="O1970" i="21"/>
  <c r="K1970" i="21"/>
  <c r="N1971" i="21"/>
  <c r="L1971" i="21"/>
  <c r="H1972" i="21"/>
  <c r="P1971" i="21"/>
  <c r="I1971" i="21"/>
  <c r="J1971" i="21"/>
  <c r="D1974" i="21"/>
  <c r="F1973" i="21"/>
  <c r="E1973" i="21"/>
  <c r="N1972" i="21"/>
  <c r="P1972" i="21"/>
  <c r="H1973" i="21"/>
  <c r="I1972" i="21"/>
  <c r="L1972" i="21"/>
  <c r="J1972" i="21"/>
  <c r="Q1971" i="21"/>
  <c r="O1971" i="21"/>
  <c r="M1971" i="21"/>
  <c r="K1971" i="21"/>
  <c r="E1974" i="21"/>
  <c r="F1974" i="21"/>
  <c r="D1975" i="21"/>
  <c r="H1974" i="21"/>
  <c r="I1973" i="21"/>
  <c r="N1973" i="21"/>
  <c r="L1973" i="21"/>
  <c r="J1973" i="21"/>
  <c r="P1973" i="21"/>
  <c r="M1972" i="21"/>
  <c r="O1972" i="21"/>
  <c r="K1972" i="21"/>
  <c r="Q1972" i="21"/>
  <c r="D1976" i="21"/>
  <c r="E1975" i="21"/>
  <c r="F1975" i="21"/>
  <c r="H1975" i="21"/>
  <c r="P1974" i="21"/>
  <c r="N1974" i="21"/>
  <c r="J1974" i="21"/>
  <c r="I1974" i="21"/>
  <c r="L1974" i="21"/>
  <c r="Q1973" i="21"/>
  <c r="M1973" i="21"/>
  <c r="O1973" i="21"/>
  <c r="K1973" i="21"/>
  <c r="D1977" i="21"/>
  <c r="F1976" i="21"/>
  <c r="E1976" i="21"/>
  <c r="L1975" i="21"/>
  <c r="H1976" i="21"/>
  <c r="P1975" i="21"/>
  <c r="J1975" i="21"/>
  <c r="I1975" i="21"/>
  <c r="N1975" i="21"/>
  <c r="O1974" i="21"/>
  <c r="Q1974" i="21"/>
  <c r="M1974" i="21"/>
  <c r="K1974" i="21"/>
  <c r="F1977" i="21"/>
  <c r="E1977" i="21"/>
  <c r="D1978" i="21"/>
  <c r="N1976" i="21"/>
  <c r="J1976" i="21"/>
  <c r="H1977" i="21"/>
  <c r="P1976" i="21"/>
  <c r="I1976" i="21"/>
  <c r="L1976" i="21"/>
  <c r="Q1975" i="21"/>
  <c r="O1975" i="21"/>
  <c r="M1975" i="21"/>
  <c r="K1975" i="21"/>
  <c r="D1979" i="21"/>
  <c r="E1978" i="21"/>
  <c r="F1978" i="21"/>
  <c r="L1977" i="21"/>
  <c r="H1978" i="21"/>
  <c r="J1977" i="21"/>
  <c r="I1977" i="21"/>
  <c r="P1977" i="21"/>
  <c r="N1977" i="21"/>
  <c r="Q1976" i="21"/>
  <c r="M1976" i="21"/>
  <c r="O1976" i="21"/>
  <c r="K1976" i="21"/>
  <c r="D1980" i="21"/>
  <c r="F1979" i="21"/>
  <c r="E1979" i="21"/>
  <c r="I1978" i="21"/>
  <c r="P1978" i="21"/>
  <c r="N1978" i="21"/>
  <c r="L1978" i="21"/>
  <c r="J1978" i="21"/>
  <c r="H1979" i="21"/>
  <c r="M1977" i="21"/>
  <c r="Q1977" i="21"/>
  <c r="O1977" i="21"/>
  <c r="K1977" i="21"/>
  <c r="F1980" i="21"/>
  <c r="E1980" i="21"/>
  <c r="D1981" i="21"/>
  <c r="Q1978" i="21"/>
  <c r="O1978" i="21"/>
  <c r="K1978" i="21"/>
  <c r="M1978" i="21"/>
  <c r="I1979" i="21"/>
  <c r="N1979" i="21"/>
  <c r="H1980" i="21"/>
  <c r="J1979" i="21"/>
  <c r="P1979" i="21"/>
  <c r="L1979" i="21"/>
  <c r="E1981" i="21"/>
  <c r="D1982" i="21"/>
  <c r="F1981" i="21"/>
  <c r="M1979" i="21"/>
  <c r="O1979" i="21"/>
  <c r="K1979" i="21"/>
  <c r="Q1979" i="21"/>
  <c r="I1980" i="21"/>
  <c r="P1980" i="21"/>
  <c r="L1980" i="21"/>
  <c r="J1980" i="21"/>
  <c r="H1981" i="21"/>
  <c r="N1980" i="21"/>
  <c r="D1983" i="21"/>
  <c r="F1982" i="21"/>
  <c r="E1982" i="21"/>
  <c r="K1980" i="21"/>
  <c r="Q1980" i="21"/>
  <c r="M1980" i="21"/>
  <c r="O1980" i="21"/>
  <c r="I1981" i="21"/>
  <c r="L1981" i="21"/>
  <c r="J1981" i="21"/>
  <c r="P1981" i="21"/>
  <c r="H1982" i="21"/>
  <c r="N1981" i="21"/>
  <c r="D1984" i="21"/>
  <c r="F1983" i="21"/>
  <c r="E1983" i="21"/>
  <c r="Q1981" i="21"/>
  <c r="O1981" i="21"/>
  <c r="K1981" i="21"/>
  <c r="M1981" i="21"/>
  <c r="L1982" i="21"/>
  <c r="J1982" i="21"/>
  <c r="H1983" i="21"/>
  <c r="I1982" i="21"/>
  <c r="P1982" i="21"/>
  <c r="N1982" i="21"/>
  <c r="F1984" i="21"/>
  <c r="E1984" i="21"/>
  <c r="D1985" i="21"/>
  <c r="N1983" i="21"/>
  <c r="P1983" i="21"/>
  <c r="L1983" i="21"/>
  <c r="J1983" i="21"/>
  <c r="I1983" i="21"/>
  <c r="H1984" i="21"/>
  <c r="O1982" i="21"/>
  <c r="M1982" i="21"/>
  <c r="K1982" i="21"/>
  <c r="Q1982" i="21"/>
  <c r="E1985" i="21"/>
  <c r="D1986" i="21"/>
  <c r="F1985" i="21"/>
  <c r="Q1983" i="21"/>
  <c r="M1983" i="21"/>
  <c r="O1983" i="21"/>
  <c r="K1983" i="21"/>
  <c r="N1984" i="21"/>
  <c r="J1984" i="21"/>
  <c r="I1984" i="21"/>
  <c r="H1985" i="21"/>
  <c r="P1984" i="21"/>
  <c r="L1984" i="21"/>
  <c r="D1987" i="21"/>
  <c r="E1986" i="21"/>
  <c r="F1986" i="21"/>
  <c r="K1984" i="21"/>
  <c r="Q1984" i="21"/>
  <c r="M1984" i="21"/>
  <c r="O1984" i="21"/>
  <c r="H1986" i="21"/>
  <c r="I1985" i="21"/>
  <c r="L1985" i="21"/>
  <c r="J1985" i="21"/>
  <c r="P1985" i="21"/>
  <c r="N1985" i="21"/>
  <c r="D1988" i="21"/>
  <c r="F1987" i="21"/>
  <c r="E1987" i="21"/>
  <c r="J1986" i="21"/>
  <c r="H1987" i="21"/>
  <c r="I1986" i="21"/>
  <c r="P1986" i="21"/>
  <c r="N1986" i="21"/>
  <c r="L1986" i="21"/>
  <c r="M1985" i="21"/>
  <c r="O1985" i="21"/>
  <c r="K1985" i="21"/>
  <c r="Q1985" i="21"/>
  <c r="D1989" i="21"/>
  <c r="F1988" i="21"/>
  <c r="E1988" i="21"/>
  <c r="N1987" i="21"/>
  <c r="I1987" i="21"/>
  <c r="P1987" i="21"/>
  <c r="L1987" i="21"/>
  <c r="H1988" i="21"/>
  <c r="J1987" i="21"/>
  <c r="Q1986" i="21"/>
  <c r="O1986" i="21"/>
  <c r="M1986" i="21"/>
  <c r="K1986" i="21"/>
  <c r="E1989" i="21"/>
  <c r="F1989" i="21"/>
  <c r="D1990" i="21"/>
  <c r="K1987" i="21"/>
  <c r="O1987" i="21"/>
  <c r="Q1987" i="21"/>
  <c r="M1987" i="21"/>
  <c r="N1988" i="21"/>
  <c r="J1988" i="21"/>
  <c r="H1989" i="21"/>
  <c r="L1988" i="21"/>
  <c r="P1988" i="21"/>
  <c r="I1988" i="21"/>
  <c r="E1990" i="21"/>
  <c r="D1991" i="21"/>
  <c r="F1990" i="21"/>
  <c r="L1989" i="21"/>
  <c r="J1989" i="21"/>
  <c r="P1989" i="21"/>
  <c r="N1989" i="21"/>
  <c r="H1990" i="21"/>
  <c r="I1989" i="21"/>
  <c r="Q1988" i="21"/>
  <c r="K1988" i="21"/>
  <c r="M1988" i="21"/>
  <c r="O1988" i="21"/>
  <c r="E1991" i="21"/>
  <c r="F1991" i="21"/>
  <c r="D1992" i="21"/>
  <c r="H1991" i="21"/>
  <c r="L1990" i="21"/>
  <c r="N1990" i="21"/>
  <c r="I1990" i="21"/>
  <c r="J1990" i="21"/>
  <c r="P1990" i="21"/>
  <c r="M1989" i="21"/>
  <c r="O1989" i="21"/>
  <c r="K1989" i="21"/>
  <c r="Q1989" i="21"/>
  <c r="D1993" i="21"/>
  <c r="F1992" i="21"/>
  <c r="E1992" i="21"/>
  <c r="P1991" i="21"/>
  <c r="N1991" i="21"/>
  <c r="L1991" i="21"/>
  <c r="J1991" i="21"/>
  <c r="I1991" i="21"/>
  <c r="H1992" i="21"/>
  <c r="Q1990" i="21"/>
  <c r="M1990" i="21"/>
  <c r="O1990" i="21"/>
  <c r="K1990" i="21"/>
  <c r="E1993" i="21"/>
  <c r="D1994" i="21"/>
  <c r="F1993" i="21"/>
  <c r="M1991" i="21"/>
  <c r="K1991" i="21"/>
  <c r="Q1991" i="21"/>
  <c r="O1991" i="21"/>
  <c r="I1992" i="21"/>
  <c r="P1992" i="21"/>
  <c r="N1992" i="21"/>
  <c r="H1993" i="21"/>
  <c r="L1992" i="21"/>
  <c r="J1992" i="21"/>
  <c r="F1994" i="21"/>
  <c r="E1994" i="21"/>
  <c r="D1995" i="21"/>
  <c r="M1992" i="21"/>
  <c r="O1992" i="21"/>
  <c r="K1992" i="21"/>
  <c r="Q1992" i="21"/>
  <c r="N1993" i="21"/>
  <c r="P1993" i="21"/>
  <c r="H1994" i="21"/>
  <c r="I1993" i="21"/>
  <c r="L1993" i="21"/>
  <c r="J1993" i="21"/>
  <c r="F1995" i="21"/>
  <c r="E1995" i="21"/>
  <c r="D1996" i="21"/>
  <c r="L1994" i="21"/>
  <c r="I1994" i="21"/>
  <c r="N1994" i="21"/>
  <c r="J1994" i="21"/>
  <c r="P1994" i="21"/>
  <c r="H1995" i="21"/>
  <c r="Q1993" i="21"/>
  <c r="M1993" i="21"/>
  <c r="O1993" i="21"/>
  <c r="K1993" i="21"/>
  <c r="F1996" i="21"/>
  <c r="E1996" i="21"/>
  <c r="D1997" i="21"/>
  <c r="M1994" i="21"/>
  <c r="O1994" i="21"/>
  <c r="K1994" i="21"/>
  <c r="Q1994" i="21"/>
  <c r="H1996" i="21"/>
  <c r="I1995" i="21"/>
  <c r="J1995" i="21"/>
  <c r="L1995" i="21"/>
  <c r="P1995" i="21"/>
  <c r="N1995" i="21"/>
  <c r="E1997" i="21"/>
  <c r="D1998" i="21"/>
  <c r="F1997" i="21"/>
  <c r="J1996" i="21"/>
  <c r="P1996" i="21"/>
  <c r="N1996" i="21"/>
  <c r="L1996" i="21"/>
  <c r="I1996" i="21"/>
  <c r="H1997" i="21"/>
  <c r="M1995" i="21"/>
  <c r="K1995" i="21"/>
  <c r="Q1995" i="21"/>
  <c r="O1995" i="21"/>
  <c r="D1999" i="21"/>
  <c r="E1998" i="21"/>
  <c r="F1998" i="21"/>
  <c r="M1996" i="21"/>
  <c r="O1996" i="21"/>
  <c r="K1996" i="21"/>
  <c r="Q1996" i="21"/>
  <c r="J1997" i="21"/>
  <c r="N1997" i="21"/>
  <c r="P1997" i="21"/>
  <c r="L1997" i="21"/>
  <c r="H1998" i="21"/>
  <c r="I1997" i="21"/>
  <c r="E1999" i="21"/>
  <c r="D2000" i="21"/>
  <c r="F1999" i="21"/>
  <c r="L1998" i="21"/>
  <c r="H1999" i="21"/>
  <c r="J1998" i="21"/>
  <c r="N1998" i="21"/>
  <c r="P1998" i="21"/>
  <c r="I1998" i="21"/>
  <c r="K1997" i="21"/>
  <c r="Q1997" i="21"/>
  <c r="M1997" i="21"/>
  <c r="O1997" i="21"/>
  <c r="F2000" i="21"/>
  <c r="E2000" i="21"/>
  <c r="D2001" i="21"/>
  <c r="H2000" i="21"/>
  <c r="L1999" i="21"/>
  <c r="N1999" i="21"/>
  <c r="I1999" i="21"/>
  <c r="P1999" i="21"/>
  <c r="J1999" i="21"/>
  <c r="O1998" i="21"/>
  <c r="K1998" i="21"/>
  <c r="Q1998" i="21"/>
  <c r="M1998" i="21"/>
  <c r="E2001" i="21"/>
  <c r="F2001" i="21"/>
  <c r="D2002" i="21"/>
  <c r="N2000" i="21"/>
  <c r="J2000" i="21"/>
  <c r="P2000" i="21"/>
  <c r="I2000" i="21"/>
  <c r="L2000" i="21"/>
  <c r="H2001" i="21"/>
  <c r="K1999" i="21"/>
  <c r="Q1999" i="21"/>
  <c r="M1999" i="21"/>
  <c r="O1999" i="21"/>
  <c r="F2002" i="21"/>
  <c r="D2003" i="21"/>
  <c r="E2002" i="21"/>
  <c r="K2000" i="21"/>
  <c r="M2000" i="21"/>
  <c r="O2000" i="21"/>
  <c r="Q2000" i="21"/>
  <c r="H2002" i="21"/>
  <c r="I2001" i="21"/>
  <c r="P2001" i="21"/>
  <c r="N2001" i="21"/>
  <c r="L2001" i="21"/>
  <c r="J2001" i="21"/>
  <c r="F2003" i="21"/>
  <c r="E2003" i="21"/>
  <c r="D2004" i="21"/>
  <c r="P2002" i="21"/>
  <c r="J2002" i="21"/>
  <c r="I2002" i="21"/>
  <c r="H2003" i="21"/>
  <c r="N2002" i="21"/>
  <c r="L2002" i="21"/>
  <c r="Q2001" i="21"/>
  <c r="K2001" i="21"/>
  <c r="O2001" i="21"/>
  <c r="M2001" i="21"/>
  <c r="D2005" i="21"/>
  <c r="E2004" i="21"/>
  <c r="F2004" i="21"/>
  <c r="K2002" i="21"/>
  <c r="Q2002" i="21"/>
  <c r="M2002" i="21"/>
  <c r="O2002" i="21"/>
  <c r="N2003" i="21"/>
  <c r="P2003" i="21"/>
  <c r="L2003" i="21"/>
  <c r="J2003" i="21"/>
  <c r="H2004" i="21"/>
  <c r="I2003" i="21"/>
  <c r="F2005" i="21"/>
  <c r="E2005" i="21"/>
  <c r="D2006" i="21"/>
  <c r="L2004" i="21"/>
  <c r="P2004" i="21"/>
  <c r="I2004" i="21"/>
  <c r="H2005" i="21"/>
  <c r="J2004" i="21"/>
  <c r="N2004" i="21"/>
  <c r="Q2003" i="21"/>
  <c r="O2003" i="21"/>
  <c r="K2003" i="21"/>
  <c r="M2003" i="21"/>
  <c r="E2006" i="21"/>
  <c r="D2007" i="21"/>
  <c r="F2006" i="21"/>
  <c r="Q2004" i="21"/>
  <c r="M2004" i="21"/>
  <c r="K2004" i="21"/>
  <c r="O2004" i="21"/>
  <c r="J2005" i="21"/>
  <c r="N2005" i="21"/>
  <c r="P2005" i="21"/>
  <c r="H2006" i="21"/>
  <c r="I2005" i="21"/>
  <c r="L2005" i="21"/>
  <c r="E2007" i="21"/>
  <c r="D2008" i="21"/>
  <c r="F2007" i="21"/>
  <c r="H2007" i="21"/>
  <c r="I2006" i="21"/>
  <c r="L2006" i="21"/>
  <c r="N2006" i="21"/>
  <c r="J2006" i="21"/>
  <c r="P2006" i="21"/>
  <c r="M2005" i="21"/>
  <c r="O2005" i="21"/>
  <c r="K2005" i="21"/>
  <c r="Q2005" i="21"/>
  <c r="F2008" i="21"/>
  <c r="D2009" i="21"/>
  <c r="E2008" i="21"/>
  <c r="H2008" i="21"/>
  <c r="P2007" i="21"/>
  <c r="L2007" i="21"/>
  <c r="I2007" i="21"/>
  <c r="J2007" i="21"/>
  <c r="N2007" i="21"/>
  <c r="K2006" i="21"/>
  <c r="O2006" i="21"/>
  <c r="M2006" i="21"/>
  <c r="Q2006" i="21"/>
  <c r="F2009" i="21"/>
  <c r="D2010" i="21"/>
  <c r="E2009" i="21"/>
  <c r="L2008" i="21"/>
  <c r="N2008" i="21"/>
  <c r="I2008" i="21"/>
  <c r="H2009" i="21"/>
  <c r="P2008" i="21"/>
  <c r="J2008" i="21"/>
  <c r="O2007" i="21"/>
  <c r="Q2007" i="21"/>
  <c r="K2007" i="21"/>
  <c r="M2007" i="21"/>
  <c r="D2011" i="21"/>
  <c r="F2010" i="21"/>
  <c r="E2010" i="21"/>
  <c r="M2008" i="21"/>
  <c r="K2008" i="21"/>
  <c r="O2008" i="21"/>
  <c r="Q2008" i="21"/>
  <c r="P2009" i="21"/>
  <c r="N2009" i="21"/>
  <c r="J2009" i="21"/>
  <c r="I2009" i="21"/>
  <c r="H2010" i="21"/>
  <c r="L2009" i="21"/>
  <c r="D2012" i="21"/>
  <c r="F2011" i="21"/>
  <c r="E2011" i="21"/>
  <c r="O2009" i="21"/>
  <c r="M2009" i="21"/>
  <c r="K2009" i="21"/>
  <c r="Q2009" i="21"/>
  <c r="N2010" i="21"/>
  <c r="I2010" i="21"/>
  <c r="L2010" i="21"/>
  <c r="J2010" i="21"/>
  <c r="P2010" i="21"/>
  <c r="H2011" i="21"/>
  <c r="E2012" i="21"/>
  <c r="D2013" i="21"/>
  <c r="F2012" i="21"/>
  <c r="K2010" i="21"/>
  <c r="Q2010" i="21"/>
  <c r="O2010" i="21"/>
  <c r="M2010" i="21"/>
  <c r="J2011" i="21"/>
  <c r="N2011" i="21"/>
  <c r="L2011" i="21"/>
  <c r="H2012" i="21"/>
  <c r="I2011" i="21"/>
  <c r="P2011" i="21"/>
  <c r="F2013" i="21"/>
  <c r="D2014" i="21"/>
  <c r="E2013" i="21"/>
  <c r="J2012" i="21"/>
  <c r="P2012" i="21"/>
  <c r="I2012" i="21"/>
  <c r="H2013" i="21"/>
  <c r="N2012" i="21"/>
  <c r="L2012" i="21"/>
  <c r="K2011" i="21"/>
  <c r="Q2011" i="21"/>
  <c r="O2011" i="21"/>
  <c r="M2011" i="21"/>
  <c r="E2014" i="21"/>
  <c r="F2014" i="21"/>
  <c r="D2015" i="21"/>
  <c r="Q2012" i="21"/>
  <c r="M2012" i="21"/>
  <c r="O2012" i="21"/>
  <c r="K2012" i="21"/>
  <c r="I2013" i="21"/>
  <c r="J2013" i="21"/>
  <c r="P2013" i="21"/>
  <c r="H2014" i="21"/>
  <c r="N2013" i="21"/>
  <c r="L2013" i="21"/>
  <c r="E2015" i="21"/>
  <c r="D2016" i="21"/>
  <c r="F2015" i="21"/>
  <c r="K2013" i="21"/>
  <c r="Q2013" i="21"/>
  <c r="O2013" i="21"/>
  <c r="M2013" i="21"/>
  <c r="N2014" i="21"/>
  <c r="P2014" i="21"/>
  <c r="H2015" i="21"/>
  <c r="L2014" i="21"/>
  <c r="J2014" i="21"/>
  <c r="I2014" i="21"/>
  <c r="F2016" i="21"/>
  <c r="D2017" i="21"/>
  <c r="E2016" i="21"/>
  <c r="J2015" i="21"/>
  <c r="P2015" i="21"/>
  <c r="I2015" i="21"/>
  <c r="L2015" i="21"/>
  <c r="H2016" i="21"/>
  <c r="N2015" i="21"/>
  <c r="Q2014" i="21"/>
  <c r="K2014" i="21"/>
  <c r="O2014" i="21"/>
  <c r="M2014" i="21"/>
  <c r="F2017" i="21"/>
  <c r="E2017" i="21"/>
  <c r="D2018" i="21"/>
  <c r="M2015" i="21"/>
  <c r="K2015" i="21"/>
  <c r="O2015" i="21"/>
  <c r="Q2015" i="21"/>
  <c r="L2016" i="21"/>
  <c r="N2016" i="21"/>
  <c r="J2016" i="21"/>
  <c r="I2016" i="21"/>
  <c r="P2016" i="21"/>
  <c r="H2017" i="21"/>
  <c r="F2018" i="21"/>
  <c r="D2019" i="21"/>
  <c r="E2018" i="21"/>
  <c r="Q2016" i="21"/>
  <c r="M2016" i="21"/>
  <c r="O2016" i="21"/>
  <c r="K2016" i="21"/>
  <c r="H2018" i="21"/>
  <c r="L2017" i="21"/>
  <c r="N2017" i="21"/>
  <c r="P2017" i="21"/>
  <c r="J2017" i="21"/>
  <c r="I2017" i="21"/>
  <c r="D2020" i="21"/>
  <c r="E2019" i="21"/>
  <c r="F2019" i="21"/>
  <c r="L2018" i="21"/>
  <c r="P2018" i="21"/>
  <c r="N2018" i="21"/>
  <c r="J2018" i="21"/>
  <c r="I2018" i="21"/>
  <c r="H2019" i="21"/>
  <c r="K2017" i="21"/>
  <c r="Q2017" i="21"/>
  <c r="O2017" i="21"/>
  <c r="M2017" i="21"/>
  <c r="D2021" i="21"/>
  <c r="F2020" i="21"/>
  <c r="E2020" i="21"/>
  <c r="M2018" i="21"/>
  <c r="O2018" i="21"/>
  <c r="Q2018" i="21"/>
  <c r="K2018" i="21"/>
  <c r="N2019" i="21"/>
  <c r="L2019" i="21"/>
  <c r="I2019" i="21"/>
  <c r="P2019" i="21"/>
  <c r="J2019" i="21"/>
  <c r="H2020" i="21"/>
  <c r="F2021" i="21"/>
  <c r="D2022" i="21"/>
  <c r="E2021" i="21"/>
  <c r="O2019" i="21"/>
  <c r="K2019" i="21"/>
  <c r="Q2019" i="21"/>
  <c r="M2019" i="21"/>
  <c r="N2020" i="21"/>
  <c r="I2020" i="21"/>
  <c r="L2020" i="21"/>
  <c r="P2020" i="21"/>
  <c r="H2021" i="21"/>
  <c r="J2020" i="21"/>
  <c r="D2023" i="21"/>
  <c r="E2022" i="21"/>
  <c r="F2022" i="21"/>
  <c r="K2020" i="21"/>
  <c r="O2020" i="21"/>
  <c r="Q2020" i="21"/>
  <c r="M2020" i="21"/>
  <c r="I2021" i="21"/>
  <c r="L2021" i="21"/>
  <c r="H2022" i="21"/>
  <c r="P2021" i="21"/>
  <c r="J2021" i="21"/>
  <c r="N2021" i="21"/>
  <c r="F2023" i="21"/>
  <c r="D2024" i="21"/>
  <c r="E2023" i="21"/>
  <c r="M2021" i="21"/>
  <c r="K2021" i="21"/>
  <c r="Q2021" i="21"/>
  <c r="O2021" i="21"/>
  <c r="L2022" i="21"/>
  <c r="J2022" i="21"/>
  <c r="H2023" i="21"/>
  <c r="P2022" i="21"/>
  <c r="N2022" i="21"/>
  <c r="I2022" i="21"/>
  <c r="D2025" i="21"/>
  <c r="E2024" i="21"/>
  <c r="F2024" i="21"/>
  <c r="N2023" i="21"/>
  <c r="P2023" i="21"/>
  <c r="I2023" i="21"/>
  <c r="L2023" i="21"/>
  <c r="J2023" i="21"/>
  <c r="H2024" i="21"/>
  <c r="M2022" i="21"/>
  <c r="K2022" i="21"/>
  <c r="Q2022" i="21"/>
  <c r="O2022" i="21"/>
  <c r="F2025" i="21"/>
  <c r="E2025" i="21"/>
  <c r="D2026" i="21"/>
  <c r="M2023" i="21"/>
  <c r="K2023" i="21"/>
  <c r="Q2023" i="21"/>
  <c r="O2023" i="21"/>
  <c r="L2024" i="21"/>
  <c r="H2025" i="21"/>
  <c r="I2024" i="21"/>
  <c r="N2024" i="21"/>
  <c r="P2024" i="21"/>
  <c r="J2024" i="21"/>
  <c r="E2026" i="21"/>
  <c r="D2027" i="21"/>
  <c r="F2026" i="21"/>
  <c r="L2025" i="21"/>
  <c r="J2025" i="21"/>
  <c r="P2025" i="21"/>
  <c r="I2025" i="21"/>
  <c r="H2026" i="21"/>
  <c r="N2025" i="21"/>
  <c r="Q2024" i="21"/>
  <c r="O2024" i="21"/>
  <c r="K2024" i="21"/>
  <c r="M2024" i="21"/>
  <c r="E2027" i="21"/>
  <c r="F2027" i="21"/>
  <c r="D2028" i="21"/>
  <c r="K2025" i="21"/>
  <c r="Q2025" i="21"/>
  <c r="O2025" i="21"/>
  <c r="M2025" i="21"/>
  <c r="L2026" i="21"/>
  <c r="J2026" i="21"/>
  <c r="P2026" i="21"/>
  <c r="I2026" i="21"/>
  <c r="H2027" i="21"/>
  <c r="N2026" i="21"/>
  <c r="E2028" i="21"/>
  <c r="D2029" i="21"/>
  <c r="F2028" i="21"/>
  <c r="O2026" i="21"/>
  <c r="K2026" i="21"/>
  <c r="Q2026" i="21"/>
  <c r="M2026" i="21"/>
  <c r="H2028" i="21"/>
  <c r="I2027" i="21"/>
  <c r="J2027" i="21"/>
  <c r="L2027" i="21"/>
  <c r="N2027" i="21"/>
  <c r="P2027" i="21"/>
  <c r="E2029" i="21"/>
  <c r="F2029" i="21"/>
  <c r="D2030" i="21"/>
  <c r="I2028" i="21"/>
  <c r="L2028" i="21"/>
  <c r="H2029" i="21"/>
  <c r="P2028" i="21"/>
  <c r="N2028" i="21"/>
  <c r="J2028" i="21"/>
  <c r="K2027" i="21"/>
  <c r="O2027" i="21"/>
  <c r="Q2027" i="21"/>
  <c r="M2027" i="21"/>
  <c r="D2031" i="21"/>
  <c r="F2030" i="21"/>
  <c r="E2030" i="21"/>
  <c r="K2028" i="21"/>
  <c r="Q2028" i="21"/>
  <c r="M2028" i="21"/>
  <c r="O2028" i="21"/>
  <c r="I2029" i="21"/>
  <c r="L2029" i="21"/>
  <c r="P2029" i="21"/>
  <c r="N2029" i="21"/>
  <c r="J2029" i="21"/>
  <c r="H2030" i="21"/>
  <c r="D2032" i="21"/>
  <c r="F2031" i="21"/>
  <c r="E2031" i="21"/>
  <c r="Q2029" i="21"/>
  <c r="K2029" i="21"/>
  <c r="M2029" i="21"/>
  <c r="O2029" i="21"/>
  <c r="L2030" i="21"/>
  <c r="J2030" i="21"/>
  <c r="I2030" i="21"/>
  <c r="N2030" i="21"/>
  <c r="H2031" i="21"/>
  <c r="P2030" i="21"/>
  <c r="E2032" i="21"/>
  <c r="F2032" i="21"/>
  <c r="D2033" i="21"/>
  <c r="K2030" i="21"/>
  <c r="Q2030" i="21"/>
  <c r="M2030" i="21"/>
  <c r="O2030" i="21"/>
  <c r="P2031" i="21"/>
  <c r="J2031" i="21"/>
  <c r="H2032" i="21"/>
  <c r="L2031" i="21"/>
  <c r="N2031" i="21"/>
  <c r="I2031" i="21"/>
  <c r="D2034" i="21"/>
  <c r="E2033" i="21"/>
  <c r="F2033" i="21"/>
  <c r="N2032" i="21"/>
  <c r="P2032" i="21"/>
  <c r="H2033" i="21"/>
  <c r="I2032" i="21"/>
  <c r="L2032" i="21"/>
  <c r="J2032" i="21"/>
  <c r="K2031" i="21"/>
  <c r="Q2031" i="21"/>
  <c r="M2031" i="21"/>
  <c r="O2031" i="21"/>
  <c r="E2034" i="21"/>
  <c r="F2034" i="21"/>
  <c r="D2035" i="21"/>
  <c r="L2033" i="21"/>
  <c r="H2034" i="21"/>
  <c r="P2033" i="21"/>
  <c r="N2033" i="21"/>
  <c r="I2033" i="21"/>
  <c r="J2033" i="21"/>
  <c r="K2032" i="21"/>
  <c r="Q2032" i="21"/>
  <c r="M2032" i="21"/>
  <c r="O2032" i="21"/>
  <c r="F2035" i="21"/>
  <c r="E2035" i="21"/>
  <c r="D2036" i="21"/>
  <c r="I2034" i="21"/>
  <c r="H2035" i="21"/>
  <c r="L2034" i="21"/>
  <c r="P2034" i="21"/>
  <c r="J2034" i="21"/>
  <c r="N2034" i="21"/>
  <c r="Q2033" i="21"/>
  <c r="K2033" i="21"/>
  <c r="O2033" i="21"/>
  <c r="M2033" i="21"/>
  <c r="D2037" i="21"/>
  <c r="F2036" i="21"/>
  <c r="E2036" i="21"/>
  <c r="M2034" i="21"/>
  <c r="K2034" i="21"/>
  <c r="Q2034" i="21"/>
  <c r="O2034" i="21"/>
  <c r="I2035" i="21"/>
  <c r="L2035" i="21"/>
  <c r="J2035" i="21"/>
  <c r="N2035" i="21"/>
  <c r="H2036" i="21"/>
  <c r="P2035" i="21"/>
  <c r="E2037" i="21"/>
  <c r="F2037" i="21"/>
  <c r="D2038" i="21"/>
  <c r="K2035" i="21"/>
  <c r="M2035" i="21"/>
  <c r="Q2035" i="21"/>
  <c r="O2035" i="21"/>
  <c r="P2036" i="21"/>
  <c r="L2036" i="21"/>
  <c r="I2036" i="21"/>
  <c r="H2037" i="21"/>
  <c r="J2036" i="21"/>
  <c r="N2036" i="21"/>
  <c r="D2039" i="21"/>
  <c r="F2038" i="21"/>
  <c r="E2038" i="21"/>
  <c r="Q2036" i="21"/>
  <c r="M2036" i="21"/>
  <c r="K2036" i="21"/>
  <c r="O2036" i="21"/>
  <c r="P2037" i="21"/>
  <c r="J2037" i="21"/>
  <c r="N2037" i="21"/>
  <c r="H2038" i="21"/>
  <c r="I2037" i="21"/>
  <c r="L2037" i="21"/>
  <c r="D2040" i="21"/>
  <c r="F2039" i="21"/>
  <c r="E2039" i="21"/>
  <c r="I2038" i="21"/>
  <c r="H2039" i="21"/>
  <c r="L2038" i="21"/>
  <c r="N2038" i="21"/>
  <c r="J2038" i="21"/>
  <c r="P2038" i="21"/>
  <c r="K2037" i="21"/>
  <c r="Q2037" i="21"/>
  <c r="M2037" i="21"/>
  <c r="O2037" i="21"/>
  <c r="E2040" i="21"/>
  <c r="F2040" i="21"/>
  <c r="D2041" i="21"/>
  <c r="Q2038" i="21"/>
  <c r="M2038" i="21"/>
  <c r="O2038" i="21"/>
  <c r="K2038" i="21"/>
  <c r="H2040" i="21"/>
  <c r="L2039" i="21"/>
  <c r="I2039" i="21"/>
  <c r="P2039" i="21"/>
  <c r="J2039" i="21"/>
  <c r="N2039" i="21"/>
  <c r="E2041" i="21"/>
  <c r="F2041" i="21"/>
  <c r="D2042" i="21"/>
  <c r="L2040" i="21"/>
  <c r="N2040" i="21"/>
  <c r="I2040" i="21"/>
  <c r="H2041" i="21"/>
  <c r="P2040" i="21"/>
  <c r="J2040" i="21"/>
  <c r="O2039" i="21"/>
  <c r="K2039" i="21"/>
  <c r="M2039" i="21"/>
  <c r="Q2039" i="21"/>
  <c r="D2043" i="21"/>
  <c r="E2042" i="21"/>
  <c r="F2042" i="21"/>
  <c r="O2040" i="21"/>
  <c r="K2040" i="21"/>
  <c r="Q2040" i="21"/>
  <c r="M2040" i="21"/>
  <c r="H2042" i="21"/>
  <c r="N2041" i="21"/>
  <c r="J2041" i="21"/>
  <c r="L2041" i="21"/>
  <c r="P2041" i="21"/>
  <c r="I2041" i="21"/>
  <c r="D2044" i="21"/>
  <c r="F2043" i="21"/>
  <c r="E2043" i="21"/>
  <c r="N2042" i="21"/>
  <c r="L2042" i="21"/>
  <c r="J2042" i="21"/>
  <c r="P2042" i="21"/>
  <c r="H2043" i="21"/>
  <c r="I2042" i="21"/>
  <c r="K2041" i="21"/>
  <c r="Q2041" i="21"/>
  <c r="O2041" i="21"/>
  <c r="M2041" i="21"/>
  <c r="F2044" i="21"/>
  <c r="E2044" i="21"/>
  <c r="D2045" i="21"/>
  <c r="L2043" i="21"/>
  <c r="P2043" i="21"/>
  <c r="H2044" i="21"/>
  <c r="N2043" i="21"/>
  <c r="I2043" i="21"/>
  <c r="J2043" i="21"/>
  <c r="K2042" i="21"/>
  <c r="Q2042" i="21"/>
  <c r="O2042" i="21"/>
  <c r="M2042" i="21"/>
  <c r="E2045" i="21"/>
  <c r="D2046" i="21"/>
  <c r="F2045" i="21"/>
  <c r="P2044" i="21"/>
  <c r="I2044" i="21"/>
  <c r="H2045" i="21"/>
  <c r="N2044" i="21"/>
  <c r="J2044" i="21"/>
  <c r="L2044" i="21"/>
  <c r="Q2043" i="21"/>
  <c r="K2043" i="21"/>
  <c r="M2043" i="21"/>
  <c r="O2043" i="21"/>
  <c r="D2047" i="21"/>
  <c r="E2046" i="21"/>
  <c r="F2046" i="21"/>
  <c r="O2044" i="21"/>
  <c r="Q2044" i="21"/>
  <c r="K2044" i="21"/>
  <c r="M2044" i="21"/>
  <c r="P2045" i="21"/>
  <c r="N2045" i="21"/>
  <c r="J2045" i="21"/>
  <c r="H2046" i="21"/>
  <c r="L2045" i="21"/>
  <c r="I2045" i="21"/>
  <c r="E2047" i="21"/>
  <c r="F2047" i="21"/>
  <c r="D2048" i="21"/>
  <c r="J2046" i="21"/>
  <c r="I2046" i="21"/>
  <c r="L2046" i="21"/>
  <c r="P2046" i="21"/>
  <c r="N2046" i="21"/>
  <c r="H2047" i="21"/>
  <c r="K2045" i="21"/>
  <c r="M2045" i="21"/>
  <c r="Q2045" i="21"/>
  <c r="O2045" i="21"/>
  <c r="D2049" i="21"/>
  <c r="E2048" i="21"/>
  <c r="F2048" i="21"/>
  <c r="K2046" i="21"/>
  <c r="M2046" i="21"/>
  <c r="O2046" i="21"/>
  <c r="Q2046" i="21"/>
  <c r="P2047" i="21"/>
  <c r="L2047" i="21"/>
  <c r="J2047" i="21"/>
  <c r="N2047" i="21"/>
  <c r="I2047" i="21"/>
  <c r="H2048" i="21"/>
  <c r="D2050" i="21"/>
  <c r="F2049" i="21"/>
  <c r="E2049" i="21"/>
  <c r="M2047" i="21"/>
  <c r="K2047" i="21"/>
  <c r="O2047" i="21"/>
  <c r="Q2047" i="21"/>
  <c r="N2048" i="21"/>
  <c r="H2049" i="21"/>
  <c r="I2048" i="21"/>
  <c r="J2048" i="21"/>
  <c r="P2048" i="21"/>
  <c r="L2048" i="21"/>
  <c r="E2050" i="21"/>
  <c r="F2050" i="21"/>
  <c r="D2051" i="21"/>
  <c r="P2049" i="21"/>
  <c r="N2049" i="21"/>
  <c r="J2049" i="21"/>
  <c r="H2050" i="21"/>
  <c r="L2049" i="21"/>
  <c r="I2049" i="21"/>
  <c r="Q2048" i="21"/>
  <c r="M2048" i="21"/>
  <c r="O2048" i="21"/>
  <c r="K2048" i="21"/>
  <c r="D2052" i="21"/>
  <c r="F2051" i="21"/>
  <c r="E2051" i="21"/>
  <c r="H2051" i="21"/>
  <c r="L2050" i="21"/>
  <c r="N2050" i="21"/>
  <c r="J2050" i="21"/>
  <c r="P2050" i="21"/>
  <c r="I2050" i="21"/>
  <c r="O2049" i="21"/>
  <c r="K2049" i="21"/>
  <c r="Q2049" i="21"/>
  <c r="M2049" i="21"/>
  <c r="E2052" i="21"/>
  <c r="D2053" i="21"/>
  <c r="F2052" i="21"/>
  <c r="J2051" i="21"/>
  <c r="I2051" i="21"/>
  <c r="P2051" i="21"/>
  <c r="H2052" i="21"/>
  <c r="L2051" i="21"/>
  <c r="N2051" i="21"/>
  <c r="M2050" i="21"/>
  <c r="O2050" i="21"/>
  <c r="Q2050" i="21"/>
  <c r="K2050" i="21"/>
  <c r="D2054" i="21"/>
  <c r="E2053" i="21"/>
  <c r="F2053" i="21"/>
  <c r="K2051" i="21"/>
  <c r="Q2051" i="21"/>
  <c r="O2051" i="21"/>
  <c r="M2051" i="21"/>
  <c r="L2052" i="21"/>
  <c r="P2052" i="21"/>
  <c r="N2052" i="21"/>
  <c r="H2053" i="21"/>
  <c r="I2052" i="21"/>
  <c r="J2052" i="21"/>
  <c r="D2055" i="21"/>
  <c r="E2054" i="21"/>
  <c r="F2054" i="21"/>
  <c r="I2053" i="21"/>
  <c r="P2053" i="21"/>
  <c r="L2053" i="21"/>
  <c r="H2054" i="21"/>
  <c r="N2053" i="21"/>
  <c r="J2053" i="21"/>
  <c r="O2052" i="21"/>
  <c r="K2052" i="21"/>
  <c r="Q2052" i="21"/>
  <c r="M2052" i="21"/>
  <c r="F2055" i="21"/>
  <c r="D2056" i="21"/>
  <c r="E2055" i="21"/>
  <c r="M2053" i="21"/>
  <c r="K2053" i="21"/>
  <c r="Q2053" i="21"/>
  <c r="O2053" i="21"/>
  <c r="P2054" i="21"/>
  <c r="N2054" i="21"/>
  <c r="L2054" i="21"/>
  <c r="J2054" i="21"/>
  <c r="H2055" i="21"/>
  <c r="I2054" i="21"/>
  <c r="F2056" i="21"/>
  <c r="D2057" i="21"/>
  <c r="E2056" i="21"/>
  <c r="J2055" i="21"/>
  <c r="L2055" i="21"/>
  <c r="N2055" i="21"/>
  <c r="P2055" i="21"/>
  <c r="I2055" i="21"/>
  <c r="H2056" i="21"/>
  <c r="M2054" i="21"/>
  <c r="K2054" i="21"/>
  <c r="Q2054" i="21"/>
  <c r="O2054" i="21"/>
  <c r="E2057" i="21"/>
  <c r="D2058" i="21"/>
  <c r="F2057" i="21"/>
  <c r="K2055" i="21"/>
  <c r="Q2055" i="21"/>
  <c r="M2055" i="21"/>
  <c r="O2055" i="21"/>
  <c r="J2056" i="21"/>
  <c r="P2056" i="21"/>
  <c r="I2056" i="21"/>
  <c r="N2056" i="21"/>
  <c r="L2056" i="21"/>
  <c r="H2057" i="21"/>
  <c r="E2058" i="21"/>
  <c r="D2059" i="21"/>
  <c r="F2058" i="21"/>
  <c r="O2056" i="21"/>
  <c r="K2056" i="21"/>
  <c r="M2056" i="21"/>
  <c r="Q2056" i="21"/>
  <c r="L2057" i="21"/>
  <c r="H2058" i="21"/>
  <c r="J2057" i="21"/>
  <c r="I2057" i="21"/>
  <c r="P2057" i="21"/>
  <c r="N2057" i="21"/>
  <c r="E2059" i="21"/>
  <c r="F2059" i="21"/>
  <c r="D2060" i="21"/>
  <c r="L2058" i="21"/>
  <c r="H2059" i="21"/>
  <c r="J2058" i="21"/>
  <c r="I2058" i="21"/>
  <c r="P2058" i="21"/>
  <c r="N2058" i="21"/>
  <c r="K2057" i="21"/>
  <c r="Q2057" i="21"/>
  <c r="O2057" i="21"/>
  <c r="M2057" i="21"/>
  <c r="D2061" i="21"/>
  <c r="F2060" i="21"/>
  <c r="E2060" i="21"/>
  <c r="N2059" i="21"/>
  <c r="H2060" i="21"/>
  <c r="L2059" i="21"/>
  <c r="P2059" i="21"/>
  <c r="I2059" i="21"/>
  <c r="J2059" i="21"/>
  <c r="K2058" i="21"/>
  <c r="M2058" i="21"/>
  <c r="O2058" i="21"/>
  <c r="Q2058" i="21"/>
  <c r="F2061" i="21"/>
  <c r="E2061" i="21"/>
  <c r="D2062" i="21"/>
  <c r="N2060" i="21"/>
  <c r="L2060" i="21"/>
  <c r="I2060" i="21"/>
  <c r="J2060" i="21"/>
  <c r="H2061" i="21"/>
  <c r="P2060" i="21"/>
  <c r="M2059" i="21"/>
  <c r="Q2059" i="21"/>
  <c r="O2059" i="21"/>
  <c r="K2059" i="21"/>
  <c r="E2062" i="21"/>
  <c r="D2063" i="21"/>
  <c r="F2062" i="21"/>
  <c r="K2060" i="21"/>
  <c r="Q2060" i="21"/>
  <c r="M2060" i="21"/>
  <c r="O2060" i="21"/>
  <c r="N2061" i="21"/>
  <c r="P2061" i="21"/>
  <c r="I2061" i="21"/>
  <c r="J2061" i="21"/>
  <c r="H2062" i="21"/>
  <c r="L2061" i="21"/>
  <c r="F2063" i="21"/>
  <c r="D2064" i="21"/>
  <c r="E2063" i="21"/>
  <c r="M2061" i="21"/>
  <c r="Q2061" i="21"/>
  <c r="O2061" i="21"/>
  <c r="K2061" i="21"/>
  <c r="L2062" i="21"/>
  <c r="J2062" i="21"/>
  <c r="H2063" i="21"/>
  <c r="P2062" i="21"/>
  <c r="N2062" i="21"/>
  <c r="I2062" i="21"/>
  <c r="F2064" i="21"/>
  <c r="D2065" i="21"/>
  <c r="E2064" i="21"/>
  <c r="N2063" i="21"/>
  <c r="J2063" i="21"/>
  <c r="L2063" i="21"/>
  <c r="H2064" i="21"/>
  <c r="P2063" i="21"/>
  <c r="I2063" i="21"/>
  <c r="Q2062" i="21"/>
  <c r="K2062" i="21"/>
  <c r="M2062" i="21"/>
  <c r="O2062" i="21"/>
  <c r="D2066" i="21"/>
  <c r="E2065" i="21"/>
  <c r="F2065" i="21"/>
  <c r="L2064" i="21"/>
  <c r="H2065" i="21"/>
  <c r="P2064" i="21"/>
  <c r="J2064" i="21"/>
  <c r="I2064" i="21"/>
  <c r="N2064" i="21"/>
  <c r="M2063" i="21"/>
  <c r="O2063" i="21"/>
  <c r="Q2063" i="21"/>
  <c r="K2063" i="21"/>
  <c r="E2066" i="21"/>
  <c r="D2067" i="21"/>
  <c r="F2066" i="21"/>
  <c r="N2065" i="21"/>
  <c r="P2065" i="21"/>
  <c r="J2065" i="21"/>
  <c r="L2065" i="21"/>
  <c r="I2065" i="21"/>
  <c r="H2066" i="21"/>
  <c r="Q2064" i="21"/>
  <c r="K2064" i="21"/>
  <c r="M2064" i="21"/>
  <c r="O2064" i="21"/>
  <c r="F2067" i="21"/>
  <c r="E2067" i="21"/>
  <c r="D2068" i="21"/>
  <c r="O2065" i="21"/>
  <c r="K2065" i="21"/>
  <c r="Q2065" i="21"/>
  <c r="M2065" i="21"/>
  <c r="J2066" i="21"/>
  <c r="H2067" i="21"/>
  <c r="L2066" i="21"/>
  <c r="P2066" i="21"/>
  <c r="N2066" i="21"/>
  <c r="I2066" i="21"/>
  <c r="F2068" i="21"/>
  <c r="E2068" i="21"/>
  <c r="D2069" i="21"/>
  <c r="J2067" i="21"/>
  <c r="N2067" i="21"/>
  <c r="H2068" i="21"/>
  <c r="I2067" i="21"/>
  <c r="L2067" i="21"/>
  <c r="P2067" i="21"/>
  <c r="O2066" i="21"/>
  <c r="Q2066" i="21"/>
  <c r="M2066" i="21"/>
  <c r="K2066" i="21"/>
  <c r="F2069" i="21"/>
  <c r="E2069" i="21"/>
  <c r="D2070" i="21"/>
  <c r="I2068" i="21"/>
  <c r="P2068" i="21"/>
  <c r="L2068" i="21"/>
  <c r="N2068" i="21"/>
  <c r="J2068" i="21"/>
  <c r="H2069" i="21"/>
  <c r="O2067" i="21"/>
  <c r="Q2067" i="21"/>
  <c r="M2067" i="21"/>
  <c r="K2067" i="21"/>
  <c r="E2070" i="21"/>
  <c r="D2071" i="21"/>
  <c r="F2070" i="21"/>
  <c r="Q2068" i="21"/>
  <c r="M2068" i="21"/>
  <c r="O2068" i="21"/>
  <c r="K2068" i="21"/>
  <c r="H2070" i="21"/>
  <c r="J2069" i="21"/>
  <c r="I2069" i="21"/>
  <c r="L2069" i="21"/>
  <c r="P2069" i="21"/>
  <c r="N2069" i="21"/>
  <c r="E2071" i="21"/>
  <c r="D2072" i="21"/>
  <c r="F2071" i="21"/>
  <c r="H2071" i="21"/>
  <c r="I2070" i="21"/>
  <c r="P2070" i="21"/>
  <c r="J2070" i="21"/>
  <c r="N2070" i="21"/>
  <c r="L2070" i="21"/>
  <c r="K2069" i="21"/>
  <c r="M2069" i="21"/>
  <c r="Q2069" i="21"/>
  <c r="O2069" i="21"/>
  <c r="F2072" i="21"/>
  <c r="D2073" i="21"/>
  <c r="E2072" i="21"/>
  <c r="P2071" i="21"/>
  <c r="N2071" i="21"/>
  <c r="L2071" i="21"/>
  <c r="H2072" i="21"/>
  <c r="J2071" i="21"/>
  <c r="I2071" i="21"/>
  <c r="K2070" i="21"/>
  <c r="M2070" i="21"/>
  <c r="O2070" i="21"/>
  <c r="Q2070" i="21"/>
  <c r="F2073" i="21"/>
  <c r="D2074" i="21"/>
  <c r="E2073" i="21"/>
  <c r="L2072" i="21"/>
  <c r="H2073" i="21"/>
  <c r="N2072" i="21"/>
  <c r="J2072" i="21"/>
  <c r="I2072" i="21"/>
  <c r="P2072" i="21"/>
  <c r="O2071" i="21"/>
  <c r="K2071" i="21"/>
  <c r="Q2071" i="21"/>
  <c r="M2071" i="21"/>
  <c r="F2074" i="21"/>
  <c r="E2074" i="21"/>
  <c r="D2075" i="21"/>
  <c r="N2073" i="21"/>
  <c r="I2073" i="21"/>
  <c r="L2073" i="21"/>
  <c r="P2073" i="21"/>
  <c r="H2074" i="21"/>
  <c r="J2073" i="21"/>
  <c r="K2072" i="21"/>
  <c r="O2072" i="21"/>
  <c r="Q2072" i="21"/>
  <c r="M2072" i="21"/>
  <c r="E2075" i="21"/>
  <c r="F2075" i="21"/>
  <c r="D2076" i="21"/>
  <c r="Q2073" i="21"/>
  <c r="K2073" i="21"/>
  <c r="M2073" i="21"/>
  <c r="O2073" i="21"/>
  <c r="I2074" i="21"/>
  <c r="P2074" i="21"/>
  <c r="J2074" i="21"/>
  <c r="H2075" i="21"/>
  <c r="L2074" i="21"/>
  <c r="N2074" i="21"/>
  <c r="D2077" i="21"/>
  <c r="F2076" i="21"/>
  <c r="E2076" i="21"/>
  <c r="O2074" i="21"/>
  <c r="M2074" i="21"/>
  <c r="K2074" i="21"/>
  <c r="Q2074" i="21"/>
  <c r="L2075" i="21"/>
  <c r="J2075" i="21"/>
  <c r="P2075" i="21"/>
  <c r="N2075" i="21"/>
  <c r="I2075" i="21"/>
  <c r="H2076" i="21"/>
  <c r="F2077" i="21"/>
  <c r="E2077" i="21"/>
  <c r="D2078" i="21"/>
  <c r="Q2075" i="21"/>
  <c r="K2075" i="21"/>
  <c r="O2075" i="21"/>
  <c r="M2075" i="21"/>
  <c r="J2076" i="21"/>
  <c r="P2076" i="21"/>
  <c r="H2077" i="21"/>
  <c r="L2076" i="21"/>
  <c r="N2076" i="21"/>
  <c r="I2076" i="21"/>
  <c r="E2078" i="21"/>
  <c r="F2078" i="21"/>
  <c r="D2079" i="21"/>
  <c r="N2077" i="21"/>
  <c r="J2077" i="21"/>
  <c r="P2077" i="21"/>
  <c r="H2078" i="21"/>
  <c r="I2077" i="21"/>
  <c r="L2077" i="21"/>
  <c r="M2076" i="21"/>
  <c r="K2076" i="21"/>
  <c r="O2076" i="21"/>
  <c r="Q2076" i="21"/>
  <c r="D2080" i="21"/>
  <c r="F2079" i="21"/>
  <c r="E2079" i="21"/>
  <c r="L2078" i="21"/>
  <c r="I2078" i="21"/>
  <c r="N2078" i="21"/>
  <c r="H2079" i="21"/>
  <c r="P2078" i="21"/>
  <c r="J2078" i="21"/>
  <c r="Q2077" i="21"/>
  <c r="M2077" i="21"/>
  <c r="O2077" i="21"/>
  <c r="K2077" i="21"/>
  <c r="D2081" i="21"/>
  <c r="E2080" i="21"/>
  <c r="F2080" i="21"/>
  <c r="K2078" i="21"/>
  <c r="M2078" i="21"/>
  <c r="O2078" i="21"/>
  <c r="Q2078" i="21"/>
  <c r="J2079" i="21"/>
  <c r="I2079" i="21"/>
  <c r="P2079" i="21"/>
  <c r="H2080" i="21"/>
  <c r="N2079" i="21"/>
  <c r="L2079" i="21"/>
  <c r="D2082" i="21"/>
  <c r="E2081" i="21"/>
  <c r="F2081" i="21"/>
  <c r="M2079" i="21"/>
  <c r="K2079" i="21"/>
  <c r="Q2079" i="21"/>
  <c r="O2079" i="21"/>
  <c r="L2080" i="21"/>
  <c r="N2080" i="21"/>
  <c r="J2080" i="21"/>
  <c r="H2081" i="21"/>
  <c r="P2080" i="21"/>
  <c r="I2080" i="21"/>
  <c r="E2082" i="21"/>
  <c r="D2083" i="21"/>
  <c r="F2082" i="21"/>
  <c r="N2081" i="21"/>
  <c r="L2081" i="21"/>
  <c r="H2082" i="21"/>
  <c r="J2081" i="21"/>
  <c r="P2081" i="21"/>
  <c r="I2081" i="21"/>
  <c r="K2080" i="21"/>
  <c r="M2080" i="21"/>
  <c r="Q2080" i="21"/>
  <c r="O2080" i="21"/>
  <c r="E2083" i="21"/>
  <c r="F2083" i="21"/>
  <c r="D2084" i="21"/>
  <c r="I2082" i="21"/>
  <c r="N2082" i="21"/>
  <c r="J2082" i="21"/>
  <c r="H2083" i="21"/>
  <c r="P2082" i="21"/>
  <c r="L2082" i="21"/>
  <c r="O2081" i="21"/>
  <c r="K2081" i="21"/>
  <c r="M2081" i="21"/>
  <c r="Q2081" i="21"/>
  <c r="F2084" i="21"/>
  <c r="D2085" i="21"/>
  <c r="E2084" i="21"/>
  <c r="O2082" i="21"/>
  <c r="M2082" i="21"/>
  <c r="Q2082" i="21"/>
  <c r="K2082" i="21"/>
  <c r="J2083" i="21"/>
  <c r="N2083" i="21"/>
  <c r="H2084" i="21"/>
  <c r="P2083" i="21"/>
  <c r="I2083" i="21"/>
  <c r="L2083" i="21"/>
  <c r="F2085" i="21"/>
  <c r="E2085" i="21"/>
  <c r="D2086" i="21"/>
  <c r="J2084" i="21"/>
  <c r="H2085" i="21"/>
  <c r="N2084" i="21"/>
  <c r="L2084" i="21"/>
  <c r="I2084" i="21"/>
  <c r="P2084" i="21"/>
  <c r="Q2083" i="21"/>
  <c r="O2083" i="21"/>
  <c r="M2083" i="21"/>
  <c r="K2083" i="21"/>
  <c r="F2086" i="21"/>
  <c r="E2086" i="21"/>
  <c r="D2087" i="21"/>
  <c r="N2085" i="21"/>
  <c r="L2085" i="21"/>
  <c r="I2085" i="21"/>
  <c r="J2085" i="21"/>
  <c r="P2085" i="21"/>
  <c r="H2086" i="21"/>
  <c r="K2084" i="21"/>
  <c r="O2084" i="21"/>
  <c r="M2084" i="21"/>
  <c r="Q2084" i="21"/>
  <c r="F2087" i="21"/>
  <c r="E2087" i="21"/>
  <c r="D2088" i="21"/>
  <c r="K2085" i="21"/>
  <c r="Q2085" i="21"/>
  <c r="M2085" i="21"/>
  <c r="O2085" i="21"/>
  <c r="H2087" i="21"/>
  <c r="L2086" i="21"/>
  <c r="J2086" i="21"/>
  <c r="P2086" i="21"/>
  <c r="N2086" i="21"/>
  <c r="I2086" i="21"/>
  <c r="D2089" i="21"/>
  <c r="E2088" i="21"/>
  <c r="F2088" i="21"/>
  <c r="J2087" i="21"/>
  <c r="N2087" i="21"/>
  <c r="P2087" i="21"/>
  <c r="L2087" i="21"/>
  <c r="H2088" i="21"/>
  <c r="I2087" i="21"/>
  <c r="O2086" i="21"/>
  <c r="K2086" i="21"/>
  <c r="Q2086" i="21"/>
  <c r="M2086" i="21"/>
  <c r="F2089" i="21"/>
  <c r="E2089" i="21"/>
  <c r="D2090" i="21"/>
  <c r="N2088" i="21"/>
  <c r="L2088" i="21"/>
  <c r="H2089" i="21"/>
  <c r="I2088" i="21"/>
  <c r="P2088" i="21"/>
  <c r="J2088" i="21"/>
  <c r="K2087" i="21"/>
  <c r="Q2087" i="21"/>
  <c r="M2087" i="21"/>
  <c r="O2087" i="21"/>
  <c r="D2091" i="21"/>
  <c r="F2090" i="21"/>
  <c r="E2090" i="21"/>
  <c r="P2089" i="21"/>
  <c r="J2089" i="21"/>
  <c r="N2089" i="21"/>
  <c r="H2090" i="21"/>
  <c r="I2089" i="21"/>
  <c r="L2089" i="21"/>
  <c r="K2088" i="21"/>
  <c r="M2088" i="21"/>
  <c r="O2088" i="21"/>
  <c r="Q2088" i="21"/>
  <c r="F2091" i="21"/>
  <c r="D2092" i="21"/>
  <c r="E2091" i="21"/>
  <c r="J2090" i="21"/>
  <c r="L2090" i="21"/>
  <c r="P2090" i="21"/>
  <c r="H2091" i="21"/>
  <c r="I2090" i="21"/>
  <c r="N2090" i="21"/>
  <c r="K2089" i="21"/>
  <c r="M2089" i="21"/>
  <c r="O2089" i="21"/>
  <c r="Q2089" i="21"/>
  <c r="F2092" i="21"/>
  <c r="E2092" i="21"/>
  <c r="D2093" i="21"/>
  <c r="J2091" i="21"/>
  <c r="L2091" i="21"/>
  <c r="I2091" i="21"/>
  <c r="H2092" i="21"/>
  <c r="N2091" i="21"/>
  <c r="P2091" i="21"/>
  <c r="K2090" i="21"/>
  <c r="Q2090" i="21"/>
  <c r="M2090" i="21"/>
  <c r="O2090" i="21"/>
  <c r="F2093" i="21"/>
  <c r="D2094" i="21"/>
  <c r="E2093" i="21"/>
  <c r="O2091" i="21"/>
  <c r="Q2091" i="21"/>
  <c r="M2091" i="21"/>
  <c r="K2091" i="21"/>
  <c r="L2092" i="21"/>
  <c r="J2092" i="21"/>
  <c r="I2092" i="21"/>
  <c r="P2092" i="21"/>
  <c r="N2092" i="21"/>
  <c r="H2093" i="21"/>
  <c r="D2095" i="21"/>
  <c r="E2094" i="21"/>
  <c r="F2094" i="21"/>
  <c r="M2092" i="21"/>
  <c r="O2092" i="21"/>
  <c r="K2092" i="21"/>
  <c r="Q2092" i="21"/>
  <c r="I2093" i="21"/>
  <c r="P2093" i="21"/>
  <c r="L2093" i="21"/>
  <c r="J2093" i="21"/>
  <c r="H2094" i="21"/>
  <c r="N2093" i="21"/>
  <c r="D2096" i="21"/>
  <c r="F2095" i="21"/>
  <c r="E2095" i="21"/>
  <c r="O2093" i="21"/>
  <c r="K2093" i="21"/>
  <c r="M2093" i="21"/>
  <c r="Q2093" i="21"/>
  <c r="H2095" i="21"/>
  <c r="J2094" i="21"/>
  <c r="P2094" i="21"/>
  <c r="I2094" i="21"/>
  <c r="N2094" i="21"/>
  <c r="L2094" i="21"/>
  <c r="D2097" i="21"/>
  <c r="F2096" i="21"/>
  <c r="E2096" i="21"/>
  <c r="J2095" i="21"/>
  <c r="H2096" i="21"/>
  <c r="N2095" i="21"/>
  <c r="P2095" i="21"/>
  <c r="L2095" i="21"/>
  <c r="I2095" i="21"/>
  <c r="M2094" i="21"/>
  <c r="K2094" i="21"/>
  <c r="Q2094" i="21"/>
  <c r="O2094" i="21"/>
  <c r="F2097" i="21"/>
  <c r="D2098" i="21"/>
  <c r="E2097" i="21"/>
  <c r="N2096" i="21"/>
  <c r="H2097" i="21"/>
  <c r="J2096" i="21"/>
  <c r="P2096" i="21"/>
  <c r="L2096" i="21"/>
  <c r="I2096" i="21"/>
  <c r="Q2095" i="21"/>
  <c r="K2095" i="21"/>
  <c r="O2095" i="21"/>
  <c r="M2095" i="21"/>
  <c r="D2099" i="21"/>
  <c r="E2098" i="21"/>
  <c r="F2098" i="21"/>
  <c r="P2097" i="21"/>
  <c r="N2097" i="21"/>
  <c r="I2097" i="21"/>
  <c r="L2097" i="21"/>
  <c r="H2098" i="21"/>
  <c r="J2097" i="21"/>
  <c r="O2096" i="21"/>
  <c r="Q2096" i="21"/>
  <c r="K2096" i="21"/>
  <c r="M2096" i="21"/>
  <c r="D2100" i="21"/>
  <c r="F2099" i="21"/>
  <c r="E2099" i="21"/>
  <c r="O2097" i="21"/>
  <c r="K2097" i="21"/>
  <c r="Q2097" i="21"/>
  <c r="M2097" i="21"/>
  <c r="L2098" i="21"/>
  <c r="P2098" i="21"/>
  <c r="N2098" i="21"/>
  <c r="J2098" i="21"/>
  <c r="I2098" i="21"/>
  <c r="H2099" i="21"/>
  <c r="E2100" i="21"/>
  <c r="F2100" i="21"/>
  <c r="D2101" i="21"/>
  <c r="M2098" i="21"/>
  <c r="O2098" i="21"/>
  <c r="Q2098" i="21"/>
  <c r="K2098" i="21"/>
  <c r="I2099" i="21"/>
  <c r="J2099" i="21"/>
  <c r="H2100" i="21"/>
  <c r="P2099" i="21"/>
  <c r="N2099" i="21"/>
  <c r="L2099" i="21"/>
  <c r="E2101" i="21"/>
  <c r="F2101" i="21"/>
  <c r="D2102" i="21"/>
  <c r="O2099" i="21"/>
  <c r="Q2099" i="21"/>
  <c r="M2099" i="21"/>
  <c r="K2099" i="21"/>
  <c r="I2100" i="21"/>
  <c r="J2100" i="21"/>
  <c r="H2101" i="21"/>
  <c r="P2100" i="21"/>
  <c r="L2100" i="21"/>
  <c r="N2100" i="21"/>
  <c r="F2102" i="21"/>
  <c r="D2103" i="21"/>
  <c r="E2102" i="21"/>
  <c r="Q2100" i="21"/>
  <c r="K2100" i="21"/>
  <c r="O2100" i="21"/>
  <c r="M2100" i="21"/>
  <c r="H2102" i="21"/>
  <c r="J2101" i="21"/>
  <c r="P2101" i="21"/>
  <c r="N2101" i="21"/>
  <c r="L2101" i="21"/>
  <c r="I2101" i="21"/>
  <c r="D2104" i="21"/>
  <c r="E2103" i="21"/>
  <c r="F2103" i="21"/>
  <c r="P2102" i="21"/>
  <c r="H2103" i="21"/>
  <c r="J2102" i="21"/>
  <c r="N2102" i="21"/>
  <c r="L2102" i="21"/>
  <c r="I2102" i="21"/>
  <c r="O2101" i="21"/>
  <c r="K2101" i="21"/>
  <c r="M2101" i="21"/>
  <c r="Q2101" i="21"/>
  <c r="D2105" i="21"/>
  <c r="F2104" i="21"/>
  <c r="E2104" i="21"/>
  <c r="L2103" i="21"/>
  <c r="H2104" i="21"/>
  <c r="J2103" i="21"/>
  <c r="N2103" i="21"/>
  <c r="P2103" i="21"/>
  <c r="I2103" i="21"/>
  <c r="O2102" i="21"/>
  <c r="Q2102" i="21"/>
  <c r="M2102" i="21"/>
  <c r="K2102" i="21"/>
  <c r="D2106" i="21"/>
  <c r="E2105" i="21"/>
  <c r="F2105" i="21"/>
  <c r="J2104" i="21"/>
  <c r="I2104" i="21"/>
  <c r="P2104" i="21"/>
  <c r="N2104" i="21"/>
  <c r="H2105" i="21"/>
  <c r="L2104" i="21"/>
  <c r="M2103" i="21"/>
  <c r="K2103" i="21"/>
  <c r="Q2103" i="21"/>
  <c r="O2103" i="21"/>
  <c r="F2106" i="21"/>
  <c r="E2106" i="21"/>
  <c r="D2107" i="21"/>
  <c r="M2104" i="21"/>
  <c r="O2104" i="21"/>
  <c r="Q2104" i="21"/>
  <c r="K2104" i="21"/>
  <c r="L2105" i="21"/>
  <c r="P2105" i="21"/>
  <c r="N2105" i="21"/>
  <c r="J2105" i="21"/>
  <c r="I2105" i="21"/>
  <c r="H2106" i="21"/>
  <c r="E2107" i="21"/>
  <c r="F2107" i="21"/>
  <c r="D2108" i="21"/>
  <c r="O2105" i="21"/>
  <c r="K2105" i="21"/>
  <c r="Q2105" i="21"/>
  <c r="M2105" i="21"/>
  <c r="H2107" i="21"/>
  <c r="N2106" i="21"/>
  <c r="J2106" i="21"/>
  <c r="P2106" i="21"/>
  <c r="L2106" i="21"/>
  <c r="I2106" i="21"/>
  <c r="D2109" i="21"/>
  <c r="E2108" i="21"/>
  <c r="F2108" i="21"/>
  <c r="H2108" i="21"/>
  <c r="J2107" i="21"/>
  <c r="N2107" i="21"/>
  <c r="L2107" i="21"/>
  <c r="I2107" i="21"/>
  <c r="P2107" i="21"/>
  <c r="K2106" i="21"/>
  <c r="Q2106" i="21"/>
  <c r="M2106" i="21"/>
  <c r="O2106" i="21"/>
  <c r="D2110" i="21"/>
  <c r="F2109" i="21"/>
  <c r="E2109" i="21"/>
  <c r="H2109" i="21"/>
  <c r="N2108" i="21"/>
  <c r="P2108" i="21"/>
  <c r="J2108" i="21"/>
  <c r="I2108" i="21"/>
  <c r="L2108" i="21"/>
  <c r="Q2107" i="21"/>
  <c r="M2107" i="21"/>
  <c r="K2107" i="21"/>
  <c r="O2107" i="21"/>
  <c r="D2111" i="21"/>
  <c r="F2110" i="21"/>
  <c r="E2110" i="21"/>
  <c r="L2109" i="21"/>
  <c r="N2109" i="21"/>
  <c r="P2109" i="21"/>
  <c r="J2109" i="21"/>
  <c r="I2109" i="21"/>
  <c r="H2110" i="21"/>
  <c r="K2108" i="21"/>
  <c r="Q2108" i="21"/>
  <c r="M2108" i="21"/>
  <c r="O2108" i="21"/>
  <c r="D2112" i="21"/>
  <c r="F2111" i="21"/>
  <c r="E2111" i="21"/>
  <c r="O2109" i="21"/>
  <c r="M2109" i="21"/>
  <c r="K2109" i="21"/>
  <c r="Q2109" i="21"/>
  <c r="J2110" i="21"/>
  <c r="P2110" i="21"/>
  <c r="I2110" i="21"/>
  <c r="H2111" i="21"/>
  <c r="L2110" i="21"/>
  <c r="N2110" i="21"/>
  <c r="E2112" i="21"/>
  <c r="D2113" i="21"/>
  <c r="F2112" i="21"/>
  <c r="O2110" i="21"/>
  <c r="K2110" i="21"/>
  <c r="M2110" i="21"/>
  <c r="Q2110" i="21"/>
  <c r="N2111" i="21"/>
  <c r="I2111" i="21"/>
  <c r="J2111" i="21"/>
  <c r="P2111" i="21"/>
  <c r="L2111" i="21"/>
  <c r="H2112" i="21"/>
  <c r="D2114" i="21"/>
  <c r="E2113" i="21"/>
  <c r="F2113" i="21"/>
  <c r="K2111" i="21"/>
  <c r="M2111" i="21"/>
  <c r="O2111" i="21"/>
  <c r="Q2111" i="21"/>
  <c r="J2112" i="21"/>
  <c r="H2113" i="21"/>
  <c r="I2112" i="21"/>
  <c r="L2112" i="21"/>
  <c r="P2112" i="21"/>
  <c r="N2112" i="21"/>
  <c r="D2115" i="21"/>
  <c r="E2114" i="21"/>
  <c r="F2114" i="21"/>
  <c r="H2114" i="21"/>
  <c r="J2113" i="21"/>
  <c r="P2113" i="21"/>
  <c r="L2113" i="21"/>
  <c r="N2113" i="21"/>
  <c r="I2113" i="21"/>
  <c r="M2112" i="21"/>
  <c r="K2112" i="21"/>
  <c r="Q2112" i="21"/>
  <c r="O2112" i="21"/>
  <c r="D2116" i="21"/>
  <c r="F2115" i="21"/>
  <c r="E2115" i="21"/>
  <c r="H2115" i="21"/>
  <c r="J2114" i="21"/>
  <c r="N2114" i="21"/>
  <c r="P2114" i="21"/>
  <c r="L2114" i="21"/>
  <c r="I2114" i="21"/>
  <c r="M2113" i="21"/>
  <c r="K2113" i="21"/>
  <c r="O2113" i="21"/>
  <c r="Q2113" i="21"/>
  <c r="F2116" i="21"/>
  <c r="E2116" i="21"/>
  <c r="D2117" i="21"/>
  <c r="H2116" i="21"/>
  <c r="J2115" i="21"/>
  <c r="L2115" i="21"/>
  <c r="I2115" i="21"/>
  <c r="P2115" i="21"/>
  <c r="N2115" i="21"/>
  <c r="O2114" i="21"/>
  <c r="Q2114" i="21"/>
  <c r="K2114" i="21"/>
  <c r="M2114" i="21"/>
  <c r="E2117" i="21"/>
  <c r="F2117" i="21"/>
  <c r="D2118" i="21"/>
  <c r="P2116" i="21"/>
  <c r="J2116" i="21"/>
  <c r="N2116" i="21"/>
  <c r="L2116" i="21"/>
  <c r="I2116" i="21"/>
  <c r="H2117" i="21"/>
  <c r="O2115" i="21"/>
  <c r="K2115" i="21"/>
  <c r="M2115" i="21"/>
  <c r="Q2115" i="21"/>
  <c r="D2119" i="21"/>
  <c r="E2118" i="21"/>
  <c r="F2118" i="21"/>
  <c r="M2116" i="21"/>
  <c r="K2116" i="21"/>
  <c r="Q2116" i="21"/>
  <c r="O2116" i="21"/>
  <c r="J2117" i="21"/>
  <c r="H2118" i="21"/>
  <c r="P2117" i="21"/>
  <c r="N2117" i="21"/>
  <c r="I2117" i="21"/>
  <c r="L2117" i="21"/>
  <c r="E2119" i="21"/>
  <c r="F2119" i="21"/>
  <c r="D2120" i="21"/>
  <c r="I2118" i="21"/>
  <c r="P2118" i="21"/>
  <c r="H2119" i="21"/>
  <c r="N2118" i="21"/>
  <c r="L2118" i="21"/>
  <c r="J2118" i="21"/>
  <c r="M2117" i="21"/>
  <c r="O2117" i="21"/>
  <c r="K2117" i="21"/>
  <c r="Q2117" i="21"/>
  <c r="F2120" i="21"/>
  <c r="D2121" i="21"/>
  <c r="E2120" i="21"/>
  <c r="O2118" i="21"/>
  <c r="Q2118" i="21"/>
  <c r="M2118" i="21"/>
  <c r="K2118" i="21"/>
  <c r="I2119" i="21"/>
  <c r="H2120" i="21"/>
  <c r="L2119" i="21"/>
  <c r="J2119" i="21"/>
  <c r="N2119" i="21"/>
  <c r="P2119" i="21"/>
  <c r="D2122" i="21"/>
  <c r="E2121" i="21"/>
  <c r="F2121" i="21"/>
  <c r="Q2119" i="21"/>
  <c r="K2119" i="21"/>
  <c r="M2119" i="21"/>
  <c r="O2119" i="21"/>
  <c r="L2120" i="21"/>
  <c r="H2121" i="21"/>
  <c r="P2120" i="21"/>
  <c r="J2120" i="21"/>
  <c r="I2120" i="21"/>
  <c r="N2120" i="21"/>
  <c r="E2122" i="21"/>
  <c r="F2122" i="21"/>
  <c r="D2123" i="21"/>
  <c r="N2121" i="21"/>
  <c r="P2121" i="21"/>
  <c r="H2122" i="21"/>
  <c r="I2121" i="21"/>
  <c r="L2121" i="21"/>
  <c r="J2121" i="21"/>
  <c r="O2120" i="21"/>
  <c r="M2120" i="21"/>
  <c r="K2120" i="21"/>
  <c r="Q2120" i="21"/>
  <c r="D2124" i="21"/>
  <c r="F2123" i="21"/>
  <c r="E2123" i="21"/>
  <c r="P2122" i="21"/>
  <c r="N2122" i="21"/>
  <c r="I2122" i="21"/>
  <c r="H2123" i="21"/>
  <c r="L2122" i="21"/>
  <c r="J2122" i="21"/>
  <c r="K2121" i="21"/>
  <c r="O2121" i="21"/>
  <c r="Q2121" i="21"/>
  <c r="M2121" i="21"/>
  <c r="D2125" i="21"/>
  <c r="E2124" i="21"/>
  <c r="F2124" i="21"/>
  <c r="Q2122" i="21"/>
  <c r="O2122" i="21"/>
  <c r="K2122" i="21"/>
  <c r="M2122" i="21"/>
  <c r="H2124" i="21"/>
  <c r="J2123" i="21"/>
  <c r="P2123" i="21"/>
  <c r="N2123" i="21"/>
  <c r="L2123" i="21"/>
  <c r="I2123" i="21"/>
  <c r="F2125" i="21"/>
  <c r="D2126" i="21"/>
  <c r="E2125" i="21"/>
  <c r="J2124" i="21"/>
  <c r="H2125" i="21"/>
  <c r="N2124" i="21"/>
  <c r="I2124" i="21"/>
  <c r="P2124" i="21"/>
  <c r="L2124" i="21"/>
  <c r="M2123" i="21"/>
  <c r="K2123" i="21"/>
  <c r="Q2123" i="21"/>
  <c r="O2123" i="21"/>
  <c r="D2127" i="21"/>
  <c r="F2126" i="21"/>
  <c r="E2126" i="21"/>
  <c r="P2125" i="21"/>
  <c r="N2125" i="21"/>
  <c r="L2125" i="21"/>
  <c r="J2125" i="21"/>
  <c r="I2125" i="21"/>
  <c r="H2126" i="21"/>
  <c r="M2124" i="21"/>
  <c r="O2124" i="21"/>
  <c r="K2124" i="21"/>
  <c r="Q2124" i="21"/>
  <c r="D2128" i="21"/>
  <c r="F2127" i="21"/>
  <c r="E2127" i="21"/>
  <c r="K2125" i="21"/>
  <c r="M2125" i="21"/>
  <c r="O2125" i="21"/>
  <c r="Q2125" i="21"/>
  <c r="N2126" i="21"/>
  <c r="L2126" i="21"/>
  <c r="P2126" i="21"/>
  <c r="J2126" i="21"/>
  <c r="I2126" i="21"/>
  <c r="H2127" i="21"/>
  <c r="F2128" i="21"/>
  <c r="E2128" i="21"/>
  <c r="D2129" i="21"/>
  <c r="Q2126" i="21"/>
  <c r="K2126" i="21"/>
  <c r="O2126" i="21"/>
  <c r="M2126" i="21"/>
  <c r="J2127" i="21"/>
  <c r="I2127" i="21"/>
  <c r="H2128" i="21"/>
  <c r="N2127" i="21"/>
  <c r="L2127" i="21"/>
  <c r="P2127" i="21"/>
  <c r="D2130" i="21"/>
  <c r="F2129" i="21"/>
  <c r="E2129" i="21"/>
  <c r="Q2127" i="21"/>
  <c r="K2127" i="21"/>
  <c r="M2127" i="21"/>
  <c r="O2127" i="21"/>
  <c r="J2128" i="21"/>
  <c r="N2128" i="21"/>
  <c r="H2129" i="21"/>
  <c r="P2128" i="21"/>
  <c r="L2128" i="21"/>
  <c r="I2128" i="21"/>
  <c r="D2131" i="21"/>
  <c r="E2130" i="21"/>
  <c r="F2130" i="21"/>
  <c r="J2129" i="21"/>
  <c r="P2129" i="21"/>
  <c r="H2130" i="21"/>
  <c r="N2129" i="21"/>
  <c r="I2129" i="21"/>
  <c r="L2129" i="21"/>
  <c r="Q2128" i="21"/>
  <c r="K2128" i="21"/>
  <c r="O2128" i="21"/>
  <c r="M2128" i="21"/>
  <c r="D2132" i="21"/>
  <c r="F2131" i="21"/>
  <c r="E2131" i="21"/>
  <c r="P2130" i="21"/>
  <c r="L2130" i="21"/>
  <c r="I2130" i="21"/>
  <c r="H2131" i="21"/>
  <c r="N2130" i="21"/>
  <c r="J2130" i="21"/>
  <c r="M2129" i="21"/>
  <c r="K2129" i="21"/>
  <c r="Q2129" i="21"/>
  <c r="O2129" i="21"/>
  <c r="F2132" i="21"/>
  <c r="E2132" i="21"/>
  <c r="D2133" i="21"/>
  <c r="Q2130" i="21"/>
  <c r="M2130" i="21"/>
  <c r="K2130" i="21"/>
  <c r="O2130" i="21"/>
  <c r="J2131" i="21"/>
  <c r="I2131" i="21"/>
  <c r="L2131" i="21"/>
  <c r="P2131" i="21"/>
  <c r="H2132" i="21"/>
  <c r="N2131" i="21"/>
  <c r="E2133" i="21"/>
  <c r="F2133" i="21"/>
  <c r="D2134" i="21"/>
  <c r="O2131" i="21"/>
  <c r="Q2131" i="21"/>
  <c r="M2131" i="21"/>
  <c r="K2131" i="21"/>
  <c r="P2132" i="21"/>
  <c r="H2133" i="21"/>
  <c r="L2132" i="21"/>
  <c r="J2132" i="21"/>
  <c r="I2132" i="21"/>
  <c r="N2132" i="21"/>
  <c r="D2135" i="21"/>
  <c r="E2134" i="21"/>
  <c r="F2134" i="21"/>
  <c r="J2133" i="21"/>
  <c r="I2133" i="21"/>
  <c r="N2133" i="21"/>
  <c r="P2133" i="21"/>
  <c r="H2134" i="21"/>
  <c r="L2133" i="21"/>
  <c r="O2132" i="21"/>
  <c r="K2132" i="21"/>
  <c r="M2132" i="21"/>
  <c r="Q2132" i="21"/>
  <c r="E2135" i="21"/>
  <c r="D2136" i="21"/>
  <c r="F2135" i="21"/>
  <c r="M2133" i="21"/>
  <c r="K2133" i="21"/>
  <c r="O2133" i="21"/>
  <c r="Q2133" i="21"/>
  <c r="N2134" i="21"/>
  <c r="H2135" i="21"/>
  <c r="P2134" i="21"/>
  <c r="L2134" i="21"/>
  <c r="I2134" i="21"/>
  <c r="J2134" i="21"/>
  <c r="D2137" i="21"/>
  <c r="E2136" i="21"/>
  <c r="F2136" i="21"/>
  <c r="N2135" i="21"/>
  <c r="P2135" i="21"/>
  <c r="L2135" i="21"/>
  <c r="J2135" i="21"/>
  <c r="I2135" i="21"/>
  <c r="H2136" i="21"/>
  <c r="O2134" i="21"/>
  <c r="Q2134" i="21"/>
  <c r="K2134" i="21"/>
  <c r="M2134" i="21"/>
  <c r="E2137" i="21"/>
  <c r="D2138" i="21"/>
  <c r="F2137" i="21"/>
  <c r="K2135" i="21"/>
  <c r="O2135" i="21"/>
  <c r="Q2135" i="21"/>
  <c r="M2135" i="21"/>
  <c r="I2136" i="21"/>
  <c r="N2136" i="21"/>
  <c r="J2136" i="21"/>
  <c r="L2136" i="21"/>
  <c r="H2137" i="21"/>
  <c r="P2136" i="21"/>
  <c r="D2139" i="21"/>
  <c r="E2138" i="21"/>
  <c r="F2138" i="21"/>
  <c r="K2136" i="21"/>
  <c r="M2136" i="21"/>
  <c r="O2136" i="21"/>
  <c r="Q2136" i="21"/>
  <c r="J2137" i="21"/>
  <c r="H2138" i="21"/>
  <c r="L2137" i="21"/>
  <c r="P2137" i="21"/>
  <c r="N2137" i="21"/>
  <c r="I2137" i="21"/>
  <c r="E2139" i="21"/>
  <c r="F2139" i="21"/>
  <c r="D2140" i="21"/>
  <c r="P2138" i="21"/>
  <c r="N2138" i="21"/>
  <c r="I2138" i="21"/>
  <c r="L2138" i="21"/>
  <c r="J2138" i="21"/>
  <c r="H2139" i="21"/>
  <c r="Q2137" i="21"/>
  <c r="O2137" i="21"/>
  <c r="M2137" i="21"/>
  <c r="K2137" i="21"/>
  <c r="E2140" i="21"/>
  <c r="D2141" i="21"/>
  <c r="F2140" i="21"/>
  <c r="M2138" i="21"/>
  <c r="Q2138" i="21"/>
  <c r="K2138" i="21"/>
  <c r="O2138" i="21"/>
  <c r="J2139" i="21"/>
  <c r="H2140" i="21"/>
  <c r="L2139" i="21"/>
  <c r="I2139" i="21"/>
  <c r="P2139" i="21"/>
  <c r="N2139" i="21"/>
  <c r="F2141" i="21"/>
  <c r="D2142" i="21"/>
  <c r="E2141" i="21"/>
  <c r="N2140" i="21"/>
  <c r="H2141" i="21"/>
  <c r="L2140" i="21"/>
  <c r="P2140" i="21"/>
  <c r="J2140" i="21"/>
  <c r="I2140" i="21"/>
  <c r="M2139" i="21"/>
  <c r="K2139" i="21"/>
  <c r="O2139" i="21"/>
  <c r="Q2139" i="21"/>
  <c r="F2142" i="21"/>
  <c r="D2143" i="21"/>
  <c r="E2142" i="21"/>
  <c r="I2141" i="21"/>
  <c r="J2141" i="21"/>
  <c r="P2141" i="21"/>
  <c r="L2141" i="21"/>
  <c r="N2141" i="21"/>
  <c r="H2142" i="21"/>
  <c r="O2140" i="21"/>
  <c r="M2140" i="21"/>
  <c r="K2140" i="21"/>
  <c r="Q2140" i="21"/>
  <c r="E2143" i="21"/>
  <c r="D2144" i="21"/>
  <c r="F2143" i="21"/>
  <c r="O2141" i="21"/>
  <c r="M2141" i="21"/>
  <c r="Q2141" i="21"/>
  <c r="K2141" i="21"/>
  <c r="I2142" i="21"/>
  <c r="H2143" i="21"/>
  <c r="N2142" i="21"/>
  <c r="L2142" i="21"/>
  <c r="P2142" i="21"/>
  <c r="J2142" i="21"/>
  <c r="E2144" i="21"/>
  <c r="D2145" i="21"/>
  <c r="F2144" i="21"/>
  <c r="Q2142" i="21"/>
  <c r="M2142" i="21"/>
  <c r="K2142" i="21"/>
  <c r="O2142" i="21"/>
  <c r="P2143" i="21"/>
  <c r="L2143" i="21"/>
  <c r="J2143" i="21"/>
  <c r="I2143" i="21"/>
  <c r="N2143" i="21"/>
  <c r="H2144" i="21"/>
  <c r="D2146" i="21"/>
  <c r="E2145" i="21"/>
  <c r="F2145" i="21"/>
  <c r="O2143" i="21"/>
  <c r="Q2143" i="21"/>
  <c r="M2143" i="21"/>
  <c r="K2143" i="21"/>
  <c r="N2144" i="21"/>
  <c r="I2144" i="21"/>
  <c r="H2145" i="21"/>
  <c r="L2144" i="21"/>
  <c r="J2144" i="21"/>
  <c r="P2144" i="21"/>
  <c r="E2146" i="21"/>
  <c r="D2147" i="21"/>
  <c r="F2146" i="21"/>
  <c r="O2144" i="21"/>
  <c r="Q2144" i="21"/>
  <c r="M2144" i="21"/>
  <c r="K2144" i="21"/>
  <c r="H2146" i="21"/>
  <c r="P2145" i="21"/>
  <c r="J2145" i="21"/>
  <c r="N2145" i="21"/>
  <c r="I2145" i="21"/>
  <c r="L2145" i="21"/>
  <c r="E2147" i="21"/>
  <c r="F2147" i="21"/>
  <c r="D2148" i="21"/>
  <c r="P2146" i="21"/>
  <c r="L2146" i="21"/>
  <c r="J2146" i="21"/>
  <c r="H2147" i="21"/>
  <c r="N2146" i="21"/>
  <c r="I2146" i="21"/>
  <c r="O2145" i="21"/>
  <c r="Q2145" i="21"/>
  <c r="K2145" i="21"/>
  <c r="M2145" i="21"/>
  <c r="F2148" i="21"/>
  <c r="E2148" i="21"/>
  <c r="D2149" i="21"/>
  <c r="H2148" i="21"/>
  <c r="P2147" i="21"/>
  <c r="L2147" i="21"/>
  <c r="J2147" i="21"/>
  <c r="I2147" i="21"/>
  <c r="N2147" i="21"/>
  <c r="O2146" i="21"/>
  <c r="K2146" i="21"/>
  <c r="Q2146" i="21"/>
  <c r="M2146" i="21"/>
  <c r="F2149" i="21"/>
  <c r="D2150" i="21"/>
  <c r="E2149" i="21"/>
  <c r="N2148" i="21"/>
  <c r="L2148" i="21"/>
  <c r="J2148" i="21"/>
  <c r="H2149" i="21"/>
  <c r="P2148" i="21"/>
  <c r="I2148" i="21"/>
  <c r="Q2147" i="21"/>
  <c r="O2147" i="21"/>
  <c r="M2147" i="21"/>
  <c r="K2147" i="21"/>
  <c r="F2150" i="21"/>
  <c r="D2151" i="21"/>
  <c r="E2150" i="21"/>
  <c r="J2149" i="21"/>
  <c r="L2149" i="21"/>
  <c r="P2149" i="21"/>
  <c r="N2149" i="21"/>
  <c r="I2149" i="21"/>
  <c r="H2150" i="21"/>
  <c r="M2148" i="21"/>
  <c r="O2148" i="21"/>
  <c r="K2148" i="21"/>
  <c r="Q2148" i="21"/>
  <c r="D2152" i="21"/>
  <c r="F2151" i="21"/>
  <c r="E2151" i="21"/>
  <c r="Q2149" i="21"/>
  <c r="K2149" i="21"/>
  <c r="M2149" i="21"/>
  <c r="O2149" i="21"/>
  <c r="N2150" i="21"/>
  <c r="P2150" i="21"/>
  <c r="L2150" i="21"/>
  <c r="H2151" i="21"/>
  <c r="J2150" i="21"/>
  <c r="I2150" i="21"/>
  <c r="D2153" i="21"/>
  <c r="F2152" i="21"/>
  <c r="E2152" i="21"/>
  <c r="N2151" i="21"/>
  <c r="J2151" i="21"/>
  <c r="P2151" i="21"/>
  <c r="H2152" i="21"/>
  <c r="I2151" i="21"/>
  <c r="L2151" i="21"/>
  <c r="K2150" i="21"/>
  <c r="M2150" i="21"/>
  <c r="O2150" i="21"/>
  <c r="Q2150" i="21"/>
  <c r="D2154" i="21"/>
  <c r="E2153" i="21"/>
  <c r="F2153" i="21"/>
  <c r="P2152" i="21"/>
  <c r="L2152" i="21"/>
  <c r="I2152" i="21"/>
  <c r="J2152" i="21"/>
  <c r="N2152" i="21"/>
  <c r="H2153" i="21"/>
  <c r="M2151" i="21"/>
  <c r="O2151" i="21"/>
  <c r="Q2151" i="21"/>
  <c r="K2151" i="21"/>
  <c r="E2154" i="21"/>
  <c r="F2154" i="21"/>
  <c r="D2155" i="21"/>
  <c r="M2152" i="21"/>
  <c r="Q2152" i="21"/>
  <c r="O2152" i="21"/>
  <c r="K2152" i="21"/>
  <c r="P2153" i="21"/>
  <c r="I2153" i="21"/>
  <c r="J2153" i="21"/>
  <c r="N2153" i="21"/>
  <c r="H2154" i="21"/>
  <c r="L2153" i="21"/>
  <c r="F2155" i="21"/>
  <c r="D2156" i="21"/>
  <c r="E2155" i="21"/>
  <c r="Q2153" i="21"/>
  <c r="K2153" i="21"/>
  <c r="M2153" i="21"/>
  <c r="O2153" i="21"/>
  <c r="P2154" i="21"/>
  <c r="H2155" i="21"/>
  <c r="L2154" i="21"/>
  <c r="I2154" i="21"/>
  <c r="J2154" i="21"/>
  <c r="N2154" i="21"/>
  <c r="F2156" i="21"/>
  <c r="D2157" i="21"/>
  <c r="E2156" i="21"/>
  <c r="N2155" i="21"/>
  <c r="J2155" i="21"/>
  <c r="I2155" i="21"/>
  <c r="L2155" i="21"/>
  <c r="P2155" i="21"/>
  <c r="H2156" i="21"/>
  <c r="O2154" i="21"/>
  <c r="Q2154" i="21"/>
  <c r="M2154" i="21"/>
  <c r="K2154" i="21"/>
  <c r="D2158" i="21"/>
  <c r="F2157" i="21"/>
  <c r="E2157" i="21"/>
  <c r="K2155" i="21"/>
  <c r="O2155" i="21"/>
  <c r="M2155" i="21"/>
  <c r="Q2155" i="21"/>
  <c r="J2156" i="21"/>
  <c r="N2156" i="21"/>
  <c r="L2156" i="21"/>
  <c r="H2157" i="21"/>
  <c r="I2156" i="21"/>
  <c r="P2156" i="21"/>
  <c r="D2159" i="21"/>
  <c r="E2158" i="21"/>
  <c r="F2158" i="21"/>
  <c r="I2157" i="21"/>
  <c r="P2157" i="21"/>
  <c r="L2157" i="21"/>
  <c r="H2158" i="21"/>
  <c r="N2157" i="21"/>
  <c r="J2157" i="21"/>
  <c r="K2156" i="21"/>
  <c r="O2156" i="21"/>
  <c r="M2156" i="21"/>
  <c r="Q2156" i="21"/>
  <c r="D2160" i="21"/>
  <c r="E2159" i="21"/>
  <c r="F2159" i="21"/>
  <c r="Q2157" i="21"/>
  <c r="M2157" i="21"/>
  <c r="K2157" i="21"/>
  <c r="O2157" i="21"/>
  <c r="N2158" i="21"/>
  <c r="I2158" i="21"/>
  <c r="H2159" i="21"/>
  <c r="J2158" i="21"/>
  <c r="P2158" i="21"/>
  <c r="L2158" i="21"/>
  <c r="E2160" i="21"/>
  <c r="F2160" i="21"/>
  <c r="D2161" i="21"/>
  <c r="O2158" i="21"/>
  <c r="Q2158" i="21"/>
  <c r="K2158" i="21"/>
  <c r="M2158" i="21"/>
  <c r="I2159" i="21"/>
  <c r="L2159" i="21"/>
  <c r="J2159" i="21"/>
  <c r="N2159" i="21"/>
  <c r="H2160" i="21"/>
  <c r="P2159" i="21"/>
  <c r="F2161" i="21"/>
  <c r="D2162" i="21"/>
  <c r="E2161" i="21"/>
  <c r="K2159" i="21"/>
  <c r="O2159" i="21"/>
  <c r="M2159" i="21"/>
  <c r="Q2159" i="21"/>
  <c r="P2160" i="21"/>
  <c r="J2160" i="21"/>
  <c r="N2160" i="21"/>
  <c r="H2161" i="21"/>
  <c r="L2160" i="21"/>
  <c r="I2160" i="21"/>
  <c r="F2162" i="21"/>
  <c r="D2163" i="21"/>
  <c r="E2162" i="21"/>
  <c r="I2161" i="21"/>
  <c r="P2161" i="21"/>
  <c r="N2161" i="21"/>
  <c r="H2162" i="21"/>
  <c r="L2161" i="21"/>
  <c r="J2161" i="21"/>
  <c r="Q2160" i="21"/>
  <c r="M2160" i="21"/>
  <c r="O2160" i="21"/>
  <c r="K2160" i="21"/>
  <c r="F2163" i="21"/>
  <c r="E2163" i="21"/>
  <c r="D2164" i="21"/>
  <c r="M2161" i="21"/>
  <c r="K2161" i="21"/>
  <c r="O2161" i="21"/>
  <c r="Q2161" i="21"/>
  <c r="L2162" i="21"/>
  <c r="J2162" i="21"/>
  <c r="P2162" i="21"/>
  <c r="I2162" i="21"/>
  <c r="N2162" i="21"/>
  <c r="H2163" i="21"/>
  <c r="D2165" i="21"/>
  <c r="E2164" i="21"/>
  <c r="F2164" i="21"/>
  <c r="M2162" i="21"/>
  <c r="O2162" i="21"/>
  <c r="K2162" i="21"/>
  <c r="Q2162" i="21"/>
  <c r="J2163" i="21"/>
  <c r="H2164" i="21"/>
  <c r="P2163" i="21"/>
  <c r="I2163" i="21"/>
  <c r="N2163" i="21"/>
  <c r="L2163" i="21"/>
  <c r="F2165" i="21"/>
  <c r="E2165" i="21"/>
  <c r="D2166" i="21"/>
  <c r="L2164" i="21"/>
  <c r="J2164" i="21"/>
  <c r="H2165" i="21"/>
  <c r="P2164" i="21"/>
  <c r="I2164" i="21"/>
  <c r="N2164" i="21"/>
  <c r="Q2163" i="21"/>
  <c r="K2163" i="21"/>
  <c r="O2163" i="21"/>
  <c r="M2163" i="21"/>
  <c r="F2166" i="21"/>
  <c r="E2166" i="21"/>
  <c r="D2167" i="21"/>
  <c r="I2165" i="21"/>
  <c r="H2166" i="21"/>
  <c r="L2165" i="21"/>
  <c r="P2165" i="21"/>
  <c r="N2165" i="21"/>
  <c r="J2165" i="21"/>
  <c r="M2164" i="21"/>
  <c r="O2164" i="21"/>
  <c r="Q2164" i="21"/>
  <c r="K2164" i="21"/>
  <c r="D2168" i="21"/>
  <c r="F2167" i="21"/>
  <c r="E2167" i="21"/>
  <c r="M2165" i="21"/>
  <c r="Q2165" i="21"/>
  <c r="K2165" i="21"/>
  <c r="O2165" i="21"/>
  <c r="J2166" i="21"/>
  <c r="P2166" i="21"/>
  <c r="N2166" i="21"/>
  <c r="I2166" i="21"/>
  <c r="L2166" i="21"/>
  <c r="H2167" i="21"/>
  <c r="D2169" i="21"/>
  <c r="E2168" i="21"/>
  <c r="F2168" i="21"/>
  <c r="O2166" i="21"/>
  <c r="Q2166" i="21"/>
  <c r="M2166" i="21"/>
  <c r="K2166" i="21"/>
  <c r="N2167" i="21"/>
  <c r="I2167" i="21"/>
  <c r="P2167" i="21"/>
  <c r="L2167" i="21"/>
  <c r="J2167" i="21"/>
  <c r="H2168" i="21"/>
  <c r="E2169" i="21"/>
  <c r="F2169" i="21"/>
  <c r="D2170" i="21"/>
  <c r="O2167" i="21"/>
  <c r="Q2167" i="21"/>
  <c r="K2167" i="21"/>
  <c r="M2167" i="21"/>
  <c r="I2168" i="21"/>
  <c r="H2169" i="21"/>
  <c r="J2168" i="21"/>
  <c r="L2168" i="21"/>
  <c r="P2168" i="21"/>
  <c r="N2168" i="21"/>
  <c r="E2170" i="21"/>
  <c r="D2171" i="21"/>
  <c r="F2170" i="21"/>
  <c r="K2168" i="21"/>
  <c r="O2168" i="21"/>
  <c r="M2168" i="21"/>
  <c r="Q2168" i="21"/>
  <c r="J2169" i="21"/>
  <c r="H2170" i="21"/>
  <c r="N2169" i="21"/>
  <c r="L2169" i="21"/>
  <c r="I2169" i="21"/>
  <c r="P2169" i="21"/>
  <c r="E2171" i="21"/>
  <c r="F2171" i="21"/>
  <c r="D2172" i="21"/>
  <c r="N2170" i="21"/>
  <c r="P2170" i="21"/>
  <c r="J2170" i="21"/>
  <c r="H2171" i="21"/>
  <c r="I2170" i="21"/>
  <c r="L2170" i="21"/>
  <c r="M2169" i="21"/>
  <c r="Q2169" i="21"/>
  <c r="K2169" i="21"/>
  <c r="O2169" i="21"/>
  <c r="E2172" i="21"/>
  <c r="D2173" i="21"/>
  <c r="F2172" i="21"/>
  <c r="J2171" i="21"/>
  <c r="L2171" i="21"/>
  <c r="P2171" i="21"/>
  <c r="I2171" i="21"/>
  <c r="N2171" i="21"/>
  <c r="H2172" i="21"/>
  <c r="O2170" i="21"/>
  <c r="Q2170" i="21"/>
  <c r="K2170" i="21"/>
  <c r="M2170" i="21"/>
  <c r="F2173" i="21"/>
  <c r="D2174" i="21"/>
  <c r="E2173" i="21"/>
  <c r="Q2171" i="21"/>
  <c r="M2171" i="21"/>
  <c r="K2171" i="21"/>
  <c r="O2171" i="21"/>
  <c r="J2172" i="21"/>
  <c r="I2172" i="21"/>
  <c r="L2172" i="21"/>
  <c r="H2173" i="21"/>
  <c r="N2172" i="21"/>
  <c r="P2172" i="21"/>
  <c r="E2174" i="21"/>
  <c r="F2174" i="21"/>
  <c r="D2175" i="21"/>
  <c r="Q2172" i="21"/>
  <c r="M2172" i="21"/>
  <c r="O2172" i="21"/>
  <c r="K2172" i="21"/>
  <c r="P2173" i="21"/>
  <c r="H2174" i="21"/>
  <c r="L2173" i="21"/>
  <c r="J2173" i="21"/>
  <c r="N2173" i="21"/>
  <c r="I2173" i="21"/>
  <c r="D2176" i="21"/>
  <c r="E2175" i="21"/>
  <c r="F2175" i="21"/>
  <c r="J2174" i="21"/>
  <c r="I2174" i="21"/>
  <c r="H2175" i="21"/>
  <c r="N2174" i="21"/>
  <c r="P2174" i="21"/>
  <c r="L2174" i="21"/>
  <c r="Q2173" i="21"/>
  <c r="M2173" i="21"/>
  <c r="O2173" i="21"/>
  <c r="K2173" i="21"/>
  <c r="D2177" i="21"/>
  <c r="F2176" i="21"/>
  <c r="E2176" i="21"/>
  <c r="O2174" i="21"/>
  <c r="Q2174" i="21"/>
  <c r="M2174" i="21"/>
  <c r="K2174" i="21"/>
  <c r="L2175" i="21"/>
  <c r="N2175" i="21"/>
  <c r="P2175" i="21"/>
  <c r="I2175" i="21"/>
  <c r="J2175" i="21"/>
  <c r="H2176" i="21"/>
  <c r="D2178" i="21"/>
  <c r="E2177" i="21"/>
  <c r="F2177" i="21"/>
  <c r="K2175" i="21"/>
  <c r="M2175" i="21"/>
  <c r="O2175" i="21"/>
  <c r="Q2175" i="21"/>
  <c r="L2176" i="21"/>
  <c r="J2176" i="21"/>
  <c r="H2177" i="21"/>
  <c r="N2176" i="21"/>
  <c r="P2176" i="21"/>
  <c r="I2176" i="21"/>
  <c r="F2178" i="21"/>
  <c r="D2179" i="21"/>
  <c r="E2178" i="21"/>
  <c r="J2177" i="21"/>
  <c r="I2177" i="21"/>
  <c r="P2177" i="21"/>
  <c r="N2177" i="21"/>
  <c r="L2177" i="21"/>
  <c r="H2178" i="21"/>
  <c r="Q2176" i="21"/>
  <c r="K2176" i="21"/>
  <c r="O2176" i="21"/>
  <c r="M2176" i="21"/>
  <c r="F2179" i="21"/>
  <c r="D2180" i="21"/>
  <c r="E2179" i="21"/>
  <c r="Q2177" i="21"/>
  <c r="M2177" i="21"/>
  <c r="O2177" i="21"/>
  <c r="K2177" i="21"/>
  <c r="J2178" i="21"/>
  <c r="P2178" i="21"/>
  <c r="H2179" i="21"/>
  <c r="N2178" i="21"/>
  <c r="I2178" i="21"/>
  <c r="L2178" i="21"/>
  <c r="F2180" i="21"/>
  <c r="E2180" i="21"/>
  <c r="D2181" i="21"/>
  <c r="P2179" i="21"/>
  <c r="L2179" i="21"/>
  <c r="N2179" i="21"/>
  <c r="I2179" i="21"/>
  <c r="H2180" i="21"/>
  <c r="J2179" i="21"/>
  <c r="K2178" i="21"/>
  <c r="Q2178" i="21"/>
  <c r="O2178" i="21"/>
  <c r="M2178" i="21"/>
  <c r="F2181" i="21"/>
  <c r="E2181" i="21"/>
  <c r="D2182" i="21"/>
  <c r="O2179" i="21"/>
  <c r="M2179" i="21"/>
  <c r="Q2179" i="21"/>
  <c r="K2179" i="21"/>
  <c r="H2181" i="21"/>
  <c r="L2180" i="21"/>
  <c r="N2180" i="21"/>
  <c r="P2180" i="21"/>
  <c r="J2180" i="21"/>
  <c r="I2180" i="21"/>
  <c r="E2182" i="21"/>
  <c r="F2182" i="21"/>
  <c r="D2183" i="21"/>
  <c r="J2181" i="21"/>
  <c r="N2181" i="21"/>
  <c r="P2181" i="21"/>
  <c r="L2181" i="21"/>
  <c r="I2181" i="21"/>
  <c r="H2182" i="21"/>
  <c r="K2180" i="21"/>
  <c r="M2180" i="21"/>
  <c r="Q2180" i="21"/>
  <c r="O2180" i="21"/>
  <c r="F2183" i="21"/>
  <c r="E2183" i="21"/>
  <c r="D2184" i="21"/>
  <c r="M2181" i="21"/>
  <c r="K2181" i="21"/>
  <c r="O2181" i="21"/>
  <c r="Q2181" i="21"/>
  <c r="H2183" i="21"/>
  <c r="J2182" i="21"/>
  <c r="L2182" i="21"/>
  <c r="P2182" i="21"/>
  <c r="N2182" i="21"/>
  <c r="I2182" i="21"/>
  <c r="F2184" i="21"/>
  <c r="D2185" i="21"/>
  <c r="E2184" i="21"/>
  <c r="L2183" i="21"/>
  <c r="N2183" i="21"/>
  <c r="P2183" i="21"/>
  <c r="I2183" i="21"/>
  <c r="J2183" i="21"/>
  <c r="H2184" i="21"/>
  <c r="Q2182" i="21"/>
  <c r="M2182" i="21"/>
  <c r="K2182" i="21"/>
  <c r="O2182" i="21"/>
  <c r="E2185" i="21"/>
  <c r="D2186" i="21"/>
  <c r="F2185" i="21"/>
  <c r="O2183" i="21"/>
  <c r="M2183" i="21"/>
  <c r="K2183" i="21"/>
  <c r="Q2183" i="21"/>
  <c r="L2184" i="21"/>
  <c r="J2184" i="21"/>
  <c r="P2184" i="21"/>
  <c r="N2184" i="21"/>
  <c r="I2184" i="21"/>
  <c r="H2185" i="21"/>
  <c r="F2186" i="21"/>
  <c r="D2187" i="21"/>
  <c r="E2186" i="21"/>
  <c r="K2184" i="21"/>
  <c r="Q2184" i="21"/>
  <c r="M2184" i="21"/>
  <c r="O2184" i="21"/>
  <c r="H2186" i="21"/>
  <c r="L2185" i="21"/>
  <c r="P2185" i="21"/>
  <c r="I2185" i="21"/>
  <c r="N2185" i="21"/>
  <c r="J2185" i="21"/>
  <c r="F2187" i="21"/>
  <c r="E2187" i="21"/>
  <c r="D2188" i="21"/>
  <c r="I2186" i="21"/>
  <c r="N2186" i="21"/>
  <c r="P2186" i="21"/>
  <c r="J2186" i="21"/>
  <c r="H2187" i="21"/>
  <c r="L2186" i="21"/>
  <c r="M2185" i="21"/>
  <c r="Q2185" i="21"/>
  <c r="O2185" i="21"/>
  <c r="K2185" i="21"/>
  <c r="E2188" i="21"/>
  <c r="F2188" i="21"/>
  <c r="D2189" i="21"/>
  <c r="Q2186" i="21"/>
  <c r="K2186" i="21"/>
  <c r="M2186" i="21"/>
  <c r="O2186" i="21"/>
  <c r="P2187" i="21"/>
  <c r="I2187" i="21"/>
  <c r="H2188" i="21"/>
  <c r="N2187" i="21"/>
  <c r="J2187" i="21"/>
  <c r="L2187" i="21"/>
  <c r="F2189" i="21"/>
  <c r="D2190" i="21"/>
  <c r="E2189" i="21"/>
  <c r="O2187" i="21"/>
  <c r="Q2187" i="21"/>
  <c r="K2187" i="21"/>
  <c r="M2187" i="21"/>
  <c r="L2188" i="21"/>
  <c r="J2188" i="21"/>
  <c r="I2188" i="21"/>
  <c r="N2188" i="21"/>
  <c r="H2189" i="21"/>
  <c r="P2188" i="21"/>
  <c r="F2190" i="21"/>
  <c r="D2191" i="21"/>
  <c r="E2190" i="21"/>
  <c r="K2188" i="21"/>
  <c r="M2188" i="21"/>
  <c r="O2188" i="21"/>
  <c r="Q2188" i="21"/>
  <c r="J2189" i="21"/>
  <c r="N2189" i="21"/>
  <c r="L2189" i="21"/>
  <c r="P2189" i="21"/>
  <c r="I2189" i="21"/>
  <c r="H2190" i="21"/>
  <c r="F2191" i="21"/>
  <c r="E2191" i="21"/>
  <c r="D2192" i="21"/>
  <c r="Q2189" i="21"/>
  <c r="M2189" i="21"/>
  <c r="O2189" i="21"/>
  <c r="K2189" i="21"/>
  <c r="H2191" i="21"/>
  <c r="P2190" i="21"/>
  <c r="N2190" i="21"/>
  <c r="L2190" i="21"/>
  <c r="I2190" i="21"/>
  <c r="J2190" i="21"/>
  <c r="E2192" i="21"/>
  <c r="D2193" i="21"/>
  <c r="F2192" i="21"/>
  <c r="N2191" i="21"/>
  <c r="J2191" i="21"/>
  <c r="P2191" i="21"/>
  <c r="L2191" i="21"/>
  <c r="H2192" i="21"/>
  <c r="I2191" i="21"/>
  <c r="Q2190" i="21"/>
  <c r="O2190" i="21"/>
  <c r="K2190" i="21"/>
  <c r="M2190" i="21"/>
  <c r="E2193" i="21"/>
  <c r="F2193" i="21"/>
  <c r="D2194" i="21"/>
  <c r="J2192" i="21"/>
  <c r="P2192" i="21"/>
  <c r="N2192" i="21"/>
  <c r="L2192" i="21"/>
  <c r="H2193" i="21"/>
  <c r="I2192" i="21"/>
  <c r="K2191" i="21"/>
  <c r="M2191" i="21"/>
  <c r="O2191" i="21"/>
  <c r="Q2191" i="21"/>
  <c r="E2194" i="21"/>
  <c r="D2195" i="21"/>
  <c r="F2194" i="21"/>
  <c r="N2193" i="21"/>
  <c r="L2193" i="21"/>
  <c r="H2194" i="21"/>
  <c r="I2193" i="21"/>
  <c r="J2193" i="21"/>
  <c r="P2193" i="21"/>
  <c r="M2192" i="21"/>
  <c r="K2192" i="21"/>
  <c r="Q2192" i="21"/>
  <c r="O2192" i="21"/>
  <c r="D2196" i="21"/>
  <c r="E2195" i="21"/>
  <c r="F2195" i="21"/>
  <c r="J2194" i="21"/>
  <c r="N2194" i="21"/>
  <c r="I2194" i="21"/>
  <c r="P2194" i="21"/>
  <c r="H2195" i="21"/>
  <c r="L2194" i="21"/>
  <c r="M2193" i="21"/>
  <c r="O2193" i="21"/>
  <c r="Q2193" i="21"/>
  <c r="K2193" i="21"/>
  <c r="D2197" i="21"/>
  <c r="E2196" i="21"/>
  <c r="F2196" i="21"/>
  <c r="M2194" i="21"/>
  <c r="Q2194" i="21"/>
  <c r="O2194" i="21"/>
  <c r="K2194" i="21"/>
  <c r="P2195" i="21"/>
  <c r="I2195" i="21"/>
  <c r="N2195" i="21"/>
  <c r="J2195" i="21"/>
  <c r="H2196" i="21"/>
  <c r="L2195" i="21"/>
  <c r="E2197" i="21"/>
  <c r="D2198" i="21"/>
  <c r="F2197" i="21"/>
  <c r="Q2195" i="21"/>
  <c r="K2195" i="21"/>
  <c r="M2195" i="21"/>
  <c r="O2195" i="21"/>
  <c r="P2196" i="21"/>
  <c r="I2196" i="21"/>
  <c r="J2196" i="21"/>
  <c r="N2196" i="21"/>
  <c r="L2196" i="21"/>
  <c r="H2197" i="21"/>
  <c r="E2198" i="21"/>
  <c r="F2198" i="21"/>
  <c r="D2199" i="21"/>
  <c r="K2196" i="21"/>
  <c r="Q2196" i="21"/>
  <c r="M2196" i="21"/>
  <c r="O2196" i="21"/>
  <c r="P2197" i="21"/>
  <c r="I2197" i="21"/>
  <c r="J2197" i="21"/>
  <c r="L2197" i="21"/>
  <c r="H2198" i="21"/>
  <c r="N2197" i="21"/>
  <c r="D2200" i="21"/>
  <c r="E2199" i="21"/>
  <c r="F2199" i="21"/>
  <c r="M2197" i="21"/>
  <c r="O2197" i="21"/>
  <c r="Q2197" i="21"/>
  <c r="K2197" i="21"/>
  <c r="H2199" i="21"/>
  <c r="L2198" i="21"/>
  <c r="I2198" i="21"/>
  <c r="P2198" i="21"/>
  <c r="N2198" i="21"/>
  <c r="J2198" i="21"/>
  <c r="F2200" i="21"/>
  <c r="D2201" i="21"/>
  <c r="E2200" i="21"/>
  <c r="N2199" i="21"/>
  <c r="P2199" i="21"/>
  <c r="J2199" i="21"/>
  <c r="L2199" i="21"/>
  <c r="H2200" i="21"/>
  <c r="I2199" i="21"/>
  <c r="Q2198" i="21"/>
  <c r="M2198" i="21"/>
  <c r="K2198" i="21"/>
  <c r="O2198" i="21"/>
  <c r="F2201" i="21"/>
  <c r="D2202" i="21"/>
  <c r="E2201" i="21"/>
  <c r="I2200" i="21"/>
  <c r="P2200" i="21"/>
  <c r="N2200" i="21"/>
  <c r="H2201" i="21"/>
  <c r="J2200" i="21"/>
  <c r="L2200" i="21"/>
  <c r="M2199" i="21"/>
  <c r="Q2199" i="21"/>
  <c r="O2199" i="21"/>
  <c r="K2199" i="21"/>
  <c r="F2202" i="21"/>
  <c r="E2202" i="21"/>
  <c r="D2203" i="21"/>
  <c r="O2200" i="21"/>
  <c r="K2200" i="21"/>
  <c r="Q2200" i="21"/>
  <c r="M2200" i="21"/>
  <c r="P2201" i="21"/>
  <c r="I2201" i="21"/>
  <c r="J2201" i="21"/>
  <c r="N2201" i="21"/>
  <c r="L2201" i="21"/>
  <c r="H2202" i="21"/>
  <c r="D2204" i="21"/>
  <c r="F2203" i="21"/>
  <c r="E2203" i="21"/>
  <c r="O2201" i="21"/>
  <c r="K2201" i="21"/>
  <c r="Q2201" i="21"/>
  <c r="M2201" i="21"/>
  <c r="H2203" i="21"/>
  <c r="N2202" i="21"/>
  <c r="J2202" i="21"/>
  <c r="I2202" i="21"/>
  <c r="P2202" i="21"/>
  <c r="L2202" i="21"/>
  <c r="F2204" i="21"/>
  <c r="D2205" i="21"/>
  <c r="E2204" i="21"/>
  <c r="P2203" i="21"/>
  <c r="L2203" i="21"/>
  <c r="J2203" i="21"/>
  <c r="H2204" i="21"/>
  <c r="N2203" i="21"/>
  <c r="I2203" i="21"/>
  <c r="O2202" i="21"/>
  <c r="Q2202" i="21"/>
  <c r="K2202" i="21"/>
  <c r="M2202" i="21"/>
  <c r="E2205" i="21"/>
  <c r="D2206" i="21"/>
  <c r="F2205" i="21"/>
  <c r="H2205" i="21"/>
  <c r="J2204" i="21"/>
  <c r="N2204" i="21"/>
  <c r="P2204" i="21"/>
  <c r="L2204" i="21"/>
  <c r="I2204" i="21"/>
  <c r="K2203" i="21"/>
  <c r="M2203" i="21"/>
  <c r="O2203" i="21"/>
  <c r="Q2203" i="21"/>
  <c r="F2206" i="21"/>
  <c r="D2207" i="21"/>
  <c r="E2206" i="21"/>
  <c r="J2205" i="21"/>
  <c r="H2206" i="21"/>
  <c r="N2205" i="21"/>
  <c r="L2205" i="21"/>
  <c r="P2205" i="21"/>
  <c r="I2205" i="21"/>
  <c r="M2204" i="21"/>
  <c r="Q2204" i="21"/>
  <c r="K2204" i="21"/>
  <c r="O2204" i="21"/>
  <c r="D2208" i="21"/>
  <c r="E2207" i="21"/>
  <c r="F2207" i="21"/>
  <c r="I2206" i="21"/>
  <c r="J2206" i="21"/>
  <c r="N2206" i="21"/>
  <c r="L2206" i="21"/>
  <c r="H2207" i="21"/>
  <c r="P2206" i="21"/>
  <c r="M2205" i="21"/>
  <c r="O2205" i="21"/>
  <c r="K2205" i="21"/>
  <c r="Q2205" i="21"/>
  <c r="D2209" i="21"/>
  <c r="E2208" i="21"/>
  <c r="F2208" i="21"/>
  <c r="K2206" i="21"/>
  <c r="M2206" i="21"/>
  <c r="O2206" i="21"/>
  <c r="Q2206" i="21"/>
  <c r="P2207" i="21"/>
  <c r="I2207" i="21"/>
  <c r="J2207" i="21"/>
  <c r="H2208" i="21"/>
  <c r="L2207" i="21"/>
  <c r="N2207" i="21"/>
  <c r="E2209" i="21"/>
  <c r="D2210" i="21"/>
  <c r="F2209" i="21"/>
  <c r="M2207" i="21"/>
  <c r="O2207" i="21"/>
  <c r="Q2207" i="21"/>
  <c r="K2207" i="21"/>
  <c r="H2209" i="21"/>
  <c r="I2208" i="21"/>
  <c r="P2208" i="21"/>
  <c r="J2208" i="21"/>
  <c r="N2208" i="21"/>
  <c r="L2208" i="21"/>
  <c r="D2211" i="21"/>
  <c r="F2210" i="21"/>
  <c r="E2210" i="21"/>
  <c r="I2209" i="21"/>
  <c r="P2209" i="21"/>
  <c r="J2209" i="21"/>
  <c r="N2209" i="21"/>
  <c r="L2209" i="21"/>
  <c r="H2210" i="21"/>
  <c r="Q2208" i="21"/>
  <c r="O2208" i="21"/>
  <c r="M2208" i="21"/>
  <c r="K2208" i="21"/>
  <c r="D2212" i="21"/>
  <c r="F2211" i="21"/>
  <c r="E2211" i="21"/>
  <c r="O2209" i="21"/>
  <c r="M2209" i="21"/>
  <c r="Q2209" i="21"/>
  <c r="K2209" i="21"/>
  <c r="N2210" i="21"/>
  <c r="I2210" i="21"/>
  <c r="L2210" i="21"/>
  <c r="J2210" i="21"/>
  <c r="H2211" i="21"/>
  <c r="P2210" i="21"/>
  <c r="D2213" i="21"/>
  <c r="F2212" i="21"/>
  <c r="E2212" i="21"/>
  <c r="Q2210" i="21"/>
  <c r="K2210" i="21"/>
  <c r="O2210" i="21"/>
  <c r="M2210" i="21"/>
  <c r="P2211" i="21"/>
  <c r="L2211" i="21"/>
  <c r="J2211" i="21"/>
  <c r="I2211" i="21"/>
  <c r="H2212" i="21"/>
  <c r="N2211" i="21"/>
  <c r="E2213" i="21"/>
  <c r="D2214" i="21"/>
  <c r="F2213" i="21"/>
  <c r="K2211" i="21"/>
  <c r="M2211" i="21"/>
  <c r="Q2211" i="21"/>
  <c r="O2211" i="21"/>
  <c r="H2213" i="21"/>
  <c r="N2212" i="21"/>
  <c r="J2212" i="21"/>
  <c r="L2212" i="21"/>
  <c r="I2212" i="21"/>
  <c r="P2212" i="21"/>
  <c r="D2215" i="21"/>
  <c r="E2214" i="21"/>
  <c r="F2214" i="21"/>
  <c r="J2213" i="21"/>
  <c r="H2214" i="21"/>
  <c r="N2213" i="21"/>
  <c r="P2213" i="21"/>
  <c r="I2213" i="21"/>
  <c r="L2213" i="21"/>
  <c r="M2212" i="21"/>
  <c r="O2212" i="21"/>
  <c r="K2212" i="21"/>
  <c r="Q2212" i="21"/>
  <c r="F2215" i="21"/>
  <c r="D2216" i="21"/>
  <c r="E2215" i="21"/>
  <c r="L2214" i="21"/>
  <c r="H2215" i="21"/>
  <c r="P2214" i="21"/>
  <c r="I2214" i="21"/>
  <c r="J2214" i="21"/>
  <c r="N2214" i="21"/>
  <c r="Q2213" i="21"/>
  <c r="K2213" i="21"/>
  <c r="M2213" i="21"/>
  <c r="O2213" i="21"/>
  <c r="D2217" i="21"/>
  <c r="E2216" i="21"/>
  <c r="F2216" i="21"/>
  <c r="I2215" i="21"/>
  <c r="H2216" i="21"/>
  <c r="J2215" i="21"/>
  <c r="N2215" i="21"/>
  <c r="L2215" i="21"/>
  <c r="P2215" i="21"/>
  <c r="K2214" i="21"/>
  <c r="Q2214" i="21"/>
  <c r="O2214" i="21"/>
  <c r="M2214" i="21"/>
  <c r="D2218" i="21"/>
  <c r="E2217" i="21"/>
  <c r="F2217" i="21"/>
  <c r="M2215" i="21"/>
  <c r="Q2215" i="21"/>
  <c r="O2215" i="21"/>
  <c r="K2215" i="21"/>
  <c r="N2216" i="21"/>
  <c r="P2216" i="21"/>
  <c r="J2216" i="21"/>
  <c r="L2216" i="21"/>
  <c r="I2216" i="21"/>
  <c r="H2217" i="21"/>
  <c r="F2218" i="21"/>
  <c r="E2218" i="21"/>
  <c r="D2219" i="21"/>
  <c r="M2216" i="21"/>
  <c r="O2216" i="21"/>
  <c r="K2216" i="21"/>
  <c r="Q2216" i="21"/>
  <c r="N2217" i="21"/>
  <c r="P2217" i="21"/>
  <c r="J2217" i="21"/>
  <c r="L2217" i="21"/>
  <c r="H2218" i="21"/>
  <c r="I2217" i="21"/>
  <c r="F2219" i="21"/>
  <c r="E2219" i="21"/>
  <c r="D2220" i="21"/>
  <c r="N2218" i="21"/>
  <c r="P2218" i="21"/>
  <c r="H2219" i="21"/>
  <c r="I2218" i="21"/>
  <c r="L2218" i="21"/>
  <c r="J2218" i="21"/>
  <c r="O2217" i="21"/>
  <c r="M2217" i="21"/>
  <c r="Q2217" i="21"/>
  <c r="K2217" i="21"/>
  <c r="D2221" i="21"/>
  <c r="E2220" i="21"/>
  <c r="F2220" i="21"/>
  <c r="L2219" i="21"/>
  <c r="N2219" i="21"/>
  <c r="J2219" i="21"/>
  <c r="P2219" i="21"/>
  <c r="I2219" i="21"/>
  <c r="H2220" i="21"/>
  <c r="O2218" i="21"/>
  <c r="Q2218" i="21"/>
  <c r="K2218" i="21"/>
  <c r="M2218" i="21"/>
  <c r="E2221" i="21"/>
  <c r="D2222" i="21"/>
  <c r="F2221" i="21"/>
  <c r="O2219" i="21"/>
  <c r="Q2219" i="21"/>
  <c r="K2219" i="21"/>
  <c r="M2219" i="21"/>
  <c r="J2220" i="21"/>
  <c r="I2220" i="21"/>
  <c r="P2220" i="21"/>
  <c r="L2220" i="21"/>
  <c r="H2221" i="21"/>
  <c r="N2220" i="21"/>
  <c r="E2222" i="21"/>
  <c r="D2223" i="21"/>
  <c r="F2222" i="21"/>
  <c r="Q2220" i="21"/>
  <c r="M2220" i="21"/>
  <c r="K2220" i="21"/>
  <c r="O2220" i="21"/>
  <c r="N2221" i="21"/>
  <c r="I2221" i="21"/>
  <c r="J2221" i="21"/>
  <c r="P2221" i="21"/>
  <c r="L2221" i="21"/>
  <c r="H2222" i="21"/>
  <c r="D2224" i="21"/>
  <c r="E2223" i="21"/>
  <c r="F2223" i="21"/>
  <c r="Q2221" i="21"/>
  <c r="O2221" i="21"/>
  <c r="K2221" i="21"/>
  <c r="M2221" i="21"/>
  <c r="P2222" i="21"/>
  <c r="L2222" i="21"/>
  <c r="N2222" i="21"/>
  <c r="H2223" i="21"/>
  <c r="J2222" i="21"/>
  <c r="I2222" i="21"/>
  <c r="E2224" i="21"/>
  <c r="D2225" i="21"/>
  <c r="F2224" i="21"/>
  <c r="N2223" i="21"/>
  <c r="L2223" i="21"/>
  <c r="H2224" i="21"/>
  <c r="J2223" i="21"/>
  <c r="I2223" i="21"/>
  <c r="P2223" i="21"/>
  <c r="O2222" i="21"/>
  <c r="Q2222" i="21"/>
  <c r="K2222" i="21"/>
  <c r="M2222" i="21"/>
  <c r="D2226" i="21"/>
  <c r="F2225" i="21"/>
  <c r="E2225" i="21"/>
  <c r="P2224" i="21"/>
  <c r="N2224" i="21"/>
  <c r="J2224" i="21"/>
  <c r="H2225" i="21"/>
  <c r="I2224" i="21"/>
  <c r="L2224" i="21"/>
  <c r="K2223" i="21"/>
  <c r="O2223" i="21"/>
  <c r="M2223" i="21"/>
  <c r="Q2223" i="21"/>
  <c r="E2226" i="21"/>
  <c r="D2227" i="21"/>
  <c r="F2226" i="21"/>
  <c r="N2225" i="21"/>
  <c r="J2225" i="21"/>
  <c r="H2226" i="21"/>
  <c r="I2225" i="21"/>
  <c r="L2225" i="21"/>
  <c r="P2225" i="21"/>
  <c r="K2224" i="21"/>
  <c r="Q2224" i="21"/>
  <c r="O2224" i="21"/>
  <c r="M2224" i="21"/>
  <c r="D2228" i="21"/>
  <c r="F2227" i="21"/>
  <c r="E2227" i="21"/>
  <c r="N2226" i="21"/>
  <c r="H2227" i="21"/>
  <c r="J2226" i="21"/>
  <c r="P2226" i="21"/>
  <c r="I2226" i="21"/>
  <c r="L2226" i="21"/>
  <c r="M2225" i="21"/>
  <c r="O2225" i="21"/>
  <c r="Q2225" i="21"/>
  <c r="K2225" i="21"/>
  <c r="E2228" i="21"/>
  <c r="F2228" i="21"/>
  <c r="D2229" i="21"/>
  <c r="N2227" i="21"/>
  <c r="P2227" i="21"/>
  <c r="H2228" i="21"/>
  <c r="J2227" i="21"/>
  <c r="I2227" i="21"/>
  <c r="L2227" i="21"/>
  <c r="Q2226" i="21"/>
  <c r="O2226" i="21"/>
  <c r="K2226" i="21"/>
  <c r="M2226" i="21"/>
  <c r="E2229" i="21"/>
  <c r="D2230" i="21"/>
  <c r="F2229" i="21"/>
  <c r="P2228" i="21"/>
  <c r="L2228" i="21"/>
  <c r="I2228" i="21"/>
  <c r="N2228" i="21"/>
  <c r="H2229" i="21"/>
  <c r="J2228" i="21"/>
  <c r="K2227" i="21"/>
  <c r="O2227" i="21"/>
  <c r="M2227" i="21"/>
  <c r="Q2227" i="21"/>
  <c r="F2230" i="21"/>
  <c r="D2231" i="21"/>
  <c r="E2230" i="21"/>
  <c r="K2228" i="21"/>
  <c r="M2228" i="21"/>
  <c r="Q2228" i="21"/>
  <c r="O2228" i="21"/>
  <c r="N2229" i="21"/>
  <c r="I2229" i="21"/>
  <c r="H2230" i="21"/>
  <c r="J2229" i="21"/>
  <c r="L2229" i="21"/>
  <c r="P2229" i="21"/>
  <c r="E2231" i="21"/>
  <c r="D2232" i="21"/>
  <c r="F2231" i="21"/>
  <c r="O2229" i="21"/>
  <c r="M2229" i="21"/>
  <c r="Q2229" i="21"/>
  <c r="K2229" i="21"/>
  <c r="J2230" i="21"/>
  <c r="I2230" i="21"/>
  <c r="P2230" i="21"/>
  <c r="L2230" i="21"/>
  <c r="H2231" i="21"/>
  <c r="N2230" i="21"/>
  <c r="F2232" i="21"/>
  <c r="D2233" i="21"/>
  <c r="E2232" i="21"/>
  <c r="M2230" i="21"/>
  <c r="O2230" i="21"/>
  <c r="K2230" i="21"/>
  <c r="Q2230" i="21"/>
  <c r="J2231" i="21"/>
  <c r="P2231" i="21"/>
  <c r="N2231" i="21"/>
  <c r="I2231" i="21"/>
  <c r="H2232" i="21"/>
  <c r="L2231" i="21"/>
  <c r="F2233" i="21"/>
  <c r="D2234" i="21"/>
  <c r="E2233" i="21"/>
  <c r="Q2231" i="21"/>
  <c r="O2231" i="21"/>
  <c r="M2231" i="21"/>
  <c r="K2231" i="21"/>
  <c r="J2232" i="21"/>
  <c r="I2232" i="21"/>
  <c r="L2232" i="21"/>
  <c r="P2232" i="21"/>
  <c r="H2233" i="21"/>
  <c r="N2232" i="21"/>
  <c r="D2235" i="21"/>
  <c r="E2234" i="21"/>
  <c r="F2234" i="21"/>
  <c r="K2232" i="21"/>
  <c r="Q2232" i="21"/>
  <c r="M2232" i="21"/>
  <c r="O2232" i="21"/>
  <c r="I2233" i="21"/>
  <c r="J2233" i="21"/>
  <c r="N2233" i="21"/>
  <c r="H2234" i="21"/>
  <c r="L2233" i="21"/>
  <c r="P2233" i="21"/>
  <c r="E2235" i="21"/>
  <c r="D2236" i="21"/>
  <c r="F2235" i="21"/>
  <c r="K2233" i="21"/>
  <c r="Q2233" i="21"/>
  <c r="M2233" i="21"/>
  <c r="O2233" i="21"/>
  <c r="J2234" i="21"/>
  <c r="H2235" i="21"/>
  <c r="I2234" i="21"/>
  <c r="P2234" i="21"/>
  <c r="L2234" i="21"/>
  <c r="N2234" i="21"/>
  <c r="F2236" i="21"/>
  <c r="E2236" i="21"/>
  <c r="D2237" i="21"/>
  <c r="P2235" i="21"/>
  <c r="N2235" i="21"/>
  <c r="J2235" i="21"/>
  <c r="L2235" i="21"/>
  <c r="H2236" i="21"/>
  <c r="I2235" i="21"/>
  <c r="K2234" i="21"/>
  <c r="Q2234" i="21"/>
  <c r="M2234" i="21"/>
  <c r="O2234" i="21"/>
  <c r="F2237" i="21"/>
  <c r="E2237" i="21"/>
  <c r="D2238" i="21"/>
  <c r="P2236" i="21"/>
  <c r="H2237" i="21"/>
  <c r="N2236" i="21"/>
  <c r="J2236" i="21"/>
  <c r="L2236" i="21"/>
  <c r="I2236" i="21"/>
  <c r="O2235" i="21"/>
  <c r="M2235" i="21"/>
  <c r="Q2235" i="21"/>
  <c r="K2235" i="21"/>
  <c r="F2238" i="21"/>
  <c r="D2239" i="21"/>
  <c r="E2238" i="21"/>
  <c r="N2237" i="21"/>
  <c r="I2237" i="21"/>
  <c r="P2237" i="21"/>
  <c r="J2237" i="21"/>
  <c r="H2238" i="21"/>
  <c r="L2237" i="21"/>
  <c r="O2236" i="21"/>
  <c r="M2236" i="21"/>
  <c r="K2236" i="21"/>
  <c r="Q2236" i="21"/>
  <c r="F2239" i="21"/>
  <c r="E2239" i="21"/>
  <c r="D2240" i="21"/>
  <c r="Q2237" i="21"/>
  <c r="O2237" i="21"/>
  <c r="M2237" i="21"/>
  <c r="K2237" i="21"/>
  <c r="I2238" i="21"/>
  <c r="H2239" i="21"/>
  <c r="P2238" i="21"/>
  <c r="N2238" i="21"/>
  <c r="L2238" i="21"/>
  <c r="J2238" i="21"/>
  <c r="E2240" i="21"/>
  <c r="F2240" i="21"/>
  <c r="D2241" i="21"/>
  <c r="O2238" i="21"/>
  <c r="K2238" i="21"/>
  <c r="M2238" i="21"/>
  <c r="Q2238" i="21"/>
  <c r="L2239" i="21"/>
  <c r="P2239" i="21"/>
  <c r="J2239" i="21"/>
  <c r="N2239" i="21"/>
  <c r="I2239" i="21"/>
  <c r="H2240" i="21"/>
  <c r="E2241" i="21"/>
  <c r="F2241" i="21"/>
  <c r="D2242" i="21"/>
  <c r="Q2239" i="21"/>
  <c r="M2239" i="21"/>
  <c r="O2239" i="21"/>
  <c r="K2239" i="21"/>
  <c r="P2240" i="21"/>
  <c r="H2241" i="21"/>
  <c r="I2240" i="21"/>
  <c r="L2240" i="21"/>
  <c r="N2240" i="21"/>
  <c r="J2240" i="21"/>
  <c r="E2242" i="21"/>
  <c r="D2243" i="21"/>
  <c r="F2242" i="21"/>
  <c r="H2242" i="21"/>
  <c r="N2241" i="21"/>
  <c r="P2241" i="21"/>
  <c r="I2241" i="21"/>
  <c r="J2241" i="21"/>
  <c r="L2241" i="21"/>
  <c r="O2240" i="21"/>
  <c r="M2240" i="21"/>
  <c r="Q2240" i="21"/>
  <c r="K2240" i="21"/>
  <c r="D2244" i="21"/>
  <c r="E2243" i="21"/>
  <c r="F2243" i="21"/>
  <c r="J2242" i="21"/>
  <c r="I2242" i="21"/>
  <c r="P2242" i="21"/>
  <c r="L2242" i="21"/>
  <c r="N2242" i="21"/>
  <c r="H2243" i="21"/>
  <c r="K2241" i="21"/>
  <c r="Q2241" i="21"/>
  <c r="O2241" i="21"/>
  <c r="M2241" i="21"/>
  <c r="E2244" i="21"/>
  <c r="F2244" i="21"/>
  <c r="D2245" i="21"/>
  <c r="Q2242" i="21"/>
  <c r="O2242" i="21"/>
  <c r="M2242" i="21"/>
  <c r="K2242" i="21"/>
  <c r="I2243" i="21"/>
  <c r="P2243" i="21"/>
  <c r="J2243" i="21"/>
  <c r="H2244" i="21"/>
  <c r="L2243" i="21"/>
  <c r="N2243" i="21"/>
  <c r="D2246" i="21"/>
  <c r="E2245" i="21"/>
  <c r="F2245" i="21"/>
  <c r="M2243" i="21"/>
  <c r="O2243" i="21"/>
  <c r="K2243" i="21"/>
  <c r="Q2243" i="21"/>
  <c r="N2244" i="21"/>
  <c r="J2244" i="21"/>
  <c r="L2244" i="21"/>
  <c r="P2244" i="21"/>
  <c r="I2244" i="21"/>
  <c r="H2245" i="21"/>
  <c r="F2246" i="21"/>
  <c r="E2246" i="21"/>
  <c r="D2247" i="21"/>
  <c r="Q2244" i="21"/>
  <c r="K2244" i="21"/>
  <c r="M2244" i="21"/>
  <c r="O2244" i="21"/>
  <c r="I2245" i="21"/>
  <c r="P2245" i="21"/>
  <c r="H2246" i="21"/>
  <c r="L2245" i="21"/>
  <c r="J2245" i="21"/>
  <c r="N2245" i="21"/>
  <c r="D2248" i="21"/>
  <c r="F2247" i="21"/>
  <c r="E2247" i="21"/>
  <c r="K2245" i="21"/>
  <c r="O2245" i="21"/>
  <c r="Q2245" i="21"/>
  <c r="M2245" i="21"/>
  <c r="N2246" i="21"/>
  <c r="J2246" i="21"/>
  <c r="P2246" i="21"/>
  <c r="I2246" i="21"/>
  <c r="L2246" i="21"/>
  <c r="H2247" i="21"/>
  <c r="E2248" i="21"/>
  <c r="D2249" i="21"/>
  <c r="F2248" i="21"/>
  <c r="Q2246" i="21"/>
  <c r="M2246" i="21"/>
  <c r="K2246" i="21"/>
  <c r="O2246" i="21"/>
  <c r="P2247" i="21"/>
  <c r="N2247" i="21"/>
  <c r="H2248" i="21"/>
  <c r="I2247" i="21"/>
  <c r="L2247" i="21"/>
  <c r="J2247" i="21"/>
  <c r="D2250" i="21"/>
  <c r="E2249" i="21"/>
  <c r="F2249" i="21"/>
  <c r="J2248" i="21"/>
  <c r="P2248" i="21"/>
  <c r="I2248" i="21"/>
  <c r="H2249" i="21"/>
  <c r="N2248" i="21"/>
  <c r="L2248" i="21"/>
  <c r="Q2247" i="21"/>
  <c r="M2247" i="21"/>
  <c r="K2247" i="21"/>
  <c r="O2247" i="21"/>
  <c r="D2251" i="21"/>
  <c r="E2250" i="21"/>
  <c r="F2250" i="21"/>
  <c r="Q2248" i="21"/>
  <c r="K2248" i="21"/>
  <c r="O2248" i="21"/>
  <c r="M2248" i="21"/>
  <c r="J2249" i="21"/>
  <c r="N2249" i="21"/>
  <c r="P2249" i="21"/>
  <c r="L2249" i="21"/>
  <c r="I2249" i="21"/>
  <c r="H2250" i="21"/>
  <c r="D2252" i="21"/>
  <c r="F2251" i="21"/>
  <c r="E2251" i="21"/>
  <c r="Q2249" i="21"/>
  <c r="K2249" i="21"/>
  <c r="M2249" i="21"/>
  <c r="O2249" i="21"/>
  <c r="J2250" i="21"/>
  <c r="H2251" i="21"/>
  <c r="I2250" i="21"/>
  <c r="N2250" i="21"/>
  <c r="P2250" i="21"/>
  <c r="L2250" i="21"/>
  <c r="D2253" i="21"/>
  <c r="E2252" i="21"/>
  <c r="F2252" i="21"/>
  <c r="I2251" i="21"/>
  <c r="N2251" i="21"/>
  <c r="P2251" i="21"/>
  <c r="J2251" i="21"/>
  <c r="L2251" i="21"/>
  <c r="H2252" i="21"/>
  <c r="O2250" i="21"/>
  <c r="M2250" i="21"/>
  <c r="K2250" i="21"/>
  <c r="Q2250" i="21"/>
  <c r="F2253" i="21"/>
  <c r="E2253" i="21"/>
  <c r="D2254" i="21"/>
  <c r="K2251" i="21"/>
  <c r="Q2251" i="21"/>
  <c r="O2251" i="21"/>
  <c r="M2251" i="21"/>
  <c r="N2252" i="21"/>
  <c r="I2252" i="21"/>
  <c r="P2252" i="21"/>
  <c r="H2253" i="21"/>
  <c r="L2252" i="21"/>
  <c r="J2252" i="21"/>
  <c r="E2254" i="21"/>
  <c r="D2255" i="21"/>
  <c r="F2254" i="21"/>
  <c r="K2252" i="21"/>
  <c r="M2252" i="21"/>
  <c r="Q2252" i="21"/>
  <c r="O2252" i="21"/>
  <c r="L2253" i="21"/>
  <c r="J2253" i="21"/>
  <c r="N2253" i="21"/>
  <c r="H2254" i="21"/>
  <c r="I2253" i="21"/>
  <c r="P2253" i="21"/>
  <c r="F2255" i="21"/>
  <c r="D2256" i="21"/>
  <c r="E2255" i="21"/>
  <c r="I2254" i="21"/>
  <c r="N2254" i="21"/>
  <c r="L2254" i="21"/>
  <c r="J2254" i="21"/>
  <c r="H2255" i="21"/>
  <c r="P2254" i="21"/>
  <c r="O2253" i="21"/>
  <c r="M2253" i="21"/>
  <c r="K2253" i="21"/>
  <c r="Q2253" i="21"/>
  <c r="F2256" i="21"/>
  <c r="D2257" i="21"/>
  <c r="E2256" i="21"/>
  <c r="K2254" i="21"/>
  <c r="M2254" i="21"/>
  <c r="Q2254" i="21"/>
  <c r="O2254" i="21"/>
  <c r="H2256" i="21"/>
  <c r="L2255" i="21"/>
  <c r="J2255" i="21"/>
  <c r="P2255" i="21"/>
  <c r="N2255" i="21"/>
  <c r="I2255" i="21"/>
  <c r="E2257" i="21"/>
  <c r="F2257" i="21"/>
  <c r="D2258" i="21"/>
  <c r="I2256" i="21"/>
  <c r="P2256" i="21"/>
  <c r="J2256" i="21"/>
  <c r="L2256" i="21"/>
  <c r="N2256" i="21"/>
  <c r="H2257" i="21"/>
  <c r="K2255" i="21"/>
  <c r="Q2255" i="21"/>
  <c r="O2255" i="21"/>
  <c r="M2255" i="21"/>
  <c r="E2258" i="21"/>
  <c r="D2259" i="21"/>
  <c r="F2258" i="21"/>
  <c r="K2256" i="21"/>
  <c r="O2256" i="21"/>
  <c r="Q2256" i="21"/>
  <c r="M2256" i="21"/>
  <c r="H2258" i="21"/>
  <c r="N2257" i="21"/>
  <c r="L2257" i="21"/>
  <c r="J2257" i="21"/>
  <c r="P2257" i="21"/>
  <c r="I2257" i="21"/>
  <c r="E2259" i="21"/>
  <c r="D2260" i="21"/>
  <c r="F2259" i="21"/>
  <c r="P2258" i="21"/>
  <c r="I2258" i="21"/>
  <c r="L2258" i="21"/>
  <c r="N2258" i="21"/>
  <c r="H2259" i="21"/>
  <c r="J2258" i="21"/>
  <c r="Q2257" i="21"/>
  <c r="K2257" i="21"/>
  <c r="M2257" i="21"/>
  <c r="O2257" i="21"/>
  <c r="F2260" i="21"/>
  <c r="D2261" i="21"/>
  <c r="E2260" i="21"/>
  <c r="Q2258" i="21"/>
  <c r="O2258" i="21"/>
  <c r="K2258" i="21"/>
  <c r="M2258" i="21"/>
  <c r="I2259" i="21"/>
  <c r="H2260" i="21"/>
  <c r="J2259" i="21"/>
  <c r="N2259" i="21"/>
  <c r="P2259" i="21"/>
  <c r="L2259" i="21"/>
  <c r="E2261" i="21"/>
  <c r="F2261" i="21"/>
  <c r="D2262" i="21"/>
  <c r="K2259" i="21"/>
  <c r="M2259" i="21"/>
  <c r="Q2259" i="21"/>
  <c r="O2259" i="21"/>
  <c r="N2260" i="21"/>
  <c r="J2260" i="21"/>
  <c r="P2260" i="21"/>
  <c r="L2260" i="21"/>
  <c r="H2261" i="21"/>
  <c r="I2260" i="21"/>
  <c r="D2263" i="21"/>
  <c r="F2262" i="21"/>
  <c r="E2262" i="21"/>
  <c r="H2262" i="21"/>
  <c r="I2261" i="21"/>
  <c r="J2261" i="21"/>
  <c r="P2261" i="21"/>
  <c r="N2261" i="21"/>
  <c r="L2261" i="21"/>
  <c r="O2260" i="21"/>
  <c r="M2260" i="21"/>
  <c r="K2260" i="21"/>
  <c r="Q2260" i="21"/>
  <c r="D2264" i="21"/>
  <c r="F2263" i="21"/>
  <c r="E2263" i="21"/>
  <c r="L2262" i="21"/>
  <c r="I2262" i="21"/>
  <c r="J2262" i="21"/>
  <c r="P2262" i="21"/>
  <c r="H2263" i="21"/>
  <c r="N2262" i="21"/>
  <c r="Q2261" i="21"/>
  <c r="K2261" i="21"/>
  <c r="M2261" i="21"/>
  <c r="O2261" i="21"/>
  <c r="E2264" i="21"/>
  <c r="F2264" i="21"/>
  <c r="D2265" i="21"/>
  <c r="K2262" i="21"/>
  <c r="O2262" i="21"/>
  <c r="Q2262" i="21"/>
  <c r="M2262" i="21"/>
  <c r="N2263" i="21"/>
  <c r="P2263" i="21"/>
  <c r="I2263" i="21"/>
  <c r="L2263" i="21"/>
  <c r="J2263" i="21"/>
  <c r="H2264" i="21"/>
  <c r="D2266" i="21"/>
  <c r="E2265" i="21"/>
  <c r="F2265" i="21"/>
  <c r="Q2263" i="21"/>
  <c r="O2263" i="21"/>
  <c r="M2263" i="21"/>
  <c r="K2263" i="21"/>
  <c r="I2264" i="21"/>
  <c r="H2265" i="21"/>
  <c r="J2264" i="21"/>
  <c r="P2264" i="21"/>
  <c r="L2264" i="21"/>
  <c r="N2264" i="21"/>
  <c r="E2266" i="21"/>
  <c r="D2267" i="21"/>
  <c r="F2266" i="21"/>
  <c r="O2264" i="21"/>
  <c r="K2264" i="21"/>
  <c r="M2264" i="21"/>
  <c r="Q2264" i="21"/>
  <c r="P2265" i="21"/>
  <c r="H2266" i="21"/>
  <c r="I2265" i="21"/>
  <c r="L2265" i="21"/>
  <c r="N2265" i="21"/>
  <c r="J2265" i="21"/>
  <c r="D2268" i="21"/>
  <c r="E2267" i="21"/>
  <c r="F2267" i="21"/>
  <c r="H2267" i="21"/>
  <c r="N2266" i="21"/>
  <c r="P2266" i="21"/>
  <c r="L2266" i="21"/>
  <c r="J2266" i="21"/>
  <c r="I2266" i="21"/>
  <c r="Q2265" i="21"/>
  <c r="M2265" i="21"/>
  <c r="O2265" i="21"/>
  <c r="K2265" i="21"/>
  <c r="F2268" i="21"/>
  <c r="D2269" i="21"/>
  <c r="E2268" i="21"/>
  <c r="I2267" i="21"/>
  <c r="H2268" i="21"/>
  <c r="N2267" i="21"/>
  <c r="J2267" i="21"/>
  <c r="P2267" i="21"/>
  <c r="L2267" i="21"/>
  <c r="O2266" i="21"/>
  <c r="Q2266" i="21"/>
  <c r="M2266" i="21"/>
  <c r="K2266" i="21"/>
  <c r="F2269" i="21"/>
  <c r="E2269" i="21"/>
  <c r="D2270" i="21"/>
  <c r="K2267" i="21"/>
  <c r="Q2267" i="21"/>
  <c r="M2267" i="21"/>
  <c r="O2267" i="21"/>
  <c r="I2268" i="21"/>
  <c r="N2268" i="21"/>
  <c r="H2269" i="21"/>
  <c r="P2268" i="21"/>
  <c r="L2268" i="21"/>
  <c r="J2268" i="21"/>
  <c r="F2270" i="21"/>
  <c r="D2271" i="21"/>
  <c r="E2270" i="21"/>
  <c r="K2268" i="21"/>
  <c r="M2268" i="21"/>
  <c r="O2268" i="21"/>
  <c r="Q2268" i="21"/>
  <c r="H2270" i="21"/>
  <c r="J2269" i="21"/>
  <c r="P2269" i="21"/>
  <c r="N2269" i="21"/>
  <c r="I2269" i="21"/>
  <c r="L2269" i="21"/>
  <c r="E2271" i="21"/>
  <c r="F2271" i="21"/>
  <c r="D2272" i="21"/>
  <c r="P2270" i="21"/>
  <c r="N2270" i="21"/>
  <c r="L2270" i="21"/>
  <c r="I2270" i="21"/>
  <c r="J2270" i="21"/>
  <c r="H2271" i="21"/>
  <c r="K2269" i="21"/>
  <c r="O2269" i="21"/>
  <c r="Q2269" i="21"/>
  <c r="M2269" i="21"/>
  <c r="D2273" i="21"/>
  <c r="E2272" i="21"/>
  <c r="F2272" i="21"/>
  <c r="K2270" i="21"/>
  <c r="M2270" i="21"/>
  <c r="O2270" i="21"/>
  <c r="Q2270" i="21"/>
  <c r="J2271" i="21"/>
  <c r="I2271" i="21"/>
  <c r="L2271" i="21"/>
  <c r="N2271" i="21"/>
  <c r="P2271" i="21"/>
  <c r="H2272" i="21"/>
  <c r="F2273" i="21"/>
  <c r="D2274" i="21"/>
  <c r="E2273" i="21"/>
  <c r="K2271" i="21"/>
  <c r="O2271" i="21"/>
  <c r="Q2271" i="21"/>
  <c r="M2271" i="21"/>
  <c r="J2272" i="21"/>
  <c r="N2272" i="21"/>
  <c r="P2272" i="21"/>
  <c r="I2272" i="21"/>
  <c r="H2273" i="21"/>
  <c r="L2272" i="21"/>
  <c r="F2274" i="21"/>
  <c r="E2274" i="21"/>
  <c r="D2275" i="21"/>
  <c r="O2272" i="21"/>
  <c r="Q2272" i="21"/>
  <c r="M2272" i="21"/>
  <c r="K2272" i="21"/>
  <c r="N2273" i="21"/>
  <c r="J2273" i="21"/>
  <c r="P2273" i="21"/>
  <c r="I2273" i="21"/>
  <c r="H2274" i="21"/>
  <c r="L2273" i="21"/>
  <c r="D2276" i="21"/>
  <c r="F2275" i="21"/>
  <c r="E2275" i="21"/>
  <c r="M2273" i="21"/>
  <c r="K2273" i="21"/>
  <c r="O2273" i="21"/>
  <c r="Q2273" i="21"/>
  <c r="H2275" i="21"/>
  <c r="I2274" i="21"/>
  <c r="L2274" i="21"/>
  <c r="J2274" i="21"/>
  <c r="P2274" i="21"/>
  <c r="N2274" i="21"/>
  <c r="E2276" i="21"/>
  <c r="D2277" i="21"/>
  <c r="F2276" i="21"/>
  <c r="J2275" i="21"/>
  <c r="L2275" i="21"/>
  <c r="I2275" i="21"/>
  <c r="N2275" i="21"/>
  <c r="H2276" i="21"/>
  <c r="P2275" i="21"/>
  <c r="K2274" i="21"/>
  <c r="O2274" i="21"/>
  <c r="M2274" i="21"/>
  <c r="Q2274" i="21"/>
  <c r="D2278" i="21"/>
  <c r="F2277" i="21"/>
  <c r="E2277" i="21"/>
  <c r="Q2275" i="21"/>
  <c r="O2275" i="21"/>
  <c r="K2275" i="21"/>
  <c r="M2275" i="21"/>
  <c r="H2277" i="21"/>
  <c r="L2276" i="21"/>
  <c r="J2276" i="21"/>
  <c r="N2276" i="21"/>
  <c r="I2276" i="21"/>
  <c r="P2276" i="21"/>
  <c r="F2278" i="21"/>
  <c r="E2278" i="21"/>
  <c r="D2279" i="21"/>
  <c r="H2278" i="21"/>
  <c r="L2277" i="21"/>
  <c r="N2277" i="21"/>
  <c r="I2277" i="21"/>
  <c r="P2277" i="21"/>
  <c r="J2277" i="21"/>
  <c r="M2276" i="21"/>
  <c r="O2276" i="21"/>
  <c r="Q2276" i="21"/>
  <c r="K2276" i="21"/>
  <c r="F2279" i="21"/>
  <c r="D2280" i="21"/>
  <c r="E2279" i="21"/>
  <c r="N2278" i="21"/>
  <c r="J2278" i="21"/>
  <c r="I2278" i="21"/>
  <c r="P2278" i="21"/>
  <c r="H2279" i="21"/>
  <c r="L2278" i="21"/>
  <c r="K2277" i="21"/>
  <c r="M2277" i="21"/>
  <c r="O2277" i="21"/>
  <c r="Q2277" i="21"/>
  <c r="F2280" i="21"/>
  <c r="E2280" i="21"/>
  <c r="D2281" i="21"/>
  <c r="K2278" i="21"/>
  <c r="M2278" i="21"/>
  <c r="Q2278" i="21"/>
  <c r="O2278" i="21"/>
  <c r="P2279" i="21"/>
  <c r="I2279" i="21"/>
  <c r="N2279" i="21"/>
  <c r="H2280" i="21"/>
  <c r="J2279" i="21"/>
  <c r="L2279" i="21"/>
  <c r="F2281" i="21"/>
  <c r="D2282" i="21"/>
  <c r="E2281" i="21"/>
  <c r="O2279" i="21"/>
  <c r="K2279" i="21"/>
  <c r="Q2279" i="21"/>
  <c r="M2279" i="21"/>
  <c r="P2280" i="21"/>
  <c r="J2280" i="21"/>
  <c r="H2281" i="21"/>
  <c r="N2280" i="21"/>
  <c r="L2280" i="21"/>
  <c r="I2280" i="21"/>
  <c r="E2282" i="21"/>
  <c r="D2283" i="21"/>
  <c r="F2282" i="21"/>
  <c r="I2281" i="21"/>
  <c r="H2282" i="21"/>
  <c r="N2281" i="21"/>
  <c r="P2281" i="21"/>
  <c r="J2281" i="21"/>
  <c r="L2281" i="21"/>
  <c r="Q2280" i="21"/>
  <c r="M2280" i="21"/>
  <c r="O2280" i="21"/>
  <c r="K2280" i="21"/>
  <c r="E2283" i="21"/>
  <c r="F2283" i="21"/>
  <c r="D2284" i="21"/>
  <c r="K2281" i="21"/>
  <c r="O2281" i="21"/>
  <c r="Q2281" i="21"/>
  <c r="M2281" i="21"/>
  <c r="N2282" i="21"/>
  <c r="J2282" i="21"/>
  <c r="P2282" i="21"/>
  <c r="H2283" i="21"/>
  <c r="I2282" i="21"/>
  <c r="L2282" i="21"/>
  <c r="D2285" i="21"/>
  <c r="E2284" i="21"/>
  <c r="F2284" i="21"/>
  <c r="J2283" i="21"/>
  <c r="I2283" i="21"/>
  <c r="P2283" i="21"/>
  <c r="H2284" i="21"/>
  <c r="N2283" i="21"/>
  <c r="L2283" i="21"/>
  <c r="K2282" i="21"/>
  <c r="O2282" i="21"/>
  <c r="Q2282" i="21"/>
  <c r="M2282" i="21"/>
  <c r="F2285" i="21"/>
  <c r="D2286" i="21"/>
  <c r="E2285" i="21"/>
  <c r="O2283" i="21"/>
  <c r="Q2283" i="21"/>
  <c r="K2283" i="21"/>
  <c r="M2283" i="21"/>
  <c r="I2284" i="21"/>
  <c r="P2284" i="21"/>
  <c r="H2285" i="21"/>
  <c r="N2284" i="21"/>
  <c r="L2284" i="21"/>
  <c r="J2284" i="21"/>
  <c r="E2286" i="21"/>
  <c r="D2287" i="21"/>
  <c r="F2286" i="21"/>
  <c r="O2284" i="21"/>
  <c r="M2284" i="21"/>
  <c r="Q2284" i="21"/>
  <c r="K2284" i="21"/>
  <c r="I2285" i="21"/>
  <c r="L2285" i="21"/>
  <c r="P2285" i="21"/>
  <c r="H2286" i="21"/>
  <c r="N2285" i="21"/>
  <c r="J2285" i="21"/>
  <c r="F2287" i="21"/>
  <c r="D2288" i="21"/>
  <c r="E2287" i="21"/>
  <c r="K2285" i="21"/>
  <c r="O2285" i="21"/>
  <c r="Q2285" i="21"/>
  <c r="M2285" i="21"/>
  <c r="H2287" i="21"/>
  <c r="I2286" i="21"/>
  <c r="J2286" i="21"/>
  <c r="P2286" i="21"/>
  <c r="L2286" i="21"/>
  <c r="N2286" i="21"/>
  <c r="D2289" i="21"/>
  <c r="E2288" i="21"/>
  <c r="F2288" i="21"/>
  <c r="H2288" i="21"/>
  <c r="P2287" i="21"/>
  <c r="L2287" i="21"/>
  <c r="I2287" i="21"/>
  <c r="N2287" i="21"/>
  <c r="J2287" i="21"/>
  <c r="M2286" i="21"/>
  <c r="Q2286" i="21"/>
  <c r="K2286" i="21"/>
  <c r="O2286" i="21"/>
  <c r="F2289" i="21"/>
  <c r="D2290" i="21"/>
  <c r="E2289" i="21"/>
  <c r="P2288" i="21"/>
  <c r="N2288" i="21"/>
  <c r="I2288" i="21"/>
  <c r="J2288" i="21"/>
  <c r="H2289" i="21"/>
  <c r="L2288" i="21"/>
  <c r="O2287" i="21"/>
  <c r="M2287" i="21"/>
  <c r="Q2287" i="21"/>
  <c r="K2287" i="21"/>
  <c r="E2290" i="21"/>
  <c r="D2291" i="21"/>
  <c r="F2290" i="21"/>
  <c r="Q2288" i="21"/>
  <c r="O2288" i="21"/>
  <c r="M2288" i="21"/>
  <c r="K2288" i="21"/>
  <c r="L2289" i="21"/>
  <c r="N2289" i="21"/>
  <c r="H2290" i="21"/>
  <c r="J2289" i="21"/>
  <c r="P2289" i="21"/>
  <c r="I2289" i="21"/>
  <c r="D2292" i="21"/>
  <c r="F2291" i="21"/>
  <c r="E2291" i="21"/>
  <c r="P2290" i="21"/>
  <c r="N2290" i="21"/>
  <c r="L2290" i="21"/>
  <c r="H2291" i="21"/>
  <c r="J2290" i="21"/>
  <c r="I2290" i="21"/>
  <c r="M2289" i="21"/>
  <c r="K2289" i="21"/>
  <c r="O2289" i="21"/>
  <c r="Q2289" i="21"/>
  <c r="E2292" i="21"/>
  <c r="D2293" i="21"/>
  <c r="F2292" i="21"/>
  <c r="H2292" i="21"/>
  <c r="I2291" i="21"/>
  <c r="N2291" i="21"/>
  <c r="L2291" i="21"/>
  <c r="P2291" i="21"/>
  <c r="J2291" i="21"/>
  <c r="M2290" i="21"/>
  <c r="O2290" i="21"/>
  <c r="Q2290" i="21"/>
  <c r="K2290" i="21"/>
  <c r="F2293" i="21"/>
  <c r="D2294" i="21"/>
  <c r="E2293" i="21"/>
  <c r="J2292" i="21"/>
  <c r="H2293" i="21"/>
  <c r="I2292" i="21"/>
  <c r="N2292" i="21"/>
  <c r="P2292" i="21"/>
  <c r="L2292" i="21"/>
  <c r="M2291" i="21"/>
  <c r="K2291" i="21"/>
  <c r="O2291" i="21"/>
  <c r="Q2291" i="21"/>
  <c r="F2294" i="21"/>
  <c r="E2294" i="21"/>
  <c r="D2295" i="21"/>
  <c r="P2293" i="21"/>
  <c r="J2293" i="21"/>
  <c r="L2293" i="21"/>
  <c r="I2293" i="21"/>
  <c r="H2294" i="21"/>
  <c r="N2293" i="21"/>
  <c r="M2292" i="21"/>
  <c r="K2292" i="21"/>
  <c r="Q2292" i="21"/>
  <c r="O2292" i="21"/>
  <c r="D2296" i="21"/>
  <c r="F2295" i="21"/>
  <c r="E2295" i="21"/>
  <c r="Q2293" i="21"/>
  <c r="O2293" i="21"/>
  <c r="M2293" i="21"/>
  <c r="K2293" i="21"/>
  <c r="H2295" i="21"/>
  <c r="P2294" i="21"/>
  <c r="I2294" i="21"/>
  <c r="J2294" i="21"/>
  <c r="L2294" i="21"/>
  <c r="N2294" i="21"/>
  <c r="E2296" i="21"/>
  <c r="F2296" i="21"/>
  <c r="D2297" i="21"/>
  <c r="I2295" i="21"/>
  <c r="H2296" i="21"/>
  <c r="J2295" i="21"/>
  <c r="P2295" i="21"/>
  <c r="L2295" i="21"/>
  <c r="N2295" i="21"/>
  <c r="O2294" i="21"/>
  <c r="Q2294" i="21"/>
  <c r="K2294" i="21"/>
  <c r="M2294" i="21"/>
  <c r="F2297" i="21"/>
  <c r="E2297" i="21"/>
  <c r="D2298" i="21"/>
  <c r="M2295" i="21"/>
  <c r="K2295" i="21"/>
  <c r="Q2295" i="21"/>
  <c r="O2295" i="21"/>
  <c r="J2296" i="21"/>
  <c r="I2296" i="21"/>
  <c r="L2296" i="21"/>
  <c r="P2296" i="21"/>
  <c r="N2296" i="21"/>
  <c r="H2297" i="21"/>
  <c r="D2299" i="21"/>
  <c r="F2298" i="21"/>
  <c r="E2298" i="21"/>
  <c r="O2296" i="21"/>
  <c r="M2296" i="21"/>
  <c r="K2296" i="21"/>
  <c r="Q2296" i="21"/>
  <c r="P2297" i="21"/>
  <c r="L2297" i="21"/>
  <c r="J2297" i="21"/>
  <c r="H2298" i="21"/>
  <c r="N2297" i="21"/>
  <c r="I2297" i="21"/>
  <c r="D2300" i="21"/>
  <c r="F2299" i="21"/>
  <c r="E2299" i="21"/>
  <c r="J2298" i="21"/>
  <c r="P2298" i="21"/>
  <c r="L2298" i="21"/>
  <c r="I2298" i="21"/>
  <c r="N2298" i="21"/>
  <c r="H2299" i="21"/>
  <c r="K2297" i="21"/>
  <c r="Q2297" i="21"/>
  <c r="O2297" i="21"/>
  <c r="M2297" i="21"/>
  <c r="F2300" i="21"/>
  <c r="E2300" i="21"/>
  <c r="D2301" i="21"/>
  <c r="K2298" i="21"/>
  <c r="Q2298" i="21"/>
  <c r="M2298" i="21"/>
  <c r="O2298" i="21"/>
  <c r="L2299" i="21"/>
  <c r="J2299" i="21"/>
  <c r="P2299" i="21"/>
  <c r="I2299" i="21"/>
  <c r="N2299" i="21"/>
  <c r="H2300" i="21"/>
  <c r="E2301" i="21"/>
  <c r="D2302" i="21"/>
  <c r="F2301" i="21"/>
  <c r="K2299" i="21"/>
  <c r="Q2299" i="21"/>
  <c r="M2299" i="21"/>
  <c r="O2299" i="21"/>
  <c r="P2300" i="21"/>
  <c r="N2300" i="21"/>
  <c r="H2301" i="21"/>
  <c r="L2300" i="21"/>
  <c r="J2300" i="21"/>
  <c r="I2300" i="21"/>
  <c r="D2303" i="21"/>
  <c r="E2302" i="21"/>
  <c r="F2302" i="21"/>
  <c r="N2301" i="21"/>
  <c r="I2301" i="21"/>
  <c r="P2301" i="21"/>
  <c r="J2301" i="21"/>
  <c r="L2301" i="21"/>
  <c r="H2302" i="21"/>
  <c r="M2300" i="21"/>
  <c r="Q2300" i="21"/>
  <c r="O2300" i="21"/>
  <c r="K2300" i="21"/>
  <c r="F2303" i="21"/>
  <c r="E2303" i="21"/>
  <c r="D2304" i="21"/>
  <c r="Q2301" i="21"/>
  <c r="M2301" i="21"/>
  <c r="K2301" i="21"/>
  <c r="O2301" i="21"/>
  <c r="H2303" i="21"/>
  <c r="J2302" i="21"/>
  <c r="L2302" i="21"/>
  <c r="N2302" i="21"/>
  <c r="I2302" i="21"/>
  <c r="P2302" i="21"/>
  <c r="E2304" i="21"/>
  <c r="D2305" i="21"/>
  <c r="F2304" i="21"/>
  <c r="H2304" i="21"/>
  <c r="P2303" i="21"/>
  <c r="J2303" i="21"/>
  <c r="L2303" i="21"/>
  <c r="I2303" i="21"/>
  <c r="N2303" i="21"/>
  <c r="O2302" i="21"/>
  <c r="K2302" i="21"/>
  <c r="Q2302" i="21"/>
  <c r="M2302" i="21"/>
  <c r="E2305" i="21"/>
  <c r="D2306" i="21"/>
  <c r="F2305" i="21"/>
  <c r="P2304" i="21"/>
  <c r="J2304" i="21"/>
  <c r="H2305" i="21"/>
  <c r="I2304" i="21"/>
  <c r="N2304" i="21"/>
  <c r="L2304" i="21"/>
  <c r="K2303" i="21"/>
  <c r="Q2303" i="21"/>
  <c r="O2303" i="21"/>
  <c r="M2303" i="21"/>
  <c r="F2306" i="21"/>
  <c r="D2307" i="21"/>
  <c r="E2306" i="21"/>
  <c r="P2305" i="21"/>
  <c r="J2305" i="21"/>
  <c r="H2306" i="21"/>
  <c r="N2305" i="21"/>
  <c r="L2305" i="21"/>
  <c r="I2305" i="21"/>
  <c r="M2304" i="21"/>
  <c r="Q2304" i="21"/>
  <c r="O2304" i="21"/>
  <c r="K2304" i="21"/>
  <c r="E2307" i="21"/>
  <c r="F2307" i="21"/>
  <c r="D2308" i="21"/>
  <c r="I2306" i="21"/>
  <c r="L2306" i="21"/>
  <c r="H2307" i="21"/>
  <c r="J2306" i="21"/>
  <c r="P2306" i="21"/>
  <c r="N2306" i="21"/>
  <c r="Q2305" i="21"/>
  <c r="K2305" i="21"/>
  <c r="M2305" i="21"/>
  <c r="O2305" i="21"/>
  <c r="E2308" i="21"/>
  <c r="F2308" i="21"/>
  <c r="D2309" i="21"/>
  <c r="K2306" i="21"/>
  <c r="M2306" i="21"/>
  <c r="O2306" i="21"/>
  <c r="Q2306" i="21"/>
  <c r="N2307" i="21"/>
  <c r="P2307" i="21"/>
  <c r="J2307" i="21"/>
  <c r="I2307" i="21"/>
  <c r="H2308" i="21"/>
  <c r="L2307" i="21"/>
  <c r="E2309" i="21"/>
  <c r="F2309" i="21"/>
  <c r="D2310" i="21"/>
  <c r="K2307" i="21"/>
  <c r="M2307" i="21"/>
  <c r="O2307" i="21"/>
  <c r="Q2307" i="21"/>
  <c r="H2309" i="21"/>
  <c r="J2308" i="21"/>
  <c r="I2308" i="21"/>
  <c r="P2308" i="21"/>
  <c r="N2308" i="21"/>
  <c r="L2308" i="21"/>
  <c r="F2310" i="21"/>
  <c r="E2310" i="21"/>
  <c r="D2311" i="21"/>
  <c r="J2309" i="21"/>
  <c r="I2309" i="21"/>
  <c r="L2309" i="21"/>
  <c r="H2310" i="21"/>
  <c r="P2309" i="21"/>
  <c r="N2309" i="21"/>
  <c r="K2308" i="21"/>
  <c r="Q2308" i="21"/>
  <c r="O2308" i="21"/>
  <c r="M2308" i="21"/>
  <c r="D2312" i="21"/>
  <c r="F2311" i="21"/>
  <c r="E2311" i="21"/>
  <c r="K2309" i="21"/>
  <c r="O2309" i="21"/>
  <c r="M2309" i="21"/>
  <c r="Q2309" i="21"/>
  <c r="J2310" i="21"/>
  <c r="L2310" i="21"/>
  <c r="H2311" i="21"/>
  <c r="P2310" i="21"/>
  <c r="I2310" i="21"/>
  <c r="N2310" i="21"/>
  <c r="D2313" i="21"/>
  <c r="E2312" i="21"/>
  <c r="F2312" i="21"/>
  <c r="I2311" i="21"/>
  <c r="L2311" i="21"/>
  <c r="J2311" i="21"/>
  <c r="N2311" i="21"/>
  <c r="P2311" i="21"/>
  <c r="H2312" i="21"/>
  <c r="Q2310" i="21"/>
  <c r="M2310" i="21"/>
  <c r="O2310" i="21"/>
  <c r="K2310" i="21"/>
  <c r="E2313" i="21"/>
  <c r="D2314" i="21"/>
  <c r="F2313" i="21"/>
  <c r="K2311" i="21"/>
  <c r="M2311" i="21"/>
  <c r="Q2311" i="21"/>
  <c r="O2311" i="21"/>
  <c r="H2313" i="21"/>
  <c r="P2312" i="21"/>
  <c r="N2312" i="21"/>
  <c r="L2312" i="21"/>
  <c r="I2312" i="21"/>
  <c r="J2312" i="21"/>
  <c r="E2314" i="21"/>
  <c r="F2314" i="21"/>
  <c r="D2315" i="21"/>
  <c r="P2313" i="21"/>
  <c r="N2313" i="21"/>
  <c r="H2314" i="21"/>
  <c r="I2313" i="21"/>
  <c r="L2313" i="21"/>
  <c r="J2313" i="21"/>
  <c r="Q2312" i="21"/>
  <c r="M2312" i="21"/>
  <c r="O2312" i="21"/>
  <c r="K2312" i="21"/>
  <c r="D2316" i="21"/>
  <c r="E2315" i="21"/>
  <c r="F2315" i="21"/>
  <c r="L2314" i="21"/>
  <c r="N2314" i="21"/>
  <c r="P2314" i="21"/>
  <c r="I2314" i="21"/>
  <c r="H2315" i="21"/>
  <c r="J2314" i="21"/>
  <c r="O2313" i="21"/>
  <c r="K2313" i="21"/>
  <c r="M2313" i="21"/>
  <c r="Q2313" i="21"/>
  <c r="E2316" i="21"/>
  <c r="D2317" i="21"/>
  <c r="F2316" i="21"/>
  <c r="K2314" i="21"/>
  <c r="O2314" i="21"/>
  <c r="M2314" i="21"/>
  <c r="Q2314" i="21"/>
  <c r="I2315" i="21"/>
  <c r="P2315" i="21"/>
  <c r="L2315" i="21"/>
  <c r="J2315" i="21"/>
  <c r="H2316" i="21"/>
  <c r="N2315" i="21"/>
  <c r="D2318" i="21"/>
  <c r="E2317" i="21"/>
  <c r="F2317" i="21"/>
  <c r="M2315" i="21"/>
  <c r="K2315" i="21"/>
  <c r="O2315" i="21"/>
  <c r="Q2315" i="21"/>
  <c r="L2316" i="21"/>
  <c r="J2316" i="21"/>
  <c r="N2316" i="21"/>
  <c r="H2317" i="21"/>
  <c r="P2316" i="21"/>
  <c r="I2316" i="21"/>
  <c r="D2319" i="21"/>
  <c r="E2318" i="21"/>
  <c r="F2318" i="21"/>
  <c r="I2317" i="21"/>
  <c r="H2318" i="21"/>
  <c r="P2317" i="21"/>
  <c r="N2317" i="21"/>
  <c r="J2317" i="21"/>
  <c r="L2317" i="21"/>
  <c r="O2316" i="21"/>
  <c r="Q2316" i="21"/>
  <c r="K2316" i="21"/>
  <c r="M2316" i="21"/>
  <c r="E2319" i="21"/>
  <c r="D2320" i="21"/>
  <c r="F2319" i="21"/>
  <c r="M2317" i="21"/>
  <c r="O2317" i="21"/>
  <c r="K2317" i="21"/>
  <c r="Q2317" i="21"/>
  <c r="J2318" i="21"/>
  <c r="P2318" i="21"/>
  <c r="I2318" i="21"/>
  <c r="N2318" i="21"/>
  <c r="L2318" i="21"/>
  <c r="H2319" i="21"/>
  <c r="F2320" i="21"/>
  <c r="E2320" i="21"/>
  <c r="D2321" i="21"/>
  <c r="M2318" i="21"/>
  <c r="O2318" i="21"/>
  <c r="Q2318" i="21"/>
  <c r="K2318" i="21"/>
  <c r="I2319" i="21"/>
  <c r="L2319" i="21"/>
  <c r="H2320" i="21"/>
  <c r="N2319" i="21"/>
  <c r="P2319" i="21"/>
  <c r="J2319" i="21"/>
  <c r="E2321" i="21"/>
  <c r="F2321" i="21"/>
  <c r="D2322" i="21"/>
  <c r="O2319" i="21"/>
  <c r="K2319" i="21"/>
  <c r="Q2319" i="21"/>
  <c r="M2319" i="21"/>
  <c r="L2320" i="21"/>
  <c r="N2320" i="21"/>
  <c r="I2320" i="21"/>
  <c r="J2320" i="21"/>
  <c r="P2320" i="21"/>
  <c r="H2321" i="21"/>
  <c r="D2323" i="21"/>
  <c r="E2322" i="21"/>
  <c r="F2322" i="21"/>
  <c r="O2320" i="21"/>
  <c r="Q2320" i="21"/>
  <c r="M2320" i="21"/>
  <c r="K2320" i="21"/>
  <c r="N2321" i="21"/>
  <c r="H2322" i="21"/>
  <c r="L2321" i="21"/>
  <c r="P2321" i="21"/>
  <c r="J2321" i="21"/>
  <c r="I2321" i="21"/>
  <c r="D2324" i="21"/>
  <c r="E2323" i="21"/>
  <c r="F2323" i="21"/>
  <c r="P2322" i="21"/>
  <c r="H2323" i="21"/>
  <c r="N2322" i="21"/>
  <c r="L2322" i="21"/>
  <c r="J2322" i="21"/>
  <c r="I2322" i="21"/>
  <c r="O2321" i="21"/>
  <c r="K2321" i="21"/>
  <c r="M2321" i="21"/>
  <c r="Q2321" i="21"/>
  <c r="F2324" i="21"/>
  <c r="E2324" i="21"/>
  <c r="D2325" i="21"/>
  <c r="H2324" i="21"/>
  <c r="N2323" i="21"/>
  <c r="J2323" i="21"/>
  <c r="I2323" i="21"/>
  <c r="L2323" i="21"/>
  <c r="P2323" i="21"/>
  <c r="K2322" i="21"/>
  <c r="M2322" i="21"/>
  <c r="O2322" i="21"/>
  <c r="Q2322" i="21"/>
  <c r="D2326" i="21"/>
  <c r="F2325" i="21"/>
  <c r="E2325" i="21"/>
  <c r="P2324" i="21"/>
  <c r="N2324" i="21"/>
  <c r="I2324" i="21"/>
  <c r="L2324" i="21"/>
  <c r="H2325" i="21"/>
  <c r="J2324" i="21"/>
  <c r="M2323" i="21"/>
  <c r="O2323" i="21"/>
  <c r="Q2323" i="21"/>
  <c r="K2323" i="21"/>
  <c r="E2326" i="21"/>
  <c r="F2326" i="21"/>
  <c r="D2327" i="21"/>
  <c r="O2324" i="21"/>
  <c r="K2324" i="21"/>
  <c r="Q2324" i="21"/>
  <c r="M2324" i="21"/>
  <c r="N2325" i="21"/>
  <c r="J2325" i="21"/>
  <c r="I2325" i="21"/>
  <c r="H2326" i="21"/>
  <c r="L2325" i="21"/>
  <c r="P2325" i="21"/>
  <c r="E2327" i="21"/>
  <c r="F2327" i="21"/>
  <c r="D2328" i="21"/>
  <c r="Q2325" i="21"/>
  <c r="O2325" i="21"/>
  <c r="K2325" i="21"/>
  <c r="M2325" i="21"/>
  <c r="H2327" i="21"/>
  <c r="I2326" i="21"/>
  <c r="N2326" i="21"/>
  <c r="J2326" i="21"/>
  <c r="L2326" i="21"/>
  <c r="P2326" i="21"/>
  <c r="E2328" i="21"/>
  <c r="F2328" i="21"/>
  <c r="D2329" i="21"/>
  <c r="N2327" i="21"/>
  <c r="I2327" i="21"/>
  <c r="J2327" i="21"/>
  <c r="L2327" i="21"/>
  <c r="H2328" i="21"/>
  <c r="P2327" i="21"/>
  <c r="K2326" i="21"/>
  <c r="O2326" i="21"/>
  <c r="M2326" i="21"/>
  <c r="Q2326" i="21"/>
  <c r="D2330" i="21"/>
  <c r="E2329" i="21"/>
  <c r="F2329" i="21"/>
  <c r="O2327" i="21"/>
  <c r="K2327" i="21"/>
  <c r="M2327" i="21"/>
  <c r="Q2327" i="21"/>
  <c r="L2328" i="21"/>
  <c r="P2328" i="21"/>
  <c r="I2328" i="21"/>
  <c r="J2328" i="21"/>
  <c r="H2329" i="21"/>
  <c r="N2328" i="21"/>
  <c r="E2330" i="21"/>
  <c r="D2331" i="21"/>
  <c r="F2330" i="21"/>
  <c r="O2328" i="21"/>
  <c r="K2328" i="21"/>
  <c r="Q2328" i="21"/>
  <c r="M2328" i="21"/>
  <c r="I2329" i="21"/>
  <c r="N2329" i="21"/>
  <c r="J2329" i="21"/>
  <c r="H2330" i="21"/>
  <c r="P2329" i="21"/>
  <c r="L2329" i="21"/>
  <c r="E2331" i="21"/>
  <c r="D2332" i="21"/>
  <c r="F2331" i="21"/>
  <c r="M2329" i="21"/>
  <c r="O2329" i="21"/>
  <c r="Q2329" i="21"/>
  <c r="K2329" i="21"/>
  <c r="J2330" i="21"/>
  <c r="L2330" i="21"/>
  <c r="N2330" i="21"/>
  <c r="I2330" i="21"/>
  <c r="H2331" i="21"/>
  <c r="P2330" i="21"/>
  <c r="F2332" i="21"/>
  <c r="E2332" i="21"/>
  <c r="D2333" i="21"/>
  <c r="K2330" i="21"/>
  <c r="M2330" i="21"/>
  <c r="O2330" i="21"/>
  <c r="Q2330" i="21"/>
  <c r="N2331" i="21"/>
  <c r="H2332" i="21"/>
  <c r="I2331" i="21"/>
  <c r="L2331" i="21"/>
  <c r="P2331" i="21"/>
  <c r="J2331" i="21"/>
  <c r="F2333" i="21"/>
  <c r="E2333" i="21"/>
  <c r="D2334" i="21"/>
  <c r="N2332" i="21"/>
  <c r="I2332" i="21"/>
  <c r="L2332" i="21"/>
  <c r="P2332" i="21"/>
  <c r="H2333" i="21"/>
  <c r="J2332" i="21"/>
  <c r="K2331" i="21"/>
  <c r="O2331" i="21"/>
  <c r="Q2331" i="21"/>
  <c r="M2331" i="21"/>
  <c r="E2334" i="21"/>
  <c r="D2335" i="21"/>
  <c r="F2334" i="21"/>
  <c r="K2332" i="21"/>
  <c r="Q2332" i="21"/>
  <c r="O2332" i="21"/>
  <c r="M2332" i="21"/>
  <c r="L2333" i="21"/>
  <c r="J2333" i="21"/>
  <c r="I2333" i="21"/>
  <c r="N2333" i="21"/>
  <c r="H2334" i="21"/>
  <c r="P2333" i="21"/>
  <c r="F2335" i="21"/>
  <c r="D2336" i="21"/>
  <c r="E2335" i="21"/>
  <c r="M2333" i="21"/>
  <c r="Q2333" i="21"/>
  <c r="K2333" i="21"/>
  <c r="O2333" i="21"/>
  <c r="L2334" i="21"/>
  <c r="P2334" i="21"/>
  <c r="J2334" i="21"/>
  <c r="I2334" i="21"/>
  <c r="H2335" i="21"/>
  <c r="N2334" i="21"/>
  <c r="D2337" i="21"/>
  <c r="E2336" i="21"/>
  <c r="F2336" i="21"/>
  <c r="Q2334" i="21"/>
  <c r="K2334" i="21"/>
  <c r="O2334" i="21"/>
  <c r="M2334" i="21"/>
  <c r="J2335" i="21"/>
  <c r="N2335" i="21"/>
  <c r="H2336" i="21"/>
  <c r="P2335" i="21"/>
  <c r="L2335" i="21"/>
  <c r="I2335" i="21"/>
  <c r="F2337" i="21"/>
  <c r="E2337" i="21"/>
  <c r="D2338" i="21"/>
  <c r="H2337" i="21"/>
  <c r="P2336" i="21"/>
  <c r="L2336" i="21"/>
  <c r="I2336" i="21"/>
  <c r="N2336" i="21"/>
  <c r="J2336" i="21"/>
  <c r="O2335" i="21"/>
  <c r="K2335" i="21"/>
  <c r="Q2335" i="21"/>
  <c r="M2335" i="21"/>
  <c r="F2338" i="21"/>
  <c r="E2338" i="21"/>
  <c r="D2339" i="21"/>
  <c r="I2337" i="21"/>
  <c r="P2337" i="21"/>
  <c r="H2338" i="21"/>
  <c r="J2337" i="21"/>
  <c r="N2337" i="21"/>
  <c r="L2337" i="21"/>
  <c r="K2336" i="21"/>
  <c r="O2336" i="21"/>
  <c r="Q2336" i="21"/>
  <c r="M2336" i="21"/>
  <c r="D2340" i="21"/>
  <c r="F2339" i="21"/>
  <c r="E2339" i="21"/>
  <c r="Q2337" i="21"/>
  <c r="M2337" i="21"/>
  <c r="K2337" i="21"/>
  <c r="O2337" i="21"/>
  <c r="N2338" i="21"/>
  <c r="L2338" i="21"/>
  <c r="P2338" i="21"/>
  <c r="I2338" i="21"/>
  <c r="J2338" i="21"/>
  <c r="H2339" i="21"/>
  <c r="E2340" i="21"/>
  <c r="F2340" i="21"/>
  <c r="D2341" i="21"/>
  <c r="O2338" i="21"/>
  <c r="M2338" i="21"/>
  <c r="Q2338" i="21"/>
  <c r="K2338" i="21"/>
  <c r="H2340" i="21"/>
  <c r="P2339" i="21"/>
  <c r="J2339" i="21"/>
  <c r="L2339" i="21"/>
  <c r="N2339" i="21"/>
  <c r="I2339" i="21"/>
  <c r="F2341" i="21"/>
  <c r="E2341" i="21"/>
  <c r="D2342" i="21"/>
  <c r="H2341" i="21"/>
  <c r="P2340" i="21"/>
  <c r="I2340" i="21"/>
  <c r="N2340" i="21"/>
  <c r="J2340" i="21"/>
  <c r="L2340" i="21"/>
  <c r="O2339" i="21"/>
  <c r="M2339" i="21"/>
  <c r="Q2339" i="21"/>
  <c r="K2339" i="21"/>
  <c r="D2343" i="21"/>
  <c r="E2342" i="21"/>
  <c r="F2342" i="21"/>
  <c r="N2341" i="21"/>
  <c r="I2341" i="21"/>
  <c r="P2341" i="21"/>
  <c r="H2342" i="21"/>
  <c r="J2341" i="21"/>
  <c r="L2341" i="21"/>
  <c r="M2340" i="21"/>
  <c r="O2340" i="21"/>
  <c r="K2340" i="21"/>
  <c r="Q2340" i="21"/>
  <c r="F2343" i="21"/>
  <c r="E2343" i="21"/>
  <c r="D2344" i="21"/>
  <c r="K2341" i="21"/>
  <c r="O2341" i="21"/>
  <c r="M2341" i="21"/>
  <c r="Q2341" i="21"/>
  <c r="J2342" i="21"/>
  <c r="N2342" i="21"/>
  <c r="P2342" i="21"/>
  <c r="H2343" i="21"/>
  <c r="L2342" i="21"/>
  <c r="I2342" i="21"/>
  <c r="F2344" i="21"/>
  <c r="E2344" i="21"/>
  <c r="D2345" i="21"/>
  <c r="P2343" i="21"/>
  <c r="J2343" i="21"/>
  <c r="L2343" i="21"/>
  <c r="N2343" i="21"/>
  <c r="H2344" i="21"/>
  <c r="I2343" i="21"/>
  <c r="K2342" i="21"/>
  <c r="Q2342" i="21"/>
  <c r="O2342" i="21"/>
  <c r="M2342" i="21"/>
  <c r="E2345" i="21"/>
  <c r="F2345" i="21"/>
  <c r="D2346" i="21"/>
  <c r="I2344" i="21"/>
  <c r="H2345" i="21"/>
  <c r="P2344" i="21"/>
  <c r="J2344" i="21"/>
  <c r="N2344" i="21"/>
  <c r="L2344" i="21"/>
  <c r="K2343" i="21"/>
  <c r="M2343" i="21"/>
  <c r="O2343" i="21"/>
  <c r="Q2343" i="21"/>
  <c r="F2346" i="21"/>
  <c r="D2347" i="21"/>
  <c r="E2346" i="21"/>
  <c r="K2344" i="21"/>
  <c r="O2344" i="21"/>
  <c r="M2344" i="21"/>
  <c r="Q2344" i="21"/>
  <c r="N2345" i="21"/>
  <c r="P2345" i="21"/>
  <c r="H2346" i="21"/>
  <c r="J2345" i="21"/>
  <c r="I2345" i="21"/>
  <c r="L2345" i="21"/>
  <c r="E2347" i="21"/>
  <c r="D2348" i="21"/>
  <c r="F2347" i="21"/>
  <c r="I2346" i="21"/>
  <c r="P2346" i="21"/>
  <c r="L2346" i="21"/>
  <c r="N2346" i="21"/>
  <c r="J2346" i="21"/>
  <c r="H2347" i="21"/>
  <c r="Q2345" i="21"/>
  <c r="O2345" i="21"/>
  <c r="K2345" i="21"/>
  <c r="M2345" i="21"/>
  <c r="E2348" i="21"/>
  <c r="D2349" i="21"/>
  <c r="F2348" i="21"/>
  <c r="O2346" i="21"/>
  <c r="Q2346" i="21"/>
  <c r="K2346" i="21"/>
  <c r="M2346" i="21"/>
  <c r="I2347" i="21"/>
  <c r="P2347" i="21"/>
  <c r="L2347" i="21"/>
  <c r="N2347" i="21"/>
  <c r="H2348" i="21"/>
  <c r="J2347" i="21"/>
  <c r="D2350" i="21"/>
  <c r="F2349" i="21"/>
  <c r="E2349" i="21"/>
  <c r="O2347" i="21"/>
  <c r="Q2347" i="21"/>
  <c r="K2347" i="21"/>
  <c r="M2347" i="21"/>
  <c r="I2348" i="21"/>
  <c r="J2348" i="21"/>
  <c r="L2348" i="21"/>
  <c r="H2349" i="21"/>
  <c r="P2348" i="21"/>
  <c r="N2348" i="21"/>
  <c r="D2351" i="21"/>
  <c r="F2350" i="21"/>
  <c r="E2350" i="21"/>
  <c r="Q2348" i="21"/>
  <c r="O2348" i="21"/>
  <c r="K2348" i="21"/>
  <c r="M2348" i="21"/>
  <c r="I2349" i="21"/>
  <c r="P2349" i="21"/>
  <c r="H2350" i="21"/>
  <c r="J2349" i="21"/>
  <c r="L2349" i="21"/>
  <c r="N2349" i="21"/>
  <c r="D2352" i="21"/>
  <c r="E2351" i="21"/>
  <c r="F2351" i="21"/>
  <c r="Q2349" i="21"/>
  <c r="O2349" i="21"/>
  <c r="M2349" i="21"/>
  <c r="K2349" i="21"/>
  <c r="L2350" i="21"/>
  <c r="J2350" i="21"/>
  <c r="P2350" i="21"/>
  <c r="I2350" i="21"/>
  <c r="H2351" i="21"/>
  <c r="N2350" i="21"/>
  <c r="F2352" i="21"/>
  <c r="E2352" i="21"/>
  <c r="D2353" i="21"/>
  <c r="M2350" i="21"/>
  <c r="Q2350" i="21"/>
  <c r="O2350" i="21"/>
  <c r="K2350" i="21"/>
  <c r="I2351" i="21"/>
  <c r="J2351" i="21"/>
  <c r="L2351" i="21"/>
  <c r="H2352" i="21"/>
  <c r="P2351" i="21"/>
  <c r="N2351" i="21"/>
  <c r="F2353" i="21"/>
  <c r="D2354" i="21"/>
  <c r="E2353" i="21"/>
  <c r="K2351" i="21"/>
  <c r="M2351" i="21"/>
  <c r="Q2351" i="21"/>
  <c r="O2351" i="21"/>
  <c r="L2352" i="21"/>
  <c r="P2352" i="21"/>
  <c r="I2352" i="21"/>
  <c r="H2353" i="21"/>
  <c r="J2352" i="21"/>
  <c r="N2352" i="21"/>
  <c r="F2354" i="21"/>
  <c r="D2355" i="21"/>
  <c r="E2354" i="21"/>
  <c r="O2352" i="21"/>
  <c r="M2352" i="21"/>
  <c r="K2352" i="21"/>
  <c r="Q2352" i="21"/>
  <c r="L2353" i="21"/>
  <c r="I2353" i="21"/>
  <c r="H2354" i="21"/>
  <c r="N2353" i="21"/>
  <c r="P2353" i="21"/>
  <c r="J2353" i="21"/>
  <c r="E2355" i="21"/>
  <c r="D2356" i="21"/>
  <c r="F2355" i="21"/>
  <c r="K2353" i="21"/>
  <c r="M2353" i="21"/>
  <c r="O2353" i="21"/>
  <c r="Q2353" i="21"/>
  <c r="N2354" i="21"/>
  <c r="P2354" i="21"/>
  <c r="H2355" i="21"/>
  <c r="J2354" i="21"/>
  <c r="L2354" i="21"/>
  <c r="I2354" i="21"/>
  <c r="D2357" i="21"/>
  <c r="E2356" i="21"/>
  <c r="F2356" i="21"/>
  <c r="I2355" i="21"/>
  <c r="J2355" i="21"/>
  <c r="P2355" i="21"/>
  <c r="L2355" i="21"/>
  <c r="H2356" i="21"/>
  <c r="N2355" i="21"/>
  <c r="O2354" i="21"/>
  <c r="Q2354" i="21"/>
  <c r="M2354" i="21"/>
  <c r="K2354" i="21"/>
  <c r="D2358" i="21"/>
  <c r="E2357" i="21"/>
  <c r="F2357" i="21"/>
  <c r="Q2355" i="21"/>
  <c r="K2355" i="21"/>
  <c r="O2355" i="21"/>
  <c r="M2355" i="21"/>
  <c r="J2356" i="21"/>
  <c r="N2356" i="21"/>
  <c r="I2356" i="21"/>
  <c r="L2356" i="21"/>
  <c r="P2356" i="21"/>
  <c r="H2357" i="21"/>
  <c r="D2359" i="21"/>
  <c r="E2358" i="21"/>
  <c r="F2358" i="21"/>
  <c r="M2356" i="21"/>
  <c r="K2356" i="21"/>
  <c r="Q2356" i="21"/>
  <c r="O2356" i="21"/>
  <c r="N2357" i="21"/>
  <c r="L2357" i="21"/>
  <c r="I2357" i="21"/>
  <c r="J2357" i="21"/>
  <c r="P2357" i="21"/>
  <c r="H2358" i="21"/>
  <c r="F2359" i="21"/>
  <c r="E2359" i="21"/>
  <c r="D2360" i="21"/>
  <c r="O2357" i="21"/>
  <c r="K2357" i="21"/>
  <c r="Q2357" i="21"/>
  <c r="M2357" i="21"/>
  <c r="J2358" i="21"/>
  <c r="N2358" i="21"/>
  <c r="L2358" i="21"/>
  <c r="H2359" i="21"/>
  <c r="P2358" i="21"/>
  <c r="I2358" i="21"/>
  <c r="D2361" i="21"/>
  <c r="F2360" i="21"/>
  <c r="E2360" i="21"/>
  <c r="P2359" i="21"/>
  <c r="I2359" i="21"/>
  <c r="H2360" i="21"/>
  <c r="N2359" i="21"/>
  <c r="L2359" i="21"/>
  <c r="J2359" i="21"/>
  <c r="M2358" i="21"/>
  <c r="Q2358" i="21"/>
  <c r="K2358" i="21"/>
  <c r="O2358" i="21"/>
  <c r="E2361" i="21"/>
  <c r="D2362" i="21"/>
  <c r="F2361" i="21"/>
  <c r="M2359" i="21"/>
  <c r="O2359" i="21"/>
  <c r="Q2359" i="21"/>
  <c r="K2359" i="21"/>
  <c r="P2360" i="21"/>
  <c r="J2360" i="21"/>
  <c r="N2360" i="21"/>
  <c r="L2360" i="21"/>
  <c r="I2360" i="21"/>
  <c r="H2361" i="21"/>
  <c r="F2362" i="21"/>
  <c r="E2362" i="21"/>
  <c r="D2363" i="21"/>
  <c r="Q2360" i="21"/>
  <c r="M2360" i="21"/>
  <c r="K2360" i="21"/>
  <c r="O2360" i="21"/>
  <c r="N2361" i="21"/>
  <c r="H2362" i="21"/>
  <c r="L2361" i="21"/>
  <c r="I2361" i="21"/>
  <c r="P2361" i="21"/>
  <c r="J2361" i="21"/>
  <c r="E2363" i="21"/>
  <c r="D2364" i="21"/>
  <c r="F2363" i="21"/>
  <c r="H2363" i="21"/>
  <c r="L2362" i="21"/>
  <c r="N2362" i="21"/>
  <c r="P2362" i="21"/>
  <c r="J2362" i="21"/>
  <c r="I2362" i="21"/>
  <c r="K2361" i="21"/>
  <c r="O2361" i="21"/>
  <c r="M2361" i="21"/>
  <c r="Q2361" i="21"/>
  <c r="F2364" i="21"/>
  <c r="E2364" i="21"/>
  <c r="D2365" i="21"/>
  <c r="J2363" i="21"/>
  <c r="H2364" i="21"/>
  <c r="P2363" i="21"/>
  <c r="L2363" i="21"/>
  <c r="N2363" i="21"/>
  <c r="I2363" i="21"/>
  <c r="K2362" i="21"/>
  <c r="M2362" i="21"/>
  <c r="O2362" i="21"/>
  <c r="Q2362" i="21"/>
  <c r="D2366" i="21"/>
  <c r="E2365" i="21"/>
  <c r="F2365" i="21"/>
  <c r="J2364" i="21"/>
  <c r="P2364" i="21"/>
  <c r="H2365" i="21"/>
  <c r="L2364" i="21"/>
  <c r="I2364" i="21"/>
  <c r="N2364" i="21"/>
  <c r="M2363" i="21"/>
  <c r="O2363" i="21"/>
  <c r="Q2363" i="21"/>
  <c r="K2363" i="21"/>
  <c r="E2366" i="21"/>
  <c r="F2366" i="21"/>
  <c r="D2367" i="21"/>
  <c r="J2365" i="21"/>
  <c r="H2366" i="21"/>
  <c r="L2365" i="21"/>
  <c r="I2365" i="21"/>
  <c r="N2365" i="21"/>
  <c r="P2365" i="21"/>
  <c r="Q2364" i="21"/>
  <c r="K2364" i="21"/>
  <c r="O2364" i="21"/>
  <c r="M2364" i="21"/>
  <c r="E2367" i="21"/>
  <c r="F2367" i="21"/>
  <c r="D2368" i="21"/>
  <c r="J2366" i="21"/>
  <c r="P2366" i="21"/>
  <c r="H2367" i="21"/>
  <c r="I2366" i="21"/>
  <c r="L2366" i="21"/>
  <c r="N2366" i="21"/>
  <c r="K2365" i="21"/>
  <c r="M2365" i="21"/>
  <c r="Q2365" i="21"/>
  <c r="O2365" i="21"/>
  <c r="F2368" i="21"/>
  <c r="D2369" i="21"/>
  <c r="E2368" i="21"/>
  <c r="L2367" i="21"/>
  <c r="N2367" i="21"/>
  <c r="J2367" i="21"/>
  <c r="P2367" i="21"/>
  <c r="H2368" i="21"/>
  <c r="I2367" i="21"/>
  <c r="K2366" i="21"/>
  <c r="O2366" i="21"/>
  <c r="Q2366" i="21"/>
  <c r="M2366" i="21"/>
  <c r="D2370" i="21"/>
  <c r="E2369" i="21"/>
  <c r="F2369" i="21"/>
  <c r="P2368" i="21"/>
  <c r="L2368" i="21"/>
  <c r="J2368" i="21"/>
  <c r="I2368" i="21"/>
  <c r="N2368" i="21"/>
  <c r="H2369" i="21"/>
  <c r="M2367" i="21"/>
  <c r="K2367" i="21"/>
  <c r="Q2367" i="21"/>
  <c r="O2367" i="21"/>
  <c r="E2370" i="21"/>
  <c r="D2371" i="21"/>
  <c r="F2370" i="21"/>
  <c r="Q2368" i="21"/>
  <c r="M2368" i="21"/>
  <c r="K2368" i="21"/>
  <c r="O2368" i="21"/>
  <c r="J2369" i="21"/>
  <c r="P2369" i="21"/>
  <c r="H2370" i="21"/>
  <c r="N2369" i="21"/>
  <c r="I2369" i="21"/>
  <c r="L2369" i="21"/>
  <c r="F2371" i="21"/>
  <c r="E2371" i="21"/>
  <c r="D2372" i="21"/>
  <c r="P2370" i="21"/>
  <c r="H2371" i="21"/>
  <c r="J2370" i="21"/>
  <c r="I2370" i="21"/>
  <c r="N2370" i="21"/>
  <c r="L2370" i="21"/>
  <c r="Q2369" i="21"/>
  <c r="K2369" i="21"/>
  <c r="M2369" i="21"/>
  <c r="O2369" i="21"/>
  <c r="D2373" i="21"/>
  <c r="E2372" i="21"/>
  <c r="F2372" i="21"/>
  <c r="P2371" i="21"/>
  <c r="L2371" i="21"/>
  <c r="J2371" i="21"/>
  <c r="N2371" i="21"/>
  <c r="I2371" i="21"/>
  <c r="H2372" i="21"/>
  <c r="K2370" i="21"/>
  <c r="M2370" i="21"/>
  <c r="Q2370" i="21"/>
  <c r="O2370" i="21"/>
  <c r="F2373" i="21"/>
  <c r="E2373" i="21"/>
  <c r="D2374" i="21"/>
  <c r="O2371" i="21"/>
  <c r="Q2371" i="21"/>
  <c r="M2371" i="21"/>
  <c r="K2371" i="21"/>
  <c r="J2372" i="21"/>
  <c r="I2372" i="21"/>
  <c r="L2372" i="21"/>
  <c r="H2373" i="21"/>
  <c r="P2372" i="21"/>
  <c r="N2372" i="21"/>
  <c r="E2374" i="21"/>
  <c r="D2375" i="21"/>
  <c r="F2374" i="21"/>
  <c r="K2372" i="21"/>
  <c r="O2372" i="21"/>
  <c r="M2372" i="21"/>
  <c r="Q2372" i="21"/>
  <c r="N2373" i="21"/>
  <c r="L2373" i="21"/>
  <c r="I2373" i="21"/>
  <c r="H2374" i="21"/>
  <c r="J2373" i="21"/>
  <c r="P2373" i="21"/>
  <c r="D2376" i="21"/>
  <c r="F2375" i="21"/>
  <c r="E2375" i="21"/>
  <c r="K2373" i="21"/>
  <c r="O2373" i="21"/>
  <c r="Q2373" i="21"/>
  <c r="M2373" i="21"/>
  <c r="I2374" i="21"/>
  <c r="H2375" i="21"/>
  <c r="P2374" i="21"/>
  <c r="J2374" i="21"/>
  <c r="L2374" i="21"/>
  <c r="N2374" i="21"/>
  <c r="D2377" i="21"/>
  <c r="E2376" i="21"/>
  <c r="F2376" i="21"/>
  <c r="O2374" i="21"/>
  <c r="K2374" i="21"/>
  <c r="Q2374" i="21"/>
  <c r="M2374" i="21"/>
  <c r="J2375" i="21"/>
  <c r="I2375" i="21"/>
  <c r="P2375" i="21"/>
  <c r="H2376" i="21"/>
  <c r="L2375" i="21"/>
  <c r="N2375" i="21"/>
  <c r="E2377" i="21"/>
  <c r="D2378" i="21"/>
  <c r="F2377" i="21"/>
  <c r="Q2375" i="21"/>
  <c r="M2375" i="21"/>
  <c r="K2375" i="21"/>
  <c r="O2375" i="21"/>
  <c r="I2376" i="21"/>
  <c r="L2376" i="21"/>
  <c r="H2377" i="21"/>
  <c r="J2376" i="21"/>
  <c r="N2376" i="21"/>
  <c r="P2376" i="21"/>
  <c r="E2378" i="21"/>
  <c r="F2378" i="21"/>
  <c r="D2379" i="21"/>
  <c r="O2376" i="21"/>
  <c r="M2376" i="21"/>
  <c r="K2376" i="21"/>
  <c r="Q2376" i="21"/>
  <c r="L2377" i="21"/>
  <c r="N2377" i="21"/>
  <c r="P2377" i="21"/>
  <c r="I2377" i="21"/>
  <c r="J2377" i="21"/>
  <c r="H2378" i="21"/>
  <c r="F2379" i="21"/>
  <c r="E2379" i="21"/>
  <c r="D2380" i="21"/>
  <c r="Q2377" i="21"/>
  <c r="K2377" i="21"/>
  <c r="O2377" i="21"/>
  <c r="M2377" i="21"/>
  <c r="N2378" i="21"/>
  <c r="P2378" i="21"/>
  <c r="L2378" i="21"/>
  <c r="J2378" i="21"/>
  <c r="H2379" i="21"/>
  <c r="I2378" i="21"/>
  <c r="D2381" i="21"/>
  <c r="F2380" i="21"/>
  <c r="E2380" i="21"/>
  <c r="I2379" i="21"/>
  <c r="J2379" i="21"/>
  <c r="N2379" i="21"/>
  <c r="P2379" i="21"/>
  <c r="H2380" i="21"/>
  <c r="L2379" i="21"/>
  <c r="K2378" i="21"/>
  <c r="M2378" i="21"/>
  <c r="O2378" i="21"/>
  <c r="Q2378" i="21"/>
  <c r="F2381" i="21"/>
  <c r="D2382" i="21"/>
  <c r="E2381" i="21"/>
  <c r="O2379" i="21"/>
  <c r="M2379" i="21"/>
  <c r="K2379" i="21"/>
  <c r="Q2379" i="21"/>
  <c r="I2380" i="21"/>
  <c r="N2380" i="21"/>
  <c r="H2381" i="21"/>
  <c r="L2380" i="21"/>
  <c r="J2380" i="21"/>
  <c r="P2380" i="21"/>
  <c r="E2382" i="21"/>
  <c r="F2382" i="21"/>
  <c r="D2383" i="21"/>
  <c r="K2380" i="21"/>
  <c r="Q2380" i="21"/>
  <c r="M2380" i="21"/>
  <c r="O2380" i="21"/>
  <c r="J2381" i="21"/>
  <c r="H2382" i="21"/>
  <c r="N2381" i="21"/>
  <c r="P2381" i="21"/>
  <c r="L2381" i="21"/>
  <c r="I2381" i="21"/>
  <c r="E2383" i="21"/>
  <c r="F2383" i="21"/>
  <c r="D2384" i="21"/>
  <c r="I2382" i="21"/>
  <c r="J2382" i="21"/>
  <c r="H2383" i="21"/>
  <c r="P2382" i="21"/>
  <c r="N2382" i="21"/>
  <c r="L2382" i="21"/>
  <c r="O2381" i="21"/>
  <c r="Q2381" i="21"/>
  <c r="M2381" i="21"/>
  <c r="K2381" i="21"/>
  <c r="F2384" i="21"/>
  <c r="E2384" i="21"/>
  <c r="D2385" i="21"/>
  <c r="O2382" i="21"/>
  <c r="Q2382" i="21"/>
  <c r="K2382" i="21"/>
  <c r="M2382" i="21"/>
  <c r="J2383" i="21"/>
  <c r="N2383" i="21"/>
  <c r="L2383" i="21"/>
  <c r="I2383" i="21"/>
  <c r="P2383" i="21"/>
  <c r="H2384" i="21"/>
  <c r="E2385" i="21"/>
  <c r="D2386" i="21"/>
  <c r="F2385" i="21"/>
  <c r="K2383" i="21"/>
  <c r="Q2383" i="21"/>
  <c r="M2383" i="21"/>
  <c r="O2383" i="21"/>
  <c r="N2384" i="21"/>
  <c r="P2384" i="21"/>
  <c r="L2384" i="21"/>
  <c r="J2384" i="21"/>
  <c r="I2384" i="21"/>
  <c r="H2385" i="21"/>
  <c r="E2386" i="21"/>
  <c r="D2387" i="21"/>
  <c r="F2386" i="21"/>
  <c r="O2384" i="21"/>
  <c r="Q2384" i="21"/>
  <c r="M2384" i="21"/>
  <c r="K2384" i="21"/>
  <c r="L2385" i="21"/>
  <c r="H2386" i="21"/>
  <c r="N2385" i="21"/>
  <c r="P2385" i="21"/>
  <c r="J2385" i="21"/>
  <c r="I2385" i="21"/>
  <c r="E2387" i="21"/>
  <c r="F2387" i="21"/>
  <c r="D2388" i="21"/>
  <c r="J2386" i="21"/>
  <c r="I2386" i="21"/>
  <c r="H2387" i="21"/>
  <c r="L2386" i="21"/>
  <c r="N2386" i="21"/>
  <c r="P2386" i="21"/>
  <c r="K2385" i="21"/>
  <c r="O2385" i="21"/>
  <c r="Q2385" i="21"/>
  <c r="M2385" i="21"/>
  <c r="E2388" i="21"/>
  <c r="F2388" i="21"/>
  <c r="D2389" i="21"/>
  <c r="O2386" i="21"/>
  <c r="Q2386" i="21"/>
  <c r="K2386" i="21"/>
  <c r="M2386" i="21"/>
  <c r="J2387" i="21"/>
  <c r="N2387" i="21"/>
  <c r="H2388" i="21"/>
  <c r="L2387" i="21"/>
  <c r="P2387" i="21"/>
  <c r="I2387" i="21"/>
  <c r="F2389" i="21"/>
  <c r="E2389" i="21"/>
  <c r="D2390" i="21"/>
  <c r="I2388" i="21"/>
  <c r="J2388" i="21"/>
  <c r="P2388" i="21"/>
  <c r="L2388" i="21"/>
  <c r="N2388" i="21"/>
  <c r="H2389" i="21"/>
  <c r="K2387" i="21"/>
  <c r="O2387" i="21"/>
  <c r="Q2387" i="21"/>
  <c r="M2387" i="21"/>
  <c r="E2390" i="21"/>
  <c r="D2391" i="21"/>
  <c r="F2390" i="21"/>
  <c r="Q2388" i="21"/>
  <c r="O2388" i="21"/>
  <c r="K2388" i="21"/>
  <c r="M2388" i="21"/>
  <c r="I2389" i="21"/>
  <c r="L2389" i="21"/>
  <c r="P2389" i="21"/>
  <c r="H2390" i="21"/>
  <c r="J2389" i="21"/>
  <c r="N2389" i="21"/>
  <c r="F2391" i="21"/>
  <c r="E2391" i="21"/>
  <c r="D2392" i="21"/>
  <c r="K2389" i="21"/>
  <c r="Q2389" i="21"/>
  <c r="O2389" i="21"/>
  <c r="M2389" i="21"/>
  <c r="L2390" i="21"/>
  <c r="I2390" i="21"/>
  <c r="J2390" i="21"/>
  <c r="P2390" i="21"/>
  <c r="N2390" i="21"/>
  <c r="H2391" i="21"/>
  <c r="D2393" i="21"/>
  <c r="F2392" i="21"/>
  <c r="E2392" i="21"/>
  <c r="M2390" i="21"/>
  <c r="O2390" i="21"/>
  <c r="K2390" i="21"/>
  <c r="Q2390" i="21"/>
  <c r="H2392" i="21"/>
  <c r="P2391" i="21"/>
  <c r="L2391" i="21"/>
  <c r="J2391" i="21"/>
  <c r="I2391" i="21"/>
  <c r="N2391" i="21"/>
  <c r="E2393" i="21"/>
  <c r="F2393" i="21"/>
  <c r="D2394" i="21"/>
  <c r="L2392" i="21"/>
  <c r="N2392" i="21"/>
  <c r="H2393" i="21"/>
  <c r="P2392" i="21"/>
  <c r="J2392" i="21"/>
  <c r="I2392" i="21"/>
  <c r="Q2391" i="21"/>
  <c r="K2391" i="21"/>
  <c r="M2391" i="21"/>
  <c r="O2391" i="21"/>
  <c r="E2394" i="21"/>
  <c r="D2395" i="21"/>
  <c r="F2394" i="21"/>
  <c r="P2393" i="21"/>
  <c r="J2393" i="21"/>
  <c r="I2393" i="21"/>
  <c r="H2394" i="21"/>
  <c r="N2393" i="21"/>
  <c r="L2393" i="21"/>
  <c r="O2392" i="21"/>
  <c r="K2392" i="21"/>
  <c r="Q2392" i="21"/>
  <c r="M2392" i="21"/>
  <c r="E2395" i="21"/>
  <c r="D2396" i="21"/>
  <c r="F2395" i="21"/>
  <c r="K2393" i="21"/>
  <c r="Q2393" i="21"/>
  <c r="M2393" i="21"/>
  <c r="O2393" i="21"/>
  <c r="I2394" i="21"/>
  <c r="P2394" i="21"/>
  <c r="J2394" i="21"/>
  <c r="L2394" i="21"/>
  <c r="H2395" i="21"/>
  <c r="N2394" i="21"/>
  <c r="E2396" i="21"/>
  <c r="F2396" i="21"/>
  <c r="D2397" i="21"/>
  <c r="Q2394" i="21"/>
  <c r="M2394" i="21"/>
  <c r="K2394" i="21"/>
  <c r="O2394" i="21"/>
  <c r="L2395" i="21"/>
  <c r="H2396" i="21"/>
  <c r="I2395" i="21"/>
  <c r="N2395" i="21"/>
  <c r="J2395" i="21"/>
  <c r="P2395" i="21"/>
  <c r="F2397" i="21"/>
  <c r="E2397" i="21"/>
  <c r="D2398" i="21"/>
  <c r="J2396" i="21"/>
  <c r="P2396" i="21"/>
  <c r="I2396" i="21"/>
  <c r="N2396" i="21"/>
  <c r="L2396" i="21"/>
  <c r="H2397" i="21"/>
  <c r="M2395" i="21"/>
  <c r="Q2395" i="21"/>
  <c r="K2395" i="21"/>
  <c r="O2395" i="21"/>
  <c r="F2398" i="21"/>
  <c r="D2399" i="21"/>
  <c r="E2398" i="21"/>
  <c r="M2396" i="21"/>
  <c r="K2396" i="21"/>
  <c r="Q2396" i="21"/>
  <c r="O2396" i="21"/>
  <c r="I2397" i="21"/>
  <c r="J2397" i="21"/>
  <c r="H2398" i="21"/>
  <c r="N2397" i="21"/>
  <c r="P2397" i="21"/>
  <c r="L2397" i="21"/>
  <c r="E2399" i="21"/>
  <c r="F2399" i="21"/>
  <c r="D2400" i="21"/>
  <c r="M2397" i="21"/>
  <c r="Q2397" i="21"/>
  <c r="K2397" i="21"/>
  <c r="O2397" i="21"/>
  <c r="J2398" i="21"/>
  <c r="P2398" i="21"/>
  <c r="H2399" i="21"/>
  <c r="N2398" i="21"/>
  <c r="I2398" i="21"/>
  <c r="L2398" i="21"/>
  <c r="F2400" i="21"/>
  <c r="D2401" i="21"/>
  <c r="E2400" i="21"/>
  <c r="J2399" i="21"/>
  <c r="I2399" i="21"/>
  <c r="H2400" i="21"/>
  <c r="L2399" i="21"/>
  <c r="P2399" i="21"/>
  <c r="N2399" i="21"/>
  <c r="K2398" i="21"/>
  <c r="M2398" i="21"/>
  <c r="Q2398" i="21"/>
  <c r="O2398" i="21"/>
  <c r="E2401" i="21"/>
  <c r="F2401" i="21"/>
  <c r="D2402" i="21"/>
  <c r="M2399" i="21"/>
  <c r="O2399" i="21"/>
  <c r="Q2399" i="21"/>
  <c r="K2399" i="21"/>
  <c r="J2400" i="21"/>
  <c r="H2401" i="21"/>
  <c r="L2400" i="21"/>
  <c r="I2400" i="21"/>
  <c r="P2400" i="21"/>
  <c r="N2400" i="21"/>
  <c r="D2403" i="21"/>
  <c r="E2402" i="21"/>
  <c r="F2402" i="21"/>
  <c r="J2401" i="21"/>
  <c r="N2401" i="21"/>
  <c r="P2401" i="21"/>
  <c r="L2401" i="21"/>
  <c r="H2402" i="21"/>
  <c r="I2401" i="21"/>
  <c r="K2400" i="21"/>
  <c r="M2400" i="21"/>
  <c r="O2400" i="21"/>
  <c r="Q2400" i="21"/>
  <c r="E2403" i="21"/>
  <c r="F2403" i="21"/>
  <c r="D2404" i="21"/>
  <c r="N2402" i="21"/>
  <c r="P2402" i="21"/>
  <c r="L2402" i="21"/>
  <c r="J2402" i="21"/>
  <c r="I2402" i="21"/>
  <c r="H2403" i="21"/>
  <c r="M2401" i="21"/>
  <c r="O2401" i="21"/>
  <c r="Q2401" i="21"/>
  <c r="K2401" i="21"/>
  <c r="D2405" i="21"/>
  <c r="F2404" i="21"/>
  <c r="E2404" i="21"/>
  <c r="K2402" i="21"/>
  <c r="M2402" i="21"/>
  <c r="Q2402" i="21"/>
  <c r="O2402" i="21"/>
  <c r="L2403" i="21"/>
  <c r="N2403" i="21"/>
  <c r="I2403" i="21"/>
  <c r="J2403" i="21"/>
  <c r="H2404" i="21"/>
  <c r="P2403" i="21"/>
  <c r="F2405" i="21"/>
  <c r="E2405" i="21"/>
  <c r="D2406" i="21"/>
  <c r="O2403" i="21"/>
  <c r="M2403" i="21"/>
  <c r="K2403" i="21"/>
  <c r="Q2403" i="21"/>
  <c r="L2404" i="21"/>
  <c r="J2404" i="21"/>
  <c r="P2404" i="21"/>
  <c r="H2405" i="21"/>
  <c r="I2404" i="21"/>
  <c r="N2404" i="21"/>
  <c r="D2407" i="21"/>
  <c r="E2406" i="21"/>
  <c r="F2406" i="21"/>
  <c r="J2405" i="21"/>
  <c r="N2405" i="21"/>
  <c r="H2406" i="21"/>
  <c r="L2405" i="21"/>
  <c r="P2405" i="21"/>
  <c r="I2405" i="21"/>
  <c r="Q2404" i="21"/>
  <c r="M2404" i="21"/>
  <c r="O2404" i="21"/>
  <c r="K2404" i="21"/>
  <c r="D2408" i="21"/>
  <c r="F2407" i="21"/>
  <c r="E2407" i="21"/>
  <c r="L2406" i="21"/>
  <c r="H2407" i="21"/>
  <c r="N2406" i="21"/>
  <c r="J2406" i="21"/>
  <c r="I2406" i="21"/>
  <c r="P2406" i="21"/>
  <c r="M2405" i="21"/>
  <c r="O2405" i="21"/>
  <c r="K2405" i="21"/>
  <c r="Q2405" i="21"/>
  <c r="F2408" i="21"/>
  <c r="E2408" i="21"/>
  <c r="D2409" i="21"/>
  <c r="H2408" i="21"/>
  <c r="P2407" i="21"/>
  <c r="N2407" i="21"/>
  <c r="I2407" i="21"/>
  <c r="L2407" i="21"/>
  <c r="J2407" i="21"/>
  <c r="M2406" i="21"/>
  <c r="Q2406" i="21"/>
  <c r="K2406" i="21"/>
  <c r="O2406" i="21"/>
  <c r="E2409" i="21"/>
  <c r="F2409" i="21"/>
  <c r="D2410" i="21"/>
  <c r="L2408" i="21"/>
  <c r="N2408" i="21"/>
  <c r="I2408" i="21"/>
  <c r="H2409" i="21"/>
  <c r="J2408" i="21"/>
  <c r="P2408" i="21"/>
  <c r="O2407" i="21"/>
  <c r="Q2407" i="21"/>
  <c r="M2407" i="21"/>
  <c r="K2407" i="21"/>
  <c r="E2410" i="21"/>
  <c r="D2411" i="21"/>
  <c r="F2410" i="21"/>
  <c r="O2408" i="21"/>
  <c r="M2408" i="21"/>
  <c r="K2408" i="21"/>
  <c r="Q2408" i="21"/>
  <c r="L2409" i="21"/>
  <c r="H2410" i="21"/>
  <c r="N2409" i="21"/>
  <c r="P2409" i="21"/>
  <c r="I2409" i="21"/>
  <c r="J2409" i="21"/>
  <c r="F2411" i="21"/>
  <c r="D2412" i="21"/>
  <c r="E2411" i="21"/>
  <c r="H2411" i="21"/>
  <c r="N2410" i="21"/>
  <c r="I2410" i="21"/>
  <c r="L2410" i="21"/>
  <c r="P2410" i="21"/>
  <c r="J2410" i="21"/>
  <c r="O2409" i="21"/>
  <c r="M2409" i="21"/>
  <c r="K2409" i="21"/>
  <c r="Q2409" i="21"/>
  <c r="D2413" i="21"/>
  <c r="F2412" i="21"/>
  <c r="E2412" i="21"/>
  <c r="N2411" i="21"/>
  <c r="J2411" i="21"/>
  <c r="H2412" i="21"/>
  <c r="L2411" i="21"/>
  <c r="I2411" i="21"/>
  <c r="P2411" i="21"/>
  <c r="O2410" i="21"/>
  <c r="K2410" i="21"/>
  <c r="Q2410" i="21"/>
  <c r="M2410" i="21"/>
  <c r="D2414" i="21"/>
  <c r="E2413" i="21"/>
  <c r="F2413" i="21"/>
  <c r="H2413" i="21"/>
  <c r="J2412" i="21"/>
  <c r="P2412" i="21"/>
  <c r="L2412" i="21"/>
  <c r="I2412" i="21"/>
  <c r="N2412" i="21"/>
  <c r="K2411" i="21"/>
  <c r="M2411" i="21"/>
  <c r="O2411" i="21"/>
  <c r="Q2411" i="21"/>
  <c r="D2415" i="21"/>
  <c r="E2414" i="21"/>
  <c r="F2414" i="21"/>
  <c r="J2413" i="21"/>
  <c r="I2413" i="21"/>
  <c r="L2413" i="21"/>
  <c r="N2413" i="21"/>
  <c r="P2413" i="21"/>
  <c r="H2414" i="21"/>
  <c r="Q2412" i="21"/>
  <c r="M2412" i="21"/>
  <c r="O2412" i="21"/>
  <c r="K2412" i="21"/>
  <c r="F2415" i="21"/>
  <c r="E2415" i="21"/>
  <c r="D2416" i="21"/>
  <c r="K2413" i="21"/>
  <c r="M2413" i="21"/>
  <c r="Q2413" i="21"/>
  <c r="O2413" i="21"/>
  <c r="J2414" i="21"/>
  <c r="N2414" i="21"/>
  <c r="H2415" i="21"/>
  <c r="L2414" i="21"/>
  <c r="I2414" i="21"/>
  <c r="P2414" i="21"/>
  <c r="F2416" i="21"/>
  <c r="E2416" i="21"/>
  <c r="D2417" i="21"/>
  <c r="P2415" i="21"/>
  <c r="I2415" i="21"/>
  <c r="N2415" i="21"/>
  <c r="H2416" i="21"/>
  <c r="J2415" i="21"/>
  <c r="L2415" i="21"/>
  <c r="Q2414" i="21"/>
  <c r="M2414" i="21"/>
  <c r="O2414" i="21"/>
  <c r="K2414" i="21"/>
  <c r="E2417" i="21"/>
  <c r="F2417" i="21"/>
  <c r="D2418" i="21"/>
  <c r="O2415" i="21"/>
  <c r="M2415" i="21"/>
  <c r="Q2415" i="21"/>
  <c r="K2415" i="21"/>
  <c r="I2416" i="21"/>
  <c r="H2417" i="21"/>
  <c r="P2416" i="21"/>
  <c r="N2416" i="21"/>
  <c r="J2416" i="21"/>
  <c r="L2416" i="21"/>
  <c r="D2419" i="21"/>
  <c r="E2418" i="21"/>
  <c r="F2418" i="21"/>
  <c r="K2416" i="21"/>
  <c r="Q2416" i="21"/>
  <c r="M2416" i="21"/>
  <c r="O2416" i="21"/>
  <c r="N2417" i="21"/>
  <c r="L2417" i="21"/>
  <c r="H2418" i="21"/>
  <c r="J2417" i="21"/>
  <c r="P2417" i="21"/>
  <c r="I2417" i="21"/>
  <c r="E2419" i="21"/>
  <c r="D2420" i="21"/>
  <c r="F2419" i="21"/>
  <c r="L2418" i="21"/>
  <c r="I2418" i="21"/>
  <c r="P2418" i="21"/>
  <c r="J2418" i="21"/>
  <c r="N2418" i="21"/>
  <c r="H2419" i="21"/>
  <c r="Q2417" i="21"/>
  <c r="K2417" i="21"/>
  <c r="M2417" i="21"/>
  <c r="O2417" i="21"/>
  <c r="E2420" i="21"/>
  <c r="F2420" i="21"/>
  <c r="D2421" i="21"/>
  <c r="K2418" i="21"/>
  <c r="M2418" i="21"/>
  <c r="O2418" i="21"/>
  <c r="Q2418" i="21"/>
  <c r="I2419" i="21"/>
  <c r="J2419" i="21"/>
  <c r="N2419" i="21"/>
  <c r="L2419" i="21"/>
  <c r="P2419" i="21"/>
  <c r="H2420" i="21"/>
  <c r="E2421" i="21"/>
  <c r="F2421" i="21"/>
  <c r="D2422" i="21"/>
  <c r="M2419" i="21"/>
  <c r="K2419" i="21"/>
  <c r="O2419" i="21"/>
  <c r="Q2419" i="21"/>
  <c r="H2421" i="21"/>
  <c r="I2420" i="21"/>
  <c r="P2420" i="21"/>
  <c r="N2420" i="21"/>
  <c r="L2420" i="21"/>
  <c r="J2420" i="21"/>
  <c r="F2422" i="21"/>
  <c r="D2423" i="21"/>
  <c r="E2422" i="21"/>
  <c r="J2421" i="21"/>
  <c r="H2422" i="21"/>
  <c r="I2421" i="21"/>
  <c r="P2421" i="21"/>
  <c r="L2421" i="21"/>
  <c r="N2421" i="21"/>
  <c r="O2420" i="21"/>
  <c r="M2420" i="21"/>
  <c r="K2420" i="21"/>
  <c r="Q2420" i="21"/>
  <c r="E2423" i="21"/>
  <c r="F2423" i="21"/>
  <c r="D2424" i="21"/>
  <c r="I2422" i="21"/>
  <c r="P2422" i="21"/>
  <c r="H2423" i="21"/>
  <c r="J2422" i="21"/>
  <c r="L2422" i="21"/>
  <c r="N2422" i="21"/>
  <c r="O2421" i="21"/>
  <c r="K2421" i="21"/>
  <c r="Q2421" i="21"/>
  <c r="M2421" i="21"/>
  <c r="F2424" i="21"/>
  <c r="E2424" i="21"/>
  <c r="D2425" i="21"/>
  <c r="Q2422" i="21"/>
  <c r="O2422" i="21"/>
  <c r="M2422" i="21"/>
  <c r="K2422" i="21"/>
  <c r="I2423" i="21"/>
  <c r="J2423" i="21"/>
  <c r="P2423" i="21"/>
  <c r="N2423" i="21"/>
  <c r="L2423" i="21"/>
  <c r="H2424" i="21"/>
  <c r="D2426" i="21"/>
  <c r="E2425" i="21"/>
  <c r="F2425" i="21"/>
  <c r="K2423" i="21"/>
  <c r="M2423" i="21"/>
  <c r="Q2423" i="21"/>
  <c r="O2423" i="21"/>
  <c r="L2424" i="21"/>
  <c r="I2424" i="21"/>
  <c r="H2425" i="21"/>
  <c r="N2424" i="21"/>
  <c r="J2424" i="21"/>
  <c r="P2424" i="21"/>
  <c r="E2426" i="21"/>
  <c r="D2427" i="21"/>
  <c r="F2426" i="21"/>
  <c r="Q2424" i="21"/>
  <c r="M2424" i="21"/>
  <c r="K2424" i="21"/>
  <c r="O2424" i="21"/>
  <c r="L2425" i="21"/>
  <c r="H2426" i="21"/>
  <c r="I2425" i="21"/>
  <c r="P2425" i="21"/>
  <c r="N2425" i="21"/>
  <c r="J2425" i="21"/>
  <c r="F2427" i="21"/>
  <c r="E2427" i="21"/>
  <c r="D2428" i="21"/>
  <c r="N2426" i="21"/>
  <c r="J2426" i="21"/>
  <c r="H2427" i="21"/>
  <c r="L2426" i="21"/>
  <c r="P2426" i="21"/>
  <c r="I2426" i="21"/>
  <c r="M2425" i="21"/>
  <c r="O2425" i="21"/>
  <c r="K2425" i="21"/>
  <c r="Q2425" i="21"/>
  <c r="F2428" i="21"/>
  <c r="E2428" i="21"/>
  <c r="D2429" i="21"/>
  <c r="P2427" i="21"/>
  <c r="I2427" i="21"/>
  <c r="J2427" i="21"/>
  <c r="N2427" i="21"/>
  <c r="L2427" i="21"/>
  <c r="H2428" i="21"/>
  <c r="M2426" i="21"/>
  <c r="K2426" i="21"/>
  <c r="Q2426" i="21"/>
  <c r="O2426" i="21"/>
  <c r="D2430" i="21"/>
  <c r="E2429" i="21"/>
  <c r="F2429" i="21"/>
  <c r="O2427" i="21"/>
  <c r="Q2427" i="21"/>
  <c r="M2427" i="21"/>
  <c r="K2427" i="21"/>
  <c r="P2428" i="21"/>
  <c r="I2428" i="21"/>
  <c r="H2429" i="21"/>
  <c r="J2428" i="21"/>
  <c r="L2428" i="21"/>
  <c r="N2428" i="21"/>
  <c r="D2431" i="21"/>
  <c r="F2430" i="21"/>
  <c r="E2430" i="21"/>
  <c r="K2428" i="21"/>
  <c r="Q2428" i="21"/>
  <c r="O2428" i="21"/>
  <c r="M2428" i="21"/>
  <c r="J2429" i="21"/>
  <c r="P2429" i="21"/>
  <c r="I2429" i="21"/>
  <c r="N2429" i="21"/>
  <c r="L2429" i="21"/>
  <c r="H2430" i="21"/>
  <c r="F2431" i="21"/>
  <c r="D2432" i="21"/>
  <c r="E2431" i="21"/>
  <c r="K2429" i="21"/>
  <c r="M2429" i="21"/>
  <c r="Q2429" i="21"/>
  <c r="O2429" i="21"/>
  <c r="H2431" i="21"/>
  <c r="I2430" i="21"/>
  <c r="L2430" i="21"/>
  <c r="P2430" i="21"/>
  <c r="J2430" i="21"/>
  <c r="N2430" i="21"/>
  <c r="E2432" i="21"/>
  <c r="D2433" i="21"/>
  <c r="F2432" i="21"/>
  <c r="H2432" i="21"/>
  <c r="N2431" i="21"/>
  <c r="J2431" i="21"/>
  <c r="L2431" i="21"/>
  <c r="P2431" i="21"/>
  <c r="I2431" i="21"/>
  <c r="K2430" i="21"/>
  <c r="Q2430" i="21"/>
  <c r="M2430" i="21"/>
  <c r="O2430" i="21"/>
  <c r="F2433" i="21"/>
  <c r="E2433" i="21"/>
  <c r="D2434" i="21"/>
  <c r="I2432" i="21"/>
  <c r="P2432" i="21"/>
  <c r="J2432" i="21"/>
  <c r="L2432" i="21"/>
  <c r="N2432" i="21"/>
  <c r="H2433" i="21"/>
  <c r="Q2431" i="21"/>
  <c r="O2431" i="21"/>
  <c r="M2431" i="21"/>
  <c r="K2431" i="21"/>
  <c r="F2434" i="21"/>
  <c r="E2434" i="21"/>
  <c r="D2435" i="21"/>
  <c r="K2432" i="21"/>
  <c r="M2432" i="21"/>
  <c r="Q2432" i="21"/>
  <c r="O2432" i="21"/>
  <c r="P2433" i="21"/>
  <c r="I2433" i="21"/>
  <c r="H2434" i="21"/>
  <c r="J2433" i="21"/>
  <c r="L2433" i="21"/>
  <c r="N2433" i="21"/>
  <c r="D2436" i="21"/>
  <c r="F2435" i="21"/>
  <c r="E2435" i="21"/>
  <c r="Q2433" i="21"/>
  <c r="O2433" i="21"/>
  <c r="K2433" i="21"/>
  <c r="M2433" i="21"/>
  <c r="P2434" i="21"/>
  <c r="N2434" i="21"/>
  <c r="J2434" i="21"/>
  <c r="I2434" i="21"/>
  <c r="L2434" i="21"/>
  <c r="H2435" i="21"/>
  <c r="E2436" i="21"/>
  <c r="D2437" i="21"/>
  <c r="F2436" i="21"/>
  <c r="M2434" i="21"/>
  <c r="O2434" i="21"/>
  <c r="K2434" i="21"/>
  <c r="Q2434" i="21"/>
  <c r="I2435" i="21"/>
  <c r="J2435" i="21"/>
  <c r="H2436" i="21"/>
  <c r="P2435" i="21"/>
  <c r="L2435" i="21"/>
  <c r="N2435" i="21"/>
  <c r="F2437" i="21"/>
  <c r="E2437" i="21"/>
  <c r="D2438" i="21"/>
  <c r="M2435" i="21"/>
  <c r="K2435" i="21"/>
  <c r="Q2435" i="21"/>
  <c r="O2435" i="21"/>
  <c r="L2436" i="21"/>
  <c r="N2436" i="21"/>
  <c r="P2436" i="21"/>
  <c r="J2436" i="21"/>
  <c r="H2437" i="21"/>
  <c r="I2436" i="21"/>
  <c r="F2438" i="21"/>
  <c r="E2438" i="21"/>
  <c r="D2439" i="21"/>
  <c r="J2437" i="21"/>
  <c r="N2437" i="21"/>
  <c r="P2437" i="21"/>
  <c r="H2438" i="21"/>
  <c r="L2437" i="21"/>
  <c r="I2437" i="21"/>
  <c r="Q2436" i="21"/>
  <c r="M2436" i="21"/>
  <c r="K2436" i="21"/>
  <c r="O2436" i="21"/>
  <c r="D2440" i="21"/>
  <c r="F2439" i="21"/>
  <c r="E2439" i="21"/>
  <c r="H2439" i="21"/>
  <c r="N2438" i="21"/>
  <c r="P2438" i="21"/>
  <c r="J2438" i="21"/>
  <c r="L2438" i="21"/>
  <c r="I2438" i="21"/>
  <c r="O2437" i="21"/>
  <c r="K2437" i="21"/>
  <c r="Q2437" i="21"/>
  <c r="M2437" i="21"/>
  <c r="D2441" i="21"/>
  <c r="E2440" i="21"/>
  <c r="F2440" i="21"/>
  <c r="J2439" i="21"/>
  <c r="I2439" i="21"/>
  <c r="L2439" i="21"/>
  <c r="P2439" i="21"/>
  <c r="N2439" i="21"/>
  <c r="H2440" i="21"/>
  <c r="Q2438" i="21"/>
  <c r="O2438" i="21"/>
  <c r="M2438" i="21"/>
  <c r="K2438" i="21"/>
  <c r="D2442" i="21"/>
  <c r="E2441" i="21"/>
  <c r="F2441" i="21"/>
  <c r="O2439" i="21"/>
  <c r="K2439" i="21"/>
  <c r="Q2439" i="21"/>
  <c r="M2439" i="21"/>
  <c r="I2440" i="21"/>
  <c r="N2440" i="21"/>
  <c r="L2440" i="21"/>
  <c r="P2440" i="21"/>
  <c r="J2440" i="21"/>
  <c r="H2441" i="21"/>
  <c r="F2442" i="21"/>
  <c r="D2443" i="21"/>
  <c r="E2442" i="21"/>
  <c r="K2440" i="21"/>
  <c r="M2440" i="21"/>
  <c r="Q2440" i="21"/>
  <c r="O2440" i="21"/>
  <c r="J2441" i="21"/>
  <c r="H2442" i="21"/>
  <c r="P2441" i="21"/>
  <c r="L2441" i="21"/>
  <c r="N2441" i="21"/>
  <c r="I2441" i="21"/>
  <c r="E2443" i="21"/>
  <c r="D2444" i="21"/>
  <c r="F2443" i="21"/>
  <c r="J2442" i="21"/>
  <c r="H2443" i="21"/>
  <c r="I2442" i="21"/>
  <c r="N2442" i="21"/>
  <c r="L2442" i="21"/>
  <c r="P2442" i="21"/>
  <c r="O2441" i="21"/>
  <c r="K2441" i="21"/>
  <c r="M2441" i="21"/>
  <c r="Q2441" i="21"/>
  <c r="D2445" i="21"/>
  <c r="F2444" i="21"/>
  <c r="E2444" i="21"/>
  <c r="J2443" i="21"/>
  <c r="L2443" i="21"/>
  <c r="P2443" i="21"/>
  <c r="I2443" i="21"/>
  <c r="H2444" i="21"/>
  <c r="N2443" i="21"/>
  <c r="O2442" i="21"/>
  <c r="Q2442" i="21"/>
  <c r="K2442" i="21"/>
  <c r="M2442" i="21"/>
  <c r="F2445" i="21"/>
  <c r="E2445" i="21"/>
  <c r="D2446" i="21"/>
  <c r="M2443" i="21"/>
  <c r="O2443" i="21"/>
  <c r="Q2443" i="21"/>
  <c r="K2443" i="21"/>
  <c r="H2445" i="21"/>
  <c r="J2444" i="21"/>
  <c r="N2444" i="21"/>
  <c r="P2444" i="21"/>
  <c r="L2444" i="21"/>
  <c r="I2444" i="21"/>
  <c r="E2446" i="21"/>
  <c r="F2446" i="21"/>
  <c r="D2447" i="21"/>
  <c r="P2445" i="21"/>
  <c r="H2446" i="21"/>
  <c r="I2445" i="21"/>
  <c r="L2445" i="21"/>
  <c r="N2445" i="21"/>
  <c r="J2445" i="21"/>
  <c r="K2444" i="21"/>
  <c r="O2444" i="21"/>
  <c r="M2444" i="21"/>
  <c r="Q2444" i="21"/>
  <c r="E2447" i="21"/>
  <c r="F2447" i="21"/>
  <c r="D2448" i="21"/>
  <c r="H2447" i="21"/>
  <c r="N2446" i="21"/>
  <c r="P2446" i="21"/>
  <c r="I2446" i="21"/>
  <c r="J2446" i="21"/>
  <c r="L2446" i="21"/>
  <c r="Q2445" i="21"/>
  <c r="M2445" i="21"/>
  <c r="K2445" i="21"/>
  <c r="O2445" i="21"/>
  <c r="F2448" i="21"/>
  <c r="D2449" i="21"/>
  <c r="E2448" i="21"/>
  <c r="N2447" i="21"/>
  <c r="I2447" i="21"/>
  <c r="P2447" i="21"/>
  <c r="J2447" i="21"/>
  <c r="H2448" i="21"/>
  <c r="L2447" i="21"/>
  <c r="M2446" i="21"/>
  <c r="K2446" i="21"/>
  <c r="O2446" i="21"/>
  <c r="Q2446" i="21"/>
  <c r="F2449" i="21"/>
  <c r="D2450" i="21"/>
  <c r="E2449" i="21"/>
  <c r="K2447" i="21"/>
  <c r="Q2447" i="21"/>
  <c r="O2447" i="21"/>
  <c r="M2447" i="21"/>
  <c r="H2449" i="21"/>
  <c r="P2448" i="21"/>
  <c r="L2448" i="21"/>
  <c r="I2448" i="21"/>
  <c r="N2448" i="21"/>
  <c r="J2448" i="21"/>
  <c r="E2450" i="21"/>
  <c r="D2451" i="21"/>
  <c r="F2450" i="21"/>
  <c r="H2450" i="21"/>
  <c r="P2449" i="21"/>
  <c r="I2449" i="21"/>
  <c r="N2449" i="21"/>
  <c r="J2449" i="21"/>
  <c r="L2449" i="21"/>
  <c r="M2448" i="21"/>
  <c r="Q2448" i="21"/>
  <c r="K2448" i="21"/>
  <c r="O2448" i="21"/>
  <c r="F2451" i="21"/>
  <c r="E2451" i="21"/>
  <c r="D2452" i="21"/>
  <c r="P2450" i="21"/>
  <c r="H2451" i="21"/>
  <c r="I2450" i="21"/>
  <c r="J2450" i="21"/>
  <c r="N2450" i="21"/>
  <c r="L2450" i="21"/>
  <c r="M2449" i="21"/>
  <c r="O2449" i="21"/>
  <c r="K2449" i="21"/>
  <c r="Q2449" i="21"/>
  <c r="E2452" i="21"/>
  <c r="F2452" i="21"/>
  <c r="D2453" i="21"/>
  <c r="J2451" i="21"/>
  <c r="H2452" i="21"/>
  <c r="N2451" i="21"/>
  <c r="I2451" i="21"/>
  <c r="L2451" i="21"/>
  <c r="P2451" i="21"/>
  <c r="M2450" i="21"/>
  <c r="K2450" i="21"/>
  <c r="O2450" i="21"/>
  <c r="Q2450" i="21"/>
  <c r="F2453" i="21"/>
  <c r="E2453" i="21"/>
  <c r="D2454" i="21"/>
  <c r="N2452" i="21"/>
  <c r="L2452" i="21"/>
  <c r="J2452" i="21"/>
  <c r="P2452" i="21"/>
  <c r="I2452" i="21"/>
  <c r="H2453" i="21"/>
  <c r="Q2451" i="21"/>
  <c r="M2451" i="21"/>
  <c r="K2451" i="21"/>
  <c r="O2451" i="21"/>
  <c r="E2454" i="21"/>
  <c r="F2454" i="21"/>
  <c r="D2455" i="21"/>
  <c r="O2452" i="21"/>
  <c r="K2452" i="21"/>
  <c r="M2452" i="21"/>
  <c r="Q2452" i="21"/>
  <c r="H2454" i="21"/>
  <c r="L2453" i="21"/>
  <c r="I2453" i="21"/>
  <c r="P2453" i="21"/>
  <c r="J2453" i="21"/>
  <c r="N2453" i="21"/>
  <c r="F2455" i="21"/>
  <c r="E2455" i="21"/>
  <c r="D2456" i="21"/>
  <c r="L2454" i="21"/>
  <c r="H2455" i="21"/>
  <c r="J2454" i="21"/>
  <c r="N2454" i="21"/>
  <c r="P2454" i="21"/>
  <c r="I2454" i="21"/>
  <c r="K2453" i="21"/>
  <c r="M2453" i="21"/>
  <c r="Q2453" i="21"/>
  <c r="O2453" i="21"/>
  <c r="D2457" i="21"/>
  <c r="E2456" i="21"/>
  <c r="F2456" i="21"/>
  <c r="J2455" i="21"/>
  <c r="H2456" i="21"/>
  <c r="N2455" i="21"/>
  <c r="P2455" i="21"/>
  <c r="I2455" i="21"/>
  <c r="L2455" i="21"/>
  <c r="M2454" i="21"/>
  <c r="K2454" i="21"/>
  <c r="O2454" i="21"/>
  <c r="Q2454" i="21"/>
  <c r="E2457" i="21"/>
  <c r="F2457" i="21"/>
  <c r="D2458" i="21"/>
  <c r="J2456" i="21"/>
  <c r="H2457" i="21"/>
  <c r="L2456" i="21"/>
  <c r="I2456" i="21"/>
  <c r="N2456" i="21"/>
  <c r="P2456" i="21"/>
  <c r="Q2455" i="21"/>
  <c r="M2455" i="21"/>
  <c r="K2455" i="21"/>
  <c r="O2455" i="21"/>
  <c r="D2459" i="21"/>
  <c r="E2458" i="21"/>
  <c r="F2458" i="21"/>
  <c r="L2457" i="21"/>
  <c r="J2457" i="21"/>
  <c r="P2457" i="21"/>
  <c r="I2457" i="21"/>
  <c r="N2457" i="21"/>
  <c r="H2458" i="21"/>
  <c r="Q2456" i="21"/>
  <c r="O2456" i="21"/>
  <c r="M2456" i="21"/>
  <c r="K2456" i="21"/>
  <c r="D2460" i="21"/>
  <c r="E2459" i="21"/>
  <c r="F2459" i="21"/>
  <c r="O2457" i="21"/>
  <c r="K2457" i="21"/>
  <c r="Q2457" i="21"/>
  <c r="M2457" i="21"/>
  <c r="P2458" i="21"/>
  <c r="N2458" i="21"/>
  <c r="L2458" i="21"/>
  <c r="I2458" i="21"/>
  <c r="H2459" i="21"/>
  <c r="J2458" i="21"/>
  <c r="E2460" i="21"/>
  <c r="F2460" i="21"/>
  <c r="D2461" i="21"/>
  <c r="K2458" i="21"/>
  <c r="O2458" i="21"/>
  <c r="Q2458" i="21"/>
  <c r="M2458" i="21"/>
  <c r="H2460" i="21"/>
  <c r="N2459" i="21"/>
  <c r="I2459" i="21"/>
  <c r="L2459" i="21"/>
  <c r="P2459" i="21"/>
  <c r="J2459" i="21"/>
  <c r="F2461" i="21"/>
  <c r="D2462" i="21"/>
  <c r="E2461" i="21"/>
  <c r="P2460" i="21"/>
  <c r="N2460" i="21"/>
  <c r="I2460" i="21"/>
  <c r="J2460" i="21"/>
  <c r="L2460" i="21"/>
  <c r="H2461" i="21"/>
  <c r="Q2459" i="21"/>
  <c r="K2459" i="21"/>
  <c r="M2459" i="21"/>
  <c r="O2459" i="21"/>
  <c r="E2462" i="21"/>
  <c r="D2463" i="21"/>
  <c r="F2462" i="21"/>
  <c r="Q2460" i="21"/>
  <c r="O2460" i="21"/>
  <c r="K2460" i="21"/>
  <c r="M2460" i="21"/>
  <c r="J2461" i="21"/>
  <c r="L2461" i="21"/>
  <c r="P2461" i="21"/>
  <c r="I2461" i="21"/>
  <c r="N2461" i="21"/>
  <c r="H2462" i="21"/>
  <c r="E2463" i="21"/>
  <c r="F2463" i="21"/>
  <c r="D2464" i="21"/>
  <c r="Q2461" i="21"/>
  <c r="O2461" i="21"/>
  <c r="M2461" i="21"/>
  <c r="K2461" i="21"/>
  <c r="H2463" i="21"/>
  <c r="I2462" i="21"/>
  <c r="L2462" i="21"/>
  <c r="P2462" i="21"/>
  <c r="J2462" i="21"/>
  <c r="N2462" i="21"/>
  <c r="F2464" i="21"/>
  <c r="E2464" i="21"/>
  <c r="D2465" i="21"/>
  <c r="H2464" i="21"/>
  <c r="L2463" i="21"/>
  <c r="I2463" i="21"/>
  <c r="P2463" i="21"/>
  <c r="J2463" i="21"/>
  <c r="N2463" i="21"/>
  <c r="K2462" i="21"/>
  <c r="Q2462" i="21"/>
  <c r="O2462" i="21"/>
  <c r="M2462" i="21"/>
  <c r="E2465" i="21"/>
  <c r="F2465" i="21"/>
  <c r="D2466" i="21"/>
  <c r="N2464" i="21"/>
  <c r="I2464" i="21"/>
  <c r="L2464" i="21"/>
  <c r="J2464" i="21"/>
  <c r="H2465" i="21"/>
  <c r="P2464" i="21"/>
  <c r="O2463" i="21"/>
  <c r="K2463" i="21"/>
  <c r="Q2463" i="21"/>
  <c r="M2463" i="21"/>
  <c r="D2467" i="21"/>
  <c r="E2466" i="21"/>
  <c r="F2466" i="21"/>
  <c r="O2464" i="21"/>
  <c r="K2464" i="21"/>
  <c r="M2464" i="21"/>
  <c r="Q2464" i="21"/>
  <c r="N2465" i="21"/>
  <c r="L2465" i="21"/>
  <c r="J2465" i="21"/>
  <c r="P2465" i="21"/>
  <c r="I2465" i="21"/>
  <c r="H2466" i="21"/>
  <c r="F2467" i="21"/>
  <c r="E2467" i="21"/>
  <c r="D2468" i="21"/>
  <c r="O2465" i="21"/>
  <c r="Q2465" i="21"/>
  <c r="K2465" i="21"/>
  <c r="M2465" i="21"/>
  <c r="L2466" i="21"/>
  <c r="J2466" i="21"/>
  <c r="I2466" i="21"/>
  <c r="N2466" i="21"/>
  <c r="P2466" i="21"/>
  <c r="H2467" i="21"/>
  <c r="D2469" i="21"/>
  <c r="F2468" i="21"/>
  <c r="E2468" i="21"/>
  <c r="K2466" i="21"/>
  <c r="O2466" i="21"/>
  <c r="Q2466" i="21"/>
  <c r="M2466" i="21"/>
  <c r="I2467" i="21"/>
  <c r="N2467" i="21"/>
  <c r="P2467" i="21"/>
  <c r="L2467" i="21"/>
  <c r="H2468" i="21"/>
  <c r="J2467" i="21"/>
  <c r="F2469" i="21"/>
  <c r="E2469" i="21"/>
  <c r="D2470" i="21"/>
  <c r="Q2467" i="21"/>
  <c r="O2467" i="21"/>
  <c r="K2467" i="21"/>
  <c r="M2467" i="21"/>
  <c r="L2468" i="21"/>
  <c r="N2468" i="21"/>
  <c r="P2468" i="21"/>
  <c r="H2469" i="21"/>
  <c r="I2468" i="21"/>
  <c r="J2468" i="21"/>
  <c r="F2470" i="21"/>
  <c r="D2471" i="21"/>
  <c r="E2470" i="21"/>
  <c r="N2469" i="21"/>
  <c r="I2469" i="21"/>
  <c r="J2469" i="21"/>
  <c r="L2469" i="21"/>
  <c r="P2469" i="21"/>
  <c r="H2470" i="21"/>
  <c r="O2468" i="21"/>
  <c r="Q2468" i="21"/>
  <c r="M2468" i="21"/>
  <c r="K2468" i="21"/>
  <c r="D2472" i="21"/>
  <c r="F2471" i="21"/>
  <c r="E2471" i="21"/>
  <c r="M2469" i="21"/>
  <c r="K2469" i="21"/>
  <c r="Q2469" i="21"/>
  <c r="O2469" i="21"/>
  <c r="P2470" i="21"/>
  <c r="L2470" i="21"/>
  <c r="H2471" i="21"/>
  <c r="I2470" i="21"/>
  <c r="J2470" i="21"/>
  <c r="N2470" i="21"/>
  <c r="E2472" i="21"/>
  <c r="F2472" i="21"/>
  <c r="D2473" i="21"/>
  <c r="P2471" i="21"/>
  <c r="I2471" i="21"/>
  <c r="L2471" i="21"/>
  <c r="H2472" i="21"/>
  <c r="J2471" i="21"/>
  <c r="N2471" i="21"/>
  <c r="M2470" i="21"/>
  <c r="Q2470" i="21"/>
  <c r="O2470" i="21"/>
  <c r="K2470" i="21"/>
  <c r="E2473" i="21"/>
  <c r="F2473" i="21"/>
  <c r="D2474" i="21"/>
  <c r="M2471" i="21"/>
  <c r="O2471" i="21"/>
  <c r="Q2471" i="21"/>
  <c r="K2471" i="21"/>
  <c r="N2472" i="21"/>
  <c r="L2472" i="21"/>
  <c r="P2472" i="21"/>
  <c r="I2472" i="21"/>
  <c r="J2472" i="21"/>
  <c r="H2473" i="21"/>
  <c r="D2475" i="21"/>
  <c r="E2474" i="21"/>
  <c r="F2474" i="21"/>
  <c r="M2472" i="21"/>
  <c r="Q2472" i="21"/>
  <c r="O2472" i="21"/>
  <c r="K2472" i="21"/>
  <c r="N2473" i="21"/>
  <c r="P2473" i="21"/>
  <c r="J2473" i="21"/>
  <c r="L2473" i="21"/>
  <c r="H2474" i="21"/>
  <c r="I2473" i="21"/>
  <c r="D2476" i="21"/>
  <c r="E2475" i="21"/>
  <c r="F2475" i="21"/>
  <c r="N2474" i="21"/>
  <c r="L2474" i="21"/>
  <c r="H2475" i="21"/>
  <c r="J2474" i="21"/>
  <c r="P2474" i="21"/>
  <c r="I2474" i="21"/>
  <c r="Q2473" i="21"/>
  <c r="O2473" i="21"/>
  <c r="M2473" i="21"/>
  <c r="K2473" i="21"/>
  <c r="E2476" i="21"/>
  <c r="F2476" i="21"/>
  <c r="D2477" i="21"/>
  <c r="J2475" i="21"/>
  <c r="P2475" i="21"/>
  <c r="L2475" i="21"/>
  <c r="H2476" i="21"/>
  <c r="I2475" i="21"/>
  <c r="N2475" i="21"/>
  <c r="K2474" i="21"/>
  <c r="O2474" i="21"/>
  <c r="M2474" i="21"/>
  <c r="Q2474" i="21"/>
  <c r="F2477" i="21"/>
  <c r="D2478" i="21"/>
  <c r="E2477" i="21"/>
  <c r="J2476" i="21"/>
  <c r="L2476" i="21"/>
  <c r="H2477" i="21"/>
  <c r="P2476" i="21"/>
  <c r="I2476" i="21"/>
  <c r="N2476" i="21"/>
  <c r="M2475" i="21"/>
  <c r="O2475" i="21"/>
  <c r="Q2475" i="21"/>
  <c r="K2475" i="21"/>
  <c r="E2478" i="21"/>
  <c r="D2479" i="21"/>
  <c r="F2478" i="21"/>
  <c r="N2477" i="21"/>
  <c r="H2478" i="21"/>
  <c r="J2477" i="21"/>
  <c r="I2477" i="21"/>
  <c r="P2477" i="21"/>
  <c r="L2477" i="21"/>
  <c r="K2476" i="21"/>
  <c r="O2476" i="21"/>
  <c r="Q2476" i="21"/>
  <c r="M2476" i="21"/>
  <c r="D2480" i="21"/>
  <c r="F2479" i="21"/>
  <c r="E2479" i="21"/>
  <c r="J2478" i="21"/>
  <c r="N2478" i="21"/>
  <c r="P2478" i="21"/>
  <c r="L2478" i="21"/>
  <c r="H2479" i="21"/>
  <c r="I2478" i="21"/>
  <c r="M2477" i="21"/>
  <c r="O2477" i="21"/>
  <c r="Q2477" i="21"/>
  <c r="K2477" i="21"/>
  <c r="F2480" i="21"/>
  <c r="E2480" i="21"/>
  <c r="D2481" i="21"/>
  <c r="H2480" i="21"/>
  <c r="P2479" i="21"/>
  <c r="J2479" i="21"/>
  <c r="I2479" i="21"/>
  <c r="N2479" i="21"/>
  <c r="L2479" i="21"/>
  <c r="O2478" i="21"/>
  <c r="K2478" i="21"/>
  <c r="M2478" i="21"/>
  <c r="Q2478" i="21"/>
  <c r="E2481" i="21"/>
  <c r="F2481" i="21"/>
  <c r="D2482" i="21"/>
  <c r="P2480" i="21"/>
  <c r="H2481" i="21"/>
  <c r="N2480" i="21"/>
  <c r="I2480" i="21"/>
  <c r="J2480" i="21"/>
  <c r="L2480" i="21"/>
  <c r="O2479" i="21"/>
  <c r="K2479" i="21"/>
  <c r="M2479" i="21"/>
  <c r="Q2479" i="21"/>
  <c r="E2482" i="21"/>
  <c r="D2483" i="21"/>
  <c r="F2482" i="21"/>
  <c r="P2481" i="21"/>
  <c r="L2481" i="21"/>
  <c r="H2482" i="21"/>
  <c r="I2481" i="21"/>
  <c r="J2481" i="21"/>
  <c r="N2481" i="21"/>
  <c r="M2480" i="21"/>
  <c r="Q2480" i="21"/>
  <c r="K2480" i="21"/>
  <c r="O2480" i="21"/>
  <c r="E2483" i="21"/>
  <c r="D2484" i="21"/>
  <c r="F2483" i="21"/>
  <c r="L2482" i="21"/>
  <c r="I2482" i="21"/>
  <c r="P2482" i="21"/>
  <c r="J2482" i="21"/>
  <c r="H2483" i="21"/>
  <c r="N2482" i="21"/>
  <c r="M2481" i="21"/>
  <c r="K2481" i="21"/>
  <c r="O2481" i="21"/>
  <c r="Q2481" i="21"/>
  <c r="E2484" i="21"/>
  <c r="F2484" i="21"/>
  <c r="D2485" i="21"/>
  <c r="K2482" i="21"/>
  <c r="O2482" i="21"/>
  <c r="Q2482" i="21"/>
  <c r="M2482" i="21"/>
  <c r="J2483" i="21"/>
  <c r="H2484" i="21"/>
  <c r="L2483" i="21"/>
  <c r="I2483" i="21"/>
  <c r="N2483" i="21"/>
  <c r="P2483" i="21"/>
  <c r="D2486" i="21"/>
  <c r="F2485" i="21"/>
  <c r="E2485" i="21"/>
  <c r="J2484" i="21"/>
  <c r="L2484" i="21"/>
  <c r="N2484" i="21"/>
  <c r="I2484" i="21"/>
  <c r="P2484" i="21"/>
  <c r="H2485" i="21"/>
  <c r="K2483" i="21"/>
  <c r="Q2483" i="21"/>
  <c r="O2483" i="21"/>
  <c r="M2483" i="21"/>
  <c r="F2486" i="21"/>
  <c r="D2487" i="21"/>
  <c r="E2486" i="21"/>
  <c r="O2484" i="21"/>
  <c r="M2484" i="21"/>
  <c r="Q2484" i="21"/>
  <c r="K2484" i="21"/>
  <c r="N2485" i="21"/>
  <c r="P2485" i="21"/>
  <c r="J2485" i="21"/>
  <c r="I2485" i="21"/>
  <c r="L2485" i="21"/>
  <c r="H2486" i="21"/>
  <c r="E2487" i="21"/>
  <c r="F2487" i="21"/>
  <c r="D2488" i="21"/>
  <c r="Q2485" i="21"/>
  <c r="M2485" i="21"/>
  <c r="O2485" i="21"/>
  <c r="K2485" i="21"/>
  <c r="I2486" i="21"/>
  <c r="J2486" i="21"/>
  <c r="H2487" i="21"/>
  <c r="L2486" i="21"/>
  <c r="P2486" i="21"/>
  <c r="N2486" i="21"/>
  <c r="D2489" i="21"/>
  <c r="F2488" i="21"/>
  <c r="E2488" i="21"/>
  <c r="O2486" i="21"/>
  <c r="K2486" i="21"/>
  <c r="Q2486" i="21"/>
  <c r="M2486" i="21"/>
  <c r="J2487" i="21"/>
  <c r="I2487" i="21"/>
  <c r="L2487" i="21"/>
  <c r="P2487" i="21"/>
  <c r="H2488" i="21"/>
  <c r="N2487" i="21"/>
  <c r="E2489" i="21"/>
  <c r="D2490" i="21"/>
  <c r="F2489" i="21"/>
  <c r="Q2487" i="21"/>
  <c r="M2487" i="21"/>
  <c r="K2487" i="21"/>
  <c r="O2487" i="21"/>
  <c r="L2488" i="21"/>
  <c r="N2488" i="21"/>
  <c r="I2488" i="21"/>
  <c r="P2488" i="21"/>
  <c r="H2489" i="21"/>
  <c r="J2488" i="21"/>
  <c r="E2490" i="21"/>
  <c r="D2491" i="21"/>
  <c r="F2490" i="21"/>
  <c r="M2488" i="21"/>
  <c r="K2488" i="21"/>
  <c r="O2488" i="21"/>
  <c r="Q2488" i="21"/>
  <c r="L2489" i="21"/>
  <c r="P2489" i="21"/>
  <c r="N2489" i="21"/>
  <c r="H2490" i="21"/>
  <c r="J2489" i="21"/>
  <c r="I2489" i="21"/>
  <c r="F2491" i="21"/>
  <c r="E2491" i="21"/>
  <c r="D2492" i="21"/>
  <c r="I2490" i="21"/>
  <c r="P2490" i="21"/>
  <c r="H2491" i="21"/>
  <c r="L2490" i="21"/>
  <c r="N2490" i="21"/>
  <c r="J2490" i="21"/>
  <c r="K2489" i="21"/>
  <c r="Q2489" i="21"/>
  <c r="O2489" i="21"/>
  <c r="M2489" i="21"/>
  <c r="F2492" i="21"/>
  <c r="E2492" i="21"/>
  <c r="D2493" i="21"/>
  <c r="M2490" i="21"/>
  <c r="O2490" i="21"/>
  <c r="Q2490" i="21"/>
  <c r="K2490" i="21"/>
  <c r="H2492" i="21"/>
  <c r="J2491" i="21"/>
  <c r="L2491" i="21"/>
  <c r="I2491" i="21"/>
  <c r="N2491" i="21"/>
  <c r="P2491" i="21"/>
  <c r="D2494" i="21"/>
  <c r="E2493" i="21"/>
  <c r="F2493" i="21"/>
  <c r="N2492" i="21"/>
  <c r="P2492" i="21"/>
  <c r="H2493" i="21"/>
  <c r="I2492" i="21"/>
  <c r="J2492" i="21"/>
  <c r="L2492" i="21"/>
  <c r="K2491" i="21"/>
  <c r="O2491" i="21"/>
  <c r="M2491" i="21"/>
  <c r="Q2491" i="21"/>
  <c r="F2494" i="21"/>
  <c r="E2494" i="21"/>
  <c r="D2495" i="21"/>
  <c r="I2493" i="21"/>
  <c r="N2493" i="21"/>
  <c r="H2494" i="21"/>
  <c r="J2493" i="21"/>
  <c r="P2493" i="21"/>
  <c r="L2493" i="21"/>
  <c r="Q2492" i="21"/>
  <c r="O2492" i="21"/>
  <c r="K2492" i="21"/>
  <c r="M2492" i="21"/>
  <c r="D2496" i="21"/>
  <c r="F2495" i="21"/>
  <c r="E2495" i="21"/>
  <c r="M2493" i="21"/>
  <c r="Q2493" i="21"/>
  <c r="O2493" i="21"/>
  <c r="K2493" i="21"/>
  <c r="P2494" i="21"/>
  <c r="L2494" i="21"/>
  <c r="H2495" i="21"/>
  <c r="I2494" i="21"/>
  <c r="N2494" i="21"/>
  <c r="J2494" i="21"/>
  <c r="D2497" i="21"/>
  <c r="F2496" i="21"/>
  <c r="E2496" i="21"/>
  <c r="I2495" i="21"/>
  <c r="N2495" i="21"/>
  <c r="L2495" i="21"/>
  <c r="J2495" i="21"/>
  <c r="P2495" i="21"/>
  <c r="H2496" i="21"/>
  <c r="M2494" i="21"/>
  <c r="K2494" i="21"/>
  <c r="Q2494" i="21"/>
  <c r="O2494" i="21"/>
  <c r="D2498" i="21"/>
  <c r="F2497" i="21"/>
  <c r="E2497" i="21"/>
  <c r="K2495" i="21"/>
  <c r="M2495" i="21"/>
  <c r="Q2495" i="21"/>
  <c r="O2495" i="21"/>
  <c r="L2496" i="21"/>
  <c r="H2497" i="21"/>
  <c r="J2496" i="21"/>
  <c r="P2496" i="21"/>
  <c r="I2496" i="21"/>
  <c r="N2496" i="21"/>
  <c r="D2499" i="21"/>
  <c r="E2498" i="21"/>
  <c r="F2498" i="21"/>
  <c r="N2497" i="21"/>
  <c r="H2498" i="21"/>
  <c r="I2497" i="21"/>
  <c r="P2497" i="21"/>
  <c r="J2497" i="21"/>
  <c r="L2497" i="21"/>
  <c r="O2496" i="21"/>
  <c r="Q2496" i="21"/>
  <c r="K2496" i="21"/>
  <c r="M2496" i="21"/>
  <c r="D2500" i="21"/>
  <c r="E2499" i="21"/>
  <c r="F2499" i="21"/>
  <c r="I2498" i="21"/>
  <c r="P2498" i="21"/>
  <c r="J2498" i="21"/>
  <c r="L2498" i="21"/>
  <c r="H2499" i="21"/>
  <c r="N2498" i="21"/>
  <c r="O2497" i="21"/>
  <c r="K2497" i="21"/>
  <c r="Q2497" i="21"/>
  <c r="M2497" i="21"/>
  <c r="E2500" i="21"/>
  <c r="F2500" i="21"/>
  <c r="D2501" i="21"/>
  <c r="Q2498" i="21"/>
  <c r="K2498" i="21"/>
  <c r="M2498" i="21"/>
  <c r="O2498" i="21"/>
  <c r="N2499" i="21"/>
  <c r="L2499" i="21"/>
  <c r="H2500" i="21"/>
  <c r="I2499" i="21"/>
  <c r="P2499" i="21"/>
  <c r="J2499" i="21"/>
  <c r="F2501" i="21"/>
  <c r="D2502" i="21"/>
  <c r="E2501" i="21"/>
  <c r="P2500" i="21"/>
  <c r="I2500" i="21"/>
  <c r="L2500" i="21"/>
  <c r="H2501" i="21"/>
  <c r="N2500" i="21"/>
  <c r="J2500" i="21"/>
  <c r="M2499" i="21"/>
  <c r="O2499" i="21"/>
  <c r="K2499" i="21"/>
  <c r="Q2499" i="21"/>
  <c r="E2502" i="21"/>
  <c r="D2503" i="21"/>
  <c r="F2502" i="21"/>
  <c r="K2500" i="21"/>
  <c r="M2500" i="21"/>
  <c r="Q2500" i="21"/>
  <c r="O2500" i="21"/>
  <c r="H2502" i="21"/>
  <c r="L2501" i="21"/>
  <c r="P2501" i="21"/>
  <c r="N2501" i="21"/>
  <c r="I2501" i="21"/>
  <c r="J2501" i="21"/>
  <c r="E2503" i="21"/>
  <c r="F2503" i="21"/>
  <c r="D2504" i="21"/>
  <c r="P2502" i="21"/>
  <c r="N2502" i="21"/>
  <c r="L2502" i="21"/>
  <c r="J2502" i="21"/>
  <c r="I2502" i="21"/>
  <c r="H2503" i="21"/>
  <c r="O2501" i="21"/>
  <c r="Q2501" i="21"/>
  <c r="K2501" i="21"/>
  <c r="M2501" i="21"/>
  <c r="D2505" i="21"/>
  <c r="F2504" i="21"/>
  <c r="E2504" i="21"/>
  <c r="Q2502" i="21"/>
  <c r="M2502" i="21"/>
  <c r="O2502" i="21"/>
  <c r="K2502" i="21"/>
  <c r="I2503" i="21"/>
  <c r="P2503" i="21"/>
  <c r="N2503" i="21"/>
  <c r="L2503" i="21"/>
  <c r="J2503" i="21"/>
  <c r="H2504" i="21"/>
  <c r="E2505" i="21"/>
  <c r="F2505" i="21"/>
  <c r="D2506" i="21"/>
  <c r="Q2503" i="21"/>
  <c r="K2503" i="21"/>
  <c r="O2503" i="21"/>
  <c r="M2503" i="21"/>
  <c r="J2504" i="21"/>
  <c r="N2504" i="21"/>
  <c r="H2505" i="21"/>
  <c r="I2504" i="21"/>
  <c r="P2504" i="21"/>
  <c r="L2504" i="21"/>
  <c r="E2506" i="21"/>
  <c r="D2507" i="21"/>
  <c r="F2506" i="21"/>
  <c r="J2505" i="21"/>
  <c r="I2505" i="21"/>
  <c r="N2505" i="21"/>
  <c r="L2505" i="21"/>
  <c r="P2505" i="21"/>
  <c r="H2506" i="21"/>
  <c r="O2504" i="21"/>
  <c r="K2504" i="21"/>
  <c r="M2504" i="21"/>
  <c r="Q2504" i="21"/>
  <c r="D2508" i="21"/>
  <c r="E2507" i="21"/>
  <c r="F2507" i="21"/>
  <c r="M2505" i="21"/>
  <c r="K2505" i="21"/>
  <c r="O2505" i="21"/>
  <c r="Q2505" i="21"/>
  <c r="P2506" i="21"/>
  <c r="L2506" i="21"/>
  <c r="H2507" i="21"/>
  <c r="I2506" i="21"/>
  <c r="N2506" i="21"/>
  <c r="J2506" i="21"/>
  <c r="E2508" i="21"/>
  <c r="D2509" i="21"/>
  <c r="F2508" i="21"/>
  <c r="L2507" i="21"/>
  <c r="P2507" i="21"/>
  <c r="H2508" i="21"/>
  <c r="N2507" i="21"/>
  <c r="J2507" i="21"/>
  <c r="I2507" i="21"/>
  <c r="Q2506" i="21"/>
  <c r="O2506" i="21"/>
  <c r="K2506" i="21"/>
  <c r="M2506" i="21"/>
  <c r="F2509" i="21"/>
  <c r="D2510" i="21"/>
  <c r="E2509" i="21"/>
  <c r="N2508" i="21"/>
  <c r="H2509" i="21"/>
  <c r="J2508" i="21"/>
  <c r="I2508" i="21"/>
  <c r="P2508" i="21"/>
  <c r="L2508" i="21"/>
  <c r="M2507" i="21"/>
  <c r="K2507" i="21"/>
  <c r="O2507" i="21"/>
  <c r="Q2507" i="21"/>
  <c r="F2510" i="21"/>
  <c r="E2510" i="21"/>
  <c r="D2511" i="21"/>
  <c r="P2509" i="21"/>
  <c r="J2509" i="21"/>
  <c r="N2509" i="21"/>
  <c r="H2510" i="21"/>
  <c r="I2509" i="21"/>
  <c r="L2509" i="21"/>
  <c r="K2508" i="21"/>
  <c r="O2508" i="21"/>
  <c r="M2508" i="21"/>
  <c r="Q2508" i="21"/>
  <c r="D2512" i="21"/>
  <c r="E2511" i="21"/>
  <c r="F2511" i="21"/>
  <c r="J2510" i="21"/>
  <c r="P2510" i="21"/>
  <c r="H2511" i="21"/>
  <c r="N2510" i="21"/>
  <c r="I2510" i="21"/>
  <c r="L2510" i="21"/>
  <c r="M2509" i="21"/>
  <c r="K2509" i="21"/>
  <c r="Q2509" i="21"/>
  <c r="O2509" i="21"/>
  <c r="F2512" i="21"/>
  <c r="E2512" i="21"/>
  <c r="D2513" i="21"/>
  <c r="J2511" i="21"/>
  <c r="H2512" i="21"/>
  <c r="L2511" i="21"/>
  <c r="N2511" i="21"/>
  <c r="P2511" i="21"/>
  <c r="I2511" i="21"/>
  <c r="Q2510" i="21"/>
  <c r="O2510" i="21"/>
  <c r="M2510" i="21"/>
  <c r="K2510" i="21"/>
  <c r="F2513" i="21"/>
  <c r="E2513" i="21"/>
  <c r="D2514" i="21"/>
  <c r="N2512" i="21"/>
  <c r="L2512" i="21"/>
  <c r="J2512" i="21"/>
  <c r="H2513" i="21"/>
  <c r="I2512" i="21"/>
  <c r="P2512" i="21"/>
  <c r="Q2511" i="21"/>
  <c r="O2511" i="21"/>
  <c r="M2511" i="21"/>
  <c r="K2511" i="21"/>
  <c r="D2515" i="21"/>
  <c r="E2514" i="21"/>
  <c r="F2514" i="21"/>
  <c r="H2514" i="21"/>
  <c r="L2513" i="21"/>
  <c r="I2513" i="21"/>
  <c r="P2513" i="21"/>
  <c r="N2513" i="21"/>
  <c r="J2513" i="21"/>
  <c r="Q2512" i="21"/>
  <c r="K2512" i="21"/>
  <c r="M2512" i="21"/>
  <c r="O2512" i="21"/>
  <c r="D2516" i="21"/>
  <c r="E2515" i="21"/>
  <c r="F2515" i="21"/>
  <c r="H2515" i="21"/>
  <c r="P2514" i="21"/>
  <c r="L2514" i="21"/>
  <c r="N2514" i="21"/>
  <c r="I2514" i="21"/>
  <c r="J2514" i="21"/>
  <c r="O2513" i="21"/>
  <c r="Q2513" i="21"/>
  <c r="K2513" i="21"/>
  <c r="M2513" i="21"/>
  <c r="E2516" i="21"/>
  <c r="D2517" i="21"/>
  <c r="F2516" i="21"/>
  <c r="N2515" i="21"/>
  <c r="L2515" i="21"/>
  <c r="J2515" i="21"/>
  <c r="P2515" i="21"/>
  <c r="I2515" i="21"/>
  <c r="H2516" i="21"/>
  <c r="K2514" i="21"/>
  <c r="M2514" i="21"/>
  <c r="O2514" i="21"/>
  <c r="Q2514" i="21"/>
  <c r="F2517" i="21"/>
  <c r="D2518" i="21"/>
  <c r="E2517" i="21"/>
  <c r="M2515" i="21"/>
  <c r="Q2515" i="21"/>
  <c r="O2515" i="21"/>
  <c r="K2515" i="21"/>
  <c r="I2516" i="21"/>
  <c r="H2517" i="21"/>
  <c r="N2516" i="21"/>
  <c r="P2516" i="21"/>
  <c r="L2516" i="21"/>
  <c r="J2516" i="21"/>
  <c r="E2518" i="21"/>
  <c r="F2518" i="21"/>
  <c r="D2519" i="21"/>
  <c r="Q2516" i="21"/>
  <c r="M2516" i="21"/>
  <c r="O2516" i="21"/>
  <c r="K2516" i="21"/>
  <c r="L2517" i="21"/>
  <c r="P2517" i="21"/>
  <c r="I2517" i="21"/>
  <c r="N2517" i="21"/>
  <c r="H2518" i="21"/>
  <c r="J2517" i="21"/>
  <c r="D2520" i="21"/>
  <c r="F2519" i="21"/>
  <c r="E2519" i="21"/>
  <c r="K2517" i="21"/>
  <c r="Q2517" i="21"/>
  <c r="M2517" i="21"/>
  <c r="O2517" i="21"/>
  <c r="L2518" i="21"/>
  <c r="I2518" i="21"/>
  <c r="N2518" i="21"/>
  <c r="P2518" i="21"/>
  <c r="H2519" i="21"/>
  <c r="J2518" i="21"/>
  <c r="E2520" i="21"/>
  <c r="D2521" i="21"/>
  <c r="F2520" i="21"/>
  <c r="Q2518" i="21"/>
  <c r="K2518" i="21"/>
  <c r="O2518" i="21"/>
  <c r="M2518" i="21"/>
  <c r="P2519" i="21"/>
  <c r="L2519" i="21"/>
  <c r="H2520" i="21"/>
  <c r="J2519" i="21"/>
  <c r="N2519" i="21"/>
  <c r="I2519" i="21"/>
  <c r="D2522" i="21"/>
  <c r="F2521" i="21"/>
  <c r="E2521" i="21"/>
  <c r="N2520" i="21"/>
  <c r="P2520" i="21"/>
  <c r="I2520" i="21"/>
  <c r="H2521" i="21"/>
  <c r="J2520" i="21"/>
  <c r="L2520" i="21"/>
  <c r="M2519" i="21"/>
  <c r="O2519" i="21"/>
  <c r="Q2519" i="21"/>
  <c r="K2519" i="21"/>
  <c r="F2522" i="21"/>
  <c r="D2523" i="21"/>
  <c r="E2522" i="21"/>
  <c r="M2520" i="21"/>
  <c r="K2520" i="21"/>
  <c r="Q2520" i="21"/>
  <c r="O2520" i="21"/>
  <c r="J2521" i="21"/>
  <c r="N2521" i="21"/>
  <c r="H2522" i="21"/>
  <c r="I2521" i="21"/>
  <c r="L2521" i="21"/>
  <c r="P2521" i="21"/>
  <c r="F2523" i="21"/>
  <c r="D2524" i="21"/>
  <c r="E2523" i="21"/>
  <c r="J2522" i="21"/>
  <c r="N2522" i="21"/>
  <c r="P2522" i="21"/>
  <c r="L2522" i="21"/>
  <c r="I2522" i="21"/>
  <c r="H2523" i="21"/>
  <c r="K2521" i="21"/>
  <c r="Q2521" i="21"/>
  <c r="O2521" i="21"/>
  <c r="M2521" i="21"/>
  <c r="E2524" i="21"/>
  <c r="D2525" i="21"/>
  <c r="F2524" i="21"/>
  <c r="O2522" i="21"/>
  <c r="M2522" i="21"/>
  <c r="Q2522" i="21"/>
  <c r="K2522" i="21"/>
  <c r="I2523" i="21"/>
  <c r="H2524" i="21"/>
  <c r="J2523" i="21"/>
  <c r="L2523" i="21"/>
  <c r="N2523" i="21"/>
  <c r="P2523" i="21"/>
  <c r="D2526" i="21"/>
  <c r="E2525" i="21"/>
  <c r="F2525" i="21"/>
  <c r="O2523" i="21"/>
  <c r="Q2523" i="21"/>
  <c r="K2523" i="21"/>
  <c r="M2523" i="21"/>
  <c r="H2525" i="21"/>
  <c r="J2524" i="21"/>
  <c r="I2524" i="21"/>
  <c r="P2524" i="21"/>
  <c r="N2524" i="21"/>
  <c r="L2524" i="21"/>
  <c r="F2526" i="21"/>
  <c r="E2526" i="21"/>
  <c r="D2527" i="21"/>
  <c r="L2525" i="21"/>
  <c r="I2525" i="21"/>
  <c r="H2526" i="21"/>
  <c r="N2525" i="21"/>
  <c r="P2525" i="21"/>
  <c r="J2525" i="21"/>
  <c r="O2524" i="21"/>
  <c r="M2524" i="21"/>
  <c r="Q2524" i="21"/>
  <c r="K2524" i="21"/>
  <c r="E2527" i="21"/>
  <c r="D2528" i="21"/>
  <c r="F2527" i="21"/>
  <c r="Q2525" i="21"/>
  <c r="K2525" i="21"/>
  <c r="O2525" i="21"/>
  <c r="M2525" i="21"/>
  <c r="J2526" i="21"/>
  <c r="P2526" i="21"/>
  <c r="H2527" i="21"/>
  <c r="I2526" i="21"/>
  <c r="L2526" i="21"/>
  <c r="N2526" i="21"/>
  <c r="D2529" i="21"/>
  <c r="E2528" i="21"/>
  <c r="F2528" i="21"/>
  <c r="J2527" i="21"/>
  <c r="H2528" i="21"/>
  <c r="L2527" i="21"/>
  <c r="P2527" i="21"/>
  <c r="N2527" i="21"/>
  <c r="I2527" i="21"/>
  <c r="Q2526" i="21"/>
  <c r="K2526" i="21"/>
  <c r="O2526" i="21"/>
  <c r="M2526" i="21"/>
  <c r="F2529" i="21"/>
  <c r="D2530" i="21"/>
  <c r="E2529" i="21"/>
  <c r="J2528" i="21"/>
  <c r="N2528" i="21"/>
  <c r="H2529" i="21"/>
  <c r="P2528" i="21"/>
  <c r="L2528" i="21"/>
  <c r="I2528" i="21"/>
  <c r="Q2527" i="21"/>
  <c r="O2527" i="21"/>
  <c r="M2527" i="21"/>
  <c r="K2527" i="21"/>
  <c r="E2530" i="21"/>
  <c r="D2531" i="21"/>
  <c r="F2530" i="21"/>
  <c r="N2529" i="21"/>
  <c r="H2530" i="21"/>
  <c r="J2529" i="21"/>
  <c r="I2529" i="21"/>
  <c r="P2529" i="21"/>
  <c r="L2529" i="21"/>
  <c r="Q2528" i="21"/>
  <c r="M2528" i="21"/>
  <c r="K2528" i="21"/>
  <c r="O2528" i="21"/>
  <c r="D2532" i="21"/>
  <c r="E2531" i="21"/>
  <c r="F2531" i="21"/>
  <c r="I2530" i="21"/>
  <c r="J2530" i="21"/>
  <c r="H2531" i="21"/>
  <c r="L2530" i="21"/>
  <c r="N2530" i="21"/>
  <c r="P2530" i="21"/>
  <c r="K2529" i="21"/>
  <c r="Q2529" i="21"/>
  <c r="M2529" i="21"/>
  <c r="O2529" i="21"/>
  <c r="E2532" i="21"/>
  <c r="D2533" i="21"/>
  <c r="F2532" i="21"/>
  <c r="Q2530" i="21"/>
  <c r="M2530" i="21"/>
  <c r="K2530" i="21"/>
  <c r="O2530" i="21"/>
  <c r="J2531" i="21"/>
  <c r="N2531" i="21"/>
  <c r="H2532" i="21"/>
  <c r="I2531" i="21"/>
  <c r="L2531" i="21"/>
  <c r="P2531" i="21"/>
  <c r="E2533" i="21"/>
  <c r="D2534" i="21"/>
  <c r="F2533" i="21"/>
  <c r="I2532" i="21"/>
  <c r="J2532" i="21"/>
  <c r="H2533" i="21"/>
  <c r="L2532" i="21"/>
  <c r="P2532" i="21"/>
  <c r="N2532" i="21"/>
  <c r="O2531" i="21"/>
  <c r="Q2531" i="21"/>
  <c r="M2531" i="21"/>
  <c r="K2531" i="21"/>
  <c r="E2534" i="21"/>
  <c r="D2535" i="21"/>
  <c r="F2534" i="21"/>
  <c r="Q2532" i="21"/>
  <c r="K2532" i="21"/>
  <c r="M2532" i="21"/>
  <c r="O2532" i="21"/>
  <c r="L2533" i="21"/>
  <c r="I2533" i="21"/>
  <c r="P2533" i="21"/>
  <c r="N2533" i="21"/>
  <c r="J2533" i="21"/>
  <c r="H2534" i="21"/>
  <c r="D2536" i="21"/>
  <c r="F2535" i="21"/>
  <c r="E2535" i="21"/>
  <c r="M2533" i="21"/>
  <c r="O2533" i="21"/>
  <c r="Q2533" i="21"/>
  <c r="K2533" i="21"/>
  <c r="H2535" i="21"/>
  <c r="P2534" i="21"/>
  <c r="J2534" i="21"/>
  <c r="I2534" i="21"/>
  <c r="L2534" i="21"/>
  <c r="N2534" i="21"/>
  <c r="D2537" i="21"/>
  <c r="E2536" i="21"/>
  <c r="F2536" i="21"/>
  <c r="P2535" i="21"/>
  <c r="N2535" i="21"/>
  <c r="H2536" i="21"/>
  <c r="J2535" i="21"/>
  <c r="L2535" i="21"/>
  <c r="I2535" i="21"/>
  <c r="Q2534" i="21"/>
  <c r="M2534" i="21"/>
  <c r="O2534" i="21"/>
  <c r="K2534" i="21"/>
  <c r="F2537" i="21"/>
  <c r="D2538" i="21"/>
  <c r="E2537" i="21"/>
  <c r="H2537" i="21"/>
  <c r="L2536" i="21"/>
  <c r="N2536" i="21"/>
  <c r="J2536" i="21"/>
  <c r="I2536" i="21"/>
  <c r="P2536" i="21"/>
  <c r="K2535" i="21"/>
  <c r="Q2535" i="21"/>
  <c r="O2535" i="21"/>
  <c r="M2535" i="21"/>
  <c r="E2538" i="21"/>
  <c r="F2538" i="21"/>
  <c r="D2539" i="21"/>
  <c r="L2537" i="21"/>
  <c r="N2537" i="21"/>
  <c r="H2538" i="21"/>
  <c r="J2537" i="21"/>
  <c r="I2537" i="21"/>
  <c r="P2537" i="21"/>
  <c r="O2536" i="21"/>
  <c r="K2536" i="21"/>
  <c r="M2536" i="21"/>
  <c r="Q2536" i="21"/>
  <c r="D2540" i="21"/>
  <c r="E2539" i="21"/>
  <c r="F2539" i="21"/>
  <c r="N2538" i="21"/>
  <c r="P2538" i="21"/>
  <c r="H2539" i="21"/>
  <c r="J2538" i="21"/>
  <c r="L2538" i="21"/>
  <c r="I2538" i="21"/>
  <c r="M2537" i="21"/>
  <c r="Q2537" i="21"/>
  <c r="O2537" i="21"/>
  <c r="K2537" i="21"/>
  <c r="D2541" i="21"/>
  <c r="E2540" i="21"/>
  <c r="F2540" i="21"/>
  <c r="I2539" i="21"/>
  <c r="H2540" i="21"/>
  <c r="J2539" i="21"/>
  <c r="N2539" i="21"/>
  <c r="P2539" i="21"/>
  <c r="L2539" i="21"/>
  <c r="K2538" i="21"/>
  <c r="Q2538" i="21"/>
  <c r="M2538" i="21"/>
  <c r="O2538" i="21"/>
  <c r="D2542" i="21"/>
  <c r="E2541" i="21"/>
  <c r="F2541" i="21"/>
  <c r="M2539" i="21"/>
  <c r="Q2539" i="21"/>
  <c r="K2539" i="21"/>
  <c r="O2539" i="21"/>
  <c r="P2540" i="21"/>
  <c r="I2540" i="21"/>
  <c r="N2540" i="21"/>
  <c r="L2540" i="21"/>
  <c r="H2541" i="21"/>
  <c r="J2540" i="21"/>
  <c r="F2542" i="21"/>
  <c r="D2543" i="21"/>
  <c r="E2542" i="21"/>
  <c r="O2540" i="21"/>
  <c r="Q2540" i="21"/>
  <c r="K2540" i="21"/>
  <c r="M2540" i="21"/>
  <c r="J2541" i="21"/>
  <c r="L2541" i="21"/>
  <c r="H2542" i="21"/>
  <c r="N2541" i="21"/>
  <c r="P2541" i="21"/>
  <c r="I2541" i="21"/>
  <c r="D2544" i="21"/>
  <c r="E2543" i="21"/>
  <c r="F2543" i="21"/>
  <c r="J2542" i="21"/>
  <c r="P2542" i="21"/>
  <c r="I2542" i="21"/>
  <c r="L2542" i="21"/>
  <c r="H2543" i="21"/>
  <c r="N2542" i="21"/>
  <c r="K2541" i="21"/>
  <c r="Q2541" i="21"/>
  <c r="M2541" i="21"/>
  <c r="O2541" i="21"/>
  <c r="E2544" i="21"/>
  <c r="D2545" i="21"/>
  <c r="F2544" i="21"/>
  <c r="Q2542" i="21"/>
  <c r="M2542" i="21"/>
  <c r="K2542" i="21"/>
  <c r="O2542" i="21"/>
  <c r="L2543" i="21"/>
  <c r="H2544" i="21"/>
  <c r="J2543" i="21"/>
  <c r="N2543" i="21"/>
  <c r="P2543" i="21"/>
  <c r="I2543" i="21"/>
  <c r="E2545" i="21"/>
  <c r="D2546" i="21"/>
  <c r="F2545" i="21"/>
  <c r="L2544" i="21"/>
  <c r="P2544" i="21"/>
  <c r="N2544" i="21"/>
  <c r="J2544" i="21"/>
  <c r="I2544" i="21"/>
  <c r="H2545" i="21"/>
  <c r="K2543" i="21"/>
  <c r="O2543" i="21"/>
  <c r="Q2543" i="21"/>
  <c r="M2543" i="21"/>
  <c r="D2547" i="21"/>
  <c r="F2546" i="21"/>
  <c r="E2546" i="21"/>
  <c r="Q2544" i="21"/>
  <c r="O2544" i="21"/>
  <c r="K2544" i="21"/>
  <c r="M2544" i="21"/>
  <c r="N2545" i="21"/>
  <c r="L2545" i="21"/>
  <c r="H2546" i="21"/>
  <c r="I2545" i="21"/>
  <c r="P2545" i="21"/>
  <c r="J2545" i="21"/>
  <c r="F2547" i="21"/>
  <c r="E2547" i="21"/>
  <c r="D2548" i="21"/>
  <c r="J2546" i="21"/>
  <c r="N2546" i="21"/>
  <c r="L2546" i="21"/>
  <c r="H2547" i="21"/>
  <c r="P2546" i="21"/>
  <c r="I2546" i="21"/>
  <c r="O2545" i="21"/>
  <c r="K2545" i="21"/>
  <c r="M2545" i="21"/>
  <c r="Q2545" i="21"/>
  <c r="D2549" i="21"/>
  <c r="E2548" i="21"/>
  <c r="F2548" i="21"/>
  <c r="N2547" i="21"/>
  <c r="H2548" i="21"/>
  <c r="L2547" i="21"/>
  <c r="I2547" i="21"/>
  <c r="J2547" i="21"/>
  <c r="P2547" i="21"/>
  <c r="K2546" i="21"/>
  <c r="Q2546" i="21"/>
  <c r="M2546" i="21"/>
  <c r="O2546" i="21"/>
  <c r="E2549" i="21"/>
  <c r="F2549" i="21"/>
  <c r="D2550" i="21"/>
  <c r="L2548" i="21"/>
  <c r="H2549" i="21"/>
  <c r="I2548" i="21"/>
  <c r="P2548" i="21"/>
  <c r="N2548" i="21"/>
  <c r="J2548" i="21"/>
  <c r="O2547" i="21"/>
  <c r="K2547" i="21"/>
  <c r="M2547" i="21"/>
  <c r="Q2547" i="21"/>
  <c r="F2550" i="21"/>
  <c r="E2550" i="21"/>
  <c r="D2551" i="21"/>
  <c r="H2550" i="21"/>
  <c r="P2549" i="21"/>
  <c r="L2549" i="21"/>
  <c r="I2549" i="21"/>
  <c r="J2549" i="21"/>
  <c r="N2549" i="21"/>
  <c r="O2548" i="21"/>
  <c r="K2548" i="21"/>
  <c r="Q2548" i="21"/>
  <c r="M2548" i="21"/>
  <c r="D2552" i="21"/>
  <c r="E2551" i="21"/>
  <c r="F2551" i="21"/>
  <c r="L2550" i="21"/>
  <c r="J2550" i="21"/>
  <c r="I2550" i="21"/>
  <c r="H2551" i="21"/>
  <c r="P2550" i="21"/>
  <c r="N2550" i="21"/>
  <c r="Q2549" i="21"/>
  <c r="M2549" i="21"/>
  <c r="K2549" i="21"/>
  <c r="O2549" i="21"/>
  <c r="F2552" i="21"/>
  <c r="D2553" i="21"/>
  <c r="E2552" i="21"/>
  <c r="Q2550" i="21"/>
  <c r="M2550" i="21"/>
  <c r="O2550" i="21"/>
  <c r="K2550" i="21"/>
  <c r="P2551" i="21"/>
  <c r="J2551" i="21"/>
  <c r="H2552" i="21"/>
  <c r="N2551" i="21"/>
  <c r="L2551" i="21"/>
  <c r="I2551" i="21"/>
  <c r="E2553" i="21"/>
  <c r="F2553" i="21"/>
  <c r="D2554" i="21"/>
  <c r="L2552" i="21"/>
  <c r="P2552" i="21"/>
  <c r="I2552" i="21"/>
  <c r="J2552" i="21"/>
  <c r="N2552" i="21"/>
  <c r="H2553" i="21"/>
  <c r="K2551" i="21"/>
  <c r="O2551" i="21"/>
  <c r="M2551" i="21"/>
  <c r="Q2551" i="21"/>
  <c r="E2554" i="21"/>
  <c r="D2555" i="21"/>
  <c r="F2554" i="21"/>
  <c r="Q2552" i="21"/>
  <c r="M2552" i="21"/>
  <c r="K2552" i="21"/>
  <c r="O2552" i="21"/>
  <c r="L2553" i="21"/>
  <c r="N2553" i="21"/>
  <c r="H2554" i="21"/>
  <c r="J2553" i="21"/>
  <c r="P2553" i="21"/>
  <c r="I2553" i="21"/>
  <c r="E2555" i="21"/>
  <c r="F2555" i="21"/>
  <c r="D2556" i="21"/>
  <c r="H2555" i="21"/>
  <c r="N2554" i="21"/>
  <c r="L2554" i="21"/>
  <c r="I2554" i="21"/>
  <c r="P2554" i="21"/>
  <c r="J2554" i="21"/>
  <c r="O2553" i="21"/>
  <c r="K2553" i="21"/>
  <c r="Q2553" i="21"/>
  <c r="M2553" i="21"/>
  <c r="F2556" i="21"/>
  <c r="E2556" i="21"/>
  <c r="D2557" i="21"/>
  <c r="P2555" i="21"/>
  <c r="J2555" i="21"/>
  <c r="L2555" i="21"/>
  <c r="N2555" i="21"/>
  <c r="H2556" i="21"/>
  <c r="I2555" i="21"/>
  <c r="O2554" i="21"/>
  <c r="K2554" i="21"/>
  <c r="M2554" i="21"/>
  <c r="Q2554" i="21"/>
  <c r="F2557" i="21"/>
  <c r="D2558" i="21"/>
  <c r="E2557" i="21"/>
  <c r="P2556" i="21"/>
  <c r="J2556" i="21"/>
  <c r="L2556" i="21"/>
  <c r="H2557" i="21"/>
  <c r="I2556" i="21"/>
  <c r="N2556" i="21"/>
  <c r="O2555" i="21"/>
  <c r="K2555" i="21"/>
  <c r="M2555" i="21"/>
  <c r="Q2555" i="21"/>
  <c r="F2558" i="21"/>
  <c r="E2558" i="21"/>
  <c r="D2559" i="21"/>
  <c r="P2557" i="21"/>
  <c r="N2557" i="21"/>
  <c r="L2557" i="21"/>
  <c r="J2557" i="21"/>
  <c r="I2557" i="21"/>
  <c r="H2558" i="21"/>
  <c r="M2556" i="21"/>
  <c r="O2556" i="21"/>
  <c r="K2556" i="21"/>
  <c r="Q2556" i="21"/>
  <c r="F2559" i="21"/>
  <c r="D2560" i="21"/>
  <c r="E2559" i="21"/>
  <c r="M2557" i="21"/>
  <c r="Q2557" i="21"/>
  <c r="O2557" i="21"/>
  <c r="K2557" i="21"/>
  <c r="N2558" i="21"/>
  <c r="I2558" i="21"/>
  <c r="H2559" i="21"/>
  <c r="L2558" i="21"/>
  <c r="P2558" i="21"/>
  <c r="J2558" i="21"/>
  <c r="F2560" i="21"/>
  <c r="D2561" i="21"/>
  <c r="E2560" i="21"/>
  <c r="K2558" i="21"/>
  <c r="O2558" i="21"/>
  <c r="M2558" i="21"/>
  <c r="Q2558" i="21"/>
  <c r="H2560" i="21"/>
  <c r="N2559" i="21"/>
  <c r="I2559" i="21"/>
  <c r="P2559" i="21"/>
  <c r="J2559" i="21"/>
  <c r="L2559" i="21"/>
  <c r="D2562" i="21"/>
  <c r="F2561" i="21"/>
  <c r="E2561" i="21"/>
  <c r="H2561" i="21"/>
  <c r="N2560" i="21"/>
  <c r="J2560" i="21"/>
  <c r="P2560" i="21"/>
  <c r="I2560" i="21"/>
  <c r="L2560" i="21"/>
  <c r="M2559" i="21"/>
  <c r="K2559" i="21"/>
  <c r="O2559" i="21"/>
  <c r="Q2559" i="21"/>
  <c r="F2562" i="21"/>
  <c r="D2563" i="21"/>
  <c r="E2562" i="21"/>
  <c r="H2562" i="21"/>
  <c r="J2561" i="21"/>
  <c r="L2561" i="21"/>
  <c r="I2561" i="21"/>
  <c r="N2561" i="21"/>
  <c r="P2561" i="21"/>
  <c r="O2560" i="21"/>
  <c r="K2560" i="21"/>
  <c r="M2560" i="21"/>
  <c r="Q2560" i="21"/>
  <c r="D2564" i="21"/>
  <c r="E2563" i="21"/>
  <c r="F2563" i="21"/>
  <c r="N2562" i="21"/>
  <c r="L2562" i="21"/>
  <c r="I2562" i="21"/>
  <c r="P2562" i="21"/>
  <c r="J2562" i="21"/>
  <c r="H2563" i="21"/>
  <c r="O2561" i="21"/>
  <c r="M2561" i="21"/>
  <c r="K2561" i="21"/>
  <c r="Q2561" i="21"/>
  <c r="D2565" i="21"/>
  <c r="E2564" i="21"/>
  <c r="F2564" i="21"/>
  <c r="Q2562" i="21"/>
  <c r="M2562" i="21"/>
  <c r="O2562" i="21"/>
  <c r="K2562" i="21"/>
  <c r="L2563" i="21"/>
  <c r="J2563" i="21"/>
  <c r="N2563" i="21"/>
  <c r="P2563" i="21"/>
  <c r="I2563" i="21"/>
  <c r="H2564" i="21"/>
  <c r="F2565" i="21"/>
  <c r="E2565" i="21"/>
  <c r="D2566" i="21"/>
  <c r="K2563" i="21"/>
  <c r="Q2563" i="21"/>
  <c r="M2563" i="21"/>
  <c r="O2563" i="21"/>
  <c r="P2564" i="21"/>
  <c r="J2564" i="21"/>
  <c r="H2565" i="21"/>
  <c r="I2564" i="21"/>
  <c r="N2564" i="21"/>
  <c r="L2564" i="21"/>
  <c r="D2567" i="21"/>
  <c r="E2566" i="21"/>
  <c r="F2566" i="21"/>
  <c r="P2565" i="21"/>
  <c r="L2565" i="21"/>
  <c r="I2565" i="21"/>
  <c r="N2565" i="21"/>
  <c r="J2565" i="21"/>
  <c r="H2566" i="21"/>
  <c r="Q2564" i="21"/>
  <c r="M2564" i="21"/>
  <c r="K2564" i="21"/>
  <c r="O2564" i="21"/>
  <c r="E2567" i="21"/>
  <c r="D2568" i="21"/>
  <c r="F2567" i="21"/>
  <c r="Q2565" i="21"/>
  <c r="O2565" i="21"/>
  <c r="M2565" i="21"/>
  <c r="K2565" i="21"/>
  <c r="J2566" i="21"/>
  <c r="N2566" i="21"/>
  <c r="H2567" i="21"/>
  <c r="I2566" i="21"/>
  <c r="L2566" i="21"/>
  <c r="P2566" i="21"/>
  <c r="F2568" i="21"/>
  <c r="D2569" i="21"/>
  <c r="E2568" i="21"/>
  <c r="H2568" i="21"/>
  <c r="P2567" i="21"/>
  <c r="I2567" i="21"/>
  <c r="N2567" i="21"/>
  <c r="J2567" i="21"/>
  <c r="L2567" i="21"/>
  <c r="M2566" i="21"/>
  <c r="O2566" i="21"/>
  <c r="K2566" i="21"/>
  <c r="Q2566" i="21"/>
  <c r="F2569" i="21"/>
  <c r="D2570" i="21"/>
  <c r="E2569" i="21"/>
  <c r="J2568" i="21"/>
  <c r="I2568" i="21"/>
  <c r="L2568" i="21"/>
  <c r="N2568" i="21"/>
  <c r="P2568" i="21"/>
  <c r="H2569" i="21"/>
  <c r="O2567" i="21"/>
  <c r="Q2567" i="21"/>
  <c r="M2567" i="21"/>
  <c r="K2567" i="21"/>
  <c r="E2570" i="21"/>
  <c r="F2570" i="21"/>
  <c r="D2571" i="21"/>
  <c r="O2568" i="21"/>
  <c r="M2568" i="21"/>
  <c r="K2568" i="21"/>
  <c r="Q2568" i="21"/>
  <c r="I2569" i="21"/>
  <c r="L2569" i="21"/>
  <c r="N2569" i="21"/>
  <c r="J2569" i="21"/>
  <c r="H2570" i="21"/>
  <c r="P2569" i="21"/>
  <c r="D2572" i="21"/>
  <c r="E2571" i="21"/>
  <c r="F2571" i="21"/>
  <c r="O2569" i="21"/>
  <c r="K2569" i="21"/>
  <c r="M2569" i="21"/>
  <c r="Q2569" i="21"/>
  <c r="H2571" i="21"/>
  <c r="N2570" i="21"/>
  <c r="L2570" i="21"/>
  <c r="I2570" i="21"/>
  <c r="J2570" i="21"/>
  <c r="P2570" i="21"/>
  <c r="E2572" i="21"/>
  <c r="F2572" i="21"/>
  <c r="D2573" i="21"/>
  <c r="I2571" i="21"/>
  <c r="P2571" i="21"/>
  <c r="N2571" i="21"/>
  <c r="J2571" i="21"/>
  <c r="L2571" i="21"/>
  <c r="H2572" i="21"/>
  <c r="M2570" i="21"/>
  <c r="K2570" i="21"/>
  <c r="O2570" i="21"/>
  <c r="Q2570" i="21"/>
  <c r="F2573" i="21"/>
  <c r="D2574" i="21"/>
  <c r="E2573" i="21"/>
  <c r="K2571" i="21"/>
  <c r="O2571" i="21"/>
  <c r="Q2571" i="21"/>
  <c r="M2571" i="21"/>
  <c r="I2572" i="21"/>
  <c r="N2572" i="21"/>
  <c r="P2572" i="21"/>
  <c r="J2572" i="21"/>
  <c r="H2573" i="21"/>
  <c r="L2572" i="21"/>
  <c r="E2574" i="21"/>
  <c r="F2574" i="21"/>
  <c r="D2575" i="21"/>
  <c r="O2572" i="21"/>
  <c r="Q2572" i="21"/>
  <c r="M2572" i="21"/>
  <c r="K2572" i="21"/>
  <c r="P2573" i="21"/>
  <c r="L2573" i="21"/>
  <c r="H2574" i="21"/>
  <c r="J2573" i="21"/>
  <c r="I2573" i="21"/>
  <c r="N2573" i="21"/>
  <c r="F2575" i="21"/>
  <c r="D2576" i="21"/>
  <c r="E2575" i="21"/>
  <c r="I2574" i="21"/>
  <c r="J2574" i="21"/>
  <c r="P2574" i="21"/>
  <c r="N2574" i="21"/>
  <c r="L2574" i="21"/>
  <c r="H2575" i="21"/>
  <c r="M2573" i="21"/>
  <c r="K2573" i="21"/>
  <c r="O2573" i="21"/>
  <c r="Q2573" i="21"/>
  <c r="D2577" i="21"/>
  <c r="E2576" i="21"/>
  <c r="F2576" i="21"/>
  <c r="Q2574" i="21"/>
  <c r="O2574" i="21"/>
  <c r="M2574" i="21"/>
  <c r="K2574" i="21"/>
  <c r="L2575" i="21"/>
  <c r="P2575" i="21"/>
  <c r="J2575" i="21"/>
  <c r="N2575" i="21"/>
  <c r="H2576" i="21"/>
  <c r="I2575" i="21"/>
  <c r="D2578" i="21"/>
  <c r="E2577" i="21"/>
  <c r="F2577" i="21"/>
  <c r="I2576" i="21"/>
  <c r="N2576" i="21"/>
  <c r="J2576" i="21"/>
  <c r="L2576" i="21"/>
  <c r="P2576" i="21"/>
  <c r="H2577" i="21"/>
  <c r="M2575" i="21"/>
  <c r="O2575" i="21"/>
  <c r="Q2575" i="21"/>
  <c r="K2575" i="21"/>
  <c r="E2578" i="21"/>
  <c r="F2578" i="21"/>
  <c r="D2579" i="21"/>
  <c r="K2576" i="21"/>
  <c r="O2576" i="21"/>
  <c r="Q2576" i="21"/>
  <c r="M2576" i="21"/>
  <c r="I2577" i="21"/>
  <c r="J2577" i="21"/>
  <c r="L2577" i="21"/>
  <c r="H2578" i="21"/>
  <c r="N2577" i="21"/>
  <c r="P2577" i="21"/>
  <c r="F2579" i="21"/>
  <c r="E2579" i="21"/>
  <c r="D2580" i="21"/>
  <c r="O2577" i="21"/>
  <c r="M2577" i="21"/>
  <c r="K2577" i="21"/>
  <c r="Q2577" i="21"/>
  <c r="J2578" i="21"/>
  <c r="I2578" i="21"/>
  <c r="H2579" i="21"/>
  <c r="P2578" i="21"/>
  <c r="N2578" i="21"/>
  <c r="L2578" i="21"/>
  <c r="E2580" i="21"/>
  <c r="F2580" i="21"/>
  <c r="D2581" i="21"/>
  <c r="K2578" i="21"/>
  <c r="M2578" i="21"/>
  <c r="O2578" i="21"/>
  <c r="Q2578" i="21"/>
  <c r="N2579" i="21"/>
  <c r="I2579" i="21"/>
  <c r="L2579" i="21"/>
  <c r="J2579" i="21"/>
  <c r="P2579" i="21"/>
  <c r="H2580" i="21"/>
  <c r="E2581" i="21"/>
  <c r="F2581" i="21"/>
  <c r="D2582" i="21"/>
  <c r="M2579" i="21"/>
  <c r="Q2579" i="21"/>
  <c r="O2579" i="21"/>
  <c r="K2579" i="21"/>
  <c r="P2580" i="21"/>
  <c r="L2580" i="21"/>
  <c r="H2581" i="21"/>
  <c r="N2580" i="21"/>
  <c r="J2580" i="21"/>
  <c r="I2580" i="21"/>
  <c r="D2583" i="21"/>
  <c r="F2582" i="21"/>
  <c r="E2582" i="21"/>
  <c r="H2582" i="21"/>
  <c r="L2581" i="21"/>
  <c r="P2581" i="21"/>
  <c r="J2581" i="21"/>
  <c r="I2581" i="21"/>
  <c r="N2581" i="21"/>
  <c r="Q2580" i="21"/>
  <c r="O2580" i="21"/>
  <c r="M2580" i="21"/>
  <c r="K2580" i="21"/>
  <c r="D2584" i="21"/>
  <c r="E2583" i="21"/>
  <c r="F2583" i="21"/>
  <c r="P2582" i="21"/>
  <c r="L2582" i="21"/>
  <c r="J2582" i="21"/>
  <c r="N2582" i="21"/>
  <c r="H2583" i="21"/>
  <c r="I2582" i="21"/>
  <c r="O2581" i="21"/>
  <c r="K2581" i="21"/>
  <c r="M2581" i="21"/>
  <c r="Q2581" i="21"/>
  <c r="D2585" i="21"/>
  <c r="F2584" i="21"/>
  <c r="E2584" i="21"/>
  <c r="N2583" i="21"/>
  <c r="I2583" i="21"/>
  <c r="J2583" i="21"/>
  <c r="L2583" i="21"/>
  <c r="H2584" i="21"/>
  <c r="P2583" i="21"/>
  <c r="K2582" i="21"/>
  <c r="M2582" i="21"/>
  <c r="Q2582" i="21"/>
  <c r="O2582" i="21"/>
  <c r="E2585" i="21"/>
  <c r="F2585" i="21"/>
  <c r="D2586" i="21"/>
  <c r="Q2583" i="21"/>
  <c r="M2583" i="21"/>
  <c r="K2583" i="21"/>
  <c r="O2583" i="21"/>
  <c r="N2584" i="21"/>
  <c r="H2585" i="21"/>
  <c r="J2584" i="21"/>
  <c r="P2584" i="21"/>
  <c r="L2584" i="21"/>
  <c r="I2584" i="21"/>
  <c r="E2586" i="21"/>
  <c r="F2586" i="21"/>
  <c r="D2587" i="21"/>
  <c r="P2585" i="21"/>
  <c r="N2585" i="21"/>
  <c r="I2585" i="21"/>
  <c r="H2586" i="21"/>
  <c r="L2585" i="21"/>
  <c r="J2585" i="21"/>
  <c r="M2584" i="21"/>
  <c r="O2584" i="21"/>
  <c r="K2584" i="21"/>
  <c r="Q2584" i="21"/>
  <c r="E2587" i="21"/>
  <c r="F2587" i="21"/>
  <c r="D2588" i="21"/>
  <c r="Q2585" i="21"/>
  <c r="M2585" i="21"/>
  <c r="O2585" i="21"/>
  <c r="K2585" i="21"/>
  <c r="P2586" i="21"/>
  <c r="H2587" i="21"/>
  <c r="N2586" i="21"/>
  <c r="L2586" i="21"/>
  <c r="J2586" i="21"/>
  <c r="I2586" i="21"/>
  <c r="E2588" i="21"/>
  <c r="F2588" i="21"/>
  <c r="D2589" i="21"/>
  <c r="I2587" i="21"/>
  <c r="L2587" i="21"/>
  <c r="P2587" i="21"/>
  <c r="H2588" i="21"/>
  <c r="J2587" i="21"/>
  <c r="N2587" i="21"/>
  <c r="Q2586" i="21"/>
  <c r="O2586" i="21"/>
  <c r="K2586" i="21"/>
  <c r="M2586" i="21"/>
  <c r="D2590" i="21"/>
  <c r="F2589" i="21"/>
  <c r="E2589" i="21"/>
  <c r="M2587" i="21"/>
  <c r="K2587" i="21"/>
  <c r="O2587" i="21"/>
  <c r="Q2587" i="21"/>
  <c r="P2588" i="21"/>
  <c r="N2588" i="21"/>
  <c r="J2588" i="21"/>
  <c r="L2588" i="21"/>
  <c r="I2588" i="21"/>
  <c r="H2589" i="21"/>
  <c r="F2590" i="21"/>
  <c r="E2590" i="21"/>
  <c r="D2591" i="21"/>
  <c r="O2588" i="21"/>
  <c r="M2588" i="21"/>
  <c r="Q2588" i="21"/>
  <c r="K2588" i="21"/>
  <c r="N2589" i="21"/>
  <c r="H2590" i="21"/>
  <c r="I2589" i="21"/>
  <c r="J2589" i="21"/>
  <c r="L2589" i="21"/>
  <c r="P2589" i="21"/>
  <c r="E2591" i="21"/>
  <c r="D2592" i="21"/>
  <c r="F2591" i="21"/>
  <c r="P2590" i="21"/>
  <c r="I2590" i="21"/>
  <c r="J2590" i="21"/>
  <c r="N2590" i="21"/>
  <c r="L2590" i="21"/>
  <c r="H2591" i="21"/>
  <c r="M2589" i="21"/>
  <c r="O2589" i="21"/>
  <c r="K2589" i="21"/>
  <c r="Q2589" i="21"/>
  <c r="D2593" i="21"/>
  <c r="E2592" i="21"/>
  <c r="F2592" i="21"/>
  <c r="O2590" i="21"/>
  <c r="M2590" i="21"/>
  <c r="Q2590" i="21"/>
  <c r="K2590" i="21"/>
  <c r="J2591" i="21"/>
  <c r="P2591" i="21"/>
  <c r="H2592" i="21"/>
  <c r="I2591" i="21"/>
  <c r="N2591" i="21"/>
  <c r="L2591" i="21"/>
  <c r="E2593" i="21"/>
  <c r="D2594" i="21"/>
  <c r="F2593" i="21"/>
  <c r="H2593" i="21"/>
  <c r="I2592" i="21"/>
  <c r="P2592" i="21"/>
  <c r="L2592" i="21"/>
  <c r="N2592" i="21"/>
  <c r="J2592" i="21"/>
  <c r="K2591" i="21"/>
  <c r="O2591" i="21"/>
  <c r="M2591" i="21"/>
  <c r="Q2591" i="21"/>
  <c r="D2595" i="21"/>
  <c r="F2594" i="21"/>
  <c r="E2594" i="21"/>
  <c r="J2593" i="21"/>
  <c r="I2593" i="21"/>
  <c r="N2593" i="21"/>
  <c r="H2594" i="21"/>
  <c r="P2593" i="21"/>
  <c r="L2593" i="21"/>
  <c r="O2592" i="21"/>
  <c r="K2592" i="21"/>
  <c r="Q2592" i="21"/>
  <c r="M2592" i="21"/>
  <c r="F2595" i="21"/>
  <c r="E2595" i="21"/>
  <c r="D2596" i="21"/>
  <c r="Q2593" i="21"/>
  <c r="O2593" i="21"/>
  <c r="K2593" i="21"/>
  <c r="M2593" i="21"/>
  <c r="H2595" i="21"/>
  <c r="I2594" i="21"/>
  <c r="P2594" i="21"/>
  <c r="J2594" i="21"/>
  <c r="N2594" i="21"/>
  <c r="L2594" i="21"/>
  <c r="F2596" i="21"/>
  <c r="E2596" i="21"/>
  <c r="D2597" i="21"/>
  <c r="L2595" i="21"/>
  <c r="I2595" i="21"/>
  <c r="J2595" i="21"/>
  <c r="N2595" i="21"/>
  <c r="H2596" i="21"/>
  <c r="P2595" i="21"/>
  <c r="M2594" i="21"/>
  <c r="O2594" i="21"/>
  <c r="K2594" i="21"/>
  <c r="Q2594" i="21"/>
  <c r="E2597" i="21"/>
  <c r="D2598" i="21"/>
  <c r="F2597" i="21"/>
  <c r="O2595" i="21"/>
  <c r="M2595" i="21"/>
  <c r="K2595" i="21"/>
  <c r="Q2595" i="21"/>
  <c r="J2596" i="21"/>
  <c r="L2596" i="21"/>
  <c r="H2597" i="21"/>
  <c r="P2596" i="21"/>
  <c r="N2596" i="21"/>
  <c r="I2596" i="21"/>
  <c r="F2598" i="21"/>
  <c r="D2599" i="21"/>
  <c r="E2598" i="21"/>
  <c r="H2598" i="21"/>
  <c r="N2597" i="21"/>
  <c r="P2597" i="21"/>
  <c r="L2597" i="21"/>
  <c r="I2597" i="21"/>
  <c r="J2597" i="21"/>
  <c r="Q2596" i="21"/>
  <c r="M2596" i="21"/>
  <c r="O2596" i="21"/>
  <c r="K2596" i="21"/>
  <c r="D2600" i="21"/>
  <c r="E2599" i="21"/>
  <c r="F2599" i="21"/>
  <c r="J2598" i="21"/>
  <c r="I2598" i="21"/>
  <c r="L2598" i="21"/>
  <c r="H2599" i="21"/>
  <c r="P2598" i="21"/>
  <c r="N2598" i="21"/>
  <c r="O2597" i="21"/>
  <c r="K2597" i="21"/>
  <c r="Q2597" i="21"/>
  <c r="M2597" i="21"/>
  <c r="F2600" i="21"/>
  <c r="E2600" i="21"/>
  <c r="D2601" i="21"/>
  <c r="K2598" i="21"/>
  <c r="M2598" i="21"/>
  <c r="Q2598" i="21"/>
  <c r="O2598" i="21"/>
  <c r="J2599" i="21"/>
  <c r="P2599" i="21"/>
  <c r="I2599" i="21"/>
  <c r="L2599" i="21"/>
  <c r="N2599" i="21"/>
  <c r="H2600" i="21"/>
  <c r="D2602" i="21"/>
  <c r="E2601" i="21"/>
  <c r="F2601" i="21"/>
  <c r="Q2599" i="21"/>
  <c r="M2599" i="21"/>
  <c r="K2599" i="21"/>
  <c r="O2599" i="21"/>
  <c r="H2601" i="21"/>
  <c r="L2600" i="21"/>
  <c r="N2600" i="21"/>
  <c r="P2600" i="21"/>
  <c r="I2600" i="21"/>
  <c r="J2600" i="21"/>
  <c r="E2602" i="21"/>
  <c r="D2603" i="21"/>
  <c r="F2602" i="21"/>
  <c r="N2601" i="21"/>
  <c r="I2601" i="21"/>
  <c r="P2601" i="21"/>
  <c r="H2602" i="21"/>
  <c r="L2601" i="21"/>
  <c r="J2601" i="21"/>
  <c r="Q2600" i="21"/>
  <c r="K2600" i="21"/>
  <c r="M2600" i="21"/>
  <c r="O2600" i="21"/>
  <c r="E2603" i="21"/>
  <c r="D2604" i="21"/>
  <c r="F2603" i="21"/>
  <c r="M2601" i="21"/>
  <c r="O2601" i="21"/>
  <c r="Q2601" i="21"/>
  <c r="K2601" i="21"/>
  <c r="I2602" i="21"/>
  <c r="L2602" i="21"/>
  <c r="N2602" i="21"/>
  <c r="H2603" i="21"/>
  <c r="J2602" i="21"/>
  <c r="P2602" i="21"/>
  <c r="E2604" i="21"/>
  <c r="F2604" i="21"/>
  <c r="D2605" i="21"/>
  <c r="K2602" i="21"/>
  <c r="M2602" i="21"/>
  <c r="Q2602" i="21"/>
  <c r="O2602" i="21"/>
  <c r="H2604" i="21"/>
  <c r="I2603" i="21"/>
  <c r="P2603" i="21"/>
  <c r="J2603" i="21"/>
  <c r="L2603" i="21"/>
  <c r="N2603" i="21"/>
  <c r="D2606" i="21"/>
  <c r="E2605" i="21"/>
  <c r="F2605" i="21"/>
  <c r="J2604" i="21"/>
  <c r="L2604" i="21"/>
  <c r="I2604" i="21"/>
  <c r="N2604" i="21"/>
  <c r="P2604" i="21"/>
  <c r="H2605" i="21"/>
  <c r="Q2603" i="21"/>
  <c r="O2603" i="21"/>
  <c r="K2603" i="21"/>
  <c r="M2603" i="21"/>
  <c r="F2606" i="21"/>
  <c r="E2606" i="21"/>
  <c r="D2607" i="21"/>
  <c r="O2604" i="21"/>
  <c r="Q2604" i="21"/>
  <c r="M2604" i="21"/>
  <c r="K2604" i="21"/>
  <c r="H2606" i="21"/>
  <c r="N2605" i="21"/>
  <c r="I2605" i="21"/>
  <c r="P2605" i="21"/>
  <c r="J2605" i="21"/>
  <c r="L2605" i="21"/>
  <c r="F2607" i="21"/>
  <c r="E2607" i="21"/>
  <c r="D2608" i="21"/>
  <c r="J2606" i="21"/>
  <c r="H2607" i="21"/>
  <c r="N2606" i="21"/>
  <c r="P2606" i="21"/>
  <c r="I2606" i="21"/>
  <c r="L2606" i="21"/>
  <c r="M2605" i="21"/>
  <c r="Q2605" i="21"/>
  <c r="O2605" i="21"/>
  <c r="K2605" i="21"/>
  <c r="D2609" i="21"/>
  <c r="E2608" i="21"/>
  <c r="F2608" i="21"/>
  <c r="J2607" i="21"/>
  <c r="H2608" i="21"/>
  <c r="L2607" i="21"/>
  <c r="N2607" i="21"/>
  <c r="P2607" i="21"/>
  <c r="I2607" i="21"/>
  <c r="O2606" i="21"/>
  <c r="M2606" i="21"/>
  <c r="Q2606" i="21"/>
  <c r="K2606" i="21"/>
  <c r="D2610" i="21"/>
  <c r="F2609" i="21"/>
  <c r="E2609" i="21"/>
  <c r="I2608" i="21"/>
  <c r="H2609" i="21"/>
  <c r="L2608" i="21"/>
  <c r="J2608" i="21"/>
  <c r="N2608" i="21"/>
  <c r="P2608" i="21"/>
  <c r="Q2607" i="21"/>
  <c r="O2607" i="21"/>
  <c r="M2607" i="21"/>
  <c r="K2607" i="21"/>
  <c r="F2610" i="21"/>
  <c r="E2610" i="21"/>
  <c r="D2611" i="21"/>
  <c r="O2608" i="21"/>
  <c r="M2608" i="21"/>
  <c r="K2608" i="21"/>
  <c r="Q2608" i="21"/>
  <c r="P2609" i="21"/>
  <c r="H2610" i="21"/>
  <c r="N2609" i="21"/>
  <c r="J2609" i="21"/>
  <c r="I2609" i="21"/>
  <c r="L2609" i="21"/>
  <c r="D2612" i="21"/>
  <c r="F2611" i="21"/>
  <c r="E2611" i="21"/>
  <c r="L2610" i="21"/>
  <c r="N2610" i="21"/>
  <c r="J2610" i="21"/>
  <c r="H2611" i="21"/>
  <c r="I2610" i="21"/>
  <c r="P2610" i="21"/>
  <c r="Q2609" i="21"/>
  <c r="K2609" i="21"/>
  <c r="O2609" i="21"/>
  <c r="M2609" i="21"/>
  <c r="E2612" i="21"/>
  <c r="F2612" i="21"/>
  <c r="D2613" i="21"/>
  <c r="L2611" i="21"/>
  <c r="N2611" i="21"/>
  <c r="J2611" i="21"/>
  <c r="P2611" i="21"/>
  <c r="I2611" i="21"/>
  <c r="H2612" i="21"/>
  <c r="O2610" i="21"/>
  <c r="K2610" i="21"/>
  <c r="M2610" i="21"/>
  <c r="Q2610" i="21"/>
  <c r="E2613" i="21"/>
  <c r="D2614" i="21"/>
  <c r="F2613" i="21"/>
  <c r="K2611" i="21"/>
  <c r="M2611" i="21"/>
  <c r="O2611" i="21"/>
  <c r="Q2611" i="21"/>
  <c r="I2612" i="21"/>
  <c r="N2612" i="21"/>
  <c r="L2612" i="21"/>
  <c r="J2612" i="21"/>
  <c r="P2612" i="21"/>
  <c r="H2613" i="21"/>
  <c r="F2614" i="21"/>
  <c r="E2614" i="21"/>
  <c r="D2615" i="21"/>
  <c r="K2612" i="21"/>
  <c r="M2612" i="21"/>
  <c r="Q2612" i="21"/>
  <c r="O2612" i="21"/>
  <c r="J2613" i="21"/>
  <c r="N2613" i="21"/>
  <c r="H2614" i="21"/>
  <c r="I2613" i="21"/>
  <c r="L2613" i="21"/>
  <c r="P2613" i="21"/>
  <c r="D2616" i="21"/>
  <c r="E2615" i="21"/>
  <c r="F2615" i="21"/>
  <c r="H2615" i="21"/>
  <c r="L2614" i="21"/>
  <c r="N2614" i="21"/>
  <c r="J2614" i="21"/>
  <c r="I2614" i="21"/>
  <c r="P2614" i="21"/>
  <c r="Q2613" i="21"/>
  <c r="K2613" i="21"/>
  <c r="M2613" i="21"/>
  <c r="O2613" i="21"/>
  <c r="F2616" i="21"/>
  <c r="D2617" i="21"/>
  <c r="E2616" i="21"/>
  <c r="N2615" i="21"/>
  <c r="P2615" i="21"/>
  <c r="J2615" i="21"/>
  <c r="H2616" i="21"/>
  <c r="I2615" i="21"/>
  <c r="L2615" i="21"/>
  <c r="M2614" i="21"/>
  <c r="Q2614" i="21"/>
  <c r="O2614" i="21"/>
  <c r="K2614" i="21"/>
  <c r="E2617" i="21"/>
  <c r="F2617" i="21"/>
  <c r="D2618" i="21"/>
  <c r="H2617" i="21"/>
  <c r="J2616" i="21"/>
  <c r="P2616" i="21"/>
  <c r="L2616" i="21"/>
  <c r="N2616" i="21"/>
  <c r="I2616" i="21"/>
  <c r="M2615" i="21"/>
  <c r="O2615" i="21"/>
  <c r="K2615" i="21"/>
  <c r="Q2615" i="21"/>
  <c r="E2618" i="21"/>
  <c r="D2619" i="21"/>
  <c r="F2618" i="21"/>
  <c r="J2617" i="21"/>
  <c r="L2617" i="21"/>
  <c r="I2617" i="21"/>
  <c r="N2617" i="21"/>
  <c r="H2618" i="21"/>
  <c r="P2617" i="21"/>
  <c r="O2616" i="21"/>
  <c r="Q2616" i="21"/>
  <c r="K2616" i="21"/>
  <c r="M2616" i="21"/>
  <c r="D2620" i="21"/>
  <c r="E2619" i="21"/>
  <c r="F2619" i="21"/>
  <c r="K2617" i="21"/>
  <c r="O2617" i="21"/>
  <c r="M2617" i="21"/>
  <c r="Q2617" i="21"/>
  <c r="H2619" i="21"/>
  <c r="J2618" i="21"/>
  <c r="L2618" i="21"/>
  <c r="P2618" i="21"/>
  <c r="N2618" i="21"/>
  <c r="I2618" i="21"/>
  <c r="F2620" i="21"/>
  <c r="E2620" i="21"/>
  <c r="D2621" i="21"/>
  <c r="N2619" i="21"/>
  <c r="H2620" i="21"/>
  <c r="L2619" i="21"/>
  <c r="J2619" i="21"/>
  <c r="I2619" i="21"/>
  <c r="P2619" i="21"/>
  <c r="Q2618" i="21"/>
  <c r="M2618" i="21"/>
  <c r="K2618" i="21"/>
  <c r="O2618" i="21"/>
  <c r="E2621" i="21"/>
  <c r="F2621" i="21"/>
  <c r="D2622" i="21"/>
  <c r="N2620" i="21"/>
  <c r="P2620" i="21"/>
  <c r="I2620" i="21"/>
  <c r="H2621" i="21"/>
  <c r="L2620" i="21"/>
  <c r="J2620" i="21"/>
  <c r="K2619" i="21"/>
  <c r="Q2619" i="21"/>
  <c r="O2619" i="21"/>
  <c r="M2619" i="21"/>
  <c r="E2622" i="21"/>
  <c r="D2623" i="21"/>
  <c r="F2622" i="21"/>
  <c r="Q2620" i="21"/>
  <c r="K2620" i="21"/>
  <c r="M2620" i="21"/>
  <c r="O2620" i="21"/>
  <c r="J2621" i="21"/>
  <c r="L2621" i="21"/>
  <c r="H2622" i="21"/>
  <c r="N2621" i="21"/>
  <c r="I2621" i="21"/>
  <c r="P2621" i="21"/>
  <c r="D2624" i="21"/>
  <c r="F2623" i="21"/>
  <c r="E2623" i="21"/>
  <c r="I2622" i="21"/>
  <c r="N2622" i="21"/>
  <c r="L2622" i="21"/>
  <c r="P2622" i="21"/>
  <c r="H2623" i="21"/>
  <c r="J2622" i="21"/>
  <c r="Q2621" i="21"/>
  <c r="O2621" i="21"/>
  <c r="M2621" i="21"/>
  <c r="K2621" i="21"/>
  <c r="F2624" i="21"/>
  <c r="E2624" i="21"/>
  <c r="D2625" i="21"/>
  <c r="K2622" i="21"/>
  <c r="Q2622" i="21"/>
  <c r="M2622" i="21"/>
  <c r="O2622" i="21"/>
  <c r="J2623" i="21"/>
  <c r="L2623" i="21"/>
  <c r="N2623" i="21"/>
  <c r="H2624" i="21"/>
  <c r="I2623" i="21"/>
  <c r="P2623" i="21"/>
  <c r="E2625" i="21"/>
  <c r="F2625" i="21"/>
  <c r="D2626" i="21"/>
  <c r="P2624" i="21"/>
  <c r="H2625" i="21"/>
  <c r="L2624" i="21"/>
  <c r="I2624" i="21"/>
  <c r="J2624" i="21"/>
  <c r="N2624" i="21"/>
  <c r="K2623" i="21"/>
  <c r="Q2623" i="21"/>
  <c r="M2623" i="21"/>
  <c r="O2623" i="21"/>
  <c r="D2627" i="21"/>
  <c r="F2626" i="21"/>
  <c r="E2626" i="21"/>
  <c r="J2625" i="21"/>
  <c r="H2626" i="21"/>
  <c r="N2625" i="21"/>
  <c r="P2625" i="21"/>
  <c r="I2625" i="21"/>
  <c r="L2625" i="21"/>
  <c r="O2624" i="21"/>
  <c r="K2624" i="21"/>
  <c r="M2624" i="21"/>
  <c r="Q2624" i="21"/>
  <c r="F2627" i="21"/>
  <c r="D2628" i="21"/>
  <c r="E2627" i="21"/>
  <c r="J2626" i="21"/>
  <c r="N2626" i="21"/>
  <c r="P2626" i="21"/>
  <c r="I2626" i="21"/>
  <c r="L2626" i="21"/>
  <c r="H2627" i="21"/>
  <c r="K2625" i="21"/>
  <c r="O2625" i="21"/>
  <c r="Q2625" i="21"/>
  <c r="M2625" i="21"/>
  <c r="D2629" i="21"/>
  <c r="E2628" i="21"/>
  <c r="F2628" i="21"/>
  <c r="K2626" i="21"/>
  <c r="M2626" i="21"/>
  <c r="O2626" i="21"/>
  <c r="Q2626" i="21"/>
  <c r="N2627" i="21"/>
  <c r="P2627" i="21"/>
  <c r="H2628" i="21"/>
  <c r="L2627" i="21"/>
  <c r="I2627" i="21"/>
  <c r="J2627" i="21"/>
  <c r="F2629" i="21"/>
  <c r="E2629" i="21"/>
  <c r="D2630" i="21"/>
  <c r="L2628" i="21"/>
  <c r="I2628" i="21"/>
  <c r="N2628" i="21"/>
  <c r="J2628" i="21"/>
  <c r="P2628" i="21"/>
  <c r="H2629" i="21"/>
  <c r="K2627" i="21"/>
  <c r="M2627" i="21"/>
  <c r="O2627" i="21"/>
  <c r="Q2627" i="21"/>
  <c r="F2630" i="21"/>
  <c r="D2631" i="21"/>
  <c r="E2630" i="21"/>
  <c r="Q2628" i="21"/>
  <c r="O2628" i="21"/>
  <c r="M2628" i="21"/>
  <c r="K2628" i="21"/>
  <c r="L2629" i="21"/>
  <c r="I2629" i="21"/>
  <c r="N2629" i="21"/>
  <c r="P2629" i="21"/>
  <c r="H2630" i="21"/>
  <c r="J2629" i="21"/>
  <c r="E2631" i="21"/>
  <c r="F2631" i="21"/>
  <c r="D2632" i="21"/>
  <c r="M2629" i="21"/>
  <c r="K2629" i="21"/>
  <c r="O2629" i="21"/>
  <c r="Q2629" i="21"/>
  <c r="P2630" i="21"/>
  <c r="I2630" i="21"/>
  <c r="N2630" i="21"/>
  <c r="L2630" i="21"/>
  <c r="H2631" i="21"/>
  <c r="J2630" i="21"/>
  <c r="F2632" i="21"/>
  <c r="E2632" i="21"/>
  <c r="D2633" i="21"/>
  <c r="O2630" i="21"/>
  <c r="M2630" i="21"/>
  <c r="Q2630" i="21"/>
  <c r="K2630" i="21"/>
  <c r="I2631" i="21"/>
  <c r="P2631" i="21"/>
  <c r="H2632" i="21"/>
  <c r="L2631" i="21"/>
  <c r="J2631" i="21"/>
  <c r="N2631" i="21"/>
  <c r="D2634" i="21"/>
  <c r="F2633" i="21"/>
  <c r="E2633" i="21"/>
  <c r="K2631" i="21"/>
  <c r="Q2631" i="21"/>
  <c r="M2631" i="21"/>
  <c r="O2631" i="21"/>
  <c r="N2632" i="21"/>
  <c r="J2632" i="21"/>
  <c r="H2633" i="21"/>
  <c r="P2632" i="21"/>
  <c r="I2632" i="21"/>
  <c r="L2632" i="21"/>
  <c r="F2634" i="21"/>
  <c r="E2634" i="21"/>
  <c r="D2635" i="21"/>
  <c r="N2633" i="21"/>
  <c r="H2634" i="21"/>
  <c r="J2633" i="21"/>
  <c r="I2633" i="21"/>
  <c r="L2633" i="21"/>
  <c r="P2633" i="21"/>
  <c r="M2632" i="21"/>
  <c r="Q2632" i="21"/>
  <c r="O2632" i="21"/>
  <c r="K2632" i="21"/>
  <c r="D2636" i="21"/>
  <c r="E2635" i="21"/>
  <c r="F2635" i="21"/>
  <c r="N2634" i="21"/>
  <c r="H2635" i="21"/>
  <c r="I2634" i="21"/>
  <c r="J2634" i="21"/>
  <c r="L2634" i="21"/>
  <c r="P2634" i="21"/>
  <c r="K2633" i="21"/>
  <c r="O2633" i="21"/>
  <c r="Q2633" i="21"/>
  <c r="M2633" i="21"/>
  <c r="E2636" i="21"/>
  <c r="F2636" i="21"/>
  <c r="D2637" i="21"/>
  <c r="I2635" i="21"/>
  <c r="N2635" i="21"/>
  <c r="P2635" i="21"/>
  <c r="L2635" i="21"/>
  <c r="J2635" i="21"/>
  <c r="H2636" i="21"/>
  <c r="M2634" i="21"/>
  <c r="O2634" i="21"/>
  <c r="K2634" i="21"/>
  <c r="Q2634" i="21"/>
  <c r="D2638" i="21"/>
  <c r="F2637" i="21"/>
  <c r="E2637" i="21"/>
  <c r="Q2635" i="21"/>
  <c r="K2635" i="21"/>
  <c r="M2635" i="21"/>
  <c r="O2635" i="21"/>
  <c r="J2636" i="21"/>
  <c r="P2636" i="21"/>
  <c r="N2636" i="21"/>
  <c r="L2636" i="21"/>
  <c r="H2637" i="21"/>
  <c r="I2636" i="21"/>
  <c r="F2638" i="21"/>
  <c r="E2638" i="21"/>
  <c r="D2639" i="21"/>
  <c r="H2638" i="21"/>
  <c r="J2637" i="21"/>
  <c r="I2637" i="21"/>
  <c r="N2637" i="21"/>
  <c r="P2637" i="21"/>
  <c r="L2637" i="21"/>
  <c r="Q2636" i="21"/>
  <c r="O2636" i="21"/>
  <c r="M2636" i="21"/>
  <c r="K2636" i="21"/>
  <c r="E2639" i="21"/>
  <c r="F2639" i="21"/>
  <c r="D2640" i="21"/>
  <c r="I2638" i="21"/>
  <c r="P2638" i="21"/>
  <c r="H2639" i="21"/>
  <c r="N2638" i="21"/>
  <c r="L2638" i="21"/>
  <c r="J2638" i="21"/>
  <c r="Q2637" i="21"/>
  <c r="O2637" i="21"/>
  <c r="M2637" i="21"/>
  <c r="K2637" i="21"/>
  <c r="D2641" i="21"/>
  <c r="F2640" i="21"/>
  <c r="E2640" i="21"/>
  <c r="O2638" i="21"/>
  <c r="M2638" i="21"/>
  <c r="Q2638" i="21"/>
  <c r="K2638" i="21"/>
  <c r="L2639" i="21"/>
  <c r="I2639" i="21"/>
  <c r="P2639" i="21"/>
  <c r="J2639" i="21"/>
  <c r="N2639" i="21"/>
  <c r="H2640" i="21"/>
  <c r="E2641" i="21"/>
  <c r="F2641" i="21"/>
  <c r="D2642" i="21"/>
  <c r="K2639" i="21"/>
  <c r="M2639" i="21"/>
  <c r="O2639" i="21"/>
  <c r="Q2639" i="21"/>
  <c r="N2640" i="21"/>
  <c r="I2640" i="21"/>
  <c r="P2640" i="21"/>
  <c r="L2640" i="21"/>
  <c r="J2640" i="21"/>
  <c r="H2641" i="21"/>
  <c r="E2642" i="21"/>
  <c r="F2642" i="21"/>
  <c r="D2643" i="21"/>
  <c r="M2640" i="21"/>
  <c r="K2640" i="21"/>
  <c r="Q2640" i="21"/>
  <c r="O2640" i="21"/>
  <c r="J2641" i="21"/>
  <c r="I2641" i="21"/>
  <c r="H2642" i="21"/>
  <c r="N2641" i="21"/>
  <c r="L2641" i="21"/>
  <c r="P2641" i="21"/>
  <c r="E2643" i="21"/>
  <c r="F2643" i="21"/>
  <c r="D2644" i="21"/>
  <c r="K2641" i="21"/>
  <c r="Q2641" i="21"/>
  <c r="M2641" i="21"/>
  <c r="O2641" i="21"/>
  <c r="J2642" i="21"/>
  <c r="H2643" i="21"/>
  <c r="L2642" i="21"/>
  <c r="N2642" i="21"/>
  <c r="P2642" i="21"/>
  <c r="I2642" i="21"/>
  <c r="D2645" i="21"/>
  <c r="F2644" i="21"/>
  <c r="E2644" i="21"/>
  <c r="J2643" i="21"/>
  <c r="L2643" i="21"/>
  <c r="I2643" i="21"/>
  <c r="P2643" i="21"/>
  <c r="H2644" i="21"/>
  <c r="N2643" i="21"/>
  <c r="M2642" i="21"/>
  <c r="O2642" i="21"/>
  <c r="K2642" i="21"/>
  <c r="Q2642" i="21"/>
  <c r="F2645" i="21"/>
  <c r="E2645" i="21"/>
  <c r="D2646" i="21"/>
  <c r="Q2643" i="21"/>
  <c r="M2643" i="21"/>
  <c r="K2643" i="21"/>
  <c r="O2643" i="21"/>
  <c r="N2644" i="21"/>
  <c r="H2645" i="21"/>
  <c r="L2644" i="21"/>
  <c r="I2644" i="21"/>
  <c r="P2644" i="21"/>
  <c r="J2644" i="21"/>
  <c r="D2647" i="21"/>
  <c r="F2646" i="21"/>
  <c r="E2646" i="21"/>
  <c r="L2645" i="21"/>
  <c r="H2646" i="21"/>
  <c r="J2645" i="21"/>
  <c r="P2645" i="21"/>
  <c r="I2645" i="21"/>
  <c r="N2645" i="21"/>
  <c r="Q2644" i="21"/>
  <c r="M2644" i="21"/>
  <c r="K2644" i="21"/>
  <c r="O2644" i="21"/>
  <c r="D2648" i="21"/>
  <c r="E2647" i="21"/>
  <c r="F2647" i="21"/>
  <c r="N2646" i="21"/>
  <c r="P2646" i="21"/>
  <c r="I2646" i="21"/>
  <c r="J2646" i="21"/>
  <c r="H2647" i="21"/>
  <c r="L2646" i="21"/>
  <c r="K2645" i="21"/>
  <c r="O2645" i="21"/>
  <c r="M2645" i="21"/>
  <c r="Q2645" i="21"/>
  <c r="D2649" i="21"/>
  <c r="E2648" i="21"/>
  <c r="F2648" i="21"/>
  <c r="O2646" i="21"/>
  <c r="K2646" i="21"/>
  <c r="M2646" i="21"/>
  <c r="Q2646" i="21"/>
  <c r="I2647" i="21"/>
  <c r="N2647" i="21"/>
  <c r="P2647" i="21"/>
  <c r="J2647" i="21"/>
  <c r="L2647" i="21"/>
  <c r="H2648" i="21"/>
  <c r="D2650" i="21"/>
  <c r="F2649" i="21"/>
  <c r="E2649" i="21"/>
  <c r="Q2647" i="21"/>
  <c r="O2647" i="21"/>
  <c r="M2647" i="21"/>
  <c r="K2647" i="21"/>
  <c r="L2648" i="21"/>
  <c r="J2648" i="21"/>
  <c r="H2649" i="21"/>
  <c r="N2648" i="21"/>
  <c r="I2648" i="21"/>
  <c r="P2648" i="21"/>
  <c r="E2650" i="21"/>
  <c r="F2650" i="21"/>
  <c r="D2651" i="21"/>
  <c r="N2649" i="21"/>
  <c r="I2649" i="21"/>
  <c r="H2650" i="21"/>
  <c r="P2649" i="21"/>
  <c r="L2649" i="21"/>
  <c r="J2649" i="21"/>
  <c r="M2648" i="21"/>
  <c r="O2648" i="21"/>
  <c r="Q2648" i="21"/>
  <c r="K2648" i="21"/>
  <c r="D2652" i="21"/>
  <c r="E2651" i="21"/>
  <c r="F2651" i="21"/>
  <c r="K2649" i="21"/>
  <c r="M2649" i="21"/>
  <c r="O2649" i="21"/>
  <c r="Q2649" i="21"/>
  <c r="P2650" i="21"/>
  <c r="N2650" i="21"/>
  <c r="I2650" i="21"/>
  <c r="H2651" i="21"/>
  <c r="L2650" i="21"/>
  <c r="J2650" i="21"/>
  <c r="D2653" i="21"/>
  <c r="F2652" i="21"/>
  <c r="E2652" i="21"/>
  <c r="K2650" i="21"/>
  <c r="M2650" i="21"/>
  <c r="Q2650" i="21"/>
  <c r="O2650" i="21"/>
  <c r="N2651" i="21"/>
  <c r="J2651" i="21"/>
  <c r="I2651" i="21"/>
  <c r="P2651" i="21"/>
  <c r="L2651" i="21"/>
  <c r="H2652" i="21"/>
  <c r="D2654" i="21"/>
  <c r="F2653" i="21"/>
  <c r="E2653" i="21"/>
  <c r="M2651" i="21"/>
  <c r="Q2651" i="21"/>
  <c r="K2651" i="21"/>
  <c r="O2651" i="21"/>
  <c r="I2652" i="21"/>
  <c r="H2653" i="21"/>
  <c r="L2652" i="21"/>
  <c r="N2652" i="21"/>
  <c r="J2652" i="21"/>
  <c r="P2652" i="21"/>
  <c r="D2655" i="21"/>
  <c r="F2654" i="21"/>
  <c r="E2654" i="21"/>
  <c r="M2652" i="21"/>
  <c r="O2652" i="21"/>
  <c r="K2652" i="21"/>
  <c r="Q2652" i="21"/>
  <c r="H2654" i="21"/>
  <c r="I2653" i="21"/>
  <c r="L2653" i="21"/>
  <c r="P2653" i="21"/>
  <c r="J2653" i="21"/>
  <c r="N2653" i="21"/>
  <c r="D2656" i="21"/>
  <c r="F2655" i="21"/>
  <c r="E2655" i="21"/>
  <c r="H2655" i="21"/>
  <c r="P2654" i="21"/>
  <c r="N2654" i="21"/>
  <c r="I2654" i="21"/>
  <c r="L2654" i="21"/>
  <c r="J2654" i="21"/>
  <c r="K2653" i="21"/>
  <c r="O2653" i="21"/>
  <c r="M2653" i="21"/>
  <c r="Q2653" i="21"/>
  <c r="D2657" i="21"/>
  <c r="E2656" i="21"/>
  <c r="F2656" i="21"/>
  <c r="I2655" i="21"/>
  <c r="H2656" i="21"/>
  <c r="P2655" i="21"/>
  <c r="J2655" i="21"/>
  <c r="N2655" i="21"/>
  <c r="L2655" i="21"/>
  <c r="K2654" i="21"/>
  <c r="M2654" i="21"/>
  <c r="Q2654" i="21"/>
  <c r="O2654" i="21"/>
  <c r="D2658" i="21"/>
  <c r="F2657" i="21"/>
  <c r="E2657" i="21"/>
  <c r="O2655" i="21"/>
  <c r="K2655" i="21"/>
  <c r="H2657" i="21"/>
  <c r="P2656" i="21"/>
  <c r="N2656" i="21"/>
  <c r="J2656" i="21"/>
  <c r="L2656" i="21"/>
  <c r="I2656" i="21"/>
  <c r="F2658" i="21"/>
  <c r="E2658" i="21"/>
  <c r="D2659" i="21"/>
  <c r="L2657" i="21"/>
  <c r="N2657" i="21"/>
  <c r="I2657" i="21"/>
  <c r="J2657" i="21"/>
  <c r="H2658" i="21"/>
  <c r="P2657" i="21"/>
  <c r="M2656" i="21"/>
  <c r="Q2656" i="21"/>
  <c r="K2656" i="21"/>
  <c r="O2656" i="21"/>
  <c r="E2659" i="21"/>
  <c r="F2659" i="21"/>
  <c r="D2660" i="21"/>
  <c r="O2657" i="21"/>
  <c r="M2657" i="21"/>
  <c r="Q2657" i="21"/>
  <c r="K2657" i="21"/>
  <c r="L2658" i="21"/>
  <c r="N2658" i="21"/>
  <c r="I2658" i="21"/>
  <c r="P2658" i="21"/>
  <c r="H2659" i="21"/>
  <c r="J2658" i="21"/>
  <c r="F2660" i="21"/>
  <c r="E2660" i="21"/>
  <c r="D2661" i="21"/>
  <c r="O2658" i="21"/>
  <c r="K2658" i="21"/>
  <c r="M2658" i="21"/>
  <c r="Q2658" i="21"/>
  <c r="L2659" i="21"/>
  <c r="H2660" i="21"/>
  <c r="J2659" i="21"/>
  <c r="I2659" i="21"/>
  <c r="P2659" i="21"/>
  <c r="N2659" i="21"/>
  <c r="F2661" i="21"/>
  <c r="D2662" i="21"/>
  <c r="E2661" i="21"/>
  <c r="L2660" i="21"/>
  <c r="J2660" i="21"/>
  <c r="P2660" i="21"/>
  <c r="H2661" i="21"/>
  <c r="N2660" i="21"/>
  <c r="I2660" i="21"/>
  <c r="M2659" i="21"/>
  <c r="O2659" i="21"/>
  <c r="K2659" i="21"/>
  <c r="Q2659" i="21"/>
  <c r="D2663" i="21"/>
  <c r="E2662" i="21"/>
  <c r="F2662" i="21"/>
  <c r="I2661" i="21"/>
  <c r="L2661" i="21"/>
  <c r="J2661" i="21"/>
  <c r="H2662" i="21"/>
  <c r="P2661" i="21"/>
  <c r="N2661" i="21"/>
  <c r="K2660" i="21"/>
  <c r="O2660" i="21"/>
  <c r="M2660" i="21"/>
  <c r="Q2660" i="21"/>
  <c r="E2663" i="21"/>
  <c r="D2664" i="21"/>
  <c r="F2663" i="21"/>
  <c r="Q2661" i="21"/>
  <c r="M2661" i="21"/>
  <c r="K2661" i="21"/>
  <c r="O2661" i="21"/>
  <c r="J2662" i="21"/>
  <c r="I2662" i="21"/>
  <c r="H2663" i="21"/>
  <c r="N2662" i="21"/>
  <c r="L2662" i="21"/>
  <c r="P2662" i="21"/>
  <c r="F2664" i="21"/>
  <c r="D2665" i="21"/>
  <c r="E2664" i="21"/>
  <c r="K2662" i="21"/>
  <c r="Q2662" i="21"/>
  <c r="M2662" i="21"/>
  <c r="O2662" i="21"/>
  <c r="L2663" i="21"/>
  <c r="P2663" i="21"/>
  <c r="I2663" i="21"/>
  <c r="N2663" i="21"/>
  <c r="J2663" i="21"/>
  <c r="H2664" i="21"/>
  <c r="D2666" i="21"/>
  <c r="F2665" i="21"/>
  <c r="E2665" i="21"/>
  <c r="Q2663" i="21"/>
  <c r="O2663" i="21"/>
  <c r="M2663" i="21"/>
  <c r="K2663" i="21"/>
  <c r="I2664" i="21"/>
  <c r="H2665" i="21"/>
  <c r="P2664" i="21"/>
  <c r="L2664" i="21"/>
  <c r="J2664" i="21"/>
  <c r="N2664" i="21"/>
  <c r="F2666" i="21"/>
  <c r="E2666" i="21"/>
  <c r="D2667" i="21"/>
  <c r="Q2664" i="21"/>
  <c r="K2664" i="21"/>
  <c r="M2664" i="21"/>
  <c r="O2664" i="21"/>
  <c r="L2665" i="21"/>
  <c r="H2666" i="21"/>
  <c r="I2665" i="21"/>
  <c r="N2665" i="21"/>
  <c r="P2665" i="21"/>
  <c r="J2665" i="21"/>
  <c r="E2667" i="21"/>
  <c r="D2668" i="21"/>
  <c r="F2667" i="21"/>
  <c r="L2666" i="21"/>
  <c r="J2666" i="21"/>
  <c r="I2666" i="21"/>
  <c r="H2667" i="21"/>
  <c r="P2666" i="21"/>
  <c r="N2666" i="21"/>
  <c r="O2665" i="21"/>
  <c r="M2665" i="21"/>
  <c r="K2665" i="21"/>
  <c r="Q2665" i="21"/>
  <c r="E2668" i="21"/>
  <c r="F2668" i="21"/>
  <c r="D2669" i="21"/>
  <c r="M2666" i="21"/>
  <c r="O2666" i="21"/>
  <c r="K2666" i="21"/>
  <c r="Q2666" i="21"/>
  <c r="N2667" i="21"/>
  <c r="I2667" i="21"/>
  <c r="L2667" i="21"/>
  <c r="J2667" i="21"/>
  <c r="H2668" i="21"/>
  <c r="P2667" i="21"/>
  <c r="D2670" i="21"/>
  <c r="E2669" i="21"/>
  <c r="F2669" i="21"/>
  <c r="M2667" i="21"/>
  <c r="K2667" i="21"/>
  <c r="Q2667" i="21"/>
  <c r="O2667" i="21"/>
  <c r="P2668" i="21"/>
  <c r="L2668" i="21"/>
  <c r="J2668" i="21"/>
  <c r="N2668" i="21"/>
  <c r="I2668" i="21"/>
  <c r="H2669" i="21"/>
  <c r="E2670" i="21"/>
  <c r="D2671" i="21"/>
  <c r="F2670" i="21"/>
  <c r="Q2668" i="21"/>
  <c r="K2668" i="21"/>
  <c r="M2668" i="21"/>
  <c r="O2668" i="21"/>
  <c r="J2669" i="21"/>
  <c r="H2670" i="21"/>
  <c r="I2669" i="21"/>
  <c r="N2669" i="21"/>
  <c r="L2669" i="21"/>
  <c r="P2669" i="21"/>
  <c r="E2671" i="21"/>
  <c r="F2671" i="21"/>
  <c r="D2672" i="21"/>
  <c r="L2670" i="21"/>
  <c r="J2670" i="21"/>
  <c r="I2670" i="21"/>
  <c r="H2671" i="21"/>
  <c r="P2670" i="21"/>
  <c r="N2670" i="21"/>
  <c r="O2669" i="21"/>
  <c r="M2669" i="21"/>
  <c r="K2669" i="21"/>
  <c r="Q2669" i="21"/>
  <c r="F2672" i="21"/>
  <c r="D2673" i="21"/>
  <c r="E2672" i="21"/>
  <c r="M2670" i="21"/>
  <c r="O2670" i="21"/>
  <c r="K2670" i="21"/>
  <c r="Q2670" i="21"/>
  <c r="N2671" i="21"/>
  <c r="I2671" i="21"/>
  <c r="L2671" i="21"/>
  <c r="J2671" i="21"/>
  <c r="H2672" i="21"/>
  <c r="P2671" i="21"/>
  <c r="D2674" i="21"/>
  <c r="F2673" i="21"/>
  <c r="E2673" i="21"/>
  <c r="M2671" i="21"/>
  <c r="K2671" i="21"/>
  <c r="Q2671" i="21"/>
  <c r="O2671" i="21"/>
  <c r="P2672" i="21"/>
  <c r="J2672" i="21"/>
  <c r="N2672" i="21"/>
  <c r="L2672" i="21"/>
  <c r="I2672" i="21"/>
  <c r="H2673" i="21"/>
  <c r="E2674" i="21"/>
  <c r="D2675" i="21"/>
  <c r="F2674" i="21"/>
  <c r="Q2672" i="21"/>
  <c r="M2672" i="21"/>
  <c r="O2672" i="21"/>
  <c r="K2672" i="21"/>
  <c r="J2673" i="21"/>
  <c r="H2674" i="21"/>
  <c r="I2673" i="21"/>
  <c r="N2673" i="21"/>
  <c r="L2673" i="21"/>
  <c r="P2673" i="21"/>
  <c r="E2675" i="21"/>
  <c r="F2675" i="21"/>
  <c r="D2676" i="21"/>
  <c r="L2674" i="21"/>
  <c r="J2674" i="21"/>
  <c r="I2674" i="21"/>
  <c r="P2674" i="21"/>
  <c r="N2674" i="21"/>
  <c r="H2675" i="21"/>
  <c r="O2673" i="21"/>
  <c r="K2673" i="21"/>
  <c r="Q2673" i="21"/>
  <c r="M2673" i="21"/>
  <c r="F2676" i="21"/>
  <c r="E2676" i="21"/>
  <c r="D2677" i="21"/>
  <c r="M2674" i="21"/>
  <c r="K2674" i="21"/>
  <c r="O2674" i="21"/>
  <c r="Q2674" i="21"/>
  <c r="N2675" i="21"/>
  <c r="I2675" i="21"/>
  <c r="L2675" i="21"/>
  <c r="J2675" i="21"/>
  <c r="H2676" i="21"/>
  <c r="P2675" i="21"/>
  <c r="F2677" i="21"/>
  <c r="D2678" i="21"/>
  <c r="E2677" i="21"/>
  <c r="M2675" i="21"/>
  <c r="K2675" i="21"/>
  <c r="Q2675" i="21"/>
  <c r="O2675" i="21"/>
  <c r="P2676" i="21"/>
  <c r="J2676" i="21"/>
  <c r="L2676" i="21"/>
  <c r="N2676" i="21"/>
  <c r="I2676" i="21"/>
  <c r="H2677" i="21"/>
  <c r="F2678" i="21"/>
  <c r="D2679" i="21"/>
  <c r="E2678" i="21"/>
  <c r="Q2676" i="21"/>
  <c r="M2676" i="21"/>
  <c r="O2676" i="21"/>
  <c r="K2676" i="21"/>
  <c r="J2677" i="21"/>
  <c r="H2678" i="21"/>
  <c r="I2677" i="21"/>
  <c r="N2677" i="21"/>
  <c r="L2677" i="21"/>
  <c r="P2677" i="21"/>
  <c r="D2680" i="21"/>
  <c r="E2679" i="21"/>
  <c r="F2679" i="21"/>
  <c r="L2678" i="21"/>
  <c r="J2678" i="21"/>
  <c r="I2678" i="21"/>
  <c r="P2678" i="21"/>
  <c r="H2679" i="21"/>
  <c r="N2678" i="21"/>
  <c r="O2677" i="21"/>
  <c r="K2677" i="21"/>
  <c r="Q2677" i="21"/>
  <c r="M2677" i="21"/>
  <c r="D2681" i="21"/>
  <c r="F2680" i="21"/>
  <c r="E2680" i="21"/>
  <c r="M2678" i="21"/>
  <c r="O2678" i="21"/>
  <c r="K2678" i="21"/>
  <c r="Q2678" i="21"/>
  <c r="N2679" i="21"/>
  <c r="I2679" i="21"/>
  <c r="L2679" i="21"/>
  <c r="J2679" i="21"/>
  <c r="H2680" i="21"/>
  <c r="P2679" i="21"/>
  <c r="D2682" i="21"/>
  <c r="E2681" i="21"/>
  <c r="F2681" i="21"/>
  <c r="M2679" i="21"/>
  <c r="K2679" i="21"/>
  <c r="Q2679" i="21"/>
  <c r="O2679" i="21"/>
  <c r="P2680" i="21"/>
  <c r="L2680" i="21"/>
  <c r="J2680" i="21"/>
  <c r="N2680" i="21"/>
  <c r="I2680" i="21"/>
  <c r="H2681" i="21"/>
  <c r="E2682" i="21"/>
  <c r="D2683" i="21"/>
  <c r="F2682" i="21"/>
  <c r="Q2680" i="21"/>
  <c r="O2680" i="21"/>
  <c r="K2680" i="21"/>
  <c r="M2680" i="21"/>
  <c r="J2681" i="21"/>
  <c r="H2682" i="21"/>
  <c r="I2681" i="21"/>
  <c r="N2681" i="21"/>
  <c r="L2681" i="21"/>
  <c r="P2681" i="21"/>
  <c r="F2683" i="21"/>
  <c r="E2683" i="21"/>
  <c r="D2684" i="21"/>
  <c r="L2682" i="21"/>
  <c r="J2682" i="21"/>
  <c r="I2682" i="21"/>
  <c r="H2683" i="21"/>
  <c r="P2682" i="21"/>
  <c r="N2682" i="21"/>
  <c r="O2681" i="21"/>
  <c r="Q2681" i="21"/>
  <c r="M2681" i="21"/>
  <c r="K2681" i="21"/>
  <c r="E2684" i="21"/>
  <c r="D2685" i="21"/>
  <c r="F2684" i="21"/>
  <c r="M2682" i="21"/>
  <c r="O2682" i="21"/>
  <c r="K2682" i="21"/>
  <c r="Q2682" i="21"/>
  <c r="N2683" i="21"/>
  <c r="I2683" i="21"/>
  <c r="L2683" i="21"/>
  <c r="J2683" i="21"/>
  <c r="H2684" i="21"/>
  <c r="P2683" i="21"/>
  <c r="D2686" i="21"/>
  <c r="E2685" i="21"/>
  <c r="F2685" i="21"/>
  <c r="M2683" i="21"/>
  <c r="K2683" i="21"/>
  <c r="Q2683" i="21"/>
  <c r="O2683" i="21"/>
  <c r="P2684" i="21"/>
  <c r="N2684" i="21"/>
  <c r="L2684" i="21"/>
  <c r="J2684" i="21"/>
  <c r="I2684" i="21"/>
  <c r="H2685" i="21"/>
  <c r="D2687" i="21"/>
  <c r="E2686" i="21"/>
  <c r="F2686" i="21"/>
  <c r="Q2684" i="21"/>
  <c r="K2684" i="21"/>
  <c r="M2684" i="21"/>
  <c r="O2684" i="21"/>
  <c r="J2685" i="21"/>
  <c r="H2686" i="21"/>
  <c r="I2685" i="21"/>
  <c r="N2685" i="21"/>
  <c r="L2685" i="21"/>
  <c r="P2685" i="21"/>
  <c r="F2687" i="21"/>
  <c r="D2688" i="21"/>
  <c r="E2687" i="21"/>
  <c r="L2686" i="21"/>
  <c r="J2686" i="21"/>
  <c r="I2686" i="21"/>
  <c r="H2687" i="21"/>
  <c r="P2686" i="21"/>
  <c r="N2686" i="21"/>
  <c r="O2685" i="21"/>
  <c r="M2685" i="21"/>
  <c r="K2685" i="21"/>
  <c r="Q2685" i="21"/>
  <c r="F2688" i="21"/>
  <c r="D2689" i="21"/>
  <c r="E2688" i="21"/>
  <c r="M2686" i="21"/>
  <c r="O2686" i="21"/>
  <c r="Q2686" i="21"/>
  <c r="K2686" i="21"/>
  <c r="N2687" i="21"/>
  <c r="I2687" i="21"/>
  <c r="L2687" i="21"/>
  <c r="J2687" i="21"/>
  <c r="H2688" i="21"/>
  <c r="P2687" i="21"/>
  <c r="F2689" i="21"/>
  <c r="D2690" i="21"/>
  <c r="E2689" i="21"/>
  <c r="M2687" i="21"/>
  <c r="K2687" i="21"/>
  <c r="Q2687" i="21"/>
  <c r="O2687" i="21"/>
  <c r="N2688" i="21"/>
  <c r="L2688" i="21"/>
  <c r="J2688" i="21"/>
  <c r="P2688" i="21"/>
  <c r="I2688" i="21"/>
  <c r="H2689" i="21"/>
  <c r="E2690" i="21"/>
  <c r="F2690" i="21"/>
  <c r="D2691" i="21"/>
  <c r="Q2688" i="21"/>
  <c r="O2688" i="21"/>
  <c r="K2688" i="21"/>
  <c r="M2688" i="21"/>
  <c r="J2689" i="21"/>
  <c r="H2690" i="21"/>
  <c r="I2689" i="21"/>
  <c r="L2689" i="21"/>
  <c r="N2689" i="21"/>
  <c r="P2689" i="21"/>
  <c r="F2691" i="21"/>
  <c r="D2692" i="21"/>
  <c r="E2691" i="21"/>
  <c r="L2690" i="21"/>
  <c r="J2690" i="21"/>
  <c r="I2690" i="21"/>
  <c r="H2691" i="21"/>
  <c r="P2690" i="21"/>
  <c r="N2690" i="21"/>
  <c r="M2689" i="21"/>
  <c r="K2689" i="21"/>
  <c r="O2689" i="21"/>
  <c r="Q2689" i="21"/>
  <c r="D2693" i="21"/>
  <c r="F2692" i="21"/>
  <c r="E2692" i="21"/>
  <c r="M2690" i="21"/>
  <c r="O2690" i="21"/>
  <c r="K2690" i="21"/>
  <c r="Q2690" i="21"/>
  <c r="P2691" i="21"/>
  <c r="I2691" i="21"/>
  <c r="L2691" i="21"/>
  <c r="J2691" i="21"/>
  <c r="H2692" i="21"/>
  <c r="N2691" i="21"/>
  <c r="E2693" i="21"/>
  <c r="F2693" i="21"/>
  <c r="D2694" i="21"/>
  <c r="M2691" i="21"/>
  <c r="K2691" i="21"/>
  <c r="Q2691" i="21"/>
  <c r="O2691" i="21"/>
  <c r="P2692" i="21"/>
  <c r="N2692" i="21"/>
  <c r="L2692" i="21"/>
  <c r="J2692" i="21"/>
  <c r="I2692" i="21"/>
  <c r="H2693" i="21"/>
  <c r="D2695" i="21"/>
  <c r="E2694" i="21"/>
  <c r="F2694" i="21"/>
  <c r="M2692" i="21"/>
  <c r="Q2692" i="21"/>
  <c r="O2692" i="21"/>
  <c r="K2692" i="21"/>
  <c r="J2693" i="21"/>
  <c r="H2694" i="21"/>
  <c r="I2693" i="21"/>
  <c r="L2693" i="21"/>
  <c r="N2693" i="21"/>
  <c r="P2693" i="21"/>
  <c r="D2696" i="21"/>
  <c r="F2695" i="21"/>
  <c r="E2695" i="21"/>
  <c r="L2694" i="21"/>
  <c r="J2694" i="21"/>
  <c r="I2694" i="21"/>
  <c r="H2695" i="21"/>
  <c r="P2694" i="21"/>
  <c r="N2694" i="21"/>
  <c r="Q2693" i="21"/>
  <c r="M2693" i="21"/>
  <c r="K2693" i="21"/>
  <c r="O2693" i="21"/>
  <c r="F2696" i="21"/>
  <c r="D2697" i="21"/>
  <c r="E2696" i="21"/>
  <c r="M2694" i="21"/>
  <c r="Q2694" i="21"/>
  <c r="O2694" i="21"/>
  <c r="K2694" i="21"/>
  <c r="P2695" i="21"/>
  <c r="I2695" i="21"/>
  <c r="L2695" i="21"/>
  <c r="J2695" i="21"/>
  <c r="H2696" i="21"/>
  <c r="N2695" i="21"/>
  <c r="D2698" i="21"/>
  <c r="F2697" i="21"/>
  <c r="E2697" i="21"/>
  <c r="M2695" i="21"/>
  <c r="K2695" i="21"/>
  <c r="Q2695" i="21"/>
  <c r="O2695" i="21"/>
  <c r="P2696" i="21"/>
  <c r="N2696" i="21"/>
  <c r="L2696" i="21"/>
  <c r="J2696" i="21"/>
  <c r="I2696" i="21"/>
  <c r="H2697" i="21"/>
  <c r="D2699" i="21"/>
  <c r="F2698" i="21"/>
  <c r="E2698" i="21"/>
  <c r="K2696" i="21"/>
  <c r="M2696" i="21"/>
  <c r="Q2696" i="21"/>
  <c r="O2696" i="21"/>
  <c r="J2697" i="21"/>
  <c r="H2698" i="21"/>
  <c r="I2697" i="21"/>
  <c r="L2697" i="21"/>
  <c r="N2697" i="21"/>
  <c r="P2697" i="21"/>
  <c r="F2699" i="21"/>
  <c r="D2700" i="21"/>
  <c r="E2699" i="21"/>
  <c r="L2698" i="21"/>
  <c r="J2698" i="21"/>
  <c r="I2698" i="21"/>
  <c r="H2699" i="21"/>
  <c r="P2698" i="21"/>
  <c r="N2698" i="21"/>
  <c r="O2697" i="21"/>
  <c r="Q2697" i="21"/>
  <c r="M2697" i="21"/>
  <c r="K2697" i="21"/>
  <c r="F2700" i="21"/>
  <c r="D2701" i="21"/>
  <c r="E2700" i="21"/>
  <c r="M2698" i="21"/>
  <c r="K2698" i="21"/>
  <c r="Q2698" i="21"/>
  <c r="O2698" i="21"/>
  <c r="P2699" i="21"/>
  <c r="I2699" i="21"/>
  <c r="L2699" i="21"/>
  <c r="J2699" i="21"/>
  <c r="H2700" i="21"/>
  <c r="N2699" i="21"/>
  <c r="F2701" i="21"/>
  <c r="E2701" i="21"/>
  <c r="D2702" i="21"/>
  <c r="M2699" i="21"/>
  <c r="Q2699" i="21"/>
  <c r="O2699" i="21"/>
  <c r="K2699" i="21"/>
  <c r="P2700" i="21"/>
  <c r="N2700" i="21"/>
  <c r="J2700" i="21"/>
  <c r="L2700" i="21"/>
  <c r="I2700" i="21"/>
  <c r="H2701" i="21"/>
  <c r="F2702" i="21"/>
  <c r="D2703" i="21"/>
  <c r="E2702" i="21"/>
  <c r="Q2700" i="21"/>
  <c r="O2700" i="21"/>
  <c r="K2700" i="21"/>
  <c r="M2700" i="21"/>
  <c r="J2701" i="21"/>
  <c r="I2701" i="21"/>
  <c r="L2701" i="21"/>
  <c r="H2702" i="21"/>
  <c r="N2701" i="21"/>
  <c r="P2701" i="21"/>
  <c r="F2703" i="21"/>
  <c r="E2703" i="21"/>
  <c r="D2704" i="21"/>
  <c r="Q2701" i="21"/>
  <c r="M2701" i="21"/>
  <c r="K2701" i="21"/>
  <c r="O2701" i="21"/>
  <c r="H2703" i="21"/>
  <c r="P2702" i="21"/>
  <c r="N2702" i="21"/>
  <c r="J2702" i="21"/>
  <c r="L2702" i="21"/>
  <c r="I2702" i="21"/>
  <c r="E2704" i="21"/>
  <c r="F2704" i="21"/>
  <c r="D2705" i="21"/>
  <c r="P2703" i="21"/>
  <c r="I2703" i="21"/>
  <c r="L2703" i="21"/>
  <c r="H2704" i="21"/>
  <c r="N2703" i="21"/>
  <c r="J2703" i="21"/>
  <c r="M2702" i="21"/>
  <c r="O2702" i="21"/>
  <c r="K2702" i="21"/>
  <c r="Q2702" i="21"/>
  <c r="D2706" i="21"/>
  <c r="E2705" i="21"/>
  <c r="F2705" i="21"/>
  <c r="M2703" i="21"/>
  <c r="Q2703" i="21"/>
  <c r="K2703" i="21"/>
  <c r="O2703" i="21"/>
  <c r="N2704" i="21"/>
  <c r="L2704" i="21"/>
  <c r="J2704" i="21"/>
  <c r="I2704" i="21"/>
  <c r="H2705" i="21"/>
  <c r="P2704" i="21"/>
  <c r="D2707" i="21"/>
  <c r="E2706" i="21"/>
  <c r="F2706" i="21"/>
  <c r="K2704" i="21"/>
  <c r="M2704" i="21"/>
  <c r="Q2704" i="21"/>
  <c r="O2704" i="21"/>
  <c r="N2705" i="21"/>
  <c r="P2705" i="21"/>
  <c r="J2705" i="21"/>
  <c r="I2705" i="21"/>
  <c r="L2705" i="21"/>
  <c r="H2706" i="21"/>
  <c r="D2708" i="21"/>
  <c r="E2707" i="21"/>
  <c r="F2707" i="21"/>
  <c r="O2705" i="21"/>
  <c r="Q2705" i="21"/>
  <c r="K2705" i="21"/>
  <c r="M2705" i="21"/>
  <c r="N2706" i="21"/>
  <c r="J2706" i="21"/>
  <c r="H2707" i="21"/>
  <c r="P2706" i="21"/>
  <c r="L2706" i="21"/>
  <c r="I2706" i="21"/>
  <c r="F2708" i="21"/>
  <c r="D2709" i="21"/>
  <c r="E2708" i="21"/>
  <c r="N2707" i="21"/>
  <c r="J2707" i="21"/>
  <c r="L2707" i="21"/>
  <c r="H2708" i="21"/>
  <c r="P2707" i="21"/>
  <c r="I2707" i="21"/>
  <c r="M2706" i="21"/>
  <c r="O2706" i="21"/>
  <c r="K2706" i="21"/>
  <c r="Q2706" i="21"/>
  <c r="D2710" i="21"/>
  <c r="F2709" i="21"/>
  <c r="E2709" i="21"/>
  <c r="J2708" i="21"/>
  <c r="I2708" i="21"/>
  <c r="P2708" i="21"/>
  <c r="N2708" i="21"/>
  <c r="H2709" i="21"/>
  <c r="L2708" i="21"/>
  <c r="M2707" i="21"/>
  <c r="Q2707" i="21"/>
  <c r="O2707" i="21"/>
  <c r="K2707" i="21"/>
  <c r="F2710" i="21"/>
  <c r="E2710" i="21"/>
  <c r="D2711" i="21"/>
  <c r="O2708" i="21"/>
  <c r="K2708" i="21"/>
  <c r="M2708" i="21"/>
  <c r="Q2708" i="21"/>
  <c r="N2709" i="21"/>
  <c r="P2709" i="21"/>
  <c r="J2709" i="21"/>
  <c r="I2709" i="21"/>
  <c r="L2709" i="21"/>
  <c r="H2710" i="21"/>
  <c r="E2711" i="21"/>
  <c r="D2712" i="21"/>
  <c r="F2711" i="21"/>
  <c r="O2709" i="21"/>
  <c r="Q2709" i="21"/>
  <c r="M2709" i="21"/>
  <c r="K2709" i="21"/>
  <c r="H2711" i="21"/>
  <c r="P2710" i="21"/>
  <c r="N2710" i="21"/>
  <c r="J2710" i="21"/>
  <c r="L2710" i="21"/>
  <c r="I2710" i="21"/>
  <c r="F2712" i="21"/>
  <c r="E2712" i="21"/>
  <c r="D2713" i="21"/>
  <c r="P2711" i="21"/>
  <c r="N2711" i="21"/>
  <c r="L2711" i="21"/>
  <c r="I2711" i="21"/>
  <c r="J2711" i="21"/>
  <c r="H2712" i="21"/>
  <c r="M2710" i="21"/>
  <c r="O2710" i="21"/>
  <c r="K2710" i="21"/>
  <c r="Q2710" i="21"/>
  <c r="E2713" i="21"/>
  <c r="F2713" i="21"/>
  <c r="D2714" i="21"/>
  <c r="K2711" i="21"/>
  <c r="Q2711" i="21"/>
  <c r="M2711" i="21"/>
  <c r="O2711" i="21"/>
  <c r="L2712" i="21"/>
  <c r="J2712" i="21"/>
  <c r="I2712" i="21"/>
  <c r="H2713" i="21"/>
  <c r="P2712" i="21"/>
  <c r="N2712" i="21"/>
  <c r="E2714" i="21"/>
  <c r="D2715" i="21"/>
  <c r="F2714" i="21"/>
  <c r="M2712" i="21"/>
  <c r="Q2712" i="21"/>
  <c r="O2712" i="21"/>
  <c r="K2712" i="21"/>
  <c r="J2713" i="21"/>
  <c r="L2713" i="21"/>
  <c r="H2714" i="21"/>
  <c r="I2713" i="21"/>
  <c r="N2713" i="21"/>
  <c r="P2713" i="21"/>
  <c r="E2715" i="21"/>
  <c r="F2715" i="21"/>
  <c r="D2716" i="21"/>
  <c r="L2714" i="21"/>
  <c r="N2714" i="21"/>
  <c r="J2714" i="21"/>
  <c r="I2714" i="21"/>
  <c r="H2715" i="21"/>
  <c r="P2714" i="21"/>
  <c r="O2713" i="21"/>
  <c r="M2713" i="21"/>
  <c r="K2713" i="21"/>
  <c r="Q2713" i="21"/>
  <c r="F2716" i="21"/>
  <c r="E2716" i="21"/>
  <c r="D2717" i="21"/>
  <c r="M2714" i="21"/>
  <c r="O2714" i="21"/>
  <c r="K2714" i="21"/>
  <c r="Q2714" i="21"/>
  <c r="I2715" i="21"/>
  <c r="N2715" i="21"/>
  <c r="L2715" i="21"/>
  <c r="J2715" i="21"/>
  <c r="H2716" i="21"/>
  <c r="P2715" i="21"/>
  <c r="E2717" i="21"/>
  <c r="D2718" i="21"/>
  <c r="F2717" i="21"/>
  <c r="M2715" i="21"/>
  <c r="O2715" i="21"/>
  <c r="K2715" i="21"/>
  <c r="Q2715" i="21"/>
  <c r="N2716" i="21"/>
  <c r="L2716" i="21"/>
  <c r="I2716" i="21"/>
  <c r="J2716" i="21"/>
  <c r="H2717" i="21"/>
  <c r="P2716" i="21"/>
  <c r="D2719" i="21"/>
  <c r="F2718" i="21"/>
  <c r="E2718" i="21"/>
  <c r="Q2716" i="21"/>
  <c r="O2716" i="21"/>
  <c r="K2716" i="21"/>
  <c r="M2716" i="21"/>
  <c r="I2717" i="21"/>
  <c r="N2717" i="21"/>
  <c r="J2717" i="21"/>
  <c r="P2717" i="21"/>
  <c r="L2717" i="21"/>
  <c r="H2718" i="21"/>
  <c r="D2720" i="21"/>
  <c r="E2719" i="21"/>
  <c r="F2719" i="21"/>
  <c r="M2717" i="21"/>
  <c r="K2717" i="21"/>
  <c r="O2717" i="21"/>
  <c r="Q2717" i="21"/>
  <c r="L2718" i="21"/>
  <c r="H2719" i="21"/>
  <c r="P2718" i="21"/>
  <c r="N2718" i="21"/>
  <c r="I2718" i="21"/>
  <c r="J2718" i="21"/>
  <c r="E2720" i="21"/>
  <c r="D2721" i="21"/>
  <c r="F2720" i="21"/>
  <c r="L2719" i="21"/>
  <c r="N2719" i="21"/>
  <c r="J2719" i="21"/>
  <c r="H2720" i="21"/>
  <c r="P2719" i="21"/>
  <c r="I2719" i="21"/>
  <c r="Q2718" i="21"/>
  <c r="O2718" i="21"/>
  <c r="M2718" i="21"/>
  <c r="K2718" i="21"/>
  <c r="D2722" i="21"/>
  <c r="F2721" i="21"/>
  <c r="E2721" i="21"/>
  <c r="N2720" i="21"/>
  <c r="L2720" i="21"/>
  <c r="J2720" i="21"/>
  <c r="P2720" i="21"/>
  <c r="I2720" i="21"/>
  <c r="H2721" i="21"/>
  <c r="M2719" i="21"/>
  <c r="O2719" i="21"/>
  <c r="K2719" i="21"/>
  <c r="Q2719" i="21"/>
  <c r="E2722" i="21"/>
  <c r="D2723" i="21"/>
  <c r="F2722" i="21"/>
  <c r="Q2720" i="21"/>
  <c r="O2720" i="21"/>
  <c r="M2720" i="21"/>
  <c r="K2720" i="21"/>
  <c r="J2721" i="21"/>
  <c r="H2722" i="21"/>
  <c r="I2721" i="21"/>
  <c r="N2721" i="21"/>
  <c r="P2721" i="21"/>
  <c r="L2721" i="21"/>
  <c r="E2723" i="21"/>
  <c r="F2723" i="21"/>
  <c r="D2724" i="21"/>
  <c r="L2722" i="21"/>
  <c r="I2722" i="21"/>
  <c r="P2722" i="21"/>
  <c r="N2722" i="21"/>
  <c r="J2722" i="21"/>
  <c r="H2723" i="21"/>
  <c r="O2721" i="21"/>
  <c r="Q2721" i="21"/>
  <c r="M2721" i="21"/>
  <c r="K2721" i="21"/>
  <c r="F2724" i="21"/>
  <c r="E2724" i="21"/>
  <c r="D2725" i="21"/>
  <c r="M2722" i="21"/>
  <c r="O2722" i="21"/>
  <c r="K2722" i="21"/>
  <c r="Q2722" i="21"/>
  <c r="H2724" i="21"/>
  <c r="N2723" i="21"/>
  <c r="L2723" i="21"/>
  <c r="P2723" i="21"/>
  <c r="I2723" i="21"/>
  <c r="J2723" i="21"/>
  <c r="F2725" i="21"/>
  <c r="E2725" i="21"/>
  <c r="D2726" i="21"/>
  <c r="N2724" i="21"/>
  <c r="L2724" i="21"/>
  <c r="J2724" i="21"/>
  <c r="I2724" i="21"/>
  <c r="H2725" i="21"/>
  <c r="P2724" i="21"/>
  <c r="K2723" i="21"/>
  <c r="Q2723" i="21"/>
  <c r="M2723" i="21"/>
  <c r="O2723" i="21"/>
  <c r="F2726" i="21"/>
  <c r="D2727" i="21"/>
  <c r="E2726" i="21"/>
  <c r="K2724" i="21"/>
  <c r="M2724" i="21"/>
  <c r="Q2724" i="21"/>
  <c r="O2724" i="21"/>
  <c r="J2725" i="21"/>
  <c r="L2725" i="21"/>
  <c r="I2725" i="21"/>
  <c r="N2725" i="21"/>
  <c r="P2725" i="21"/>
  <c r="H2726" i="21"/>
  <c r="E2727" i="21"/>
  <c r="D2728" i="21"/>
  <c r="F2727" i="21"/>
  <c r="K2725" i="21"/>
  <c r="O2725" i="21"/>
  <c r="Q2725" i="21"/>
  <c r="M2725" i="21"/>
  <c r="N2726" i="21"/>
  <c r="J2726" i="21"/>
  <c r="H2727" i="21"/>
  <c r="I2726" i="21"/>
  <c r="L2726" i="21"/>
  <c r="P2726" i="21"/>
  <c r="F2728" i="21"/>
  <c r="D2729" i="21"/>
  <c r="E2728" i="21"/>
  <c r="L2727" i="21"/>
  <c r="N2727" i="21"/>
  <c r="J2727" i="21"/>
  <c r="H2728" i="21"/>
  <c r="P2727" i="21"/>
  <c r="I2727" i="21"/>
  <c r="Q2726" i="21"/>
  <c r="K2726" i="21"/>
  <c r="M2726" i="21"/>
  <c r="O2726" i="21"/>
  <c r="E2729" i="21"/>
  <c r="F2729" i="21"/>
  <c r="D2730" i="21"/>
  <c r="P2728" i="21"/>
  <c r="J2728" i="21"/>
  <c r="N2728" i="21"/>
  <c r="L2728" i="21"/>
  <c r="I2728" i="21"/>
  <c r="H2729" i="21"/>
  <c r="M2727" i="21"/>
  <c r="Q2727" i="21"/>
  <c r="O2727" i="21"/>
  <c r="K2727" i="21"/>
  <c r="F2730" i="21"/>
  <c r="E2730" i="21"/>
  <c r="D2731" i="21"/>
  <c r="Q2728" i="21"/>
  <c r="O2728" i="21"/>
  <c r="K2728" i="21"/>
  <c r="M2728" i="21"/>
  <c r="J2729" i="21"/>
  <c r="N2729" i="21"/>
  <c r="P2729" i="21"/>
  <c r="L2729" i="21"/>
  <c r="H2730" i="21"/>
  <c r="I2729" i="21"/>
  <c r="D2732" i="21"/>
  <c r="E2731" i="21"/>
  <c r="F2731" i="21"/>
  <c r="L2730" i="21"/>
  <c r="H2731" i="21"/>
  <c r="P2730" i="21"/>
  <c r="N2730" i="21"/>
  <c r="J2730" i="21"/>
  <c r="I2730" i="21"/>
  <c r="Q2729" i="21"/>
  <c r="M2729" i="21"/>
  <c r="K2729" i="21"/>
  <c r="O2729" i="21"/>
  <c r="F2732" i="21"/>
  <c r="D2733" i="21"/>
  <c r="E2732" i="21"/>
  <c r="L2731" i="21"/>
  <c r="P2731" i="21"/>
  <c r="I2731" i="21"/>
  <c r="N2731" i="21"/>
  <c r="J2731" i="21"/>
  <c r="H2732" i="21"/>
  <c r="K2730" i="21"/>
  <c r="Q2730" i="21"/>
  <c r="M2730" i="21"/>
  <c r="O2730" i="21"/>
  <c r="E2733" i="21"/>
  <c r="D2734" i="21"/>
  <c r="F2733" i="21"/>
  <c r="K2731" i="21"/>
  <c r="Q2731" i="21"/>
  <c r="M2731" i="21"/>
  <c r="O2731" i="21"/>
  <c r="J2732" i="21"/>
  <c r="I2732" i="21"/>
  <c r="H2733" i="21"/>
  <c r="N2732" i="21"/>
  <c r="L2732" i="21"/>
  <c r="P2732" i="21"/>
  <c r="E2734" i="21"/>
  <c r="D2735" i="21"/>
  <c r="F2734" i="21"/>
  <c r="Q2732" i="21"/>
  <c r="O2732" i="21"/>
  <c r="K2732" i="21"/>
  <c r="M2732" i="21"/>
  <c r="L2733" i="21"/>
  <c r="J2733" i="21"/>
  <c r="H2734" i="21"/>
  <c r="N2733" i="21"/>
  <c r="P2733" i="21"/>
  <c r="I2733" i="21"/>
  <c r="F2735" i="21"/>
  <c r="D2736" i="21"/>
  <c r="E2735" i="21"/>
  <c r="N2734" i="21"/>
  <c r="L2734" i="21"/>
  <c r="J2734" i="21"/>
  <c r="P2734" i="21"/>
  <c r="I2734" i="21"/>
  <c r="H2735" i="21"/>
  <c r="O2733" i="21"/>
  <c r="Q2733" i="21"/>
  <c r="K2733" i="21"/>
  <c r="M2733" i="21"/>
  <c r="D2737" i="21"/>
  <c r="F2736" i="21"/>
  <c r="E2736" i="21"/>
  <c r="Q2734" i="21"/>
  <c r="M2734" i="21"/>
  <c r="O2734" i="21"/>
  <c r="K2734" i="21"/>
  <c r="H2736" i="21"/>
  <c r="P2735" i="21"/>
  <c r="N2735" i="21"/>
  <c r="L2735" i="21"/>
  <c r="J2735" i="21"/>
  <c r="I2735" i="21"/>
  <c r="E2737" i="21"/>
  <c r="F2737" i="21"/>
  <c r="D2738" i="21"/>
  <c r="I2736" i="21"/>
  <c r="H2737" i="21"/>
  <c r="N2736" i="21"/>
  <c r="L2736" i="21"/>
  <c r="J2736" i="21"/>
  <c r="P2736" i="21"/>
  <c r="K2735" i="21"/>
  <c r="Q2735" i="21"/>
  <c r="O2735" i="21"/>
  <c r="M2735" i="21"/>
  <c r="E2738" i="21"/>
  <c r="F2738" i="21"/>
  <c r="D2739" i="21"/>
  <c r="Q2736" i="21"/>
  <c r="O2736" i="21"/>
  <c r="K2736" i="21"/>
  <c r="M2736" i="21"/>
  <c r="L2737" i="21"/>
  <c r="J2737" i="21"/>
  <c r="H2738" i="21"/>
  <c r="I2737" i="21"/>
  <c r="N2737" i="21"/>
  <c r="P2737" i="21"/>
  <c r="E2739" i="21"/>
  <c r="F2739" i="21"/>
  <c r="D2740" i="21"/>
  <c r="N2738" i="21"/>
  <c r="L2738" i="21"/>
  <c r="J2738" i="21"/>
  <c r="H2739" i="21"/>
  <c r="P2738" i="21"/>
  <c r="I2738" i="21"/>
  <c r="O2737" i="21"/>
  <c r="M2737" i="21"/>
  <c r="K2737" i="21"/>
  <c r="Q2737" i="21"/>
  <c r="F2740" i="21"/>
  <c r="E2740" i="21"/>
  <c r="D2741" i="21"/>
  <c r="N2739" i="21"/>
  <c r="L2739" i="21"/>
  <c r="J2739" i="21"/>
  <c r="P2739" i="21"/>
  <c r="I2739" i="21"/>
  <c r="H2740" i="21"/>
  <c r="O2738" i="21"/>
  <c r="K2738" i="21"/>
  <c r="Q2738" i="21"/>
  <c r="M2738" i="21"/>
  <c r="E2741" i="21"/>
  <c r="D2742" i="21"/>
  <c r="F2741" i="21"/>
  <c r="K2739" i="21"/>
  <c r="Q2739" i="21"/>
  <c r="O2739" i="21"/>
  <c r="M2739" i="21"/>
  <c r="I2740" i="21"/>
  <c r="J2740" i="21"/>
  <c r="P2740" i="21"/>
  <c r="N2740" i="21"/>
  <c r="L2740" i="21"/>
  <c r="H2741" i="21"/>
  <c r="E2742" i="21"/>
  <c r="F2742" i="21"/>
  <c r="D2743" i="21"/>
  <c r="Q2740" i="21"/>
  <c r="O2740" i="21"/>
  <c r="M2740" i="21"/>
  <c r="K2740" i="21"/>
  <c r="L2741" i="21"/>
  <c r="J2741" i="21"/>
  <c r="H2742" i="21"/>
  <c r="P2741" i="21"/>
  <c r="I2741" i="21"/>
  <c r="N2741" i="21"/>
  <c r="D2744" i="21"/>
  <c r="F2743" i="21"/>
  <c r="E2743" i="21"/>
  <c r="N2742" i="21"/>
  <c r="L2742" i="21"/>
  <c r="J2742" i="21"/>
  <c r="H2743" i="21"/>
  <c r="P2742" i="21"/>
  <c r="I2742" i="21"/>
  <c r="Q2741" i="21"/>
  <c r="M2741" i="21"/>
  <c r="K2741" i="21"/>
  <c r="O2741" i="21"/>
  <c r="D2745" i="21"/>
  <c r="F2744" i="21"/>
  <c r="E2744" i="21"/>
  <c r="N2743" i="21"/>
  <c r="L2743" i="21"/>
  <c r="J2743" i="21"/>
  <c r="H2744" i="21"/>
  <c r="P2743" i="21"/>
  <c r="I2743" i="21"/>
  <c r="O2742" i="21"/>
  <c r="K2742" i="21"/>
  <c r="Q2742" i="21"/>
  <c r="M2742" i="21"/>
  <c r="D2746" i="21"/>
  <c r="E2745" i="21"/>
  <c r="F2745" i="21"/>
  <c r="J2744" i="21"/>
  <c r="H2745" i="21"/>
  <c r="P2744" i="21"/>
  <c r="N2744" i="21"/>
  <c r="I2744" i="21"/>
  <c r="L2744" i="21"/>
  <c r="O2743" i="21"/>
  <c r="M2743" i="21"/>
  <c r="K2743" i="21"/>
  <c r="Q2743" i="21"/>
  <c r="F2746" i="21"/>
  <c r="E2746" i="21"/>
  <c r="D2747" i="21"/>
  <c r="L2745" i="21"/>
  <c r="J2745" i="21"/>
  <c r="H2746" i="21"/>
  <c r="N2745" i="21"/>
  <c r="P2745" i="21"/>
  <c r="I2745" i="21"/>
  <c r="Q2744" i="21"/>
  <c r="K2744" i="21"/>
  <c r="M2744" i="21"/>
  <c r="O2744" i="21"/>
  <c r="D2748" i="21"/>
  <c r="E2747" i="21"/>
  <c r="F2747" i="21"/>
  <c r="N2746" i="21"/>
  <c r="L2746" i="21"/>
  <c r="J2746" i="21"/>
  <c r="H2747" i="21"/>
  <c r="P2746" i="21"/>
  <c r="I2746" i="21"/>
  <c r="K2745" i="21"/>
  <c r="O2745" i="21"/>
  <c r="Q2745" i="21"/>
  <c r="M2745" i="21"/>
  <c r="E2748" i="21"/>
  <c r="D2749" i="21"/>
  <c r="F2748" i="21"/>
  <c r="N2747" i="21"/>
  <c r="L2747" i="21"/>
  <c r="J2747" i="21"/>
  <c r="H2748" i="21"/>
  <c r="P2747" i="21"/>
  <c r="I2747" i="21"/>
  <c r="K2746" i="21"/>
  <c r="O2746" i="21"/>
  <c r="Q2746" i="21"/>
  <c r="M2746" i="21"/>
  <c r="D2750" i="21"/>
  <c r="F2749" i="21"/>
  <c r="E2749" i="21"/>
  <c r="L2748" i="21"/>
  <c r="J2748" i="21"/>
  <c r="H2749" i="21"/>
  <c r="P2748" i="21"/>
  <c r="I2748" i="21"/>
  <c r="N2748" i="21"/>
  <c r="O2747" i="21"/>
  <c r="M2747" i="21"/>
  <c r="K2747" i="21"/>
  <c r="Q2747" i="21"/>
  <c r="E2750" i="21"/>
  <c r="D2751" i="21"/>
  <c r="F2750" i="21"/>
  <c r="L2749" i="21"/>
  <c r="J2749" i="21"/>
  <c r="H2750" i="21"/>
  <c r="I2749" i="21"/>
  <c r="N2749" i="21"/>
  <c r="P2749" i="21"/>
  <c r="K2748" i="21"/>
  <c r="M2748" i="21"/>
  <c r="Q2748" i="21"/>
  <c r="O2748" i="21"/>
  <c r="F2751" i="21"/>
  <c r="E2751" i="21"/>
  <c r="D2752" i="21"/>
  <c r="N2750" i="21"/>
  <c r="L2750" i="21"/>
  <c r="J2750" i="21"/>
  <c r="H2751" i="21"/>
  <c r="P2750" i="21"/>
  <c r="I2750" i="21"/>
  <c r="M2749" i="21"/>
  <c r="K2749" i="21"/>
  <c r="O2749" i="21"/>
  <c r="Q2749" i="21"/>
  <c r="D2753" i="21"/>
  <c r="F2752" i="21"/>
  <c r="E2752" i="21"/>
  <c r="N2751" i="21"/>
  <c r="L2751" i="21"/>
  <c r="J2751" i="21"/>
  <c r="H2752" i="21"/>
  <c r="P2751" i="21"/>
  <c r="I2751" i="21"/>
  <c r="K2750" i="21"/>
  <c r="O2750" i="21"/>
  <c r="Q2750" i="21"/>
  <c r="M2750" i="21"/>
  <c r="F2753" i="21"/>
  <c r="E2753" i="21"/>
  <c r="D2754" i="21"/>
  <c r="N2752" i="21"/>
  <c r="L2752" i="21"/>
  <c r="J2752" i="21"/>
  <c r="H2753" i="21"/>
  <c r="I2752" i="21"/>
  <c r="P2752" i="21"/>
  <c r="O2751" i="21"/>
  <c r="M2751" i="21"/>
  <c r="K2751" i="21"/>
  <c r="Q2751" i="21"/>
  <c r="D2755" i="21"/>
  <c r="E2754" i="21"/>
  <c r="F2754" i="21"/>
  <c r="L2753" i="21"/>
  <c r="J2753" i="21"/>
  <c r="H2754" i="21"/>
  <c r="I2753" i="21"/>
  <c r="N2753" i="21"/>
  <c r="P2753" i="21"/>
  <c r="M2752" i="21"/>
  <c r="O2752" i="21"/>
  <c r="Q2752" i="21"/>
  <c r="K2752" i="21"/>
  <c r="E2755" i="21"/>
  <c r="F2755" i="21"/>
  <c r="D2756" i="21"/>
  <c r="N2754" i="21"/>
  <c r="L2754" i="21"/>
  <c r="J2754" i="21"/>
  <c r="I2754" i="21"/>
  <c r="H2755" i="21"/>
  <c r="P2754" i="21"/>
  <c r="Q2753" i="21"/>
  <c r="M2753" i="21"/>
  <c r="K2753" i="21"/>
  <c r="O2753" i="21"/>
  <c r="D2757" i="21"/>
  <c r="F2756" i="21"/>
  <c r="E2756" i="21"/>
  <c r="Q2754" i="21"/>
  <c r="M2754" i="21"/>
  <c r="O2754" i="21"/>
  <c r="K2754" i="21"/>
  <c r="P2755" i="21"/>
  <c r="I2755" i="21"/>
  <c r="N2755" i="21"/>
  <c r="L2755" i="21"/>
  <c r="J2755" i="21"/>
  <c r="H2756" i="21"/>
  <c r="E2757" i="21"/>
  <c r="D2758" i="21"/>
  <c r="F2757" i="21"/>
  <c r="O2755" i="21"/>
  <c r="M2755" i="21"/>
  <c r="K2755" i="21"/>
  <c r="Q2755" i="21"/>
  <c r="P2756" i="21"/>
  <c r="N2756" i="21"/>
  <c r="L2756" i="21"/>
  <c r="J2756" i="21"/>
  <c r="I2756" i="21"/>
  <c r="H2757" i="21"/>
  <c r="E2758" i="21"/>
  <c r="F2758" i="21"/>
  <c r="D2759" i="21"/>
  <c r="K2756" i="21"/>
  <c r="M2756" i="21"/>
  <c r="Q2756" i="21"/>
  <c r="O2756" i="21"/>
  <c r="L2757" i="21"/>
  <c r="J2757" i="21"/>
  <c r="H2758" i="21"/>
  <c r="I2757" i="21"/>
  <c r="N2757" i="21"/>
  <c r="P2757" i="21"/>
  <c r="E2759" i="21"/>
  <c r="D2760" i="21"/>
  <c r="F2759" i="21"/>
  <c r="N2758" i="21"/>
  <c r="L2758" i="21"/>
  <c r="J2758" i="21"/>
  <c r="P2758" i="21"/>
  <c r="H2759" i="21"/>
  <c r="I2758" i="21"/>
  <c r="O2757" i="21"/>
  <c r="Q2757" i="21"/>
  <c r="M2757" i="21"/>
  <c r="K2757" i="21"/>
  <c r="D2761" i="21"/>
  <c r="F2760" i="21"/>
  <c r="E2760" i="21"/>
  <c r="N2759" i="21"/>
  <c r="L2759" i="21"/>
  <c r="J2759" i="21"/>
  <c r="I2759" i="21"/>
  <c r="H2760" i="21"/>
  <c r="P2759" i="21"/>
  <c r="K2758" i="21"/>
  <c r="O2758" i="21"/>
  <c r="Q2758" i="21"/>
  <c r="M2758" i="21"/>
  <c r="E2761" i="21"/>
  <c r="F2761" i="21"/>
  <c r="D2762" i="21"/>
  <c r="K2759" i="21"/>
  <c r="Q2759" i="21"/>
  <c r="O2759" i="21"/>
  <c r="M2759" i="21"/>
  <c r="I2760" i="21"/>
  <c r="H2761" i="21"/>
  <c r="P2760" i="21"/>
  <c r="J2760" i="21"/>
  <c r="N2760" i="21"/>
  <c r="L2760" i="21"/>
  <c r="E2762" i="21"/>
  <c r="D2763" i="21"/>
  <c r="F2762" i="21"/>
  <c r="O2760" i="21"/>
  <c r="K2760" i="21"/>
  <c r="M2760" i="21"/>
  <c r="Q2760" i="21"/>
  <c r="L2761" i="21"/>
  <c r="J2761" i="21"/>
  <c r="H2762" i="21"/>
  <c r="I2761" i="21"/>
  <c r="N2761" i="21"/>
  <c r="P2761" i="21"/>
  <c r="D2764" i="21"/>
  <c r="F2763" i="21"/>
  <c r="E2763" i="21"/>
  <c r="N2762" i="21"/>
  <c r="L2762" i="21"/>
  <c r="J2762" i="21"/>
  <c r="I2762" i="21"/>
  <c r="H2763" i="21"/>
  <c r="P2762" i="21"/>
  <c r="O2761" i="21"/>
  <c r="Q2761" i="21"/>
  <c r="M2761" i="21"/>
  <c r="K2761" i="21"/>
  <c r="E2764" i="21"/>
  <c r="D2765" i="21"/>
  <c r="F2764" i="21"/>
  <c r="Q2762" i="21"/>
  <c r="M2762" i="21"/>
  <c r="O2762" i="21"/>
  <c r="K2762" i="21"/>
  <c r="H2764" i="21"/>
  <c r="I2763" i="21"/>
  <c r="N2763" i="21"/>
  <c r="L2763" i="21"/>
  <c r="J2763" i="21"/>
  <c r="P2763" i="21"/>
  <c r="E2765" i="21"/>
  <c r="F2765" i="21"/>
  <c r="D2766" i="21"/>
  <c r="H2765" i="21"/>
  <c r="P2764" i="21"/>
  <c r="N2764" i="21"/>
  <c r="J2764" i="21"/>
  <c r="I2764" i="21"/>
  <c r="L2764" i="21"/>
  <c r="O2763" i="21"/>
  <c r="M2763" i="21"/>
  <c r="K2763" i="21"/>
  <c r="Q2763" i="21"/>
  <c r="E2766" i="21"/>
  <c r="D2767" i="21"/>
  <c r="F2766" i="21"/>
  <c r="L2765" i="21"/>
  <c r="J2765" i="21"/>
  <c r="N2765" i="21"/>
  <c r="P2765" i="21"/>
  <c r="H2766" i="21"/>
  <c r="I2765" i="21"/>
  <c r="Q2764" i="21"/>
  <c r="M2764" i="21"/>
  <c r="O2764" i="21"/>
  <c r="K2764" i="21"/>
  <c r="F2767" i="21"/>
  <c r="D2768" i="21"/>
  <c r="E2767" i="21"/>
  <c r="N2766" i="21"/>
  <c r="L2766" i="21"/>
  <c r="H2767" i="21"/>
  <c r="P2766" i="21"/>
  <c r="J2766" i="21"/>
  <c r="I2766" i="21"/>
  <c r="M2765" i="21"/>
  <c r="K2765" i="21"/>
  <c r="O2765" i="21"/>
  <c r="Q2765" i="21"/>
  <c r="D2769" i="21"/>
  <c r="F2768" i="21"/>
  <c r="E2768" i="21"/>
  <c r="N2767" i="21"/>
  <c r="L2767" i="21"/>
  <c r="J2767" i="21"/>
  <c r="I2767" i="21"/>
  <c r="H2768" i="21"/>
  <c r="P2767" i="21"/>
  <c r="O2766" i="21"/>
  <c r="K2766" i="21"/>
  <c r="Q2766" i="21"/>
  <c r="M2766" i="21"/>
  <c r="E2769" i="21"/>
  <c r="F2769" i="21"/>
  <c r="D2770" i="21"/>
  <c r="K2767" i="21"/>
  <c r="Q2767" i="21"/>
  <c r="O2767" i="21"/>
  <c r="M2767" i="21"/>
  <c r="I2768" i="21"/>
  <c r="H2769" i="21"/>
  <c r="P2768" i="21"/>
  <c r="N2768" i="21"/>
  <c r="L2768" i="21"/>
  <c r="J2768" i="21"/>
  <c r="D2771" i="21"/>
  <c r="E2770" i="21"/>
  <c r="F2770" i="21"/>
  <c r="Q2768" i="21"/>
  <c r="O2768" i="21"/>
  <c r="K2768" i="21"/>
  <c r="M2768" i="21"/>
  <c r="L2769" i="21"/>
  <c r="J2769" i="21"/>
  <c r="H2770" i="21"/>
  <c r="I2769" i="21"/>
  <c r="N2769" i="21"/>
  <c r="P2769" i="21"/>
  <c r="E2771" i="21"/>
  <c r="F2771" i="21"/>
  <c r="D2772" i="21"/>
  <c r="N2770" i="21"/>
  <c r="L2770" i="21"/>
  <c r="H2771" i="21"/>
  <c r="P2770" i="21"/>
  <c r="J2770" i="21"/>
  <c r="I2770" i="21"/>
  <c r="M2769" i="21"/>
  <c r="K2769" i="21"/>
  <c r="O2769" i="21"/>
  <c r="Q2769" i="21"/>
  <c r="E2772" i="21"/>
  <c r="D2773" i="21"/>
  <c r="F2772" i="21"/>
  <c r="N2771" i="21"/>
  <c r="L2771" i="21"/>
  <c r="J2771" i="21"/>
  <c r="H2772" i="21"/>
  <c r="P2771" i="21"/>
  <c r="I2771" i="21"/>
  <c r="O2770" i="21"/>
  <c r="K2770" i="21"/>
  <c r="Q2770" i="21"/>
  <c r="M2770" i="21"/>
  <c r="F2773" i="21"/>
  <c r="D2774" i="21"/>
  <c r="E2773" i="21"/>
  <c r="L2772" i="21"/>
  <c r="I2772" i="21"/>
  <c r="H2773" i="21"/>
  <c r="J2772" i="21"/>
  <c r="P2772" i="21"/>
  <c r="N2772" i="21"/>
  <c r="O2771" i="21"/>
  <c r="M2771" i="21"/>
  <c r="K2771" i="21"/>
  <c r="Q2771" i="21"/>
  <c r="E2774" i="21"/>
  <c r="D2775" i="21"/>
  <c r="F2774" i="21"/>
  <c r="K2772" i="21"/>
  <c r="M2772" i="21"/>
  <c r="Q2772" i="21"/>
  <c r="O2772" i="21"/>
  <c r="L2773" i="21"/>
  <c r="J2773" i="21"/>
  <c r="H2774" i="21"/>
  <c r="I2773" i="21"/>
  <c r="N2773" i="21"/>
  <c r="P2773" i="21"/>
  <c r="E2775" i="21"/>
  <c r="F2775" i="21"/>
  <c r="D2776" i="21"/>
  <c r="N2774" i="21"/>
  <c r="L2774" i="21"/>
  <c r="J2774" i="21"/>
  <c r="I2774" i="21"/>
  <c r="P2774" i="21"/>
  <c r="H2775" i="21"/>
  <c r="O2773" i="21"/>
  <c r="Q2773" i="21"/>
  <c r="M2773" i="21"/>
  <c r="K2773" i="21"/>
  <c r="E2776" i="21"/>
  <c r="F2776" i="21"/>
  <c r="D2777" i="21"/>
  <c r="Q2774" i="21"/>
  <c r="M2774" i="21"/>
  <c r="O2774" i="21"/>
  <c r="K2774" i="21"/>
  <c r="J2775" i="21"/>
  <c r="H2776" i="21"/>
  <c r="N2775" i="21"/>
  <c r="L2775" i="21"/>
  <c r="P2775" i="21"/>
  <c r="I2775" i="21"/>
  <c r="F2777" i="21"/>
  <c r="D2778" i="21"/>
  <c r="E2777" i="21"/>
  <c r="L2776" i="21"/>
  <c r="J2776" i="21"/>
  <c r="H2777" i="21"/>
  <c r="P2776" i="21"/>
  <c r="N2776" i="21"/>
  <c r="I2776" i="21"/>
  <c r="K2775" i="21"/>
  <c r="Q2775" i="21"/>
  <c r="O2775" i="21"/>
  <c r="M2775" i="21"/>
  <c r="D2779" i="21"/>
  <c r="E2778" i="21"/>
  <c r="F2778" i="21"/>
  <c r="N2777" i="21"/>
  <c r="P2777" i="21"/>
  <c r="L2777" i="21"/>
  <c r="J2777" i="21"/>
  <c r="H2778" i="21"/>
  <c r="I2777" i="21"/>
  <c r="Q2776" i="21"/>
  <c r="O2776" i="21"/>
  <c r="K2776" i="21"/>
  <c r="M2776" i="21"/>
  <c r="D2780" i="21"/>
  <c r="F2779" i="21"/>
  <c r="E2779" i="21"/>
  <c r="N2778" i="21"/>
  <c r="L2778" i="21"/>
  <c r="H2779" i="21"/>
  <c r="P2778" i="21"/>
  <c r="J2778" i="21"/>
  <c r="I2778" i="21"/>
  <c r="O2777" i="21"/>
  <c r="Q2777" i="21"/>
  <c r="M2777" i="21"/>
  <c r="K2777" i="21"/>
  <c r="D2781" i="21"/>
  <c r="F2780" i="21"/>
  <c r="E2780" i="21"/>
  <c r="N2779" i="21"/>
  <c r="L2779" i="21"/>
  <c r="P2779" i="21"/>
  <c r="I2779" i="21"/>
  <c r="J2779" i="21"/>
  <c r="H2780" i="21"/>
  <c r="O2778" i="21"/>
  <c r="K2778" i="21"/>
  <c r="Q2778" i="21"/>
  <c r="M2778" i="21"/>
  <c r="D2782" i="21"/>
  <c r="E2781" i="21"/>
  <c r="F2781" i="21"/>
  <c r="K2779" i="21"/>
  <c r="Q2779" i="21"/>
  <c r="O2779" i="21"/>
  <c r="M2779" i="21"/>
  <c r="I2780" i="21"/>
  <c r="H2781" i="21"/>
  <c r="P2780" i="21"/>
  <c r="N2780" i="21"/>
  <c r="L2780" i="21"/>
  <c r="J2780" i="21"/>
  <c r="F2782" i="21"/>
  <c r="D2783" i="21"/>
  <c r="E2782" i="21"/>
  <c r="Q2780" i="21"/>
  <c r="K2780" i="21"/>
  <c r="M2780" i="21"/>
  <c r="O2780" i="21"/>
  <c r="L2781" i="21"/>
  <c r="J2781" i="21"/>
  <c r="N2781" i="21"/>
  <c r="P2781" i="21"/>
  <c r="H2782" i="21"/>
  <c r="I2781" i="21"/>
  <c r="D2784" i="21"/>
  <c r="E2783" i="21"/>
  <c r="F2783" i="21"/>
  <c r="N2782" i="21"/>
  <c r="L2782" i="21"/>
  <c r="H2783" i="21"/>
  <c r="P2782" i="21"/>
  <c r="J2782" i="21"/>
  <c r="I2782" i="21"/>
  <c r="M2781" i="21"/>
  <c r="K2781" i="21"/>
  <c r="Q2781" i="21"/>
  <c r="O2781" i="21"/>
  <c r="F2784" i="21"/>
  <c r="D2785" i="21"/>
  <c r="E2784" i="21"/>
  <c r="N2783" i="21"/>
  <c r="L2783" i="21"/>
  <c r="J2783" i="21"/>
  <c r="H2784" i="21"/>
  <c r="P2783" i="21"/>
  <c r="I2783" i="21"/>
  <c r="O2782" i="21"/>
  <c r="K2782" i="21"/>
  <c r="Q2782" i="21"/>
  <c r="M2782" i="21"/>
  <c r="D2786" i="21"/>
  <c r="F2785" i="21"/>
  <c r="E2785" i="21"/>
  <c r="P2784" i="21"/>
  <c r="J2784" i="21"/>
  <c r="N2784" i="21"/>
  <c r="L2784" i="21"/>
  <c r="I2784" i="21"/>
  <c r="H2785" i="21"/>
  <c r="O2783" i="21"/>
  <c r="M2783" i="21"/>
  <c r="K2783" i="21"/>
  <c r="Q2783" i="21"/>
  <c r="F2786" i="21"/>
  <c r="D2787" i="21"/>
  <c r="E2786" i="21"/>
  <c r="Q2784" i="21"/>
  <c r="O2784" i="21"/>
  <c r="K2784" i="21"/>
  <c r="M2784" i="21"/>
  <c r="L2785" i="21"/>
  <c r="J2785" i="21"/>
  <c r="H2786" i="21"/>
  <c r="I2785" i="21"/>
  <c r="N2785" i="21"/>
  <c r="P2785" i="21"/>
  <c r="E2787" i="21"/>
  <c r="D2788" i="21"/>
  <c r="F2787" i="21"/>
  <c r="N2786" i="21"/>
  <c r="L2786" i="21"/>
  <c r="H2787" i="21"/>
  <c r="P2786" i="21"/>
  <c r="J2786" i="21"/>
  <c r="I2786" i="21"/>
  <c r="O2785" i="21"/>
  <c r="Q2785" i="21"/>
  <c r="M2785" i="21"/>
  <c r="K2785" i="21"/>
  <c r="E2788" i="21"/>
  <c r="D2789" i="21"/>
  <c r="F2788" i="21"/>
  <c r="N2787" i="21"/>
  <c r="L2787" i="21"/>
  <c r="J2787" i="21"/>
  <c r="H2788" i="21"/>
  <c r="P2787" i="21"/>
  <c r="I2787" i="21"/>
  <c r="O2786" i="21"/>
  <c r="K2786" i="21"/>
  <c r="Q2786" i="21"/>
  <c r="M2786" i="21"/>
  <c r="D2790" i="21"/>
  <c r="F2789" i="21"/>
  <c r="E2789" i="21"/>
  <c r="L2788" i="21"/>
  <c r="I2788" i="21"/>
  <c r="H2789" i="21"/>
  <c r="J2788" i="21"/>
  <c r="P2788" i="21"/>
  <c r="N2788" i="21"/>
  <c r="O2787" i="21"/>
  <c r="M2787" i="21"/>
  <c r="K2787" i="21"/>
  <c r="Q2787" i="21"/>
  <c r="F2790" i="21"/>
  <c r="D2791" i="21"/>
  <c r="E2790" i="21"/>
  <c r="O2788" i="21"/>
  <c r="K2788" i="21"/>
  <c r="M2788" i="21"/>
  <c r="Q2788" i="21"/>
  <c r="L2789" i="21"/>
  <c r="H2790" i="21"/>
  <c r="I2789" i="21"/>
  <c r="N2789" i="21"/>
  <c r="P2789" i="21"/>
  <c r="J2789" i="21"/>
  <c r="E2791" i="21"/>
  <c r="D2792" i="21"/>
  <c r="F2791" i="21"/>
  <c r="N2790" i="21"/>
  <c r="H2791" i="21"/>
  <c r="P2790" i="21"/>
  <c r="L2790" i="21"/>
  <c r="J2790" i="21"/>
  <c r="I2790" i="21"/>
  <c r="K2789" i="21"/>
  <c r="M2789" i="21"/>
  <c r="O2789" i="21"/>
  <c r="Q2789" i="21"/>
  <c r="E2792" i="21"/>
  <c r="D2793" i="21"/>
  <c r="F2792" i="21"/>
  <c r="N2791" i="21"/>
  <c r="L2791" i="21"/>
  <c r="J2791" i="21"/>
  <c r="H2792" i="21"/>
  <c r="P2791" i="21"/>
  <c r="I2791" i="21"/>
  <c r="O2790" i="21"/>
  <c r="K2790" i="21"/>
  <c r="Q2790" i="21"/>
  <c r="M2790" i="21"/>
  <c r="F2793" i="21"/>
  <c r="E2793" i="21"/>
  <c r="D2794" i="21"/>
  <c r="L2792" i="21"/>
  <c r="J2792" i="21"/>
  <c r="P2792" i="21"/>
  <c r="N2792" i="21"/>
  <c r="I2792" i="21"/>
  <c r="H2793" i="21"/>
  <c r="O2791" i="21"/>
  <c r="K2791" i="21"/>
  <c r="Q2791" i="21"/>
  <c r="M2791" i="21"/>
  <c r="F2794" i="21"/>
  <c r="D2795" i="21"/>
  <c r="E2794" i="21"/>
  <c r="Q2792" i="21"/>
  <c r="O2792" i="21"/>
  <c r="K2792" i="21"/>
  <c r="M2792" i="21"/>
  <c r="L2793" i="21"/>
  <c r="I2793" i="21"/>
  <c r="N2793" i="21"/>
  <c r="P2793" i="21"/>
  <c r="J2793" i="21"/>
  <c r="H2794" i="21"/>
  <c r="D2796" i="21"/>
  <c r="F2795" i="21"/>
  <c r="E2795" i="21"/>
  <c r="O2793" i="21"/>
  <c r="Q2793" i="21"/>
  <c r="M2793" i="21"/>
  <c r="K2793" i="21"/>
  <c r="P2794" i="21"/>
  <c r="L2794" i="21"/>
  <c r="J2794" i="21"/>
  <c r="I2794" i="21"/>
  <c r="N2794" i="21"/>
  <c r="H2795" i="21"/>
  <c r="E2796" i="21"/>
  <c r="D2797" i="21"/>
  <c r="F2796" i="21"/>
  <c r="K2794" i="21"/>
  <c r="M2794" i="21"/>
  <c r="Q2794" i="21"/>
  <c r="O2794" i="21"/>
  <c r="N2795" i="21"/>
  <c r="I2795" i="21"/>
  <c r="H2796" i="21"/>
  <c r="P2795" i="21"/>
  <c r="L2795" i="21"/>
  <c r="J2795" i="21"/>
  <c r="F2797" i="21"/>
  <c r="E2797" i="21"/>
  <c r="D2798" i="21"/>
  <c r="Q2795" i="21"/>
  <c r="K2795" i="21"/>
  <c r="O2795" i="21"/>
  <c r="M2795" i="21"/>
  <c r="L2796" i="21"/>
  <c r="J2796" i="21"/>
  <c r="I2796" i="21"/>
  <c r="H2797" i="21"/>
  <c r="P2796" i="21"/>
  <c r="N2796" i="21"/>
  <c r="E2798" i="21"/>
  <c r="F2798" i="21"/>
  <c r="D2799" i="21"/>
  <c r="M2796" i="21"/>
  <c r="Q2796" i="21"/>
  <c r="O2796" i="21"/>
  <c r="K2796" i="21"/>
  <c r="L2797" i="21"/>
  <c r="J2797" i="21"/>
  <c r="H2798" i="21"/>
  <c r="I2797" i="21"/>
  <c r="N2797" i="21"/>
  <c r="P2797" i="21"/>
  <c r="E2799" i="21"/>
  <c r="F2799" i="21"/>
  <c r="D2800" i="21"/>
  <c r="N2798" i="21"/>
  <c r="L2798" i="21"/>
  <c r="J2798" i="21"/>
  <c r="I2798" i="21"/>
  <c r="P2798" i="21"/>
  <c r="H2799" i="21"/>
  <c r="O2797" i="21"/>
  <c r="Q2797" i="21"/>
  <c r="M2797" i="21"/>
  <c r="K2797" i="21"/>
  <c r="D2801" i="21"/>
  <c r="E2800" i="21"/>
  <c r="F2800" i="21"/>
  <c r="Q2798" i="21"/>
  <c r="K2798" i="21"/>
  <c r="M2798" i="21"/>
  <c r="O2798" i="21"/>
  <c r="L2799" i="21"/>
  <c r="I2799" i="21"/>
  <c r="N2799" i="21"/>
  <c r="J2799" i="21"/>
  <c r="H2800" i="21"/>
  <c r="P2799" i="21"/>
  <c r="D2802" i="21"/>
  <c r="F2801" i="21"/>
  <c r="E2801" i="21"/>
  <c r="O2799" i="21"/>
  <c r="M2799" i="21"/>
  <c r="K2799" i="21"/>
  <c r="Q2799" i="21"/>
  <c r="N2800" i="21"/>
  <c r="I2800" i="21"/>
  <c r="L2800" i="21"/>
  <c r="J2800" i="21"/>
  <c r="H2801" i="21"/>
  <c r="P2800" i="21"/>
  <c r="E2802" i="21"/>
  <c r="D2803" i="21"/>
  <c r="F2802" i="21"/>
  <c r="Q2800" i="21"/>
  <c r="O2800" i="21"/>
  <c r="K2800" i="21"/>
  <c r="M2800" i="21"/>
  <c r="I2801" i="21"/>
  <c r="N2801" i="21"/>
  <c r="L2801" i="21"/>
  <c r="P2801" i="21"/>
  <c r="J2801" i="21"/>
  <c r="H2802" i="21"/>
  <c r="D2804" i="21"/>
  <c r="F2803" i="21"/>
  <c r="E2803" i="21"/>
  <c r="M2801" i="21"/>
  <c r="K2801" i="21"/>
  <c r="O2801" i="21"/>
  <c r="Q2801" i="21"/>
  <c r="N2802" i="21"/>
  <c r="H2803" i="21"/>
  <c r="P2802" i="21"/>
  <c r="L2802" i="21"/>
  <c r="J2802" i="21"/>
  <c r="I2802" i="21"/>
  <c r="D2805" i="21"/>
  <c r="E2804" i="21"/>
  <c r="F2804" i="21"/>
  <c r="N2803" i="21"/>
  <c r="L2803" i="21"/>
  <c r="J2803" i="21"/>
  <c r="H2804" i="21"/>
  <c r="P2803" i="21"/>
  <c r="I2803" i="21"/>
  <c r="M2802" i="21"/>
  <c r="O2802" i="21"/>
  <c r="Q2802" i="21"/>
  <c r="K2802" i="21"/>
  <c r="D2806" i="21"/>
  <c r="F2805" i="21"/>
  <c r="E2805" i="21"/>
  <c r="N2804" i="21"/>
  <c r="L2804" i="21"/>
  <c r="J2804" i="21"/>
  <c r="H2805" i="21"/>
  <c r="I2804" i="21"/>
  <c r="P2804" i="21"/>
  <c r="O2803" i="21"/>
  <c r="M2803" i="21"/>
  <c r="K2803" i="21"/>
  <c r="Q2803" i="21"/>
  <c r="F2806" i="21"/>
  <c r="E2806" i="21"/>
  <c r="D2807" i="21"/>
  <c r="L2805" i="21"/>
  <c r="H2806" i="21"/>
  <c r="I2805" i="21"/>
  <c r="N2805" i="21"/>
  <c r="J2805" i="21"/>
  <c r="P2805" i="21"/>
  <c r="Q2804" i="21"/>
  <c r="O2804" i="21"/>
  <c r="K2804" i="21"/>
  <c r="M2804" i="21"/>
  <c r="E2807" i="21"/>
  <c r="D2808" i="21"/>
  <c r="F2807" i="21"/>
  <c r="N2806" i="21"/>
  <c r="I2806" i="21"/>
  <c r="H2807" i="21"/>
  <c r="P2806" i="21"/>
  <c r="L2806" i="21"/>
  <c r="J2806" i="21"/>
  <c r="O2805" i="21"/>
  <c r="Q2805" i="21"/>
  <c r="M2805" i="21"/>
  <c r="K2805" i="21"/>
  <c r="D2809" i="21"/>
  <c r="F2808" i="21"/>
  <c r="E2808" i="21"/>
  <c r="Q2806" i="21"/>
  <c r="O2806" i="21"/>
  <c r="K2806" i="21"/>
  <c r="M2806" i="21"/>
  <c r="J2807" i="21"/>
  <c r="H2808" i="21"/>
  <c r="N2807" i="21"/>
  <c r="P2807" i="21"/>
  <c r="I2807" i="21"/>
  <c r="L2807" i="21"/>
  <c r="F2809" i="21"/>
  <c r="D2810" i="21"/>
  <c r="E2809" i="21"/>
  <c r="N2808" i="21"/>
  <c r="L2808" i="21"/>
  <c r="J2808" i="21"/>
  <c r="I2808" i="21"/>
  <c r="H2809" i="21"/>
  <c r="P2808" i="21"/>
  <c r="K2807" i="21"/>
  <c r="Q2807" i="21"/>
  <c r="O2807" i="21"/>
  <c r="M2807" i="21"/>
  <c r="F2810" i="21"/>
  <c r="D2811" i="21"/>
  <c r="E2810" i="21"/>
  <c r="K2808" i="21"/>
  <c r="M2808" i="21"/>
  <c r="Q2808" i="21"/>
  <c r="O2808" i="21"/>
  <c r="L2809" i="21"/>
  <c r="J2809" i="21"/>
  <c r="P2809" i="21"/>
  <c r="H2810" i="21"/>
  <c r="I2809" i="21"/>
  <c r="N2809" i="21"/>
  <c r="E2811" i="21"/>
  <c r="D2812" i="21"/>
  <c r="F2811" i="21"/>
  <c r="P2810" i="21"/>
  <c r="J2810" i="21"/>
  <c r="N2810" i="21"/>
  <c r="L2810" i="21"/>
  <c r="H2811" i="21"/>
  <c r="I2810" i="21"/>
  <c r="O2809" i="21"/>
  <c r="Q2809" i="21"/>
  <c r="M2809" i="21"/>
  <c r="K2809" i="21"/>
  <c r="F2812" i="21"/>
  <c r="E2812" i="21"/>
  <c r="D2813" i="21"/>
  <c r="P2811" i="21"/>
  <c r="L2811" i="21"/>
  <c r="J2811" i="21"/>
  <c r="H2812" i="21"/>
  <c r="I2811" i="21"/>
  <c r="N2811" i="21"/>
  <c r="K2810" i="21"/>
  <c r="M2810" i="21"/>
  <c r="Q2810" i="21"/>
  <c r="O2810" i="21"/>
  <c r="E2813" i="21"/>
  <c r="F2813" i="21"/>
  <c r="D2814" i="21"/>
  <c r="P2812" i="21"/>
  <c r="N2812" i="21"/>
  <c r="L2812" i="21"/>
  <c r="J2812" i="21"/>
  <c r="I2812" i="21"/>
  <c r="H2813" i="21"/>
  <c r="M2811" i="21"/>
  <c r="Q2811" i="21"/>
  <c r="K2811" i="21"/>
  <c r="O2811" i="21"/>
  <c r="F2814" i="21"/>
  <c r="D2815" i="21"/>
  <c r="E2814" i="21"/>
  <c r="Q2812" i="21"/>
  <c r="M2812" i="21"/>
  <c r="K2812" i="21"/>
  <c r="O2812" i="21"/>
  <c r="I2813" i="21"/>
  <c r="N2813" i="21"/>
  <c r="P2813" i="21"/>
  <c r="L2813" i="21"/>
  <c r="J2813" i="21"/>
  <c r="H2814" i="21"/>
  <c r="F2815" i="21"/>
  <c r="D2816" i="21"/>
  <c r="E2815" i="21"/>
  <c r="Q2813" i="21"/>
  <c r="O2813" i="21"/>
  <c r="K2813" i="21"/>
  <c r="M2813" i="21"/>
  <c r="N2814" i="21"/>
  <c r="L2814" i="21"/>
  <c r="H2815" i="21"/>
  <c r="J2814" i="21"/>
  <c r="P2814" i="21"/>
  <c r="I2814" i="21"/>
  <c r="E2816" i="21"/>
  <c r="D2817" i="21"/>
  <c r="F2816" i="21"/>
  <c r="L2815" i="21"/>
  <c r="J2815" i="21"/>
  <c r="H2816" i="21"/>
  <c r="N2815" i="21"/>
  <c r="I2815" i="21"/>
  <c r="P2815" i="21"/>
  <c r="M2814" i="21"/>
  <c r="K2814" i="21"/>
  <c r="Q2814" i="21"/>
  <c r="O2814" i="21"/>
  <c r="F2817" i="21"/>
  <c r="D2818" i="21"/>
  <c r="E2817" i="21"/>
  <c r="H2817" i="21"/>
  <c r="P2816" i="21"/>
  <c r="N2816" i="21"/>
  <c r="L2816" i="21"/>
  <c r="J2816" i="21"/>
  <c r="I2816" i="21"/>
  <c r="M2815" i="21"/>
  <c r="O2815" i="21"/>
  <c r="K2815" i="21"/>
  <c r="Q2815" i="21"/>
  <c r="E2818" i="21"/>
  <c r="F2818" i="21"/>
  <c r="D2819" i="21"/>
  <c r="I2817" i="21"/>
  <c r="L2817" i="21"/>
  <c r="J2817" i="21"/>
  <c r="H2818" i="21"/>
  <c r="N2817" i="21"/>
  <c r="P2817" i="21"/>
  <c r="K2816" i="21"/>
  <c r="O2816" i="21"/>
  <c r="Q2816" i="21"/>
  <c r="M2816" i="21"/>
  <c r="D2820" i="21"/>
  <c r="F2819" i="21"/>
  <c r="E2819" i="21"/>
  <c r="Q2817" i="21"/>
  <c r="O2817" i="21"/>
  <c r="K2817" i="21"/>
  <c r="M2817" i="21"/>
  <c r="J2818" i="21"/>
  <c r="I2818" i="21"/>
  <c r="N2818" i="21"/>
  <c r="P2818" i="21"/>
  <c r="L2818" i="21"/>
  <c r="H2819" i="21"/>
  <c r="F2820" i="21"/>
  <c r="D2821" i="21"/>
  <c r="E2820" i="21"/>
  <c r="Q2818" i="21"/>
  <c r="O2818" i="21"/>
  <c r="M2818" i="21"/>
  <c r="K2818" i="21"/>
  <c r="H2820" i="21"/>
  <c r="P2819" i="21"/>
  <c r="L2819" i="21"/>
  <c r="J2819" i="21"/>
  <c r="N2819" i="21"/>
  <c r="I2819" i="21"/>
  <c r="F2821" i="21"/>
  <c r="E2821" i="21"/>
  <c r="D2822" i="21"/>
  <c r="L2820" i="21"/>
  <c r="H2821" i="21"/>
  <c r="J2820" i="21"/>
  <c r="I2820" i="21"/>
  <c r="P2820" i="21"/>
  <c r="N2820" i="21"/>
  <c r="M2819" i="21"/>
  <c r="O2819" i="21"/>
  <c r="K2819" i="21"/>
  <c r="Q2819" i="21"/>
  <c r="E2822" i="21"/>
  <c r="D2823" i="21"/>
  <c r="F2822" i="21"/>
  <c r="L2821" i="21"/>
  <c r="J2821" i="21"/>
  <c r="I2821" i="21"/>
  <c r="H2822" i="21"/>
  <c r="N2821" i="21"/>
  <c r="P2821" i="21"/>
  <c r="M2820" i="21"/>
  <c r="K2820" i="21"/>
  <c r="O2820" i="21"/>
  <c r="Q2820" i="21"/>
  <c r="D2824" i="21"/>
  <c r="F2823" i="21"/>
  <c r="E2823" i="21"/>
  <c r="Q2821" i="21"/>
  <c r="O2821" i="21"/>
  <c r="K2821" i="21"/>
  <c r="M2821" i="21"/>
  <c r="H2823" i="21"/>
  <c r="J2822" i="21"/>
  <c r="P2822" i="21"/>
  <c r="I2822" i="21"/>
  <c r="N2822" i="21"/>
  <c r="L2822" i="21"/>
  <c r="E2824" i="21"/>
  <c r="F2824" i="21"/>
  <c r="D2825" i="21"/>
  <c r="H2824" i="21"/>
  <c r="N2823" i="21"/>
  <c r="I2823" i="21"/>
  <c r="P2823" i="21"/>
  <c r="L2823" i="21"/>
  <c r="J2823" i="21"/>
  <c r="K2822" i="21"/>
  <c r="Q2822" i="21"/>
  <c r="M2822" i="21"/>
  <c r="O2822" i="21"/>
  <c r="E2825" i="21"/>
  <c r="D2826" i="21"/>
  <c r="F2825" i="21"/>
  <c r="J2824" i="21"/>
  <c r="P2824" i="21"/>
  <c r="N2824" i="21"/>
  <c r="L2824" i="21"/>
  <c r="I2824" i="21"/>
  <c r="H2825" i="21"/>
  <c r="M2823" i="21"/>
  <c r="K2823" i="21"/>
  <c r="Q2823" i="21"/>
  <c r="O2823" i="21"/>
  <c r="E2826" i="21"/>
  <c r="F2826" i="21"/>
  <c r="D2827" i="21"/>
  <c r="Q2824" i="21"/>
  <c r="M2824" i="21"/>
  <c r="K2824" i="21"/>
  <c r="O2824" i="21"/>
  <c r="I2825" i="21"/>
  <c r="H2826" i="21"/>
  <c r="N2825" i="21"/>
  <c r="P2825" i="21"/>
  <c r="L2825" i="21"/>
  <c r="J2825" i="21"/>
  <c r="F2827" i="21"/>
  <c r="E2827" i="21"/>
  <c r="D2828" i="21"/>
  <c r="Q2825" i="21"/>
  <c r="K2825" i="21"/>
  <c r="M2825" i="21"/>
  <c r="O2825" i="21"/>
  <c r="I2826" i="21"/>
  <c r="L2826" i="21"/>
  <c r="H2827" i="21"/>
  <c r="N2826" i="21"/>
  <c r="J2826" i="21"/>
  <c r="P2826" i="21"/>
  <c r="D2829" i="21"/>
  <c r="F2828" i="21"/>
  <c r="E2828" i="21"/>
  <c r="M2826" i="21"/>
  <c r="K2826" i="21"/>
  <c r="Q2826" i="21"/>
  <c r="O2826" i="21"/>
  <c r="I2827" i="21"/>
  <c r="P2827" i="21"/>
  <c r="H2828" i="21"/>
  <c r="J2827" i="21"/>
  <c r="L2827" i="21"/>
  <c r="N2827" i="21"/>
  <c r="E2829" i="21"/>
  <c r="F2829" i="21"/>
  <c r="D2830" i="21"/>
  <c r="M2827" i="21"/>
  <c r="O2827" i="21"/>
  <c r="K2827" i="21"/>
  <c r="Q2827" i="21"/>
  <c r="I2828" i="21"/>
  <c r="H2829" i="21"/>
  <c r="P2828" i="21"/>
  <c r="N2828" i="21"/>
  <c r="L2828" i="21"/>
  <c r="J2828" i="21"/>
  <c r="F2830" i="21"/>
  <c r="E2830" i="21"/>
  <c r="D2831" i="21"/>
  <c r="O2828" i="21"/>
  <c r="Q2828" i="21"/>
  <c r="M2828" i="21"/>
  <c r="K2828" i="21"/>
  <c r="I2829" i="21"/>
  <c r="L2829" i="21"/>
  <c r="J2829" i="21"/>
  <c r="H2830" i="21"/>
  <c r="N2829" i="21"/>
  <c r="P2829" i="21"/>
  <c r="F2831" i="21"/>
  <c r="D2832" i="21"/>
  <c r="E2831" i="21"/>
  <c r="Q2829" i="21"/>
  <c r="M2829" i="21"/>
  <c r="O2829" i="21"/>
  <c r="K2829" i="21"/>
  <c r="J2830" i="21"/>
  <c r="P2830" i="21"/>
  <c r="I2830" i="21"/>
  <c r="N2830" i="21"/>
  <c r="L2830" i="21"/>
  <c r="H2831" i="21"/>
  <c r="F2832" i="21"/>
  <c r="E2832" i="21"/>
  <c r="D2833" i="21"/>
  <c r="K2830" i="21"/>
  <c r="Q2830" i="21"/>
  <c r="M2830" i="21"/>
  <c r="O2830" i="21"/>
  <c r="H2832" i="21"/>
  <c r="I2831" i="21"/>
  <c r="P2831" i="21"/>
  <c r="L2831" i="21"/>
  <c r="N2831" i="21"/>
  <c r="J2831" i="21"/>
  <c r="F2833" i="21"/>
  <c r="D2834" i="21"/>
  <c r="E2833" i="21"/>
  <c r="N2832" i="21"/>
  <c r="I2832" i="21"/>
  <c r="L2832" i="21"/>
  <c r="J2832" i="21"/>
  <c r="H2833" i="21"/>
  <c r="P2832" i="21"/>
  <c r="M2831" i="21"/>
  <c r="O2831" i="21"/>
  <c r="K2831" i="21"/>
  <c r="Q2831" i="21"/>
  <c r="E2834" i="21"/>
  <c r="D2835" i="21"/>
  <c r="F2834" i="21"/>
  <c r="Q2832" i="21"/>
  <c r="M2832" i="21"/>
  <c r="K2832" i="21"/>
  <c r="O2832" i="21"/>
  <c r="H2834" i="21"/>
  <c r="N2833" i="21"/>
  <c r="I2833" i="21"/>
  <c r="P2833" i="21"/>
  <c r="L2833" i="21"/>
  <c r="J2833" i="21"/>
  <c r="E2835" i="21"/>
  <c r="D2836" i="21"/>
  <c r="F2835" i="21"/>
  <c r="J2834" i="21"/>
  <c r="P2834" i="21"/>
  <c r="L2834" i="21"/>
  <c r="H2835" i="21"/>
  <c r="I2834" i="21"/>
  <c r="N2834" i="21"/>
  <c r="O2833" i="21"/>
  <c r="Q2833" i="21"/>
  <c r="K2833" i="21"/>
  <c r="M2833" i="21"/>
  <c r="E2836" i="21"/>
  <c r="D2837" i="21"/>
  <c r="F2836" i="21"/>
  <c r="L2835" i="21"/>
  <c r="J2835" i="21"/>
  <c r="H2836" i="21"/>
  <c r="N2835" i="21"/>
  <c r="I2835" i="21"/>
  <c r="P2835" i="21"/>
  <c r="K2834" i="21"/>
  <c r="M2834" i="21"/>
  <c r="Q2834" i="21"/>
  <c r="O2834" i="21"/>
  <c r="F2837" i="21"/>
  <c r="D2838" i="21"/>
  <c r="E2837" i="21"/>
  <c r="P2836" i="21"/>
  <c r="L2836" i="21"/>
  <c r="J2836" i="21"/>
  <c r="H2837" i="21"/>
  <c r="I2836" i="21"/>
  <c r="N2836" i="21"/>
  <c r="M2835" i="21"/>
  <c r="O2835" i="21"/>
  <c r="K2835" i="21"/>
  <c r="Q2835" i="21"/>
  <c r="D2839" i="21"/>
  <c r="F2838" i="21"/>
  <c r="E2838" i="21"/>
  <c r="N2837" i="21"/>
  <c r="I2837" i="21"/>
  <c r="J2837" i="21"/>
  <c r="H2838" i="21"/>
  <c r="P2837" i="21"/>
  <c r="L2837" i="21"/>
  <c r="Q2836" i="21"/>
  <c r="K2836" i="21"/>
  <c r="M2836" i="21"/>
  <c r="O2836" i="21"/>
  <c r="E2839" i="21"/>
  <c r="D2840" i="21"/>
  <c r="F2839" i="21"/>
  <c r="K2837" i="21"/>
  <c r="O2837" i="21"/>
  <c r="M2837" i="21"/>
  <c r="Q2837" i="21"/>
  <c r="P2838" i="21"/>
  <c r="I2838" i="21"/>
  <c r="N2838" i="21"/>
  <c r="J2838" i="21"/>
  <c r="L2838" i="21"/>
  <c r="H2839" i="21"/>
  <c r="F2840" i="21"/>
  <c r="E2840" i="21"/>
  <c r="D2841" i="21"/>
  <c r="K2838" i="21"/>
  <c r="Q2838" i="21"/>
  <c r="M2838" i="21"/>
  <c r="O2838" i="21"/>
  <c r="N2839" i="21"/>
  <c r="I2839" i="21"/>
  <c r="P2839" i="21"/>
  <c r="H2840" i="21"/>
  <c r="J2839" i="21"/>
  <c r="L2839" i="21"/>
  <c r="F2841" i="21"/>
  <c r="D2842" i="21"/>
  <c r="E2841" i="21"/>
  <c r="M2839" i="21"/>
  <c r="O2839" i="21"/>
  <c r="K2839" i="21"/>
  <c r="Q2839" i="21"/>
  <c r="H2841" i="21"/>
  <c r="I2840" i="21"/>
  <c r="P2840" i="21"/>
  <c r="N2840" i="21"/>
  <c r="J2840" i="21"/>
  <c r="L2840" i="21"/>
  <c r="E2842" i="21"/>
  <c r="D2843" i="21"/>
  <c r="F2842" i="21"/>
  <c r="P2841" i="21"/>
  <c r="J2841" i="21"/>
  <c r="H2842" i="21"/>
  <c r="L2841" i="21"/>
  <c r="I2841" i="21"/>
  <c r="N2841" i="21"/>
  <c r="Q2840" i="21"/>
  <c r="M2840" i="21"/>
  <c r="K2840" i="21"/>
  <c r="O2840" i="21"/>
  <c r="E2843" i="21"/>
  <c r="F2843" i="21"/>
  <c r="D2844" i="21"/>
  <c r="H2843" i="21"/>
  <c r="L2842" i="21"/>
  <c r="P2842" i="21"/>
  <c r="J2842" i="21"/>
  <c r="I2842" i="21"/>
  <c r="N2842" i="21"/>
  <c r="M2841" i="21"/>
  <c r="O2841" i="21"/>
  <c r="K2841" i="21"/>
  <c r="Q2841" i="21"/>
  <c r="E2844" i="21"/>
  <c r="F2844" i="21"/>
  <c r="D2845" i="21"/>
  <c r="N2843" i="21"/>
  <c r="I2843" i="21"/>
  <c r="P2843" i="21"/>
  <c r="H2844" i="21"/>
  <c r="L2843" i="21"/>
  <c r="J2843" i="21"/>
  <c r="M2842" i="21"/>
  <c r="O2842" i="21"/>
  <c r="Q2842" i="21"/>
  <c r="K2842" i="21"/>
  <c r="F2845" i="21"/>
  <c r="E2845" i="21"/>
  <c r="D2846" i="21"/>
  <c r="O2843" i="21"/>
  <c r="M2843" i="21"/>
  <c r="K2843" i="21"/>
  <c r="Q2843" i="21"/>
  <c r="H2845" i="21"/>
  <c r="I2844" i="21"/>
  <c r="P2844" i="21"/>
  <c r="N2844" i="21"/>
  <c r="L2844" i="21"/>
  <c r="J2844" i="21"/>
  <c r="E2846" i="21"/>
  <c r="F2846" i="21"/>
  <c r="D2847" i="21"/>
  <c r="L2845" i="21"/>
  <c r="J2845" i="21"/>
  <c r="H2846" i="21"/>
  <c r="I2845" i="21"/>
  <c r="P2845" i="21"/>
  <c r="N2845" i="21"/>
  <c r="K2844" i="21"/>
  <c r="O2844" i="21"/>
  <c r="Q2844" i="21"/>
  <c r="M2844" i="21"/>
  <c r="E2847" i="21"/>
  <c r="D2848" i="21"/>
  <c r="F2847" i="21"/>
  <c r="H2847" i="21"/>
  <c r="L2846" i="21"/>
  <c r="J2846" i="21"/>
  <c r="P2846" i="21"/>
  <c r="N2846" i="21"/>
  <c r="I2846" i="21"/>
  <c r="K2845" i="21"/>
  <c r="Q2845" i="21"/>
  <c r="M2845" i="21"/>
  <c r="O2845" i="21"/>
  <c r="D2849" i="21"/>
  <c r="F2848" i="21"/>
  <c r="E2848" i="21"/>
  <c r="J2847" i="21"/>
  <c r="I2847" i="21"/>
  <c r="P2847" i="21"/>
  <c r="L2847" i="21"/>
  <c r="H2848" i="21"/>
  <c r="N2847" i="21"/>
  <c r="O2846" i="21"/>
  <c r="M2846" i="21"/>
  <c r="K2846" i="21"/>
  <c r="Q2846" i="21"/>
  <c r="E2849" i="21"/>
  <c r="F2849" i="21"/>
  <c r="D2850" i="21"/>
  <c r="M2847" i="21"/>
  <c r="O2847" i="21"/>
  <c r="K2847" i="21"/>
  <c r="Q2847" i="21"/>
  <c r="H2849" i="21"/>
  <c r="I2848" i="21"/>
  <c r="L2848" i="21"/>
  <c r="J2848" i="21"/>
  <c r="P2848" i="21"/>
  <c r="N2848" i="21"/>
  <c r="D2851" i="21"/>
  <c r="E2850" i="21"/>
  <c r="F2850" i="21"/>
  <c r="L2849" i="21"/>
  <c r="J2849" i="21"/>
  <c r="H2850" i="21"/>
  <c r="I2849" i="21"/>
  <c r="N2849" i="21"/>
  <c r="P2849" i="21"/>
  <c r="M2848" i="21"/>
  <c r="Q2848" i="21"/>
  <c r="K2848" i="21"/>
  <c r="O2848" i="21"/>
  <c r="D2852" i="21"/>
  <c r="F2851" i="21"/>
  <c r="E2851" i="21"/>
  <c r="I2850" i="21"/>
  <c r="L2850" i="21"/>
  <c r="J2850" i="21"/>
  <c r="P2850" i="21"/>
  <c r="H2851" i="21"/>
  <c r="N2850" i="21"/>
  <c r="Q2849" i="21"/>
  <c r="K2849" i="21"/>
  <c r="M2849" i="21"/>
  <c r="O2849" i="21"/>
  <c r="E2852" i="21"/>
  <c r="D2853" i="21"/>
  <c r="F2852" i="21"/>
  <c r="K2850" i="21"/>
  <c r="M2850" i="21"/>
  <c r="O2850" i="21"/>
  <c r="Q2850" i="21"/>
  <c r="P2851" i="21"/>
  <c r="N2851" i="21"/>
  <c r="I2851" i="21"/>
  <c r="H2852" i="21"/>
  <c r="L2851" i="21"/>
  <c r="J2851" i="21"/>
  <c r="D2854" i="21"/>
  <c r="E2853" i="21"/>
  <c r="F2853" i="21"/>
  <c r="K2851" i="21"/>
  <c r="M2851" i="21"/>
  <c r="O2851" i="21"/>
  <c r="Q2851" i="21"/>
  <c r="P2852" i="21"/>
  <c r="H2853" i="21"/>
  <c r="J2852" i="21"/>
  <c r="I2852" i="21"/>
  <c r="N2852" i="21"/>
  <c r="L2852" i="21"/>
  <c r="E2854" i="21"/>
  <c r="D2855" i="21"/>
  <c r="F2854" i="21"/>
  <c r="I2853" i="21"/>
  <c r="L2853" i="21"/>
  <c r="J2853" i="21"/>
  <c r="P2853" i="21"/>
  <c r="N2853" i="21"/>
  <c r="H2854" i="21"/>
  <c r="Q2852" i="21"/>
  <c r="K2852" i="21"/>
  <c r="O2852" i="21"/>
  <c r="M2852" i="21"/>
  <c r="D2856" i="21"/>
  <c r="E2855" i="21"/>
  <c r="F2855" i="21"/>
  <c r="Q2853" i="21"/>
  <c r="M2853" i="21"/>
  <c r="K2853" i="21"/>
  <c r="O2853" i="21"/>
  <c r="L2854" i="21"/>
  <c r="N2854" i="21"/>
  <c r="I2854" i="21"/>
  <c r="P2854" i="21"/>
  <c r="J2854" i="21"/>
  <c r="H2855" i="21"/>
  <c r="E2856" i="21"/>
  <c r="F2856" i="21"/>
  <c r="D2857" i="21"/>
  <c r="M2854" i="21"/>
  <c r="O2854" i="21"/>
  <c r="K2854" i="21"/>
  <c r="Q2854" i="21"/>
  <c r="I2855" i="21"/>
  <c r="N2855" i="21"/>
  <c r="J2855" i="21"/>
  <c r="P2855" i="21"/>
  <c r="H2856" i="21"/>
  <c r="L2855" i="21"/>
  <c r="F2857" i="21"/>
  <c r="E2857" i="21"/>
  <c r="D2858" i="21"/>
  <c r="O2855" i="21"/>
  <c r="M2855" i="21"/>
  <c r="K2855" i="21"/>
  <c r="Q2855" i="21"/>
  <c r="H2857" i="21"/>
  <c r="L2856" i="21"/>
  <c r="J2856" i="21"/>
  <c r="N2856" i="21"/>
  <c r="I2856" i="21"/>
  <c r="P2856" i="21"/>
  <c r="D2859" i="21"/>
  <c r="E2858" i="21"/>
  <c r="F2858" i="21"/>
  <c r="I2857" i="21"/>
  <c r="J2857" i="21"/>
  <c r="P2857" i="21"/>
  <c r="L2857" i="21"/>
  <c r="N2857" i="21"/>
  <c r="H2858" i="21"/>
  <c r="O2856" i="21"/>
  <c r="M2856" i="21"/>
  <c r="Q2856" i="21"/>
  <c r="K2856" i="21"/>
  <c r="D2860" i="21"/>
  <c r="E2859" i="21"/>
  <c r="F2859" i="21"/>
  <c r="K2857" i="21"/>
  <c r="M2857" i="21"/>
  <c r="Q2857" i="21"/>
  <c r="O2857" i="21"/>
  <c r="I2858" i="21"/>
  <c r="J2858" i="21"/>
  <c r="N2858" i="21"/>
  <c r="L2858" i="21"/>
  <c r="H2859" i="21"/>
  <c r="P2858" i="21"/>
  <c r="E2860" i="21"/>
  <c r="D2861" i="21"/>
  <c r="F2860" i="21"/>
  <c r="O2858" i="21"/>
  <c r="K2858" i="21"/>
  <c r="M2858" i="21"/>
  <c r="Q2858" i="21"/>
  <c r="I2859" i="21"/>
  <c r="J2859" i="21"/>
  <c r="P2859" i="21"/>
  <c r="H2860" i="21"/>
  <c r="N2859" i="21"/>
  <c r="L2859" i="21"/>
  <c r="E2861" i="21"/>
  <c r="F2861" i="21"/>
  <c r="D2862" i="21"/>
  <c r="Q2859" i="21"/>
  <c r="K2859" i="21"/>
  <c r="M2859" i="21"/>
  <c r="O2859" i="21"/>
  <c r="P2860" i="21"/>
  <c r="L2860" i="21"/>
  <c r="J2860" i="21"/>
  <c r="I2860" i="21"/>
  <c r="H2861" i="21"/>
  <c r="N2860" i="21"/>
  <c r="E2862" i="21"/>
  <c r="D2863" i="21"/>
  <c r="F2862" i="21"/>
  <c r="O2860" i="21"/>
  <c r="Q2860" i="21"/>
  <c r="M2860" i="21"/>
  <c r="K2860" i="21"/>
  <c r="J2861" i="21"/>
  <c r="L2861" i="21"/>
  <c r="I2861" i="21"/>
  <c r="H2862" i="21"/>
  <c r="N2861" i="21"/>
  <c r="P2861" i="21"/>
  <c r="D2864" i="21"/>
  <c r="F2863" i="21"/>
  <c r="E2863" i="21"/>
  <c r="K2861" i="21"/>
  <c r="O2861" i="21"/>
  <c r="Q2861" i="21"/>
  <c r="M2861" i="21"/>
  <c r="H2863" i="21"/>
  <c r="I2862" i="21"/>
  <c r="P2862" i="21"/>
  <c r="N2862" i="21"/>
  <c r="L2862" i="21"/>
  <c r="J2862" i="21"/>
  <c r="D2865" i="21"/>
  <c r="E2864" i="21"/>
  <c r="F2864" i="21"/>
  <c r="L2863" i="21"/>
  <c r="J2863" i="21"/>
  <c r="N2863" i="21"/>
  <c r="P2863" i="21"/>
  <c r="I2863" i="21"/>
  <c r="H2864" i="21"/>
  <c r="K2862" i="21"/>
  <c r="Q2862" i="21"/>
  <c r="M2862" i="21"/>
  <c r="O2862" i="21"/>
  <c r="E2865" i="21"/>
  <c r="F2865" i="21"/>
  <c r="D2866" i="21"/>
  <c r="K2863" i="21"/>
  <c r="Q2863" i="21"/>
  <c r="M2863" i="21"/>
  <c r="O2863" i="21"/>
  <c r="L2864" i="21"/>
  <c r="I2864" i="21"/>
  <c r="J2864" i="21"/>
  <c r="H2865" i="21"/>
  <c r="P2864" i="21"/>
  <c r="N2864" i="21"/>
  <c r="D2867" i="21"/>
  <c r="E2866" i="21"/>
  <c r="F2866" i="21"/>
  <c r="Q2864" i="21"/>
  <c r="O2864" i="21"/>
  <c r="M2864" i="21"/>
  <c r="K2864" i="21"/>
  <c r="L2865" i="21"/>
  <c r="N2865" i="21"/>
  <c r="P2865" i="21"/>
  <c r="I2865" i="21"/>
  <c r="J2865" i="21"/>
  <c r="H2866" i="21"/>
  <c r="E2867" i="21"/>
  <c r="D2868" i="21"/>
  <c r="F2867" i="21"/>
  <c r="M2865" i="21"/>
  <c r="Q2865" i="21"/>
  <c r="O2865" i="21"/>
  <c r="K2865" i="21"/>
  <c r="H2867" i="21"/>
  <c r="I2866" i="21"/>
  <c r="P2866" i="21"/>
  <c r="J2866" i="21"/>
  <c r="L2866" i="21"/>
  <c r="N2866" i="21"/>
  <c r="E2868" i="21"/>
  <c r="D2869" i="21"/>
  <c r="F2868" i="21"/>
  <c r="L2867" i="21"/>
  <c r="J2867" i="21"/>
  <c r="N2867" i="21"/>
  <c r="P2867" i="21"/>
  <c r="H2868" i="21"/>
  <c r="I2867" i="21"/>
  <c r="M2866" i="21"/>
  <c r="Q2866" i="21"/>
  <c r="O2866" i="21"/>
  <c r="K2866" i="21"/>
  <c r="F2869" i="21"/>
  <c r="E2869" i="21"/>
  <c r="D2870" i="21"/>
  <c r="N2868" i="21"/>
  <c r="H2869" i="21"/>
  <c r="L2868" i="21"/>
  <c r="I2868" i="21"/>
  <c r="P2868" i="21"/>
  <c r="J2868" i="21"/>
  <c r="M2867" i="21"/>
  <c r="O2867" i="21"/>
  <c r="K2867" i="21"/>
  <c r="Q2867" i="21"/>
  <c r="F2870" i="21"/>
  <c r="D2871" i="21"/>
  <c r="E2870" i="21"/>
  <c r="J2869" i="21"/>
  <c r="I2869" i="21"/>
  <c r="N2869" i="21"/>
  <c r="L2869" i="21"/>
  <c r="P2869" i="21"/>
  <c r="H2870" i="21"/>
  <c r="O2868" i="21"/>
  <c r="K2868" i="21"/>
  <c r="Q2868" i="21"/>
  <c r="M2868" i="21"/>
  <c r="E2871" i="21"/>
  <c r="D2872" i="21"/>
  <c r="F2871" i="21"/>
  <c r="K2869" i="21"/>
  <c r="Q2869" i="21"/>
  <c r="M2869" i="21"/>
  <c r="O2869" i="21"/>
  <c r="L2870" i="21"/>
  <c r="H2871" i="21"/>
  <c r="I2870" i="21"/>
  <c r="P2870" i="21"/>
  <c r="N2870" i="21"/>
  <c r="J2870" i="21"/>
  <c r="E2872" i="21"/>
  <c r="D2873" i="21"/>
  <c r="F2872" i="21"/>
  <c r="L2871" i="21"/>
  <c r="N2871" i="21"/>
  <c r="J2871" i="21"/>
  <c r="P2871" i="21"/>
  <c r="I2871" i="21"/>
  <c r="H2872" i="21"/>
  <c r="K2870" i="21"/>
  <c r="M2870" i="21"/>
  <c r="Q2870" i="21"/>
  <c r="O2870" i="21"/>
  <c r="F2873" i="21"/>
  <c r="E2873" i="21"/>
  <c r="D2874" i="21"/>
  <c r="O2871" i="21"/>
  <c r="Q2871" i="21"/>
  <c r="K2871" i="21"/>
  <c r="M2871" i="21"/>
  <c r="P2872" i="21"/>
  <c r="I2872" i="21"/>
  <c r="L2872" i="21"/>
  <c r="N2872" i="21"/>
  <c r="J2872" i="21"/>
  <c r="H2873" i="21"/>
  <c r="F2874" i="21"/>
  <c r="E2874" i="21"/>
  <c r="D2875" i="21"/>
  <c r="Q2872" i="21"/>
  <c r="K2872" i="21"/>
  <c r="O2872" i="21"/>
  <c r="M2872" i="21"/>
  <c r="I2873" i="21"/>
  <c r="L2873" i="21"/>
  <c r="P2873" i="21"/>
  <c r="N2873" i="21"/>
  <c r="J2873" i="21"/>
  <c r="H2874" i="21"/>
  <c r="D2876" i="21"/>
  <c r="F2875" i="21"/>
  <c r="E2875" i="21"/>
  <c r="K2873" i="21"/>
  <c r="M2873" i="21"/>
  <c r="O2873" i="21"/>
  <c r="Q2873" i="21"/>
  <c r="I2874" i="21"/>
  <c r="P2874" i="21"/>
  <c r="L2874" i="21"/>
  <c r="J2874" i="21"/>
  <c r="N2874" i="21"/>
  <c r="H2875" i="21"/>
  <c r="F2876" i="21"/>
  <c r="D2877" i="21"/>
  <c r="E2876" i="21"/>
  <c r="K2874" i="21"/>
  <c r="M2874" i="21"/>
  <c r="Q2874" i="21"/>
  <c r="O2874" i="21"/>
  <c r="N2875" i="21"/>
  <c r="L2875" i="21"/>
  <c r="I2875" i="21"/>
  <c r="H2876" i="21"/>
  <c r="J2875" i="21"/>
  <c r="P2875" i="21"/>
  <c r="D2878" i="21"/>
  <c r="E2877" i="21"/>
  <c r="F2877" i="21"/>
  <c r="O2875" i="21"/>
  <c r="Q2875" i="21"/>
  <c r="K2875" i="21"/>
  <c r="M2875" i="21"/>
  <c r="N2876" i="21"/>
  <c r="I2876" i="21"/>
  <c r="J2876" i="21"/>
  <c r="H2877" i="21"/>
  <c r="P2876" i="21"/>
  <c r="L2876" i="21"/>
  <c r="E2878" i="21"/>
  <c r="D2879" i="21"/>
  <c r="F2878" i="21"/>
  <c r="Q2876" i="21"/>
  <c r="M2876" i="21"/>
  <c r="K2876" i="21"/>
  <c r="O2876" i="21"/>
  <c r="P2877" i="21"/>
  <c r="J2877" i="21"/>
  <c r="H2878" i="21"/>
  <c r="L2877" i="21"/>
  <c r="N2877" i="21"/>
  <c r="I2877" i="21"/>
  <c r="F2879" i="21"/>
  <c r="D2880" i="21"/>
  <c r="E2879" i="21"/>
  <c r="J2878" i="21"/>
  <c r="N2878" i="21"/>
  <c r="I2878" i="21"/>
  <c r="H2879" i="21"/>
  <c r="P2878" i="21"/>
  <c r="L2878" i="21"/>
  <c r="O2877" i="21"/>
  <c r="Q2877" i="21"/>
  <c r="M2877" i="21"/>
  <c r="K2877" i="21"/>
  <c r="E2880" i="21"/>
  <c r="F2880" i="21"/>
  <c r="D2881" i="21"/>
  <c r="K2878" i="21"/>
  <c r="Q2878" i="21"/>
  <c r="M2878" i="21"/>
  <c r="O2878" i="21"/>
  <c r="H2880" i="21"/>
  <c r="N2879" i="21"/>
  <c r="J2879" i="21"/>
  <c r="P2879" i="21"/>
  <c r="L2879" i="21"/>
  <c r="I2879" i="21"/>
  <c r="F2881" i="21"/>
  <c r="D2882" i="21"/>
  <c r="E2881" i="21"/>
  <c r="L2880" i="21"/>
  <c r="I2880" i="21"/>
  <c r="N2880" i="21"/>
  <c r="J2880" i="21"/>
  <c r="H2881" i="21"/>
  <c r="P2880" i="21"/>
  <c r="Q2879" i="21"/>
  <c r="M2879" i="21"/>
  <c r="K2879" i="21"/>
  <c r="O2879" i="21"/>
  <c r="E2882" i="21"/>
  <c r="D2883" i="21"/>
  <c r="F2882" i="21"/>
  <c r="Q2880" i="21"/>
  <c r="O2880" i="21"/>
  <c r="M2880" i="21"/>
  <c r="K2880" i="21"/>
  <c r="L2881" i="21"/>
  <c r="P2881" i="21"/>
  <c r="N2881" i="21"/>
  <c r="I2881" i="21"/>
  <c r="J2881" i="21"/>
  <c r="H2882" i="21"/>
  <c r="F2883" i="21"/>
  <c r="D2884" i="21"/>
  <c r="E2883" i="21"/>
  <c r="K2881" i="21"/>
  <c r="M2881" i="21"/>
  <c r="O2881" i="21"/>
  <c r="Q2881" i="21"/>
  <c r="P2882" i="21"/>
  <c r="J2882" i="21"/>
  <c r="I2882" i="21"/>
  <c r="H2883" i="21"/>
  <c r="N2882" i="21"/>
  <c r="L2882" i="21"/>
  <c r="F2884" i="21"/>
  <c r="E2884" i="21"/>
  <c r="D2885" i="21"/>
  <c r="M2882" i="21"/>
  <c r="Q2882" i="21"/>
  <c r="O2882" i="21"/>
  <c r="K2882" i="21"/>
  <c r="I2883" i="21"/>
  <c r="J2883" i="21"/>
  <c r="H2884" i="21"/>
  <c r="N2883" i="21"/>
  <c r="P2883" i="21"/>
  <c r="L2883" i="21"/>
  <c r="D2886" i="21"/>
  <c r="E2885" i="21"/>
  <c r="F2885" i="21"/>
  <c r="K2883" i="21"/>
  <c r="M2883" i="21"/>
  <c r="O2883" i="21"/>
  <c r="Q2883" i="21"/>
  <c r="J2884" i="21"/>
  <c r="P2884" i="21"/>
  <c r="L2884" i="21"/>
  <c r="N2884" i="21"/>
  <c r="I2884" i="21"/>
  <c r="H2885" i="21"/>
  <c r="E2886" i="21"/>
  <c r="D2887" i="21"/>
  <c r="F2886" i="21"/>
  <c r="Q2884" i="21"/>
  <c r="M2884" i="21"/>
  <c r="K2884" i="21"/>
  <c r="O2884" i="21"/>
  <c r="L2885" i="21"/>
  <c r="J2885" i="21"/>
  <c r="P2885" i="21"/>
  <c r="N2885" i="21"/>
  <c r="H2886" i="21"/>
  <c r="I2885" i="21"/>
  <c r="E2887" i="21"/>
  <c r="F2887" i="21"/>
  <c r="D2888" i="21"/>
  <c r="J2886" i="21"/>
  <c r="N2886" i="21"/>
  <c r="I2886" i="21"/>
  <c r="P2886" i="21"/>
  <c r="L2886" i="21"/>
  <c r="H2887" i="21"/>
  <c r="K2885" i="21"/>
  <c r="O2885" i="21"/>
  <c r="Q2885" i="21"/>
  <c r="M2885" i="21"/>
  <c r="E2888" i="21"/>
  <c r="F2888" i="21"/>
  <c r="D2889" i="21"/>
  <c r="M2886" i="21"/>
  <c r="K2886" i="21"/>
  <c r="Q2886" i="21"/>
  <c r="O2886" i="21"/>
  <c r="N2887" i="21"/>
  <c r="J2887" i="21"/>
  <c r="H2888" i="21"/>
  <c r="L2887" i="21"/>
  <c r="P2887" i="21"/>
  <c r="I2887" i="21"/>
  <c r="E2889" i="21"/>
  <c r="D2890" i="21"/>
  <c r="F2889" i="21"/>
  <c r="J2888" i="21"/>
  <c r="L2888" i="21"/>
  <c r="I2888" i="21"/>
  <c r="H2889" i="21"/>
  <c r="N2888" i="21"/>
  <c r="P2888" i="21"/>
  <c r="K2887" i="21"/>
  <c r="Q2887" i="21"/>
  <c r="M2887" i="21"/>
  <c r="O2887" i="21"/>
  <c r="E2890" i="21"/>
  <c r="F2890" i="21"/>
  <c r="D2891" i="21"/>
  <c r="K2888" i="21"/>
  <c r="Q2888" i="21"/>
  <c r="M2888" i="21"/>
  <c r="O2888" i="21"/>
  <c r="P2889" i="21"/>
  <c r="L2889" i="21"/>
  <c r="J2889" i="21"/>
  <c r="I2889" i="21"/>
  <c r="N2889" i="21"/>
  <c r="H2890" i="21"/>
  <c r="E2891" i="21"/>
  <c r="F2891" i="21"/>
  <c r="D2892" i="21"/>
  <c r="M2889" i="21"/>
  <c r="K2889" i="21"/>
  <c r="Q2889" i="21"/>
  <c r="O2889" i="21"/>
  <c r="H2891" i="21"/>
  <c r="P2890" i="21"/>
  <c r="L2890" i="21"/>
  <c r="N2890" i="21"/>
  <c r="J2890" i="21"/>
  <c r="I2890" i="21"/>
  <c r="E2892" i="21"/>
  <c r="F2892" i="21"/>
  <c r="D2893" i="21"/>
  <c r="J2891" i="21"/>
  <c r="I2891" i="21"/>
  <c r="H2892" i="21"/>
  <c r="N2891" i="21"/>
  <c r="P2891" i="21"/>
  <c r="L2891" i="21"/>
  <c r="K2890" i="21"/>
  <c r="O2890" i="21"/>
  <c r="M2890" i="21"/>
  <c r="Q2890" i="21"/>
  <c r="D2894" i="21"/>
  <c r="E2893" i="21"/>
  <c r="F2893" i="21"/>
  <c r="M2891" i="21"/>
  <c r="K2891" i="21"/>
  <c r="Q2891" i="21"/>
  <c r="O2891" i="21"/>
  <c r="J2892" i="21"/>
  <c r="L2892" i="21"/>
  <c r="H2893" i="21"/>
  <c r="N2892" i="21"/>
  <c r="I2892" i="21"/>
  <c r="P2892" i="21"/>
  <c r="E2894" i="21"/>
  <c r="F2894" i="21"/>
  <c r="D2895" i="21"/>
  <c r="N2893" i="21"/>
  <c r="J2893" i="21"/>
  <c r="I2893" i="21"/>
  <c r="P2893" i="21"/>
  <c r="L2893" i="21"/>
  <c r="H2894" i="21"/>
  <c r="O2892" i="21"/>
  <c r="M2892" i="21"/>
  <c r="Q2892" i="21"/>
  <c r="K2892" i="21"/>
  <c r="F2895" i="21"/>
  <c r="D2896" i="21"/>
  <c r="E2895" i="21"/>
  <c r="M2893" i="21"/>
  <c r="Q2893" i="21"/>
  <c r="K2893" i="21"/>
  <c r="O2893" i="21"/>
  <c r="N2894" i="21"/>
  <c r="L2894" i="21"/>
  <c r="P2894" i="21"/>
  <c r="I2894" i="21"/>
  <c r="J2894" i="21"/>
  <c r="H2895" i="21"/>
  <c r="D2897" i="21"/>
  <c r="E2896" i="21"/>
  <c r="F2896" i="21"/>
  <c r="O2894" i="21"/>
  <c r="K2894" i="21"/>
  <c r="Q2894" i="21"/>
  <c r="M2894" i="21"/>
  <c r="L2895" i="21"/>
  <c r="N2895" i="21"/>
  <c r="H2896" i="21"/>
  <c r="P2895" i="21"/>
  <c r="J2895" i="21"/>
  <c r="I2895" i="21"/>
  <c r="D2898" i="21"/>
  <c r="F2897" i="21"/>
  <c r="E2897" i="21"/>
  <c r="I2896" i="21"/>
  <c r="L2896" i="21"/>
  <c r="N2896" i="21"/>
  <c r="H2897" i="21"/>
  <c r="J2896" i="21"/>
  <c r="P2896" i="21"/>
  <c r="O2895" i="21"/>
  <c r="K2895" i="21"/>
  <c r="M2895" i="21"/>
  <c r="Q2895" i="21"/>
  <c r="E2898" i="21"/>
  <c r="D2899" i="21"/>
  <c r="F2898" i="21"/>
  <c r="Q2896" i="21"/>
  <c r="M2896" i="21"/>
  <c r="K2896" i="21"/>
  <c r="O2896" i="21"/>
  <c r="I2897" i="21"/>
  <c r="J2897" i="21"/>
  <c r="H2898" i="21"/>
  <c r="P2897" i="21"/>
  <c r="L2897" i="21"/>
  <c r="N2897" i="21"/>
  <c r="D2900" i="21"/>
  <c r="E2899" i="21"/>
  <c r="F2899" i="21"/>
  <c r="Q2897" i="21"/>
  <c r="M2897" i="21"/>
  <c r="O2897" i="21"/>
  <c r="K2897" i="21"/>
  <c r="J2898" i="21"/>
  <c r="N2898" i="21"/>
  <c r="I2898" i="21"/>
  <c r="H2899" i="21"/>
  <c r="P2898" i="21"/>
  <c r="L2898" i="21"/>
  <c r="D2901" i="21"/>
  <c r="E2900" i="21"/>
  <c r="F2900" i="21"/>
  <c r="M2898" i="21"/>
  <c r="Q2898" i="21"/>
  <c r="O2898" i="21"/>
  <c r="K2898" i="21"/>
  <c r="H2900" i="21"/>
  <c r="L2899" i="21"/>
  <c r="N2899" i="21"/>
  <c r="J2899" i="21"/>
  <c r="P2899" i="21"/>
  <c r="I2899" i="21"/>
  <c r="D2902" i="21"/>
  <c r="F2901" i="21"/>
  <c r="E2901" i="21"/>
  <c r="J2900" i="21"/>
  <c r="I2900" i="21"/>
  <c r="L2900" i="21"/>
  <c r="N2900" i="21"/>
  <c r="H2901" i="21"/>
  <c r="P2900" i="21"/>
  <c r="M2899" i="21"/>
  <c r="O2899" i="21"/>
  <c r="K2899" i="21"/>
  <c r="Q2899" i="21"/>
  <c r="D2903" i="21"/>
  <c r="F2902" i="21"/>
  <c r="E2902" i="21"/>
  <c r="M2900" i="21"/>
  <c r="Q2900" i="21"/>
  <c r="K2900" i="21"/>
  <c r="O2900" i="21"/>
  <c r="P2901" i="21"/>
  <c r="N2901" i="21"/>
  <c r="I2901" i="21"/>
  <c r="J2901" i="21"/>
  <c r="L2901" i="21"/>
  <c r="H2902" i="21"/>
  <c r="D2904" i="21"/>
  <c r="E2903" i="21"/>
  <c r="F2903" i="21"/>
  <c r="Q2901" i="21"/>
  <c r="O2901" i="21"/>
  <c r="M2901" i="21"/>
  <c r="K2901" i="21"/>
  <c r="J2902" i="21"/>
  <c r="H2903" i="21"/>
  <c r="P2902" i="21"/>
  <c r="L2902" i="21"/>
  <c r="N2902" i="21"/>
  <c r="I2902" i="21"/>
  <c r="E2904" i="21"/>
  <c r="F2904" i="21"/>
  <c r="D2905" i="21"/>
  <c r="P2903" i="21"/>
  <c r="N2903" i="21"/>
  <c r="I2903" i="21"/>
  <c r="H2904" i="21"/>
  <c r="L2903" i="21"/>
  <c r="J2903" i="21"/>
  <c r="M2902" i="21"/>
  <c r="Q2902" i="21"/>
  <c r="O2902" i="21"/>
  <c r="K2902" i="21"/>
  <c r="D2906" i="21"/>
  <c r="F2905" i="21"/>
  <c r="E2905" i="21"/>
  <c r="K2903" i="21"/>
  <c r="M2903" i="21"/>
  <c r="O2903" i="21"/>
  <c r="Q2903" i="21"/>
  <c r="I2904" i="21"/>
  <c r="L2904" i="21"/>
  <c r="H2905" i="21"/>
  <c r="J2904" i="21"/>
  <c r="P2904" i="21"/>
  <c r="N2904" i="21"/>
  <c r="E2906" i="21"/>
  <c r="D2907" i="21"/>
  <c r="F2906" i="21"/>
  <c r="Q2904" i="21"/>
  <c r="O2904" i="21"/>
  <c r="M2904" i="21"/>
  <c r="K2904" i="21"/>
  <c r="N2905" i="21"/>
  <c r="P2905" i="21"/>
  <c r="H2906" i="21"/>
  <c r="J2905" i="21"/>
  <c r="I2905" i="21"/>
  <c r="L2905" i="21"/>
  <c r="E2907" i="21"/>
  <c r="F2907" i="21"/>
  <c r="D2908" i="21"/>
  <c r="P2906" i="21"/>
  <c r="J2906" i="21"/>
  <c r="L2906" i="21"/>
  <c r="H2907" i="21"/>
  <c r="I2906" i="21"/>
  <c r="N2906" i="21"/>
  <c r="M2905" i="21"/>
  <c r="O2905" i="21"/>
  <c r="Q2905" i="21"/>
  <c r="K2905" i="21"/>
  <c r="D2909" i="21"/>
  <c r="F2908" i="21"/>
  <c r="E2908" i="21"/>
  <c r="N2907" i="21"/>
  <c r="L2907" i="21"/>
  <c r="J2907" i="21"/>
  <c r="I2907" i="21"/>
  <c r="H2908" i="21"/>
  <c r="P2907" i="21"/>
  <c r="O2906" i="21"/>
  <c r="K2906" i="21"/>
  <c r="Q2906" i="21"/>
  <c r="M2906" i="21"/>
  <c r="F2909" i="21"/>
  <c r="D2910" i="21"/>
  <c r="E2909" i="21"/>
  <c r="M2907" i="21"/>
  <c r="O2907" i="21"/>
  <c r="K2907" i="21"/>
  <c r="Q2907" i="21"/>
  <c r="J2908" i="21"/>
  <c r="P2908" i="21"/>
  <c r="N2908" i="21"/>
  <c r="I2908" i="21"/>
  <c r="H2909" i="21"/>
  <c r="L2908" i="21"/>
  <c r="D2911" i="21"/>
  <c r="F2910" i="21"/>
  <c r="E2910" i="21"/>
  <c r="K2908" i="21"/>
  <c r="Q2908" i="21"/>
  <c r="O2908" i="21"/>
  <c r="M2908" i="21"/>
  <c r="J2909" i="21"/>
  <c r="H2910" i="21"/>
  <c r="I2909" i="21"/>
  <c r="L2909" i="21"/>
  <c r="N2909" i="21"/>
  <c r="P2909" i="21"/>
  <c r="D2912" i="21"/>
  <c r="E2911" i="21"/>
  <c r="F2911" i="21"/>
  <c r="I2910" i="21"/>
  <c r="N2910" i="21"/>
  <c r="L2910" i="21"/>
  <c r="H2911" i="21"/>
  <c r="J2910" i="21"/>
  <c r="P2910" i="21"/>
  <c r="K2909" i="21"/>
  <c r="O2909" i="21"/>
  <c r="Q2909" i="21"/>
  <c r="M2909" i="21"/>
  <c r="D2913" i="21"/>
  <c r="F2912" i="21"/>
  <c r="E2912" i="21"/>
  <c r="O2910" i="21"/>
  <c r="M2910" i="21"/>
  <c r="K2910" i="21"/>
  <c r="Q2910" i="21"/>
  <c r="H2912" i="21"/>
  <c r="L2911" i="21"/>
  <c r="N2911" i="21"/>
  <c r="J2911" i="21"/>
  <c r="I2911" i="21"/>
  <c r="P2911" i="21"/>
  <c r="E2913" i="21"/>
  <c r="F2913" i="21"/>
  <c r="D2914" i="21"/>
  <c r="J2912" i="21"/>
  <c r="L2912" i="21"/>
  <c r="P2912" i="21"/>
  <c r="N2912" i="21"/>
  <c r="H2913" i="21"/>
  <c r="I2912" i="21"/>
  <c r="M2911" i="21"/>
  <c r="O2911" i="21"/>
  <c r="Q2911" i="21"/>
  <c r="K2911" i="21"/>
  <c r="E2914" i="21"/>
  <c r="F2914" i="21"/>
  <c r="D2915" i="21"/>
  <c r="I2913" i="21"/>
  <c r="H2914" i="21"/>
  <c r="L2913" i="21"/>
  <c r="J2913" i="21"/>
  <c r="N2913" i="21"/>
  <c r="P2913" i="21"/>
  <c r="M2912" i="21"/>
  <c r="O2912" i="21"/>
  <c r="Q2912" i="21"/>
  <c r="K2912" i="21"/>
  <c r="D2916" i="21"/>
  <c r="E2915" i="21"/>
  <c r="F2915" i="21"/>
  <c r="M2913" i="21"/>
  <c r="O2913" i="21"/>
  <c r="Q2913" i="21"/>
  <c r="K2913" i="21"/>
  <c r="H2915" i="21"/>
  <c r="L2914" i="21"/>
  <c r="P2914" i="21"/>
  <c r="J2914" i="21"/>
  <c r="I2914" i="21"/>
  <c r="N2914" i="21"/>
  <c r="D2917" i="21"/>
  <c r="E2916" i="21"/>
  <c r="F2916" i="21"/>
  <c r="P2915" i="21"/>
  <c r="H2916" i="21"/>
  <c r="I2915" i="21"/>
  <c r="J2915" i="21"/>
  <c r="N2915" i="21"/>
  <c r="L2915" i="21"/>
  <c r="M2914" i="21"/>
  <c r="O2914" i="21"/>
  <c r="K2914" i="21"/>
  <c r="Q2914" i="21"/>
  <c r="E2917" i="21"/>
  <c r="F2917" i="21"/>
  <c r="D2918" i="21"/>
  <c r="N2916" i="21"/>
  <c r="J2916" i="21"/>
  <c r="P2916" i="21"/>
  <c r="I2916" i="21"/>
  <c r="H2917" i="21"/>
  <c r="L2916" i="21"/>
  <c r="Q2915" i="21"/>
  <c r="O2915" i="21"/>
  <c r="K2915" i="21"/>
  <c r="M2915" i="21"/>
  <c r="E2918" i="21"/>
  <c r="F2918" i="21"/>
  <c r="D2919" i="21"/>
  <c r="Q2916" i="21"/>
  <c r="K2916" i="21"/>
  <c r="O2916" i="21"/>
  <c r="M2916" i="21"/>
  <c r="L2917" i="21"/>
  <c r="J2917" i="21"/>
  <c r="H2918" i="21"/>
  <c r="I2917" i="21"/>
  <c r="P2917" i="21"/>
  <c r="N2917" i="21"/>
  <c r="F2919" i="21"/>
  <c r="E2919" i="21"/>
  <c r="D2920" i="21"/>
  <c r="H2919" i="21"/>
  <c r="P2918" i="21"/>
  <c r="N2918" i="21"/>
  <c r="J2918" i="21"/>
  <c r="L2918" i="21"/>
  <c r="I2918" i="21"/>
  <c r="O2917" i="21"/>
  <c r="M2917" i="21"/>
  <c r="K2917" i="21"/>
  <c r="Q2917" i="21"/>
  <c r="F2920" i="21"/>
  <c r="D2921" i="21"/>
  <c r="E2920" i="21"/>
  <c r="J2919" i="21"/>
  <c r="P2919" i="21"/>
  <c r="N2919" i="21"/>
  <c r="H2920" i="21"/>
  <c r="I2919" i="21"/>
  <c r="L2919" i="21"/>
  <c r="O2918" i="21"/>
  <c r="M2918" i="21"/>
  <c r="K2918" i="21"/>
  <c r="Q2918" i="21"/>
  <c r="F2921" i="21"/>
  <c r="E2921" i="21"/>
  <c r="D2922" i="21"/>
  <c r="I2920" i="21"/>
  <c r="L2920" i="21"/>
  <c r="J2920" i="21"/>
  <c r="N2920" i="21"/>
  <c r="P2920" i="21"/>
  <c r="H2921" i="21"/>
  <c r="M2919" i="21"/>
  <c r="O2919" i="21"/>
  <c r="K2919" i="21"/>
  <c r="Q2919" i="21"/>
  <c r="F2922" i="21"/>
  <c r="E2922" i="21"/>
  <c r="D2923" i="21"/>
  <c r="M2920" i="21"/>
  <c r="O2920" i="21"/>
  <c r="K2920" i="21"/>
  <c r="Q2920" i="21"/>
  <c r="I2921" i="21"/>
  <c r="P2921" i="21"/>
  <c r="J2921" i="21"/>
  <c r="L2921" i="21"/>
  <c r="H2922" i="21"/>
  <c r="N2921" i="21"/>
  <c r="F2923" i="21"/>
  <c r="D2924" i="21"/>
  <c r="E2923" i="21"/>
  <c r="M2921" i="21"/>
  <c r="O2921" i="21"/>
  <c r="K2921" i="21"/>
  <c r="Q2921" i="21"/>
  <c r="H2923" i="21"/>
  <c r="J2922" i="21"/>
  <c r="P2922" i="21"/>
  <c r="L2922" i="21"/>
  <c r="I2922" i="21"/>
  <c r="N2922" i="21"/>
  <c r="F2924" i="21"/>
  <c r="D2925" i="21"/>
  <c r="E2924" i="21"/>
  <c r="P2923" i="21"/>
  <c r="I2923" i="21"/>
  <c r="L2923" i="21"/>
  <c r="J2923" i="21"/>
  <c r="H2924" i="21"/>
  <c r="N2923" i="21"/>
  <c r="Q2922" i="21"/>
  <c r="O2922" i="21"/>
  <c r="K2922" i="21"/>
  <c r="M2922" i="21"/>
  <c r="D2926" i="21"/>
  <c r="E2925" i="21"/>
  <c r="F2925" i="21"/>
  <c r="M2923" i="21"/>
  <c r="Q2923" i="21"/>
  <c r="O2923" i="21"/>
  <c r="K2923" i="21"/>
  <c r="P2924" i="21"/>
  <c r="J2924" i="21"/>
  <c r="L2924" i="21"/>
  <c r="N2924" i="21"/>
  <c r="H2925" i="21"/>
  <c r="I2924" i="21"/>
  <c r="E2926" i="21"/>
  <c r="F2926" i="21"/>
  <c r="D2927" i="21"/>
  <c r="J2925" i="21"/>
  <c r="I2925" i="21"/>
  <c r="P2925" i="21"/>
  <c r="L2925" i="21"/>
  <c r="H2926" i="21"/>
  <c r="N2925" i="21"/>
  <c r="O2924" i="21"/>
  <c r="K2924" i="21"/>
  <c r="Q2924" i="21"/>
  <c r="M2924" i="21"/>
  <c r="E2927" i="21"/>
  <c r="F2927" i="21"/>
  <c r="D2928" i="21"/>
  <c r="M2925" i="21"/>
  <c r="O2925" i="21"/>
  <c r="K2925" i="21"/>
  <c r="Q2925" i="21"/>
  <c r="H2927" i="21"/>
  <c r="P2926" i="21"/>
  <c r="J2926" i="21"/>
  <c r="N2926" i="21"/>
  <c r="I2926" i="21"/>
  <c r="L2926" i="21"/>
  <c r="D2929" i="21"/>
  <c r="E2928" i="21"/>
  <c r="F2928" i="21"/>
  <c r="P2927" i="21"/>
  <c r="H2928" i="21"/>
  <c r="J2927" i="21"/>
  <c r="L2927" i="21"/>
  <c r="I2927" i="21"/>
  <c r="N2927" i="21"/>
  <c r="K2926" i="21"/>
  <c r="Q2926" i="21"/>
  <c r="O2926" i="21"/>
  <c r="M2926" i="21"/>
  <c r="F2929" i="21"/>
  <c r="E2929" i="21"/>
  <c r="D2930" i="21"/>
  <c r="H2929" i="21"/>
  <c r="J2928" i="21"/>
  <c r="L2928" i="21"/>
  <c r="I2928" i="21"/>
  <c r="P2928" i="21"/>
  <c r="N2928" i="21"/>
  <c r="K2927" i="21"/>
  <c r="Q2927" i="21"/>
  <c r="M2927" i="21"/>
  <c r="O2927" i="21"/>
  <c r="D2931" i="21"/>
  <c r="E2930" i="21"/>
  <c r="F2930" i="21"/>
  <c r="I2929" i="21"/>
  <c r="P2929" i="21"/>
  <c r="J2929" i="21"/>
  <c r="L2929" i="21"/>
  <c r="H2930" i="21"/>
  <c r="N2929" i="21"/>
  <c r="K2928" i="21"/>
  <c r="Q2928" i="21"/>
  <c r="M2928" i="21"/>
  <c r="O2928" i="21"/>
  <c r="D2932" i="21"/>
  <c r="F2931" i="21"/>
  <c r="E2931" i="21"/>
  <c r="M2929" i="21"/>
  <c r="O2929" i="21"/>
  <c r="Q2929" i="21"/>
  <c r="K2929" i="21"/>
  <c r="J2930" i="21"/>
  <c r="N2930" i="21"/>
  <c r="H2931" i="21"/>
  <c r="P2930" i="21"/>
  <c r="I2930" i="21"/>
  <c r="L2930" i="21"/>
  <c r="E2932" i="21"/>
  <c r="D2933" i="21"/>
  <c r="F2932" i="21"/>
  <c r="L2931" i="21"/>
  <c r="I2931" i="21"/>
  <c r="P2931" i="21"/>
  <c r="J2931" i="21"/>
  <c r="H2932" i="21"/>
  <c r="N2931" i="21"/>
  <c r="Q2930" i="21"/>
  <c r="O2930" i="21"/>
  <c r="K2930" i="21"/>
  <c r="M2930" i="21"/>
  <c r="F2933" i="21"/>
  <c r="E2933" i="21"/>
  <c r="D2934" i="21"/>
  <c r="K2931" i="21"/>
  <c r="Q2931" i="21"/>
  <c r="M2931" i="21"/>
  <c r="O2931" i="21"/>
  <c r="L2932" i="21"/>
  <c r="I2932" i="21"/>
  <c r="N2932" i="21"/>
  <c r="H2933" i="21"/>
  <c r="J2932" i="21"/>
  <c r="P2932" i="21"/>
  <c r="F2934" i="21"/>
  <c r="D2935" i="21"/>
  <c r="E2934" i="21"/>
  <c r="O2932" i="21"/>
  <c r="Q2932" i="21"/>
  <c r="M2932" i="21"/>
  <c r="K2932" i="21"/>
  <c r="J2933" i="21"/>
  <c r="L2933" i="21"/>
  <c r="I2933" i="21"/>
  <c r="N2933" i="21"/>
  <c r="H2934" i="21"/>
  <c r="P2933" i="21"/>
  <c r="D2936" i="21"/>
  <c r="E2935" i="21"/>
  <c r="F2935" i="21"/>
  <c r="Q2933" i="21"/>
  <c r="K2933" i="21"/>
  <c r="M2933" i="21"/>
  <c r="O2933" i="21"/>
  <c r="J2934" i="21"/>
  <c r="I2934" i="21"/>
  <c r="H2935" i="21"/>
  <c r="P2934" i="21"/>
  <c r="N2934" i="21"/>
  <c r="L2934" i="21"/>
  <c r="E2936" i="21"/>
  <c r="D2937" i="21"/>
  <c r="F2936" i="21"/>
  <c r="Q2934" i="21"/>
  <c r="K2934" i="21"/>
  <c r="M2934" i="21"/>
  <c r="O2934" i="21"/>
  <c r="P2935" i="21"/>
  <c r="L2935" i="21"/>
  <c r="J2935" i="21"/>
  <c r="I2935" i="21"/>
  <c r="N2935" i="21"/>
  <c r="H2936" i="21"/>
  <c r="F2937" i="21"/>
  <c r="D2938" i="21"/>
  <c r="E2937" i="21"/>
  <c r="Q2935" i="21"/>
  <c r="M2935" i="21"/>
  <c r="O2935" i="21"/>
  <c r="K2935" i="21"/>
  <c r="P2936" i="21"/>
  <c r="I2936" i="21"/>
  <c r="L2936" i="21"/>
  <c r="H2937" i="21"/>
  <c r="N2936" i="21"/>
  <c r="J2936" i="21"/>
  <c r="F2938" i="21"/>
  <c r="D2939" i="21"/>
  <c r="E2938" i="21"/>
  <c r="Q2936" i="21"/>
  <c r="K2936" i="21"/>
  <c r="O2936" i="21"/>
  <c r="M2936" i="21"/>
  <c r="L2937" i="21"/>
  <c r="J2937" i="21"/>
  <c r="N2937" i="21"/>
  <c r="P2937" i="21"/>
  <c r="H2938" i="21"/>
  <c r="I2937" i="21"/>
  <c r="E2939" i="21"/>
  <c r="F2939" i="21"/>
  <c r="D2940" i="21"/>
  <c r="N2938" i="21"/>
  <c r="H2939" i="21"/>
  <c r="I2938" i="21"/>
  <c r="P2938" i="21"/>
  <c r="J2938" i="21"/>
  <c r="L2938" i="21"/>
  <c r="K2937" i="21"/>
  <c r="M2937" i="21"/>
  <c r="O2937" i="21"/>
  <c r="Q2937" i="21"/>
  <c r="F2940" i="21"/>
  <c r="D2941" i="21"/>
  <c r="E2940" i="21"/>
  <c r="H2940" i="21"/>
  <c r="I2939" i="21"/>
  <c r="L2939" i="21"/>
  <c r="J2939" i="21"/>
  <c r="P2939" i="21"/>
  <c r="N2939" i="21"/>
  <c r="K2938" i="21"/>
  <c r="Q2938" i="21"/>
  <c r="M2938" i="21"/>
  <c r="O2938" i="21"/>
  <c r="E2941" i="21"/>
  <c r="D2942" i="21"/>
  <c r="F2941" i="21"/>
  <c r="H2941" i="21"/>
  <c r="L2940" i="21"/>
  <c r="N2940" i="21"/>
  <c r="J2940" i="21"/>
  <c r="I2940" i="21"/>
  <c r="P2940" i="21"/>
  <c r="K2939" i="21"/>
  <c r="M2939" i="21"/>
  <c r="Q2939" i="21"/>
  <c r="O2939" i="21"/>
  <c r="F2942" i="21"/>
  <c r="D2943" i="21"/>
  <c r="E2942" i="21"/>
  <c r="J2941" i="21"/>
  <c r="P2941" i="21"/>
  <c r="L2941" i="21"/>
  <c r="N2941" i="21"/>
  <c r="H2942" i="21"/>
  <c r="I2941" i="21"/>
  <c r="O2940" i="21"/>
  <c r="M2940" i="21"/>
  <c r="K2940" i="21"/>
  <c r="Q2940" i="21"/>
  <c r="F2943" i="21"/>
  <c r="E2943" i="21"/>
  <c r="D2944" i="21"/>
  <c r="P2942" i="21"/>
  <c r="L2942" i="21"/>
  <c r="N2942" i="21"/>
  <c r="J2942" i="21"/>
  <c r="I2942" i="21"/>
  <c r="H2943" i="21"/>
  <c r="Q2941" i="21"/>
  <c r="O2941" i="21"/>
  <c r="M2941" i="21"/>
  <c r="K2941" i="21"/>
  <c r="F2944" i="21"/>
  <c r="E2944" i="21"/>
  <c r="D2945" i="21"/>
  <c r="M2942" i="21"/>
  <c r="Q2942" i="21"/>
  <c r="O2942" i="21"/>
  <c r="K2942" i="21"/>
  <c r="N2943" i="21"/>
  <c r="H2944" i="21"/>
  <c r="I2943" i="21"/>
  <c r="J2943" i="21"/>
  <c r="P2943" i="21"/>
  <c r="L2943" i="21"/>
  <c r="D2946" i="21"/>
  <c r="F2945" i="21"/>
  <c r="E2945" i="21"/>
  <c r="H2945" i="21"/>
  <c r="J2944" i="21"/>
  <c r="P2944" i="21"/>
  <c r="L2944" i="21"/>
  <c r="I2944" i="21"/>
  <c r="N2944" i="21"/>
  <c r="O2943" i="21"/>
  <c r="K2943" i="21"/>
  <c r="M2943" i="21"/>
  <c r="Q2943" i="21"/>
  <c r="E2946" i="21"/>
  <c r="F2946" i="21"/>
  <c r="D2947" i="21"/>
  <c r="J2945" i="21"/>
  <c r="L2945" i="21"/>
  <c r="H2946" i="21"/>
  <c r="I2945" i="21"/>
  <c r="N2945" i="21"/>
  <c r="P2945" i="21"/>
  <c r="O2944" i="21"/>
  <c r="Q2944" i="21"/>
  <c r="M2944" i="21"/>
  <c r="K2944" i="21"/>
  <c r="F2947" i="21"/>
  <c r="D2948" i="21"/>
  <c r="E2947" i="21"/>
  <c r="I2946" i="21"/>
  <c r="J2946" i="21"/>
  <c r="N2946" i="21"/>
  <c r="P2946" i="21"/>
  <c r="H2947" i="21"/>
  <c r="L2946" i="21"/>
  <c r="O2945" i="21"/>
  <c r="M2945" i="21"/>
  <c r="K2945" i="21"/>
  <c r="Q2945" i="21"/>
  <c r="F2948" i="21"/>
  <c r="E2948" i="21"/>
  <c r="D2949" i="21"/>
  <c r="M2946" i="21"/>
  <c r="Q2946" i="21"/>
  <c r="O2946" i="21"/>
  <c r="K2946" i="21"/>
  <c r="H2948" i="21"/>
  <c r="J2947" i="21"/>
  <c r="I2947" i="21"/>
  <c r="N2947" i="21"/>
  <c r="P2947" i="21"/>
  <c r="L2947" i="21"/>
  <c r="F2949" i="21"/>
  <c r="D2950" i="21"/>
  <c r="E2949" i="21"/>
  <c r="I2948" i="21"/>
  <c r="N2948" i="21"/>
  <c r="P2948" i="21"/>
  <c r="L2948" i="21"/>
  <c r="J2948" i="21"/>
  <c r="H2949" i="21"/>
  <c r="K2947" i="21"/>
  <c r="Q2947" i="21"/>
  <c r="M2947" i="21"/>
  <c r="O2947" i="21"/>
  <c r="E2950" i="21"/>
  <c r="F2950" i="21"/>
  <c r="D2951" i="21"/>
  <c r="Q2948" i="21"/>
  <c r="K2948" i="21"/>
  <c r="O2948" i="21"/>
  <c r="M2948" i="21"/>
  <c r="H2950" i="21"/>
  <c r="N2949" i="21"/>
  <c r="L2949" i="21"/>
  <c r="P2949" i="21"/>
  <c r="I2949" i="21"/>
  <c r="J2949" i="21"/>
  <c r="E2951" i="21"/>
  <c r="F2951" i="21"/>
  <c r="D2952" i="21"/>
  <c r="I2950" i="21"/>
  <c r="N2950" i="21"/>
  <c r="H2951" i="21"/>
  <c r="J2950" i="21"/>
  <c r="L2950" i="21"/>
  <c r="P2950" i="21"/>
  <c r="O2949" i="21"/>
  <c r="M2949" i="21"/>
  <c r="K2949" i="21"/>
  <c r="Q2949" i="21"/>
  <c r="F2952" i="21"/>
  <c r="E2952" i="21"/>
  <c r="D2953" i="21"/>
  <c r="K2950" i="21"/>
  <c r="M2950" i="21"/>
  <c r="Q2950" i="21"/>
  <c r="O2950" i="21"/>
  <c r="I2951" i="21"/>
  <c r="N2951" i="21"/>
  <c r="H2952" i="21"/>
  <c r="L2951" i="21"/>
  <c r="P2951" i="21"/>
  <c r="J2951" i="21"/>
  <c r="F2953" i="21"/>
  <c r="E2953" i="21"/>
  <c r="D2954" i="21"/>
  <c r="Q2951" i="21"/>
  <c r="M2951" i="21"/>
  <c r="O2951" i="21"/>
  <c r="K2951" i="21"/>
  <c r="J2952" i="21"/>
  <c r="N2952" i="21"/>
  <c r="L2952" i="21"/>
  <c r="I2952" i="21"/>
  <c r="P2952" i="21"/>
  <c r="H2953" i="21"/>
  <c r="F2954" i="21"/>
  <c r="E2954" i="21"/>
  <c r="D2955" i="21"/>
  <c r="Q2952" i="21"/>
  <c r="O2952" i="21"/>
  <c r="K2952" i="21"/>
  <c r="M2952" i="21"/>
  <c r="I2953" i="21"/>
  <c r="L2953" i="21"/>
  <c r="P2953" i="21"/>
  <c r="H2954" i="21"/>
  <c r="J2953" i="21"/>
  <c r="N2953" i="21"/>
  <c r="D2956" i="21"/>
  <c r="E2955" i="21"/>
  <c r="F2955" i="21"/>
  <c r="M2953" i="21"/>
  <c r="K2953" i="21"/>
  <c r="O2953" i="21"/>
  <c r="Q2953" i="21"/>
  <c r="N2954" i="21"/>
  <c r="P2954" i="21"/>
  <c r="L2954" i="21"/>
  <c r="H2955" i="21"/>
  <c r="J2954" i="21"/>
  <c r="I2954" i="21"/>
  <c r="D2957" i="21"/>
  <c r="F2956" i="21"/>
  <c r="E2956" i="21"/>
  <c r="L2955" i="21"/>
  <c r="N2955" i="21"/>
  <c r="I2955" i="21"/>
  <c r="H2956" i="21"/>
  <c r="P2955" i="21"/>
  <c r="J2955" i="21"/>
  <c r="Q2954" i="21"/>
  <c r="M2954" i="21"/>
  <c r="O2954" i="21"/>
  <c r="K2954" i="21"/>
  <c r="F2957" i="21"/>
  <c r="E2957" i="21"/>
  <c r="D2958" i="21"/>
  <c r="K2955" i="21"/>
  <c r="Q2955" i="21"/>
  <c r="O2955" i="21"/>
  <c r="M2955" i="21"/>
  <c r="P2956" i="21"/>
  <c r="L2956" i="21"/>
  <c r="N2956" i="21"/>
  <c r="J2956" i="21"/>
  <c r="H2957" i="21"/>
  <c r="I2956" i="21"/>
  <c r="F2958" i="21"/>
  <c r="E2958" i="21"/>
  <c r="D2959" i="21"/>
  <c r="L2957" i="21"/>
  <c r="P2957" i="21"/>
  <c r="N2957" i="21"/>
  <c r="J2957" i="21"/>
  <c r="H2958" i="21"/>
  <c r="I2957" i="21"/>
  <c r="Q2956" i="21"/>
  <c r="K2956" i="21"/>
  <c r="O2956" i="21"/>
  <c r="M2956" i="21"/>
  <c r="E2959" i="21"/>
  <c r="D2960" i="21"/>
  <c r="F2959" i="21"/>
  <c r="N2958" i="21"/>
  <c r="L2958" i="21"/>
  <c r="I2958" i="21"/>
  <c r="P2958" i="21"/>
  <c r="J2958" i="21"/>
  <c r="H2959" i="21"/>
  <c r="O2957" i="21"/>
  <c r="M2957" i="21"/>
  <c r="Q2957" i="21"/>
  <c r="K2957" i="21"/>
  <c r="F2960" i="21"/>
  <c r="E2960" i="21"/>
  <c r="D2961" i="21"/>
  <c r="O2958" i="21"/>
  <c r="Q2958" i="21"/>
  <c r="K2958" i="21"/>
  <c r="M2958" i="21"/>
  <c r="I2959" i="21"/>
  <c r="J2959" i="21"/>
  <c r="P2959" i="21"/>
  <c r="L2959" i="21"/>
  <c r="N2959" i="21"/>
  <c r="H2960" i="21"/>
  <c r="E2961" i="21"/>
  <c r="D2962" i="21"/>
  <c r="F2961" i="21"/>
  <c r="K2959" i="21"/>
  <c r="Q2959" i="21"/>
  <c r="O2959" i="21"/>
  <c r="M2959" i="21"/>
  <c r="P2960" i="21"/>
  <c r="L2960" i="21"/>
  <c r="I2960" i="21"/>
  <c r="H2961" i="21"/>
  <c r="N2960" i="21"/>
  <c r="J2960" i="21"/>
  <c r="E2962" i="21"/>
  <c r="F2962" i="21"/>
  <c r="D2963" i="21"/>
  <c r="Q2960" i="21"/>
  <c r="O2960" i="21"/>
  <c r="K2960" i="21"/>
  <c r="M2960" i="21"/>
  <c r="P2961" i="21"/>
  <c r="N2961" i="21"/>
  <c r="I2961" i="21"/>
  <c r="J2961" i="21"/>
  <c r="H2962" i="21"/>
  <c r="L2961" i="21"/>
  <c r="E2963" i="21"/>
  <c r="F2963" i="21"/>
  <c r="D2964" i="21"/>
  <c r="O2961" i="21"/>
  <c r="M2961" i="21"/>
  <c r="K2961" i="21"/>
  <c r="Q2961" i="21"/>
  <c r="L2962" i="21"/>
  <c r="N2962" i="21"/>
  <c r="I2962" i="21"/>
  <c r="H2963" i="21"/>
  <c r="J2962" i="21"/>
  <c r="P2962" i="21"/>
  <c r="D2965" i="21"/>
  <c r="E2964" i="21"/>
  <c r="F2964" i="21"/>
  <c r="M2962" i="21"/>
  <c r="Q2962" i="21"/>
  <c r="O2962" i="21"/>
  <c r="K2962" i="21"/>
  <c r="P2963" i="21"/>
  <c r="N2963" i="21"/>
  <c r="L2963" i="21"/>
  <c r="J2963" i="21"/>
  <c r="I2963" i="21"/>
  <c r="H2964" i="21"/>
  <c r="F2965" i="21"/>
  <c r="E2965" i="21"/>
  <c r="D2966" i="21"/>
  <c r="Q2963" i="21"/>
  <c r="O2963" i="21"/>
  <c r="K2963" i="21"/>
  <c r="M2963" i="21"/>
  <c r="N2964" i="21"/>
  <c r="J2964" i="21"/>
  <c r="I2964" i="21"/>
  <c r="P2964" i="21"/>
  <c r="H2965" i="21"/>
  <c r="L2964" i="21"/>
  <c r="E2966" i="21"/>
  <c r="D2967" i="21"/>
  <c r="F2966" i="21"/>
  <c r="M2964" i="21"/>
  <c r="K2964" i="21"/>
  <c r="Q2964" i="21"/>
  <c r="O2964" i="21"/>
  <c r="P2965" i="21"/>
  <c r="N2965" i="21"/>
  <c r="H2966" i="21"/>
  <c r="I2965" i="21"/>
  <c r="L2965" i="21"/>
  <c r="J2965" i="21"/>
  <c r="D2968" i="21"/>
  <c r="E2967" i="21"/>
  <c r="F2967" i="21"/>
  <c r="J2966" i="21"/>
  <c r="P2966" i="21"/>
  <c r="N2966" i="21"/>
  <c r="I2966" i="21"/>
  <c r="H2967" i="21"/>
  <c r="L2966" i="21"/>
  <c r="K2965" i="21"/>
  <c r="O2965" i="21"/>
  <c r="M2965" i="21"/>
  <c r="Q2965" i="21"/>
  <c r="F2968" i="21"/>
  <c r="D2969" i="21"/>
  <c r="E2968" i="21"/>
  <c r="Q2966" i="21"/>
  <c r="M2966" i="21"/>
  <c r="O2966" i="21"/>
  <c r="K2966" i="21"/>
  <c r="I2967" i="21"/>
  <c r="P2967" i="21"/>
  <c r="H2968" i="21"/>
  <c r="N2967" i="21"/>
  <c r="J2967" i="21"/>
  <c r="L2967" i="21"/>
  <c r="F2969" i="21"/>
  <c r="E2969" i="21"/>
  <c r="D2970" i="21"/>
  <c r="O2967" i="21"/>
  <c r="M2967" i="21"/>
  <c r="K2967" i="21"/>
  <c r="Q2967" i="21"/>
  <c r="H2969" i="21"/>
  <c r="L2968" i="21"/>
  <c r="J2968" i="21"/>
  <c r="P2968" i="21"/>
  <c r="I2968" i="21"/>
  <c r="N2968" i="21"/>
  <c r="E2970" i="21"/>
  <c r="F2970" i="21"/>
  <c r="D2971" i="21"/>
  <c r="P2969" i="21"/>
  <c r="N2969" i="21"/>
  <c r="L2969" i="21"/>
  <c r="H2970" i="21"/>
  <c r="J2969" i="21"/>
  <c r="I2969" i="21"/>
  <c r="Q2968" i="21"/>
  <c r="M2968" i="21"/>
  <c r="K2968" i="21"/>
  <c r="O2968" i="21"/>
  <c r="E2971" i="21"/>
  <c r="F2971" i="21"/>
  <c r="D2972" i="21"/>
  <c r="J2970" i="21"/>
  <c r="H2971" i="21"/>
  <c r="L2970" i="21"/>
  <c r="P2970" i="21"/>
  <c r="I2970" i="21"/>
  <c r="N2970" i="21"/>
  <c r="K2969" i="21"/>
  <c r="Q2969" i="21"/>
  <c r="M2969" i="21"/>
  <c r="O2969" i="21"/>
  <c r="D2973" i="21"/>
  <c r="E2972" i="21"/>
  <c r="F2972" i="21"/>
  <c r="N2971" i="21"/>
  <c r="I2971" i="21"/>
  <c r="L2971" i="21"/>
  <c r="J2971" i="21"/>
  <c r="P2971" i="21"/>
  <c r="H2972" i="21"/>
  <c r="Q2970" i="21"/>
  <c r="O2970" i="21"/>
  <c r="M2970" i="21"/>
  <c r="K2970" i="21"/>
  <c r="F2973" i="21"/>
  <c r="D2974" i="21"/>
  <c r="E2973" i="21"/>
  <c r="K2971" i="21"/>
  <c r="M2971" i="21"/>
  <c r="Q2971" i="21"/>
  <c r="O2971" i="21"/>
  <c r="J2972" i="21"/>
  <c r="P2972" i="21"/>
  <c r="N2972" i="21"/>
  <c r="I2972" i="21"/>
  <c r="H2973" i="21"/>
  <c r="L2972" i="21"/>
  <c r="E2974" i="21"/>
  <c r="F2974" i="21"/>
  <c r="D2975" i="21"/>
  <c r="Q2972" i="21"/>
  <c r="O2972" i="21"/>
  <c r="M2972" i="21"/>
  <c r="K2972" i="21"/>
  <c r="J2973" i="21"/>
  <c r="L2973" i="21"/>
  <c r="P2973" i="21"/>
  <c r="H2974" i="21"/>
  <c r="I2973" i="21"/>
  <c r="N2973" i="21"/>
  <c r="F2975" i="21"/>
  <c r="E2975" i="21"/>
  <c r="D2976" i="21"/>
  <c r="H2975" i="21"/>
  <c r="P2974" i="21"/>
  <c r="I2974" i="21"/>
  <c r="N2974" i="21"/>
  <c r="J2974" i="21"/>
  <c r="L2974" i="21"/>
  <c r="M2973" i="21"/>
  <c r="K2973" i="21"/>
  <c r="Q2973" i="21"/>
  <c r="O2973" i="21"/>
  <c r="F2976" i="21"/>
  <c r="D2977" i="21"/>
  <c r="E2976" i="21"/>
  <c r="L2975" i="21"/>
  <c r="H2976" i="21"/>
  <c r="N2975" i="21"/>
  <c r="J2975" i="21"/>
  <c r="P2975" i="21"/>
  <c r="I2975" i="21"/>
  <c r="M2974" i="21"/>
  <c r="O2974" i="21"/>
  <c r="K2974" i="21"/>
  <c r="Q2974" i="21"/>
  <c r="D2978" i="21"/>
  <c r="E2977" i="21"/>
  <c r="F2977" i="21"/>
  <c r="J2976" i="21"/>
  <c r="L2976" i="21"/>
  <c r="I2976" i="21"/>
  <c r="N2976" i="21"/>
  <c r="P2976" i="21"/>
  <c r="H2977" i="21"/>
  <c r="M2975" i="21"/>
  <c r="Q2975" i="21"/>
  <c r="O2975" i="21"/>
  <c r="K2975" i="21"/>
  <c r="E2978" i="21"/>
  <c r="F2978" i="21"/>
  <c r="D2979" i="21"/>
  <c r="K2976" i="21"/>
  <c r="O2976" i="21"/>
  <c r="Q2976" i="21"/>
  <c r="M2976" i="21"/>
  <c r="L2977" i="21"/>
  <c r="J2977" i="21"/>
  <c r="N2977" i="21"/>
  <c r="P2977" i="21"/>
  <c r="I2977" i="21"/>
  <c r="H2978" i="21"/>
  <c r="D2980" i="21"/>
  <c r="F2979" i="21"/>
  <c r="E2979" i="21"/>
  <c r="M2977" i="21"/>
  <c r="K2977" i="21"/>
  <c r="Q2977" i="21"/>
  <c r="O2977" i="21"/>
  <c r="J2978" i="21"/>
  <c r="L2978" i="21"/>
  <c r="N2978" i="21"/>
  <c r="I2978" i="21"/>
  <c r="P2978" i="21"/>
  <c r="H2979" i="21"/>
  <c r="F2980" i="21"/>
  <c r="E2980" i="21"/>
  <c r="D2981" i="21"/>
  <c r="M2978" i="21"/>
  <c r="K2978" i="21"/>
  <c r="Q2978" i="21"/>
  <c r="O2978" i="21"/>
  <c r="I2979" i="21"/>
  <c r="J2979" i="21"/>
  <c r="P2979" i="21"/>
  <c r="L2979" i="21"/>
  <c r="N2979" i="21"/>
  <c r="H2980" i="21"/>
  <c r="D2982" i="21"/>
  <c r="E2981" i="21"/>
  <c r="F2981" i="21"/>
  <c r="K2979" i="21"/>
  <c r="M2979" i="21"/>
  <c r="O2979" i="21"/>
  <c r="Q2979" i="21"/>
  <c r="N2980" i="21"/>
  <c r="L2980" i="21"/>
  <c r="J2980" i="21"/>
  <c r="H2981" i="21"/>
  <c r="P2980" i="21"/>
  <c r="I2980" i="21"/>
  <c r="E2982" i="21"/>
  <c r="D2983" i="21"/>
  <c r="F2982" i="21"/>
  <c r="L2981" i="21"/>
  <c r="P2981" i="21"/>
  <c r="N2981" i="21"/>
  <c r="H2982" i="21"/>
  <c r="I2981" i="21"/>
  <c r="J2981" i="21"/>
  <c r="O2980" i="21"/>
  <c r="K2980" i="21"/>
  <c r="M2980" i="21"/>
  <c r="Q2980" i="21"/>
  <c r="E2983" i="21"/>
  <c r="D2984" i="21"/>
  <c r="F2983" i="21"/>
  <c r="I2982" i="21"/>
  <c r="L2982" i="21"/>
  <c r="H2983" i="21"/>
  <c r="P2982" i="21"/>
  <c r="N2982" i="21"/>
  <c r="J2982" i="21"/>
  <c r="Q2981" i="21"/>
  <c r="K2981" i="21"/>
  <c r="O2981" i="21"/>
  <c r="M2981" i="21"/>
  <c r="E2984" i="21"/>
  <c r="D2985" i="21"/>
  <c r="F2984" i="21"/>
  <c r="O2982" i="21"/>
  <c r="K2982" i="21"/>
  <c r="M2982" i="21"/>
  <c r="Q2982" i="21"/>
  <c r="I2983" i="21"/>
  <c r="L2983" i="21"/>
  <c r="J2983" i="21"/>
  <c r="H2984" i="21"/>
  <c r="P2983" i="21"/>
  <c r="N2983" i="21"/>
  <c r="E2985" i="21"/>
  <c r="D2986" i="21"/>
  <c r="F2985" i="21"/>
  <c r="Q2983" i="21"/>
  <c r="M2983" i="21"/>
  <c r="O2983" i="21"/>
  <c r="K2983" i="21"/>
  <c r="J2984" i="21"/>
  <c r="N2984" i="21"/>
  <c r="I2984" i="21"/>
  <c r="L2984" i="21"/>
  <c r="P2984" i="21"/>
  <c r="H2985" i="21"/>
  <c r="E2986" i="21"/>
  <c r="F2986" i="21"/>
  <c r="D2987" i="21"/>
  <c r="Q2984" i="21"/>
  <c r="O2984" i="21"/>
  <c r="K2984" i="21"/>
  <c r="M2984" i="21"/>
  <c r="H2986" i="21"/>
  <c r="N2985" i="21"/>
  <c r="J2985" i="21"/>
  <c r="P2985" i="21"/>
  <c r="L2985" i="21"/>
  <c r="I2985" i="21"/>
  <c r="D2988" i="21"/>
  <c r="F2987" i="21"/>
  <c r="E2987" i="21"/>
  <c r="J2986" i="21"/>
  <c r="I2986" i="21"/>
  <c r="H2987" i="21"/>
  <c r="P2986" i="21"/>
  <c r="N2986" i="21"/>
  <c r="L2986" i="21"/>
  <c r="M2985" i="21"/>
  <c r="Q2985" i="21"/>
  <c r="K2985" i="21"/>
  <c r="O2985" i="21"/>
  <c r="F2988" i="21"/>
  <c r="E2988" i="21"/>
  <c r="D2989" i="21"/>
  <c r="Q2986" i="21"/>
  <c r="M2986" i="21"/>
  <c r="O2986" i="21"/>
  <c r="K2986" i="21"/>
  <c r="I2987" i="21"/>
  <c r="L2987" i="21"/>
  <c r="H2988" i="21"/>
  <c r="P2987" i="21"/>
  <c r="J2987" i="21"/>
  <c r="N2987" i="21"/>
  <c r="D2990" i="21"/>
  <c r="E2989" i="21"/>
  <c r="F2989" i="21"/>
  <c r="Q2987" i="21"/>
  <c r="O2987" i="21"/>
  <c r="M2987" i="21"/>
  <c r="K2987" i="21"/>
  <c r="N2988" i="21"/>
  <c r="J2988" i="21"/>
  <c r="I2988" i="21"/>
  <c r="P2988" i="21"/>
  <c r="H2989" i="21"/>
  <c r="L2988" i="21"/>
  <c r="D2991" i="21"/>
  <c r="E2990" i="21"/>
  <c r="F2990" i="21"/>
  <c r="Q2988" i="21"/>
  <c r="O2988" i="21"/>
  <c r="K2988" i="21"/>
  <c r="M2988" i="21"/>
  <c r="J2989" i="21"/>
  <c r="H2990" i="21"/>
  <c r="L2989" i="21"/>
  <c r="N2989" i="21"/>
  <c r="I2989" i="21"/>
  <c r="P2989" i="21"/>
  <c r="E2991" i="21"/>
  <c r="F2991" i="21"/>
  <c r="D2992" i="21"/>
  <c r="H2991" i="21"/>
  <c r="P2990" i="21"/>
  <c r="N2990" i="21"/>
  <c r="I2990" i="21"/>
  <c r="L2990" i="21"/>
  <c r="J2990" i="21"/>
  <c r="O2989" i="21"/>
  <c r="Q2989" i="21"/>
  <c r="K2989" i="21"/>
  <c r="M2989" i="21"/>
  <c r="F2992" i="21"/>
  <c r="E2992" i="21"/>
  <c r="D2993" i="21"/>
  <c r="I2991" i="21"/>
  <c r="P2991" i="21"/>
  <c r="N2991" i="21"/>
  <c r="J2991" i="21"/>
  <c r="L2991" i="21"/>
  <c r="H2992" i="21"/>
  <c r="K2990" i="21"/>
  <c r="Q2990" i="21"/>
  <c r="M2990" i="21"/>
  <c r="O2990" i="21"/>
  <c r="E2993" i="21"/>
  <c r="D2994" i="21"/>
  <c r="F2993" i="21"/>
  <c r="M2991" i="21"/>
  <c r="O2991" i="21"/>
  <c r="Q2991" i="21"/>
  <c r="K2991" i="21"/>
  <c r="J2992" i="21"/>
  <c r="I2992" i="21"/>
  <c r="H2993" i="21"/>
  <c r="L2992" i="21"/>
  <c r="N2992" i="21"/>
  <c r="P2992" i="21"/>
  <c r="F2994" i="21"/>
  <c r="E2994" i="21"/>
  <c r="D2995" i="21"/>
  <c r="Q2992" i="21"/>
  <c r="K2992" i="21"/>
  <c r="O2992" i="21"/>
  <c r="M2992" i="21"/>
  <c r="P2993" i="21"/>
  <c r="J2993" i="21"/>
  <c r="I2993" i="21"/>
  <c r="H2994" i="21"/>
  <c r="N2993" i="21"/>
  <c r="L2993" i="21"/>
  <c r="D2996" i="21"/>
  <c r="F2995" i="21"/>
  <c r="E2995" i="21"/>
  <c r="O2993" i="21"/>
  <c r="M2993" i="21"/>
  <c r="Q2993" i="21"/>
  <c r="K2993" i="21"/>
  <c r="H2995" i="21"/>
  <c r="N2994" i="21"/>
  <c r="P2994" i="21"/>
  <c r="J2994" i="21"/>
  <c r="I2994" i="21"/>
  <c r="L2994" i="21"/>
  <c r="F2996" i="21"/>
  <c r="D2997" i="21"/>
  <c r="E2996" i="21"/>
  <c r="P2995" i="21"/>
  <c r="J2995" i="21"/>
  <c r="I2995" i="21"/>
  <c r="H2996" i="21"/>
  <c r="L2995" i="21"/>
  <c r="N2995" i="21"/>
  <c r="O2994" i="21"/>
  <c r="K2994" i="21"/>
  <c r="M2994" i="21"/>
  <c r="Q2994" i="21"/>
  <c r="E2997" i="21"/>
  <c r="F2997" i="21"/>
  <c r="D2998" i="21"/>
  <c r="Q2995" i="21"/>
  <c r="M2995" i="21"/>
  <c r="K2995" i="21"/>
  <c r="O2995" i="21"/>
  <c r="J2996" i="21"/>
  <c r="N2996" i="21"/>
  <c r="L2996" i="21"/>
  <c r="H2997" i="21"/>
  <c r="P2996" i="21"/>
  <c r="I2996" i="21"/>
  <c r="E2998" i="21"/>
  <c r="D2999" i="21"/>
  <c r="F2998" i="21"/>
  <c r="H2998" i="21"/>
  <c r="J2997" i="21"/>
  <c r="P2997" i="21"/>
  <c r="L2997" i="21"/>
  <c r="I2997" i="21"/>
  <c r="N2997" i="21"/>
  <c r="O2996" i="21"/>
  <c r="Q2996" i="21"/>
  <c r="K2996" i="21"/>
  <c r="M2996" i="21"/>
  <c r="D3000" i="21"/>
  <c r="F2999" i="21"/>
  <c r="E2999" i="21"/>
  <c r="L2998" i="21"/>
  <c r="I2998" i="21"/>
  <c r="H2999" i="21"/>
  <c r="N2998" i="21"/>
  <c r="P2998" i="21"/>
  <c r="J2998" i="21"/>
  <c r="K2997" i="21"/>
  <c r="Q2997" i="21"/>
  <c r="M2997" i="21"/>
  <c r="O2997" i="21"/>
  <c r="F3000" i="21"/>
  <c r="E3000" i="21"/>
  <c r="D3001" i="21"/>
  <c r="K2998" i="21"/>
  <c r="M2998" i="21"/>
  <c r="Q2998" i="21"/>
  <c r="O2998" i="21"/>
  <c r="J2999" i="21"/>
  <c r="H3000" i="21"/>
  <c r="P2999" i="21"/>
  <c r="N2999" i="21"/>
  <c r="I2999" i="21"/>
  <c r="L2999" i="21"/>
  <c r="D3002" i="21"/>
  <c r="E3001" i="21"/>
  <c r="F3001" i="21"/>
  <c r="L3000" i="21"/>
  <c r="H3001" i="21"/>
  <c r="I3000" i="21"/>
  <c r="P3000" i="21"/>
  <c r="N3000" i="21"/>
  <c r="J3000" i="21"/>
  <c r="M2999" i="21"/>
  <c r="K2999" i="21"/>
  <c r="O2999" i="21"/>
  <c r="Q2999" i="21"/>
  <c r="E3002" i="21"/>
  <c r="D3003" i="21"/>
  <c r="F3002" i="21"/>
  <c r="N3001" i="21"/>
  <c r="H3002" i="21"/>
  <c r="P3001" i="21"/>
  <c r="L3001" i="21"/>
  <c r="J3001" i="21"/>
  <c r="I3001" i="21"/>
  <c r="Q3000" i="21"/>
  <c r="O3000" i="21"/>
  <c r="M3000" i="21"/>
  <c r="K3000" i="21"/>
  <c r="F3003" i="21"/>
  <c r="D3004" i="21"/>
  <c r="E3003" i="21"/>
  <c r="I3002" i="21"/>
  <c r="P3002" i="21"/>
  <c r="N3002" i="21"/>
  <c r="L3002" i="21"/>
  <c r="H3003" i="21"/>
  <c r="J3002" i="21"/>
  <c r="M3001" i="21"/>
  <c r="O3001" i="21"/>
  <c r="K3001" i="21"/>
  <c r="Q3001" i="21"/>
  <c r="E3004" i="21"/>
  <c r="D3005" i="21"/>
  <c r="F3004" i="21"/>
  <c r="K3002" i="21"/>
  <c r="M3002" i="21"/>
  <c r="Q3002" i="21"/>
  <c r="O3002" i="21"/>
  <c r="N3003" i="21"/>
  <c r="L3003" i="21"/>
  <c r="P3003" i="21"/>
  <c r="I3003" i="21"/>
  <c r="J3003" i="21"/>
  <c r="H3004" i="21"/>
  <c r="D3006" i="21"/>
  <c r="E3005" i="21"/>
  <c r="F3005" i="21"/>
  <c r="Q3003" i="21"/>
  <c r="O3003" i="21"/>
  <c r="M3003" i="21"/>
  <c r="K3003" i="21"/>
  <c r="I3004" i="21"/>
  <c r="P3004" i="21"/>
  <c r="J3004" i="21"/>
  <c r="H3005" i="21"/>
  <c r="N3004" i="21"/>
  <c r="L3004" i="21"/>
  <c r="D3007" i="21"/>
  <c r="E3006" i="21"/>
  <c r="F3006" i="21"/>
  <c r="O3004" i="21"/>
  <c r="Q3004" i="21"/>
  <c r="K3004" i="21"/>
  <c r="M3004" i="21"/>
  <c r="L3005" i="21"/>
  <c r="N3005" i="21"/>
  <c r="I3005" i="21"/>
  <c r="H3006" i="21"/>
  <c r="P3005" i="21"/>
  <c r="J3005" i="21"/>
  <c r="F3007" i="21"/>
  <c r="D3008" i="21"/>
  <c r="E3007" i="21"/>
  <c r="M3005" i="21"/>
  <c r="O3005" i="21"/>
  <c r="K3005" i="21"/>
  <c r="Q3005" i="21"/>
  <c r="L3006" i="21"/>
  <c r="I3006" i="21"/>
  <c r="P3006" i="21"/>
  <c r="N3006" i="21"/>
  <c r="H3007" i="21"/>
  <c r="J3006" i="21"/>
  <c r="E3008" i="21"/>
  <c r="D3009" i="21"/>
  <c r="F3008" i="21"/>
  <c r="O3006" i="21"/>
  <c r="K3006" i="21"/>
  <c r="M3006" i="21"/>
  <c r="Q3006" i="21"/>
  <c r="J3007" i="21"/>
  <c r="I3007" i="21"/>
  <c r="H3008" i="21"/>
  <c r="L3007" i="21"/>
  <c r="N3007" i="21"/>
  <c r="P3007" i="21"/>
  <c r="E3009" i="21"/>
  <c r="F3009" i="21"/>
  <c r="D3010" i="21"/>
  <c r="M3007" i="21"/>
  <c r="K3007" i="21"/>
  <c r="Q3007" i="21"/>
  <c r="O3007" i="21"/>
  <c r="P3008" i="21"/>
  <c r="J3008" i="21"/>
  <c r="N3008" i="21"/>
  <c r="L3008" i="21"/>
  <c r="H3009" i="21"/>
  <c r="I3008" i="21"/>
  <c r="D3011" i="21"/>
  <c r="E3010" i="21"/>
  <c r="F3010" i="21"/>
  <c r="I3009" i="21"/>
  <c r="N3009" i="21"/>
  <c r="L3009" i="21"/>
  <c r="P3009" i="21"/>
  <c r="H3010" i="21"/>
  <c r="J3009" i="21"/>
  <c r="K3008" i="21"/>
  <c r="M3008" i="21"/>
  <c r="O3008" i="21"/>
  <c r="Q3008" i="21"/>
  <c r="D3012" i="21"/>
  <c r="F3011" i="21"/>
  <c r="E3011" i="21"/>
  <c r="O3009" i="21"/>
  <c r="M3009" i="21"/>
  <c r="Q3009" i="21"/>
  <c r="K3009" i="21"/>
  <c r="N3010" i="21"/>
  <c r="I3010" i="21"/>
  <c r="H3011" i="21"/>
  <c r="L3010" i="21"/>
  <c r="J3010" i="21"/>
  <c r="P3010" i="21"/>
  <c r="F3012" i="21"/>
  <c r="E3012" i="21"/>
  <c r="D3013" i="21"/>
  <c r="K3010" i="21"/>
  <c r="M3010" i="21"/>
  <c r="Q3010" i="21"/>
  <c r="O3010" i="21"/>
  <c r="P3011" i="21"/>
  <c r="I3011" i="21"/>
  <c r="H3012" i="21"/>
  <c r="J3011" i="21"/>
  <c r="N3011" i="21"/>
  <c r="L3011" i="21"/>
  <c r="E3013" i="21"/>
  <c r="F3013" i="21"/>
  <c r="D3014" i="21"/>
  <c r="M3011" i="21"/>
  <c r="Q3011" i="21"/>
  <c r="O3011" i="21"/>
  <c r="K3011" i="21"/>
  <c r="H3013" i="21"/>
  <c r="N3012" i="21"/>
  <c r="J3012" i="21"/>
  <c r="L3012" i="21"/>
  <c r="I3012" i="21"/>
  <c r="P3012" i="21"/>
  <c r="D3015" i="21"/>
  <c r="F3014" i="21"/>
  <c r="E3014" i="21"/>
  <c r="H3014" i="21"/>
  <c r="P3013" i="21"/>
  <c r="N3013" i="21"/>
  <c r="J3013" i="21"/>
  <c r="L3013" i="21"/>
  <c r="I3013" i="21"/>
  <c r="Q3012" i="21"/>
  <c r="O3012" i="21"/>
  <c r="K3012" i="21"/>
  <c r="M3012" i="21"/>
  <c r="D3016" i="21"/>
  <c r="E3015" i="21"/>
  <c r="F3015" i="21"/>
  <c r="L3014" i="21"/>
  <c r="I3014" i="21"/>
  <c r="J3014" i="21"/>
  <c r="P3014" i="21"/>
  <c r="N3014" i="21"/>
  <c r="H3015" i="21"/>
  <c r="K3013" i="21"/>
  <c r="O3013" i="21"/>
  <c r="Q3013" i="21"/>
  <c r="M3013" i="21"/>
  <c r="F3016" i="21"/>
  <c r="D3017" i="21"/>
  <c r="E3016" i="21"/>
  <c r="M3014" i="21"/>
  <c r="O3014" i="21"/>
  <c r="K3014" i="21"/>
  <c r="Q3014" i="21"/>
  <c r="N3015" i="21"/>
  <c r="P3015" i="21"/>
  <c r="J3015" i="21"/>
  <c r="H3016" i="21"/>
  <c r="I3015" i="21"/>
  <c r="L3015" i="21"/>
  <c r="F3017" i="21"/>
  <c r="E3017" i="21"/>
  <c r="D3018" i="21"/>
  <c r="P3016" i="21"/>
  <c r="N3016" i="21"/>
  <c r="H3017" i="21"/>
  <c r="L3016" i="21"/>
  <c r="I3016" i="21"/>
  <c r="J3016" i="21"/>
  <c r="M3015" i="21"/>
  <c r="Q3015" i="21"/>
  <c r="O3015" i="21"/>
  <c r="K3015" i="21"/>
  <c r="D3019" i="21"/>
  <c r="E3018" i="21"/>
  <c r="F3018" i="21"/>
  <c r="P3017" i="21"/>
  <c r="H3018" i="21"/>
  <c r="J3017" i="21"/>
  <c r="I3017" i="21"/>
  <c r="N3017" i="21"/>
  <c r="L3017" i="21"/>
  <c r="K3016" i="21"/>
  <c r="Q3016" i="21"/>
  <c r="O3016" i="21"/>
  <c r="M3016" i="21"/>
  <c r="F3019" i="21"/>
  <c r="D3020" i="21"/>
  <c r="E3019" i="21"/>
  <c r="P3018" i="21"/>
  <c r="I3018" i="21"/>
  <c r="J3018" i="21"/>
  <c r="N3018" i="21"/>
  <c r="H3019" i="21"/>
  <c r="L3018" i="21"/>
  <c r="M3017" i="21"/>
  <c r="K3017" i="21"/>
  <c r="O3017" i="21"/>
  <c r="Q3017" i="21"/>
  <c r="E3020" i="21"/>
  <c r="F3020" i="21"/>
  <c r="D3021" i="21"/>
  <c r="Q3018" i="21"/>
  <c r="M3018" i="21"/>
  <c r="O3018" i="21"/>
  <c r="K3018" i="21"/>
  <c r="H3020" i="21"/>
  <c r="J3019" i="21"/>
  <c r="N3019" i="21"/>
  <c r="I3019" i="21"/>
  <c r="L3019" i="21"/>
  <c r="P3019" i="21"/>
  <c r="D3022" i="21"/>
  <c r="F3021" i="21"/>
  <c r="E3021" i="21"/>
  <c r="P3020" i="21"/>
  <c r="H3021" i="21"/>
  <c r="J3020" i="21"/>
  <c r="I3020" i="21"/>
  <c r="N3020" i="21"/>
  <c r="L3020" i="21"/>
  <c r="K3019" i="21"/>
  <c r="O3019" i="21"/>
  <c r="Q3019" i="21"/>
  <c r="M3019" i="21"/>
  <c r="D3023" i="21"/>
  <c r="F3022" i="21"/>
  <c r="E3022" i="21"/>
  <c r="J3021" i="21"/>
  <c r="L3021" i="21"/>
  <c r="I3021" i="21"/>
  <c r="N3021" i="21"/>
  <c r="H3022" i="21"/>
  <c r="P3021" i="21"/>
  <c r="O3020" i="21"/>
  <c r="Q3020" i="21"/>
  <c r="K3020" i="21"/>
  <c r="M3020" i="21"/>
  <c r="D3024" i="21"/>
  <c r="F3023" i="21"/>
  <c r="E3023" i="21"/>
  <c r="M3021" i="21"/>
  <c r="K3021" i="21"/>
  <c r="Q3021" i="21"/>
  <c r="O3021" i="21"/>
  <c r="L3022" i="21"/>
  <c r="N3022" i="21"/>
  <c r="H3023" i="21"/>
  <c r="J3022" i="21"/>
  <c r="P3022" i="21"/>
  <c r="I3022" i="21"/>
  <c r="F3024" i="21"/>
  <c r="E3024" i="21"/>
  <c r="D3025" i="21"/>
  <c r="N3023" i="21"/>
  <c r="J3023" i="21"/>
  <c r="H3024" i="21"/>
  <c r="P3023" i="21"/>
  <c r="I3023" i="21"/>
  <c r="L3023" i="21"/>
  <c r="O3022" i="21"/>
  <c r="Q3022" i="21"/>
  <c r="K3022" i="21"/>
  <c r="M3022" i="21"/>
  <c r="D3026" i="21"/>
  <c r="F3025" i="21"/>
  <c r="E3025" i="21"/>
  <c r="H3025" i="21"/>
  <c r="N3024" i="21"/>
  <c r="L3024" i="21"/>
  <c r="I3024" i="21"/>
  <c r="J3024" i="21"/>
  <c r="P3024" i="21"/>
  <c r="M3023" i="21"/>
  <c r="Q3023" i="21"/>
  <c r="O3023" i="21"/>
  <c r="K3023" i="21"/>
  <c r="E3026" i="21"/>
  <c r="F3026" i="21"/>
  <c r="D3027" i="21"/>
  <c r="H3026" i="21"/>
  <c r="N3025" i="21"/>
  <c r="I3025" i="21"/>
  <c r="L3025" i="21"/>
  <c r="P3025" i="21"/>
  <c r="J3025" i="21"/>
  <c r="K3024" i="21"/>
  <c r="M3024" i="21"/>
  <c r="O3024" i="21"/>
  <c r="Q3024" i="21"/>
  <c r="E3027" i="21"/>
  <c r="F3027" i="21"/>
  <c r="D3028" i="21"/>
  <c r="I3026" i="21"/>
  <c r="P3026" i="21"/>
  <c r="N3026" i="21"/>
  <c r="J3026" i="21"/>
  <c r="H3027" i="21"/>
  <c r="L3026" i="21"/>
  <c r="M3025" i="21"/>
  <c r="Q3025" i="21"/>
  <c r="K3025" i="21"/>
  <c r="O3025" i="21"/>
  <c r="E3028" i="21"/>
  <c r="D3029" i="21"/>
  <c r="F3028" i="21"/>
  <c r="M3026" i="21"/>
  <c r="K3026" i="21"/>
  <c r="O3026" i="21"/>
  <c r="Q3026" i="21"/>
  <c r="N3027" i="21"/>
  <c r="P3027" i="21"/>
  <c r="J3027" i="21"/>
  <c r="H3028" i="21"/>
  <c r="I3027" i="21"/>
  <c r="L3027" i="21"/>
  <c r="F3029" i="21"/>
  <c r="E3029" i="21"/>
  <c r="D3030" i="21"/>
  <c r="L3028" i="21"/>
  <c r="N3028" i="21"/>
  <c r="J3028" i="21"/>
  <c r="P3028" i="21"/>
  <c r="I3028" i="21"/>
  <c r="H3029" i="21"/>
  <c r="M3027" i="21"/>
  <c r="O3027" i="21"/>
  <c r="K3027" i="21"/>
  <c r="Q3027" i="21"/>
  <c r="F3030" i="21"/>
  <c r="E3030" i="21"/>
  <c r="D3031" i="21"/>
  <c r="K3028" i="21"/>
  <c r="M3028" i="21"/>
  <c r="Q3028" i="21"/>
  <c r="O3028" i="21"/>
  <c r="N3029" i="21"/>
  <c r="P3029" i="21"/>
  <c r="L3029" i="21"/>
  <c r="J3029" i="21"/>
  <c r="I3029" i="21"/>
  <c r="H3030" i="21"/>
  <c r="E3031" i="21"/>
  <c r="F3031" i="21"/>
  <c r="D3032" i="21"/>
  <c r="K3029" i="21"/>
  <c r="O3029" i="21"/>
  <c r="Q3029" i="21"/>
  <c r="M3029" i="21"/>
  <c r="L3030" i="21"/>
  <c r="J3030" i="21"/>
  <c r="I3030" i="21"/>
  <c r="P3030" i="21"/>
  <c r="H3031" i="21"/>
  <c r="N3030" i="21"/>
  <c r="F3032" i="21"/>
  <c r="E3032" i="21"/>
  <c r="D3033" i="21"/>
  <c r="M3030" i="21"/>
  <c r="O3030" i="21"/>
  <c r="K3030" i="21"/>
  <c r="Q3030" i="21"/>
  <c r="P3031" i="21"/>
  <c r="L3031" i="21"/>
  <c r="H3032" i="21"/>
  <c r="J3031" i="21"/>
  <c r="I3031" i="21"/>
  <c r="N3031" i="21"/>
  <c r="D3034" i="21"/>
  <c r="F3033" i="21"/>
  <c r="E3033" i="21"/>
  <c r="L3032" i="21"/>
  <c r="H3033" i="21"/>
  <c r="I3032" i="21"/>
  <c r="N3032" i="21"/>
  <c r="J3032" i="21"/>
  <c r="P3032" i="21"/>
  <c r="K3031" i="21"/>
  <c r="O3031" i="21"/>
  <c r="M3031" i="21"/>
  <c r="Q3031" i="21"/>
  <c r="D3035" i="21"/>
  <c r="E3034" i="21"/>
  <c r="F3034" i="21"/>
  <c r="J3033" i="21"/>
  <c r="N3033" i="21"/>
  <c r="I3033" i="21"/>
  <c r="H3034" i="21"/>
  <c r="P3033" i="21"/>
  <c r="L3033" i="21"/>
  <c r="Q3032" i="21"/>
  <c r="M3032" i="21"/>
  <c r="K3032" i="21"/>
  <c r="O3032" i="21"/>
  <c r="E3035" i="21"/>
  <c r="F3035" i="21"/>
  <c r="D3036" i="21"/>
  <c r="K3033" i="21"/>
  <c r="M3033" i="21"/>
  <c r="O3033" i="21"/>
  <c r="Q3033" i="21"/>
  <c r="I3034" i="21"/>
  <c r="N3034" i="21"/>
  <c r="P3034" i="21"/>
  <c r="H3035" i="21"/>
  <c r="J3034" i="21"/>
  <c r="L3034" i="21"/>
  <c r="E3036" i="21"/>
  <c r="D3037" i="21"/>
  <c r="F3036" i="21"/>
  <c r="K3034" i="21"/>
  <c r="Q3034" i="21"/>
  <c r="M3034" i="21"/>
  <c r="O3034" i="21"/>
  <c r="P3035" i="21"/>
  <c r="H3036" i="21"/>
  <c r="I3035" i="21"/>
  <c r="J3035" i="21"/>
  <c r="L3035" i="21"/>
  <c r="N3035" i="21"/>
  <c r="E3037" i="21"/>
  <c r="D3038" i="21"/>
  <c r="F3037" i="21"/>
  <c r="P3036" i="21"/>
  <c r="N3036" i="21"/>
  <c r="J3036" i="21"/>
  <c r="I3036" i="21"/>
  <c r="H3037" i="21"/>
  <c r="L3036" i="21"/>
  <c r="O3035" i="21"/>
  <c r="K3035" i="21"/>
  <c r="Q3035" i="21"/>
  <c r="M3035" i="21"/>
  <c r="F3038" i="21"/>
  <c r="D3039" i="21"/>
  <c r="E3038" i="21"/>
  <c r="M3036" i="21"/>
  <c r="O3036" i="21"/>
  <c r="Q3036" i="21"/>
  <c r="K3036" i="21"/>
  <c r="N3037" i="21"/>
  <c r="L3037" i="21"/>
  <c r="H3038" i="21"/>
  <c r="P3037" i="21"/>
  <c r="J3037" i="21"/>
  <c r="I3037" i="21"/>
  <c r="F3039" i="21"/>
  <c r="E3039" i="21"/>
  <c r="D3040" i="21"/>
  <c r="J3038" i="21"/>
  <c r="I3038" i="21"/>
  <c r="P3038" i="21"/>
  <c r="L3038" i="21"/>
  <c r="H3039" i="21"/>
  <c r="N3038" i="21"/>
  <c r="M3037" i="21"/>
  <c r="Q3037" i="21"/>
  <c r="O3037" i="21"/>
  <c r="K3037" i="21"/>
  <c r="D3041" i="21"/>
  <c r="E3040" i="21"/>
  <c r="F3040" i="21"/>
  <c r="Q3038" i="21"/>
  <c r="K3038" i="21"/>
  <c r="M3038" i="21"/>
  <c r="O3038" i="21"/>
  <c r="H3040" i="21"/>
  <c r="P3039" i="21"/>
  <c r="N3039" i="21"/>
  <c r="I3039" i="21"/>
  <c r="L3039" i="21"/>
  <c r="J3039" i="21"/>
  <c r="D3042" i="21"/>
  <c r="E3041" i="21"/>
  <c r="F3041" i="21"/>
  <c r="J3040" i="21"/>
  <c r="H3041" i="21"/>
  <c r="P3040" i="21"/>
  <c r="L3040" i="21"/>
  <c r="I3040" i="21"/>
  <c r="N3040" i="21"/>
  <c r="Q3039" i="21"/>
  <c r="O3039" i="21"/>
  <c r="K3039" i="21"/>
  <c r="M3039" i="21"/>
  <c r="D3043" i="21"/>
  <c r="E3042" i="21"/>
  <c r="F3042" i="21"/>
  <c r="J3041" i="21"/>
  <c r="L3041" i="21"/>
  <c r="P3041" i="21"/>
  <c r="N3041" i="21"/>
  <c r="H3042" i="21"/>
  <c r="I3041" i="21"/>
  <c r="M3040" i="21"/>
  <c r="K3040" i="21"/>
  <c r="Q3040" i="21"/>
  <c r="O3040" i="21"/>
  <c r="F3043" i="21"/>
  <c r="E3043" i="21"/>
  <c r="D3044" i="21"/>
  <c r="N3042" i="21"/>
  <c r="L3042" i="21"/>
  <c r="P3042" i="21"/>
  <c r="H3043" i="21"/>
  <c r="I3042" i="21"/>
  <c r="J3042" i="21"/>
  <c r="K3041" i="21"/>
  <c r="Q3041" i="21"/>
  <c r="M3041" i="21"/>
  <c r="O3041" i="21"/>
  <c r="F3044" i="21"/>
  <c r="D3045" i="21"/>
  <c r="E3044" i="21"/>
  <c r="P3043" i="21"/>
  <c r="J3043" i="21"/>
  <c r="N3043" i="21"/>
  <c r="L3043" i="21"/>
  <c r="H3044" i="21"/>
  <c r="I3043" i="21"/>
  <c r="K3042" i="21"/>
  <c r="O3042" i="21"/>
  <c r="Q3042" i="21"/>
  <c r="M3042" i="21"/>
  <c r="E3045" i="21"/>
  <c r="D3046" i="21"/>
  <c r="F3045" i="21"/>
  <c r="N3044" i="21"/>
  <c r="P3044" i="21"/>
  <c r="H3045" i="21"/>
  <c r="L3044" i="21"/>
  <c r="I3044" i="21"/>
  <c r="J3044" i="21"/>
  <c r="Q3043" i="21"/>
  <c r="K3043" i="21"/>
  <c r="M3043" i="21"/>
  <c r="O3043" i="21"/>
  <c r="E3046" i="21"/>
  <c r="F3046" i="21"/>
  <c r="D3047" i="21"/>
  <c r="I3045" i="21"/>
  <c r="J3045" i="21"/>
  <c r="H3046" i="21"/>
  <c r="P3045" i="21"/>
  <c r="L3045" i="21"/>
  <c r="N3045" i="21"/>
  <c r="O3044" i="21"/>
  <c r="K3044" i="21"/>
  <c r="Q3044" i="21"/>
  <c r="M3044" i="21"/>
  <c r="D3048" i="21"/>
  <c r="F3047" i="21"/>
  <c r="E3047" i="21"/>
  <c r="Q3045" i="21"/>
  <c r="M3045" i="21"/>
  <c r="O3045" i="21"/>
  <c r="K3045" i="21"/>
  <c r="L3046" i="21"/>
  <c r="I3046" i="21"/>
  <c r="P3046" i="21"/>
  <c r="J3046" i="21"/>
  <c r="H3047" i="21"/>
  <c r="N3046" i="21"/>
  <c r="D3049" i="21"/>
  <c r="F3048" i="21"/>
  <c r="E3048" i="21"/>
  <c r="Q3046" i="21"/>
  <c r="K3046" i="21"/>
  <c r="M3046" i="21"/>
  <c r="O3046" i="21"/>
  <c r="I3047" i="21"/>
  <c r="P3047" i="21"/>
  <c r="L3047" i="21"/>
  <c r="J3047" i="21"/>
  <c r="H3048" i="21"/>
  <c r="N3047" i="21"/>
  <c r="D3050" i="21"/>
  <c r="F3049" i="21"/>
  <c r="E3049" i="21"/>
  <c r="O3047" i="21"/>
  <c r="M3047" i="21"/>
  <c r="K3047" i="21"/>
  <c r="Q3047" i="21"/>
  <c r="P3048" i="21"/>
  <c r="L3048" i="21"/>
  <c r="I3048" i="21"/>
  <c r="N3048" i="21"/>
  <c r="J3048" i="21"/>
  <c r="H3049" i="21"/>
  <c r="E3050" i="21"/>
  <c r="D3051" i="21"/>
  <c r="F3050" i="21"/>
  <c r="K3048" i="21"/>
  <c r="M3048" i="21"/>
  <c r="Q3048" i="21"/>
  <c r="O3048" i="21"/>
  <c r="P3049" i="21"/>
  <c r="J3049" i="21"/>
  <c r="I3049" i="21"/>
  <c r="L3049" i="21"/>
  <c r="H3050" i="21"/>
  <c r="N3049" i="21"/>
  <c r="E3051" i="21"/>
  <c r="D3052" i="21"/>
  <c r="F3051" i="21"/>
  <c r="Q3049" i="21"/>
  <c r="M3049" i="21"/>
  <c r="K3049" i="21"/>
  <c r="O3049" i="21"/>
  <c r="P3050" i="21"/>
  <c r="N3050" i="21"/>
  <c r="H3051" i="21"/>
  <c r="I3050" i="21"/>
  <c r="L3050" i="21"/>
  <c r="J3050" i="21"/>
  <c r="D3053" i="21"/>
  <c r="E3052" i="21"/>
  <c r="F3052" i="21"/>
  <c r="P3051" i="21"/>
  <c r="J3051" i="21"/>
  <c r="L3051" i="21"/>
  <c r="H3052" i="21"/>
  <c r="N3051" i="21"/>
  <c r="I3051" i="21"/>
  <c r="O3050" i="21"/>
  <c r="Q3050" i="21"/>
  <c r="K3050" i="21"/>
  <c r="M3050" i="21"/>
  <c r="F3053" i="21"/>
  <c r="D3054" i="21"/>
  <c r="E3053" i="21"/>
  <c r="I3052" i="21"/>
  <c r="H3053" i="21"/>
  <c r="J3052" i="21"/>
  <c r="N3052" i="21"/>
  <c r="P3052" i="21"/>
  <c r="L3052" i="21"/>
  <c r="O3051" i="21"/>
  <c r="K3051" i="21"/>
  <c r="Q3051" i="21"/>
  <c r="M3051" i="21"/>
  <c r="F3054" i="21"/>
  <c r="D3055" i="21"/>
  <c r="E3054" i="21"/>
  <c r="K3052" i="21"/>
  <c r="O3052" i="21"/>
  <c r="M3052" i="21"/>
  <c r="Q3052" i="21"/>
  <c r="L3053" i="21"/>
  <c r="P3053" i="21"/>
  <c r="I3053" i="21"/>
  <c r="N3053" i="21"/>
  <c r="H3054" i="21"/>
  <c r="J3053" i="21"/>
  <c r="E3055" i="21"/>
  <c r="D3056" i="21"/>
  <c r="F3055" i="21"/>
  <c r="K3053" i="21"/>
  <c r="Q3053" i="21"/>
  <c r="O3053" i="21"/>
  <c r="M3053" i="21"/>
  <c r="P3054" i="21"/>
  <c r="I3054" i="21"/>
  <c r="H3055" i="21"/>
  <c r="J3054" i="21"/>
  <c r="N3054" i="21"/>
  <c r="L3054" i="21"/>
  <c r="F3056" i="21"/>
  <c r="D3057" i="21"/>
  <c r="E3056" i="21"/>
  <c r="M3054" i="21"/>
  <c r="O3054" i="21"/>
  <c r="K3054" i="21"/>
  <c r="Q3054" i="21"/>
  <c r="P3055" i="21"/>
  <c r="H3056" i="21"/>
  <c r="L3055" i="21"/>
  <c r="N3055" i="21"/>
  <c r="I3055" i="21"/>
  <c r="J3055" i="21"/>
  <c r="F3057" i="21"/>
  <c r="E3057" i="21"/>
  <c r="D3058" i="21"/>
  <c r="L3056" i="21"/>
  <c r="J3056" i="21"/>
  <c r="H3057" i="21"/>
  <c r="I3056" i="21"/>
  <c r="N3056" i="21"/>
  <c r="P3056" i="21"/>
  <c r="M3055" i="21"/>
  <c r="Q3055" i="21"/>
  <c r="O3055" i="21"/>
  <c r="K3055" i="21"/>
  <c r="D3059" i="21"/>
  <c r="E3058" i="21"/>
  <c r="F3058" i="21"/>
  <c r="P3057" i="21"/>
  <c r="N3057" i="21"/>
  <c r="I3057" i="21"/>
  <c r="H3058" i="21"/>
  <c r="J3057" i="21"/>
  <c r="L3057" i="21"/>
  <c r="K3056" i="21"/>
  <c r="M3056" i="21"/>
  <c r="Q3056" i="21"/>
  <c r="O3056" i="21"/>
  <c r="F3059" i="21"/>
  <c r="E3059" i="21"/>
  <c r="D3060" i="21"/>
  <c r="Q3057" i="21"/>
  <c r="K3057" i="21"/>
  <c r="O3057" i="21"/>
  <c r="M3057" i="21"/>
  <c r="N3058" i="21"/>
  <c r="I3058" i="21"/>
  <c r="J3058" i="21"/>
  <c r="H3059" i="21"/>
  <c r="L3058" i="21"/>
  <c r="P3058" i="21"/>
  <c r="D3061" i="21"/>
  <c r="F3060" i="21"/>
  <c r="E3060" i="21"/>
  <c r="K3058" i="21"/>
  <c r="O3058" i="21"/>
  <c r="Q3058" i="21"/>
  <c r="M3058" i="21"/>
  <c r="I3059" i="21"/>
  <c r="L3059" i="21"/>
  <c r="J3059" i="21"/>
  <c r="N3059" i="21"/>
  <c r="H3060" i="21"/>
  <c r="P3059" i="21"/>
  <c r="D3062" i="21"/>
  <c r="F3061" i="21"/>
  <c r="E3061" i="21"/>
  <c r="M3059" i="21"/>
  <c r="O3059" i="21"/>
  <c r="K3059" i="21"/>
  <c r="Q3059" i="21"/>
  <c r="N3060" i="21"/>
  <c r="J3060" i="21"/>
  <c r="L3060" i="21"/>
  <c r="H3061" i="21"/>
  <c r="P3060" i="21"/>
  <c r="I3060" i="21"/>
  <c r="E3062" i="21"/>
  <c r="D3063" i="21"/>
  <c r="F3062" i="21"/>
  <c r="L3061" i="21"/>
  <c r="P3061" i="21"/>
  <c r="H3062" i="21"/>
  <c r="N3061" i="21"/>
  <c r="J3061" i="21"/>
  <c r="I3061" i="21"/>
  <c r="Q3060" i="21"/>
  <c r="K3060" i="21"/>
  <c r="M3060" i="21"/>
  <c r="O3060" i="21"/>
  <c r="D3064" i="21"/>
  <c r="E3063" i="21"/>
  <c r="F3063" i="21"/>
  <c r="L3062" i="21"/>
  <c r="J3062" i="21"/>
  <c r="H3063" i="21"/>
  <c r="P3062" i="21"/>
  <c r="I3062" i="21"/>
  <c r="N3062" i="21"/>
  <c r="K3061" i="21"/>
  <c r="O3061" i="21"/>
  <c r="Q3061" i="21"/>
  <c r="M3061" i="21"/>
  <c r="E3064" i="21"/>
  <c r="D3065" i="21"/>
  <c r="F3064" i="21"/>
  <c r="N3063" i="21"/>
  <c r="L3063" i="21"/>
  <c r="H3064" i="21"/>
  <c r="P3063" i="21"/>
  <c r="J3063" i="21"/>
  <c r="I3063" i="21"/>
  <c r="O3062" i="21"/>
  <c r="M3062" i="21"/>
  <c r="K3062" i="21"/>
  <c r="Q3062" i="21"/>
  <c r="F3065" i="21"/>
  <c r="E3065" i="21"/>
  <c r="D3066" i="21"/>
  <c r="P3064" i="21"/>
  <c r="L3064" i="21"/>
  <c r="H3065" i="21"/>
  <c r="J3064" i="21"/>
  <c r="I3064" i="21"/>
  <c r="N3064" i="21"/>
  <c r="M3063" i="21"/>
  <c r="O3063" i="21"/>
  <c r="Q3063" i="21"/>
  <c r="K3063" i="21"/>
  <c r="F3066" i="21"/>
  <c r="D3067" i="21"/>
  <c r="E3066" i="21"/>
  <c r="L3065" i="21"/>
  <c r="H3066" i="21"/>
  <c r="J3065" i="21"/>
  <c r="P3065" i="21"/>
  <c r="N3065" i="21"/>
  <c r="I3065" i="21"/>
  <c r="K3064" i="21"/>
  <c r="O3064" i="21"/>
  <c r="Q3064" i="21"/>
  <c r="M3064" i="21"/>
  <c r="D3068" i="21"/>
  <c r="E3067" i="21"/>
  <c r="F3067" i="21"/>
  <c r="J3066" i="21"/>
  <c r="L3066" i="21"/>
  <c r="I3066" i="21"/>
  <c r="N3066" i="21"/>
  <c r="H3067" i="21"/>
  <c r="P3066" i="21"/>
  <c r="Q3065" i="21"/>
  <c r="K3065" i="21"/>
  <c r="M3065" i="21"/>
  <c r="O3065" i="21"/>
  <c r="D3069" i="21"/>
  <c r="F3068" i="21"/>
  <c r="E3068" i="21"/>
  <c r="O3066" i="21"/>
  <c r="M3066" i="21"/>
  <c r="K3066" i="21"/>
  <c r="Q3066" i="21"/>
  <c r="P3067" i="21"/>
  <c r="I3067" i="21"/>
  <c r="N3067" i="21"/>
  <c r="L3067" i="21"/>
  <c r="H3068" i="21"/>
  <c r="J3067" i="21"/>
  <c r="F3069" i="21"/>
  <c r="E3069" i="21"/>
  <c r="D3070" i="21"/>
  <c r="M3067" i="21"/>
  <c r="O3067" i="21"/>
  <c r="K3067" i="21"/>
  <c r="Q3067" i="21"/>
  <c r="H3069" i="21"/>
  <c r="I3068" i="21"/>
  <c r="P3068" i="21"/>
  <c r="N3068" i="21"/>
  <c r="L3068" i="21"/>
  <c r="J3068" i="21"/>
  <c r="D3071" i="21"/>
  <c r="F3070" i="21"/>
  <c r="E3070" i="21"/>
  <c r="I3069" i="21"/>
  <c r="H3070" i="21"/>
  <c r="L3069" i="21"/>
  <c r="P3069" i="21"/>
  <c r="J3069" i="21"/>
  <c r="N3069" i="21"/>
  <c r="M3068" i="21"/>
  <c r="O3068" i="21"/>
  <c r="K3068" i="21"/>
  <c r="Q3068" i="21"/>
  <c r="E3071" i="21"/>
  <c r="D3072" i="21"/>
  <c r="F3071" i="21"/>
  <c r="O3069" i="21"/>
  <c r="Q3069" i="21"/>
  <c r="K3069" i="21"/>
  <c r="M3069" i="21"/>
  <c r="J3070" i="21"/>
  <c r="I3070" i="21"/>
  <c r="L3070" i="21"/>
  <c r="H3071" i="21"/>
  <c r="P3070" i="21"/>
  <c r="N3070" i="21"/>
  <c r="E3072" i="21"/>
  <c r="D3073" i="21"/>
  <c r="F3072" i="21"/>
  <c r="O3070" i="21"/>
  <c r="Q3070" i="21"/>
  <c r="K3070" i="21"/>
  <c r="M3070" i="21"/>
  <c r="P3071" i="21"/>
  <c r="J3071" i="21"/>
  <c r="H3072" i="21"/>
  <c r="I3071" i="21"/>
  <c r="N3071" i="21"/>
  <c r="L3071" i="21"/>
  <c r="D3074" i="21"/>
  <c r="F3073" i="21"/>
  <c r="E3073" i="21"/>
  <c r="N3072" i="21"/>
  <c r="L3072" i="21"/>
  <c r="I3072" i="21"/>
  <c r="P3072" i="21"/>
  <c r="J3072" i="21"/>
  <c r="H3073" i="21"/>
  <c r="K3071" i="21"/>
  <c r="Q3071" i="21"/>
  <c r="M3071" i="21"/>
  <c r="O3071" i="21"/>
  <c r="D3075" i="21"/>
  <c r="F3074" i="21"/>
  <c r="E3074" i="21"/>
  <c r="M3072" i="21"/>
  <c r="O3072" i="21"/>
  <c r="Q3072" i="21"/>
  <c r="K3072" i="21"/>
  <c r="L3073" i="21"/>
  <c r="J3073" i="21"/>
  <c r="N3073" i="21"/>
  <c r="P3073" i="21"/>
  <c r="I3073" i="21"/>
  <c r="H3074" i="21"/>
  <c r="F3075" i="21"/>
  <c r="D3076" i="21"/>
  <c r="E3075" i="21"/>
  <c r="Q3073" i="21"/>
  <c r="K3073" i="21"/>
  <c r="M3073" i="21"/>
  <c r="O3073" i="21"/>
  <c r="P3074" i="21"/>
  <c r="L3074" i="21"/>
  <c r="I3074" i="21"/>
  <c r="H3075" i="21"/>
  <c r="J3074" i="21"/>
  <c r="N3074" i="21"/>
  <c r="E3076" i="21"/>
  <c r="D3077" i="21"/>
  <c r="F3076" i="21"/>
  <c r="K3074" i="21"/>
  <c r="M3074" i="21"/>
  <c r="Q3074" i="21"/>
  <c r="O3074" i="21"/>
  <c r="J3075" i="21"/>
  <c r="L3075" i="21"/>
  <c r="H3076" i="21"/>
  <c r="P3075" i="21"/>
  <c r="N3075" i="21"/>
  <c r="I3075" i="21"/>
  <c r="F3077" i="21"/>
  <c r="E3077" i="21"/>
  <c r="D3078" i="21"/>
  <c r="N3076" i="21"/>
  <c r="I3076" i="21"/>
  <c r="L3076" i="21"/>
  <c r="H3077" i="21"/>
  <c r="P3076" i="21"/>
  <c r="J3076" i="21"/>
  <c r="Q3075" i="21"/>
  <c r="K3075" i="21"/>
  <c r="M3075" i="21"/>
  <c r="O3075" i="21"/>
  <c r="E3078" i="21"/>
  <c r="F3078" i="21"/>
  <c r="D3079" i="21"/>
  <c r="M3076" i="21"/>
  <c r="Q3076" i="21"/>
  <c r="K3076" i="21"/>
  <c r="O3076" i="21"/>
  <c r="J3077" i="21"/>
  <c r="H3078" i="21"/>
  <c r="L3077" i="21"/>
  <c r="N3077" i="21"/>
  <c r="I3077" i="21"/>
  <c r="P3077" i="21"/>
  <c r="D3080" i="21"/>
  <c r="E3079" i="21"/>
  <c r="F3079" i="21"/>
  <c r="N3078" i="21"/>
  <c r="L3078" i="21"/>
  <c r="I3078" i="21"/>
  <c r="P3078" i="21"/>
  <c r="J3078" i="21"/>
  <c r="H3079" i="21"/>
  <c r="M3077" i="21"/>
  <c r="K3077" i="21"/>
  <c r="O3077" i="21"/>
  <c r="Q3077" i="21"/>
  <c r="F3080" i="21"/>
  <c r="E3080" i="21"/>
  <c r="D3081" i="21"/>
  <c r="Q3078" i="21"/>
  <c r="M3078" i="21"/>
  <c r="O3078" i="21"/>
  <c r="K3078" i="21"/>
  <c r="P3079" i="21"/>
  <c r="H3080" i="21"/>
  <c r="L3079" i="21"/>
  <c r="J3079" i="21"/>
  <c r="N3079" i="21"/>
  <c r="I3079" i="21"/>
  <c r="E3081" i="21"/>
  <c r="D3082" i="21"/>
  <c r="F3081" i="21"/>
  <c r="P3080" i="21"/>
  <c r="I3080" i="21"/>
  <c r="J3080" i="21"/>
  <c r="L3080" i="21"/>
  <c r="N3080" i="21"/>
  <c r="H3081" i="21"/>
  <c r="O3079" i="21"/>
  <c r="K3079" i="21"/>
  <c r="Q3079" i="21"/>
  <c r="M3079" i="21"/>
  <c r="F3082" i="21"/>
  <c r="E3082" i="21"/>
  <c r="D3083" i="21"/>
  <c r="O3080" i="21"/>
  <c r="Q3080" i="21"/>
  <c r="M3080" i="21"/>
  <c r="K3080" i="21"/>
  <c r="L3081" i="21"/>
  <c r="J3081" i="21"/>
  <c r="H3082" i="21"/>
  <c r="I3081" i="21"/>
  <c r="P3081" i="21"/>
  <c r="N3081" i="21"/>
  <c r="F3083" i="21"/>
  <c r="D3084" i="21"/>
  <c r="E3083" i="21"/>
  <c r="P3082" i="21"/>
  <c r="J3082" i="21"/>
  <c r="N3082" i="21"/>
  <c r="I3082" i="21"/>
  <c r="L3082" i="21"/>
  <c r="H3083" i="21"/>
  <c r="O3081" i="21"/>
  <c r="M3081" i="21"/>
  <c r="Q3081" i="21"/>
  <c r="K3081" i="21"/>
  <c r="D3085" i="21"/>
  <c r="F3084" i="21"/>
  <c r="E3084" i="21"/>
  <c r="M3082" i="21"/>
  <c r="O3082" i="21"/>
  <c r="Q3082" i="21"/>
  <c r="K3082" i="21"/>
  <c r="P3083" i="21"/>
  <c r="N3083" i="21"/>
  <c r="L3083" i="21"/>
  <c r="J3083" i="21"/>
  <c r="I3083" i="21"/>
  <c r="H3084" i="21"/>
  <c r="F3085" i="21"/>
  <c r="D3086" i="21"/>
  <c r="E3085" i="21"/>
  <c r="O3083" i="21"/>
  <c r="K3083" i="21"/>
  <c r="Q3083" i="21"/>
  <c r="M3083" i="21"/>
  <c r="J3084" i="21"/>
  <c r="P3084" i="21"/>
  <c r="N3084" i="21"/>
  <c r="H3085" i="21"/>
  <c r="I3084" i="21"/>
  <c r="L3084" i="21"/>
  <c r="F3086" i="21"/>
  <c r="D3087" i="21"/>
  <c r="E3086" i="21"/>
  <c r="J3085" i="21"/>
  <c r="L3085" i="21"/>
  <c r="H3086" i="21"/>
  <c r="I3085" i="21"/>
  <c r="P3085" i="21"/>
  <c r="N3085" i="21"/>
  <c r="M3084" i="21"/>
  <c r="O3084" i="21"/>
  <c r="K3084" i="21"/>
  <c r="Q3084" i="21"/>
  <c r="E3087" i="21"/>
  <c r="F3087" i="21"/>
  <c r="D3088" i="21"/>
  <c r="J3086" i="21"/>
  <c r="I3086" i="21"/>
  <c r="L3086" i="21"/>
  <c r="H3087" i="21"/>
  <c r="N3086" i="21"/>
  <c r="P3086" i="21"/>
  <c r="K3085" i="21"/>
  <c r="Q3085" i="21"/>
  <c r="M3085" i="21"/>
  <c r="O3085" i="21"/>
  <c r="D3089" i="21"/>
  <c r="F3088" i="21"/>
  <c r="E3088" i="21"/>
  <c r="K3086" i="21"/>
  <c r="M3086" i="21"/>
  <c r="Q3086" i="21"/>
  <c r="O3086" i="21"/>
  <c r="I3087" i="21"/>
  <c r="J3087" i="21"/>
  <c r="L3087" i="21"/>
  <c r="H3088" i="21"/>
  <c r="P3087" i="21"/>
  <c r="N3087" i="21"/>
  <c r="F3089" i="21"/>
  <c r="D3090" i="21"/>
  <c r="E3089" i="21"/>
  <c r="Q3087" i="21"/>
  <c r="M3087" i="21"/>
  <c r="K3087" i="21"/>
  <c r="O3087" i="21"/>
  <c r="P3088" i="21"/>
  <c r="J3088" i="21"/>
  <c r="L3088" i="21"/>
  <c r="I3088" i="21"/>
  <c r="N3088" i="21"/>
  <c r="H3089" i="21"/>
  <c r="F3090" i="21"/>
  <c r="E3090" i="21"/>
  <c r="D3091" i="21"/>
  <c r="Q3088" i="21"/>
  <c r="K3088" i="21"/>
  <c r="M3088" i="21"/>
  <c r="O3088" i="21"/>
  <c r="P3089" i="21"/>
  <c r="H3090" i="21"/>
  <c r="L3089" i="21"/>
  <c r="N3089" i="21"/>
  <c r="J3089" i="21"/>
  <c r="I3089" i="21"/>
  <c r="D3092" i="21"/>
  <c r="F3091" i="21"/>
  <c r="E3091" i="21"/>
  <c r="N3090" i="21"/>
  <c r="I3090" i="21"/>
  <c r="L3090" i="21"/>
  <c r="P3090" i="21"/>
  <c r="J3090" i="21"/>
  <c r="H3091" i="21"/>
  <c r="Q3089" i="21"/>
  <c r="K3089" i="21"/>
  <c r="O3089" i="21"/>
  <c r="M3089" i="21"/>
  <c r="D3093" i="21"/>
  <c r="F3092" i="21"/>
  <c r="E3092" i="21"/>
  <c r="Q3090" i="21"/>
  <c r="O3090" i="21"/>
  <c r="M3090" i="21"/>
  <c r="K3090" i="21"/>
  <c r="I3091" i="21"/>
  <c r="P3091" i="21"/>
  <c r="L3091" i="21"/>
  <c r="N3091" i="21"/>
  <c r="H3092" i="21"/>
  <c r="J3091" i="21"/>
  <c r="F3093" i="21"/>
  <c r="D3094" i="21"/>
  <c r="E3093" i="21"/>
  <c r="M3091" i="21"/>
  <c r="O3091" i="21"/>
  <c r="K3091" i="21"/>
  <c r="Q3091" i="21"/>
  <c r="N3092" i="21"/>
  <c r="J3092" i="21"/>
  <c r="I3092" i="21"/>
  <c r="L3092" i="21"/>
  <c r="P3092" i="21"/>
  <c r="H3093" i="21"/>
  <c r="D3095" i="21"/>
  <c r="F3094" i="21"/>
  <c r="E3094" i="21"/>
  <c r="O3092" i="21"/>
  <c r="M3092" i="21"/>
  <c r="Q3092" i="21"/>
  <c r="K3092" i="21"/>
  <c r="J3093" i="21"/>
  <c r="N3093" i="21"/>
  <c r="L3093" i="21"/>
  <c r="P3093" i="21"/>
  <c r="H3094" i="21"/>
  <c r="I3093" i="21"/>
  <c r="E3095" i="21"/>
  <c r="F3095" i="21"/>
  <c r="D3096" i="21"/>
  <c r="J3094" i="21"/>
  <c r="H3095" i="21"/>
  <c r="P3094" i="21"/>
  <c r="I3094" i="21"/>
  <c r="L3094" i="21"/>
  <c r="N3094" i="21"/>
  <c r="M3093" i="21"/>
  <c r="K3093" i="21"/>
  <c r="Q3093" i="21"/>
  <c r="O3093" i="21"/>
  <c r="D3097" i="21"/>
  <c r="E3096" i="21"/>
  <c r="F3096" i="21"/>
  <c r="P3095" i="21"/>
  <c r="J3095" i="21"/>
  <c r="L3095" i="21"/>
  <c r="I3095" i="21"/>
  <c r="N3095" i="21"/>
  <c r="H3096" i="21"/>
  <c r="K3094" i="21"/>
  <c r="Q3094" i="21"/>
  <c r="M3094" i="21"/>
  <c r="O3094" i="21"/>
  <c r="F3097" i="21"/>
  <c r="D3098" i="21"/>
  <c r="E3097" i="21"/>
  <c r="M3095" i="21"/>
  <c r="Q3095" i="21"/>
  <c r="O3095" i="21"/>
  <c r="K3095" i="21"/>
  <c r="H3097" i="21"/>
  <c r="I3096" i="21"/>
  <c r="P3096" i="21"/>
  <c r="L3096" i="21"/>
  <c r="N3096" i="21"/>
  <c r="J3096" i="21"/>
  <c r="E3098" i="21"/>
  <c r="F3098" i="21"/>
  <c r="D3099" i="21"/>
  <c r="I3097" i="21"/>
  <c r="H3098" i="21"/>
  <c r="N3097" i="21"/>
  <c r="L3097" i="21"/>
  <c r="P3097" i="21"/>
  <c r="J3097" i="21"/>
  <c r="M3096" i="21"/>
  <c r="O3096" i="21"/>
  <c r="K3096" i="21"/>
  <c r="Q3096" i="21"/>
  <c r="E3099" i="21"/>
  <c r="F3099" i="21"/>
  <c r="D3100" i="21"/>
  <c r="K3097" i="21"/>
  <c r="M3097" i="21"/>
  <c r="Q3097" i="21"/>
  <c r="O3097" i="21"/>
  <c r="N3098" i="21"/>
  <c r="L3098" i="21"/>
  <c r="I3098" i="21"/>
  <c r="J3098" i="21"/>
  <c r="H3099" i="21"/>
  <c r="P3098" i="21"/>
  <c r="D3101" i="21"/>
  <c r="E3100" i="21"/>
  <c r="F3100" i="21"/>
  <c r="K3098" i="21"/>
  <c r="M3098" i="21"/>
  <c r="Q3098" i="21"/>
  <c r="O3098" i="21"/>
  <c r="P3099" i="21"/>
  <c r="J3099" i="21"/>
  <c r="N3099" i="21"/>
  <c r="L3099" i="21"/>
  <c r="I3099" i="21"/>
  <c r="H3100" i="21"/>
  <c r="D3102" i="21"/>
  <c r="F3101" i="21"/>
  <c r="E3101" i="21"/>
  <c r="M3099" i="21"/>
  <c r="O3099" i="21"/>
  <c r="K3099" i="21"/>
  <c r="Q3099" i="21"/>
  <c r="H3101" i="21"/>
  <c r="I3100" i="21"/>
  <c r="N3100" i="21"/>
  <c r="L3100" i="21"/>
  <c r="P3100" i="21"/>
  <c r="J3100" i="21"/>
  <c r="E3102" i="21"/>
  <c r="D3103" i="21"/>
  <c r="F3102" i="21"/>
  <c r="I3101" i="21"/>
  <c r="N3101" i="21"/>
  <c r="H3102" i="21"/>
  <c r="J3101" i="21"/>
  <c r="L3101" i="21"/>
  <c r="P3101" i="21"/>
  <c r="M3100" i="21"/>
  <c r="O3100" i="21"/>
  <c r="K3100" i="21"/>
  <c r="Q3100" i="21"/>
  <c r="E3103" i="21"/>
  <c r="F3103" i="21"/>
  <c r="D3104" i="21"/>
  <c r="Q3101" i="21"/>
  <c r="K3101" i="21"/>
  <c r="O3101" i="21"/>
  <c r="M3101" i="21"/>
  <c r="L3102" i="21"/>
  <c r="I3102" i="21"/>
  <c r="H3103" i="21"/>
  <c r="J3102" i="21"/>
  <c r="P3102" i="21"/>
  <c r="N3102" i="21"/>
  <c r="D3105" i="21"/>
  <c r="E3104" i="21"/>
  <c r="F3104" i="21"/>
  <c r="O3102" i="21"/>
  <c r="Q3102" i="21"/>
  <c r="K3102" i="21"/>
  <c r="M3102" i="21"/>
  <c r="P3103" i="21"/>
  <c r="N3103" i="21"/>
  <c r="H3104" i="21"/>
  <c r="J3103" i="21"/>
  <c r="I3103" i="21"/>
  <c r="L3103" i="21"/>
  <c r="F3105" i="21"/>
  <c r="E3105" i="21"/>
  <c r="D3106" i="21"/>
  <c r="P3104" i="21"/>
  <c r="N3104" i="21"/>
  <c r="I3104" i="21"/>
  <c r="L3104" i="21"/>
  <c r="J3104" i="21"/>
  <c r="H3105" i="21"/>
  <c r="K3103" i="21"/>
  <c r="Q3103" i="21"/>
  <c r="M3103" i="21"/>
  <c r="O3103" i="21"/>
  <c r="F3106" i="21"/>
  <c r="E3106" i="21"/>
  <c r="D3107" i="21"/>
  <c r="O3104" i="21"/>
  <c r="Q3104" i="21"/>
  <c r="M3104" i="21"/>
  <c r="K3104" i="21"/>
  <c r="L3105" i="21"/>
  <c r="P3105" i="21"/>
  <c r="N3105" i="21"/>
  <c r="H3106" i="21"/>
  <c r="I3105" i="21"/>
  <c r="J3105" i="21"/>
  <c r="E3107" i="21"/>
  <c r="D3108" i="21"/>
  <c r="F3107" i="21"/>
  <c r="J3106" i="21"/>
  <c r="N3106" i="21"/>
  <c r="L3106" i="21"/>
  <c r="I3106" i="21"/>
  <c r="P3106" i="21"/>
  <c r="H3107" i="21"/>
  <c r="Q3105" i="21"/>
  <c r="K3105" i="21"/>
  <c r="M3105" i="21"/>
  <c r="O3105" i="21"/>
  <c r="D3109" i="21"/>
  <c r="F3108" i="21"/>
  <c r="E3108" i="21"/>
  <c r="K3106" i="21"/>
  <c r="M3106" i="21"/>
  <c r="Q3106" i="21"/>
  <c r="O3106" i="21"/>
  <c r="H3108" i="21"/>
  <c r="L3107" i="21"/>
  <c r="I3107" i="21"/>
  <c r="N3107" i="21"/>
  <c r="J3107" i="21"/>
  <c r="P3107" i="21"/>
  <c r="D3110" i="21"/>
  <c r="F3109" i="21"/>
  <c r="E3109" i="21"/>
  <c r="N3108" i="21"/>
  <c r="H3109" i="21"/>
  <c r="L3108" i="21"/>
  <c r="P3108" i="21"/>
  <c r="I3108" i="21"/>
  <c r="J3108" i="21"/>
  <c r="Q3107" i="21"/>
  <c r="K3107" i="21"/>
  <c r="M3107" i="21"/>
  <c r="O3107" i="21"/>
  <c r="E3110" i="21"/>
  <c r="D3111" i="21"/>
  <c r="F3110" i="21"/>
  <c r="I3109" i="21"/>
  <c r="P3109" i="21"/>
  <c r="J3109" i="21"/>
  <c r="L3109" i="21"/>
  <c r="N3109" i="21"/>
  <c r="H3110" i="21"/>
  <c r="M3108" i="21"/>
  <c r="Q3108" i="21"/>
  <c r="K3108" i="21"/>
  <c r="O3108" i="21"/>
  <c r="E3111" i="21"/>
  <c r="D3112" i="21"/>
  <c r="F3111" i="21"/>
  <c r="O3109" i="21"/>
  <c r="Q3109" i="21"/>
  <c r="K3109" i="21"/>
  <c r="M3109" i="21"/>
  <c r="H3111" i="21"/>
  <c r="L3110" i="21"/>
  <c r="J3110" i="21"/>
  <c r="P3110" i="21"/>
  <c r="N3110" i="21"/>
  <c r="I3110" i="21"/>
  <c r="D3113" i="21"/>
  <c r="E3112" i="21"/>
  <c r="F3112" i="21"/>
  <c r="P3111" i="21"/>
  <c r="H3112" i="21"/>
  <c r="J3111" i="21"/>
  <c r="L3111" i="21"/>
  <c r="I3111" i="21"/>
  <c r="N3111" i="21"/>
  <c r="O3110" i="21"/>
  <c r="K3110" i="21"/>
  <c r="Q3110" i="21"/>
  <c r="M3110" i="21"/>
  <c r="E3113" i="21"/>
  <c r="D3114" i="21"/>
  <c r="F3113" i="21"/>
  <c r="L3112" i="21"/>
  <c r="J3112" i="21"/>
  <c r="P3112" i="21"/>
  <c r="N3112" i="21"/>
  <c r="H3113" i="21"/>
  <c r="I3112" i="21"/>
  <c r="Q3111" i="21"/>
  <c r="O3111" i="21"/>
  <c r="K3111" i="21"/>
  <c r="M3111" i="21"/>
  <c r="E3114" i="21"/>
  <c r="F3114" i="21"/>
  <c r="D3115" i="21"/>
  <c r="N3113" i="21"/>
  <c r="P3113" i="21"/>
  <c r="L3113" i="21"/>
  <c r="I3113" i="21"/>
  <c r="J3113" i="21"/>
  <c r="H3114" i="21"/>
  <c r="Q3112" i="21"/>
  <c r="M3112" i="21"/>
  <c r="O3112" i="21"/>
  <c r="K3112" i="21"/>
  <c r="F3115" i="21"/>
  <c r="D3116" i="21"/>
  <c r="E3115" i="21"/>
  <c r="M3113" i="21"/>
  <c r="Q3113" i="21"/>
  <c r="K3113" i="21"/>
  <c r="O3113" i="21"/>
  <c r="N3114" i="21"/>
  <c r="L3114" i="21"/>
  <c r="J3114" i="21"/>
  <c r="H3115" i="21"/>
  <c r="P3114" i="21"/>
  <c r="I3114" i="21"/>
  <c r="D3117" i="21"/>
  <c r="E3116" i="21"/>
  <c r="F3116" i="21"/>
  <c r="I3115" i="21"/>
  <c r="N3115" i="21"/>
  <c r="H3116" i="21"/>
  <c r="P3115" i="21"/>
  <c r="J3115" i="21"/>
  <c r="L3115" i="21"/>
  <c r="Q3114" i="21"/>
  <c r="M3114" i="21"/>
  <c r="O3114" i="21"/>
  <c r="K3114" i="21"/>
  <c r="D3118" i="21"/>
  <c r="E3117" i="21"/>
  <c r="F3117" i="21"/>
  <c r="M3115" i="21"/>
  <c r="O3115" i="21"/>
  <c r="Q3115" i="21"/>
  <c r="K3115" i="21"/>
  <c r="N3116" i="21"/>
  <c r="P3116" i="21"/>
  <c r="J3116" i="21"/>
  <c r="H3117" i="21"/>
  <c r="I3116" i="21"/>
  <c r="L3116" i="21"/>
  <c r="D3119" i="21"/>
  <c r="F3118" i="21"/>
  <c r="E3118" i="21"/>
  <c r="P3117" i="21"/>
  <c r="L3117" i="21"/>
  <c r="H3118" i="21"/>
  <c r="J3117" i="21"/>
  <c r="I3117" i="21"/>
  <c r="N3117" i="21"/>
  <c r="M3116" i="21"/>
  <c r="O3116" i="21"/>
  <c r="K3116" i="21"/>
  <c r="Q3116" i="21"/>
  <c r="E3119" i="21"/>
  <c r="D3120" i="21"/>
  <c r="F3119" i="21"/>
  <c r="H3119" i="21"/>
  <c r="L3118" i="21"/>
  <c r="N3118" i="21"/>
  <c r="J3118" i="21"/>
  <c r="P3118" i="21"/>
  <c r="I3118" i="21"/>
  <c r="O3117" i="21"/>
  <c r="M3117" i="21"/>
  <c r="K3117" i="21"/>
  <c r="Q3117" i="21"/>
  <c r="E3120" i="21"/>
  <c r="F3120" i="21"/>
  <c r="D3121" i="21"/>
  <c r="I3119" i="21"/>
  <c r="H3120" i="21"/>
  <c r="L3119" i="21"/>
  <c r="J3119" i="21"/>
  <c r="P3119" i="21"/>
  <c r="N3119" i="21"/>
  <c r="K3118" i="21"/>
  <c r="M3118" i="21"/>
  <c r="Q3118" i="21"/>
  <c r="O3118" i="21"/>
  <c r="E3121" i="21"/>
  <c r="D3122" i="21"/>
  <c r="F3121" i="21"/>
  <c r="M3119" i="21"/>
  <c r="O3119" i="21"/>
  <c r="K3119" i="21"/>
  <c r="Q3119" i="21"/>
  <c r="N3120" i="21"/>
  <c r="J3120" i="21"/>
  <c r="P3120" i="21"/>
  <c r="I3120" i="21"/>
  <c r="L3120" i="21"/>
  <c r="H3121" i="21"/>
  <c r="E3122" i="21"/>
  <c r="D3123" i="21"/>
  <c r="F3122" i="21"/>
  <c r="O3120" i="21"/>
  <c r="Q3120" i="21"/>
  <c r="K3120" i="21"/>
  <c r="M3120" i="21"/>
  <c r="P3121" i="21"/>
  <c r="J3121" i="21"/>
  <c r="H3122" i="21"/>
  <c r="L3121" i="21"/>
  <c r="N3121" i="21"/>
  <c r="I3121" i="21"/>
  <c r="E3123" i="21"/>
  <c r="D3124" i="21"/>
  <c r="F3123" i="21"/>
  <c r="I3122" i="21"/>
  <c r="L3122" i="21"/>
  <c r="J3122" i="21"/>
  <c r="P3122" i="21"/>
  <c r="H3123" i="21"/>
  <c r="N3122" i="21"/>
  <c r="O3121" i="21"/>
  <c r="M3121" i="21"/>
  <c r="Q3121" i="21"/>
  <c r="K3121" i="21"/>
  <c r="E3124" i="21"/>
  <c r="F3124" i="21"/>
  <c r="D3125" i="21"/>
  <c r="Q3122" i="21"/>
  <c r="K3122" i="21"/>
  <c r="M3122" i="21"/>
  <c r="O3122" i="21"/>
  <c r="I3123" i="21"/>
  <c r="H3124" i="21"/>
  <c r="L3123" i="21"/>
  <c r="P3123" i="21"/>
  <c r="N3123" i="21"/>
  <c r="J3123" i="21"/>
  <c r="E3125" i="21"/>
  <c r="F3125" i="21"/>
  <c r="D3126" i="21"/>
  <c r="M3123" i="21"/>
  <c r="O3123" i="21"/>
  <c r="K3123" i="21"/>
  <c r="Q3123" i="21"/>
  <c r="N3124" i="21"/>
  <c r="J3124" i="21"/>
  <c r="I3124" i="21"/>
  <c r="L3124" i="21"/>
  <c r="P3124" i="21"/>
  <c r="H3125" i="21"/>
  <c r="D3127" i="21"/>
  <c r="F3126" i="21"/>
  <c r="E3126" i="21"/>
  <c r="O3124" i="21"/>
  <c r="M3124" i="21"/>
  <c r="Q3124" i="21"/>
  <c r="K3124" i="21"/>
  <c r="J3125" i="21"/>
  <c r="N3125" i="21"/>
  <c r="H3126" i="21"/>
  <c r="L3125" i="21"/>
  <c r="P3125" i="21"/>
  <c r="I3125" i="21"/>
  <c r="E3127" i="21"/>
  <c r="D3128" i="21"/>
  <c r="F3127" i="21"/>
  <c r="J3126" i="21"/>
  <c r="H3127" i="21"/>
  <c r="I3126" i="21"/>
  <c r="L3126" i="21"/>
  <c r="P3126" i="21"/>
  <c r="N3126" i="21"/>
  <c r="M3125" i="21"/>
  <c r="K3125" i="21"/>
  <c r="Q3125" i="21"/>
  <c r="O3125" i="21"/>
  <c r="F3128" i="21"/>
  <c r="D3129" i="21"/>
  <c r="E3128" i="21"/>
  <c r="P3127" i="21"/>
  <c r="L3127" i="21"/>
  <c r="N3127" i="21"/>
  <c r="J3127" i="21"/>
  <c r="H3128" i="21"/>
  <c r="I3127" i="21"/>
  <c r="M3126" i="21"/>
  <c r="O3126" i="21"/>
  <c r="Q3126" i="21"/>
  <c r="K3126" i="21"/>
  <c r="E3129" i="21"/>
  <c r="F3129" i="21"/>
  <c r="D3130" i="21"/>
  <c r="N3128" i="21"/>
  <c r="J3128" i="21"/>
  <c r="P3128" i="21"/>
  <c r="L3128" i="21"/>
  <c r="H3129" i="21"/>
  <c r="I3128" i="21"/>
  <c r="K3127" i="21"/>
  <c r="O3127" i="21"/>
  <c r="M3127" i="21"/>
  <c r="Q3127" i="21"/>
  <c r="E3130" i="21"/>
  <c r="D3131" i="21"/>
  <c r="F3130" i="21"/>
  <c r="I3129" i="21"/>
  <c r="J3129" i="21"/>
  <c r="N3129" i="21"/>
  <c r="L3129" i="21"/>
  <c r="H3130" i="21"/>
  <c r="P3129" i="21"/>
  <c r="M3128" i="21"/>
  <c r="O3128" i="21"/>
  <c r="K3128" i="21"/>
  <c r="Q3128" i="21"/>
  <c r="D3132" i="21"/>
  <c r="F3131" i="21"/>
  <c r="E3131" i="21"/>
  <c r="K3129" i="21"/>
  <c r="M3129" i="21"/>
  <c r="Q3129" i="21"/>
  <c r="O3129" i="21"/>
  <c r="L3130" i="21"/>
  <c r="J3130" i="21"/>
  <c r="I3130" i="21"/>
  <c r="P3130" i="21"/>
  <c r="H3131" i="21"/>
  <c r="N3130" i="21"/>
  <c r="D3133" i="21"/>
  <c r="E3132" i="21"/>
  <c r="F3132" i="21"/>
  <c r="Q3130" i="21"/>
  <c r="M3130" i="21"/>
  <c r="O3130" i="21"/>
  <c r="K3130" i="21"/>
  <c r="H3132" i="21"/>
  <c r="J3131" i="21"/>
  <c r="I3131" i="21"/>
  <c r="L3131" i="21"/>
  <c r="P3131" i="21"/>
  <c r="N3131" i="21"/>
  <c r="F3133" i="21"/>
  <c r="E3133" i="21"/>
  <c r="D3134" i="21"/>
  <c r="N3132" i="21"/>
  <c r="H3133" i="21"/>
  <c r="L3132" i="21"/>
  <c r="J3132" i="21"/>
  <c r="I3132" i="21"/>
  <c r="P3132" i="21"/>
  <c r="Q3131" i="21"/>
  <c r="K3131" i="21"/>
  <c r="O3131" i="21"/>
  <c r="M3131" i="21"/>
  <c r="D3135" i="21"/>
  <c r="E3134" i="21"/>
  <c r="F3134" i="21"/>
  <c r="P3133" i="21"/>
  <c r="H3134" i="21"/>
  <c r="J3133" i="21"/>
  <c r="N3133" i="21"/>
  <c r="L3133" i="21"/>
  <c r="I3133" i="21"/>
  <c r="Q3132" i="21"/>
  <c r="M3132" i="21"/>
  <c r="K3132" i="21"/>
  <c r="O3132" i="21"/>
  <c r="F3135" i="21"/>
  <c r="D3136" i="21"/>
  <c r="E3135" i="21"/>
  <c r="J3134" i="21"/>
  <c r="I3134" i="21"/>
  <c r="N3134" i="21"/>
  <c r="L3134" i="21"/>
  <c r="P3134" i="21"/>
  <c r="H3135" i="21"/>
  <c r="Q3133" i="21"/>
  <c r="K3133" i="21"/>
  <c r="O3133" i="21"/>
  <c r="M3133" i="21"/>
  <c r="D3137" i="21"/>
  <c r="F3136" i="21"/>
  <c r="E3136" i="21"/>
  <c r="Q3134" i="21"/>
  <c r="M3134" i="21"/>
  <c r="K3134" i="21"/>
  <c r="O3134" i="21"/>
  <c r="N3135" i="21"/>
  <c r="P3135" i="21"/>
  <c r="I3135" i="21"/>
  <c r="H3136" i="21"/>
  <c r="L3135" i="21"/>
  <c r="J3135" i="21"/>
  <c r="D3138" i="21"/>
  <c r="E3137" i="21"/>
  <c r="F3137" i="21"/>
  <c r="M3135" i="21"/>
  <c r="K3135" i="21"/>
  <c r="Q3135" i="21"/>
  <c r="O3135" i="21"/>
  <c r="J3136" i="21"/>
  <c r="P3136" i="21"/>
  <c r="N3136" i="21"/>
  <c r="H3137" i="21"/>
  <c r="I3136" i="21"/>
  <c r="L3136" i="21"/>
  <c r="E3138" i="21"/>
  <c r="D3139" i="21"/>
  <c r="F3138" i="21"/>
  <c r="L3137" i="21"/>
  <c r="N3137" i="21"/>
  <c r="H3138" i="21"/>
  <c r="I3137" i="21"/>
  <c r="J3137" i="21"/>
  <c r="P3137" i="21"/>
  <c r="M3136" i="21"/>
  <c r="Q3136" i="21"/>
  <c r="O3136" i="21"/>
  <c r="K3136" i="21"/>
  <c r="E3139" i="21"/>
  <c r="D3140" i="21"/>
  <c r="F3139" i="21"/>
  <c r="I3138" i="21"/>
  <c r="N3138" i="21"/>
  <c r="L3138" i="21"/>
  <c r="H3139" i="21"/>
  <c r="J3138" i="21"/>
  <c r="P3138" i="21"/>
  <c r="O3137" i="21"/>
  <c r="K3137" i="21"/>
  <c r="Q3137" i="21"/>
  <c r="M3137" i="21"/>
  <c r="E3140" i="21"/>
  <c r="F3140" i="21"/>
  <c r="D3141" i="21"/>
  <c r="K3138" i="21"/>
  <c r="Q3138" i="21"/>
  <c r="M3138" i="21"/>
  <c r="O3138" i="21"/>
  <c r="L3139" i="21"/>
  <c r="H3140" i="21"/>
  <c r="N3139" i="21"/>
  <c r="I3139" i="21"/>
  <c r="J3139" i="21"/>
  <c r="P3139" i="21"/>
  <c r="D3142" i="21"/>
  <c r="E3141" i="21"/>
  <c r="F3141" i="21"/>
  <c r="P3140" i="21"/>
  <c r="I3140" i="21"/>
  <c r="H3141" i="21"/>
  <c r="L3140" i="21"/>
  <c r="N3140" i="21"/>
  <c r="J3140" i="21"/>
  <c r="O3139" i="21"/>
  <c r="K3139" i="21"/>
  <c r="M3139" i="21"/>
  <c r="Q3139" i="21"/>
  <c r="E3142" i="21"/>
  <c r="F3142" i="21"/>
  <c r="D3143" i="21"/>
  <c r="Q3140" i="21"/>
  <c r="M3140" i="21"/>
  <c r="O3140" i="21"/>
  <c r="K3140" i="21"/>
  <c r="J3141" i="21"/>
  <c r="I3141" i="21"/>
  <c r="N3141" i="21"/>
  <c r="P3141" i="21"/>
  <c r="H3142" i="21"/>
  <c r="L3141" i="21"/>
  <c r="D3144" i="21"/>
  <c r="E3143" i="21"/>
  <c r="F3143" i="21"/>
  <c r="M3141" i="21"/>
  <c r="Q3141" i="21"/>
  <c r="K3141" i="21"/>
  <c r="O3141" i="21"/>
  <c r="P3142" i="21"/>
  <c r="J3142" i="21"/>
  <c r="H3143" i="21"/>
  <c r="N3142" i="21"/>
  <c r="I3142" i="21"/>
  <c r="L3142" i="21"/>
  <c r="F3144" i="21"/>
  <c r="D3145" i="21"/>
  <c r="E3144" i="21"/>
  <c r="P3143" i="21"/>
  <c r="H3144" i="21"/>
  <c r="J3143" i="21"/>
  <c r="I3143" i="21"/>
  <c r="N3143" i="21"/>
  <c r="L3143" i="21"/>
  <c r="M3142" i="21"/>
  <c r="O3142" i="21"/>
  <c r="K3142" i="21"/>
  <c r="Q3142" i="21"/>
  <c r="F3145" i="21"/>
  <c r="E3145" i="21"/>
  <c r="D3146" i="21"/>
  <c r="J3144" i="21"/>
  <c r="N3144" i="21"/>
  <c r="P3144" i="21"/>
  <c r="L3144" i="21"/>
  <c r="H3145" i="21"/>
  <c r="I3144" i="21"/>
  <c r="K3143" i="21"/>
  <c r="M3143" i="21"/>
  <c r="O3143" i="21"/>
  <c r="Q3143" i="21"/>
  <c r="F3146" i="21"/>
  <c r="D3147" i="21"/>
  <c r="E3146" i="21"/>
  <c r="L3145" i="21"/>
  <c r="P3145" i="21"/>
  <c r="N3145" i="21"/>
  <c r="I3145" i="21"/>
  <c r="J3145" i="21"/>
  <c r="H3146" i="21"/>
  <c r="Q3144" i="21"/>
  <c r="O3144" i="21"/>
  <c r="M3144" i="21"/>
  <c r="K3144" i="21"/>
  <c r="D3148" i="21"/>
  <c r="E3147" i="21"/>
  <c r="F3147" i="21"/>
  <c r="Q3145" i="21"/>
  <c r="K3145" i="21"/>
  <c r="O3145" i="21"/>
  <c r="M3145" i="21"/>
  <c r="J3146" i="21"/>
  <c r="H3147" i="21"/>
  <c r="I3146" i="21"/>
  <c r="L3146" i="21"/>
  <c r="P3146" i="21"/>
  <c r="N3146" i="21"/>
  <c r="E3148" i="21"/>
  <c r="F3148" i="21"/>
  <c r="D3149" i="21"/>
  <c r="I3147" i="21"/>
  <c r="L3147" i="21"/>
  <c r="N3147" i="21"/>
  <c r="H3148" i="21"/>
  <c r="P3147" i="21"/>
  <c r="J3147" i="21"/>
  <c r="K3146" i="21"/>
  <c r="M3146" i="21"/>
  <c r="Q3146" i="21"/>
  <c r="O3146" i="21"/>
  <c r="F3149" i="21"/>
  <c r="E3149" i="21"/>
  <c r="D3150" i="21"/>
  <c r="M3147" i="21"/>
  <c r="K3147" i="21"/>
  <c r="Q3147" i="21"/>
  <c r="O3147" i="21"/>
  <c r="N3148" i="21"/>
  <c r="P3148" i="21"/>
  <c r="H3149" i="21"/>
  <c r="I3148" i="21"/>
  <c r="L3148" i="21"/>
  <c r="J3148" i="21"/>
  <c r="F3150" i="21"/>
  <c r="D3151" i="21"/>
  <c r="E3150" i="21"/>
  <c r="P3149" i="21"/>
  <c r="H3150" i="21"/>
  <c r="J3149" i="21"/>
  <c r="I3149" i="21"/>
  <c r="L3149" i="21"/>
  <c r="N3149" i="21"/>
  <c r="M3148" i="21"/>
  <c r="K3148" i="21"/>
  <c r="O3148" i="21"/>
  <c r="Q3148" i="21"/>
  <c r="E3151" i="21"/>
  <c r="D3152" i="21"/>
  <c r="F3151" i="21"/>
  <c r="I3150" i="21"/>
  <c r="L3150" i="21"/>
  <c r="N3150" i="21"/>
  <c r="J3150" i="21"/>
  <c r="P3150" i="21"/>
  <c r="H3151" i="21"/>
  <c r="K3149" i="21"/>
  <c r="Q3149" i="21"/>
  <c r="M3149" i="21"/>
  <c r="O3149" i="21"/>
  <c r="F3152" i="21"/>
  <c r="E3152" i="21"/>
  <c r="D3153" i="21"/>
  <c r="Q3150" i="21"/>
  <c r="K3150" i="21"/>
  <c r="O3150" i="21"/>
  <c r="M3150" i="21"/>
  <c r="J3151" i="21"/>
  <c r="P3151" i="21"/>
  <c r="N3151" i="21"/>
  <c r="H3152" i="21"/>
  <c r="I3151" i="21"/>
  <c r="L3151" i="21"/>
  <c r="D3154" i="21"/>
  <c r="E3153" i="21"/>
  <c r="F3153" i="21"/>
  <c r="N3152" i="21"/>
  <c r="L3152" i="21"/>
  <c r="H3153" i="21"/>
  <c r="P3152" i="21"/>
  <c r="I3152" i="21"/>
  <c r="J3152" i="21"/>
  <c r="Q3151" i="21"/>
  <c r="O3151" i="21"/>
  <c r="K3151" i="21"/>
  <c r="M3151" i="21"/>
  <c r="D3155" i="21"/>
  <c r="F3154" i="21"/>
  <c r="E3154" i="21"/>
  <c r="I3153" i="21"/>
  <c r="H3154" i="21"/>
  <c r="L3153" i="21"/>
  <c r="N3153" i="21"/>
  <c r="P3153" i="21"/>
  <c r="J3153" i="21"/>
  <c r="Q3152" i="21"/>
  <c r="M3152" i="21"/>
  <c r="K3152" i="21"/>
  <c r="O3152" i="21"/>
  <c r="F3155" i="21"/>
  <c r="D3156" i="21"/>
  <c r="E3155" i="21"/>
  <c r="Q3153" i="21"/>
  <c r="K3153" i="21"/>
  <c r="M3153" i="21"/>
  <c r="O3153" i="21"/>
  <c r="I3154" i="21"/>
  <c r="N3154" i="21"/>
  <c r="H3155" i="21"/>
  <c r="J3154" i="21"/>
  <c r="P3154" i="21"/>
  <c r="L3154" i="21"/>
  <c r="E3156" i="21"/>
  <c r="D3157" i="21"/>
  <c r="F3156" i="21"/>
  <c r="O3154" i="21"/>
  <c r="K3154" i="21"/>
  <c r="Q3154" i="21"/>
  <c r="M3154" i="21"/>
  <c r="H3156" i="21"/>
  <c r="L3155" i="21"/>
  <c r="J3155" i="21"/>
  <c r="I3155" i="21"/>
  <c r="P3155" i="21"/>
  <c r="N3155" i="21"/>
  <c r="F3157" i="21"/>
  <c r="D3158" i="21"/>
  <c r="E3157" i="21"/>
  <c r="L3156" i="21"/>
  <c r="J3156" i="21"/>
  <c r="H3157" i="21"/>
  <c r="N3156" i="21"/>
  <c r="I3156" i="21"/>
  <c r="P3156" i="21"/>
  <c r="O3155" i="21"/>
  <c r="M3155" i="21"/>
  <c r="K3155" i="21"/>
  <c r="Q3155" i="21"/>
  <c r="D3159" i="21"/>
  <c r="E3158" i="21"/>
  <c r="F3158" i="21"/>
  <c r="H3158" i="21"/>
  <c r="J3157" i="21"/>
  <c r="P3157" i="21"/>
  <c r="L3157" i="21"/>
  <c r="N3157" i="21"/>
  <c r="I3157" i="21"/>
  <c r="Q3156" i="21"/>
  <c r="O3156" i="21"/>
  <c r="M3156" i="21"/>
  <c r="K3156" i="21"/>
  <c r="D3160" i="21"/>
  <c r="F3159" i="21"/>
  <c r="E3159" i="21"/>
  <c r="J3158" i="21"/>
  <c r="H3159" i="21"/>
  <c r="P3158" i="21"/>
  <c r="N3158" i="21"/>
  <c r="I3158" i="21"/>
  <c r="L3158" i="21"/>
  <c r="M3157" i="21"/>
  <c r="O3157" i="21"/>
  <c r="K3157" i="21"/>
  <c r="Q3157" i="21"/>
  <c r="E3160" i="21"/>
  <c r="F3160" i="21"/>
  <c r="D3161" i="21"/>
  <c r="J3159" i="21"/>
  <c r="I3159" i="21"/>
  <c r="H3160" i="21"/>
  <c r="P3159" i="21"/>
  <c r="N3159" i="21"/>
  <c r="L3159" i="21"/>
  <c r="M3158" i="21"/>
  <c r="O3158" i="21"/>
  <c r="K3158" i="21"/>
  <c r="Q3158" i="21"/>
  <c r="E3161" i="21"/>
  <c r="F3161" i="21"/>
  <c r="D3162" i="21"/>
  <c r="M3159" i="21"/>
  <c r="K3159" i="21"/>
  <c r="O3159" i="21"/>
  <c r="Q3159" i="21"/>
  <c r="N3160" i="21"/>
  <c r="L3160" i="21"/>
  <c r="I3160" i="21"/>
  <c r="H3161" i="21"/>
  <c r="P3160" i="21"/>
  <c r="J3160" i="21"/>
  <c r="F3162" i="21"/>
  <c r="D3163" i="21"/>
  <c r="E3162" i="21"/>
  <c r="M3160" i="21"/>
  <c r="K3160" i="21"/>
  <c r="O3160" i="21"/>
  <c r="Q3160" i="21"/>
  <c r="P3161" i="21"/>
  <c r="H3162" i="21"/>
  <c r="L3161" i="21"/>
  <c r="N3161" i="21"/>
  <c r="J3161" i="21"/>
  <c r="I3161" i="21"/>
  <c r="F3163" i="21"/>
  <c r="E3163" i="21"/>
  <c r="D3164" i="21"/>
  <c r="P3162" i="21"/>
  <c r="J3162" i="21"/>
  <c r="I3162" i="21"/>
  <c r="N3162" i="21"/>
  <c r="L3162" i="21"/>
  <c r="H3163" i="21"/>
  <c r="M3161" i="21"/>
  <c r="O3161" i="21"/>
  <c r="K3161" i="21"/>
  <c r="Q3161" i="21"/>
  <c r="D3165" i="21"/>
  <c r="E3164" i="21"/>
  <c r="F3164" i="21"/>
  <c r="K3162" i="21"/>
  <c r="Q3162" i="21"/>
  <c r="M3162" i="21"/>
  <c r="O3162" i="21"/>
  <c r="L3163" i="21"/>
  <c r="P3163" i="21"/>
  <c r="J3163" i="21"/>
  <c r="H3164" i="21"/>
  <c r="N3163" i="21"/>
  <c r="I3163" i="21"/>
  <c r="E3165" i="21"/>
  <c r="D3166" i="21"/>
  <c r="F3165" i="21"/>
  <c r="N3164" i="21"/>
  <c r="H3165" i="21"/>
  <c r="L3164" i="21"/>
  <c r="P3164" i="21"/>
  <c r="I3164" i="21"/>
  <c r="J3164" i="21"/>
  <c r="M3163" i="21"/>
  <c r="Q3163" i="21"/>
  <c r="K3163" i="21"/>
  <c r="O3163" i="21"/>
  <c r="D3167" i="21"/>
  <c r="E3166" i="21"/>
  <c r="F3166" i="21"/>
  <c r="P3165" i="21"/>
  <c r="J3165" i="21"/>
  <c r="H3166" i="21"/>
  <c r="I3165" i="21"/>
  <c r="L3165" i="21"/>
  <c r="N3165" i="21"/>
  <c r="M3164" i="21"/>
  <c r="O3164" i="21"/>
  <c r="Q3164" i="21"/>
  <c r="K3164" i="21"/>
  <c r="F3167" i="21"/>
  <c r="D3168" i="21"/>
  <c r="E3167" i="21"/>
  <c r="P3166" i="21"/>
  <c r="L3166" i="21"/>
  <c r="N3166" i="21"/>
  <c r="J3166" i="21"/>
  <c r="H3167" i="21"/>
  <c r="I3166" i="21"/>
  <c r="M3165" i="21"/>
  <c r="O3165" i="21"/>
  <c r="K3165" i="21"/>
  <c r="Q3165" i="21"/>
  <c r="F3168" i="21"/>
  <c r="E3168" i="21"/>
  <c r="D3169" i="21"/>
  <c r="L3167" i="21"/>
  <c r="I3167" i="21"/>
  <c r="J3167" i="21"/>
  <c r="P3167" i="21"/>
  <c r="N3167" i="21"/>
  <c r="H3168" i="21"/>
  <c r="K3166" i="21"/>
  <c r="Q3166" i="21"/>
  <c r="M3166" i="21"/>
  <c r="O3166" i="21"/>
  <c r="D3170" i="21"/>
  <c r="F3169" i="21"/>
  <c r="E3169" i="21"/>
  <c r="K3167" i="21"/>
  <c r="Q3167" i="21"/>
  <c r="O3167" i="21"/>
  <c r="M3167" i="21"/>
  <c r="J3168" i="21"/>
  <c r="P3168" i="21"/>
  <c r="I3168" i="21"/>
  <c r="H3169" i="21"/>
  <c r="N3168" i="21"/>
  <c r="L3168" i="21"/>
  <c r="D3171" i="21"/>
  <c r="E3170" i="21"/>
  <c r="F3170" i="21"/>
  <c r="Q3168" i="21"/>
  <c r="M3168" i="21"/>
  <c r="O3168" i="21"/>
  <c r="K3168" i="21"/>
  <c r="N3169" i="21"/>
  <c r="L3169" i="21"/>
  <c r="I3169" i="21"/>
  <c r="H3170" i="21"/>
  <c r="P3169" i="21"/>
  <c r="J3169" i="21"/>
  <c r="E3171" i="21"/>
  <c r="D3172" i="21"/>
  <c r="F3171" i="21"/>
  <c r="M3169" i="21"/>
  <c r="O3169" i="21"/>
  <c r="K3169" i="21"/>
  <c r="Q3169" i="21"/>
  <c r="J3170" i="21"/>
  <c r="N3170" i="21"/>
  <c r="I3170" i="21"/>
  <c r="L3170" i="21"/>
  <c r="P3170" i="21"/>
  <c r="H3171" i="21"/>
  <c r="D3173" i="21"/>
  <c r="F3172" i="21"/>
  <c r="E3172" i="21"/>
  <c r="K3170" i="21"/>
  <c r="O3170" i="21"/>
  <c r="M3170" i="21"/>
  <c r="Q3170" i="21"/>
  <c r="L3171" i="21"/>
  <c r="P3171" i="21"/>
  <c r="N3171" i="21"/>
  <c r="J3171" i="21"/>
  <c r="I3171" i="21"/>
  <c r="H3172" i="21"/>
  <c r="E3173" i="21"/>
  <c r="D3174" i="21"/>
  <c r="F3173" i="21"/>
  <c r="K3171" i="21"/>
  <c r="O3171" i="21"/>
  <c r="M3171" i="21"/>
  <c r="Q3171" i="21"/>
  <c r="N3172" i="21"/>
  <c r="L3172" i="21"/>
  <c r="I3172" i="21"/>
  <c r="J3172" i="21"/>
  <c r="P3172" i="21"/>
  <c r="H3173" i="21"/>
  <c r="D3175" i="21"/>
  <c r="E3174" i="21"/>
  <c r="F3174" i="21"/>
  <c r="Q3172" i="21"/>
  <c r="O3172" i="21"/>
  <c r="M3172" i="21"/>
  <c r="K3172" i="21"/>
  <c r="P3173" i="21"/>
  <c r="L3173" i="21"/>
  <c r="N3173" i="21"/>
  <c r="J3173" i="21"/>
  <c r="H3174" i="21"/>
  <c r="I3173" i="21"/>
  <c r="E3175" i="21"/>
  <c r="D3176" i="21"/>
  <c r="F3175" i="21"/>
  <c r="I3174" i="21"/>
  <c r="J3174" i="21"/>
  <c r="H3175" i="21"/>
  <c r="N3174" i="21"/>
  <c r="L3174" i="21"/>
  <c r="P3174" i="21"/>
  <c r="Q3173" i="21"/>
  <c r="M3173" i="21"/>
  <c r="K3173" i="21"/>
  <c r="O3173" i="21"/>
  <c r="E3176" i="21"/>
  <c r="D3177" i="21"/>
  <c r="F3176" i="21"/>
  <c r="O3174" i="21"/>
  <c r="K3174" i="21"/>
  <c r="Q3174" i="21"/>
  <c r="M3174" i="21"/>
  <c r="N3175" i="21"/>
  <c r="I3175" i="21"/>
  <c r="J3175" i="21"/>
  <c r="P3175" i="21"/>
  <c r="L3175" i="21"/>
  <c r="H3176" i="21"/>
  <c r="E3177" i="21"/>
  <c r="D3178" i="21"/>
  <c r="F3177" i="21"/>
  <c r="Q3175" i="21"/>
  <c r="K3175" i="21"/>
  <c r="M3175" i="21"/>
  <c r="O3175" i="21"/>
  <c r="H3177" i="21"/>
  <c r="J3176" i="21"/>
  <c r="I3176" i="21"/>
  <c r="N3176" i="21"/>
  <c r="P3176" i="21"/>
  <c r="L3176" i="21"/>
  <c r="F3178" i="21"/>
  <c r="E3178" i="21"/>
  <c r="D3179" i="21"/>
  <c r="H3178" i="21"/>
  <c r="J3177" i="21"/>
  <c r="N3177" i="21"/>
  <c r="L3177" i="21"/>
  <c r="P3177" i="21"/>
  <c r="I3177" i="21"/>
  <c r="O3176" i="21"/>
  <c r="Q3176" i="21"/>
  <c r="K3176" i="21"/>
  <c r="M3176" i="21"/>
  <c r="E3179" i="21"/>
  <c r="F3179" i="21"/>
  <c r="D3180" i="21"/>
  <c r="P3178" i="21"/>
  <c r="H3179" i="21"/>
  <c r="J3178" i="21"/>
  <c r="L3178" i="21"/>
  <c r="I3178" i="21"/>
  <c r="N3178" i="21"/>
  <c r="K3177" i="21"/>
  <c r="O3177" i="21"/>
  <c r="Q3177" i="21"/>
  <c r="M3177" i="21"/>
  <c r="F3180" i="21"/>
  <c r="E3180" i="21"/>
  <c r="D3181" i="21"/>
  <c r="I3179" i="21"/>
  <c r="N3179" i="21"/>
  <c r="H3180" i="21"/>
  <c r="L3179" i="21"/>
  <c r="P3179" i="21"/>
  <c r="J3179" i="21"/>
  <c r="O3178" i="21"/>
  <c r="Q3178" i="21"/>
  <c r="M3178" i="21"/>
  <c r="K3178" i="21"/>
  <c r="E3181" i="21"/>
  <c r="D3182" i="21"/>
  <c r="F3181" i="21"/>
  <c r="K3179" i="21"/>
  <c r="M3179" i="21"/>
  <c r="O3179" i="21"/>
  <c r="Q3179" i="21"/>
  <c r="I3180" i="21"/>
  <c r="H3181" i="21"/>
  <c r="P3180" i="21"/>
  <c r="N3180" i="21"/>
  <c r="L3180" i="21"/>
  <c r="J3180" i="21"/>
  <c r="F3182" i="21"/>
  <c r="D3183" i="21"/>
  <c r="E3182" i="21"/>
  <c r="O3180" i="21"/>
  <c r="M3180" i="21"/>
  <c r="K3180" i="21"/>
  <c r="Q3180" i="21"/>
  <c r="L3181" i="21"/>
  <c r="I3181" i="21"/>
  <c r="J3181" i="21"/>
  <c r="P3181" i="21"/>
  <c r="N3181" i="21"/>
  <c r="H3182" i="21"/>
  <c r="F3183" i="21"/>
  <c r="E3183" i="21"/>
  <c r="D3184" i="21"/>
  <c r="K3181" i="21"/>
  <c r="M3181" i="21"/>
  <c r="Q3181" i="21"/>
  <c r="O3181" i="21"/>
  <c r="L3182" i="21"/>
  <c r="I3182" i="21"/>
  <c r="P3182" i="21"/>
  <c r="N3182" i="21"/>
  <c r="J3182" i="21"/>
  <c r="H3183" i="21"/>
  <c r="D3185" i="21"/>
  <c r="E3184" i="21"/>
  <c r="F3184" i="21"/>
  <c r="M3182" i="21"/>
  <c r="Q3182" i="21"/>
  <c r="O3182" i="21"/>
  <c r="K3182" i="21"/>
  <c r="J3183" i="21"/>
  <c r="L3183" i="21"/>
  <c r="P3183" i="21"/>
  <c r="H3184" i="21"/>
  <c r="I3183" i="21"/>
  <c r="N3183" i="21"/>
  <c r="E3185" i="21"/>
  <c r="D3186" i="21"/>
  <c r="F3185" i="21"/>
  <c r="P3184" i="21"/>
  <c r="L3184" i="21"/>
  <c r="N3184" i="21"/>
  <c r="I3184" i="21"/>
  <c r="J3184" i="21"/>
  <c r="H3185" i="21"/>
  <c r="M3183" i="21"/>
  <c r="O3183" i="21"/>
  <c r="Q3183" i="21"/>
  <c r="K3183" i="21"/>
  <c r="F3186" i="21"/>
  <c r="E3186" i="21"/>
  <c r="D3187" i="21"/>
  <c r="K3184" i="21"/>
  <c r="Q3184" i="21"/>
  <c r="M3184" i="21"/>
  <c r="O3184" i="21"/>
  <c r="P3185" i="21"/>
  <c r="N3185" i="21"/>
  <c r="L3185" i="21"/>
  <c r="I3185" i="21"/>
  <c r="H3186" i="21"/>
  <c r="J3185" i="21"/>
  <c r="E3187" i="21"/>
  <c r="F3187" i="21"/>
  <c r="D3188" i="21"/>
  <c r="O3185" i="21"/>
  <c r="K3185" i="21"/>
  <c r="M3185" i="21"/>
  <c r="Q3185" i="21"/>
  <c r="N3186" i="21"/>
  <c r="P3186" i="21"/>
  <c r="I3186" i="21"/>
  <c r="L3186" i="21"/>
  <c r="J3186" i="21"/>
  <c r="H3187" i="21"/>
  <c r="E3188" i="21"/>
  <c r="F3188" i="21"/>
  <c r="D3189" i="21"/>
  <c r="M3186" i="21"/>
  <c r="K3186" i="21"/>
  <c r="Q3186" i="21"/>
  <c r="O3186" i="21"/>
  <c r="L3187" i="21"/>
  <c r="J3187" i="21"/>
  <c r="P3187" i="21"/>
  <c r="H3188" i="21"/>
  <c r="I3187" i="21"/>
  <c r="N3187" i="21"/>
  <c r="D3190" i="21"/>
  <c r="E3189" i="21"/>
  <c r="F3189" i="21"/>
  <c r="P3188" i="21"/>
  <c r="H3189" i="21"/>
  <c r="N3188" i="21"/>
  <c r="J3188" i="21"/>
  <c r="I3188" i="21"/>
  <c r="L3188" i="21"/>
  <c r="K3187" i="21"/>
  <c r="Q3187" i="21"/>
  <c r="M3187" i="21"/>
  <c r="O3187" i="21"/>
  <c r="D3191" i="21"/>
  <c r="E3190" i="21"/>
  <c r="F3190" i="21"/>
  <c r="J3189" i="21"/>
  <c r="P3189" i="21"/>
  <c r="N3189" i="21"/>
  <c r="H3190" i="21"/>
  <c r="L3189" i="21"/>
  <c r="I3189" i="21"/>
  <c r="Q3188" i="21"/>
  <c r="O3188" i="21"/>
  <c r="K3188" i="21"/>
  <c r="M3188" i="21"/>
  <c r="D3192" i="21"/>
  <c r="E3191" i="21"/>
  <c r="F3191" i="21"/>
  <c r="P3190" i="21"/>
  <c r="H3191" i="21"/>
  <c r="J3190" i="21"/>
  <c r="N3190" i="21"/>
  <c r="L3190" i="21"/>
  <c r="I3190" i="21"/>
  <c r="M3189" i="21"/>
  <c r="O3189" i="21"/>
  <c r="K3189" i="21"/>
  <c r="Q3189" i="21"/>
  <c r="F3192" i="21"/>
  <c r="D3193" i="21"/>
  <c r="E3192" i="21"/>
  <c r="H3192" i="21"/>
  <c r="L3191" i="21"/>
  <c r="P3191" i="21"/>
  <c r="N3191" i="21"/>
  <c r="I3191" i="21"/>
  <c r="J3191" i="21"/>
  <c r="K3190" i="21"/>
  <c r="M3190" i="21"/>
  <c r="Q3190" i="21"/>
  <c r="O3190" i="21"/>
  <c r="E3193" i="21"/>
  <c r="D3194" i="21"/>
  <c r="F3193" i="21"/>
  <c r="J3192" i="21"/>
  <c r="N3192" i="21"/>
  <c r="L3192" i="21"/>
  <c r="H3193" i="21"/>
  <c r="P3192" i="21"/>
  <c r="I3192" i="21"/>
  <c r="Q3191" i="21"/>
  <c r="K3191" i="21"/>
  <c r="O3191" i="21"/>
  <c r="M3191" i="21"/>
  <c r="F3194" i="21"/>
  <c r="D3195" i="21"/>
  <c r="E3194" i="21"/>
  <c r="N3193" i="21"/>
  <c r="I3193" i="21"/>
  <c r="P3193" i="21"/>
  <c r="H3194" i="21"/>
  <c r="J3193" i="21"/>
  <c r="L3193" i="21"/>
  <c r="O3192" i="21"/>
  <c r="M3192" i="21"/>
  <c r="Q3192" i="21"/>
  <c r="K3192" i="21"/>
  <c r="F3195" i="21"/>
  <c r="E3195" i="21"/>
  <c r="D3196" i="21"/>
  <c r="M3193" i="21"/>
  <c r="K3193" i="21"/>
  <c r="O3193" i="21"/>
  <c r="Q3193" i="21"/>
  <c r="L3194" i="21"/>
  <c r="J3194" i="21"/>
  <c r="P3194" i="21"/>
  <c r="I3194" i="21"/>
  <c r="N3194" i="21"/>
  <c r="H3195" i="21"/>
  <c r="F3196" i="21"/>
  <c r="E3196" i="21"/>
  <c r="D3197" i="21"/>
  <c r="M3194" i="21"/>
  <c r="K3194" i="21"/>
  <c r="O3194" i="21"/>
  <c r="Q3194" i="21"/>
  <c r="P3195" i="21"/>
  <c r="I3195" i="21"/>
  <c r="N3195" i="21"/>
  <c r="J3195" i="21"/>
  <c r="H3196" i="21"/>
  <c r="L3195" i="21"/>
  <c r="F3197" i="21"/>
  <c r="D3198" i="21"/>
  <c r="E3197" i="21"/>
  <c r="M3195" i="21"/>
  <c r="O3195" i="21"/>
  <c r="K3195" i="21"/>
  <c r="Q3195" i="21"/>
  <c r="I3196" i="21"/>
  <c r="H3197" i="21"/>
  <c r="J3196" i="21"/>
  <c r="L3196" i="21"/>
  <c r="P3196" i="21"/>
  <c r="N3196" i="21"/>
  <c r="E3198" i="21"/>
  <c r="F3198" i="21"/>
  <c r="D3199" i="21"/>
  <c r="Q3196" i="21"/>
  <c r="M3196" i="21"/>
  <c r="O3196" i="21"/>
  <c r="K3196" i="21"/>
  <c r="L3197" i="21"/>
  <c r="P3197" i="21"/>
  <c r="J3197" i="21"/>
  <c r="H3198" i="21"/>
  <c r="I3197" i="21"/>
  <c r="N3197" i="21"/>
  <c r="F3199" i="21"/>
  <c r="E3199" i="21"/>
  <c r="D3200" i="21"/>
  <c r="H3199" i="21"/>
  <c r="L3198" i="21"/>
  <c r="I3198" i="21"/>
  <c r="N3198" i="21"/>
  <c r="P3198" i="21"/>
  <c r="J3198" i="21"/>
  <c r="Q3197" i="21"/>
  <c r="M3197" i="21"/>
  <c r="O3197" i="21"/>
  <c r="K3197" i="21"/>
  <c r="D3201" i="21"/>
  <c r="F3200" i="21"/>
  <c r="E3200" i="21"/>
  <c r="N3199" i="21"/>
  <c r="L3199" i="21"/>
  <c r="J3199" i="21"/>
  <c r="I3199" i="21"/>
  <c r="H3200" i="21"/>
  <c r="P3199" i="21"/>
  <c r="O3198" i="21"/>
  <c r="K3198" i="21"/>
  <c r="M3198" i="21"/>
  <c r="Q3198" i="21"/>
  <c r="E3201" i="21"/>
  <c r="D3202" i="21"/>
  <c r="F3201" i="21"/>
  <c r="M3199" i="21"/>
  <c r="K3199" i="21"/>
  <c r="Q3199" i="21"/>
  <c r="O3199" i="21"/>
  <c r="L3200" i="21"/>
  <c r="J3200" i="21"/>
  <c r="I3200" i="21"/>
  <c r="P3200" i="21"/>
  <c r="H3201" i="21"/>
  <c r="N3200" i="21"/>
  <c r="D3203" i="21"/>
  <c r="E3202" i="21"/>
  <c r="F3202" i="21"/>
  <c r="Q3200" i="21"/>
  <c r="M3200" i="21"/>
  <c r="O3200" i="21"/>
  <c r="K3200" i="21"/>
  <c r="J3201" i="21"/>
  <c r="N3201" i="21"/>
  <c r="P3201" i="21"/>
  <c r="H3202" i="21"/>
  <c r="L3201" i="21"/>
  <c r="I3201" i="21"/>
  <c r="E3203" i="21"/>
  <c r="F3203" i="21"/>
  <c r="D3204" i="21"/>
  <c r="I3202" i="21"/>
  <c r="H3203" i="21"/>
  <c r="J3202" i="21"/>
  <c r="L3202" i="21"/>
  <c r="N3202" i="21"/>
  <c r="P3202" i="21"/>
  <c r="Q3201" i="21"/>
  <c r="O3201" i="21"/>
  <c r="K3201" i="21"/>
  <c r="M3201" i="21"/>
  <c r="D3205" i="21"/>
  <c r="F3204" i="21"/>
  <c r="E3204" i="21"/>
  <c r="Q3202" i="21"/>
  <c r="O3202" i="21"/>
  <c r="K3202" i="21"/>
  <c r="M3202" i="21"/>
  <c r="H3204" i="21"/>
  <c r="P3203" i="21"/>
  <c r="L3203" i="21"/>
  <c r="J3203" i="21"/>
  <c r="N3203" i="21"/>
  <c r="I3203" i="21"/>
  <c r="F3205" i="21"/>
  <c r="E3205" i="21"/>
  <c r="D3206" i="21"/>
  <c r="J3204" i="21"/>
  <c r="L3204" i="21"/>
  <c r="H3205" i="21"/>
  <c r="P3204" i="21"/>
  <c r="N3204" i="21"/>
  <c r="I3204" i="21"/>
  <c r="Q3203" i="21"/>
  <c r="M3203" i="21"/>
  <c r="O3203" i="21"/>
  <c r="K3203" i="21"/>
  <c r="E3206" i="21"/>
  <c r="F3206" i="21"/>
  <c r="D3207" i="21"/>
  <c r="J3205" i="21"/>
  <c r="P3205" i="21"/>
  <c r="N3205" i="21"/>
  <c r="I3205" i="21"/>
  <c r="H3206" i="21"/>
  <c r="L3205" i="21"/>
  <c r="Q3204" i="21"/>
  <c r="M3204" i="21"/>
  <c r="O3204" i="21"/>
  <c r="K3204" i="21"/>
  <c r="D3208" i="21"/>
  <c r="E3207" i="21"/>
  <c r="F3207" i="21"/>
  <c r="M3205" i="21"/>
  <c r="O3205" i="21"/>
  <c r="K3205" i="21"/>
  <c r="Q3205" i="21"/>
  <c r="H3207" i="21"/>
  <c r="N3206" i="21"/>
  <c r="J3206" i="21"/>
  <c r="P3206" i="21"/>
  <c r="I3206" i="21"/>
  <c r="L3206" i="21"/>
  <c r="E3208" i="21"/>
  <c r="D3209" i="21"/>
  <c r="F3208" i="21"/>
  <c r="I3207" i="21"/>
  <c r="J3207" i="21"/>
  <c r="P3207" i="21"/>
  <c r="H3208" i="21"/>
  <c r="N3207" i="21"/>
  <c r="L3207" i="21"/>
  <c r="O3206" i="21"/>
  <c r="M3206" i="21"/>
  <c r="K3206" i="21"/>
  <c r="Q3206" i="21"/>
  <c r="D3210" i="21"/>
  <c r="F3209" i="21"/>
  <c r="E3209" i="21"/>
  <c r="M3207" i="21"/>
  <c r="Q3207" i="21"/>
  <c r="K3207" i="21"/>
  <c r="O3207" i="21"/>
  <c r="J3208" i="21"/>
  <c r="I3208" i="21"/>
  <c r="H3209" i="21"/>
  <c r="P3208" i="21"/>
  <c r="N3208" i="21"/>
  <c r="L3208" i="21"/>
  <c r="F3210" i="21"/>
  <c r="D3211" i="21"/>
  <c r="E3210" i="21"/>
  <c r="Q3208" i="21"/>
  <c r="K3208" i="21"/>
  <c r="O3208" i="21"/>
  <c r="M3208" i="21"/>
  <c r="N3209" i="21"/>
  <c r="H3210" i="21"/>
  <c r="L3209" i="21"/>
  <c r="J3209" i="21"/>
  <c r="P3209" i="21"/>
  <c r="I3209" i="21"/>
  <c r="E3211" i="21"/>
  <c r="D3212" i="21"/>
  <c r="F3211" i="21"/>
  <c r="J3210" i="21"/>
  <c r="P3210" i="21"/>
  <c r="N3210" i="21"/>
  <c r="I3210" i="21"/>
  <c r="H3211" i="21"/>
  <c r="L3210" i="21"/>
  <c r="Q3209" i="21"/>
  <c r="K3209" i="21"/>
  <c r="O3209" i="21"/>
  <c r="M3209" i="21"/>
  <c r="D3213" i="21"/>
  <c r="F3212" i="21"/>
  <c r="E3212" i="21"/>
  <c r="O3210" i="21"/>
  <c r="M3210" i="21"/>
  <c r="Q3210" i="21"/>
  <c r="K3210" i="21"/>
  <c r="N3211" i="21"/>
  <c r="J3211" i="21"/>
  <c r="L3211" i="21"/>
  <c r="I3211" i="21"/>
  <c r="H3212" i="21"/>
  <c r="P3211" i="21"/>
  <c r="D3214" i="21"/>
  <c r="E3213" i="21"/>
  <c r="F3213" i="21"/>
  <c r="K3211" i="21"/>
  <c r="M3211" i="21"/>
  <c r="O3211" i="21"/>
  <c r="Q3211" i="21"/>
  <c r="I3212" i="21"/>
  <c r="L3212" i="21"/>
  <c r="H3213" i="21"/>
  <c r="N3212" i="21"/>
  <c r="P3212" i="21"/>
  <c r="J3212" i="21"/>
  <c r="F3214" i="21"/>
  <c r="D3215" i="21"/>
  <c r="E3214" i="21"/>
  <c r="O3212" i="21"/>
  <c r="M3212" i="21"/>
  <c r="K3212" i="21"/>
  <c r="Q3212" i="21"/>
  <c r="L3213" i="21"/>
  <c r="H3214" i="21"/>
  <c r="I3213" i="21"/>
  <c r="P3213" i="21"/>
  <c r="J3213" i="21"/>
  <c r="N3213" i="21"/>
  <c r="F3215" i="21"/>
  <c r="D3216" i="21"/>
  <c r="E3215" i="21"/>
  <c r="J3214" i="21"/>
  <c r="P3214" i="21"/>
  <c r="L3214" i="21"/>
  <c r="N3214" i="21"/>
  <c r="H3215" i="21"/>
  <c r="I3214" i="21"/>
  <c r="O3213" i="21"/>
  <c r="Q3213" i="21"/>
  <c r="M3213" i="21"/>
  <c r="K3213" i="21"/>
  <c r="F3216" i="21"/>
  <c r="D3217" i="21"/>
  <c r="E3216" i="21"/>
  <c r="J3215" i="21"/>
  <c r="L3215" i="21"/>
  <c r="P3215" i="21"/>
  <c r="N3215" i="21"/>
  <c r="I3215" i="21"/>
  <c r="H3216" i="21"/>
  <c r="M3214" i="21"/>
  <c r="K3214" i="21"/>
  <c r="O3214" i="21"/>
  <c r="Q3214" i="21"/>
  <c r="E3217" i="21"/>
  <c r="F3217" i="21"/>
  <c r="D3218" i="21"/>
  <c r="O3215" i="21"/>
  <c r="K3215" i="21"/>
  <c r="Q3215" i="21"/>
  <c r="M3215" i="21"/>
  <c r="I3216" i="21"/>
  <c r="N3216" i="21"/>
  <c r="L3216" i="21"/>
  <c r="J3216" i="21"/>
  <c r="P3216" i="21"/>
  <c r="H3217" i="21"/>
  <c r="F3218" i="21"/>
  <c r="E3218" i="21"/>
  <c r="D3219" i="21"/>
  <c r="Q3216" i="21"/>
  <c r="K3216" i="21"/>
  <c r="M3216" i="21"/>
  <c r="O3216" i="21"/>
  <c r="P3217" i="21"/>
  <c r="J3217" i="21"/>
  <c r="H3218" i="21"/>
  <c r="I3217" i="21"/>
  <c r="L3217" i="21"/>
  <c r="N3217" i="21"/>
  <c r="E3219" i="21"/>
  <c r="F3219" i="21"/>
  <c r="D3220" i="21"/>
  <c r="H3219" i="21"/>
  <c r="P3218" i="21"/>
  <c r="I3218" i="21"/>
  <c r="N3218" i="21"/>
  <c r="L3218" i="21"/>
  <c r="J3218" i="21"/>
  <c r="O3217" i="21"/>
  <c r="K3217" i="21"/>
  <c r="M3217" i="21"/>
  <c r="Q3217" i="21"/>
  <c r="F3220" i="21"/>
  <c r="D3221" i="21"/>
  <c r="E3220" i="21"/>
  <c r="N3219" i="21"/>
  <c r="I3219" i="21"/>
  <c r="P3219" i="21"/>
  <c r="H3220" i="21"/>
  <c r="J3219" i="21"/>
  <c r="L3219" i="21"/>
  <c r="K3218" i="21"/>
  <c r="Q3218" i="21"/>
  <c r="M3218" i="21"/>
  <c r="O3218" i="21"/>
  <c r="E3221" i="21"/>
  <c r="D3222" i="21"/>
  <c r="F3221" i="21"/>
  <c r="O3219" i="21"/>
  <c r="K3219" i="21"/>
  <c r="M3219" i="21"/>
  <c r="Q3219" i="21"/>
  <c r="P3220" i="21"/>
  <c r="N3220" i="21"/>
  <c r="H3221" i="21"/>
  <c r="J3220" i="21"/>
  <c r="I3220" i="21"/>
  <c r="L3220" i="21"/>
  <c r="E3222" i="21"/>
  <c r="D3223" i="21"/>
  <c r="F3222" i="21"/>
  <c r="N3221" i="21"/>
  <c r="J3221" i="21"/>
  <c r="P3221" i="21"/>
  <c r="L3221" i="21"/>
  <c r="I3221" i="21"/>
  <c r="H3222" i="21"/>
  <c r="Q3220" i="21"/>
  <c r="M3220" i="21"/>
  <c r="K3220" i="21"/>
  <c r="O3220" i="21"/>
  <c r="E3223" i="21"/>
  <c r="F3223" i="21"/>
  <c r="D3224" i="21"/>
  <c r="M3221" i="21"/>
  <c r="O3221" i="21"/>
  <c r="Q3221" i="21"/>
  <c r="K3221" i="21"/>
  <c r="N3222" i="21"/>
  <c r="I3222" i="21"/>
  <c r="H3223" i="21"/>
  <c r="L3222" i="21"/>
  <c r="J3222" i="21"/>
  <c r="P3222" i="21"/>
  <c r="F3224" i="21"/>
  <c r="D3225" i="21"/>
  <c r="E3224" i="21"/>
  <c r="Q3222" i="21"/>
  <c r="M3222" i="21"/>
  <c r="O3222" i="21"/>
  <c r="K3222" i="21"/>
  <c r="H3224" i="21"/>
  <c r="I3223" i="21"/>
  <c r="N3223" i="21"/>
  <c r="J3223" i="21"/>
  <c r="P3223" i="21"/>
  <c r="L3223" i="21"/>
  <c r="D3226" i="21"/>
  <c r="F3225" i="21"/>
  <c r="E3225" i="21"/>
  <c r="L3224" i="21"/>
  <c r="H3225" i="21"/>
  <c r="P3224" i="21"/>
  <c r="I3224" i="21"/>
  <c r="J3224" i="21"/>
  <c r="N3224" i="21"/>
  <c r="O3223" i="21"/>
  <c r="M3223" i="21"/>
  <c r="Q3223" i="21"/>
  <c r="K3223" i="21"/>
  <c r="F3226" i="21"/>
  <c r="E3226" i="21"/>
  <c r="D3227" i="21"/>
  <c r="P3225" i="21"/>
  <c r="I3225" i="21"/>
  <c r="J3225" i="21"/>
  <c r="N3225" i="21"/>
  <c r="H3226" i="21"/>
  <c r="L3225" i="21"/>
  <c r="O3224" i="21"/>
  <c r="M3224" i="21"/>
  <c r="Q3224" i="21"/>
  <c r="K3224" i="21"/>
  <c r="F3227" i="21"/>
  <c r="D3228" i="21"/>
  <c r="E3227" i="21"/>
  <c r="Q3225" i="21"/>
  <c r="K3225" i="21"/>
  <c r="O3225" i="21"/>
  <c r="M3225" i="21"/>
  <c r="L3226" i="21"/>
  <c r="P3226" i="21"/>
  <c r="H3227" i="21"/>
  <c r="I3226" i="21"/>
  <c r="N3226" i="21"/>
  <c r="J3226" i="21"/>
  <c r="F3228" i="21"/>
  <c r="D3229" i="21"/>
  <c r="E3228" i="21"/>
  <c r="L3227" i="21"/>
  <c r="H3228" i="21"/>
  <c r="N3227" i="21"/>
  <c r="I3227" i="21"/>
  <c r="P3227" i="21"/>
  <c r="J3227" i="21"/>
  <c r="K3226" i="21"/>
  <c r="Q3226" i="21"/>
  <c r="O3226" i="21"/>
  <c r="M3226" i="21"/>
  <c r="F3229" i="21"/>
  <c r="E3229" i="21"/>
  <c r="D3230" i="21"/>
  <c r="L3228" i="21"/>
  <c r="N3228" i="21"/>
  <c r="I3228" i="21"/>
  <c r="P3228" i="21"/>
  <c r="H3229" i="21"/>
  <c r="J3228" i="21"/>
  <c r="Q3227" i="21"/>
  <c r="O3227" i="21"/>
  <c r="K3227" i="21"/>
  <c r="M3227" i="21"/>
  <c r="D3231" i="21"/>
  <c r="F3230" i="21"/>
  <c r="E3230" i="21"/>
  <c r="Q3228" i="21"/>
  <c r="M3228" i="21"/>
  <c r="O3228" i="21"/>
  <c r="K3228" i="21"/>
  <c r="P3229" i="21"/>
  <c r="H3230" i="21"/>
  <c r="L3229" i="21"/>
  <c r="N3229" i="21"/>
  <c r="I3229" i="21"/>
  <c r="J3229" i="21"/>
  <c r="E3231" i="21"/>
  <c r="F3231" i="21"/>
  <c r="D3232" i="21"/>
  <c r="I3230" i="21"/>
  <c r="L3230" i="21"/>
  <c r="H3231" i="21"/>
  <c r="J3230" i="21"/>
  <c r="N3230" i="21"/>
  <c r="P3230" i="21"/>
  <c r="K3229" i="21"/>
  <c r="Q3229" i="21"/>
  <c r="M3229" i="21"/>
  <c r="O3229" i="21"/>
  <c r="D3233" i="21"/>
  <c r="E3232" i="21"/>
  <c r="F3232" i="21"/>
  <c r="K3230" i="21"/>
  <c r="Q3230" i="21"/>
  <c r="O3230" i="21"/>
  <c r="M3230" i="21"/>
  <c r="L3231" i="21"/>
  <c r="N3231" i="21"/>
  <c r="P3231" i="21"/>
  <c r="J3231" i="21"/>
  <c r="I3231" i="21"/>
  <c r="H3232" i="21"/>
  <c r="E3233" i="21"/>
  <c r="D3234" i="21"/>
  <c r="F3233" i="21"/>
  <c r="O3231" i="21"/>
  <c r="M3231" i="21"/>
  <c r="K3231" i="21"/>
  <c r="Q3231" i="21"/>
  <c r="P3232" i="21"/>
  <c r="H3233" i="21"/>
  <c r="N3232" i="21"/>
  <c r="J3232" i="21"/>
  <c r="L3232" i="21"/>
  <c r="I3232" i="21"/>
  <c r="F3234" i="21"/>
  <c r="D3235" i="21"/>
  <c r="E3234" i="21"/>
  <c r="N3233" i="21"/>
  <c r="I3233" i="21"/>
  <c r="P3233" i="21"/>
  <c r="J3233" i="21"/>
  <c r="H3234" i="21"/>
  <c r="L3233" i="21"/>
  <c r="K3232" i="21"/>
  <c r="Q3232" i="21"/>
  <c r="M3232" i="21"/>
  <c r="O3232" i="21"/>
  <c r="E3235" i="21"/>
  <c r="D3236" i="21"/>
  <c r="F3235" i="21"/>
  <c r="O3233" i="21"/>
  <c r="K3233" i="21"/>
  <c r="Q3233" i="21"/>
  <c r="M3233" i="21"/>
  <c r="L3234" i="21"/>
  <c r="P3234" i="21"/>
  <c r="N3234" i="21"/>
  <c r="H3235" i="21"/>
  <c r="I3234" i="21"/>
  <c r="J3234" i="21"/>
  <c r="F3236" i="21"/>
  <c r="D3237" i="21"/>
  <c r="E3236" i="21"/>
  <c r="L3235" i="21"/>
  <c r="I3235" i="21"/>
  <c r="N3235" i="21"/>
  <c r="P3235" i="21"/>
  <c r="J3235" i="21"/>
  <c r="H3236" i="21"/>
  <c r="O3234" i="21"/>
  <c r="M3234" i="21"/>
  <c r="K3234" i="21"/>
  <c r="Q3234" i="21"/>
  <c r="D3238" i="21"/>
  <c r="F3237" i="21"/>
  <c r="E3237" i="21"/>
  <c r="O3235" i="21"/>
  <c r="Q3235" i="21"/>
  <c r="M3235" i="21"/>
  <c r="K3235" i="21"/>
  <c r="J3236" i="21"/>
  <c r="L3236" i="21"/>
  <c r="I3236" i="21"/>
  <c r="N3236" i="21"/>
  <c r="P3236" i="21"/>
  <c r="H3237" i="21"/>
  <c r="D3239" i="21"/>
  <c r="F3238" i="21"/>
  <c r="E3238" i="21"/>
  <c r="O3236" i="21"/>
  <c r="K3236" i="21"/>
  <c r="Q3236" i="21"/>
  <c r="M3236" i="21"/>
  <c r="N3237" i="21"/>
  <c r="H3238" i="21"/>
  <c r="L3237" i="21"/>
  <c r="I3237" i="21"/>
  <c r="P3237" i="21"/>
  <c r="J3237" i="21"/>
  <c r="D3240" i="21"/>
  <c r="F3239" i="21"/>
  <c r="E3239" i="21"/>
  <c r="J3238" i="21"/>
  <c r="I3238" i="21"/>
  <c r="H3239" i="21"/>
  <c r="L3238" i="21"/>
  <c r="P3238" i="21"/>
  <c r="N3238" i="21"/>
  <c r="O3237" i="21"/>
  <c r="Q3237" i="21"/>
  <c r="K3237" i="21"/>
  <c r="M3237" i="21"/>
  <c r="D3241" i="21"/>
  <c r="F3240" i="21"/>
  <c r="E3240" i="21"/>
  <c r="O3238" i="21"/>
  <c r="K3238" i="21"/>
  <c r="Q3238" i="21"/>
  <c r="M3238" i="21"/>
  <c r="H3240" i="21"/>
  <c r="I3239" i="21"/>
  <c r="L3239" i="21"/>
  <c r="J3239" i="21"/>
  <c r="P3239" i="21"/>
  <c r="N3239" i="21"/>
  <c r="D3242" i="21"/>
  <c r="E3241" i="21"/>
  <c r="F3241" i="21"/>
  <c r="P3240" i="21"/>
  <c r="L3240" i="21"/>
  <c r="N3240" i="21"/>
  <c r="J3240" i="21"/>
  <c r="I3240" i="21"/>
  <c r="H3241" i="21"/>
  <c r="Q3239" i="21"/>
  <c r="M3239" i="21"/>
  <c r="O3239" i="21"/>
  <c r="K3239" i="21"/>
  <c r="D3243" i="21"/>
  <c r="F3242" i="21"/>
  <c r="E3242" i="21"/>
  <c r="M3240" i="21"/>
  <c r="K3240" i="21"/>
  <c r="O3240" i="21"/>
  <c r="Q3240" i="21"/>
  <c r="I3241" i="21"/>
  <c r="N3241" i="21"/>
  <c r="J3241" i="21"/>
  <c r="L3241" i="21"/>
  <c r="P3241" i="21"/>
  <c r="H3242" i="21"/>
  <c r="F3243" i="21"/>
  <c r="E3243" i="21"/>
  <c r="D3244" i="21"/>
  <c r="M3241" i="21"/>
  <c r="Q3241" i="21"/>
  <c r="O3241" i="21"/>
  <c r="K3241" i="21"/>
  <c r="I3242" i="21"/>
  <c r="J3242" i="21"/>
  <c r="N3242" i="21"/>
  <c r="L3242" i="21"/>
  <c r="H3243" i="21"/>
  <c r="P3242" i="21"/>
  <c r="F3244" i="21"/>
  <c r="D3245" i="21"/>
  <c r="E3244" i="21"/>
  <c r="K3242" i="21"/>
  <c r="M3242" i="21"/>
  <c r="O3242" i="21"/>
  <c r="Q3242" i="21"/>
  <c r="J3243" i="21"/>
  <c r="N3243" i="21"/>
  <c r="H3244" i="21"/>
  <c r="P3243" i="21"/>
  <c r="I3243" i="21"/>
  <c r="L3243" i="21"/>
  <c r="D3246" i="21"/>
  <c r="E3245" i="21"/>
  <c r="F3245" i="21"/>
  <c r="J3244" i="21"/>
  <c r="L3244" i="21"/>
  <c r="N3244" i="21"/>
  <c r="P3244" i="21"/>
  <c r="I3244" i="21"/>
  <c r="H3245" i="21"/>
  <c r="O3243" i="21"/>
  <c r="M3243" i="21"/>
  <c r="K3243" i="21"/>
  <c r="Q3243" i="21"/>
  <c r="D3247" i="21"/>
  <c r="F3246" i="21"/>
  <c r="E3246" i="21"/>
  <c r="M3244" i="21"/>
  <c r="O3244" i="21"/>
  <c r="K3244" i="21"/>
  <c r="Q3244" i="21"/>
  <c r="H3246" i="21"/>
  <c r="I3245" i="21"/>
  <c r="P3245" i="21"/>
  <c r="N3245" i="21"/>
  <c r="L3245" i="21"/>
  <c r="J3245" i="21"/>
  <c r="E3247" i="21"/>
  <c r="F3247" i="21"/>
  <c r="D3248" i="21"/>
  <c r="N3246" i="21"/>
  <c r="P3246" i="21"/>
  <c r="H3247" i="21"/>
  <c r="I3246" i="21"/>
  <c r="L3246" i="21"/>
  <c r="J3246" i="21"/>
  <c r="K3245" i="21"/>
  <c r="O3245" i="21"/>
  <c r="Q3245" i="21"/>
  <c r="M3245" i="21"/>
  <c r="F3248" i="21"/>
  <c r="D3249" i="21"/>
  <c r="E3248" i="21"/>
  <c r="N3247" i="21"/>
  <c r="L3247" i="21"/>
  <c r="J3247" i="21"/>
  <c r="I3247" i="21"/>
  <c r="H3248" i="21"/>
  <c r="P3247" i="21"/>
  <c r="K3246" i="21"/>
  <c r="M3246" i="21"/>
  <c r="Q3246" i="21"/>
  <c r="O3246" i="21"/>
  <c r="F3249" i="21"/>
  <c r="D3250" i="21"/>
  <c r="E3249" i="21"/>
  <c r="O3247" i="21"/>
  <c r="Q3247" i="21"/>
  <c r="K3247" i="21"/>
  <c r="M3247" i="21"/>
  <c r="J3248" i="21"/>
  <c r="L3248" i="21"/>
  <c r="I3248" i="21"/>
  <c r="N3248" i="21"/>
  <c r="H3249" i="21"/>
  <c r="P3248" i="21"/>
  <c r="D3251" i="21"/>
  <c r="E3250" i="21"/>
  <c r="F3250" i="21"/>
  <c r="Q3248" i="21"/>
  <c r="K3248" i="21"/>
  <c r="O3248" i="21"/>
  <c r="M3248" i="21"/>
  <c r="P3249" i="21"/>
  <c r="J3249" i="21"/>
  <c r="I3249" i="21"/>
  <c r="L3249" i="21"/>
  <c r="H3250" i="21"/>
  <c r="N3249" i="21"/>
  <c r="E3251" i="21"/>
  <c r="D3252" i="21"/>
  <c r="F3251" i="21"/>
  <c r="O3249" i="21"/>
  <c r="M3249" i="21"/>
  <c r="K3249" i="21"/>
  <c r="Q3249" i="21"/>
  <c r="N3250" i="21"/>
  <c r="I3250" i="21"/>
  <c r="P3250" i="21"/>
  <c r="L3250" i="21"/>
  <c r="J3250" i="21"/>
  <c r="H3251" i="21"/>
  <c r="E3252" i="21"/>
  <c r="F3252" i="21"/>
  <c r="D3253" i="21"/>
  <c r="O3250" i="21"/>
  <c r="K3250" i="21"/>
  <c r="M3250" i="21"/>
  <c r="Q3250" i="21"/>
  <c r="N3251" i="21"/>
  <c r="L3251" i="21"/>
  <c r="H3252" i="21"/>
  <c r="P3251" i="21"/>
  <c r="I3251" i="21"/>
  <c r="J3251" i="21"/>
  <c r="F3253" i="21"/>
  <c r="E3253" i="21"/>
  <c r="D3254" i="21"/>
  <c r="H3253" i="21"/>
  <c r="I3252" i="21"/>
  <c r="N3252" i="21"/>
  <c r="J3252" i="21"/>
  <c r="P3252" i="21"/>
  <c r="L3252" i="21"/>
  <c r="K3251" i="21"/>
  <c r="M3251" i="21"/>
  <c r="Q3251" i="21"/>
  <c r="O3251" i="21"/>
  <c r="E3254" i="21"/>
  <c r="D3255" i="21"/>
  <c r="F3254" i="21"/>
  <c r="H3254" i="21"/>
  <c r="P3253" i="21"/>
  <c r="N3253" i="21"/>
  <c r="I3253" i="21"/>
  <c r="J3253" i="21"/>
  <c r="L3253" i="21"/>
  <c r="K3252" i="21"/>
  <c r="Q3252" i="21"/>
  <c r="O3252" i="21"/>
  <c r="M3252" i="21"/>
  <c r="E3255" i="21"/>
  <c r="D3256" i="21"/>
  <c r="F3255" i="21"/>
  <c r="L3254" i="21"/>
  <c r="J3254" i="21"/>
  <c r="N3254" i="21"/>
  <c r="H3255" i="21"/>
  <c r="I3254" i="21"/>
  <c r="P3254" i="21"/>
  <c r="M3253" i="21"/>
  <c r="K3253" i="21"/>
  <c r="O3253" i="21"/>
  <c r="Q3253" i="21"/>
  <c r="D3257" i="21"/>
  <c r="E3256" i="21"/>
  <c r="F3256" i="21"/>
  <c r="N3255" i="21"/>
  <c r="P3255" i="21"/>
  <c r="H3256" i="21"/>
  <c r="I3255" i="21"/>
  <c r="L3255" i="21"/>
  <c r="J3255" i="21"/>
  <c r="Q3254" i="21"/>
  <c r="O3254" i="21"/>
  <c r="K3254" i="21"/>
  <c r="M3254" i="21"/>
  <c r="E3257" i="21"/>
  <c r="D3258" i="21"/>
  <c r="F3257" i="21"/>
  <c r="L3256" i="21"/>
  <c r="N3256" i="21"/>
  <c r="J3256" i="21"/>
  <c r="H3257" i="21"/>
  <c r="I3256" i="21"/>
  <c r="P3256" i="21"/>
  <c r="M3255" i="21"/>
  <c r="K3255" i="21"/>
  <c r="O3255" i="21"/>
  <c r="Q3255" i="21"/>
  <c r="D3259" i="21"/>
  <c r="E3258" i="21"/>
  <c r="F3258" i="21"/>
  <c r="I3257" i="21"/>
  <c r="J3257" i="21"/>
  <c r="N3257" i="21"/>
  <c r="P3257" i="21"/>
  <c r="H3258" i="21"/>
  <c r="L3257" i="21"/>
  <c r="M3256" i="21"/>
  <c r="O3256" i="21"/>
  <c r="K3256" i="21"/>
  <c r="Q3256" i="21"/>
  <c r="F3259" i="21"/>
  <c r="E3259" i="21"/>
  <c r="D3260" i="21"/>
  <c r="K3257" i="21"/>
  <c r="M3257" i="21"/>
  <c r="O3257" i="21"/>
  <c r="Q3257" i="21"/>
  <c r="L3258" i="21"/>
  <c r="I3258" i="21"/>
  <c r="N3258" i="21"/>
  <c r="J3258" i="21"/>
  <c r="H3259" i="21"/>
  <c r="P3258" i="21"/>
  <c r="E3260" i="21"/>
  <c r="F3260" i="21"/>
  <c r="D3261" i="21"/>
  <c r="Q3258" i="21"/>
  <c r="K3258" i="21"/>
  <c r="M3258" i="21"/>
  <c r="O3258" i="21"/>
  <c r="I3259" i="21"/>
  <c r="N3259" i="21"/>
  <c r="P3259" i="21"/>
  <c r="J3259" i="21"/>
  <c r="H3260" i="21"/>
  <c r="L3259" i="21"/>
  <c r="F3261" i="21"/>
  <c r="D3262" i="21"/>
  <c r="E3261" i="21"/>
  <c r="O3259" i="21"/>
  <c r="K3259" i="21"/>
  <c r="Q3259" i="21"/>
  <c r="M3259" i="21"/>
  <c r="N3260" i="21"/>
  <c r="J3260" i="21"/>
  <c r="H3261" i="21"/>
  <c r="I3260" i="21"/>
  <c r="L3260" i="21"/>
  <c r="P3260" i="21"/>
  <c r="F3262" i="21"/>
  <c r="E3262" i="21"/>
  <c r="D3263" i="21"/>
  <c r="P3261" i="21"/>
  <c r="N3261" i="21"/>
  <c r="I3261" i="21"/>
  <c r="H3262" i="21"/>
  <c r="J3261" i="21"/>
  <c r="L3261" i="21"/>
  <c r="Q3260" i="21"/>
  <c r="M3260" i="21"/>
  <c r="K3260" i="21"/>
  <c r="O3260" i="21"/>
  <c r="F3263" i="21"/>
  <c r="E3263" i="21"/>
  <c r="D3264" i="21"/>
  <c r="K3261" i="21"/>
  <c r="O3261" i="21"/>
  <c r="M3261" i="21"/>
  <c r="Q3261" i="21"/>
  <c r="L3262" i="21"/>
  <c r="N3262" i="21"/>
  <c r="H3263" i="21"/>
  <c r="I3262" i="21"/>
  <c r="J3262" i="21"/>
  <c r="P3262" i="21"/>
  <c r="D3265" i="21"/>
  <c r="E3264" i="21"/>
  <c r="F3264" i="21"/>
  <c r="L3263" i="21"/>
  <c r="H3264" i="21"/>
  <c r="P3263" i="21"/>
  <c r="N3263" i="21"/>
  <c r="I3263" i="21"/>
  <c r="J3263" i="21"/>
  <c r="M3262" i="21"/>
  <c r="Q3262" i="21"/>
  <c r="K3262" i="21"/>
  <c r="O3262" i="21"/>
  <c r="D3266" i="21"/>
  <c r="F3265" i="21"/>
  <c r="E3265" i="21"/>
  <c r="H3265" i="21"/>
  <c r="P3264" i="21"/>
  <c r="I3264" i="21"/>
  <c r="L3264" i="21"/>
  <c r="N3264" i="21"/>
  <c r="J3264" i="21"/>
  <c r="K3263" i="21"/>
  <c r="Q3263" i="21"/>
  <c r="O3263" i="21"/>
  <c r="M3263" i="21"/>
  <c r="E3266" i="21"/>
  <c r="F3266" i="21"/>
  <c r="D3267" i="21"/>
  <c r="H3266" i="21"/>
  <c r="P3265" i="21"/>
  <c r="N3265" i="21"/>
  <c r="J3265" i="21"/>
  <c r="L3265" i="21"/>
  <c r="I3265" i="21"/>
  <c r="M3264" i="21"/>
  <c r="K3264" i="21"/>
  <c r="O3264" i="21"/>
  <c r="Q3264" i="21"/>
  <c r="D3268" i="21"/>
  <c r="E3267" i="21"/>
  <c r="F3267" i="21"/>
  <c r="P3266" i="21"/>
  <c r="H3267" i="21"/>
  <c r="I3266" i="21"/>
  <c r="L3266" i="21"/>
  <c r="N3266" i="21"/>
  <c r="J3266" i="21"/>
  <c r="Q3265" i="21"/>
  <c r="K3265" i="21"/>
  <c r="O3265" i="21"/>
  <c r="M3265" i="21"/>
  <c r="D3269" i="21"/>
  <c r="F3268" i="21"/>
  <c r="E3268" i="21"/>
  <c r="J3267" i="21"/>
  <c r="I3267" i="21"/>
  <c r="H3268" i="21"/>
  <c r="P3267" i="21"/>
  <c r="L3267" i="21"/>
  <c r="N3267" i="21"/>
  <c r="K3266" i="21"/>
  <c r="O3266" i="21"/>
  <c r="Q3266" i="21"/>
  <c r="M3266" i="21"/>
  <c r="F3269" i="21"/>
  <c r="D3270" i="21"/>
  <c r="E3269" i="21"/>
  <c r="O3267" i="21"/>
  <c r="K3267" i="21"/>
  <c r="Q3267" i="21"/>
  <c r="M3267" i="21"/>
  <c r="I3268" i="21"/>
  <c r="H3269" i="21"/>
  <c r="N3268" i="21"/>
  <c r="L3268" i="21"/>
  <c r="J3268" i="21"/>
  <c r="P3268" i="21"/>
  <c r="F3270" i="21"/>
  <c r="D3271" i="21"/>
  <c r="E3270" i="21"/>
  <c r="K3268" i="21"/>
  <c r="Q3268" i="21"/>
  <c r="M3268" i="21"/>
  <c r="O3268" i="21"/>
  <c r="N3269" i="21"/>
  <c r="L3269" i="21"/>
  <c r="P3269" i="21"/>
  <c r="I3269" i="21"/>
  <c r="H3270" i="21"/>
  <c r="J3269" i="21"/>
  <c r="E3271" i="21"/>
  <c r="D3272" i="21"/>
  <c r="F3271" i="21"/>
  <c r="O3269" i="21"/>
  <c r="M3269" i="21"/>
  <c r="K3269" i="21"/>
  <c r="Q3269" i="21"/>
  <c r="L3270" i="21"/>
  <c r="I3270" i="21"/>
  <c r="N3270" i="21"/>
  <c r="P3270" i="21"/>
  <c r="H3271" i="21"/>
  <c r="J3270" i="21"/>
  <c r="F3272" i="21"/>
  <c r="D3273" i="21"/>
  <c r="E3272" i="21"/>
  <c r="K3270" i="21"/>
  <c r="Q3270" i="21"/>
  <c r="M3270" i="21"/>
  <c r="O3270" i="21"/>
  <c r="H3272" i="21"/>
  <c r="I3271" i="21"/>
  <c r="P3271" i="21"/>
  <c r="J3271" i="21"/>
  <c r="L3271" i="21"/>
  <c r="N3271" i="21"/>
  <c r="D3274" i="21"/>
  <c r="F3273" i="21"/>
  <c r="E3273" i="21"/>
  <c r="N3272" i="21"/>
  <c r="P3272" i="21"/>
  <c r="I3272" i="21"/>
  <c r="H3273" i="21"/>
  <c r="L3272" i="21"/>
  <c r="J3272" i="21"/>
  <c r="Q3271" i="21"/>
  <c r="O3271" i="21"/>
  <c r="K3271" i="21"/>
  <c r="M3271" i="21"/>
  <c r="D3275" i="21"/>
  <c r="F3274" i="21"/>
  <c r="E3274" i="21"/>
  <c r="Q3272" i="21"/>
  <c r="O3272" i="21"/>
  <c r="M3272" i="21"/>
  <c r="K3272" i="21"/>
  <c r="L3273" i="21"/>
  <c r="I3273" i="21"/>
  <c r="J3273" i="21"/>
  <c r="P3273" i="21"/>
  <c r="H3274" i="21"/>
  <c r="N3273" i="21"/>
  <c r="E3275" i="21"/>
  <c r="D3276" i="21"/>
  <c r="F3275" i="21"/>
  <c r="O3273" i="21"/>
  <c r="Q3273" i="21"/>
  <c r="K3273" i="21"/>
  <c r="M3273" i="21"/>
  <c r="P3274" i="21"/>
  <c r="N3274" i="21"/>
  <c r="J3274" i="21"/>
  <c r="H3275" i="21"/>
  <c r="L3274" i="21"/>
  <c r="I3274" i="21"/>
  <c r="F3276" i="21"/>
  <c r="D3277" i="21"/>
  <c r="E3276" i="21"/>
  <c r="P3275" i="21"/>
  <c r="N3275" i="21"/>
  <c r="H3276" i="21"/>
  <c r="I3275" i="21"/>
  <c r="L3275" i="21"/>
  <c r="J3275" i="21"/>
  <c r="M3274" i="21"/>
  <c r="K3274" i="21"/>
  <c r="Q3274" i="21"/>
  <c r="O3274" i="21"/>
  <c r="E3277" i="21"/>
  <c r="D3278" i="21"/>
  <c r="F3277" i="21"/>
  <c r="P3276" i="21"/>
  <c r="L3276" i="21"/>
  <c r="N3276" i="21"/>
  <c r="H3277" i="21"/>
  <c r="J3276" i="21"/>
  <c r="I3276" i="21"/>
  <c r="M3275" i="21"/>
  <c r="Q3275" i="21"/>
  <c r="O3275" i="21"/>
  <c r="K3275" i="21"/>
  <c r="E3278" i="21"/>
  <c r="F3278" i="21"/>
  <c r="D3279" i="21"/>
  <c r="J3277" i="21"/>
  <c r="P3277" i="21"/>
  <c r="L3277" i="21"/>
  <c r="I3277" i="21"/>
  <c r="H3278" i="21"/>
  <c r="N3277" i="21"/>
  <c r="O3276" i="21"/>
  <c r="K3276" i="21"/>
  <c r="M3276" i="21"/>
  <c r="Q3276" i="21"/>
  <c r="D3280" i="21"/>
  <c r="E3279" i="21"/>
  <c r="F3279" i="21"/>
  <c r="M3277" i="21"/>
  <c r="O3277" i="21"/>
  <c r="K3277" i="21"/>
  <c r="Q3277" i="21"/>
  <c r="H3279" i="21"/>
  <c r="I3278" i="21"/>
  <c r="J3278" i="21"/>
  <c r="P3278" i="21"/>
  <c r="L3278" i="21"/>
  <c r="N3278" i="21"/>
  <c r="D3281" i="21"/>
  <c r="E3280" i="21"/>
  <c r="F3280" i="21"/>
  <c r="L3279" i="21"/>
  <c r="I3279" i="21"/>
  <c r="P3279" i="21"/>
  <c r="N3279" i="21"/>
  <c r="H3280" i="21"/>
  <c r="J3279" i="21"/>
  <c r="O3278" i="21"/>
  <c r="M3278" i="21"/>
  <c r="K3278" i="21"/>
  <c r="Q3278" i="21"/>
  <c r="E3281" i="21"/>
  <c r="F3281" i="21"/>
  <c r="D3282" i="21"/>
  <c r="Q3279" i="21"/>
  <c r="K3279" i="21"/>
  <c r="O3279" i="21"/>
  <c r="M3279" i="21"/>
  <c r="H3281" i="21"/>
  <c r="J3280" i="21"/>
  <c r="L3280" i="21"/>
  <c r="N3280" i="21"/>
  <c r="P3280" i="21"/>
  <c r="I3280" i="21"/>
  <c r="E3282" i="21"/>
  <c r="F3282" i="21"/>
  <c r="D3283" i="21"/>
  <c r="J3281" i="21"/>
  <c r="P3281" i="21"/>
  <c r="I3281" i="21"/>
  <c r="L3281" i="21"/>
  <c r="N3281" i="21"/>
  <c r="H3282" i="21"/>
  <c r="K3280" i="21"/>
  <c r="O3280" i="21"/>
  <c r="M3280" i="21"/>
  <c r="Q3280" i="21"/>
  <c r="E3283" i="21"/>
  <c r="D3284" i="21"/>
  <c r="F3283" i="21"/>
  <c r="K3281" i="21"/>
  <c r="Q3281" i="21"/>
  <c r="O3281" i="21"/>
  <c r="M3281" i="21"/>
  <c r="N3282" i="21"/>
  <c r="J3282" i="21"/>
  <c r="H3283" i="21"/>
  <c r="I3282" i="21"/>
  <c r="L3282" i="21"/>
  <c r="P3282" i="21"/>
  <c r="D3285" i="21"/>
  <c r="E3284" i="21"/>
  <c r="F3284" i="21"/>
  <c r="H3284" i="21"/>
  <c r="J3283" i="21"/>
  <c r="L3283" i="21"/>
  <c r="I3283" i="21"/>
  <c r="N3283" i="21"/>
  <c r="P3283" i="21"/>
  <c r="M3282" i="21"/>
  <c r="O3282" i="21"/>
  <c r="Q3282" i="21"/>
  <c r="K3282" i="21"/>
  <c r="D3286" i="21"/>
  <c r="E3285" i="21"/>
  <c r="F3285" i="21"/>
  <c r="P3284" i="21"/>
  <c r="L3284" i="21"/>
  <c r="H3285" i="21"/>
  <c r="I3284" i="21"/>
  <c r="J3284" i="21"/>
  <c r="N3284" i="21"/>
  <c r="M3283" i="21"/>
  <c r="O3283" i="21"/>
  <c r="Q3283" i="21"/>
  <c r="K3283" i="21"/>
  <c r="D3287" i="21"/>
  <c r="E3286" i="21"/>
  <c r="F3286" i="21"/>
  <c r="H3286" i="21"/>
  <c r="L3285" i="21"/>
  <c r="J3285" i="21"/>
  <c r="I3285" i="21"/>
  <c r="N3285" i="21"/>
  <c r="P3285" i="21"/>
  <c r="O3284" i="21"/>
  <c r="M3284" i="21"/>
  <c r="Q3284" i="21"/>
  <c r="K3284" i="21"/>
  <c r="F3287" i="21"/>
  <c r="E3287" i="21"/>
  <c r="D3288" i="21"/>
  <c r="H3287" i="21"/>
  <c r="L3286" i="21"/>
  <c r="P3286" i="21"/>
  <c r="J3286" i="21"/>
  <c r="I3286" i="21"/>
  <c r="N3286" i="21"/>
  <c r="O3285" i="21"/>
  <c r="K3285" i="21"/>
  <c r="M3285" i="21"/>
  <c r="Q3285" i="21"/>
  <c r="F3288" i="21"/>
  <c r="D3289" i="21"/>
  <c r="E3288" i="21"/>
  <c r="H3288" i="21"/>
  <c r="L3287" i="21"/>
  <c r="P3287" i="21"/>
  <c r="N3287" i="21"/>
  <c r="J3287" i="21"/>
  <c r="I3287" i="21"/>
  <c r="M3286" i="21"/>
  <c r="O3286" i="21"/>
  <c r="K3286" i="21"/>
  <c r="Q3286" i="21"/>
  <c r="F3289" i="21"/>
  <c r="D3290" i="21"/>
  <c r="E3289" i="21"/>
  <c r="H3289" i="21"/>
  <c r="I3288" i="21"/>
  <c r="L3288" i="21"/>
  <c r="P3288" i="21"/>
  <c r="J3288" i="21"/>
  <c r="N3288" i="21"/>
  <c r="K3287" i="21"/>
  <c r="Q3287" i="21"/>
  <c r="M3287" i="21"/>
  <c r="O3287" i="21"/>
  <c r="D3291" i="21"/>
  <c r="F3290" i="21"/>
  <c r="E3290" i="21"/>
  <c r="P3289" i="21"/>
  <c r="N3289" i="21"/>
  <c r="H3290" i="21"/>
  <c r="J3289" i="21"/>
  <c r="I3289" i="21"/>
  <c r="L3289" i="21"/>
  <c r="M3288" i="21"/>
  <c r="Q3288" i="21"/>
  <c r="K3288" i="21"/>
  <c r="O3288" i="21"/>
  <c r="E3291" i="21"/>
  <c r="F3291" i="21"/>
  <c r="D3292" i="21"/>
  <c r="L3290" i="21"/>
  <c r="H3291" i="21"/>
  <c r="I3290" i="21"/>
  <c r="J3290" i="21"/>
  <c r="N3290" i="21"/>
  <c r="P3290" i="21"/>
  <c r="M3289" i="21"/>
  <c r="Q3289" i="21"/>
  <c r="O3289" i="21"/>
  <c r="K3289" i="21"/>
  <c r="E3292" i="21"/>
  <c r="D3293" i="21"/>
  <c r="F3292" i="21"/>
  <c r="J3291" i="21"/>
  <c r="H3292" i="21"/>
  <c r="N3291" i="21"/>
  <c r="P3291" i="21"/>
  <c r="L3291" i="21"/>
  <c r="I3291" i="21"/>
  <c r="Q3290" i="21"/>
  <c r="O3290" i="21"/>
  <c r="M3290" i="21"/>
  <c r="K3290" i="21"/>
  <c r="E3293" i="21"/>
  <c r="D3294" i="21"/>
  <c r="F3293" i="21"/>
  <c r="P3292" i="21"/>
  <c r="N3292" i="21"/>
  <c r="J3292" i="21"/>
  <c r="L3292" i="21"/>
  <c r="H3293" i="21"/>
  <c r="I3292" i="21"/>
  <c r="O3291" i="21"/>
  <c r="Q3291" i="21"/>
  <c r="K3291" i="21"/>
  <c r="M3291" i="21"/>
  <c r="F3294" i="21"/>
  <c r="E3294" i="21"/>
  <c r="D3295" i="21"/>
  <c r="N3293" i="21"/>
  <c r="I3293" i="21"/>
  <c r="P3293" i="21"/>
  <c r="L3293" i="21"/>
  <c r="H3294" i="21"/>
  <c r="J3293" i="21"/>
  <c r="M3292" i="21"/>
  <c r="O3292" i="21"/>
  <c r="Q3292" i="21"/>
  <c r="K3292" i="21"/>
  <c r="D3296" i="21"/>
  <c r="E3295" i="21"/>
  <c r="F3295" i="21"/>
  <c r="M3293" i="21"/>
  <c r="K3293" i="21"/>
  <c r="O3293" i="21"/>
  <c r="Q3293" i="21"/>
  <c r="P3294" i="21"/>
  <c r="L3294" i="21"/>
  <c r="I3294" i="21"/>
  <c r="N3294" i="21"/>
  <c r="H3295" i="21"/>
  <c r="J3294" i="21"/>
  <c r="F3296" i="21"/>
  <c r="E3296" i="21"/>
  <c r="D3297" i="21"/>
  <c r="M3294" i="21"/>
  <c r="O3294" i="21"/>
  <c r="K3294" i="21"/>
  <c r="Q3294" i="21"/>
  <c r="I3295" i="21"/>
  <c r="N3295" i="21"/>
  <c r="H3296" i="21"/>
  <c r="P3295" i="21"/>
  <c r="L3295" i="21"/>
  <c r="J3295" i="21"/>
  <c r="D3298" i="21"/>
  <c r="F3297" i="21"/>
  <c r="E3297" i="21"/>
  <c r="K3295" i="21"/>
  <c r="O3295" i="21"/>
  <c r="M3295" i="21"/>
  <c r="Q3295" i="21"/>
  <c r="H3297" i="21"/>
  <c r="L3296" i="21"/>
  <c r="I3296" i="21"/>
  <c r="J3296" i="21"/>
  <c r="P3296" i="21"/>
  <c r="N3296" i="21"/>
  <c r="E3298" i="21"/>
  <c r="F3298" i="21"/>
  <c r="D3299" i="21"/>
  <c r="J3297" i="21"/>
  <c r="L3297" i="21"/>
  <c r="I3297" i="21"/>
  <c r="N3297" i="21"/>
  <c r="P3297" i="21"/>
  <c r="H3298" i="21"/>
  <c r="K3296" i="21"/>
  <c r="O3296" i="21"/>
  <c r="M3296" i="21"/>
  <c r="Q3296" i="21"/>
  <c r="E3299" i="21"/>
  <c r="D3300" i="21"/>
  <c r="F3299" i="21"/>
  <c r="M3297" i="21"/>
  <c r="K3297" i="21"/>
  <c r="Q3297" i="21"/>
  <c r="O3297" i="21"/>
  <c r="P3298" i="21"/>
  <c r="H3299" i="21"/>
  <c r="J3298" i="21"/>
  <c r="I3298" i="21"/>
  <c r="L3298" i="21"/>
  <c r="N3298" i="21"/>
  <c r="D3301" i="21"/>
  <c r="E3300" i="21"/>
  <c r="F3300" i="21"/>
  <c r="I3299" i="21"/>
  <c r="H3300" i="21"/>
  <c r="J3299" i="21"/>
  <c r="N3299" i="21"/>
  <c r="P3299" i="21"/>
  <c r="L3299" i="21"/>
  <c r="M3298" i="21"/>
  <c r="O3298" i="21"/>
  <c r="K3298" i="21"/>
  <c r="Q3298" i="21"/>
  <c r="F3301" i="21"/>
  <c r="E3301" i="21"/>
  <c r="D3302" i="21"/>
  <c r="O3299" i="21"/>
  <c r="M3299" i="21"/>
  <c r="Q3299" i="21"/>
  <c r="K3299" i="21"/>
  <c r="I3300" i="21"/>
  <c r="L3300" i="21"/>
  <c r="H3301" i="21"/>
  <c r="N3300" i="21"/>
  <c r="P3300" i="21"/>
  <c r="J3300" i="21"/>
  <c r="E3302" i="21"/>
  <c r="F3302" i="21"/>
  <c r="D3303" i="21"/>
  <c r="Q3300" i="21"/>
  <c r="M3300" i="21"/>
  <c r="O3300" i="21"/>
  <c r="K3300" i="21"/>
  <c r="P3301" i="21"/>
  <c r="J3301" i="21"/>
  <c r="N3301" i="21"/>
  <c r="I3301" i="21"/>
  <c r="H3302" i="21"/>
  <c r="L3301" i="21"/>
  <c r="D3304" i="21"/>
  <c r="E3303" i="21"/>
  <c r="F3303" i="21"/>
  <c r="K3301" i="21"/>
  <c r="M3301" i="21"/>
  <c r="O3301" i="21"/>
  <c r="Q3301" i="21"/>
  <c r="L3302" i="21"/>
  <c r="P3302" i="21"/>
  <c r="I3302" i="21"/>
  <c r="N3302" i="21"/>
  <c r="H3303" i="21"/>
  <c r="J3302" i="21"/>
  <c r="E3304" i="21"/>
  <c r="D3305" i="21"/>
  <c r="F3304" i="21"/>
  <c r="Q3302" i="21"/>
  <c r="O3302" i="21"/>
  <c r="M3302" i="21"/>
  <c r="K3302" i="21"/>
  <c r="H3304" i="21"/>
  <c r="I3303" i="21"/>
  <c r="J3303" i="21"/>
  <c r="P3303" i="21"/>
  <c r="N3303" i="21"/>
  <c r="L3303" i="21"/>
  <c r="E3305" i="21"/>
  <c r="D3306" i="21"/>
  <c r="F3305" i="21"/>
  <c r="J3304" i="21"/>
  <c r="P3304" i="21"/>
  <c r="H3305" i="21"/>
  <c r="N3304" i="21"/>
  <c r="I3304" i="21"/>
  <c r="L3304" i="21"/>
  <c r="Q3303" i="21"/>
  <c r="M3303" i="21"/>
  <c r="K3303" i="21"/>
  <c r="O3303" i="21"/>
  <c r="E3306" i="21"/>
  <c r="F3306" i="21"/>
  <c r="D3307" i="21"/>
  <c r="I3305" i="21"/>
  <c r="H3306" i="21"/>
  <c r="P3305" i="21"/>
  <c r="N3305" i="21"/>
  <c r="J3305" i="21"/>
  <c r="L3305" i="21"/>
  <c r="O3304" i="21"/>
  <c r="Q3304" i="21"/>
  <c r="M3304" i="21"/>
  <c r="K3304" i="21"/>
  <c r="E3307" i="21"/>
  <c r="D3308" i="21"/>
  <c r="F3307" i="21"/>
  <c r="O3305" i="21"/>
  <c r="K3305" i="21"/>
  <c r="Q3305" i="21"/>
  <c r="M3305" i="21"/>
  <c r="I3306" i="21"/>
  <c r="P3306" i="21"/>
  <c r="H3307" i="21"/>
  <c r="J3306" i="21"/>
  <c r="L3306" i="21"/>
  <c r="N3306" i="21"/>
  <c r="F3308" i="21"/>
  <c r="D3309" i="21"/>
  <c r="E3308" i="21"/>
  <c r="K3306" i="21"/>
  <c r="M3306" i="21"/>
  <c r="O3306" i="21"/>
  <c r="Q3306" i="21"/>
  <c r="P3307" i="21"/>
  <c r="J3307" i="21"/>
  <c r="I3307" i="21"/>
  <c r="N3307" i="21"/>
  <c r="H3308" i="21"/>
  <c r="L3307" i="21"/>
  <c r="E3309" i="21"/>
  <c r="F3309" i="21"/>
  <c r="D3310" i="21"/>
  <c r="K3307" i="21"/>
  <c r="M3307" i="21"/>
  <c r="Q3307" i="21"/>
  <c r="O3307" i="21"/>
  <c r="L3308" i="21"/>
  <c r="J3308" i="21"/>
  <c r="P3308" i="21"/>
  <c r="I3308" i="21"/>
  <c r="H3309" i="21"/>
  <c r="N3308" i="21"/>
  <c r="D3311" i="21"/>
  <c r="E3310" i="21"/>
  <c r="F3310" i="21"/>
  <c r="M3308" i="21"/>
  <c r="Q3308" i="21"/>
  <c r="O3308" i="21"/>
  <c r="K3308" i="21"/>
  <c r="H3310" i="21"/>
  <c r="P3309" i="21"/>
  <c r="J3309" i="21"/>
  <c r="I3309" i="21"/>
  <c r="L3309" i="21"/>
  <c r="N3309" i="21"/>
  <c r="E3311" i="21"/>
  <c r="F3311" i="21"/>
  <c r="D3312" i="21"/>
  <c r="J3310" i="21"/>
  <c r="L3310" i="21"/>
  <c r="N3310" i="21"/>
  <c r="P3310" i="21"/>
  <c r="I3310" i="21"/>
  <c r="H3311" i="21"/>
  <c r="M3309" i="21"/>
  <c r="Q3309" i="21"/>
  <c r="K3309" i="21"/>
  <c r="O3309" i="21"/>
  <c r="E3312" i="21"/>
  <c r="F3312" i="21"/>
  <c r="D3313" i="21"/>
  <c r="M3310" i="21"/>
  <c r="O3310" i="21"/>
  <c r="Q3310" i="21"/>
  <c r="K3310" i="21"/>
  <c r="H3312" i="21"/>
  <c r="I3311" i="21"/>
  <c r="P3311" i="21"/>
  <c r="N3311" i="21"/>
  <c r="J3311" i="21"/>
  <c r="L3311" i="21"/>
  <c r="F3313" i="21"/>
  <c r="E3313" i="21"/>
  <c r="D3314" i="21"/>
  <c r="H3313" i="21"/>
  <c r="I3312" i="21"/>
  <c r="P3312" i="21"/>
  <c r="J3312" i="21"/>
  <c r="N3312" i="21"/>
  <c r="L3312" i="21"/>
  <c r="O3311" i="21"/>
  <c r="K3311" i="21"/>
  <c r="Q3311" i="21"/>
  <c r="M3311" i="21"/>
  <c r="D3315" i="21"/>
  <c r="E3314" i="21"/>
  <c r="F3314" i="21"/>
  <c r="P3313" i="21"/>
  <c r="H3314" i="21"/>
  <c r="L3313" i="21"/>
  <c r="J3313" i="21"/>
  <c r="I3313" i="21"/>
  <c r="N3313" i="21"/>
  <c r="M3312" i="21"/>
  <c r="O3312" i="21"/>
  <c r="K3312" i="21"/>
  <c r="Q3312" i="21"/>
  <c r="D3316" i="21"/>
  <c r="E3315" i="21"/>
  <c r="F3315" i="21"/>
  <c r="I3314" i="21"/>
  <c r="P3314" i="21"/>
  <c r="J3314" i="21"/>
  <c r="N3314" i="21"/>
  <c r="L3314" i="21"/>
  <c r="H3315" i="21"/>
  <c r="Q3313" i="21"/>
  <c r="O3313" i="21"/>
  <c r="K3313" i="21"/>
  <c r="M3313" i="21"/>
  <c r="E3316" i="21"/>
  <c r="F3316" i="21"/>
  <c r="D3317" i="21"/>
  <c r="O3314" i="21"/>
  <c r="Q3314" i="21"/>
  <c r="M3314" i="21"/>
  <c r="K3314" i="21"/>
  <c r="P3315" i="21"/>
  <c r="J3315" i="21"/>
  <c r="I3315" i="21"/>
  <c r="L3315" i="21"/>
  <c r="H3316" i="21"/>
  <c r="N3315" i="21"/>
  <c r="E3317" i="21"/>
  <c r="F3317" i="21"/>
  <c r="D3318" i="21"/>
  <c r="Q3315" i="21"/>
  <c r="O3315" i="21"/>
  <c r="M3315" i="21"/>
  <c r="K3315" i="21"/>
  <c r="H3317" i="21"/>
  <c r="P3316" i="21"/>
  <c r="N3316" i="21"/>
  <c r="L3316" i="21"/>
  <c r="I3316" i="21"/>
  <c r="J3316" i="21"/>
  <c r="D3319" i="21"/>
  <c r="E3318" i="21"/>
  <c r="F3318" i="21"/>
  <c r="N3317" i="21"/>
  <c r="I3317" i="21"/>
  <c r="H3318" i="21"/>
  <c r="P3317" i="21"/>
  <c r="L3317" i="21"/>
  <c r="J3317" i="21"/>
  <c r="O3316" i="21"/>
  <c r="Q3316" i="21"/>
  <c r="M3316" i="21"/>
  <c r="K3316" i="21"/>
  <c r="F3319" i="21"/>
  <c r="E3319" i="21"/>
  <c r="D3320" i="21"/>
  <c r="Q3317" i="21"/>
  <c r="M3317" i="21"/>
  <c r="O3317" i="21"/>
  <c r="K3317" i="21"/>
  <c r="J3318" i="21"/>
  <c r="N3318" i="21"/>
  <c r="H3319" i="21"/>
  <c r="I3318" i="21"/>
  <c r="P3318" i="21"/>
  <c r="L3318" i="21"/>
  <c r="E3320" i="21"/>
  <c r="D3321" i="21"/>
  <c r="F3320" i="21"/>
  <c r="J3319" i="21"/>
  <c r="P3319" i="21"/>
  <c r="L3319" i="21"/>
  <c r="H3320" i="21"/>
  <c r="I3319" i="21"/>
  <c r="N3319" i="21"/>
  <c r="K3318" i="21"/>
  <c r="M3318" i="21"/>
  <c r="Q3318" i="21"/>
  <c r="O3318" i="21"/>
  <c r="F3321" i="21"/>
  <c r="D3322" i="21"/>
  <c r="E3321" i="21"/>
  <c r="H3321" i="21"/>
  <c r="J3320" i="21"/>
  <c r="P3320" i="21"/>
  <c r="I3320" i="21"/>
  <c r="N3320" i="21"/>
  <c r="L3320" i="21"/>
  <c r="M3319" i="21"/>
  <c r="K3319" i="21"/>
  <c r="Q3319" i="21"/>
  <c r="O3319" i="21"/>
  <c r="F3322" i="21"/>
  <c r="E3322" i="21"/>
  <c r="D3323" i="21"/>
  <c r="H3322" i="21"/>
  <c r="N3321" i="21"/>
  <c r="I3321" i="21"/>
  <c r="P3321" i="21"/>
  <c r="L3321" i="21"/>
  <c r="J3321" i="21"/>
  <c r="K3320" i="21"/>
  <c r="O3320" i="21"/>
  <c r="Q3320" i="21"/>
  <c r="M3320" i="21"/>
  <c r="E3323" i="21"/>
  <c r="D3324" i="21"/>
  <c r="F3323" i="21"/>
  <c r="P3322" i="21"/>
  <c r="L3322" i="21"/>
  <c r="J3322" i="21"/>
  <c r="N3322" i="21"/>
  <c r="H3323" i="21"/>
  <c r="I3322" i="21"/>
  <c r="K3321" i="21"/>
  <c r="O3321" i="21"/>
  <c r="M3321" i="21"/>
  <c r="Q3321" i="21"/>
  <c r="E3324" i="21"/>
  <c r="F3324" i="21"/>
  <c r="D3325" i="21"/>
  <c r="I3323" i="21"/>
  <c r="H3324" i="21"/>
  <c r="N3323" i="21"/>
  <c r="J3323" i="21"/>
  <c r="L3323" i="21"/>
  <c r="P3323" i="21"/>
  <c r="O3322" i="21"/>
  <c r="K3322" i="21"/>
  <c r="M3322" i="21"/>
  <c r="Q3322" i="21"/>
  <c r="D3326" i="21"/>
  <c r="E3325" i="21"/>
  <c r="F3325" i="21"/>
  <c r="Q3323" i="21"/>
  <c r="M3323" i="21"/>
  <c r="K3323" i="21"/>
  <c r="O3323" i="21"/>
  <c r="J3324" i="21"/>
  <c r="I3324" i="21"/>
  <c r="P3324" i="21"/>
  <c r="L3324" i="21"/>
  <c r="H3325" i="21"/>
  <c r="N3324" i="21"/>
  <c r="E3326" i="21"/>
  <c r="F3326" i="21"/>
  <c r="D3327" i="21"/>
  <c r="K3324" i="21"/>
  <c r="M3324" i="21"/>
  <c r="Q3324" i="21"/>
  <c r="O3324" i="21"/>
  <c r="N3325" i="21"/>
  <c r="L3325" i="21"/>
  <c r="I3325" i="21"/>
  <c r="P3325" i="21"/>
  <c r="J3325" i="21"/>
  <c r="H3326" i="21"/>
  <c r="E3327" i="21"/>
  <c r="F3327" i="21"/>
  <c r="D3328" i="21"/>
  <c r="O3325" i="21"/>
  <c r="M3325" i="21"/>
  <c r="Q3325" i="21"/>
  <c r="K3325" i="21"/>
  <c r="P3326" i="21"/>
  <c r="L3326" i="21"/>
  <c r="H3327" i="21"/>
  <c r="J3326" i="21"/>
  <c r="I3326" i="21"/>
  <c r="N3326" i="21"/>
  <c r="E3328" i="21"/>
  <c r="F3328" i="21"/>
  <c r="D3329" i="21"/>
  <c r="N3327" i="21"/>
  <c r="P3327" i="21"/>
  <c r="I3327" i="21"/>
  <c r="H3328" i="21"/>
  <c r="L3327" i="21"/>
  <c r="J3327" i="21"/>
  <c r="M3326" i="21"/>
  <c r="Q3326" i="21"/>
  <c r="O3326" i="21"/>
  <c r="K3326" i="21"/>
  <c r="D3330" i="21"/>
  <c r="F3329" i="21"/>
  <c r="E3329" i="21"/>
  <c r="Q3327" i="21"/>
  <c r="M3327" i="21"/>
  <c r="K3327" i="21"/>
  <c r="O3327" i="21"/>
  <c r="I3328" i="21"/>
  <c r="L3328" i="21"/>
  <c r="H3329" i="21"/>
  <c r="P3328" i="21"/>
  <c r="J3328" i="21"/>
  <c r="N3328" i="21"/>
  <c r="F3330" i="21"/>
  <c r="D3331" i="21"/>
  <c r="E3330" i="21"/>
  <c r="K3328" i="21"/>
  <c r="O3328" i="21"/>
  <c r="Q3328" i="21"/>
  <c r="M3328" i="21"/>
  <c r="N3329" i="21"/>
  <c r="L3329" i="21"/>
  <c r="H3330" i="21"/>
  <c r="J3329" i="21"/>
  <c r="I3329" i="21"/>
  <c r="P3329" i="21"/>
  <c r="E3331" i="21"/>
  <c r="F3331" i="21"/>
  <c r="D3332" i="21"/>
  <c r="P3330" i="21"/>
  <c r="H3331" i="21"/>
  <c r="N3330" i="21"/>
  <c r="L3330" i="21"/>
  <c r="I3330" i="21"/>
  <c r="J3330" i="21"/>
  <c r="Q3329" i="21"/>
  <c r="O3329" i="21"/>
  <c r="K3329" i="21"/>
  <c r="M3329" i="21"/>
  <c r="D3333" i="21"/>
  <c r="E3332" i="21"/>
  <c r="F3332" i="21"/>
  <c r="H3332" i="21"/>
  <c r="N3331" i="21"/>
  <c r="J3331" i="21"/>
  <c r="L3331" i="21"/>
  <c r="I3331" i="21"/>
  <c r="P3331" i="21"/>
  <c r="K3330" i="21"/>
  <c r="Q3330" i="21"/>
  <c r="O3330" i="21"/>
  <c r="M3330" i="21"/>
  <c r="E3333" i="21"/>
  <c r="F3333" i="21"/>
  <c r="D3334" i="21"/>
  <c r="N3332" i="21"/>
  <c r="L3332" i="21"/>
  <c r="J3332" i="21"/>
  <c r="I3332" i="21"/>
  <c r="P3332" i="21"/>
  <c r="H3333" i="21"/>
  <c r="O3331" i="21"/>
  <c r="M3331" i="21"/>
  <c r="Q3331" i="21"/>
  <c r="K3331" i="21"/>
  <c r="D3335" i="21"/>
  <c r="E3334" i="21"/>
  <c r="F3334" i="21"/>
  <c r="Q3332" i="21"/>
  <c r="M3332" i="21"/>
  <c r="O3332" i="21"/>
  <c r="K3332" i="21"/>
  <c r="J3333" i="21"/>
  <c r="I3333" i="21"/>
  <c r="H3334" i="21"/>
  <c r="N3333" i="21"/>
  <c r="P3333" i="21"/>
  <c r="L3333" i="21"/>
  <c r="D3336" i="21"/>
  <c r="E3335" i="21"/>
  <c r="F3335" i="21"/>
  <c r="K3333" i="21"/>
  <c r="M3333" i="21"/>
  <c r="Q3333" i="21"/>
  <c r="O3333" i="21"/>
  <c r="I3334" i="21"/>
  <c r="J3334" i="21"/>
  <c r="H3335" i="21"/>
  <c r="P3334" i="21"/>
  <c r="N3334" i="21"/>
  <c r="L3334" i="21"/>
  <c r="E3336" i="21"/>
  <c r="F3336" i="21"/>
  <c r="D3337" i="21"/>
  <c r="O3334" i="21"/>
  <c r="K3334" i="21"/>
  <c r="Q3334" i="21"/>
  <c r="M3334" i="21"/>
  <c r="J3335" i="21"/>
  <c r="H3336" i="21"/>
  <c r="I3335" i="21"/>
  <c r="N3335" i="21"/>
  <c r="P3335" i="21"/>
  <c r="L3335" i="21"/>
  <c r="F3337" i="21"/>
  <c r="D3338" i="21"/>
  <c r="E3337" i="21"/>
  <c r="J3336" i="21"/>
  <c r="H3337" i="21"/>
  <c r="P3336" i="21"/>
  <c r="L3336" i="21"/>
  <c r="I3336" i="21"/>
  <c r="N3336" i="21"/>
  <c r="Q3335" i="21"/>
  <c r="M3335" i="21"/>
  <c r="K3335" i="21"/>
  <c r="O3335" i="21"/>
  <c r="F3338" i="21"/>
  <c r="D3339" i="21"/>
  <c r="E3338" i="21"/>
  <c r="I3337" i="21"/>
  <c r="P3337" i="21"/>
  <c r="N3337" i="21"/>
  <c r="L3337" i="21"/>
  <c r="J3337" i="21"/>
  <c r="H3338" i="21"/>
  <c r="Q3336" i="21"/>
  <c r="O3336" i="21"/>
  <c r="M3336" i="21"/>
  <c r="K3336" i="21"/>
  <c r="D3340" i="21"/>
  <c r="F3339" i="21"/>
  <c r="E3339" i="21"/>
  <c r="Q3337" i="21"/>
  <c r="M3337" i="21"/>
  <c r="K3337" i="21"/>
  <c r="O3337" i="21"/>
  <c r="H3339" i="21"/>
  <c r="I3338" i="21"/>
  <c r="J3338" i="21"/>
  <c r="P3338" i="21"/>
  <c r="L3338" i="21"/>
  <c r="N3338" i="21"/>
  <c r="F3340" i="21"/>
  <c r="E3340" i="21"/>
  <c r="D3341" i="21"/>
  <c r="L3339" i="21"/>
  <c r="P3339" i="21"/>
  <c r="N3339" i="21"/>
  <c r="J3339" i="21"/>
  <c r="I3339" i="21"/>
  <c r="H3340" i="21"/>
  <c r="M3338" i="21"/>
  <c r="Q3338" i="21"/>
  <c r="K3338" i="21"/>
  <c r="O3338" i="21"/>
  <c r="F3341" i="21"/>
  <c r="E3341" i="21"/>
  <c r="D3342" i="21"/>
  <c r="O3339" i="21"/>
  <c r="M3339" i="21"/>
  <c r="K3339" i="21"/>
  <c r="Q3339" i="21"/>
  <c r="P3340" i="21"/>
  <c r="H3341" i="21"/>
  <c r="N3340" i="21"/>
  <c r="J3340" i="21"/>
  <c r="L3340" i="21"/>
  <c r="I3340" i="21"/>
  <c r="E3342" i="21"/>
  <c r="D3343" i="21"/>
  <c r="F3342" i="21"/>
  <c r="N3341" i="21"/>
  <c r="P3341" i="21"/>
  <c r="J3341" i="21"/>
  <c r="I3341" i="21"/>
  <c r="L3341" i="21"/>
  <c r="H3342" i="21"/>
  <c r="Q3340" i="21"/>
  <c r="K3340" i="21"/>
  <c r="O3340" i="21"/>
  <c r="M3340" i="21"/>
  <c r="E3343" i="21"/>
  <c r="F3343" i="21"/>
  <c r="D3344" i="21"/>
  <c r="K3341" i="21"/>
  <c r="Q3341" i="21"/>
  <c r="O3341" i="21"/>
  <c r="M3341" i="21"/>
  <c r="P3342" i="21"/>
  <c r="J3342" i="21"/>
  <c r="H3343" i="21"/>
  <c r="I3342" i="21"/>
  <c r="N3342" i="21"/>
  <c r="L3342" i="21"/>
  <c r="F3344" i="21"/>
  <c r="E3344" i="21"/>
  <c r="D3345" i="21"/>
  <c r="P3343" i="21"/>
  <c r="L3343" i="21"/>
  <c r="H3344" i="21"/>
  <c r="N3343" i="21"/>
  <c r="I3343" i="21"/>
  <c r="J3343" i="21"/>
  <c r="M3342" i="21"/>
  <c r="K3342" i="21"/>
  <c r="O3342" i="21"/>
  <c r="Q3342" i="21"/>
  <c r="E3345" i="21"/>
  <c r="D3346" i="21"/>
  <c r="F3345" i="21"/>
  <c r="P3344" i="21"/>
  <c r="J3344" i="21"/>
  <c r="N3344" i="21"/>
  <c r="I3344" i="21"/>
  <c r="L3344" i="21"/>
  <c r="H3345" i="21"/>
  <c r="K3343" i="21"/>
  <c r="O3343" i="21"/>
  <c r="M3343" i="21"/>
  <c r="Q3343" i="21"/>
  <c r="E3346" i="21"/>
  <c r="D3347" i="21"/>
  <c r="F3346" i="21"/>
  <c r="K3344" i="21"/>
  <c r="O3344" i="21"/>
  <c r="Q3344" i="21"/>
  <c r="M3344" i="21"/>
  <c r="N3345" i="21"/>
  <c r="P3345" i="21"/>
  <c r="I3345" i="21"/>
  <c r="J3345" i="21"/>
  <c r="H3346" i="21"/>
  <c r="L3345" i="21"/>
  <c r="F3347" i="21"/>
  <c r="E3347" i="21"/>
  <c r="D3348" i="21"/>
  <c r="Q3345" i="21"/>
  <c r="K3345" i="21"/>
  <c r="O3345" i="21"/>
  <c r="M3345" i="21"/>
  <c r="H3347" i="21"/>
  <c r="P3346" i="21"/>
  <c r="J3346" i="21"/>
  <c r="L3346" i="21"/>
  <c r="N3346" i="21"/>
  <c r="I3346" i="21"/>
  <c r="F3348" i="21"/>
  <c r="D3349" i="21"/>
  <c r="E3348" i="21"/>
  <c r="J3347" i="21"/>
  <c r="P3347" i="21"/>
  <c r="H3348" i="21"/>
  <c r="L3347" i="21"/>
  <c r="N3347" i="21"/>
  <c r="I3347" i="21"/>
  <c r="M3346" i="21"/>
  <c r="K3346" i="21"/>
  <c r="Q3346" i="21"/>
  <c r="O3346" i="21"/>
  <c r="D3350" i="21"/>
  <c r="F3349" i="21"/>
  <c r="E3349" i="21"/>
  <c r="P3348" i="21"/>
  <c r="H3349" i="21"/>
  <c r="L3348" i="21"/>
  <c r="I3348" i="21"/>
  <c r="J3348" i="21"/>
  <c r="N3348" i="21"/>
  <c r="Q3347" i="21"/>
  <c r="O3347" i="21"/>
  <c r="M3347" i="21"/>
  <c r="K3347" i="21"/>
  <c r="E3350" i="21"/>
  <c r="D3351" i="21"/>
  <c r="F3350" i="21"/>
  <c r="I3349" i="21"/>
  <c r="P3349" i="21"/>
  <c r="L3349" i="21"/>
  <c r="H3350" i="21"/>
  <c r="N3349" i="21"/>
  <c r="J3349" i="21"/>
  <c r="M3348" i="21"/>
  <c r="K3348" i="21"/>
  <c r="Q3348" i="21"/>
  <c r="O3348" i="21"/>
  <c r="F3351" i="21"/>
  <c r="D3352" i="21"/>
  <c r="E3351" i="21"/>
  <c r="M3349" i="21"/>
  <c r="O3349" i="21"/>
  <c r="K3349" i="21"/>
  <c r="Q3349" i="21"/>
  <c r="P3350" i="21"/>
  <c r="J3350" i="21"/>
  <c r="I3350" i="21"/>
  <c r="L3350" i="21"/>
  <c r="N3350" i="21"/>
  <c r="H3351" i="21"/>
  <c r="D3353" i="21"/>
  <c r="F3352" i="21"/>
  <c r="E3352" i="21"/>
  <c r="Q3350" i="21"/>
  <c r="K3350" i="21"/>
  <c r="M3350" i="21"/>
  <c r="O3350" i="21"/>
  <c r="H3352" i="21"/>
  <c r="J3351" i="21"/>
  <c r="L3351" i="21"/>
  <c r="P3351" i="21"/>
  <c r="N3351" i="21"/>
  <c r="I3351" i="21"/>
  <c r="D3354" i="21"/>
  <c r="E3353" i="21"/>
  <c r="F3353" i="21"/>
  <c r="H3353" i="21"/>
  <c r="P3352" i="21"/>
  <c r="J3352" i="21"/>
  <c r="L3352" i="21"/>
  <c r="I3352" i="21"/>
  <c r="N3352" i="21"/>
  <c r="Q3351" i="21"/>
  <c r="O3351" i="21"/>
  <c r="M3351" i="21"/>
  <c r="K3351" i="21"/>
  <c r="F3354" i="21"/>
  <c r="E3354" i="21"/>
  <c r="D3355" i="21"/>
  <c r="P3353" i="21"/>
  <c r="J3353" i="21"/>
  <c r="L3353" i="21"/>
  <c r="H3354" i="21"/>
  <c r="I3353" i="21"/>
  <c r="N3353" i="21"/>
  <c r="K3352" i="21"/>
  <c r="O3352" i="21"/>
  <c r="M3352" i="21"/>
  <c r="Q3352" i="21"/>
  <c r="D3356" i="21"/>
  <c r="E3355" i="21"/>
  <c r="F3355" i="21"/>
  <c r="H3355" i="21"/>
  <c r="N3354" i="21"/>
  <c r="J3354" i="21"/>
  <c r="L3354" i="21"/>
  <c r="I3354" i="21"/>
  <c r="P3354" i="21"/>
  <c r="M3353" i="21"/>
  <c r="O3353" i="21"/>
  <c r="K3353" i="21"/>
  <c r="Q3353" i="21"/>
  <c r="E3356" i="21"/>
  <c r="D3357" i="21"/>
  <c r="F3356" i="21"/>
  <c r="I3355" i="21"/>
  <c r="N3355" i="21"/>
  <c r="H3356" i="21"/>
  <c r="J3355" i="21"/>
  <c r="L3355" i="21"/>
  <c r="P3355" i="21"/>
  <c r="Q3354" i="21"/>
  <c r="O3354" i="21"/>
  <c r="K3354" i="21"/>
  <c r="M3354" i="21"/>
  <c r="F3357" i="21"/>
  <c r="D3358" i="21"/>
  <c r="E3357" i="21"/>
  <c r="K3355" i="21"/>
  <c r="M3355" i="21"/>
  <c r="O3355" i="21"/>
  <c r="Q3355" i="21"/>
  <c r="P3356" i="21"/>
  <c r="H3357" i="21"/>
  <c r="L3356" i="21"/>
  <c r="J3356" i="21"/>
  <c r="N3356" i="21"/>
  <c r="I3356" i="21"/>
  <c r="F3358" i="21"/>
  <c r="E3358" i="21"/>
  <c r="D3359" i="21"/>
  <c r="I3357" i="21"/>
  <c r="H3358" i="21"/>
  <c r="N3357" i="21"/>
  <c r="P3357" i="21"/>
  <c r="L3357" i="21"/>
  <c r="J3357" i="21"/>
  <c r="M3356" i="21"/>
  <c r="K3356" i="21"/>
  <c r="Q3356" i="21"/>
  <c r="O3356" i="21"/>
  <c r="E3359" i="21"/>
  <c r="D3360" i="21"/>
  <c r="F3359" i="21"/>
  <c r="M3357" i="21"/>
  <c r="K3357" i="21"/>
  <c r="Q3357" i="21"/>
  <c r="O3357" i="21"/>
  <c r="J3358" i="21"/>
  <c r="I3358" i="21"/>
  <c r="P3358" i="21"/>
  <c r="L3358" i="21"/>
  <c r="H3359" i="21"/>
  <c r="N3358" i="21"/>
  <c r="D3361" i="21"/>
  <c r="E3360" i="21"/>
  <c r="F3360" i="21"/>
  <c r="M3358" i="21"/>
  <c r="K3358" i="21"/>
  <c r="O3358" i="21"/>
  <c r="Q3358" i="21"/>
  <c r="H3360" i="21"/>
  <c r="I3359" i="21"/>
  <c r="J3359" i="21"/>
  <c r="N3359" i="21"/>
  <c r="P3359" i="21"/>
  <c r="L3359" i="21"/>
  <c r="E3361" i="21"/>
  <c r="F3361" i="21"/>
  <c r="D3362" i="21"/>
  <c r="H3361" i="21"/>
  <c r="L3360" i="21"/>
  <c r="I3360" i="21"/>
  <c r="J3360" i="21"/>
  <c r="N3360" i="21"/>
  <c r="P3360" i="21"/>
  <c r="O3359" i="21"/>
  <c r="K3359" i="21"/>
  <c r="M3359" i="21"/>
  <c r="Q3359" i="21"/>
  <c r="E3362" i="21"/>
  <c r="F3362" i="21"/>
  <c r="D3363" i="21"/>
  <c r="H3362" i="21"/>
  <c r="I3361" i="21"/>
  <c r="N3361" i="21"/>
  <c r="P3361" i="21"/>
  <c r="J3361" i="21"/>
  <c r="L3361" i="21"/>
  <c r="Q3360" i="21"/>
  <c r="M3360" i="21"/>
  <c r="K3360" i="21"/>
  <c r="O3360" i="21"/>
  <c r="E3363" i="21"/>
  <c r="F3363" i="21"/>
  <c r="D3364" i="21"/>
  <c r="L3362" i="21"/>
  <c r="N3362" i="21"/>
  <c r="I3362" i="21"/>
  <c r="H3363" i="21"/>
  <c r="P3362" i="21"/>
  <c r="J3362" i="21"/>
  <c r="O3361" i="21"/>
  <c r="Q3361" i="21"/>
  <c r="M3361" i="21"/>
  <c r="K3361" i="21"/>
  <c r="F3364" i="21"/>
  <c r="E3364" i="21"/>
  <c r="D3365" i="21"/>
  <c r="K3362" i="21"/>
  <c r="M3362" i="21"/>
  <c r="O3362" i="21"/>
  <c r="Q3362" i="21"/>
  <c r="J3363" i="21"/>
  <c r="P3363" i="21"/>
  <c r="I3363" i="21"/>
  <c r="L3363" i="21"/>
  <c r="N3363" i="21"/>
  <c r="H3364" i="21"/>
  <c r="E3365" i="21"/>
  <c r="D3366" i="21"/>
  <c r="F3365" i="21"/>
  <c r="M3363" i="21"/>
  <c r="O3363" i="21"/>
  <c r="K3363" i="21"/>
  <c r="Q3363" i="21"/>
  <c r="P3364" i="21"/>
  <c r="J3364" i="21"/>
  <c r="L3364" i="21"/>
  <c r="I3364" i="21"/>
  <c r="N3364" i="21"/>
  <c r="H3365" i="21"/>
  <c r="F3366" i="21"/>
  <c r="D3367" i="21"/>
  <c r="E3366" i="21"/>
  <c r="Q3364" i="21"/>
  <c r="O3364" i="21"/>
  <c r="K3364" i="21"/>
  <c r="M3364" i="21"/>
  <c r="J3365" i="21"/>
  <c r="I3365" i="21"/>
  <c r="P3365" i="21"/>
  <c r="H3366" i="21"/>
  <c r="N3365" i="21"/>
  <c r="L3365" i="21"/>
  <c r="D3368" i="21"/>
  <c r="E3367" i="21"/>
  <c r="F3367" i="21"/>
  <c r="M3365" i="21"/>
  <c r="Q3365" i="21"/>
  <c r="K3365" i="21"/>
  <c r="O3365" i="21"/>
  <c r="H3367" i="21"/>
  <c r="N3366" i="21"/>
  <c r="I3366" i="21"/>
  <c r="J3366" i="21"/>
  <c r="L3366" i="21"/>
  <c r="P3366" i="21"/>
  <c r="D3369" i="21"/>
  <c r="F3368" i="21"/>
  <c r="E3368" i="21"/>
  <c r="I3367" i="21"/>
  <c r="H3368" i="21"/>
  <c r="L3367" i="21"/>
  <c r="P3367" i="21"/>
  <c r="J3367" i="21"/>
  <c r="N3367" i="21"/>
  <c r="K3366" i="21"/>
  <c r="Q3366" i="21"/>
  <c r="O3366" i="21"/>
  <c r="M3366" i="21"/>
  <c r="F3369" i="21"/>
  <c r="D3370" i="21"/>
  <c r="E3369" i="21"/>
  <c r="K3367" i="21"/>
  <c r="M3367" i="21"/>
  <c r="Q3367" i="21"/>
  <c r="O3367" i="21"/>
  <c r="J3368" i="21"/>
  <c r="P3368" i="21"/>
  <c r="L3368" i="21"/>
  <c r="H3369" i="21"/>
  <c r="N3368" i="21"/>
  <c r="I3368" i="21"/>
  <c r="D3371" i="21"/>
  <c r="F3370" i="21"/>
  <c r="E3370" i="21"/>
  <c r="N3369" i="21"/>
  <c r="H3370" i="21"/>
  <c r="L3369" i="21"/>
  <c r="P3369" i="21"/>
  <c r="I3369" i="21"/>
  <c r="J3369" i="21"/>
  <c r="M3368" i="21"/>
  <c r="O3368" i="21"/>
  <c r="K3368" i="21"/>
  <c r="Q3368" i="21"/>
  <c r="D3372" i="21"/>
  <c r="E3371" i="21"/>
  <c r="F3371" i="21"/>
  <c r="H3371" i="21"/>
  <c r="L3370" i="21"/>
  <c r="P3370" i="21"/>
  <c r="N3370" i="21"/>
  <c r="J3370" i="21"/>
  <c r="I3370" i="21"/>
  <c r="O3369" i="21"/>
  <c r="M3369" i="21"/>
  <c r="K3369" i="21"/>
  <c r="Q3369" i="21"/>
  <c r="F3372" i="21"/>
  <c r="E3372" i="21"/>
  <c r="D3373" i="21"/>
  <c r="P3371" i="21"/>
  <c r="J3371" i="21"/>
  <c r="H3372" i="21"/>
  <c r="N3371" i="21"/>
  <c r="I3371" i="21"/>
  <c r="L3371" i="21"/>
  <c r="O3370" i="21"/>
  <c r="K3370" i="21"/>
  <c r="M3370" i="21"/>
  <c r="Q3370" i="21"/>
  <c r="F3373" i="21"/>
  <c r="E3373" i="21"/>
  <c r="D3374" i="21"/>
  <c r="I3372" i="21"/>
  <c r="L3372" i="21"/>
  <c r="N3372" i="21"/>
  <c r="P3372" i="21"/>
  <c r="J3372" i="21"/>
  <c r="H3373" i="21"/>
  <c r="Q3371" i="21"/>
  <c r="K3371" i="21"/>
  <c r="O3371" i="21"/>
  <c r="M3371" i="21"/>
  <c r="E3374" i="21"/>
  <c r="D3375" i="21"/>
  <c r="F3374" i="21"/>
  <c r="O3372" i="21"/>
  <c r="Q3372" i="21"/>
  <c r="M3372" i="21"/>
  <c r="K3372" i="21"/>
  <c r="H3374" i="21"/>
  <c r="L3373" i="21"/>
  <c r="N3373" i="21"/>
  <c r="P3373" i="21"/>
  <c r="J3373" i="21"/>
  <c r="I3373" i="21"/>
  <c r="D3376" i="21"/>
  <c r="F3375" i="21"/>
  <c r="E3375" i="21"/>
  <c r="L3374" i="21"/>
  <c r="H3375" i="21"/>
  <c r="I3374" i="21"/>
  <c r="N3374" i="21"/>
  <c r="J3374" i="21"/>
  <c r="P3374" i="21"/>
  <c r="M3373" i="21"/>
  <c r="O3373" i="21"/>
  <c r="Q3373" i="21"/>
  <c r="K3373" i="21"/>
  <c r="E3376" i="21"/>
  <c r="F3376" i="21"/>
  <c r="D3377" i="21"/>
  <c r="P3375" i="21"/>
  <c r="L3375" i="21"/>
  <c r="J3375" i="21"/>
  <c r="I3375" i="21"/>
  <c r="N3375" i="21"/>
  <c r="H3376" i="21"/>
  <c r="Q3374" i="21"/>
  <c r="O3374" i="21"/>
  <c r="M3374" i="21"/>
  <c r="K3374" i="21"/>
  <c r="F3377" i="21"/>
  <c r="E3377" i="21"/>
  <c r="D3378" i="21"/>
  <c r="O3375" i="21"/>
  <c r="K3375" i="21"/>
  <c r="Q3375" i="21"/>
  <c r="M3375" i="21"/>
  <c r="J3376" i="21"/>
  <c r="N3376" i="21"/>
  <c r="L3376" i="21"/>
  <c r="P3376" i="21"/>
  <c r="I3376" i="21"/>
  <c r="H3377" i="21"/>
  <c r="F3378" i="21"/>
  <c r="D3379" i="21"/>
  <c r="E3378" i="21"/>
  <c r="Q3376" i="21"/>
  <c r="M3376" i="21"/>
  <c r="K3376" i="21"/>
  <c r="O3376" i="21"/>
  <c r="I3377" i="21"/>
  <c r="N3377" i="21"/>
  <c r="H3378" i="21"/>
  <c r="P3377" i="21"/>
  <c r="J3377" i="21"/>
  <c r="L3377" i="21"/>
  <c r="D3380" i="21"/>
  <c r="E3379" i="21"/>
  <c r="F3379" i="21"/>
  <c r="M3377" i="21"/>
  <c r="O3377" i="21"/>
  <c r="Q3377" i="21"/>
  <c r="K3377" i="21"/>
  <c r="N3378" i="21"/>
  <c r="P3378" i="21"/>
  <c r="L3378" i="21"/>
  <c r="I3378" i="21"/>
  <c r="J3378" i="21"/>
  <c r="H3379" i="21"/>
  <c r="D3381" i="21"/>
  <c r="E3380" i="21"/>
  <c r="F3380" i="21"/>
  <c r="M3378" i="21"/>
  <c r="Q3378" i="21"/>
  <c r="O3378" i="21"/>
  <c r="K3378" i="21"/>
  <c r="I3379" i="21"/>
  <c r="H3380" i="21"/>
  <c r="P3379" i="21"/>
  <c r="N3379" i="21"/>
  <c r="L3379" i="21"/>
  <c r="J3379" i="21"/>
  <c r="F3381" i="21"/>
  <c r="D3382" i="21"/>
  <c r="E3381" i="21"/>
  <c r="M3379" i="21"/>
  <c r="K3379" i="21"/>
  <c r="Q3379" i="21"/>
  <c r="O3379" i="21"/>
  <c r="N3380" i="21"/>
  <c r="J3380" i="21"/>
  <c r="L3380" i="21"/>
  <c r="I3380" i="21"/>
  <c r="H3381" i="21"/>
  <c r="P3380" i="21"/>
  <c r="F3382" i="21"/>
  <c r="D3383" i="21"/>
  <c r="E3382" i="21"/>
  <c r="O3380" i="21"/>
  <c r="K3380" i="21"/>
  <c r="Q3380" i="21"/>
  <c r="M3380" i="21"/>
  <c r="P3381" i="21"/>
  <c r="I3381" i="21"/>
  <c r="H3382" i="21"/>
  <c r="N3381" i="21"/>
  <c r="L3381" i="21"/>
  <c r="J3381" i="21"/>
  <c r="F3383" i="21"/>
  <c r="E3383" i="21"/>
  <c r="D3384" i="21"/>
  <c r="O3381" i="21"/>
  <c r="M3381" i="21"/>
  <c r="Q3381" i="21"/>
  <c r="K3381" i="21"/>
  <c r="I3382" i="21"/>
  <c r="L3382" i="21"/>
  <c r="N3382" i="21"/>
  <c r="H3383" i="21"/>
  <c r="J3382" i="21"/>
  <c r="P3382" i="21"/>
  <c r="D3385" i="21"/>
  <c r="E3384" i="21"/>
  <c r="F3384" i="21"/>
  <c r="K3382" i="21"/>
  <c r="O3382" i="21"/>
  <c r="Q3382" i="21"/>
  <c r="M3382" i="21"/>
  <c r="L3383" i="21"/>
  <c r="P3383" i="21"/>
  <c r="I3383" i="21"/>
  <c r="N3383" i="21"/>
  <c r="H3384" i="21"/>
  <c r="J3383" i="21"/>
  <c r="E3385" i="21"/>
  <c r="F3385" i="21"/>
  <c r="D3386" i="21"/>
  <c r="Q3383" i="21"/>
  <c r="M3383" i="21"/>
  <c r="K3383" i="21"/>
  <c r="O3383" i="21"/>
  <c r="I3384" i="21"/>
  <c r="L3384" i="21"/>
  <c r="P3384" i="21"/>
  <c r="J3384" i="21"/>
  <c r="H3385" i="21"/>
  <c r="N3384" i="21"/>
  <c r="D3387" i="21"/>
  <c r="E3386" i="21"/>
  <c r="F3386" i="21"/>
  <c r="Q3384" i="21"/>
  <c r="O3384" i="21"/>
  <c r="K3384" i="21"/>
  <c r="M3384" i="21"/>
  <c r="I3385" i="21"/>
  <c r="P3385" i="21"/>
  <c r="N3385" i="21"/>
  <c r="H3386" i="21"/>
  <c r="L3385" i="21"/>
  <c r="J3385" i="21"/>
  <c r="E3387" i="21"/>
  <c r="F3387" i="21"/>
  <c r="D3388" i="21"/>
  <c r="Q3385" i="21"/>
  <c r="M3385" i="21"/>
  <c r="K3385" i="21"/>
  <c r="O3385" i="21"/>
  <c r="L3386" i="21"/>
  <c r="P3386" i="21"/>
  <c r="J3386" i="21"/>
  <c r="N3386" i="21"/>
  <c r="I3386" i="21"/>
  <c r="H3387" i="21"/>
  <c r="E3388" i="21"/>
  <c r="D3389" i="21"/>
  <c r="F3388" i="21"/>
  <c r="M3386" i="21"/>
  <c r="K3386" i="21"/>
  <c r="Q3386" i="21"/>
  <c r="O3386" i="21"/>
  <c r="J3387" i="21"/>
  <c r="P3387" i="21"/>
  <c r="I3387" i="21"/>
  <c r="L3387" i="21"/>
  <c r="H3388" i="21"/>
  <c r="N3387" i="21"/>
  <c r="E3389" i="21"/>
  <c r="F3389" i="21"/>
  <c r="D3390" i="21"/>
  <c r="M3387" i="21"/>
  <c r="O3387" i="21"/>
  <c r="K3387" i="21"/>
  <c r="Q3387" i="21"/>
  <c r="L3388" i="21"/>
  <c r="H3389" i="21"/>
  <c r="J3388" i="21"/>
  <c r="P3388" i="21"/>
  <c r="N3388" i="21"/>
  <c r="I3388" i="21"/>
  <c r="D3391" i="21"/>
  <c r="E3390" i="21"/>
  <c r="F3390" i="21"/>
  <c r="I3389" i="21"/>
  <c r="J3389" i="21"/>
  <c r="P3389" i="21"/>
  <c r="L3389" i="21"/>
  <c r="N3389" i="21"/>
  <c r="H3390" i="21"/>
  <c r="O3388" i="21"/>
  <c r="Q3388" i="21"/>
  <c r="K3388" i="21"/>
  <c r="M3388" i="21"/>
  <c r="F3391" i="21"/>
  <c r="D3392" i="21"/>
  <c r="E3391" i="21"/>
  <c r="M3389" i="21"/>
  <c r="K3389" i="21"/>
  <c r="Q3389" i="21"/>
  <c r="O3389" i="21"/>
  <c r="L3390" i="21"/>
  <c r="I3390" i="21"/>
  <c r="N3390" i="21"/>
  <c r="P3390" i="21"/>
  <c r="H3391" i="21"/>
  <c r="J3390" i="21"/>
  <c r="D3393" i="21"/>
  <c r="E3392" i="21"/>
  <c r="F3392" i="21"/>
  <c r="M3390" i="21"/>
  <c r="O3390" i="21"/>
  <c r="K3390" i="21"/>
  <c r="Q3390" i="21"/>
  <c r="I3391" i="21"/>
  <c r="H3392" i="21"/>
  <c r="N3391" i="21"/>
  <c r="P3391" i="21"/>
  <c r="J3391" i="21"/>
  <c r="L3391" i="21"/>
  <c r="D3394" i="21"/>
  <c r="E3393" i="21"/>
  <c r="F3393" i="21"/>
  <c r="M3391" i="21"/>
  <c r="Q3391" i="21"/>
  <c r="K3391" i="21"/>
  <c r="O3391" i="21"/>
  <c r="N3392" i="21"/>
  <c r="H3393" i="21"/>
  <c r="L3392" i="21"/>
  <c r="J3392" i="21"/>
  <c r="P3392" i="21"/>
  <c r="I3392" i="21"/>
  <c r="E3394" i="21"/>
  <c r="F3394" i="21"/>
  <c r="D3395" i="21"/>
  <c r="H3394" i="21"/>
  <c r="I3393" i="21"/>
  <c r="N3393" i="21"/>
  <c r="J3393" i="21"/>
  <c r="L3393" i="21"/>
  <c r="P3393" i="21"/>
  <c r="M3392" i="21"/>
  <c r="O3392" i="21"/>
  <c r="Q3392" i="21"/>
  <c r="K3392" i="21"/>
  <c r="D3396" i="21"/>
  <c r="E3395" i="21"/>
  <c r="F3395" i="21"/>
  <c r="P3394" i="21"/>
  <c r="L3394" i="21"/>
  <c r="J3394" i="21"/>
  <c r="I3394" i="21"/>
  <c r="H3395" i="21"/>
  <c r="N3394" i="21"/>
  <c r="Q3393" i="21"/>
  <c r="K3393" i="21"/>
  <c r="O3393" i="21"/>
  <c r="M3393" i="21"/>
  <c r="F3396" i="21"/>
  <c r="E3396" i="21"/>
  <c r="D3397" i="21"/>
  <c r="M3394" i="21"/>
  <c r="K3394" i="21"/>
  <c r="Q3394" i="21"/>
  <c r="O3394" i="21"/>
  <c r="N3395" i="21"/>
  <c r="J3395" i="21"/>
  <c r="H3396" i="21"/>
  <c r="I3395" i="21"/>
  <c r="L3395" i="21"/>
  <c r="P3395" i="21"/>
  <c r="F3397" i="21"/>
  <c r="D3398" i="21"/>
  <c r="E3397" i="21"/>
  <c r="P3396" i="21"/>
  <c r="N3396" i="21"/>
  <c r="H3397" i="21"/>
  <c r="I3396" i="21"/>
  <c r="J3396" i="21"/>
  <c r="L3396" i="21"/>
  <c r="Q3395" i="21"/>
  <c r="O3395" i="21"/>
  <c r="K3395" i="21"/>
  <c r="M3395" i="21"/>
  <c r="E3398" i="21"/>
  <c r="D3399" i="21"/>
  <c r="F3398" i="21"/>
  <c r="N3397" i="21"/>
  <c r="J3397" i="21"/>
  <c r="I3397" i="21"/>
  <c r="L3397" i="21"/>
  <c r="P3397" i="21"/>
  <c r="H3398" i="21"/>
  <c r="K3396" i="21"/>
  <c r="M3396" i="21"/>
  <c r="O3396" i="21"/>
  <c r="Q3396" i="21"/>
  <c r="E3399" i="21"/>
  <c r="D3400" i="21"/>
  <c r="F3399" i="21"/>
  <c r="K3397" i="21"/>
  <c r="M3397" i="21"/>
  <c r="O3397" i="21"/>
  <c r="Q3397" i="21"/>
  <c r="J3398" i="21"/>
  <c r="H3399" i="21"/>
  <c r="N3398" i="21"/>
  <c r="I3398" i="21"/>
  <c r="L3398" i="21"/>
  <c r="P3398" i="21"/>
  <c r="D3401" i="21"/>
  <c r="F3400" i="21"/>
  <c r="E3400" i="21"/>
  <c r="I3399" i="21"/>
  <c r="H3400" i="21"/>
  <c r="P3399" i="21"/>
  <c r="J3399" i="21"/>
  <c r="N3399" i="21"/>
  <c r="L3399" i="21"/>
  <c r="M3398" i="21"/>
  <c r="K3398" i="21"/>
  <c r="O3398" i="21"/>
  <c r="Q3398" i="21"/>
  <c r="F3401" i="21"/>
  <c r="D3402" i="21"/>
  <c r="E3401" i="21"/>
  <c r="K3399" i="21"/>
  <c r="M3399" i="21"/>
  <c r="O3399" i="21"/>
  <c r="Q3399" i="21"/>
  <c r="L3400" i="21"/>
  <c r="J3400" i="21"/>
  <c r="H3401" i="21"/>
  <c r="P3400" i="21"/>
  <c r="I3400" i="21"/>
  <c r="N3400" i="21"/>
  <c r="E3402" i="21"/>
  <c r="F3402" i="21"/>
  <c r="D3403" i="21"/>
  <c r="L3401" i="21"/>
  <c r="J3401" i="21"/>
  <c r="H3402" i="21"/>
  <c r="I3401" i="21"/>
  <c r="P3401" i="21"/>
  <c r="N3401" i="21"/>
  <c r="K3400" i="21"/>
  <c r="M3400" i="21"/>
  <c r="Q3400" i="21"/>
  <c r="O3400" i="21"/>
  <c r="E3403" i="21"/>
  <c r="D3404" i="21"/>
  <c r="F3403" i="21"/>
  <c r="I3402" i="21"/>
  <c r="H3403" i="21"/>
  <c r="N3402" i="21"/>
  <c r="J3402" i="21"/>
  <c r="L3402" i="21"/>
  <c r="P3402" i="21"/>
  <c r="M3401" i="21"/>
  <c r="K3401" i="21"/>
  <c r="O3401" i="21"/>
  <c r="Q3401" i="21"/>
  <c r="F3404" i="21"/>
  <c r="E3404" i="21"/>
  <c r="D3405" i="21"/>
  <c r="M3402" i="21"/>
  <c r="O3402" i="21"/>
  <c r="Q3402" i="21"/>
  <c r="K3402" i="21"/>
  <c r="L3403" i="21"/>
  <c r="I3403" i="21"/>
  <c r="J3403" i="21"/>
  <c r="P3403" i="21"/>
  <c r="H3404" i="21"/>
  <c r="N3403" i="21"/>
  <c r="E3405" i="21"/>
  <c r="D3406" i="21"/>
  <c r="F3405" i="21"/>
  <c r="O3403" i="21"/>
  <c r="M3403" i="21"/>
  <c r="Q3403" i="21"/>
  <c r="K3403" i="21"/>
  <c r="I3404" i="21"/>
  <c r="L3404" i="21"/>
  <c r="P3404" i="21"/>
  <c r="H3405" i="21"/>
  <c r="J3404" i="21"/>
  <c r="N3404" i="21"/>
  <c r="E3406" i="21"/>
  <c r="D3407" i="21"/>
  <c r="F3406" i="21"/>
  <c r="O3404" i="21"/>
  <c r="K3404" i="21"/>
  <c r="Q3404" i="21"/>
  <c r="M3404" i="21"/>
  <c r="I3405" i="21"/>
  <c r="J3405" i="21"/>
  <c r="L3405" i="21"/>
  <c r="P3405" i="21"/>
  <c r="H3406" i="21"/>
  <c r="N3405" i="21"/>
  <c r="E3407" i="21"/>
  <c r="F3407" i="21"/>
  <c r="D3408" i="21"/>
  <c r="K3405" i="21"/>
  <c r="M3405" i="21"/>
  <c r="O3405" i="21"/>
  <c r="Q3405" i="21"/>
  <c r="J3406" i="21"/>
  <c r="I3406" i="21"/>
  <c r="N3406" i="21"/>
  <c r="P3406" i="21"/>
  <c r="H3407" i="21"/>
  <c r="L3406" i="21"/>
  <c r="E3408" i="21"/>
  <c r="D3409" i="21"/>
  <c r="F3408" i="21"/>
  <c r="O3406" i="21"/>
  <c r="Q3406" i="21"/>
  <c r="M3406" i="21"/>
  <c r="K3406" i="21"/>
  <c r="H3408" i="21"/>
  <c r="N3407" i="21"/>
  <c r="I3407" i="21"/>
  <c r="J3407" i="21"/>
  <c r="L3407" i="21"/>
  <c r="P3407" i="21"/>
  <c r="E3409" i="21"/>
  <c r="D3410" i="21"/>
  <c r="F3409" i="21"/>
  <c r="H3409" i="21"/>
  <c r="L3408" i="21"/>
  <c r="I3408" i="21"/>
  <c r="P3408" i="21"/>
  <c r="J3408" i="21"/>
  <c r="N3408" i="21"/>
  <c r="Q3407" i="21"/>
  <c r="M3407" i="21"/>
  <c r="O3407" i="21"/>
  <c r="K3407" i="21"/>
  <c r="D3411" i="21"/>
  <c r="E3410" i="21"/>
  <c r="F3410" i="21"/>
  <c r="H3410" i="21"/>
  <c r="L3409" i="21"/>
  <c r="J3409" i="21"/>
  <c r="P3409" i="21"/>
  <c r="I3409" i="21"/>
  <c r="N3409" i="21"/>
  <c r="O3408" i="21"/>
  <c r="K3408" i="21"/>
  <c r="Q3408" i="21"/>
  <c r="M3408" i="21"/>
  <c r="E3411" i="21"/>
  <c r="F3411" i="21"/>
  <c r="D3412" i="21"/>
  <c r="P3410" i="21"/>
  <c r="J3410" i="21"/>
  <c r="N3410" i="21"/>
  <c r="H3411" i="21"/>
  <c r="L3410" i="21"/>
  <c r="I3410" i="21"/>
  <c r="K3409" i="21"/>
  <c r="M3409" i="21"/>
  <c r="Q3409" i="21"/>
  <c r="O3409" i="21"/>
  <c r="E3412" i="21"/>
  <c r="D3413" i="21"/>
  <c r="F3412" i="21"/>
  <c r="I3411" i="21"/>
  <c r="N3411" i="21"/>
  <c r="L3411" i="21"/>
  <c r="J3411" i="21"/>
  <c r="P3411" i="21"/>
  <c r="H3412" i="21"/>
  <c r="M3410" i="21"/>
  <c r="K3410" i="21"/>
  <c r="Q3410" i="21"/>
  <c r="O3410" i="21"/>
  <c r="D3414" i="21"/>
  <c r="F3413" i="21"/>
  <c r="E3413" i="21"/>
  <c r="M3411" i="21"/>
  <c r="Q3411" i="21"/>
  <c r="O3411" i="21"/>
  <c r="K3411" i="21"/>
  <c r="H3413" i="21"/>
  <c r="L3412" i="21"/>
  <c r="I3412" i="21"/>
  <c r="P3412" i="21"/>
  <c r="J3412" i="21"/>
  <c r="N3412" i="21"/>
  <c r="D3415" i="21"/>
  <c r="E3414" i="21"/>
  <c r="F3414" i="21"/>
  <c r="I3413" i="21"/>
  <c r="P3413" i="21"/>
  <c r="L3413" i="21"/>
  <c r="N3413" i="21"/>
  <c r="J3413" i="21"/>
  <c r="H3414" i="21"/>
  <c r="Q3412" i="21"/>
  <c r="O3412" i="21"/>
  <c r="K3412" i="21"/>
  <c r="M3412" i="21"/>
  <c r="F3415" i="21"/>
  <c r="D3416" i="21"/>
  <c r="E3415" i="21"/>
  <c r="K3413" i="21"/>
  <c r="O3413" i="21"/>
  <c r="Q3413" i="21"/>
  <c r="M3413" i="21"/>
  <c r="H3415" i="21"/>
  <c r="I3414" i="21"/>
  <c r="J3414" i="21"/>
  <c r="P3414" i="21"/>
  <c r="N3414" i="21"/>
  <c r="L3414" i="21"/>
  <c r="D3417" i="21"/>
  <c r="F3416" i="21"/>
  <c r="E3416" i="21"/>
  <c r="J3415" i="21"/>
  <c r="N3415" i="21"/>
  <c r="P3415" i="21"/>
  <c r="L3415" i="21"/>
  <c r="I3415" i="21"/>
  <c r="H3416" i="21"/>
  <c r="K3414" i="21"/>
  <c r="O3414" i="21"/>
  <c r="Q3414" i="21"/>
  <c r="M3414" i="21"/>
  <c r="D3418" i="21"/>
  <c r="F3417" i="21"/>
  <c r="E3417" i="21"/>
  <c r="Q3415" i="21"/>
  <c r="M3415" i="21"/>
  <c r="O3415" i="21"/>
  <c r="K3415" i="21"/>
  <c r="H3417" i="21"/>
  <c r="I3416" i="21"/>
  <c r="L3416" i="21"/>
  <c r="P3416" i="21"/>
  <c r="J3416" i="21"/>
  <c r="N3416" i="21"/>
  <c r="F3418" i="21"/>
  <c r="D3419" i="21"/>
  <c r="E3418" i="21"/>
  <c r="N3417" i="21"/>
  <c r="H3418" i="21"/>
  <c r="P3417" i="21"/>
  <c r="J3417" i="21"/>
  <c r="I3417" i="21"/>
  <c r="L3417" i="21"/>
  <c r="Q3416" i="21"/>
  <c r="K3416" i="21"/>
  <c r="O3416" i="21"/>
  <c r="M3416" i="21"/>
  <c r="E3419" i="21"/>
  <c r="D3420" i="21"/>
  <c r="F3419" i="21"/>
  <c r="I3418" i="21"/>
  <c r="J3418" i="21"/>
  <c r="H3419" i="21"/>
  <c r="P3418" i="21"/>
  <c r="N3418" i="21"/>
  <c r="L3418" i="21"/>
  <c r="Q3417" i="21"/>
  <c r="O3417" i="21"/>
  <c r="K3417" i="21"/>
  <c r="M3417" i="21"/>
  <c r="E3420" i="21"/>
  <c r="F3420" i="21"/>
  <c r="D3421" i="21"/>
  <c r="O3418" i="21"/>
  <c r="Q3418" i="21"/>
  <c r="K3418" i="21"/>
  <c r="M3418" i="21"/>
  <c r="N3419" i="21"/>
  <c r="J3419" i="21"/>
  <c r="P3419" i="21"/>
  <c r="I3419" i="21"/>
  <c r="H3420" i="21"/>
  <c r="L3419" i="21"/>
  <c r="E3421" i="21"/>
  <c r="D3422" i="21"/>
  <c r="F3421" i="21"/>
  <c r="O3419" i="21"/>
  <c r="K3419" i="21"/>
  <c r="Q3419" i="21"/>
  <c r="M3419" i="21"/>
  <c r="L3420" i="21"/>
  <c r="I3420" i="21"/>
  <c r="N3420" i="21"/>
  <c r="P3420" i="21"/>
  <c r="H3421" i="21"/>
  <c r="J3420" i="21"/>
  <c r="E3422" i="21"/>
  <c r="D3423" i="21"/>
  <c r="F3422" i="21"/>
  <c r="K3420" i="21"/>
  <c r="O3420" i="21"/>
  <c r="M3420" i="21"/>
  <c r="Q3420" i="21"/>
  <c r="N3421" i="21"/>
  <c r="H3422" i="21"/>
  <c r="J3421" i="21"/>
  <c r="L3421" i="21"/>
  <c r="P3421" i="21"/>
  <c r="I3421" i="21"/>
  <c r="D3424" i="21"/>
  <c r="E3423" i="21"/>
  <c r="F3423" i="21"/>
  <c r="P3422" i="21"/>
  <c r="L3422" i="21"/>
  <c r="J3422" i="21"/>
  <c r="N3422" i="21"/>
  <c r="I3422" i="21"/>
  <c r="H3423" i="21"/>
  <c r="Q3421" i="21"/>
  <c r="M3421" i="21"/>
  <c r="O3421" i="21"/>
  <c r="K3421" i="21"/>
  <c r="F3424" i="21"/>
  <c r="E3424" i="21"/>
  <c r="D3425" i="21"/>
  <c r="K3422" i="21"/>
  <c r="Q3422" i="21"/>
  <c r="M3422" i="21"/>
  <c r="O3422" i="21"/>
  <c r="L3423" i="21"/>
  <c r="H3424" i="21"/>
  <c r="I3423" i="21"/>
  <c r="N3423" i="21"/>
  <c r="P3423" i="21"/>
  <c r="J3423" i="21"/>
  <c r="E3425" i="21"/>
  <c r="F3425" i="21"/>
  <c r="D3426" i="21"/>
  <c r="N3424" i="21"/>
  <c r="P3424" i="21"/>
  <c r="H3425" i="21"/>
  <c r="J3424" i="21"/>
  <c r="L3424" i="21"/>
  <c r="I3424" i="21"/>
  <c r="K3423" i="21"/>
  <c r="O3423" i="21"/>
  <c r="M3423" i="21"/>
  <c r="Q3423" i="21"/>
  <c r="F3426" i="21"/>
  <c r="D3427" i="21"/>
  <c r="E3426" i="21"/>
  <c r="N3425" i="21"/>
  <c r="P3425" i="21"/>
  <c r="H3426" i="21"/>
  <c r="J3425" i="21"/>
  <c r="I3425" i="21"/>
  <c r="L3425" i="21"/>
  <c r="M3424" i="21"/>
  <c r="Q3424" i="21"/>
  <c r="K3424" i="21"/>
  <c r="O3424" i="21"/>
  <c r="F3427" i="21"/>
  <c r="E3427" i="21"/>
  <c r="D3428" i="21"/>
  <c r="I3426" i="21"/>
  <c r="J3426" i="21"/>
  <c r="L3426" i="21"/>
  <c r="H3427" i="21"/>
  <c r="N3426" i="21"/>
  <c r="P3426" i="21"/>
  <c r="Q3425" i="21"/>
  <c r="M3425" i="21"/>
  <c r="K3425" i="21"/>
  <c r="O3425" i="21"/>
  <c r="E3428" i="21"/>
  <c r="F3428" i="21"/>
  <c r="D3429" i="21"/>
  <c r="O3426" i="21"/>
  <c r="K3426" i="21"/>
  <c r="Q3426" i="21"/>
  <c r="M3426" i="21"/>
  <c r="N3427" i="21"/>
  <c r="H3428" i="21"/>
  <c r="J3427" i="21"/>
  <c r="I3427" i="21"/>
  <c r="P3427" i="21"/>
  <c r="L3427" i="21"/>
  <c r="E3429" i="21"/>
  <c r="F3429" i="21"/>
  <c r="D3430" i="21"/>
  <c r="N3428" i="21"/>
  <c r="H3429" i="21"/>
  <c r="I3428" i="21"/>
  <c r="J3428" i="21"/>
  <c r="L3428" i="21"/>
  <c r="P3428" i="21"/>
  <c r="K3427" i="21"/>
  <c r="M3427" i="21"/>
  <c r="O3427" i="21"/>
  <c r="Q3427" i="21"/>
  <c r="D3431" i="21"/>
  <c r="E3430" i="21"/>
  <c r="F3430" i="21"/>
  <c r="L3429" i="21"/>
  <c r="P3429" i="21"/>
  <c r="H3430" i="21"/>
  <c r="N3429" i="21"/>
  <c r="I3429" i="21"/>
  <c r="J3429" i="21"/>
  <c r="Q3428" i="21"/>
  <c r="K3428" i="21"/>
  <c r="M3428" i="21"/>
  <c r="O3428" i="21"/>
  <c r="E3431" i="21"/>
  <c r="D3432" i="21"/>
  <c r="F3431" i="21"/>
  <c r="H3431" i="21"/>
  <c r="I3430" i="21"/>
  <c r="N3430" i="21"/>
  <c r="P3430" i="21"/>
  <c r="L3430" i="21"/>
  <c r="J3430" i="21"/>
  <c r="Q3429" i="21"/>
  <c r="M3429" i="21"/>
  <c r="K3429" i="21"/>
  <c r="O3429" i="21"/>
  <c r="E3432" i="21"/>
  <c r="D3433" i="21"/>
  <c r="F3432" i="21"/>
  <c r="I3431" i="21"/>
  <c r="P3431" i="21"/>
  <c r="J3431" i="21"/>
  <c r="N3431" i="21"/>
  <c r="L3431" i="21"/>
  <c r="H3432" i="21"/>
  <c r="Q3430" i="21"/>
  <c r="M3430" i="21"/>
  <c r="O3430" i="21"/>
  <c r="K3430" i="21"/>
  <c r="D3434" i="21"/>
  <c r="F3433" i="21"/>
  <c r="E3433" i="21"/>
  <c r="K3431" i="21"/>
  <c r="M3431" i="21"/>
  <c r="Q3431" i="21"/>
  <c r="O3431" i="21"/>
  <c r="N3432" i="21"/>
  <c r="P3432" i="21"/>
  <c r="I3432" i="21"/>
  <c r="J3432" i="21"/>
  <c r="H3433" i="21"/>
  <c r="L3432" i="21"/>
  <c r="E3434" i="21"/>
  <c r="F3434" i="21"/>
  <c r="D3435" i="21"/>
  <c r="K3432" i="21"/>
  <c r="O3432" i="21"/>
  <c r="Q3432" i="21"/>
  <c r="M3432" i="21"/>
  <c r="H3434" i="21"/>
  <c r="N3433" i="21"/>
  <c r="J3433" i="21"/>
  <c r="P3433" i="21"/>
  <c r="I3433" i="21"/>
  <c r="L3433" i="21"/>
  <c r="D3436" i="21"/>
  <c r="E3435" i="21"/>
  <c r="F3435" i="21"/>
  <c r="N3434" i="21"/>
  <c r="H3435" i="21"/>
  <c r="J3434" i="21"/>
  <c r="L3434" i="21"/>
  <c r="I3434" i="21"/>
  <c r="P3434" i="21"/>
  <c r="M3433" i="21"/>
  <c r="K3433" i="21"/>
  <c r="Q3433" i="21"/>
  <c r="O3433" i="21"/>
  <c r="D3437" i="21"/>
  <c r="F3436" i="21"/>
  <c r="E3436" i="21"/>
  <c r="J3435" i="21"/>
  <c r="N3435" i="21"/>
  <c r="L3435" i="21"/>
  <c r="I3435" i="21"/>
  <c r="H3436" i="21"/>
  <c r="P3435" i="21"/>
  <c r="M3434" i="21"/>
  <c r="O3434" i="21"/>
  <c r="Q3434" i="21"/>
  <c r="K3434" i="21"/>
  <c r="F3437" i="21"/>
  <c r="E3437" i="21"/>
  <c r="D3438" i="21"/>
  <c r="O3435" i="21"/>
  <c r="Q3435" i="21"/>
  <c r="K3435" i="21"/>
  <c r="M3435" i="21"/>
  <c r="L3436" i="21"/>
  <c r="J3436" i="21"/>
  <c r="I3436" i="21"/>
  <c r="P3436" i="21"/>
  <c r="N3436" i="21"/>
  <c r="H3437" i="21"/>
  <c r="E3438" i="21"/>
  <c r="F3438" i="21"/>
  <c r="D3439" i="21"/>
  <c r="M3436" i="21"/>
  <c r="K3436" i="21"/>
  <c r="Q3436" i="21"/>
  <c r="O3436" i="21"/>
  <c r="L3437" i="21"/>
  <c r="N3437" i="21"/>
  <c r="P3437" i="21"/>
  <c r="J3437" i="21"/>
  <c r="H3438" i="21"/>
  <c r="I3437" i="21"/>
  <c r="E3439" i="21"/>
  <c r="D3440" i="21"/>
  <c r="F3439" i="21"/>
  <c r="N3438" i="21"/>
  <c r="H3439" i="21"/>
  <c r="P3438" i="21"/>
  <c r="I3438" i="21"/>
  <c r="L3438" i="21"/>
  <c r="J3438" i="21"/>
  <c r="M3437" i="21"/>
  <c r="Q3437" i="21"/>
  <c r="K3437" i="21"/>
  <c r="O3437" i="21"/>
  <c r="F3440" i="21"/>
  <c r="D3441" i="21"/>
  <c r="E3440" i="21"/>
  <c r="J3439" i="21"/>
  <c r="L3439" i="21"/>
  <c r="P3439" i="21"/>
  <c r="N3439" i="21"/>
  <c r="H3440" i="21"/>
  <c r="I3439" i="21"/>
  <c r="O3438" i="21"/>
  <c r="K3438" i="21"/>
  <c r="M3438" i="21"/>
  <c r="Q3438" i="21"/>
  <c r="D3442" i="21"/>
  <c r="E3441" i="21"/>
  <c r="F3441" i="21"/>
  <c r="I3440" i="21"/>
  <c r="P3440" i="21"/>
  <c r="J3440" i="21"/>
  <c r="H3441" i="21"/>
  <c r="L3440" i="21"/>
  <c r="N3440" i="21"/>
  <c r="K3439" i="21"/>
  <c r="O3439" i="21"/>
  <c r="Q3439" i="21"/>
  <c r="M3439" i="21"/>
  <c r="D3443" i="21"/>
  <c r="F3442" i="21"/>
  <c r="E3442" i="21"/>
  <c r="Q3440" i="21"/>
  <c r="K3440" i="21"/>
  <c r="M3440" i="21"/>
  <c r="O3440" i="21"/>
  <c r="L3441" i="21"/>
  <c r="H3442" i="21"/>
  <c r="J3441" i="21"/>
  <c r="P3441" i="21"/>
  <c r="N3441" i="21"/>
  <c r="I3441" i="21"/>
  <c r="F3443" i="21"/>
  <c r="E3443" i="21"/>
  <c r="D3444" i="21"/>
  <c r="H3443" i="21"/>
  <c r="J3442" i="21"/>
  <c r="L3442" i="21"/>
  <c r="N3442" i="21"/>
  <c r="P3442" i="21"/>
  <c r="I3442" i="21"/>
  <c r="K3441" i="21"/>
  <c r="O3441" i="21"/>
  <c r="Q3441" i="21"/>
  <c r="M3441" i="21"/>
  <c r="F3444" i="21"/>
  <c r="D3445" i="21"/>
  <c r="E3444" i="21"/>
  <c r="N3443" i="21"/>
  <c r="L3443" i="21"/>
  <c r="H3444" i="21"/>
  <c r="I3443" i="21"/>
  <c r="P3443" i="21"/>
  <c r="J3443" i="21"/>
  <c r="Q3442" i="21"/>
  <c r="M3442" i="21"/>
  <c r="O3442" i="21"/>
  <c r="K3442" i="21"/>
  <c r="E3445" i="21"/>
  <c r="F3445" i="21"/>
  <c r="D3446" i="21"/>
  <c r="H3445" i="21"/>
  <c r="L3444" i="21"/>
  <c r="J3444" i="21"/>
  <c r="N3444" i="21"/>
  <c r="P3444" i="21"/>
  <c r="I3444" i="21"/>
  <c r="K3443" i="21"/>
  <c r="M3443" i="21"/>
  <c r="Q3443" i="21"/>
  <c r="O3443" i="21"/>
  <c r="D3447" i="21"/>
  <c r="F3446" i="21"/>
  <c r="E3446" i="21"/>
  <c r="N3445" i="21"/>
  <c r="I3445" i="21"/>
  <c r="P3445" i="21"/>
  <c r="J3445" i="21"/>
  <c r="L3445" i="21"/>
  <c r="H3446" i="21"/>
  <c r="M3444" i="21"/>
  <c r="K3444" i="21"/>
  <c r="O3444" i="21"/>
  <c r="Q3444" i="21"/>
  <c r="D3448" i="21"/>
  <c r="E3447" i="21"/>
  <c r="F3447" i="21"/>
  <c r="K3445" i="21"/>
  <c r="M3445" i="21"/>
  <c r="O3445" i="21"/>
  <c r="Q3445" i="21"/>
  <c r="P3446" i="21"/>
  <c r="N3446" i="21"/>
  <c r="J3446" i="21"/>
  <c r="L3446" i="21"/>
  <c r="H3447" i="21"/>
  <c r="I3446" i="21"/>
  <c r="D3449" i="21"/>
  <c r="F3448" i="21"/>
  <c r="E3448" i="21"/>
  <c r="J3447" i="21"/>
  <c r="H3448" i="21"/>
  <c r="P3447" i="21"/>
  <c r="L3447" i="21"/>
  <c r="I3447" i="21"/>
  <c r="N3447" i="21"/>
  <c r="Q3446" i="21"/>
  <c r="K3446" i="21"/>
  <c r="M3446" i="21"/>
  <c r="O3446" i="21"/>
  <c r="F3449" i="21"/>
  <c r="E3449" i="21"/>
  <c r="D3450" i="21"/>
  <c r="I3448" i="21"/>
  <c r="P3448" i="21"/>
  <c r="H3449" i="21"/>
  <c r="L3448" i="21"/>
  <c r="J3448" i="21"/>
  <c r="N3448" i="21"/>
  <c r="Q3447" i="21"/>
  <c r="M3447" i="21"/>
  <c r="O3447" i="21"/>
  <c r="K3447" i="21"/>
  <c r="F3450" i="21"/>
  <c r="D3451" i="21"/>
  <c r="E3450" i="21"/>
  <c r="M3448" i="21"/>
  <c r="K3448" i="21"/>
  <c r="Q3448" i="21"/>
  <c r="O3448" i="21"/>
  <c r="J3449" i="21"/>
  <c r="I3449" i="21"/>
  <c r="H3450" i="21"/>
  <c r="L3449" i="21"/>
  <c r="N3449" i="21"/>
  <c r="P3449" i="21"/>
  <c r="D3452" i="21"/>
  <c r="F3451" i="21"/>
  <c r="E3451" i="21"/>
  <c r="O3449" i="21"/>
  <c r="K3449" i="21"/>
  <c r="M3449" i="21"/>
  <c r="Q3449" i="21"/>
  <c r="L3450" i="21"/>
  <c r="H3451" i="21"/>
  <c r="N3450" i="21"/>
  <c r="P3450" i="21"/>
  <c r="I3450" i="21"/>
  <c r="J3450" i="21"/>
  <c r="D3453" i="21"/>
  <c r="F3452" i="21"/>
  <c r="E3452" i="21"/>
  <c r="P3451" i="21"/>
  <c r="L3451" i="21"/>
  <c r="N3451" i="21"/>
  <c r="J3451" i="21"/>
  <c r="H3452" i="21"/>
  <c r="I3451" i="21"/>
  <c r="Q3450" i="21"/>
  <c r="K3450" i="21"/>
  <c r="M3450" i="21"/>
  <c r="O3450" i="21"/>
  <c r="F3453" i="21"/>
  <c r="D3454" i="21"/>
  <c r="E3453" i="21"/>
  <c r="H3453" i="21"/>
  <c r="L3452" i="21"/>
  <c r="N3452" i="21"/>
  <c r="I3452" i="21"/>
  <c r="J3452" i="21"/>
  <c r="P3452" i="21"/>
  <c r="O3451" i="21"/>
  <c r="Q3451" i="21"/>
  <c r="M3451" i="21"/>
  <c r="K3451" i="21"/>
  <c r="E3454" i="21"/>
  <c r="F3454" i="21"/>
  <c r="D3455" i="21"/>
  <c r="L3453" i="21"/>
  <c r="I3453" i="21"/>
  <c r="J3453" i="21"/>
  <c r="H3454" i="21"/>
  <c r="P3453" i="21"/>
  <c r="N3453" i="21"/>
  <c r="O3452" i="21"/>
  <c r="M3452" i="21"/>
  <c r="Q3452" i="21"/>
  <c r="K3452" i="21"/>
  <c r="D3456" i="21"/>
  <c r="F3455" i="21"/>
  <c r="E3455" i="21"/>
  <c r="K3453" i="21"/>
  <c r="Q3453" i="21"/>
  <c r="M3453" i="21"/>
  <c r="O3453" i="21"/>
  <c r="P3454" i="21"/>
  <c r="I3454" i="21"/>
  <c r="J3454" i="21"/>
  <c r="H3455" i="21"/>
  <c r="L3454" i="21"/>
  <c r="N3454" i="21"/>
  <c r="D3457" i="21"/>
  <c r="F3456" i="21"/>
  <c r="E3456" i="21"/>
  <c r="O3454" i="21"/>
  <c r="M3454" i="21"/>
  <c r="Q3454" i="21"/>
  <c r="K3454" i="21"/>
  <c r="J3455" i="21"/>
  <c r="P3455" i="21"/>
  <c r="I3455" i="21"/>
  <c r="N3455" i="21"/>
  <c r="L3455" i="21"/>
  <c r="H3456" i="21"/>
  <c r="E3457" i="21"/>
  <c r="D3458" i="21"/>
  <c r="F3457" i="21"/>
  <c r="M3455" i="21"/>
  <c r="O3455" i="21"/>
  <c r="K3455" i="21"/>
  <c r="Q3455" i="21"/>
  <c r="P3456" i="21"/>
  <c r="N3456" i="21"/>
  <c r="J3456" i="21"/>
  <c r="H3457" i="21"/>
  <c r="L3456" i="21"/>
  <c r="I3456" i="21"/>
  <c r="F3458" i="21"/>
  <c r="D3459" i="21"/>
  <c r="E3458" i="21"/>
  <c r="H3458" i="21"/>
  <c r="J3457" i="21"/>
  <c r="L3457" i="21"/>
  <c r="P3457" i="21"/>
  <c r="N3457" i="21"/>
  <c r="I3457" i="21"/>
  <c r="M3456" i="21"/>
  <c r="O3456" i="21"/>
  <c r="K3456" i="21"/>
  <c r="Q3456" i="21"/>
  <c r="D3460" i="21"/>
  <c r="F3459" i="21"/>
  <c r="E3459" i="21"/>
  <c r="I3458" i="21"/>
  <c r="L3458" i="21"/>
  <c r="J3458" i="21"/>
  <c r="N3458" i="21"/>
  <c r="P3458" i="21"/>
  <c r="H3459" i="21"/>
  <c r="M3457" i="21"/>
  <c r="K3457" i="21"/>
  <c r="O3457" i="21"/>
  <c r="Q3457" i="21"/>
  <c r="F3460" i="21"/>
  <c r="D3461" i="21"/>
  <c r="E3460" i="21"/>
  <c r="K3458" i="21"/>
  <c r="Q3458" i="21"/>
  <c r="O3458" i="21"/>
  <c r="M3458" i="21"/>
  <c r="H3460" i="21"/>
  <c r="J3459" i="21"/>
  <c r="I3459" i="21"/>
  <c r="P3459" i="21"/>
  <c r="L3459" i="21"/>
  <c r="N3459" i="21"/>
  <c r="E3461" i="21"/>
  <c r="D3462" i="21"/>
  <c r="F3461" i="21"/>
  <c r="L3460" i="21"/>
  <c r="H3461" i="21"/>
  <c r="J3460" i="21"/>
  <c r="I3460" i="21"/>
  <c r="P3460" i="21"/>
  <c r="N3460" i="21"/>
  <c r="K3459" i="21"/>
  <c r="M3459" i="21"/>
  <c r="Q3459" i="21"/>
  <c r="O3459" i="21"/>
  <c r="F3462" i="21"/>
  <c r="D3463" i="21"/>
  <c r="E3462" i="21"/>
  <c r="L3461" i="21"/>
  <c r="J3461" i="21"/>
  <c r="P3461" i="21"/>
  <c r="I3461" i="21"/>
  <c r="H3462" i="21"/>
  <c r="N3461" i="21"/>
  <c r="M3460" i="21"/>
  <c r="Q3460" i="21"/>
  <c r="K3460" i="21"/>
  <c r="O3460" i="21"/>
  <c r="E3463" i="21"/>
  <c r="F3463" i="21"/>
  <c r="D3464" i="21"/>
  <c r="K3461" i="21"/>
  <c r="M3461" i="21"/>
  <c r="Q3461" i="21"/>
  <c r="O3461" i="21"/>
  <c r="I3462" i="21"/>
  <c r="L3462" i="21"/>
  <c r="J3462" i="21"/>
  <c r="P3462" i="21"/>
  <c r="N3462" i="21"/>
  <c r="H3463" i="21"/>
  <c r="D3465" i="21"/>
  <c r="E3464" i="21"/>
  <c r="F3464" i="21"/>
  <c r="O3462" i="21"/>
  <c r="Q3462" i="21"/>
  <c r="K3462" i="21"/>
  <c r="M3462" i="21"/>
  <c r="L3463" i="21"/>
  <c r="H3464" i="21"/>
  <c r="N3463" i="21"/>
  <c r="I3463" i="21"/>
  <c r="P3463" i="21"/>
  <c r="J3463" i="21"/>
  <c r="D3466" i="21"/>
  <c r="F3465" i="21"/>
  <c r="E3465" i="21"/>
  <c r="P3464" i="21"/>
  <c r="I3464" i="21"/>
  <c r="J3464" i="21"/>
  <c r="N3464" i="21"/>
  <c r="H3465" i="21"/>
  <c r="L3464" i="21"/>
  <c r="K3463" i="21"/>
  <c r="Q3463" i="21"/>
  <c r="M3463" i="21"/>
  <c r="O3463" i="21"/>
  <c r="D3467" i="21"/>
  <c r="E3466" i="21"/>
  <c r="F3466" i="21"/>
  <c r="M3464" i="21"/>
  <c r="O3464" i="21"/>
  <c r="Q3464" i="21"/>
  <c r="K3464" i="21"/>
  <c r="I3465" i="21"/>
  <c r="P3465" i="21"/>
  <c r="H3466" i="21"/>
  <c r="L3465" i="21"/>
  <c r="J3465" i="21"/>
  <c r="N3465" i="21"/>
  <c r="F3467" i="21"/>
  <c r="E3467" i="21"/>
  <c r="D3468" i="21"/>
  <c r="Q3465" i="21"/>
  <c r="O3465" i="21"/>
  <c r="K3465" i="21"/>
  <c r="M3465" i="21"/>
  <c r="P3466" i="21"/>
  <c r="L3466" i="21"/>
  <c r="J3466" i="21"/>
  <c r="N3466" i="21"/>
  <c r="I3466" i="21"/>
  <c r="H3467" i="21"/>
  <c r="E3468" i="21"/>
  <c r="F3468" i="21"/>
  <c r="D3469" i="21"/>
  <c r="M3466" i="21"/>
  <c r="K3466" i="21"/>
  <c r="O3466" i="21"/>
  <c r="Q3466" i="21"/>
  <c r="N3467" i="21"/>
  <c r="L3467" i="21"/>
  <c r="J3467" i="21"/>
  <c r="I3467" i="21"/>
  <c r="H3468" i="21"/>
  <c r="P3467" i="21"/>
  <c r="E3469" i="21"/>
  <c r="D3470" i="21"/>
  <c r="F3469" i="21"/>
  <c r="Q3467" i="21"/>
  <c r="K3467" i="21"/>
  <c r="O3467" i="21"/>
  <c r="M3467" i="21"/>
  <c r="N3468" i="21"/>
  <c r="P3468" i="21"/>
  <c r="L3468" i="21"/>
  <c r="H3469" i="21"/>
  <c r="I3468" i="21"/>
  <c r="J3468" i="21"/>
  <c r="E3470" i="21"/>
  <c r="F3470" i="21"/>
  <c r="D3471" i="21"/>
  <c r="L3469" i="21"/>
  <c r="N3469" i="21"/>
  <c r="J3469" i="21"/>
  <c r="I3469" i="21"/>
  <c r="P3469" i="21"/>
  <c r="H3470" i="21"/>
  <c r="K3468" i="21"/>
  <c r="M3468" i="21"/>
  <c r="Q3468" i="21"/>
  <c r="O3468" i="21"/>
  <c r="D3472" i="21"/>
  <c r="F3471" i="21"/>
  <c r="E3471" i="21"/>
  <c r="Q3469" i="21"/>
  <c r="M3469" i="21"/>
  <c r="O3469" i="21"/>
  <c r="K3469" i="21"/>
  <c r="P3470" i="21"/>
  <c r="L3470" i="21"/>
  <c r="I3470" i="21"/>
  <c r="H3471" i="21"/>
  <c r="J3470" i="21"/>
  <c r="N3470" i="21"/>
  <c r="D3473" i="21"/>
  <c r="E3472" i="21"/>
  <c r="F3472" i="21"/>
  <c r="O3470" i="21"/>
  <c r="M3470" i="21"/>
  <c r="Q3470" i="21"/>
  <c r="K3470" i="21"/>
  <c r="P3471" i="21"/>
  <c r="N3471" i="21"/>
  <c r="L3471" i="21"/>
  <c r="I3471" i="21"/>
  <c r="H3472" i="21"/>
  <c r="J3471" i="21"/>
  <c r="F3473" i="21"/>
  <c r="E3473" i="21"/>
  <c r="D3474" i="21"/>
  <c r="Q3471" i="21"/>
  <c r="K3471" i="21"/>
  <c r="O3471" i="21"/>
  <c r="M3471" i="21"/>
  <c r="N3472" i="21"/>
  <c r="P3472" i="21"/>
  <c r="L3472" i="21"/>
  <c r="H3473" i="21"/>
  <c r="J3472" i="21"/>
  <c r="I3472" i="21"/>
  <c r="D3475" i="21"/>
  <c r="F3474" i="21"/>
  <c r="E3474" i="21"/>
  <c r="P3473" i="21"/>
  <c r="L3473" i="21"/>
  <c r="I3473" i="21"/>
  <c r="H3474" i="21"/>
  <c r="J3473" i="21"/>
  <c r="N3473" i="21"/>
  <c r="O3472" i="21"/>
  <c r="Q3472" i="21"/>
  <c r="K3472" i="21"/>
  <c r="M3472" i="21"/>
  <c r="D3476" i="21"/>
  <c r="F3475" i="21"/>
  <c r="E3475" i="21"/>
  <c r="K3473" i="21"/>
  <c r="Q3473" i="21"/>
  <c r="M3473" i="21"/>
  <c r="O3473" i="21"/>
  <c r="N3474" i="21"/>
  <c r="J3474" i="21"/>
  <c r="L3474" i="21"/>
  <c r="P3474" i="21"/>
  <c r="H3475" i="21"/>
  <c r="I3474" i="21"/>
  <c r="D3477" i="21"/>
  <c r="E3476" i="21"/>
  <c r="F3476" i="21"/>
  <c r="P3475" i="21"/>
  <c r="N3475" i="21"/>
  <c r="L3475" i="21"/>
  <c r="H3476" i="21"/>
  <c r="J3475" i="21"/>
  <c r="I3475" i="21"/>
  <c r="O3474" i="21"/>
  <c r="K3474" i="21"/>
  <c r="Q3474" i="21"/>
  <c r="M3474" i="21"/>
  <c r="E3477" i="21"/>
  <c r="F3477" i="21"/>
  <c r="D3478" i="21"/>
  <c r="J3476" i="21"/>
  <c r="L3476" i="21"/>
  <c r="H3477" i="21"/>
  <c r="I3476" i="21"/>
  <c r="N3476" i="21"/>
  <c r="P3476" i="21"/>
  <c r="Q3475" i="21"/>
  <c r="M3475" i="21"/>
  <c r="K3475" i="21"/>
  <c r="O3475" i="21"/>
  <c r="F3478" i="21"/>
  <c r="E3478" i="21"/>
  <c r="D3479" i="21"/>
  <c r="P3477" i="21"/>
  <c r="L3477" i="21"/>
  <c r="H3478" i="21"/>
  <c r="J3477" i="21"/>
  <c r="I3477" i="21"/>
  <c r="N3477" i="21"/>
  <c r="M3476" i="21"/>
  <c r="Q3476" i="21"/>
  <c r="O3476" i="21"/>
  <c r="K3476" i="21"/>
  <c r="F3479" i="21"/>
  <c r="D3480" i="21"/>
  <c r="E3479" i="21"/>
  <c r="J3478" i="21"/>
  <c r="P3478" i="21"/>
  <c r="L3478" i="21"/>
  <c r="H3479" i="21"/>
  <c r="N3478" i="21"/>
  <c r="I3478" i="21"/>
  <c r="Q3477" i="21"/>
  <c r="M3477" i="21"/>
  <c r="O3477" i="21"/>
  <c r="K3477" i="21"/>
  <c r="F3480" i="21"/>
  <c r="D3481" i="21"/>
  <c r="E3480" i="21"/>
  <c r="H3480" i="21"/>
  <c r="J3479" i="21"/>
  <c r="I3479" i="21"/>
  <c r="P3479" i="21"/>
  <c r="N3479" i="21"/>
  <c r="L3479" i="21"/>
  <c r="K3478" i="21"/>
  <c r="M3478" i="21"/>
  <c r="O3478" i="21"/>
  <c r="Q3478" i="21"/>
  <c r="D3482" i="21"/>
  <c r="E3481" i="21"/>
  <c r="F3481" i="21"/>
  <c r="L3480" i="21"/>
  <c r="I3480" i="21"/>
  <c r="H3481" i="21"/>
  <c r="J3480" i="21"/>
  <c r="P3480" i="21"/>
  <c r="N3480" i="21"/>
  <c r="M3479" i="21"/>
  <c r="K3479" i="21"/>
  <c r="O3479" i="21"/>
  <c r="Q3479" i="21"/>
  <c r="F3482" i="21"/>
  <c r="D3483" i="21"/>
  <c r="E3482" i="21"/>
  <c r="K3480" i="21"/>
  <c r="Q3480" i="21"/>
  <c r="M3480" i="21"/>
  <c r="O3480" i="21"/>
  <c r="J3481" i="21"/>
  <c r="P3481" i="21"/>
  <c r="N3481" i="21"/>
  <c r="I3481" i="21"/>
  <c r="H3482" i="21"/>
  <c r="L3481" i="21"/>
  <c r="D3484" i="21"/>
  <c r="F3483" i="21"/>
  <c r="E3483" i="21"/>
  <c r="Q3481" i="21"/>
  <c r="O3481" i="21"/>
  <c r="K3481" i="21"/>
  <c r="M3481" i="21"/>
  <c r="N3482" i="21"/>
  <c r="P3482" i="21"/>
  <c r="J3482" i="21"/>
  <c r="H3483" i="21"/>
  <c r="L3482" i="21"/>
  <c r="I3482" i="21"/>
  <c r="D3485" i="21"/>
  <c r="E3484" i="21"/>
  <c r="F3484" i="21"/>
  <c r="H3484" i="21"/>
  <c r="J3483" i="21"/>
  <c r="N3483" i="21"/>
  <c r="P3483" i="21"/>
  <c r="L3483" i="21"/>
  <c r="I3483" i="21"/>
  <c r="K3482" i="21"/>
  <c r="O3482" i="21"/>
  <c r="M3482" i="21"/>
  <c r="Q3482" i="21"/>
  <c r="E3485" i="21"/>
  <c r="F3485" i="21"/>
  <c r="D3486" i="21"/>
  <c r="N3484" i="21"/>
  <c r="P3484" i="21"/>
  <c r="L3484" i="21"/>
  <c r="I3484" i="21"/>
  <c r="J3484" i="21"/>
  <c r="H3485" i="21"/>
  <c r="O3483" i="21"/>
  <c r="Q3483" i="21"/>
  <c r="M3483" i="21"/>
  <c r="K3483" i="21"/>
  <c r="E3486" i="21"/>
  <c r="F3486" i="21"/>
  <c r="D3487" i="21"/>
  <c r="M3484" i="21"/>
  <c r="Q3484" i="21"/>
  <c r="O3484" i="21"/>
  <c r="K3484" i="21"/>
  <c r="L3485" i="21"/>
  <c r="I3485" i="21"/>
  <c r="H3486" i="21"/>
  <c r="N3485" i="21"/>
  <c r="P3485" i="21"/>
  <c r="J3485" i="21"/>
  <c r="E3487" i="21"/>
  <c r="F3487" i="21"/>
  <c r="D3488" i="21"/>
  <c r="M3485" i="21"/>
  <c r="Q3485" i="21"/>
  <c r="O3485" i="21"/>
  <c r="K3485" i="21"/>
  <c r="H3487" i="21"/>
  <c r="L3486" i="21"/>
  <c r="I3486" i="21"/>
  <c r="N3486" i="21"/>
  <c r="P3486" i="21"/>
  <c r="J3486" i="21"/>
  <c r="D3489" i="21"/>
  <c r="F3488" i="21"/>
  <c r="E3488" i="21"/>
  <c r="I3487" i="21"/>
  <c r="J3487" i="21"/>
  <c r="N3487" i="21"/>
  <c r="L3487" i="21"/>
  <c r="H3488" i="21"/>
  <c r="P3487" i="21"/>
  <c r="M3486" i="21"/>
  <c r="K3486" i="21"/>
  <c r="Q3486" i="21"/>
  <c r="O3486" i="21"/>
  <c r="F3489" i="21"/>
  <c r="E3489" i="21"/>
  <c r="D3490" i="21"/>
  <c r="M3487" i="21"/>
  <c r="Q3487" i="21"/>
  <c r="K3487" i="21"/>
  <c r="O3487" i="21"/>
  <c r="H3489" i="21"/>
  <c r="I3488" i="21"/>
  <c r="L3488" i="21"/>
  <c r="J3488" i="21"/>
  <c r="P3488" i="21"/>
  <c r="N3488" i="21"/>
  <c r="E3490" i="21"/>
  <c r="F3490" i="21"/>
  <c r="D3491" i="21"/>
  <c r="P3489" i="21"/>
  <c r="I3489" i="21"/>
  <c r="N3489" i="21"/>
  <c r="J3489" i="21"/>
  <c r="H3490" i="21"/>
  <c r="L3489" i="21"/>
  <c r="O3488" i="21"/>
  <c r="M3488" i="21"/>
  <c r="Q3488" i="21"/>
  <c r="K3488" i="21"/>
  <c r="D3492" i="21"/>
  <c r="F3491" i="21"/>
  <c r="E3491" i="21"/>
  <c r="M3489" i="21"/>
  <c r="Q3489" i="21"/>
  <c r="O3489" i="21"/>
  <c r="K3489" i="21"/>
  <c r="H3491" i="21"/>
  <c r="I3490" i="21"/>
  <c r="P3490" i="21"/>
  <c r="J3490" i="21"/>
  <c r="L3490" i="21"/>
  <c r="N3490" i="21"/>
  <c r="F3492" i="21"/>
  <c r="D3493" i="21"/>
  <c r="E3492" i="21"/>
  <c r="P3491" i="21"/>
  <c r="J3491" i="21"/>
  <c r="L3491" i="21"/>
  <c r="H3492" i="21"/>
  <c r="I3491" i="21"/>
  <c r="N3491" i="21"/>
  <c r="M3490" i="21"/>
  <c r="O3490" i="21"/>
  <c r="K3490" i="21"/>
  <c r="Q3490" i="21"/>
  <c r="F3493" i="21"/>
  <c r="E3493" i="21"/>
  <c r="D3494" i="21"/>
  <c r="J3492" i="21"/>
  <c r="L3492" i="21"/>
  <c r="P3492" i="21"/>
  <c r="H3493" i="21"/>
  <c r="N3492" i="21"/>
  <c r="I3492" i="21"/>
  <c r="Q3491" i="21"/>
  <c r="M3491" i="21"/>
  <c r="O3491" i="21"/>
  <c r="K3491" i="21"/>
  <c r="D3495" i="21"/>
  <c r="F3494" i="21"/>
  <c r="E3494" i="21"/>
  <c r="J3493" i="21"/>
  <c r="L3493" i="21"/>
  <c r="I3493" i="21"/>
  <c r="N3493" i="21"/>
  <c r="H3494" i="21"/>
  <c r="P3493" i="21"/>
  <c r="Q3492" i="21"/>
  <c r="M3492" i="21"/>
  <c r="O3492" i="21"/>
  <c r="K3492" i="21"/>
  <c r="E3495" i="21"/>
  <c r="D3496" i="21"/>
  <c r="F3495" i="21"/>
  <c r="Q3493" i="21"/>
  <c r="K3493" i="21"/>
  <c r="O3493" i="21"/>
  <c r="M3493" i="21"/>
  <c r="P3494" i="21"/>
  <c r="L3494" i="21"/>
  <c r="H3495" i="21"/>
  <c r="J3494" i="21"/>
  <c r="N3494" i="21"/>
  <c r="I3494" i="21"/>
  <c r="D3497" i="21"/>
  <c r="E3496" i="21"/>
  <c r="F3496" i="21"/>
  <c r="J3495" i="21"/>
  <c r="N3495" i="21"/>
  <c r="L3495" i="21"/>
  <c r="P3495" i="21"/>
  <c r="I3495" i="21"/>
  <c r="H3496" i="21"/>
  <c r="O3494" i="21"/>
  <c r="K3494" i="21"/>
  <c r="M3494" i="21"/>
  <c r="Q3494" i="21"/>
  <c r="D3498" i="21"/>
  <c r="F3497" i="21"/>
  <c r="E3497" i="21"/>
  <c r="Q3495" i="21"/>
  <c r="M3495" i="21"/>
  <c r="O3495" i="21"/>
  <c r="K3495" i="21"/>
  <c r="J3496" i="21"/>
  <c r="I3496" i="21"/>
  <c r="P3496" i="21"/>
  <c r="H3497" i="21"/>
  <c r="N3496" i="21"/>
  <c r="L3496" i="21"/>
  <c r="F3498" i="21"/>
  <c r="E3498" i="21"/>
  <c r="D3499" i="21"/>
  <c r="K3496" i="21"/>
  <c r="M3496" i="21"/>
  <c r="O3496" i="21"/>
  <c r="Q3496" i="21"/>
  <c r="L3497" i="21"/>
  <c r="N3497" i="21"/>
  <c r="P3497" i="21"/>
  <c r="I3497" i="21"/>
  <c r="J3497" i="21"/>
  <c r="H3498" i="21"/>
  <c r="F3499" i="21"/>
  <c r="E3499" i="21"/>
  <c r="D3500" i="21"/>
  <c r="O3497" i="21"/>
  <c r="Q3497" i="21"/>
  <c r="M3497" i="21"/>
  <c r="K3497" i="21"/>
  <c r="P3498" i="21"/>
  <c r="L3498" i="21"/>
  <c r="J3498" i="21"/>
  <c r="N3498" i="21"/>
  <c r="H3499" i="21"/>
  <c r="I3498" i="21"/>
  <c r="D3501" i="21"/>
  <c r="F3500" i="21"/>
  <c r="E3500" i="21"/>
  <c r="J3499" i="21"/>
  <c r="P3499" i="21"/>
  <c r="H3500" i="21"/>
  <c r="L3499" i="21"/>
  <c r="N3499" i="21"/>
  <c r="I3499" i="21"/>
  <c r="Q3498" i="21"/>
  <c r="K3498" i="21"/>
  <c r="M3498" i="21"/>
  <c r="O3498" i="21"/>
  <c r="D3502" i="21"/>
  <c r="F3501" i="21"/>
  <c r="E3501" i="21"/>
  <c r="H3501" i="21"/>
  <c r="P3500" i="21"/>
  <c r="J3500" i="21"/>
  <c r="I3500" i="21"/>
  <c r="N3500" i="21"/>
  <c r="L3500" i="21"/>
  <c r="Q3499" i="21"/>
  <c r="O3499" i="21"/>
  <c r="M3499" i="21"/>
  <c r="K3499" i="21"/>
  <c r="E3502" i="21"/>
  <c r="F3502" i="21"/>
  <c r="D3503" i="21"/>
  <c r="J3501" i="21"/>
  <c r="H3502" i="21"/>
  <c r="I3501" i="21"/>
  <c r="L3501" i="21"/>
  <c r="N3501" i="21"/>
  <c r="P3501" i="21"/>
  <c r="O3500" i="21"/>
  <c r="Q3500" i="21"/>
  <c r="M3500" i="21"/>
  <c r="K3500" i="21"/>
  <c r="D3504" i="21"/>
  <c r="E3503" i="21"/>
  <c r="F3503" i="21"/>
  <c r="P3502" i="21"/>
  <c r="J3502" i="21"/>
  <c r="N3502" i="21"/>
  <c r="I3502" i="21"/>
  <c r="L3502" i="21"/>
  <c r="H3503" i="21"/>
  <c r="K3501" i="21"/>
  <c r="O3501" i="21"/>
  <c r="Q3501" i="21"/>
  <c r="M3501" i="21"/>
  <c r="E3504" i="21"/>
  <c r="F3504" i="21"/>
  <c r="D3505" i="21"/>
  <c r="M3502" i="21"/>
  <c r="O3502" i="21"/>
  <c r="K3502" i="21"/>
  <c r="Q3502" i="21"/>
  <c r="N3503" i="21"/>
  <c r="H3504" i="21"/>
  <c r="P3503" i="21"/>
  <c r="L3503" i="21"/>
  <c r="I3503" i="21"/>
  <c r="J3503" i="21"/>
  <c r="F3505" i="21"/>
  <c r="E3505" i="21"/>
  <c r="D3506" i="21"/>
  <c r="L3504" i="21"/>
  <c r="N3504" i="21"/>
  <c r="H3505" i="21"/>
  <c r="I3504" i="21"/>
  <c r="J3504" i="21"/>
  <c r="P3504" i="21"/>
  <c r="Q3503" i="21"/>
  <c r="K3503" i="21"/>
  <c r="M3503" i="21"/>
  <c r="O3503" i="21"/>
  <c r="E3506" i="21"/>
  <c r="F3506" i="21"/>
  <c r="D3507" i="21"/>
  <c r="J3505" i="21"/>
  <c r="L3505" i="21"/>
  <c r="I3505" i="21"/>
  <c r="P3505" i="21"/>
  <c r="H3506" i="21"/>
  <c r="N3505" i="21"/>
  <c r="K3504" i="21"/>
  <c r="O3504" i="21"/>
  <c r="Q3504" i="21"/>
  <c r="M3504" i="21"/>
  <c r="E3507" i="21"/>
  <c r="F3507" i="21"/>
  <c r="D3508" i="21"/>
  <c r="K3505" i="21"/>
  <c r="O3505" i="21"/>
  <c r="Q3505" i="21"/>
  <c r="M3505" i="21"/>
  <c r="N3506" i="21"/>
  <c r="L3506" i="21"/>
  <c r="H3507" i="21"/>
  <c r="J3506" i="21"/>
  <c r="P3506" i="21"/>
  <c r="I3506" i="21"/>
  <c r="D3509" i="21"/>
  <c r="F3508" i="21"/>
  <c r="E3508" i="21"/>
  <c r="J3507" i="21"/>
  <c r="L3507" i="21"/>
  <c r="I3507" i="21"/>
  <c r="H3508" i="21"/>
  <c r="P3507" i="21"/>
  <c r="N3507" i="21"/>
  <c r="O3506" i="21"/>
  <c r="M3506" i="21"/>
  <c r="Q3506" i="21"/>
  <c r="K3506" i="21"/>
  <c r="F3509" i="21"/>
  <c r="D3510" i="21"/>
  <c r="E3509" i="21"/>
  <c r="M3507" i="21"/>
  <c r="O3507" i="21"/>
  <c r="K3507" i="21"/>
  <c r="Q3507" i="21"/>
  <c r="L3508" i="21"/>
  <c r="P3508" i="21"/>
  <c r="H3509" i="21"/>
  <c r="I3508" i="21"/>
  <c r="J3508" i="21"/>
  <c r="N3508" i="21"/>
  <c r="F3510" i="21"/>
  <c r="E3510" i="21"/>
  <c r="D3511" i="21"/>
  <c r="H3510" i="21"/>
  <c r="N3509" i="21"/>
  <c r="L3509" i="21"/>
  <c r="I3509" i="21"/>
  <c r="P3509" i="21"/>
  <c r="J3509" i="21"/>
  <c r="K3508" i="21"/>
  <c r="Q3508" i="21"/>
  <c r="M3508" i="21"/>
  <c r="O3508" i="21"/>
  <c r="D3512" i="21"/>
  <c r="E3511" i="21"/>
  <c r="F3511" i="21"/>
  <c r="H3511" i="21"/>
  <c r="N3510" i="21"/>
  <c r="P3510" i="21"/>
  <c r="J3510" i="21"/>
  <c r="I3510" i="21"/>
  <c r="L3510" i="21"/>
  <c r="K3509" i="21"/>
  <c r="Q3509" i="21"/>
  <c r="O3509" i="21"/>
  <c r="M3509" i="21"/>
  <c r="E3512" i="21"/>
  <c r="F3512" i="21"/>
  <c r="D3513" i="21"/>
  <c r="N3511" i="21"/>
  <c r="P3511" i="21"/>
  <c r="J3511" i="21"/>
  <c r="I3511" i="21"/>
  <c r="L3511" i="21"/>
  <c r="H3512" i="21"/>
  <c r="O3510" i="21"/>
  <c r="M3510" i="21"/>
  <c r="K3510" i="21"/>
  <c r="Q3510" i="21"/>
  <c r="E3513" i="21"/>
  <c r="D3514" i="21"/>
  <c r="F3513" i="21"/>
  <c r="K3511" i="21"/>
  <c r="O3511" i="21"/>
  <c r="M3511" i="21"/>
  <c r="Q3511" i="21"/>
  <c r="P3512" i="21"/>
  <c r="J3512" i="21"/>
  <c r="N3512" i="21"/>
  <c r="H3513" i="21"/>
  <c r="L3512" i="21"/>
  <c r="I3512" i="21"/>
  <c r="F3514" i="21"/>
  <c r="E3514" i="21"/>
  <c r="D3515" i="21"/>
  <c r="I3513" i="21"/>
  <c r="P3513" i="21"/>
  <c r="L3513" i="21"/>
  <c r="J3513" i="21"/>
  <c r="H3514" i="21"/>
  <c r="N3513" i="21"/>
  <c r="Q3512" i="21"/>
  <c r="K3512" i="21"/>
  <c r="M3512" i="21"/>
  <c r="O3512" i="21"/>
  <c r="E3515" i="21"/>
  <c r="F3515" i="21"/>
  <c r="D3516" i="21"/>
  <c r="O3513" i="21"/>
  <c r="K3513" i="21"/>
  <c r="M3513" i="21"/>
  <c r="Q3513" i="21"/>
  <c r="N3514" i="21"/>
  <c r="H3515" i="21"/>
  <c r="P3514" i="21"/>
  <c r="I3514" i="21"/>
  <c r="L3514" i="21"/>
  <c r="J3514" i="21"/>
  <c r="F3516" i="21"/>
  <c r="E3516" i="21"/>
  <c r="D3517" i="21"/>
  <c r="I3515" i="21"/>
  <c r="H3516" i="21"/>
  <c r="L3515" i="21"/>
  <c r="N3515" i="21"/>
  <c r="J3515" i="21"/>
  <c r="P3515" i="21"/>
  <c r="M3514" i="21"/>
  <c r="K3514" i="21"/>
  <c r="Q3514" i="21"/>
  <c r="O3514" i="21"/>
  <c r="E3517" i="21"/>
  <c r="D3518" i="21"/>
  <c r="F3517" i="21"/>
  <c r="M3515" i="21"/>
  <c r="O3515" i="21"/>
  <c r="K3515" i="21"/>
  <c r="Q3515" i="21"/>
  <c r="I3516" i="21"/>
  <c r="H3517" i="21"/>
  <c r="J3516" i="21"/>
  <c r="P3516" i="21"/>
  <c r="N3516" i="21"/>
  <c r="L3516" i="21"/>
  <c r="F3518" i="21"/>
  <c r="D3519" i="21"/>
  <c r="E3518" i="21"/>
  <c r="O3516" i="21"/>
  <c r="Q3516" i="21"/>
  <c r="K3516" i="21"/>
  <c r="M3516" i="21"/>
  <c r="P3517" i="21"/>
  <c r="J3517" i="21"/>
  <c r="I3517" i="21"/>
  <c r="L3517" i="21"/>
  <c r="N3517" i="21"/>
  <c r="H3518" i="21"/>
  <c r="F3519" i="21"/>
  <c r="E3519" i="21"/>
  <c r="D3520" i="21"/>
  <c r="K3517" i="21"/>
  <c r="Q3517" i="21"/>
  <c r="O3517" i="21"/>
  <c r="M3517" i="21"/>
  <c r="L3518" i="21"/>
  <c r="P3518" i="21"/>
  <c r="J3518" i="21"/>
  <c r="I3518" i="21"/>
  <c r="N3518" i="21"/>
  <c r="H3519" i="21"/>
  <c r="D3521" i="21"/>
  <c r="E3520" i="21"/>
  <c r="F3520" i="21"/>
  <c r="Q3518" i="21"/>
  <c r="K3518" i="21"/>
  <c r="M3518" i="21"/>
  <c r="O3518" i="21"/>
  <c r="H3520" i="21"/>
  <c r="P3519" i="21"/>
  <c r="I3519" i="21"/>
  <c r="N3519" i="21"/>
  <c r="J3519" i="21"/>
  <c r="L3519" i="21"/>
  <c r="E3521" i="21"/>
  <c r="F3521" i="21"/>
  <c r="D3522" i="21"/>
  <c r="N3520" i="21"/>
  <c r="H3521" i="21"/>
  <c r="I3520" i="21"/>
  <c r="L3520" i="21"/>
  <c r="J3520" i="21"/>
  <c r="P3520" i="21"/>
  <c r="K3519" i="21"/>
  <c r="M3519" i="21"/>
  <c r="Q3519" i="21"/>
  <c r="O3519" i="21"/>
  <c r="F3522" i="21"/>
  <c r="D3523" i="21"/>
  <c r="E3522" i="21"/>
  <c r="P3521" i="21"/>
  <c r="L3521" i="21"/>
  <c r="N3521" i="21"/>
  <c r="I3521" i="21"/>
  <c r="H3522" i="21"/>
  <c r="J3521" i="21"/>
  <c r="O3520" i="21"/>
  <c r="M3520" i="21"/>
  <c r="K3520" i="21"/>
  <c r="Q3520" i="21"/>
  <c r="F3523" i="21"/>
  <c r="D3524" i="21"/>
  <c r="E3523" i="21"/>
  <c r="O3521" i="21"/>
  <c r="M3521" i="21"/>
  <c r="Q3521" i="21"/>
  <c r="K3521" i="21"/>
  <c r="I3522" i="21"/>
  <c r="N3522" i="21"/>
  <c r="L3522" i="21"/>
  <c r="J3522" i="21"/>
  <c r="P3522" i="21"/>
  <c r="H3523" i="21"/>
  <c r="D3525" i="21"/>
  <c r="F3524" i="21"/>
  <c r="E3524" i="21"/>
  <c r="M3522" i="21"/>
  <c r="K3522" i="21"/>
  <c r="O3522" i="21"/>
  <c r="Q3522" i="21"/>
  <c r="J3523" i="21"/>
  <c r="P3523" i="21"/>
  <c r="N3523" i="21"/>
  <c r="I3523" i="21"/>
  <c r="H3524" i="21"/>
  <c r="L3523" i="21"/>
  <c r="F3525" i="21"/>
  <c r="E3525" i="21"/>
  <c r="D3526" i="21"/>
  <c r="K3523" i="21"/>
  <c r="Q3523" i="21"/>
  <c r="M3523" i="21"/>
  <c r="O3523" i="21"/>
  <c r="J3524" i="21"/>
  <c r="N3524" i="21"/>
  <c r="I3524" i="21"/>
  <c r="L3524" i="21"/>
  <c r="H3525" i="21"/>
  <c r="P3524" i="21"/>
  <c r="F3526" i="21"/>
  <c r="D3527" i="21"/>
  <c r="E3526" i="21"/>
  <c r="M3524" i="21"/>
  <c r="Q3524" i="21"/>
  <c r="K3524" i="21"/>
  <c r="O3524" i="21"/>
  <c r="N3525" i="21"/>
  <c r="I3525" i="21"/>
  <c r="L3525" i="21"/>
  <c r="P3525" i="21"/>
  <c r="H3526" i="21"/>
  <c r="J3525" i="21"/>
  <c r="F3527" i="21"/>
  <c r="D3528" i="21"/>
  <c r="E3527" i="21"/>
  <c r="Q3525" i="21"/>
  <c r="M3525" i="21"/>
  <c r="O3525" i="21"/>
  <c r="K3525" i="21"/>
  <c r="J3526" i="21"/>
  <c r="P3526" i="21"/>
  <c r="I3526" i="21"/>
  <c r="H3527" i="21"/>
  <c r="N3526" i="21"/>
  <c r="L3526" i="21"/>
  <c r="F3528" i="21"/>
  <c r="D3529" i="21"/>
  <c r="E3528" i="21"/>
  <c r="K3526" i="21"/>
  <c r="O3526" i="21"/>
  <c r="Q3526" i="21"/>
  <c r="M3526" i="21"/>
  <c r="J3527" i="21"/>
  <c r="I3527" i="21"/>
  <c r="N3527" i="21"/>
  <c r="H3528" i="21"/>
  <c r="L3527" i="21"/>
  <c r="P3527" i="21"/>
  <c r="E3529" i="21"/>
  <c r="D3530" i="21"/>
  <c r="F3529" i="21"/>
  <c r="K3527" i="21"/>
  <c r="Q3527" i="21"/>
  <c r="M3527" i="21"/>
  <c r="O3527" i="21"/>
  <c r="L3528" i="21"/>
  <c r="I3528" i="21"/>
  <c r="H3529" i="21"/>
  <c r="P3528" i="21"/>
  <c r="J3528" i="21"/>
  <c r="N3528" i="21"/>
  <c r="E3530" i="21"/>
  <c r="F3530" i="21"/>
  <c r="D3531" i="21"/>
  <c r="O3528" i="21"/>
  <c r="K3528" i="21"/>
  <c r="M3528" i="21"/>
  <c r="Q3528" i="21"/>
  <c r="I3529" i="21"/>
  <c r="H3530" i="21"/>
  <c r="J3529" i="21"/>
  <c r="N3529" i="21"/>
  <c r="P3529" i="21"/>
  <c r="L3529" i="21"/>
  <c r="E3531" i="21"/>
  <c r="D3532" i="21"/>
  <c r="F3531" i="21"/>
  <c r="Q3529" i="21"/>
  <c r="K3529" i="21"/>
  <c r="O3529" i="21"/>
  <c r="M3529" i="21"/>
  <c r="L3530" i="21"/>
  <c r="J3530" i="21"/>
  <c r="H3531" i="21"/>
  <c r="I3530" i="21"/>
  <c r="N3530" i="21"/>
  <c r="P3530" i="21"/>
  <c r="E3532" i="21"/>
  <c r="D3533" i="21"/>
  <c r="F3532" i="21"/>
  <c r="H3532" i="21"/>
  <c r="I3531" i="21"/>
  <c r="J3531" i="21"/>
  <c r="P3531" i="21"/>
  <c r="L3531" i="21"/>
  <c r="N3531" i="21"/>
  <c r="O3530" i="21"/>
  <c r="Q3530" i="21"/>
  <c r="M3530" i="21"/>
  <c r="K3530" i="21"/>
  <c r="D3534" i="21"/>
  <c r="E3533" i="21"/>
  <c r="F3533" i="21"/>
  <c r="I3532" i="21"/>
  <c r="J3532" i="21"/>
  <c r="H3533" i="21"/>
  <c r="N3532" i="21"/>
  <c r="L3532" i="21"/>
  <c r="P3532" i="21"/>
  <c r="M3531" i="21"/>
  <c r="K3531" i="21"/>
  <c r="Q3531" i="21"/>
  <c r="O3531" i="21"/>
  <c r="F3534" i="21"/>
  <c r="D3535" i="21"/>
  <c r="E3534" i="21"/>
  <c r="K3532" i="21"/>
  <c r="M3532" i="21"/>
  <c r="O3532" i="21"/>
  <c r="Q3532" i="21"/>
  <c r="J3533" i="21"/>
  <c r="L3533" i="21"/>
  <c r="N3533" i="21"/>
  <c r="I3533" i="21"/>
  <c r="H3534" i="21"/>
  <c r="P3533" i="21"/>
  <c r="F3535" i="21"/>
  <c r="E3535" i="21"/>
  <c r="D3536" i="21"/>
  <c r="M3533" i="21"/>
  <c r="Q3533" i="21"/>
  <c r="K3533" i="21"/>
  <c r="O3533" i="21"/>
  <c r="I3534" i="21"/>
  <c r="L3534" i="21"/>
  <c r="H3535" i="21"/>
  <c r="J3534" i="21"/>
  <c r="P3534" i="21"/>
  <c r="N3534" i="21"/>
  <c r="D3537" i="21"/>
  <c r="E3536" i="21"/>
  <c r="F3536" i="21"/>
  <c r="K3534" i="21"/>
  <c r="O3534" i="21"/>
  <c r="M3534" i="21"/>
  <c r="Q3534" i="21"/>
  <c r="P3535" i="21"/>
  <c r="L3535" i="21"/>
  <c r="H3536" i="21"/>
  <c r="J3535" i="21"/>
  <c r="N3535" i="21"/>
  <c r="I3535" i="21"/>
  <c r="F3537" i="21"/>
  <c r="E3537" i="21"/>
  <c r="N3536" i="21"/>
  <c r="J3536" i="21"/>
  <c r="I3536" i="21"/>
  <c r="P3536" i="21"/>
  <c r="L3536" i="21"/>
  <c r="Q3535" i="21"/>
  <c r="K3535" i="21"/>
  <c r="O3535" i="21"/>
  <c r="M3535" i="21"/>
  <c r="K3536" i="21"/>
  <c r="O3536" i="21"/>
  <c r="M3536" i="21"/>
  <c r="Q3536" i="21"/>
  <c r="AI31" i="13" l="1"/>
  <c r="AJ31" i="13" s="1"/>
  <c r="AI30" i="13"/>
  <c r="AJ30" i="13" s="1"/>
  <c r="AI29" i="13"/>
  <c r="AJ29" i="13" s="1"/>
  <c r="AI28" i="13"/>
  <c r="AJ28" i="13" s="1"/>
  <c r="X31" i="13"/>
  <c r="X27" i="13"/>
  <c r="X23" i="13"/>
  <c r="AI27" i="13"/>
  <c r="AJ27" i="13" s="1"/>
  <c r="D10" i="13"/>
  <c r="X33" i="13"/>
  <c r="D12" i="13"/>
  <c r="D6" i="13"/>
  <c r="E15" i="13"/>
  <c r="E14" i="28"/>
  <c r="E8" i="28"/>
  <c r="E15" i="28"/>
  <c r="E7" i="28"/>
  <c r="E12" i="28"/>
  <c r="E10" i="27"/>
  <c r="E10" i="13"/>
  <c r="E3" i="28"/>
  <c r="E12" i="26"/>
  <c r="E3" i="26"/>
  <c r="E14" i="26"/>
  <c r="E11" i="28"/>
  <c r="E3" i="29"/>
  <c r="E6" i="26"/>
  <c r="E13" i="13"/>
  <c r="E15" i="26"/>
  <c r="E6" i="28"/>
  <c r="E5" i="13"/>
  <c r="E9" i="28"/>
  <c r="E3" i="13"/>
  <c r="E13" i="28"/>
  <c r="E9" i="26"/>
  <c r="E7" i="27"/>
  <c r="E12" i="13"/>
  <c r="E16" i="28"/>
  <c r="E7" i="13"/>
  <c r="E9" i="29"/>
  <c r="E12" i="27"/>
  <c r="E8" i="26"/>
  <c r="E10" i="28"/>
  <c r="E4" i="13"/>
  <c r="E4" i="28"/>
  <c r="E16" i="26"/>
  <c r="E14" i="13"/>
  <c r="E11" i="27"/>
  <c r="E8" i="13"/>
  <c r="E7" i="26"/>
  <c r="E5" i="29"/>
  <c r="E11" i="26"/>
  <c r="E13" i="26"/>
  <c r="E9" i="27"/>
  <c r="E13" i="27"/>
  <c r="E6" i="29"/>
  <c r="E4" i="26"/>
  <c r="E7" i="29"/>
  <c r="E10" i="26"/>
  <c r="E5" i="27"/>
  <c r="E14" i="27"/>
  <c r="E16" i="27"/>
  <c r="E4" i="27"/>
  <c r="E8" i="27"/>
  <c r="E6" i="13"/>
  <c r="E6" i="27"/>
  <c r="E8" i="29"/>
  <c r="E15" i="27"/>
  <c r="E4" i="29"/>
  <c r="E16" i="13"/>
  <c r="E3" i="27"/>
  <c r="E11" i="13"/>
  <c r="E5" i="26"/>
  <c r="E9" i="13"/>
  <c r="E5" i="28"/>
  <c r="AI26" i="13"/>
  <c r="AJ26" i="13" s="1"/>
  <c r="D19" i="22"/>
  <c r="D11" i="13"/>
  <c r="AI25" i="13"/>
  <c r="AJ25" i="13" s="1"/>
  <c r="AI32" i="13"/>
  <c r="AJ32" i="13" s="1"/>
  <c r="X30" i="13"/>
  <c r="X32" i="13"/>
  <c r="M2655" i="21"/>
  <c r="R31" i="28"/>
  <c r="U31" i="28" s="1"/>
  <c r="R35" i="28"/>
  <c r="U35" i="28" s="1"/>
  <c r="R26" i="28"/>
  <c r="U26" i="28" s="1"/>
  <c r="U26" i="13"/>
  <c r="U34" i="26"/>
  <c r="U24" i="26"/>
  <c r="G14" i="28"/>
  <c r="I14" i="28"/>
  <c r="G9" i="27"/>
  <c r="I9" i="27"/>
  <c r="I16" i="27"/>
  <c r="G16" i="27"/>
  <c r="U111" i="13"/>
  <c r="U28" i="26"/>
  <c r="G5" i="13"/>
  <c r="I5" i="13"/>
  <c r="I13" i="27"/>
  <c r="G13" i="27"/>
  <c r="I3" i="27"/>
  <c r="G3" i="27"/>
  <c r="P10" i="21"/>
  <c r="R43" i="28"/>
  <c r="U43" i="28" s="1"/>
  <c r="R37" i="28"/>
  <c r="U37" i="28" s="1"/>
  <c r="U24" i="13"/>
  <c r="R39" i="26"/>
  <c r="U39" i="26" s="1"/>
  <c r="U29" i="26"/>
  <c r="I9" i="29"/>
  <c r="G9" i="29"/>
  <c r="I6" i="29"/>
  <c r="G6" i="29"/>
  <c r="T24" i="27"/>
  <c r="R41" i="28"/>
  <c r="U41" i="28" s="1"/>
  <c r="R30" i="28"/>
  <c r="U30" i="28" s="1"/>
  <c r="R38" i="28"/>
  <c r="U38" i="28" s="1"/>
  <c r="G11" i="28"/>
  <c r="I11" i="28"/>
  <c r="G3" i="13"/>
  <c r="I3" i="13"/>
  <c r="G8" i="13"/>
  <c r="I8" i="13"/>
  <c r="I6" i="13"/>
  <c r="G6" i="13"/>
  <c r="I13" i="28"/>
  <c r="G13" i="28"/>
  <c r="I7" i="29"/>
  <c r="G7" i="29"/>
  <c r="T28" i="27"/>
  <c r="R44" i="28"/>
  <c r="U44" i="28" s="1"/>
  <c r="U40" i="26"/>
  <c r="I5" i="29"/>
  <c r="G5" i="29"/>
  <c r="I5" i="28"/>
  <c r="G5" i="28"/>
  <c r="N9" i="21"/>
  <c r="R31" i="26"/>
  <c r="U31" i="26" s="1"/>
  <c r="N6" i="21"/>
  <c r="G7" i="27"/>
  <c r="I7" i="27"/>
  <c r="T33" i="27"/>
  <c r="AH102" i="13"/>
  <c r="S114" i="13" s="1"/>
  <c r="G4" i="28"/>
  <c r="I4" i="28"/>
  <c r="I4" i="29"/>
  <c r="G4" i="29"/>
  <c r="AH33" i="13"/>
  <c r="R33" i="28"/>
  <c r="U33" i="28" s="1"/>
  <c r="R24" i="28"/>
  <c r="U24" i="28" s="1"/>
  <c r="R40" i="28"/>
  <c r="U40" i="28" s="1"/>
  <c r="U37" i="26"/>
  <c r="U26" i="26"/>
  <c r="G8" i="28"/>
  <c r="I8" i="28"/>
  <c r="G7" i="13"/>
  <c r="I7" i="13"/>
  <c r="G4" i="27"/>
  <c r="I4" i="27"/>
  <c r="R27" i="28"/>
  <c r="U27" i="28" s="1"/>
  <c r="U28" i="13"/>
  <c r="G15" i="28"/>
  <c r="I15" i="28"/>
  <c r="I9" i="28"/>
  <c r="G9" i="28"/>
  <c r="G11" i="27"/>
  <c r="I11" i="27"/>
  <c r="G8" i="27"/>
  <c r="I8" i="27"/>
  <c r="O9" i="21"/>
  <c r="R33" i="26"/>
  <c r="R38" i="26"/>
  <c r="U38" i="26" s="1"/>
  <c r="G7" i="28"/>
  <c r="I7" i="28"/>
  <c r="I12" i="27"/>
  <c r="G12" i="27"/>
  <c r="I4" i="26"/>
  <c r="G4" i="26"/>
  <c r="G5" i="26"/>
  <c r="I5" i="26"/>
  <c r="R34" i="28"/>
  <c r="U34" i="28" s="1"/>
  <c r="R36" i="28"/>
  <c r="U36" i="28" s="1"/>
  <c r="R29" i="13"/>
  <c r="U29" i="13" s="1"/>
  <c r="R30" i="26"/>
  <c r="U30" i="26" s="1"/>
  <c r="I3" i="29"/>
  <c r="G3" i="29"/>
  <c r="I8" i="26"/>
  <c r="G8" i="26"/>
  <c r="I6" i="27"/>
  <c r="G6" i="27"/>
  <c r="M8" i="21"/>
  <c r="R45" i="28"/>
  <c r="U45" i="28" s="1"/>
  <c r="I10" i="27"/>
  <c r="G10" i="27"/>
  <c r="I10" i="28"/>
  <c r="G10" i="28"/>
  <c r="G8" i="29"/>
  <c r="I8" i="29"/>
  <c r="H3537" i="21"/>
  <c r="R42" i="28"/>
  <c r="U42" i="28" s="1"/>
  <c r="R25" i="28"/>
  <c r="U25" i="28" s="1"/>
  <c r="R36" i="26"/>
  <c r="U36" i="26" s="1"/>
  <c r="G10" i="13"/>
  <c r="I10" i="13"/>
  <c r="I4" i="13"/>
  <c r="G4" i="13"/>
  <c r="G15" i="27"/>
  <c r="I15" i="27"/>
  <c r="Q2655" i="21"/>
  <c r="R29" i="28"/>
  <c r="U29" i="28" s="1"/>
  <c r="R39" i="28"/>
  <c r="U39" i="28" s="1"/>
  <c r="U25" i="26"/>
  <c r="G3" i="28"/>
  <c r="I3" i="28"/>
  <c r="G15" i="26"/>
  <c r="I15" i="26"/>
  <c r="I13" i="26"/>
  <c r="G13" i="26"/>
  <c r="N3537" i="21"/>
  <c r="R28" i="28"/>
  <c r="U28" i="28" s="1"/>
  <c r="I12" i="28"/>
  <c r="G12" i="28"/>
  <c r="I9" i="13"/>
  <c r="G9" i="13"/>
  <c r="R32" i="28"/>
  <c r="U32" i="28" s="1"/>
  <c r="R34" i="13"/>
  <c r="U34" i="13" s="1"/>
  <c r="I9" i="26"/>
  <c r="G9" i="26"/>
  <c r="G10" i="26"/>
  <c r="I10" i="26"/>
  <c r="R46" i="28"/>
  <c r="U46" i="28" s="1"/>
  <c r="G13" i="13"/>
  <c r="I13" i="13"/>
  <c r="I5" i="27"/>
  <c r="G5" i="27"/>
  <c r="L3537" i="21"/>
  <c r="R23" i="28"/>
  <c r="U23" i="28" s="1"/>
  <c r="R25" i="13"/>
  <c r="U25" i="13" s="1"/>
  <c r="I15" i="13"/>
  <c r="G15" i="13"/>
  <c r="G12" i="13"/>
  <c r="I12" i="13"/>
  <c r="G14" i="27"/>
  <c r="I14" i="27"/>
  <c r="G16" i="26"/>
  <c r="G16" i="28"/>
  <c r="I16" i="28"/>
  <c r="I16" i="26"/>
  <c r="I6" i="28"/>
  <c r="G6" i="28"/>
  <c r="I6" i="26"/>
  <c r="G6" i="26"/>
  <c r="I7" i="26"/>
  <c r="G7" i="26"/>
  <c r="I3" i="26"/>
  <c r="G3" i="26"/>
  <c r="AA114" i="13"/>
  <c r="R114" i="13"/>
  <c r="G11" i="26"/>
  <c r="I11" i="26"/>
  <c r="G14" i="26"/>
  <c r="I14" i="26"/>
  <c r="G12" i="26"/>
  <c r="I12" i="26"/>
  <c r="G11" i="13"/>
  <c r="I11" i="13"/>
  <c r="I14" i="13"/>
  <c r="G14" i="13"/>
  <c r="G16" i="13"/>
  <c r="I16" i="13"/>
  <c r="P3537" i="21"/>
  <c r="J3537" i="21"/>
  <c r="I3537" i="21"/>
  <c r="T114" i="13"/>
  <c r="U114" i="13"/>
  <c r="M3537" i="21"/>
  <c r="K3537" i="21"/>
  <c r="Q3537" i="21"/>
  <c r="J16" i="13" l="1"/>
  <c r="H16" i="13"/>
  <c r="H14" i="13"/>
  <c r="J14" i="13"/>
  <c r="K14" i="13" s="1"/>
  <c r="J11" i="13"/>
  <c r="H11" i="13"/>
  <c r="J12" i="26"/>
  <c r="H12" i="26"/>
  <c r="J14" i="26"/>
  <c r="H14" i="26"/>
  <c r="K14" i="26" s="1"/>
  <c r="J11" i="26"/>
  <c r="H11" i="26"/>
  <c r="H3" i="26"/>
  <c r="J3" i="26"/>
  <c r="K3" i="26" s="1"/>
  <c r="H7" i="26"/>
  <c r="J7" i="26"/>
  <c r="K7" i="26" s="1"/>
  <c r="H6" i="26"/>
  <c r="J6" i="26"/>
  <c r="K6" i="26" s="1"/>
  <c r="H6" i="28"/>
  <c r="J6" i="28"/>
  <c r="K6" i="28" s="1"/>
  <c r="J14" i="27"/>
  <c r="H14" i="27"/>
  <c r="J12" i="13"/>
  <c r="H12" i="13"/>
  <c r="H15" i="13"/>
  <c r="J15" i="13"/>
  <c r="K15" i="13" s="1"/>
  <c r="X25" i="13"/>
  <c r="X23" i="28"/>
  <c r="Y23" i="28" s="1"/>
  <c r="H5" i="27"/>
  <c r="J5" i="27"/>
  <c r="K5" i="27" s="1"/>
  <c r="J13" i="13"/>
  <c r="H13" i="13"/>
  <c r="X46" i="28"/>
  <c r="Y46" i="28" s="1"/>
  <c r="J10" i="26"/>
  <c r="H10" i="26"/>
  <c r="H9" i="26"/>
  <c r="J9" i="26"/>
  <c r="K9" i="26" s="1"/>
  <c r="X34" i="13"/>
  <c r="X32" i="28"/>
  <c r="Y32" i="28" s="1"/>
  <c r="H9" i="13"/>
  <c r="K9" i="13" s="1"/>
  <c r="J9" i="13"/>
  <c r="H12" i="28"/>
  <c r="J12" i="28"/>
  <c r="X28" i="28"/>
  <c r="Y28" i="28" s="1"/>
  <c r="H13" i="26"/>
  <c r="J13" i="26"/>
  <c r="K13" i="26" s="1"/>
  <c r="J15" i="26"/>
  <c r="H15" i="26"/>
  <c r="J3" i="28"/>
  <c r="H3" i="28"/>
  <c r="X39" i="28"/>
  <c r="Y39" i="28" s="1"/>
  <c r="X29" i="28"/>
  <c r="Y29" i="28" s="1"/>
  <c r="J15" i="27"/>
  <c r="H15" i="27"/>
  <c r="H4" i="13"/>
  <c r="J4" i="13"/>
  <c r="K4" i="13" s="1"/>
  <c r="J10" i="13"/>
  <c r="H10" i="13"/>
  <c r="X25" i="28"/>
  <c r="Y25" i="28" s="1"/>
  <c r="X42" i="28"/>
  <c r="Y42" i="28" s="1"/>
  <c r="J8" i="29"/>
  <c r="H8" i="29"/>
  <c r="H10" i="28"/>
  <c r="J10" i="28"/>
  <c r="K10" i="28" s="1"/>
  <c r="H10" i="27"/>
  <c r="J10" i="27"/>
  <c r="X45" i="28"/>
  <c r="Y45" i="28" s="1"/>
  <c r="H6" i="27"/>
  <c r="J6" i="27"/>
  <c r="K6" i="27" s="1"/>
  <c r="H8" i="26"/>
  <c r="J8" i="26"/>
  <c r="K8" i="26" s="1"/>
  <c r="H3" i="29"/>
  <c r="K3" i="29" s="1"/>
  <c r="J3" i="29"/>
  <c r="X29" i="13"/>
  <c r="X36" i="28"/>
  <c r="Y36" i="28" s="1"/>
  <c r="X34" i="28"/>
  <c r="Y34" i="28" s="1"/>
  <c r="J5" i="26"/>
  <c r="H5" i="26"/>
  <c r="K5" i="26" s="1"/>
  <c r="H4" i="26"/>
  <c r="J4" i="26"/>
  <c r="K4" i="26" s="1"/>
  <c r="H12" i="27"/>
  <c r="J12" i="27"/>
  <c r="K12" i="27" s="1"/>
  <c r="J7" i="28"/>
  <c r="H7" i="28"/>
  <c r="J8" i="27"/>
  <c r="H8" i="27"/>
  <c r="J11" i="27"/>
  <c r="H11" i="27"/>
  <c r="J15" i="28"/>
  <c r="H15" i="28"/>
  <c r="K15" i="28" s="1"/>
  <c r="X28" i="13"/>
  <c r="X27" i="28"/>
  <c r="Y27" i="28" s="1"/>
  <c r="J4" i="27"/>
  <c r="H4" i="27"/>
  <c r="J7" i="13"/>
  <c r="H7" i="13"/>
  <c r="J8" i="28"/>
  <c r="H8" i="28"/>
  <c r="X40" i="28"/>
  <c r="Y40" i="28" s="1"/>
  <c r="X24" i="28"/>
  <c r="Y24" i="28" s="1"/>
  <c r="X33" i="28"/>
  <c r="Y33" i="28" s="1"/>
  <c r="AI33" i="13"/>
  <c r="AJ33" i="13" s="1"/>
  <c r="H4" i="29"/>
  <c r="J4" i="29"/>
  <c r="K4" i="29" s="1"/>
  <c r="J4" i="28"/>
  <c r="H4" i="28"/>
  <c r="J7" i="27"/>
  <c r="H7" i="27"/>
  <c r="H5" i="28"/>
  <c r="J5" i="28"/>
  <c r="K5" i="28" s="1"/>
  <c r="H5" i="29"/>
  <c r="J5" i="29"/>
  <c r="K5" i="29" s="1"/>
  <c r="X44" i="28"/>
  <c r="Y44" i="28" s="1"/>
  <c r="H7" i="29"/>
  <c r="J7" i="29"/>
  <c r="H13" i="28"/>
  <c r="J13" i="28"/>
  <c r="H6" i="13"/>
  <c r="J6" i="13"/>
  <c r="J8" i="13"/>
  <c r="H8" i="13"/>
  <c r="J3" i="13"/>
  <c r="H3" i="13"/>
  <c r="K3" i="13" s="1"/>
  <c r="J11" i="28"/>
  <c r="H11" i="28"/>
  <c r="X38" i="28"/>
  <c r="Y38" i="28" s="1"/>
  <c r="X30" i="28"/>
  <c r="Y30" i="28" s="1"/>
  <c r="X41" i="28"/>
  <c r="Y41" i="28" s="1"/>
  <c r="H6" i="29"/>
  <c r="J6" i="29"/>
  <c r="K6" i="29" s="1"/>
  <c r="X24" i="13"/>
  <c r="X37" i="28"/>
  <c r="Y37" i="28" s="1"/>
  <c r="X43" i="28"/>
  <c r="Y43" i="28" s="1"/>
  <c r="H3" i="27"/>
  <c r="J3" i="27"/>
  <c r="H13" i="27"/>
  <c r="J13" i="27"/>
  <c r="J5" i="13"/>
  <c r="H5" i="13"/>
  <c r="J14" i="28"/>
  <c r="H14" i="28"/>
  <c r="X26" i="13"/>
  <c r="X26" i="28"/>
  <c r="Y26" i="28" s="1"/>
  <c r="X35" i="28"/>
  <c r="Y35" i="28" s="1"/>
  <c r="X31" i="28"/>
  <c r="Y31" i="28" s="1"/>
  <c r="D13" i="13"/>
  <c r="K10" i="27"/>
  <c r="K10" i="13"/>
  <c r="K3" i="28"/>
  <c r="K11" i="28"/>
  <c r="K12" i="28"/>
  <c r="J16" i="26"/>
  <c r="H16" i="26"/>
  <c r="H9" i="29"/>
  <c r="J9" i="29"/>
  <c r="K16" i="13"/>
  <c r="H9" i="28"/>
  <c r="H16" i="28"/>
  <c r="J9" i="28"/>
  <c r="J16" i="28"/>
  <c r="H9" i="27"/>
  <c r="H16" i="27"/>
  <c r="J9" i="27"/>
  <c r="J16" i="27"/>
  <c r="U33" i="26"/>
  <c r="O3537" i="21"/>
  <c r="AH34" i="13"/>
  <c r="D7" i="13"/>
  <c r="K12" i="13" l="1"/>
  <c r="K7" i="28"/>
  <c r="K11" i="27"/>
  <c r="K12" i="26"/>
  <c r="K3" i="27"/>
  <c r="K7" i="13"/>
  <c r="K6" i="13"/>
  <c r="K11" i="13"/>
  <c r="K11" i="26"/>
  <c r="K13" i="27"/>
  <c r="D14" i="13"/>
  <c r="D8" i="13"/>
  <c r="AI34" i="13"/>
  <c r="AJ34" i="13" s="1"/>
  <c r="K4" i="27"/>
  <c r="K7" i="27"/>
  <c r="K15" i="27"/>
  <c r="K5" i="13"/>
  <c r="K15" i="26"/>
  <c r="K13" i="13"/>
  <c r="K14" i="28"/>
  <c r="K13" i="28"/>
  <c r="K8" i="27"/>
  <c r="K8" i="29"/>
  <c r="K14" i="27"/>
  <c r="K7" i="29"/>
  <c r="K4" i="28"/>
  <c r="K8" i="13"/>
  <c r="K8" i="28"/>
  <c r="K10" i="26"/>
  <c r="K16" i="28"/>
  <c r="K16" i="26"/>
  <c r="K9" i="28"/>
  <c r="K9" i="27"/>
  <c r="K9" i="29"/>
  <c r="K16" i="27"/>
  <c r="AH35" i="13"/>
  <c r="AI35" i="13" l="1"/>
  <c r="AJ35" i="13" s="1"/>
  <c r="D15" i="13"/>
  <c r="D9" i="13"/>
  <c r="D16" i="13" s="1"/>
  <c r="AH36" i="13"/>
  <c r="AH37" i="13"/>
  <c r="AH38" i="13"/>
  <c r="AH39" i="13"/>
  <c r="AH40" i="13"/>
  <c r="AH41" i="13" s="1"/>
  <c r="AH42" i="13" s="1"/>
  <c r="AH43" i="13" s="1"/>
  <c r="AI39" i="13" l="1"/>
  <c r="AJ39" i="13" s="1"/>
  <c r="AI38" i="13"/>
  <c r="AJ38" i="13" s="1"/>
  <c r="AI37" i="13"/>
  <c r="AJ37" i="13" s="1"/>
  <c r="AI36" i="13"/>
  <c r="AJ36" i="13" s="1"/>
  <c r="AI42" i="13"/>
  <c r="AJ42" i="13" s="1"/>
  <c r="AI41" i="13"/>
  <c r="AJ41" i="13" s="1"/>
  <c r="AI40" i="13"/>
  <c r="AJ40" i="13" s="1"/>
  <c r="AI43" i="13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54" i="13"/>
  <c r="S52" i="13"/>
  <c r="S63" i="13"/>
  <c r="S58" i="13"/>
  <c r="S59" i="13"/>
  <c r="S44" i="13"/>
  <c r="S65" i="13"/>
  <c r="S35" i="13"/>
  <c r="S50" i="13"/>
  <c r="S55" i="13"/>
  <c r="S56" i="13"/>
  <c r="S66" i="13"/>
  <c r="S46" i="13"/>
  <c r="S64" i="13"/>
  <c r="S41" i="13"/>
  <c r="S47" i="13"/>
  <c r="S67" i="13"/>
  <c r="S42" i="13"/>
  <c r="S49" i="13"/>
  <c r="S39" i="13"/>
  <c r="S53" i="13"/>
  <c r="S48" i="13"/>
  <c r="S62" i="13"/>
  <c r="S43" i="13"/>
  <c r="S38" i="13"/>
  <c r="S36" i="13"/>
  <c r="S37" i="13"/>
  <c r="S61" i="13"/>
  <c r="T58" i="13"/>
  <c r="S40" i="13"/>
  <c r="S45" i="13"/>
  <c r="T48" i="13"/>
  <c r="S60" i="13"/>
  <c r="S51" i="13"/>
  <c r="S57" i="13"/>
  <c r="O68" i="13" a="1"/>
  <c r="R60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T60" i="13"/>
  <c r="R65" i="13"/>
  <c r="R52" i="13"/>
  <c r="T42" i="13"/>
  <c r="V66" i="13"/>
  <c r="T43" i="13"/>
  <c r="S70" i="13"/>
  <c r="R57" i="13"/>
  <c r="V61" i="13"/>
  <c r="R49" i="13"/>
  <c r="T63" i="13"/>
  <c r="T46" i="13"/>
  <c r="V43" i="13"/>
  <c r="R53" i="13"/>
  <c r="R48" i="13"/>
  <c r="V64" i="13"/>
  <c r="R50" i="13"/>
  <c r="R45" i="13"/>
  <c r="V45" i="13"/>
  <c r="T59" i="13"/>
  <c r="S69" i="13"/>
  <c r="T49" i="13"/>
  <c r="V57" i="13"/>
  <c r="T56" i="13"/>
  <c r="T67" i="13"/>
  <c r="V44" i="13"/>
  <c r="U53" i="13"/>
  <c r="T44" i="13"/>
  <c r="V56" i="13"/>
  <c r="V51" i="13"/>
  <c r="T66" i="13"/>
  <c r="R54" i="13"/>
  <c r="T62" i="13"/>
  <c r="T57" i="13"/>
  <c r="R39" i="13"/>
  <c r="T40" i="13"/>
  <c r="T39" i="13"/>
  <c r="V55" i="13"/>
  <c r="V50" i="13"/>
  <c r="T41" i="13"/>
  <c r="R43" i="13"/>
  <c r="T64" i="13"/>
  <c r="V49" i="13"/>
  <c r="U60" i="13"/>
  <c r="R42" i="13"/>
  <c r="R62" i="13"/>
  <c r="T35" i="13"/>
  <c r="V52" i="13"/>
  <c r="R40" i="13"/>
  <c r="T36" i="13"/>
  <c r="S68" i="13"/>
  <c r="V67" i="13"/>
  <c r="T37" i="13"/>
  <c r="V63" i="13"/>
  <c r="R67" i="13"/>
  <c r="T50" i="13"/>
  <c r="R37" i="13"/>
  <c r="V38" i="13"/>
  <c r="R64" i="13"/>
  <c r="V42" i="13"/>
  <c r="T54" i="13"/>
  <c r="R59" i="13"/>
  <c r="V53" i="13"/>
  <c r="T45" i="13"/>
  <c r="R61" i="13"/>
  <c r="V36" i="13"/>
  <c r="R58" i="13"/>
  <c r="U58" i="13" s="1"/>
  <c r="R35" i="13"/>
  <c r="V62" i="13"/>
  <c r="R46" i="13"/>
  <c r="T52" i="13"/>
  <c r="V41" i="13"/>
  <c r="V54" i="13"/>
  <c r="R56" i="13"/>
  <c r="U56" i="13" s="1"/>
  <c r="R51" i="13"/>
  <c r="V46" i="13"/>
  <c r="R38" i="13"/>
  <c r="U50" i="13"/>
  <c r="V39" i="13"/>
  <c r="V60" i="13"/>
  <c r="T55" i="13"/>
  <c r="V37" i="13"/>
  <c r="T47" i="13"/>
  <c r="R66" i="13"/>
  <c r="V58" i="13"/>
  <c r="V59" i="13"/>
  <c r="V40" i="13"/>
  <c r="T61" i="13"/>
  <c r="T51" i="13"/>
  <c r="V48" i="13"/>
  <c r="R55" i="13"/>
  <c r="U55" i="13" s="1"/>
  <c r="V47" i="13"/>
  <c r="V65" i="13"/>
  <c r="R44" i="13"/>
  <c r="R47" i="13"/>
  <c r="V35" i="13"/>
  <c r="T53" i="13"/>
  <c r="S71" i="13"/>
  <c r="R36" i="13"/>
  <c r="U36" i="13" s="1"/>
  <c r="T38" i="13"/>
  <c r="R63" i="13"/>
  <c r="T65" i="13"/>
  <c r="R41" i="13"/>
  <c r="Q71" i="13" l="1"/>
  <c r="P71" i="13"/>
  <c r="Q69" i="13"/>
  <c r="P69" i="13"/>
  <c r="Q70" i="13"/>
  <c r="P70" i="13"/>
  <c r="Q68" i="13"/>
  <c r="P68" i="13"/>
  <c r="U47" i="13"/>
  <c r="U40" i="13"/>
  <c r="T68" i="13"/>
  <c r="U66" i="13"/>
  <c r="R69" i="13"/>
  <c r="U51" i="13"/>
  <c r="V68" i="13"/>
  <c r="U35" i="13"/>
  <c r="R71" i="13"/>
  <c r="U45" i="13"/>
  <c r="U62" i="13"/>
  <c r="U38" i="13"/>
  <c r="U44" i="13"/>
  <c r="U43" i="13"/>
  <c r="T69" i="13"/>
  <c r="U42" i="13"/>
  <c r="U48" i="13"/>
  <c r="U67" i="13"/>
  <c r="R70" i="13"/>
  <c r="V71" i="13"/>
  <c r="U49" i="13"/>
  <c r="U65" i="13"/>
  <c r="U41" i="13"/>
  <c r="V69" i="13"/>
  <c r="U63" i="13"/>
  <c r="U57" i="13"/>
  <c r="U46" i="13"/>
  <c r="U52" i="13"/>
  <c r="R68" i="13"/>
  <c r="T70" i="13"/>
  <c r="U54" i="13"/>
  <c r="U61" i="13"/>
  <c r="U37" i="13"/>
  <c r="U64" i="13"/>
  <c r="T71" i="13"/>
  <c r="U39" i="13"/>
  <c r="V70" i="13"/>
  <c r="U59" i="13"/>
  <c r="W40" i="26" l="1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63" i="13"/>
  <c r="Y63" i="13" s="1"/>
  <c r="X55" i="13"/>
  <c r="Y55" i="13" s="1"/>
  <c r="X47" i="13"/>
  <c r="Y47" i="13" s="1"/>
  <c r="X39" i="13"/>
  <c r="Y39" i="13" s="1"/>
  <c r="X45" i="13"/>
  <c r="Y45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U71" i="13"/>
  <c r="U69" i="13"/>
  <c r="U68" i="13"/>
  <c r="U70" i="13"/>
  <c r="X71" i="13" l="1"/>
  <c r="Y71" i="13" s="1"/>
  <c r="X69" i="13"/>
  <c r="Y69" i="13" s="1"/>
  <c r="X70" i="13"/>
  <c r="Y70" i="13" s="1"/>
  <c r="X68" i="13"/>
  <c r="Y68" i="13" s="1"/>
  <c r="I6" i="22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M5" i="22"/>
  <c r="L5" i="22"/>
  <c r="J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<sst xmlns="http://schemas.openxmlformats.org/spreadsheetml/2006/main" count="4322" uniqueCount="186">
  <si>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</si>
  <si>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</si>
  <si>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</si>
  <si>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</si>
  <si>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</si>
  <si>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</si>
  <si>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</si>
  <si>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</si>
  <si>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</si>
  <si>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</si>
  <si>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</si>
  <si>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</si>
  <si>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</si>
  <si>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</si>
  <si>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</si>
  <si>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</si>
  <si>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</si>
  <si>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</si>
  <si>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</si>
  <si>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</si>
  <si>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</si>
  <si>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</si>
  <si>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</si>
  <si>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</si>
  <si>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</si>
  <si>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</si>
  <si>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</si>
  <si>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</si>
  <si>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</si>
  <si>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</si>
  <si>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</si>
  <si>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</si>
  <si>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</si>
  <si>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</si>
  <si>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</si>
  <si>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</si>
  <si>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</si>
  <si>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</si>
  <si>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</si>
  <si>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</si>
  <si>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</si>
  <si>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</si>
  <si>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</si>
  <si>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</si>
  <si>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</si>
  <si>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</si>
  <si>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</si>
  <si>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</si>
  <si>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</si>
  <si>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</si>
  <si>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</si>
  <si>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</si>
  <si>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</si>
  <si>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</si>
  <si>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</si>
  <si>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</si>
  <si>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</si>
  <si>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</si>
  <si>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</si>
  <si>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</si>
  <si>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</si>
  <si>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</si>
  <si>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</si>
  <si>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</si>
  <si>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</si>
  <si>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</si>
  <si>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</si>
  <si>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</si>
  <si>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</si>
  <si>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</si>
  <si>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</si>
  <si>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</si>
  <si>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</si>
  <si>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</si>
  <si>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</si>
  <si>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</si>
  <si>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</si>
  <si>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</si>
  <si>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</si>
  <si>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</si>
  <si>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</si>
  <si>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</si>
  <si>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</si>
  <si>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</si>
  <si>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</si>
  <si>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</si>
  <si>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</si>
  <si>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</si>
  <si>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</si>
  <si>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</si>
  <si>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</si>
  <si>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</si>
  <si>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</si>
  <si>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</si>
  <si>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</si>
  <si>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</si>
  <si>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</si>
  <si>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</si>
  <si>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</si>
  <si>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</si>
  <si>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</si>
  <si>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</si>
  <si>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</si>
  <si>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</si>
  <si>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</si>
  <si>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</si>
  <si>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</si>
  <si>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</si>
  <si>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</si>
  <si>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</si>
  <si>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</si>
  <si>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</si>
  <si>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</si>
  <si>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</si>
  <si>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</si>
  <si>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</si>
  <si>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</si>
  <si>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</si>
  <si>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</si>
  <si>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</si>
  <si>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</si>
  <si>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</si>
  <si>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</si>
  <si>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</si>
  <si>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</si>
  <si>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</si>
  <si>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</si>
  <si>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</si>
  <si>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</si>
  <si>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</si>
  <si>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</si>
  <si>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</si>
  <si>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</si>
  <si>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</si>
  <si>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</si>
  <si>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</si>
  <si>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</si>
  <si>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</si>
  <si>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</si>
  <si>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</si>
  <si>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</si>
  <si>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</si>
  <si>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</si>
  <si>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</si>
  <si>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</si>
  <si>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</si>
  <si>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</si>
  <si>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</si>
  <si>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</si>
  <si>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</si>
  <si>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</si>
  <si>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</si>
  <si>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</si>
  <si>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</si>
  <si>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</si>
  <si>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</si>
  <si>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</si>
  <si>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</si>
  <si>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</si>
  <si>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</si>
  <si>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</si>
  <si>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</si>
  <si>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</si>
  <si>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</si>
  <si>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</si>
  <si>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</si>
  <si>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</si>
  <si>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</si>
  <si>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</si>
  <si>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</si>
  <si>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</si>
  <si>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</si>
  <si>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</si>
  <si>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</si>
  <si>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</si>
  <si>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</si>
  <si>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</si>
  <si>
    <t>Instruments Used</t>
  </si>
  <si>
    <t>AM3L</t>
  </si>
  <si>
    <t>FF3L</t>
  </si>
  <si>
    <t>FixLegFreq</t>
  </si>
  <si>
    <t>ONLegFreq</t>
  </si>
  <si>
    <t>ByApprox</t>
  </si>
  <si>
    <t>Annual</t>
  </si>
  <si>
    <t>Quarterly</t>
  </si>
  <si>
    <t>Error(bps)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</si>
</sst>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0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6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0" fontId="9" fillId="4" borderId="0" xfId="1" applyNumberFormat="1" applyFont="1" applyFill="1" applyBorder="1"/>
    <xf numFmtId="0" fontId="9" fillId="8" borderId="12" xfId="1" applyFont="1" applyFill="1" applyBorder="1"/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9" borderId="11" xfId="1" applyNumberFormat="1" applyFont="1" applyFill="1" applyBorder="1" applyAlignment="1">
      <alignment horizontal="center" vertical="center"/>
    </xf>
    <xf numFmtId="166" fontId="9" fillId="3" borderId="12" xfId="1" applyNumberFormat="1" applyFont="1" applyFill="1" applyBorder="1" applyAlignment="1">
      <alignment horizontal="right"/>
    </xf>
    <xf numFmtId="166" fontId="9" fillId="3" borderId="11" xfId="1" applyNumberFormat="1" applyFont="1" applyFill="1" applyBorder="1" applyAlignment="1">
      <alignment horizontal="right"/>
    </xf>
    <xf numFmtId="173" fontId="9" fillId="9" borderId="10" xfId="1" applyNumberFormat="1" applyFont="1" applyFill="1" applyBorder="1" applyAlignment="1">
      <alignment horizontal="center" vertical="center"/>
    </xf>
    <xf numFmtId="166" fontId="9" fillId="3" borderId="10" xfId="1" applyNumberFormat="1" applyFont="1" applyFill="1" applyBorder="1" applyAlignment="1">
      <alignment horizontal="right"/>
    </xf>
    <xf numFmtId="173" fontId="9" fillId="9" borderId="12" xfId="1" applyNumberFormat="1" applyFont="1" applyFill="1" applyBorder="1" applyAlignment="1">
      <alignment horizontal="center" vertical="center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2" fontId="9" fillId="3" borderId="12" xfId="1" applyNumberFormat="1" applyFont="1" applyFill="1" applyBorder="1"/>
    <xf numFmtId="2" fontId="9" fillId="3" borderId="11" xfId="1" applyNumberFormat="1" applyFont="1" applyFill="1" applyBorder="1"/>
    <xf numFmtId="2" fontId="9" fillId="3" borderId="10" xfId="1" applyNumberFormat="1" applyFont="1" applyFill="1" applyBorder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7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42573</c:v>
                </c:pt>
                <c:pt idx="1">
                  <c:v>42576</c:v>
                </c:pt>
                <c:pt idx="2">
                  <c:v>42577</c:v>
                </c:pt>
                <c:pt idx="3">
                  <c:v>42578</c:v>
                </c:pt>
                <c:pt idx="4">
                  <c:v>42579</c:v>
                </c:pt>
                <c:pt idx="5">
                  <c:v>42580</c:v>
                </c:pt>
                <c:pt idx="6">
                  <c:v>42583</c:v>
                </c:pt>
                <c:pt idx="7">
                  <c:v>42584</c:v>
                </c:pt>
                <c:pt idx="8">
                  <c:v>42585</c:v>
                </c:pt>
                <c:pt idx="9">
                  <c:v>42586</c:v>
                </c:pt>
                <c:pt idx="10">
                  <c:v>42587</c:v>
                </c:pt>
                <c:pt idx="11">
                  <c:v>42590</c:v>
                </c:pt>
                <c:pt idx="12">
                  <c:v>42591</c:v>
                </c:pt>
                <c:pt idx="13">
                  <c:v>42592</c:v>
                </c:pt>
                <c:pt idx="14">
                  <c:v>42593</c:v>
                </c:pt>
                <c:pt idx="15">
                  <c:v>42594</c:v>
                </c:pt>
                <c:pt idx="16">
                  <c:v>42597</c:v>
                </c:pt>
                <c:pt idx="17">
                  <c:v>42598</c:v>
                </c:pt>
                <c:pt idx="18">
                  <c:v>42599</c:v>
                </c:pt>
                <c:pt idx="19">
                  <c:v>42600</c:v>
                </c:pt>
                <c:pt idx="20">
                  <c:v>42601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42612</c:v>
                </c:pt>
                <c:pt idx="27">
                  <c:v>42613</c:v>
                </c:pt>
                <c:pt idx="28">
                  <c:v>42614</c:v>
                </c:pt>
                <c:pt idx="29">
                  <c:v>42615</c:v>
                </c:pt>
                <c:pt idx="30">
                  <c:v>42619</c:v>
                </c:pt>
                <c:pt idx="31">
                  <c:v>42619</c:v>
                </c:pt>
                <c:pt idx="32">
                  <c:v>42620</c:v>
                </c:pt>
                <c:pt idx="33">
                  <c:v>42621</c:v>
                </c:pt>
                <c:pt idx="34">
                  <c:v>42622</c:v>
                </c:pt>
                <c:pt idx="35">
                  <c:v>42625</c:v>
                </c:pt>
                <c:pt idx="36">
                  <c:v>42626</c:v>
                </c:pt>
                <c:pt idx="37">
                  <c:v>42627</c:v>
                </c:pt>
                <c:pt idx="38">
                  <c:v>42628</c:v>
                </c:pt>
                <c:pt idx="39">
                  <c:v>42629</c:v>
                </c:pt>
                <c:pt idx="40">
                  <c:v>42632</c:v>
                </c:pt>
                <c:pt idx="41">
                  <c:v>42633</c:v>
                </c:pt>
                <c:pt idx="42">
                  <c:v>42634</c:v>
                </c:pt>
                <c:pt idx="43">
                  <c:v>42635</c:v>
                </c:pt>
                <c:pt idx="44">
                  <c:v>42636</c:v>
                </c:pt>
                <c:pt idx="45">
                  <c:v>42639</c:v>
                </c:pt>
                <c:pt idx="46">
                  <c:v>42640</c:v>
                </c:pt>
                <c:pt idx="47">
                  <c:v>42641</c:v>
                </c:pt>
                <c:pt idx="48">
                  <c:v>42642</c:v>
                </c:pt>
                <c:pt idx="49">
                  <c:v>42643</c:v>
                </c:pt>
                <c:pt idx="50">
                  <c:v>42646</c:v>
                </c:pt>
                <c:pt idx="51">
                  <c:v>42647</c:v>
                </c:pt>
                <c:pt idx="52">
                  <c:v>42648</c:v>
                </c:pt>
                <c:pt idx="53">
                  <c:v>42649</c:v>
                </c:pt>
                <c:pt idx="54">
                  <c:v>42650</c:v>
                </c:pt>
                <c:pt idx="55">
                  <c:v>42654</c:v>
                </c:pt>
                <c:pt idx="56">
                  <c:v>42654</c:v>
                </c:pt>
                <c:pt idx="57">
                  <c:v>42655</c:v>
                </c:pt>
                <c:pt idx="58">
                  <c:v>42656</c:v>
                </c:pt>
                <c:pt idx="59">
                  <c:v>42657</c:v>
                </c:pt>
                <c:pt idx="60">
                  <c:v>42660</c:v>
                </c:pt>
                <c:pt idx="61">
                  <c:v>42661</c:v>
                </c:pt>
                <c:pt idx="62">
                  <c:v>42662</c:v>
                </c:pt>
                <c:pt idx="63">
                  <c:v>42663</c:v>
                </c:pt>
                <c:pt idx="64">
                  <c:v>42664</c:v>
                </c:pt>
                <c:pt idx="65">
                  <c:v>42667</c:v>
                </c:pt>
                <c:pt idx="66">
                  <c:v>42668</c:v>
                </c:pt>
                <c:pt idx="67">
                  <c:v>42669</c:v>
                </c:pt>
                <c:pt idx="68">
                  <c:v>42670</c:v>
                </c:pt>
                <c:pt idx="69">
                  <c:v>42671</c:v>
                </c:pt>
                <c:pt idx="70">
                  <c:v>42674</c:v>
                </c:pt>
                <c:pt idx="71">
                  <c:v>42675</c:v>
                </c:pt>
                <c:pt idx="72">
                  <c:v>42676</c:v>
                </c:pt>
                <c:pt idx="73">
                  <c:v>42677</c:v>
                </c:pt>
                <c:pt idx="74">
                  <c:v>42678</c:v>
                </c:pt>
                <c:pt idx="75">
                  <c:v>42681</c:v>
                </c:pt>
                <c:pt idx="76">
                  <c:v>42682</c:v>
                </c:pt>
                <c:pt idx="77">
                  <c:v>42683</c:v>
                </c:pt>
                <c:pt idx="78">
                  <c:v>42684</c:v>
                </c:pt>
                <c:pt idx="79">
                  <c:v>42688</c:v>
                </c:pt>
                <c:pt idx="80">
                  <c:v>42688</c:v>
                </c:pt>
                <c:pt idx="81">
                  <c:v>42689</c:v>
                </c:pt>
                <c:pt idx="82">
                  <c:v>42690</c:v>
                </c:pt>
                <c:pt idx="83">
                  <c:v>42691</c:v>
                </c:pt>
                <c:pt idx="84">
                  <c:v>42692</c:v>
                </c:pt>
                <c:pt idx="85">
                  <c:v>42695</c:v>
                </c:pt>
                <c:pt idx="86">
                  <c:v>42696</c:v>
                </c:pt>
                <c:pt idx="87">
                  <c:v>42697</c:v>
                </c:pt>
                <c:pt idx="88">
                  <c:v>42699</c:v>
                </c:pt>
                <c:pt idx="89">
                  <c:v>42699</c:v>
                </c:pt>
                <c:pt idx="90">
                  <c:v>42702</c:v>
                </c:pt>
                <c:pt idx="91">
                  <c:v>42703</c:v>
                </c:pt>
                <c:pt idx="92">
                  <c:v>42704</c:v>
                </c:pt>
                <c:pt idx="93">
                  <c:v>42705</c:v>
                </c:pt>
                <c:pt idx="94">
                  <c:v>42706</c:v>
                </c:pt>
                <c:pt idx="95">
                  <c:v>42709</c:v>
                </c:pt>
                <c:pt idx="96">
                  <c:v>42710</c:v>
                </c:pt>
                <c:pt idx="97">
                  <c:v>42711</c:v>
                </c:pt>
                <c:pt idx="98">
                  <c:v>42712</c:v>
                </c:pt>
                <c:pt idx="99">
                  <c:v>42713</c:v>
                </c:pt>
                <c:pt idx="100">
                  <c:v>42716</c:v>
                </c:pt>
                <c:pt idx="101">
                  <c:v>42717</c:v>
                </c:pt>
                <c:pt idx="102">
                  <c:v>42718</c:v>
                </c:pt>
                <c:pt idx="103">
                  <c:v>42719</c:v>
                </c:pt>
                <c:pt idx="104">
                  <c:v>42720</c:v>
                </c:pt>
                <c:pt idx="105">
                  <c:v>42723</c:v>
                </c:pt>
                <c:pt idx="106">
                  <c:v>42724</c:v>
                </c:pt>
                <c:pt idx="107">
                  <c:v>42725</c:v>
                </c:pt>
                <c:pt idx="108">
                  <c:v>42726</c:v>
                </c:pt>
                <c:pt idx="109">
                  <c:v>42727</c:v>
                </c:pt>
                <c:pt idx="110">
                  <c:v>42732</c:v>
                </c:pt>
                <c:pt idx="111">
                  <c:v>42733</c:v>
                </c:pt>
                <c:pt idx="112">
                  <c:v>42734</c:v>
                </c:pt>
                <c:pt idx="113">
                  <c:v>42738</c:v>
                </c:pt>
                <c:pt idx="114">
                  <c:v>42739</c:v>
                </c:pt>
                <c:pt idx="115">
                  <c:v>42740</c:v>
                </c:pt>
                <c:pt idx="116">
                  <c:v>42741</c:v>
                </c:pt>
                <c:pt idx="117">
                  <c:v>42744</c:v>
                </c:pt>
                <c:pt idx="118">
                  <c:v>42745</c:v>
                </c:pt>
                <c:pt idx="119">
                  <c:v>42746</c:v>
                </c:pt>
                <c:pt idx="120">
                  <c:v>42747</c:v>
                </c:pt>
                <c:pt idx="121">
                  <c:v>42748</c:v>
                </c:pt>
                <c:pt idx="122">
                  <c:v>42752</c:v>
                </c:pt>
                <c:pt idx="123">
                  <c:v>42752</c:v>
                </c:pt>
                <c:pt idx="124">
                  <c:v>42753</c:v>
                </c:pt>
                <c:pt idx="125">
                  <c:v>42754</c:v>
                </c:pt>
                <c:pt idx="126">
                  <c:v>42755</c:v>
                </c:pt>
                <c:pt idx="127">
                  <c:v>42758</c:v>
                </c:pt>
                <c:pt idx="128">
                  <c:v>42759</c:v>
                </c:pt>
                <c:pt idx="129">
                  <c:v>42760</c:v>
                </c:pt>
                <c:pt idx="130">
                  <c:v>42761</c:v>
                </c:pt>
                <c:pt idx="131">
                  <c:v>42762</c:v>
                </c:pt>
                <c:pt idx="132">
                  <c:v>42765</c:v>
                </c:pt>
                <c:pt idx="133">
                  <c:v>42766</c:v>
                </c:pt>
                <c:pt idx="134">
                  <c:v>42767</c:v>
                </c:pt>
                <c:pt idx="135">
                  <c:v>42768</c:v>
                </c:pt>
                <c:pt idx="136">
                  <c:v>42769</c:v>
                </c:pt>
                <c:pt idx="137">
                  <c:v>42772</c:v>
                </c:pt>
                <c:pt idx="138">
                  <c:v>42773</c:v>
                </c:pt>
                <c:pt idx="139">
                  <c:v>42774</c:v>
                </c:pt>
                <c:pt idx="140">
                  <c:v>42775</c:v>
                </c:pt>
                <c:pt idx="141">
                  <c:v>42776</c:v>
                </c:pt>
                <c:pt idx="142">
                  <c:v>42779</c:v>
                </c:pt>
                <c:pt idx="143">
                  <c:v>42780</c:v>
                </c:pt>
                <c:pt idx="144">
                  <c:v>42781</c:v>
                </c:pt>
                <c:pt idx="145">
                  <c:v>42782</c:v>
                </c:pt>
                <c:pt idx="146">
                  <c:v>42783</c:v>
                </c:pt>
                <c:pt idx="147">
                  <c:v>42787</c:v>
                </c:pt>
                <c:pt idx="148">
                  <c:v>42787</c:v>
                </c:pt>
                <c:pt idx="149">
                  <c:v>42788</c:v>
                </c:pt>
                <c:pt idx="150">
                  <c:v>42789</c:v>
                </c:pt>
                <c:pt idx="151">
                  <c:v>42790</c:v>
                </c:pt>
                <c:pt idx="152">
                  <c:v>42793</c:v>
                </c:pt>
                <c:pt idx="153">
                  <c:v>42794</c:v>
                </c:pt>
                <c:pt idx="154">
                  <c:v>42795</c:v>
                </c:pt>
                <c:pt idx="155">
                  <c:v>42796</c:v>
                </c:pt>
                <c:pt idx="156">
                  <c:v>42797</c:v>
                </c:pt>
                <c:pt idx="157">
                  <c:v>42800</c:v>
                </c:pt>
                <c:pt idx="158">
                  <c:v>42801</c:v>
                </c:pt>
                <c:pt idx="159">
                  <c:v>42802</c:v>
                </c:pt>
                <c:pt idx="160">
                  <c:v>42803</c:v>
                </c:pt>
                <c:pt idx="161">
                  <c:v>42804</c:v>
                </c:pt>
                <c:pt idx="162">
                  <c:v>42807</c:v>
                </c:pt>
                <c:pt idx="163">
                  <c:v>42808</c:v>
                </c:pt>
                <c:pt idx="164">
                  <c:v>42809</c:v>
                </c:pt>
                <c:pt idx="165">
                  <c:v>42810</c:v>
                </c:pt>
                <c:pt idx="166">
                  <c:v>42811</c:v>
                </c:pt>
                <c:pt idx="167">
                  <c:v>42814</c:v>
                </c:pt>
                <c:pt idx="168">
                  <c:v>42815</c:v>
                </c:pt>
                <c:pt idx="169">
                  <c:v>42816</c:v>
                </c:pt>
                <c:pt idx="170">
                  <c:v>42817</c:v>
                </c:pt>
                <c:pt idx="171">
                  <c:v>42818</c:v>
                </c:pt>
                <c:pt idx="172">
                  <c:v>42821</c:v>
                </c:pt>
                <c:pt idx="173">
                  <c:v>42822</c:v>
                </c:pt>
                <c:pt idx="174">
                  <c:v>42823</c:v>
                </c:pt>
                <c:pt idx="175">
                  <c:v>42824</c:v>
                </c:pt>
                <c:pt idx="176">
                  <c:v>42825</c:v>
                </c:pt>
                <c:pt idx="177">
                  <c:v>42828</c:v>
                </c:pt>
                <c:pt idx="178">
                  <c:v>42829</c:v>
                </c:pt>
                <c:pt idx="179">
                  <c:v>42830</c:v>
                </c:pt>
                <c:pt idx="180">
                  <c:v>42831</c:v>
                </c:pt>
                <c:pt idx="181">
                  <c:v>42832</c:v>
                </c:pt>
                <c:pt idx="182">
                  <c:v>42835</c:v>
                </c:pt>
                <c:pt idx="183">
                  <c:v>42836</c:v>
                </c:pt>
                <c:pt idx="184">
                  <c:v>42837</c:v>
                </c:pt>
                <c:pt idx="185">
                  <c:v>42838</c:v>
                </c:pt>
                <c:pt idx="186">
                  <c:v>42843</c:v>
                </c:pt>
                <c:pt idx="187">
                  <c:v>42844</c:v>
                </c:pt>
                <c:pt idx="188">
                  <c:v>42845</c:v>
                </c:pt>
                <c:pt idx="189">
                  <c:v>42846</c:v>
                </c:pt>
                <c:pt idx="190">
                  <c:v>42849</c:v>
                </c:pt>
                <c:pt idx="191">
                  <c:v>42850</c:v>
                </c:pt>
                <c:pt idx="192">
                  <c:v>42851</c:v>
                </c:pt>
                <c:pt idx="193">
                  <c:v>42852</c:v>
                </c:pt>
                <c:pt idx="194">
                  <c:v>42853</c:v>
                </c:pt>
                <c:pt idx="195">
                  <c:v>42857</c:v>
                </c:pt>
                <c:pt idx="196">
                  <c:v>42858</c:v>
                </c:pt>
                <c:pt idx="197">
                  <c:v>42859</c:v>
                </c:pt>
                <c:pt idx="198">
                  <c:v>42860</c:v>
                </c:pt>
                <c:pt idx="199">
                  <c:v>42863</c:v>
                </c:pt>
                <c:pt idx="200">
                  <c:v>42864</c:v>
                </c:pt>
                <c:pt idx="201">
                  <c:v>42865</c:v>
                </c:pt>
                <c:pt idx="202">
                  <c:v>42866</c:v>
                </c:pt>
                <c:pt idx="203">
                  <c:v>42867</c:v>
                </c:pt>
                <c:pt idx="204">
                  <c:v>42870</c:v>
                </c:pt>
                <c:pt idx="205">
                  <c:v>42871</c:v>
                </c:pt>
                <c:pt idx="206">
                  <c:v>42872</c:v>
                </c:pt>
                <c:pt idx="207">
                  <c:v>42873</c:v>
                </c:pt>
                <c:pt idx="208">
                  <c:v>42874</c:v>
                </c:pt>
                <c:pt idx="209">
                  <c:v>42877</c:v>
                </c:pt>
                <c:pt idx="210">
                  <c:v>42878</c:v>
                </c:pt>
                <c:pt idx="211">
                  <c:v>42879</c:v>
                </c:pt>
                <c:pt idx="212">
                  <c:v>42880</c:v>
                </c:pt>
                <c:pt idx="213">
                  <c:v>42881</c:v>
                </c:pt>
                <c:pt idx="214">
                  <c:v>42885</c:v>
                </c:pt>
                <c:pt idx="215">
                  <c:v>42886</c:v>
                </c:pt>
                <c:pt idx="216">
                  <c:v>42887</c:v>
                </c:pt>
                <c:pt idx="217">
                  <c:v>42888</c:v>
                </c:pt>
                <c:pt idx="218">
                  <c:v>42891</c:v>
                </c:pt>
                <c:pt idx="219">
                  <c:v>42892</c:v>
                </c:pt>
                <c:pt idx="220">
                  <c:v>42893</c:v>
                </c:pt>
                <c:pt idx="221">
                  <c:v>42894</c:v>
                </c:pt>
                <c:pt idx="222">
                  <c:v>42895</c:v>
                </c:pt>
                <c:pt idx="223">
                  <c:v>42898</c:v>
                </c:pt>
                <c:pt idx="224">
                  <c:v>42899</c:v>
                </c:pt>
                <c:pt idx="225">
                  <c:v>42900</c:v>
                </c:pt>
                <c:pt idx="226">
                  <c:v>42901</c:v>
                </c:pt>
                <c:pt idx="227">
                  <c:v>42902</c:v>
                </c:pt>
                <c:pt idx="228">
                  <c:v>42905</c:v>
                </c:pt>
                <c:pt idx="229">
                  <c:v>42906</c:v>
                </c:pt>
                <c:pt idx="230">
                  <c:v>42907</c:v>
                </c:pt>
                <c:pt idx="231">
                  <c:v>42908</c:v>
                </c:pt>
                <c:pt idx="232">
                  <c:v>42909</c:v>
                </c:pt>
                <c:pt idx="233">
                  <c:v>42912</c:v>
                </c:pt>
                <c:pt idx="234">
                  <c:v>42913</c:v>
                </c:pt>
                <c:pt idx="235">
                  <c:v>42914</c:v>
                </c:pt>
                <c:pt idx="236">
                  <c:v>42915</c:v>
                </c:pt>
                <c:pt idx="237">
                  <c:v>42916</c:v>
                </c:pt>
                <c:pt idx="238">
                  <c:v>42919</c:v>
                </c:pt>
                <c:pt idx="239">
                  <c:v>42921</c:v>
                </c:pt>
                <c:pt idx="240">
                  <c:v>42921</c:v>
                </c:pt>
                <c:pt idx="241">
                  <c:v>42922</c:v>
                </c:pt>
                <c:pt idx="242">
                  <c:v>42923</c:v>
                </c:pt>
                <c:pt idx="243">
                  <c:v>42926</c:v>
                </c:pt>
                <c:pt idx="244">
                  <c:v>42927</c:v>
                </c:pt>
                <c:pt idx="245">
                  <c:v>42928</c:v>
                </c:pt>
                <c:pt idx="246">
                  <c:v>42929</c:v>
                </c:pt>
                <c:pt idx="247">
                  <c:v>42930</c:v>
                </c:pt>
                <c:pt idx="248">
                  <c:v>42933</c:v>
                </c:pt>
                <c:pt idx="249">
                  <c:v>42934</c:v>
                </c:pt>
                <c:pt idx="250">
                  <c:v>42935</c:v>
                </c:pt>
                <c:pt idx="251">
                  <c:v>42936</c:v>
                </c:pt>
                <c:pt idx="252">
                  <c:v>42937</c:v>
                </c:pt>
                <c:pt idx="253">
                  <c:v>42940</c:v>
                </c:pt>
                <c:pt idx="254">
                  <c:v>42941</c:v>
                </c:pt>
                <c:pt idx="255">
                  <c:v>42942</c:v>
                </c:pt>
                <c:pt idx="256">
                  <c:v>42943</c:v>
                </c:pt>
                <c:pt idx="257">
                  <c:v>42944</c:v>
                </c:pt>
                <c:pt idx="258">
                  <c:v>42947</c:v>
                </c:pt>
                <c:pt idx="259">
                  <c:v>42948</c:v>
                </c:pt>
                <c:pt idx="260">
                  <c:v>42949</c:v>
                </c:pt>
                <c:pt idx="261">
                  <c:v>42950</c:v>
                </c:pt>
                <c:pt idx="262">
                  <c:v>42951</c:v>
                </c:pt>
                <c:pt idx="263">
                  <c:v>42954</c:v>
                </c:pt>
                <c:pt idx="264">
                  <c:v>42955</c:v>
                </c:pt>
                <c:pt idx="265">
                  <c:v>42956</c:v>
                </c:pt>
                <c:pt idx="266">
                  <c:v>42957</c:v>
                </c:pt>
                <c:pt idx="267">
                  <c:v>42958</c:v>
                </c:pt>
                <c:pt idx="268">
                  <c:v>42961</c:v>
                </c:pt>
                <c:pt idx="269">
                  <c:v>42962</c:v>
                </c:pt>
                <c:pt idx="270">
                  <c:v>42963</c:v>
                </c:pt>
                <c:pt idx="271">
                  <c:v>42964</c:v>
                </c:pt>
                <c:pt idx="272">
                  <c:v>42965</c:v>
                </c:pt>
                <c:pt idx="273">
                  <c:v>42968</c:v>
                </c:pt>
                <c:pt idx="274">
                  <c:v>42969</c:v>
                </c:pt>
                <c:pt idx="275">
                  <c:v>42970</c:v>
                </c:pt>
                <c:pt idx="276">
                  <c:v>42971</c:v>
                </c:pt>
                <c:pt idx="277">
                  <c:v>42972</c:v>
                </c:pt>
                <c:pt idx="278">
                  <c:v>42976</c:v>
                </c:pt>
                <c:pt idx="279">
                  <c:v>42977</c:v>
                </c:pt>
                <c:pt idx="280">
                  <c:v>42978</c:v>
                </c:pt>
                <c:pt idx="281">
                  <c:v>42979</c:v>
                </c:pt>
                <c:pt idx="282">
                  <c:v>42983</c:v>
                </c:pt>
                <c:pt idx="283">
                  <c:v>42983</c:v>
                </c:pt>
                <c:pt idx="284">
                  <c:v>42984</c:v>
                </c:pt>
                <c:pt idx="285">
                  <c:v>42985</c:v>
                </c:pt>
                <c:pt idx="286">
                  <c:v>42986</c:v>
                </c:pt>
                <c:pt idx="287">
                  <c:v>42989</c:v>
                </c:pt>
                <c:pt idx="288">
                  <c:v>42990</c:v>
                </c:pt>
                <c:pt idx="289">
                  <c:v>42991</c:v>
                </c:pt>
                <c:pt idx="290">
                  <c:v>42992</c:v>
                </c:pt>
                <c:pt idx="291">
                  <c:v>42993</c:v>
                </c:pt>
                <c:pt idx="292">
                  <c:v>42996</c:v>
                </c:pt>
                <c:pt idx="293">
                  <c:v>42997</c:v>
                </c:pt>
                <c:pt idx="294">
                  <c:v>42998</c:v>
                </c:pt>
                <c:pt idx="295">
                  <c:v>42999</c:v>
                </c:pt>
                <c:pt idx="296">
                  <c:v>43000</c:v>
                </c:pt>
                <c:pt idx="297">
                  <c:v>43003</c:v>
                </c:pt>
                <c:pt idx="298">
                  <c:v>43004</c:v>
                </c:pt>
                <c:pt idx="299">
                  <c:v>43005</c:v>
                </c:pt>
                <c:pt idx="300">
                  <c:v>43006</c:v>
                </c:pt>
                <c:pt idx="301">
                  <c:v>43007</c:v>
                </c:pt>
                <c:pt idx="302">
                  <c:v>43010</c:v>
                </c:pt>
                <c:pt idx="303">
                  <c:v>43011</c:v>
                </c:pt>
                <c:pt idx="304">
                  <c:v>43012</c:v>
                </c:pt>
                <c:pt idx="305">
                  <c:v>43013</c:v>
                </c:pt>
                <c:pt idx="306">
                  <c:v>43014</c:v>
                </c:pt>
                <c:pt idx="307">
                  <c:v>43018</c:v>
                </c:pt>
                <c:pt idx="308">
                  <c:v>43018</c:v>
                </c:pt>
                <c:pt idx="309">
                  <c:v>43019</c:v>
                </c:pt>
                <c:pt idx="310">
                  <c:v>43020</c:v>
                </c:pt>
                <c:pt idx="311">
                  <c:v>43021</c:v>
                </c:pt>
                <c:pt idx="312">
                  <c:v>43024</c:v>
                </c:pt>
                <c:pt idx="313">
                  <c:v>43025</c:v>
                </c:pt>
                <c:pt idx="314">
                  <c:v>43026</c:v>
                </c:pt>
                <c:pt idx="315">
                  <c:v>43027</c:v>
                </c:pt>
                <c:pt idx="316">
                  <c:v>43028</c:v>
                </c:pt>
                <c:pt idx="317">
                  <c:v>43031</c:v>
                </c:pt>
                <c:pt idx="318">
                  <c:v>43032</c:v>
                </c:pt>
                <c:pt idx="319">
                  <c:v>43033</c:v>
                </c:pt>
                <c:pt idx="320">
                  <c:v>43034</c:v>
                </c:pt>
                <c:pt idx="321">
                  <c:v>43035</c:v>
                </c:pt>
                <c:pt idx="322">
                  <c:v>43038</c:v>
                </c:pt>
                <c:pt idx="323">
                  <c:v>43039</c:v>
                </c:pt>
                <c:pt idx="324">
                  <c:v>43040</c:v>
                </c:pt>
                <c:pt idx="325">
                  <c:v>43041</c:v>
                </c:pt>
                <c:pt idx="326">
                  <c:v>43042</c:v>
                </c:pt>
                <c:pt idx="327">
                  <c:v>43045</c:v>
                </c:pt>
                <c:pt idx="328">
                  <c:v>43046</c:v>
                </c:pt>
                <c:pt idx="329">
                  <c:v>43047</c:v>
                </c:pt>
                <c:pt idx="330">
                  <c:v>43048</c:v>
                </c:pt>
                <c:pt idx="331">
                  <c:v>43052</c:v>
                </c:pt>
                <c:pt idx="332">
                  <c:v>43052</c:v>
                </c:pt>
                <c:pt idx="333">
                  <c:v>43053</c:v>
                </c:pt>
                <c:pt idx="334">
                  <c:v>43054</c:v>
                </c:pt>
                <c:pt idx="335">
                  <c:v>43055</c:v>
                </c:pt>
                <c:pt idx="336">
                  <c:v>43056</c:v>
                </c:pt>
                <c:pt idx="337">
                  <c:v>43059</c:v>
                </c:pt>
                <c:pt idx="338">
                  <c:v>43060</c:v>
                </c:pt>
                <c:pt idx="339">
                  <c:v>43061</c:v>
                </c:pt>
                <c:pt idx="340">
                  <c:v>43063</c:v>
                </c:pt>
                <c:pt idx="341">
                  <c:v>43063</c:v>
                </c:pt>
                <c:pt idx="342">
                  <c:v>43066</c:v>
                </c:pt>
                <c:pt idx="343">
                  <c:v>43067</c:v>
                </c:pt>
                <c:pt idx="344">
                  <c:v>43068</c:v>
                </c:pt>
                <c:pt idx="345">
                  <c:v>43069</c:v>
                </c:pt>
                <c:pt idx="346">
                  <c:v>43070</c:v>
                </c:pt>
                <c:pt idx="347">
                  <c:v>43073</c:v>
                </c:pt>
                <c:pt idx="348">
                  <c:v>43074</c:v>
                </c:pt>
                <c:pt idx="349">
                  <c:v>43075</c:v>
                </c:pt>
                <c:pt idx="350">
                  <c:v>43076</c:v>
                </c:pt>
                <c:pt idx="351">
                  <c:v>43077</c:v>
                </c:pt>
                <c:pt idx="352">
                  <c:v>43080</c:v>
                </c:pt>
                <c:pt idx="353">
                  <c:v>43081</c:v>
                </c:pt>
                <c:pt idx="354">
                  <c:v>43082</c:v>
                </c:pt>
                <c:pt idx="355">
                  <c:v>43083</c:v>
                </c:pt>
                <c:pt idx="356">
                  <c:v>43084</c:v>
                </c:pt>
                <c:pt idx="357">
                  <c:v>43087</c:v>
                </c:pt>
                <c:pt idx="358">
                  <c:v>43088</c:v>
                </c:pt>
                <c:pt idx="359">
                  <c:v>43089</c:v>
                </c:pt>
                <c:pt idx="360">
                  <c:v>43090</c:v>
                </c:pt>
                <c:pt idx="361">
                  <c:v>43091</c:v>
                </c:pt>
                <c:pt idx="362">
                  <c:v>43096</c:v>
                </c:pt>
                <c:pt idx="363">
                  <c:v>43097</c:v>
                </c:pt>
                <c:pt idx="364">
                  <c:v>43098</c:v>
                </c:pt>
                <c:pt idx="365">
                  <c:v>43102</c:v>
                </c:pt>
                <c:pt idx="366">
                  <c:v>43103</c:v>
                </c:pt>
                <c:pt idx="367">
                  <c:v>43104</c:v>
                </c:pt>
                <c:pt idx="368">
                  <c:v>43105</c:v>
                </c:pt>
                <c:pt idx="369">
                  <c:v>43108</c:v>
                </c:pt>
                <c:pt idx="370">
                  <c:v>43109</c:v>
                </c:pt>
                <c:pt idx="371">
                  <c:v>43110</c:v>
                </c:pt>
                <c:pt idx="372">
                  <c:v>43111</c:v>
                </c:pt>
                <c:pt idx="373">
                  <c:v>43112</c:v>
                </c:pt>
                <c:pt idx="374">
                  <c:v>43116</c:v>
                </c:pt>
                <c:pt idx="375">
                  <c:v>43116</c:v>
                </c:pt>
                <c:pt idx="376">
                  <c:v>43117</c:v>
                </c:pt>
                <c:pt idx="377">
                  <c:v>43118</c:v>
                </c:pt>
                <c:pt idx="378">
                  <c:v>43119</c:v>
                </c:pt>
                <c:pt idx="379">
                  <c:v>43122</c:v>
                </c:pt>
                <c:pt idx="380">
                  <c:v>43123</c:v>
                </c:pt>
                <c:pt idx="381">
                  <c:v>43124</c:v>
                </c:pt>
                <c:pt idx="382">
                  <c:v>43125</c:v>
                </c:pt>
                <c:pt idx="383">
                  <c:v>43126</c:v>
                </c:pt>
                <c:pt idx="384">
                  <c:v>43129</c:v>
                </c:pt>
                <c:pt idx="385">
                  <c:v>43130</c:v>
                </c:pt>
                <c:pt idx="386">
                  <c:v>43131</c:v>
                </c:pt>
                <c:pt idx="387">
                  <c:v>43132</c:v>
                </c:pt>
                <c:pt idx="388">
                  <c:v>43133</c:v>
                </c:pt>
                <c:pt idx="389">
                  <c:v>43136</c:v>
                </c:pt>
                <c:pt idx="390">
                  <c:v>43137</c:v>
                </c:pt>
                <c:pt idx="391">
                  <c:v>43138</c:v>
                </c:pt>
                <c:pt idx="392">
                  <c:v>43139</c:v>
                </c:pt>
                <c:pt idx="393">
                  <c:v>43140</c:v>
                </c:pt>
                <c:pt idx="394">
                  <c:v>43143</c:v>
                </c:pt>
                <c:pt idx="395">
                  <c:v>43144</c:v>
                </c:pt>
                <c:pt idx="396">
                  <c:v>43145</c:v>
                </c:pt>
                <c:pt idx="397">
                  <c:v>43146</c:v>
                </c:pt>
                <c:pt idx="398">
                  <c:v>43147</c:v>
                </c:pt>
                <c:pt idx="399">
                  <c:v>43151</c:v>
                </c:pt>
                <c:pt idx="400">
                  <c:v>43151</c:v>
                </c:pt>
                <c:pt idx="401">
                  <c:v>43152</c:v>
                </c:pt>
                <c:pt idx="402">
                  <c:v>43153</c:v>
                </c:pt>
                <c:pt idx="403">
                  <c:v>43154</c:v>
                </c:pt>
                <c:pt idx="404">
                  <c:v>43157</c:v>
                </c:pt>
                <c:pt idx="405">
                  <c:v>43158</c:v>
                </c:pt>
                <c:pt idx="406">
                  <c:v>43159</c:v>
                </c:pt>
                <c:pt idx="407">
                  <c:v>43160</c:v>
                </c:pt>
                <c:pt idx="408">
                  <c:v>43161</c:v>
                </c:pt>
                <c:pt idx="409">
                  <c:v>43164</c:v>
                </c:pt>
                <c:pt idx="410">
                  <c:v>43165</c:v>
                </c:pt>
                <c:pt idx="411">
                  <c:v>43166</c:v>
                </c:pt>
                <c:pt idx="412">
                  <c:v>43167</c:v>
                </c:pt>
                <c:pt idx="413">
                  <c:v>43168</c:v>
                </c:pt>
                <c:pt idx="414">
                  <c:v>43171</c:v>
                </c:pt>
                <c:pt idx="415">
                  <c:v>43172</c:v>
                </c:pt>
                <c:pt idx="416">
                  <c:v>43173</c:v>
                </c:pt>
                <c:pt idx="417">
                  <c:v>43174</c:v>
                </c:pt>
                <c:pt idx="418">
                  <c:v>43175</c:v>
                </c:pt>
                <c:pt idx="419">
                  <c:v>43178</c:v>
                </c:pt>
                <c:pt idx="420">
                  <c:v>43179</c:v>
                </c:pt>
                <c:pt idx="421">
                  <c:v>43180</c:v>
                </c:pt>
                <c:pt idx="422">
                  <c:v>43181</c:v>
                </c:pt>
                <c:pt idx="423">
                  <c:v>43182</c:v>
                </c:pt>
                <c:pt idx="424">
                  <c:v>43185</c:v>
                </c:pt>
                <c:pt idx="425">
                  <c:v>43186</c:v>
                </c:pt>
                <c:pt idx="426">
                  <c:v>43187</c:v>
                </c:pt>
                <c:pt idx="427">
                  <c:v>43188</c:v>
                </c:pt>
                <c:pt idx="428">
                  <c:v>43193</c:v>
                </c:pt>
                <c:pt idx="429">
                  <c:v>43194</c:v>
                </c:pt>
                <c:pt idx="430">
                  <c:v>43195</c:v>
                </c:pt>
                <c:pt idx="431">
                  <c:v>43196</c:v>
                </c:pt>
                <c:pt idx="432">
                  <c:v>43199</c:v>
                </c:pt>
                <c:pt idx="433">
                  <c:v>43200</c:v>
                </c:pt>
                <c:pt idx="434">
                  <c:v>43201</c:v>
                </c:pt>
                <c:pt idx="435">
                  <c:v>43202</c:v>
                </c:pt>
                <c:pt idx="436">
                  <c:v>43203</c:v>
                </c:pt>
                <c:pt idx="437">
                  <c:v>43206</c:v>
                </c:pt>
                <c:pt idx="438">
                  <c:v>43207</c:v>
                </c:pt>
                <c:pt idx="439">
                  <c:v>43208</c:v>
                </c:pt>
                <c:pt idx="440">
                  <c:v>43209</c:v>
                </c:pt>
                <c:pt idx="441">
                  <c:v>43210</c:v>
                </c:pt>
                <c:pt idx="442">
                  <c:v>43213</c:v>
                </c:pt>
                <c:pt idx="443">
                  <c:v>43214</c:v>
                </c:pt>
                <c:pt idx="444">
                  <c:v>43215</c:v>
                </c:pt>
                <c:pt idx="445">
                  <c:v>43216</c:v>
                </c:pt>
                <c:pt idx="446">
                  <c:v>43217</c:v>
                </c:pt>
                <c:pt idx="447">
                  <c:v>43220</c:v>
                </c:pt>
                <c:pt idx="448">
                  <c:v>43221</c:v>
                </c:pt>
                <c:pt idx="449">
                  <c:v>43222</c:v>
                </c:pt>
                <c:pt idx="450">
                  <c:v>43223</c:v>
                </c:pt>
                <c:pt idx="451">
                  <c:v>43224</c:v>
                </c:pt>
                <c:pt idx="452">
                  <c:v>43228</c:v>
                </c:pt>
                <c:pt idx="453">
                  <c:v>43229</c:v>
                </c:pt>
                <c:pt idx="454">
                  <c:v>43230</c:v>
                </c:pt>
                <c:pt idx="455">
                  <c:v>43231</c:v>
                </c:pt>
                <c:pt idx="456">
                  <c:v>43234</c:v>
                </c:pt>
                <c:pt idx="457">
                  <c:v>43235</c:v>
                </c:pt>
                <c:pt idx="458">
                  <c:v>43236</c:v>
                </c:pt>
                <c:pt idx="459">
                  <c:v>43237</c:v>
                </c:pt>
                <c:pt idx="460">
                  <c:v>43238</c:v>
                </c:pt>
                <c:pt idx="461">
                  <c:v>43241</c:v>
                </c:pt>
                <c:pt idx="462">
                  <c:v>43242</c:v>
                </c:pt>
                <c:pt idx="463">
                  <c:v>43243</c:v>
                </c:pt>
                <c:pt idx="464">
                  <c:v>43244</c:v>
                </c:pt>
                <c:pt idx="465">
                  <c:v>43245</c:v>
                </c:pt>
                <c:pt idx="466">
                  <c:v>43249</c:v>
                </c:pt>
                <c:pt idx="467">
                  <c:v>43250</c:v>
                </c:pt>
                <c:pt idx="468">
                  <c:v>43251</c:v>
                </c:pt>
                <c:pt idx="469">
                  <c:v>43252</c:v>
                </c:pt>
                <c:pt idx="470">
                  <c:v>43255</c:v>
                </c:pt>
                <c:pt idx="471">
                  <c:v>43256</c:v>
                </c:pt>
                <c:pt idx="472">
                  <c:v>43257</c:v>
                </c:pt>
                <c:pt idx="473">
                  <c:v>43258</c:v>
                </c:pt>
                <c:pt idx="474">
                  <c:v>43259</c:v>
                </c:pt>
                <c:pt idx="475">
                  <c:v>43262</c:v>
                </c:pt>
                <c:pt idx="476">
                  <c:v>43263</c:v>
                </c:pt>
                <c:pt idx="477">
                  <c:v>43264</c:v>
                </c:pt>
                <c:pt idx="478">
                  <c:v>43265</c:v>
                </c:pt>
                <c:pt idx="479">
                  <c:v>43266</c:v>
                </c:pt>
                <c:pt idx="480">
                  <c:v>43269</c:v>
                </c:pt>
                <c:pt idx="481">
                  <c:v>43270</c:v>
                </c:pt>
                <c:pt idx="482">
                  <c:v>43271</c:v>
                </c:pt>
                <c:pt idx="483">
                  <c:v>43272</c:v>
                </c:pt>
                <c:pt idx="484">
                  <c:v>43273</c:v>
                </c:pt>
                <c:pt idx="485">
                  <c:v>43276</c:v>
                </c:pt>
                <c:pt idx="486">
                  <c:v>43277</c:v>
                </c:pt>
                <c:pt idx="487">
                  <c:v>43278</c:v>
                </c:pt>
                <c:pt idx="488">
                  <c:v>43279</c:v>
                </c:pt>
                <c:pt idx="489">
                  <c:v>43280</c:v>
                </c:pt>
                <c:pt idx="490">
                  <c:v>43283</c:v>
                </c:pt>
                <c:pt idx="491">
                  <c:v>43284</c:v>
                </c:pt>
                <c:pt idx="492">
                  <c:v>43286</c:v>
                </c:pt>
                <c:pt idx="493">
                  <c:v>43286</c:v>
                </c:pt>
                <c:pt idx="494">
                  <c:v>43287</c:v>
                </c:pt>
                <c:pt idx="495">
                  <c:v>43290</c:v>
                </c:pt>
                <c:pt idx="496">
                  <c:v>43291</c:v>
                </c:pt>
                <c:pt idx="497">
                  <c:v>43292</c:v>
                </c:pt>
                <c:pt idx="498">
                  <c:v>43293</c:v>
                </c:pt>
                <c:pt idx="499">
                  <c:v>43294</c:v>
                </c:pt>
                <c:pt idx="500">
                  <c:v>43297</c:v>
                </c:pt>
                <c:pt idx="501">
                  <c:v>43298</c:v>
                </c:pt>
                <c:pt idx="502">
                  <c:v>43299</c:v>
                </c:pt>
                <c:pt idx="503">
                  <c:v>43300</c:v>
                </c:pt>
                <c:pt idx="504">
                  <c:v>43301</c:v>
                </c:pt>
                <c:pt idx="505">
                  <c:v>43304</c:v>
                </c:pt>
                <c:pt idx="506">
                  <c:v>43305</c:v>
                </c:pt>
                <c:pt idx="507">
                  <c:v>43306</c:v>
                </c:pt>
                <c:pt idx="508">
                  <c:v>43307</c:v>
                </c:pt>
                <c:pt idx="509">
                  <c:v>43308</c:v>
                </c:pt>
                <c:pt idx="510">
                  <c:v>43311</c:v>
                </c:pt>
                <c:pt idx="511">
                  <c:v>43312</c:v>
                </c:pt>
                <c:pt idx="512">
                  <c:v>43313</c:v>
                </c:pt>
                <c:pt idx="513">
                  <c:v>43314</c:v>
                </c:pt>
                <c:pt idx="514">
                  <c:v>43315</c:v>
                </c:pt>
                <c:pt idx="515">
                  <c:v>43318</c:v>
                </c:pt>
                <c:pt idx="516">
                  <c:v>43319</c:v>
                </c:pt>
                <c:pt idx="517">
                  <c:v>43320</c:v>
                </c:pt>
                <c:pt idx="518">
                  <c:v>43327</c:v>
                </c:pt>
                <c:pt idx="519">
                  <c:v>43334</c:v>
                </c:pt>
                <c:pt idx="520">
                  <c:v>43342</c:v>
                </c:pt>
                <c:pt idx="521">
                  <c:v>43349</c:v>
                </c:pt>
                <c:pt idx="522">
                  <c:v>43356</c:v>
                </c:pt>
                <c:pt idx="523">
                  <c:v>43363</c:v>
                </c:pt>
                <c:pt idx="524">
                  <c:v>43370</c:v>
                </c:pt>
                <c:pt idx="525">
                  <c:v>43377</c:v>
                </c:pt>
                <c:pt idx="526">
                  <c:v>43384</c:v>
                </c:pt>
                <c:pt idx="527">
                  <c:v>43391</c:v>
                </c:pt>
                <c:pt idx="528">
                  <c:v>43398</c:v>
                </c:pt>
                <c:pt idx="529">
                  <c:v>43405</c:v>
                </c:pt>
                <c:pt idx="530">
                  <c:v>43412</c:v>
                </c:pt>
                <c:pt idx="531">
                  <c:v>43419</c:v>
                </c:pt>
                <c:pt idx="532">
                  <c:v>43427</c:v>
                </c:pt>
                <c:pt idx="533">
                  <c:v>43433</c:v>
                </c:pt>
                <c:pt idx="534">
                  <c:v>43440</c:v>
                </c:pt>
                <c:pt idx="535">
                  <c:v>43447</c:v>
                </c:pt>
                <c:pt idx="536">
                  <c:v>43454</c:v>
                </c:pt>
                <c:pt idx="537">
                  <c:v>43465</c:v>
                </c:pt>
                <c:pt idx="538">
                  <c:v>43472</c:v>
                </c:pt>
                <c:pt idx="539">
                  <c:v>43479</c:v>
                </c:pt>
                <c:pt idx="540">
                  <c:v>43487</c:v>
                </c:pt>
                <c:pt idx="541">
                  <c:v>43493</c:v>
                </c:pt>
                <c:pt idx="542">
                  <c:v>43500</c:v>
                </c:pt>
                <c:pt idx="543">
                  <c:v>43507</c:v>
                </c:pt>
                <c:pt idx="544">
                  <c:v>43515</c:v>
                </c:pt>
                <c:pt idx="545">
                  <c:v>43521</c:v>
                </c:pt>
                <c:pt idx="546">
                  <c:v>43528</c:v>
                </c:pt>
                <c:pt idx="547">
                  <c:v>43535</c:v>
                </c:pt>
                <c:pt idx="548">
                  <c:v>43542</c:v>
                </c:pt>
                <c:pt idx="549">
                  <c:v>43549</c:v>
                </c:pt>
                <c:pt idx="550">
                  <c:v>43556</c:v>
                </c:pt>
                <c:pt idx="551">
                  <c:v>43563</c:v>
                </c:pt>
                <c:pt idx="552">
                  <c:v>43570</c:v>
                </c:pt>
                <c:pt idx="553">
                  <c:v>43579</c:v>
                </c:pt>
                <c:pt idx="554">
                  <c:v>43584</c:v>
                </c:pt>
                <c:pt idx="555">
                  <c:v>43592</c:v>
                </c:pt>
                <c:pt idx="556">
                  <c:v>43598</c:v>
                </c:pt>
                <c:pt idx="557">
                  <c:v>43605</c:v>
                </c:pt>
                <c:pt idx="558">
                  <c:v>43613</c:v>
                </c:pt>
                <c:pt idx="559">
                  <c:v>43619</c:v>
                </c:pt>
                <c:pt idx="560">
                  <c:v>43626</c:v>
                </c:pt>
                <c:pt idx="561">
                  <c:v>43633</c:v>
                </c:pt>
                <c:pt idx="562">
                  <c:v>43640</c:v>
                </c:pt>
                <c:pt idx="563">
                  <c:v>43647</c:v>
                </c:pt>
                <c:pt idx="564">
                  <c:v>43654</c:v>
                </c:pt>
                <c:pt idx="565">
                  <c:v>43661</c:v>
                </c:pt>
                <c:pt idx="566">
                  <c:v>43668</c:v>
                </c:pt>
                <c:pt idx="567">
                  <c:v>43675</c:v>
                </c:pt>
                <c:pt idx="568">
                  <c:v>43682</c:v>
                </c:pt>
                <c:pt idx="569">
                  <c:v>43689</c:v>
                </c:pt>
                <c:pt idx="570">
                  <c:v>43696</c:v>
                </c:pt>
                <c:pt idx="571">
                  <c:v>43704</c:v>
                </c:pt>
                <c:pt idx="572">
                  <c:v>43711</c:v>
                </c:pt>
                <c:pt idx="573">
                  <c:v>43717</c:v>
                </c:pt>
                <c:pt idx="574">
                  <c:v>43724</c:v>
                </c:pt>
                <c:pt idx="575">
                  <c:v>43731</c:v>
                </c:pt>
                <c:pt idx="576">
                  <c:v>43738</c:v>
                </c:pt>
                <c:pt idx="577">
                  <c:v>43745</c:v>
                </c:pt>
                <c:pt idx="578">
                  <c:v>43753</c:v>
                </c:pt>
                <c:pt idx="579">
                  <c:v>43759</c:v>
                </c:pt>
                <c:pt idx="580">
                  <c:v>43766</c:v>
                </c:pt>
                <c:pt idx="581">
                  <c:v>43773</c:v>
                </c:pt>
                <c:pt idx="582">
                  <c:v>43781</c:v>
                </c:pt>
                <c:pt idx="583">
                  <c:v>43787</c:v>
                </c:pt>
                <c:pt idx="584">
                  <c:v>43794</c:v>
                </c:pt>
                <c:pt idx="585">
                  <c:v>43801</c:v>
                </c:pt>
                <c:pt idx="586">
                  <c:v>43808</c:v>
                </c:pt>
                <c:pt idx="587">
                  <c:v>43815</c:v>
                </c:pt>
                <c:pt idx="588">
                  <c:v>43822</c:v>
                </c:pt>
                <c:pt idx="589">
                  <c:v>43830</c:v>
                </c:pt>
                <c:pt idx="590">
                  <c:v>43837</c:v>
                </c:pt>
                <c:pt idx="591">
                  <c:v>43844</c:v>
                </c:pt>
                <c:pt idx="592">
                  <c:v>43851</c:v>
                </c:pt>
                <c:pt idx="593">
                  <c:v>43858</c:v>
                </c:pt>
                <c:pt idx="594">
                  <c:v>43865</c:v>
                </c:pt>
                <c:pt idx="595">
                  <c:v>43872</c:v>
                </c:pt>
                <c:pt idx="596">
                  <c:v>43879</c:v>
                </c:pt>
                <c:pt idx="597">
                  <c:v>43886</c:v>
                </c:pt>
                <c:pt idx="598">
                  <c:v>43893</c:v>
                </c:pt>
                <c:pt idx="599">
                  <c:v>43900</c:v>
                </c:pt>
                <c:pt idx="600">
                  <c:v>43907</c:v>
                </c:pt>
                <c:pt idx="601">
                  <c:v>43914</c:v>
                </c:pt>
                <c:pt idx="602">
                  <c:v>43921</c:v>
                </c:pt>
                <c:pt idx="603">
                  <c:v>43928</c:v>
                </c:pt>
                <c:pt idx="604">
                  <c:v>43937</c:v>
                </c:pt>
                <c:pt idx="605">
                  <c:v>43944</c:v>
                </c:pt>
                <c:pt idx="606">
                  <c:v>43951</c:v>
                </c:pt>
                <c:pt idx="607">
                  <c:v>43958</c:v>
                </c:pt>
                <c:pt idx="608">
                  <c:v>43965</c:v>
                </c:pt>
                <c:pt idx="609">
                  <c:v>43972</c:v>
                </c:pt>
                <c:pt idx="610">
                  <c:v>43979</c:v>
                </c:pt>
                <c:pt idx="611">
                  <c:v>43986</c:v>
                </c:pt>
                <c:pt idx="612">
                  <c:v>43993</c:v>
                </c:pt>
                <c:pt idx="613">
                  <c:v>44000</c:v>
                </c:pt>
                <c:pt idx="614">
                  <c:v>44007</c:v>
                </c:pt>
                <c:pt idx="615">
                  <c:v>44014</c:v>
                </c:pt>
                <c:pt idx="616">
                  <c:v>44021</c:v>
                </c:pt>
                <c:pt idx="617">
                  <c:v>44028</c:v>
                </c:pt>
                <c:pt idx="618">
                  <c:v>44035</c:v>
                </c:pt>
                <c:pt idx="619">
                  <c:v>44042</c:v>
                </c:pt>
                <c:pt idx="620">
                  <c:v>44049</c:v>
                </c:pt>
                <c:pt idx="621">
                  <c:v>44056</c:v>
                </c:pt>
                <c:pt idx="622">
                  <c:v>44063</c:v>
                </c:pt>
                <c:pt idx="623">
                  <c:v>44070</c:v>
                </c:pt>
                <c:pt idx="624">
                  <c:v>44077</c:v>
                </c:pt>
                <c:pt idx="625">
                  <c:v>44084</c:v>
                </c:pt>
                <c:pt idx="626">
                  <c:v>44091</c:v>
                </c:pt>
                <c:pt idx="627">
                  <c:v>44098</c:v>
                </c:pt>
                <c:pt idx="628">
                  <c:v>44105</c:v>
                </c:pt>
                <c:pt idx="629">
                  <c:v>44112</c:v>
                </c:pt>
                <c:pt idx="630">
                  <c:v>44119</c:v>
                </c:pt>
                <c:pt idx="631">
                  <c:v>44126</c:v>
                </c:pt>
                <c:pt idx="632">
                  <c:v>44133</c:v>
                </c:pt>
                <c:pt idx="633">
                  <c:v>44140</c:v>
                </c:pt>
                <c:pt idx="634">
                  <c:v>44147</c:v>
                </c:pt>
                <c:pt idx="635">
                  <c:v>44154</c:v>
                </c:pt>
                <c:pt idx="636">
                  <c:v>44162</c:v>
                </c:pt>
                <c:pt idx="637">
                  <c:v>44168</c:v>
                </c:pt>
                <c:pt idx="638">
                  <c:v>44175</c:v>
                </c:pt>
                <c:pt idx="639">
                  <c:v>44182</c:v>
                </c:pt>
                <c:pt idx="640">
                  <c:v>44189</c:v>
                </c:pt>
                <c:pt idx="641">
                  <c:v>44196</c:v>
                </c:pt>
                <c:pt idx="642">
                  <c:v>44203</c:v>
                </c:pt>
                <c:pt idx="643">
                  <c:v>44210</c:v>
                </c:pt>
                <c:pt idx="644">
                  <c:v>44217</c:v>
                </c:pt>
                <c:pt idx="645">
                  <c:v>44224</c:v>
                </c:pt>
                <c:pt idx="646">
                  <c:v>44231</c:v>
                </c:pt>
                <c:pt idx="647">
                  <c:v>44238</c:v>
                </c:pt>
                <c:pt idx="648">
                  <c:v>44245</c:v>
                </c:pt>
                <c:pt idx="649">
                  <c:v>44252</c:v>
                </c:pt>
                <c:pt idx="650">
                  <c:v>44259</c:v>
                </c:pt>
                <c:pt idx="651">
                  <c:v>44266</c:v>
                </c:pt>
                <c:pt idx="652">
                  <c:v>44273</c:v>
                </c:pt>
                <c:pt idx="653">
                  <c:v>44280</c:v>
                </c:pt>
                <c:pt idx="654">
                  <c:v>44287</c:v>
                </c:pt>
                <c:pt idx="655">
                  <c:v>44294</c:v>
                </c:pt>
                <c:pt idx="656">
                  <c:v>44301</c:v>
                </c:pt>
                <c:pt idx="657">
                  <c:v>44308</c:v>
                </c:pt>
                <c:pt idx="658">
                  <c:v>44315</c:v>
                </c:pt>
                <c:pt idx="659">
                  <c:v>44322</c:v>
                </c:pt>
                <c:pt idx="660">
                  <c:v>44329</c:v>
                </c:pt>
                <c:pt idx="661">
                  <c:v>44336</c:v>
                </c:pt>
                <c:pt idx="662">
                  <c:v>44343</c:v>
                </c:pt>
                <c:pt idx="663">
                  <c:v>44350</c:v>
                </c:pt>
                <c:pt idx="664">
                  <c:v>44357</c:v>
                </c:pt>
                <c:pt idx="665">
                  <c:v>44364</c:v>
                </c:pt>
                <c:pt idx="666">
                  <c:v>44371</c:v>
                </c:pt>
                <c:pt idx="667">
                  <c:v>44378</c:v>
                </c:pt>
                <c:pt idx="668">
                  <c:v>44385</c:v>
                </c:pt>
                <c:pt idx="669">
                  <c:v>44392</c:v>
                </c:pt>
                <c:pt idx="670">
                  <c:v>44399</c:v>
                </c:pt>
                <c:pt idx="671">
                  <c:v>44406</c:v>
                </c:pt>
                <c:pt idx="672">
                  <c:v>44413</c:v>
                </c:pt>
                <c:pt idx="673">
                  <c:v>44420</c:v>
                </c:pt>
                <c:pt idx="674">
                  <c:v>44427</c:v>
                </c:pt>
                <c:pt idx="675">
                  <c:v>44434</c:v>
                </c:pt>
                <c:pt idx="676">
                  <c:v>44441</c:v>
                </c:pt>
                <c:pt idx="677">
                  <c:v>44448</c:v>
                </c:pt>
                <c:pt idx="678">
                  <c:v>44455</c:v>
                </c:pt>
                <c:pt idx="679">
                  <c:v>44462</c:v>
                </c:pt>
                <c:pt idx="680">
                  <c:v>44469</c:v>
                </c:pt>
                <c:pt idx="681">
                  <c:v>44476</c:v>
                </c:pt>
                <c:pt idx="682">
                  <c:v>44483</c:v>
                </c:pt>
                <c:pt idx="683">
                  <c:v>44490</c:v>
                </c:pt>
                <c:pt idx="684">
                  <c:v>44497</c:v>
                </c:pt>
                <c:pt idx="685">
                  <c:v>44504</c:v>
                </c:pt>
                <c:pt idx="686">
                  <c:v>44512</c:v>
                </c:pt>
                <c:pt idx="687">
                  <c:v>44518</c:v>
                </c:pt>
                <c:pt idx="688">
                  <c:v>44526</c:v>
                </c:pt>
                <c:pt idx="689">
                  <c:v>44532</c:v>
                </c:pt>
                <c:pt idx="690">
                  <c:v>44539</c:v>
                </c:pt>
                <c:pt idx="691">
                  <c:v>44546</c:v>
                </c:pt>
                <c:pt idx="692">
                  <c:v>44553</c:v>
                </c:pt>
                <c:pt idx="693">
                  <c:v>44565</c:v>
                </c:pt>
                <c:pt idx="694">
                  <c:v>44568</c:v>
                </c:pt>
                <c:pt idx="695">
                  <c:v>44575</c:v>
                </c:pt>
                <c:pt idx="696">
                  <c:v>44582</c:v>
                </c:pt>
                <c:pt idx="697">
                  <c:v>44589</c:v>
                </c:pt>
                <c:pt idx="698">
                  <c:v>44596</c:v>
                </c:pt>
                <c:pt idx="699">
                  <c:v>44603</c:v>
                </c:pt>
                <c:pt idx="700">
                  <c:v>44610</c:v>
                </c:pt>
                <c:pt idx="701">
                  <c:v>44617</c:v>
                </c:pt>
                <c:pt idx="702">
                  <c:v>44624</c:v>
                </c:pt>
                <c:pt idx="703">
                  <c:v>44631</c:v>
                </c:pt>
                <c:pt idx="704">
                  <c:v>44638</c:v>
                </c:pt>
                <c:pt idx="705">
                  <c:v>44645</c:v>
                </c:pt>
                <c:pt idx="706">
                  <c:v>44652</c:v>
                </c:pt>
                <c:pt idx="707">
                  <c:v>44659</c:v>
                </c:pt>
                <c:pt idx="708">
                  <c:v>44670</c:v>
                </c:pt>
                <c:pt idx="709">
                  <c:v>44673</c:v>
                </c:pt>
                <c:pt idx="710">
                  <c:v>44680</c:v>
                </c:pt>
                <c:pt idx="711">
                  <c:v>44687</c:v>
                </c:pt>
                <c:pt idx="712">
                  <c:v>44694</c:v>
                </c:pt>
                <c:pt idx="713">
                  <c:v>44701</c:v>
                </c:pt>
                <c:pt idx="714">
                  <c:v>44708</c:v>
                </c:pt>
                <c:pt idx="715">
                  <c:v>44715</c:v>
                </c:pt>
                <c:pt idx="716">
                  <c:v>44722</c:v>
                </c:pt>
                <c:pt idx="717">
                  <c:v>44729</c:v>
                </c:pt>
                <c:pt idx="718">
                  <c:v>44736</c:v>
                </c:pt>
                <c:pt idx="719">
                  <c:v>44743</c:v>
                </c:pt>
                <c:pt idx="720">
                  <c:v>44750</c:v>
                </c:pt>
                <c:pt idx="721">
                  <c:v>44757</c:v>
                </c:pt>
                <c:pt idx="722">
                  <c:v>44764</c:v>
                </c:pt>
                <c:pt idx="723">
                  <c:v>44771</c:v>
                </c:pt>
                <c:pt idx="724">
                  <c:v>44778</c:v>
                </c:pt>
                <c:pt idx="725">
                  <c:v>44785</c:v>
                </c:pt>
                <c:pt idx="726">
                  <c:v>44792</c:v>
                </c:pt>
                <c:pt idx="727">
                  <c:v>44799</c:v>
                </c:pt>
                <c:pt idx="728">
                  <c:v>44806</c:v>
                </c:pt>
                <c:pt idx="729">
                  <c:v>44813</c:v>
                </c:pt>
                <c:pt idx="730">
                  <c:v>44820</c:v>
                </c:pt>
                <c:pt idx="731">
                  <c:v>44827</c:v>
                </c:pt>
                <c:pt idx="732">
                  <c:v>44834</c:v>
                </c:pt>
                <c:pt idx="733">
                  <c:v>44841</c:v>
                </c:pt>
                <c:pt idx="734">
                  <c:v>44848</c:v>
                </c:pt>
                <c:pt idx="735">
                  <c:v>44855</c:v>
                </c:pt>
                <c:pt idx="736">
                  <c:v>44862</c:v>
                </c:pt>
                <c:pt idx="737">
                  <c:v>44869</c:v>
                </c:pt>
                <c:pt idx="738">
                  <c:v>44879</c:v>
                </c:pt>
                <c:pt idx="739">
                  <c:v>44883</c:v>
                </c:pt>
                <c:pt idx="740">
                  <c:v>44890</c:v>
                </c:pt>
                <c:pt idx="741">
                  <c:v>44897</c:v>
                </c:pt>
                <c:pt idx="742">
                  <c:v>44904</c:v>
                </c:pt>
                <c:pt idx="743">
                  <c:v>44911</c:v>
                </c:pt>
                <c:pt idx="744">
                  <c:v>44918</c:v>
                </c:pt>
                <c:pt idx="745">
                  <c:v>44925</c:v>
                </c:pt>
                <c:pt idx="746">
                  <c:v>44932</c:v>
                </c:pt>
                <c:pt idx="747">
                  <c:v>44939</c:v>
                </c:pt>
                <c:pt idx="748">
                  <c:v>44946</c:v>
                </c:pt>
                <c:pt idx="749">
                  <c:v>44953</c:v>
                </c:pt>
                <c:pt idx="750">
                  <c:v>44960</c:v>
                </c:pt>
                <c:pt idx="751">
                  <c:v>44967</c:v>
                </c:pt>
                <c:pt idx="752">
                  <c:v>44974</c:v>
                </c:pt>
                <c:pt idx="753">
                  <c:v>44981</c:v>
                </c:pt>
                <c:pt idx="754">
                  <c:v>44988</c:v>
                </c:pt>
                <c:pt idx="755">
                  <c:v>44995</c:v>
                </c:pt>
                <c:pt idx="756">
                  <c:v>45002</c:v>
                </c:pt>
                <c:pt idx="757">
                  <c:v>45009</c:v>
                </c:pt>
                <c:pt idx="758">
                  <c:v>45016</c:v>
                </c:pt>
                <c:pt idx="759">
                  <c:v>45027</c:v>
                </c:pt>
                <c:pt idx="760">
                  <c:v>45030</c:v>
                </c:pt>
                <c:pt idx="761">
                  <c:v>45037</c:v>
                </c:pt>
                <c:pt idx="762">
                  <c:v>45044</c:v>
                </c:pt>
                <c:pt idx="763">
                  <c:v>45051</c:v>
                </c:pt>
                <c:pt idx="764">
                  <c:v>45058</c:v>
                </c:pt>
                <c:pt idx="765">
                  <c:v>45065</c:v>
                </c:pt>
                <c:pt idx="766">
                  <c:v>45072</c:v>
                </c:pt>
                <c:pt idx="767">
                  <c:v>45079</c:v>
                </c:pt>
                <c:pt idx="768">
                  <c:v>45086</c:v>
                </c:pt>
                <c:pt idx="769">
                  <c:v>45093</c:v>
                </c:pt>
                <c:pt idx="770">
                  <c:v>45100</c:v>
                </c:pt>
                <c:pt idx="771">
                  <c:v>45107</c:v>
                </c:pt>
                <c:pt idx="772">
                  <c:v>45114</c:v>
                </c:pt>
                <c:pt idx="773">
                  <c:v>45121</c:v>
                </c:pt>
                <c:pt idx="774">
                  <c:v>45128</c:v>
                </c:pt>
                <c:pt idx="775">
                  <c:v>45135</c:v>
                </c:pt>
                <c:pt idx="776">
                  <c:v>45142</c:v>
                </c:pt>
                <c:pt idx="777">
                  <c:v>45149</c:v>
                </c:pt>
                <c:pt idx="778">
                  <c:v>45156</c:v>
                </c:pt>
                <c:pt idx="779">
                  <c:v>45163</c:v>
                </c:pt>
                <c:pt idx="780">
                  <c:v>45170</c:v>
                </c:pt>
                <c:pt idx="781">
                  <c:v>45177</c:v>
                </c:pt>
                <c:pt idx="782">
                  <c:v>45184</c:v>
                </c:pt>
                <c:pt idx="783">
                  <c:v>45191</c:v>
                </c:pt>
                <c:pt idx="784">
                  <c:v>45198</c:v>
                </c:pt>
                <c:pt idx="785">
                  <c:v>45205</c:v>
                </c:pt>
                <c:pt idx="786">
                  <c:v>45212</c:v>
                </c:pt>
                <c:pt idx="787">
                  <c:v>45219</c:v>
                </c:pt>
                <c:pt idx="788">
                  <c:v>45226</c:v>
                </c:pt>
                <c:pt idx="789">
                  <c:v>45233</c:v>
                </c:pt>
                <c:pt idx="790">
                  <c:v>45243</c:v>
                </c:pt>
                <c:pt idx="791">
                  <c:v>45247</c:v>
                </c:pt>
                <c:pt idx="792">
                  <c:v>45254</c:v>
                </c:pt>
                <c:pt idx="793">
                  <c:v>45261</c:v>
                </c:pt>
                <c:pt idx="794">
                  <c:v>45268</c:v>
                </c:pt>
                <c:pt idx="795">
                  <c:v>45275</c:v>
                </c:pt>
                <c:pt idx="796">
                  <c:v>45282</c:v>
                </c:pt>
                <c:pt idx="797">
                  <c:v>45289</c:v>
                </c:pt>
                <c:pt idx="798">
                  <c:v>45296</c:v>
                </c:pt>
                <c:pt idx="799">
                  <c:v>45303</c:v>
                </c:pt>
                <c:pt idx="800">
                  <c:v>45310</c:v>
                </c:pt>
                <c:pt idx="801">
                  <c:v>45317</c:v>
                </c:pt>
                <c:pt idx="802">
                  <c:v>45324</c:v>
                </c:pt>
                <c:pt idx="803">
                  <c:v>45331</c:v>
                </c:pt>
                <c:pt idx="804">
                  <c:v>45338</c:v>
                </c:pt>
                <c:pt idx="805">
                  <c:v>45345</c:v>
                </c:pt>
                <c:pt idx="806">
                  <c:v>45352</c:v>
                </c:pt>
                <c:pt idx="807">
                  <c:v>45359</c:v>
                </c:pt>
                <c:pt idx="808">
                  <c:v>45366</c:v>
                </c:pt>
                <c:pt idx="809">
                  <c:v>45373</c:v>
                </c:pt>
                <c:pt idx="810">
                  <c:v>45384</c:v>
                </c:pt>
                <c:pt idx="811">
                  <c:v>45387</c:v>
                </c:pt>
                <c:pt idx="812">
                  <c:v>45394</c:v>
                </c:pt>
                <c:pt idx="813">
                  <c:v>45401</c:v>
                </c:pt>
                <c:pt idx="814">
                  <c:v>45408</c:v>
                </c:pt>
                <c:pt idx="815">
                  <c:v>45415</c:v>
                </c:pt>
                <c:pt idx="816">
                  <c:v>45422</c:v>
                </c:pt>
                <c:pt idx="817">
                  <c:v>45429</c:v>
                </c:pt>
                <c:pt idx="818">
                  <c:v>45436</c:v>
                </c:pt>
                <c:pt idx="819">
                  <c:v>45443</c:v>
                </c:pt>
                <c:pt idx="820">
                  <c:v>45450</c:v>
                </c:pt>
                <c:pt idx="821">
                  <c:v>45457</c:v>
                </c:pt>
                <c:pt idx="822">
                  <c:v>45464</c:v>
                </c:pt>
                <c:pt idx="823">
                  <c:v>45471</c:v>
                </c:pt>
                <c:pt idx="824">
                  <c:v>45478</c:v>
                </c:pt>
                <c:pt idx="825">
                  <c:v>45485</c:v>
                </c:pt>
                <c:pt idx="826">
                  <c:v>45492</c:v>
                </c:pt>
                <c:pt idx="827">
                  <c:v>45499</c:v>
                </c:pt>
                <c:pt idx="828">
                  <c:v>45506</c:v>
                </c:pt>
                <c:pt idx="829">
                  <c:v>45513</c:v>
                </c:pt>
                <c:pt idx="830">
                  <c:v>45520</c:v>
                </c:pt>
                <c:pt idx="831">
                  <c:v>45527</c:v>
                </c:pt>
                <c:pt idx="832">
                  <c:v>45534</c:v>
                </c:pt>
                <c:pt idx="833">
                  <c:v>45541</c:v>
                </c:pt>
                <c:pt idx="834">
                  <c:v>45548</c:v>
                </c:pt>
                <c:pt idx="835">
                  <c:v>45555</c:v>
                </c:pt>
                <c:pt idx="836">
                  <c:v>45562</c:v>
                </c:pt>
                <c:pt idx="837">
                  <c:v>45569</c:v>
                </c:pt>
                <c:pt idx="838">
                  <c:v>45576</c:v>
                </c:pt>
                <c:pt idx="839">
                  <c:v>45583</c:v>
                </c:pt>
                <c:pt idx="840">
                  <c:v>45590</c:v>
                </c:pt>
                <c:pt idx="841">
                  <c:v>45597</c:v>
                </c:pt>
                <c:pt idx="842">
                  <c:v>45604</c:v>
                </c:pt>
                <c:pt idx="843">
                  <c:v>45611</c:v>
                </c:pt>
                <c:pt idx="844">
                  <c:v>45618</c:v>
                </c:pt>
                <c:pt idx="845">
                  <c:v>45625</c:v>
                </c:pt>
                <c:pt idx="846">
                  <c:v>45632</c:v>
                </c:pt>
                <c:pt idx="847">
                  <c:v>45639</c:v>
                </c:pt>
                <c:pt idx="848">
                  <c:v>45646</c:v>
                </c:pt>
                <c:pt idx="849">
                  <c:v>45657</c:v>
                </c:pt>
                <c:pt idx="850">
                  <c:v>45664</c:v>
                </c:pt>
                <c:pt idx="851">
                  <c:v>45671</c:v>
                </c:pt>
                <c:pt idx="852">
                  <c:v>45678</c:v>
                </c:pt>
                <c:pt idx="853">
                  <c:v>45685</c:v>
                </c:pt>
                <c:pt idx="854">
                  <c:v>45692</c:v>
                </c:pt>
                <c:pt idx="855">
                  <c:v>45699</c:v>
                </c:pt>
                <c:pt idx="856">
                  <c:v>45706</c:v>
                </c:pt>
                <c:pt idx="857">
                  <c:v>45713</c:v>
                </c:pt>
                <c:pt idx="858">
                  <c:v>45720</c:v>
                </c:pt>
                <c:pt idx="859">
                  <c:v>45727</c:v>
                </c:pt>
                <c:pt idx="860">
                  <c:v>45734</c:v>
                </c:pt>
                <c:pt idx="861">
                  <c:v>45741</c:v>
                </c:pt>
                <c:pt idx="862">
                  <c:v>45748</c:v>
                </c:pt>
                <c:pt idx="863">
                  <c:v>45755</c:v>
                </c:pt>
                <c:pt idx="864">
                  <c:v>45762</c:v>
                </c:pt>
                <c:pt idx="865">
                  <c:v>45771</c:v>
                </c:pt>
                <c:pt idx="866">
                  <c:v>45778</c:v>
                </c:pt>
                <c:pt idx="867">
                  <c:v>45785</c:v>
                </c:pt>
                <c:pt idx="868">
                  <c:v>45792</c:v>
                </c:pt>
                <c:pt idx="869">
                  <c:v>45799</c:v>
                </c:pt>
                <c:pt idx="870">
                  <c:v>45806</c:v>
                </c:pt>
                <c:pt idx="871">
                  <c:v>45813</c:v>
                </c:pt>
                <c:pt idx="872">
                  <c:v>45820</c:v>
                </c:pt>
                <c:pt idx="873">
                  <c:v>45827</c:v>
                </c:pt>
                <c:pt idx="874">
                  <c:v>45834</c:v>
                </c:pt>
                <c:pt idx="875">
                  <c:v>45841</c:v>
                </c:pt>
                <c:pt idx="876">
                  <c:v>45848</c:v>
                </c:pt>
                <c:pt idx="877">
                  <c:v>45855</c:v>
                </c:pt>
                <c:pt idx="878">
                  <c:v>45862</c:v>
                </c:pt>
                <c:pt idx="879">
                  <c:v>45869</c:v>
                </c:pt>
                <c:pt idx="880">
                  <c:v>45876</c:v>
                </c:pt>
                <c:pt idx="881">
                  <c:v>45883</c:v>
                </c:pt>
                <c:pt idx="882">
                  <c:v>45890</c:v>
                </c:pt>
                <c:pt idx="883">
                  <c:v>45897</c:v>
                </c:pt>
                <c:pt idx="884">
                  <c:v>45904</c:v>
                </c:pt>
                <c:pt idx="885">
                  <c:v>45911</c:v>
                </c:pt>
                <c:pt idx="886">
                  <c:v>45918</c:v>
                </c:pt>
                <c:pt idx="887">
                  <c:v>45925</c:v>
                </c:pt>
                <c:pt idx="888">
                  <c:v>45932</c:v>
                </c:pt>
                <c:pt idx="889">
                  <c:v>45939</c:v>
                </c:pt>
                <c:pt idx="890">
                  <c:v>45946</c:v>
                </c:pt>
                <c:pt idx="891">
                  <c:v>45953</c:v>
                </c:pt>
                <c:pt idx="892">
                  <c:v>45960</c:v>
                </c:pt>
                <c:pt idx="893">
                  <c:v>45967</c:v>
                </c:pt>
                <c:pt idx="894">
                  <c:v>45974</c:v>
                </c:pt>
                <c:pt idx="895">
                  <c:v>45981</c:v>
                </c:pt>
                <c:pt idx="896">
                  <c:v>45989</c:v>
                </c:pt>
                <c:pt idx="897">
                  <c:v>45995</c:v>
                </c:pt>
                <c:pt idx="898">
                  <c:v>46002</c:v>
                </c:pt>
                <c:pt idx="899">
                  <c:v>46009</c:v>
                </c:pt>
                <c:pt idx="900">
                  <c:v>46020</c:v>
                </c:pt>
                <c:pt idx="901">
                  <c:v>46024</c:v>
                </c:pt>
                <c:pt idx="902">
                  <c:v>46030</c:v>
                </c:pt>
                <c:pt idx="903">
                  <c:v>46037</c:v>
                </c:pt>
                <c:pt idx="904">
                  <c:v>46044</c:v>
                </c:pt>
                <c:pt idx="905">
                  <c:v>46051</c:v>
                </c:pt>
                <c:pt idx="906">
                  <c:v>46058</c:v>
                </c:pt>
                <c:pt idx="907">
                  <c:v>46065</c:v>
                </c:pt>
                <c:pt idx="908">
                  <c:v>46072</c:v>
                </c:pt>
                <c:pt idx="909">
                  <c:v>46079</c:v>
                </c:pt>
                <c:pt idx="910">
                  <c:v>46086</c:v>
                </c:pt>
                <c:pt idx="911">
                  <c:v>46093</c:v>
                </c:pt>
                <c:pt idx="912">
                  <c:v>46100</c:v>
                </c:pt>
                <c:pt idx="913">
                  <c:v>46107</c:v>
                </c:pt>
                <c:pt idx="914">
                  <c:v>46114</c:v>
                </c:pt>
                <c:pt idx="915">
                  <c:v>46121</c:v>
                </c:pt>
                <c:pt idx="916">
                  <c:v>46128</c:v>
                </c:pt>
                <c:pt idx="917">
                  <c:v>46135</c:v>
                </c:pt>
                <c:pt idx="918">
                  <c:v>46142</c:v>
                </c:pt>
                <c:pt idx="919">
                  <c:v>46149</c:v>
                </c:pt>
                <c:pt idx="920">
                  <c:v>46156</c:v>
                </c:pt>
                <c:pt idx="921">
                  <c:v>46163</c:v>
                </c:pt>
                <c:pt idx="922">
                  <c:v>46170</c:v>
                </c:pt>
                <c:pt idx="923">
                  <c:v>46177</c:v>
                </c:pt>
                <c:pt idx="924">
                  <c:v>46184</c:v>
                </c:pt>
                <c:pt idx="925">
                  <c:v>46191</c:v>
                </c:pt>
                <c:pt idx="926">
                  <c:v>46198</c:v>
                </c:pt>
                <c:pt idx="927">
                  <c:v>46205</c:v>
                </c:pt>
                <c:pt idx="928">
                  <c:v>46212</c:v>
                </c:pt>
                <c:pt idx="929">
                  <c:v>46219</c:v>
                </c:pt>
                <c:pt idx="930">
                  <c:v>46226</c:v>
                </c:pt>
                <c:pt idx="931">
                  <c:v>46233</c:v>
                </c:pt>
                <c:pt idx="932">
                  <c:v>46240</c:v>
                </c:pt>
                <c:pt idx="933">
                  <c:v>46247</c:v>
                </c:pt>
                <c:pt idx="934">
                  <c:v>46254</c:v>
                </c:pt>
                <c:pt idx="935">
                  <c:v>46261</c:v>
                </c:pt>
                <c:pt idx="936">
                  <c:v>46268</c:v>
                </c:pt>
                <c:pt idx="937">
                  <c:v>46275</c:v>
                </c:pt>
                <c:pt idx="938">
                  <c:v>46282</c:v>
                </c:pt>
                <c:pt idx="939">
                  <c:v>46289</c:v>
                </c:pt>
                <c:pt idx="940">
                  <c:v>46296</c:v>
                </c:pt>
                <c:pt idx="941">
                  <c:v>46303</c:v>
                </c:pt>
                <c:pt idx="942">
                  <c:v>46310</c:v>
                </c:pt>
                <c:pt idx="943">
                  <c:v>46317</c:v>
                </c:pt>
                <c:pt idx="944">
                  <c:v>46324</c:v>
                </c:pt>
                <c:pt idx="945">
                  <c:v>46331</c:v>
                </c:pt>
                <c:pt idx="946">
                  <c:v>46338</c:v>
                </c:pt>
                <c:pt idx="947">
                  <c:v>46345</c:v>
                </c:pt>
                <c:pt idx="948">
                  <c:v>46353</c:v>
                </c:pt>
                <c:pt idx="949">
                  <c:v>46359</c:v>
                </c:pt>
                <c:pt idx="950">
                  <c:v>46366</c:v>
                </c:pt>
                <c:pt idx="951">
                  <c:v>46373</c:v>
                </c:pt>
                <c:pt idx="952">
                  <c:v>46380</c:v>
                </c:pt>
                <c:pt idx="953">
                  <c:v>46387</c:v>
                </c:pt>
                <c:pt idx="954">
                  <c:v>46394</c:v>
                </c:pt>
                <c:pt idx="955">
                  <c:v>46401</c:v>
                </c:pt>
                <c:pt idx="956">
                  <c:v>46408</c:v>
                </c:pt>
                <c:pt idx="957">
                  <c:v>46415</c:v>
                </c:pt>
                <c:pt idx="958">
                  <c:v>46422</c:v>
                </c:pt>
                <c:pt idx="959">
                  <c:v>46429</c:v>
                </c:pt>
                <c:pt idx="960">
                  <c:v>46436</c:v>
                </c:pt>
                <c:pt idx="961">
                  <c:v>46443</c:v>
                </c:pt>
                <c:pt idx="962">
                  <c:v>46450</c:v>
                </c:pt>
                <c:pt idx="963">
                  <c:v>46457</c:v>
                </c:pt>
                <c:pt idx="964">
                  <c:v>46464</c:v>
                </c:pt>
                <c:pt idx="965">
                  <c:v>46471</c:v>
                </c:pt>
                <c:pt idx="966">
                  <c:v>46478</c:v>
                </c:pt>
                <c:pt idx="967">
                  <c:v>46485</c:v>
                </c:pt>
                <c:pt idx="968">
                  <c:v>46492</c:v>
                </c:pt>
                <c:pt idx="969">
                  <c:v>46499</c:v>
                </c:pt>
                <c:pt idx="970">
                  <c:v>46506</c:v>
                </c:pt>
                <c:pt idx="971">
                  <c:v>46513</c:v>
                </c:pt>
                <c:pt idx="972">
                  <c:v>46520</c:v>
                </c:pt>
                <c:pt idx="973">
                  <c:v>46527</c:v>
                </c:pt>
                <c:pt idx="974">
                  <c:v>46534</c:v>
                </c:pt>
                <c:pt idx="975">
                  <c:v>46541</c:v>
                </c:pt>
                <c:pt idx="976">
                  <c:v>46548</c:v>
                </c:pt>
                <c:pt idx="977">
                  <c:v>46555</c:v>
                </c:pt>
                <c:pt idx="978">
                  <c:v>46562</c:v>
                </c:pt>
                <c:pt idx="979">
                  <c:v>46569</c:v>
                </c:pt>
                <c:pt idx="980">
                  <c:v>46576</c:v>
                </c:pt>
                <c:pt idx="981">
                  <c:v>46583</c:v>
                </c:pt>
                <c:pt idx="982">
                  <c:v>46590</c:v>
                </c:pt>
                <c:pt idx="983">
                  <c:v>46597</c:v>
                </c:pt>
                <c:pt idx="984">
                  <c:v>46604</c:v>
                </c:pt>
                <c:pt idx="985">
                  <c:v>46611</c:v>
                </c:pt>
                <c:pt idx="986">
                  <c:v>46618</c:v>
                </c:pt>
                <c:pt idx="987">
                  <c:v>46625</c:v>
                </c:pt>
                <c:pt idx="988">
                  <c:v>46632</c:v>
                </c:pt>
                <c:pt idx="989">
                  <c:v>46639</c:v>
                </c:pt>
                <c:pt idx="990">
                  <c:v>46646</c:v>
                </c:pt>
                <c:pt idx="991">
                  <c:v>46653</c:v>
                </c:pt>
                <c:pt idx="992">
                  <c:v>46660</c:v>
                </c:pt>
                <c:pt idx="993">
                  <c:v>46667</c:v>
                </c:pt>
                <c:pt idx="994">
                  <c:v>46674</c:v>
                </c:pt>
                <c:pt idx="995">
                  <c:v>46681</c:v>
                </c:pt>
                <c:pt idx="996">
                  <c:v>46688</c:v>
                </c:pt>
                <c:pt idx="997">
                  <c:v>46695</c:v>
                </c:pt>
                <c:pt idx="998">
                  <c:v>46703</c:v>
                </c:pt>
                <c:pt idx="999">
                  <c:v>46709</c:v>
                </c:pt>
                <c:pt idx="1000">
                  <c:v>46717</c:v>
                </c:pt>
                <c:pt idx="1001">
                  <c:v>46723</c:v>
                </c:pt>
                <c:pt idx="1002">
                  <c:v>46730</c:v>
                </c:pt>
                <c:pt idx="1003">
                  <c:v>46737</c:v>
                </c:pt>
                <c:pt idx="1004">
                  <c:v>46744</c:v>
                </c:pt>
                <c:pt idx="1005">
                  <c:v>46756</c:v>
                </c:pt>
                <c:pt idx="1006">
                  <c:v>46759</c:v>
                </c:pt>
                <c:pt idx="1007">
                  <c:v>46766</c:v>
                </c:pt>
                <c:pt idx="1008">
                  <c:v>46773</c:v>
                </c:pt>
                <c:pt idx="1009">
                  <c:v>46780</c:v>
                </c:pt>
                <c:pt idx="1010">
                  <c:v>46787</c:v>
                </c:pt>
                <c:pt idx="1011">
                  <c:v>46794</c:v>
                </c:pt>
                <c:pt idx="1012">
                  <c:v>46801</c:v>
                </c:pt>
                <c:pt idx="1013">
                  <c:v>46808</c:v>
                </c:pt>
                <c:pt idx="1014">
                  <c:v>46815</c:v>
                </c:pt>
                <c:pt idx="1015">
                  <c:v>46822</c:v>
                </c:pt>
                <c:pt idx="1016">
                  <c:v>46829</c:v>
                </c:pt>
                <c:pt idx="1017">
                  <c:v>46836</c:v>
                </c:pt>
                <c:pt idx="1018">
                  <c:v>46843</c:v>
                </c:pt>
                <c:pt idx="1019">
                  <c:v>46850</c:v>
                </c:pt>
                <c:pt idx="1020">
                  <c:v>46861</c:v>
                </c:pt>
                <c:pt idx="1021">
                  <c:v>46864</c:v>
                </c:pt>
                <c:pt idx="1022">
                  <c:v>46871</c:v>
                </c:pt>
                <c:pt idx="1023">
                  <c:v>46878</c:v>
                </c:pt>
                <c:pt idx="1024">
                  <c:v>46885</c:v>
                </c:pt>
                <c:pt idx="1025">
                  <c:v>46892</c:v>
                </c:pt>
                <c:pt idx="1026">
                  <c:v>46899</c:v>
                </c:pt>
                <c:pt idx="1027">
                  <c:v>46906</c:v>
                </c:pt>
                <c:pt idx="1028">
                  <c:v>46913</c:v>
                </c:pt>
                <c:pt idx="1029">
                  <c:v>46920</c:v>
                </c:pt>
                <c:pt idx="1030">
                  <c:v>46927</c:v>
                </c:pt>
                <c:pt idx="1031">
                  <c:v>46934</c:v>
                </c:pt>
                <c:pt idx="1032">
                  <c:v>46941</c:v>
                </c:pt>
                <c:pt idx="1033">
                  <c:v>46948</c:v>
                </c:pt>
                <c:pt idx="1034">
                  <c:v>46955</c:v>
                </c:pt>
                <c:pt idx="1035">
                  <c:v>46962</c:v>
                </c:pt>
                <c:pt idx="1036">
                  <c:v>46969</c:v>
                </c:pt>
                <c:pt idx="1037">
                  <c:v>46976</c:v>
                </c:pt>
                <c:pt idx="1038">
                  <c:v>46983</c:v>
                </c:pt>
                <c:pt idx="1039">
                  <c:v>46990</c:v>
                </c:pt>
                <c:pt idx="1040">
                  <c:v>46997</c:v>
                </c:pt>
                <c:pt idx="1041">
                  <c:v>47004</c:v>
                </c:pt>
                <c:pt idx="1042">
                  <c:v>47011</c:v>
                </c:pt>
                <c:pt idx="1043">
                  <c:v>47018</c:v>
                </c:pt>
                <c:pt idx="1044">
                  <c:v>47025</c:v>
                </c:pt>
                <c:pt idx="1045">
                  <c:v>47032</c:v>
                </c:pt>
                <c:pt idx="1046">
                  <c:v>47039</c:v>
                </c:pt>
                <c:pt idx="1047">
                  <c:v>47046</c:v>
                </c:pt>
                <c:pt idx="1048">
                  <c:v>47053</c:v>
                </c:pt>
                <c:pt idx="1049">
                  <c:v>47060</c:v>
                </c:pt>
                <c:pt idx="1050">
                  <c:v>47070</c:v>
                </c:pt>
                <c:pt idx="1051">
                  <c:v>47074</c:v>
                </c:pt>
                <c:pt idx="1052">
                  <c:v>47081</c:v>
                </c:pt>
                <c:pt idx="1053">
                  <c:v>47088</c:v>
                </c:pt>
                <c:pt idx="1054">
                  <c:v>47095</c:v>
                </c:pt>
                <c:pt idx="1055">
                  <c:v>47102</c:v>
                </c:pt>
                <c:pt idx="1056">
                  <c:v>47109</c:v>
                </c:pt>
                <c:pt idx="1057">
                  <c:v>47116</c:v>
                </c:pt>
                <c:pt idx="1058">
                  <c:v>47123</c:v>
                </c:pt>
                <c:pt idx="1059">
                  <c:v>47130</c:v>
                </c:pt>
                <c:pt idx="1060">
                  <c:v>47137</c:v>
                </c:pt>
                <c:pt idx="1061">
                  <c:v>47144</c:v>
                </c:pt>
                <c:pt idx="1062">
                  <c:v>47151</c:v>
                </c:pt>
                <c:pt idx="1063">
                  <c:v>47158</c:v>
                </c:pt>
                <c:pt idx="1064">
                  <c:v>47165</c:v>
                </c:pt>
                <c:pt idx="1065">
                  <c:v>47172</c:v>
                </c:pt>
                <c:pt idx="1066">
                  <c:v>47179</c:v>
                </c:pt>
                <c:pt idx="1067">
                  <c:v>47186</c:v>
                </c:pt>
                <c:pt idx="1068">
                  <c:v>47193</c:v>
                </c:pt>
                <c:pt idx="1069">
                  <c:v>47200</c:v>
                </c:pt>
                <c:pt idx="1070">
                  <c:v>47211</c:v>
                </c:pt>
                <c:pt idx="1071">
                  <c:v>47214</c:v>
                </c:pt>
                <c:pt idx="1072">
                  <c:v>47221</c:v>
                </c:pt>
                <c:pt idx="1073">
                  <c:v>47228</c:v>
                </c:pt>
                <c:pt idx="1074">
                  <c:v>47235</c:v>
                </c:pt>
                <c:pt idx="1075">
                  <c:v>47242</c:v>
                </c:pt>
                <c:pt idx="1076">
                  <c:v>47249</c:v>
                </c:pt>
                <c:pt idx="1077">
                  <c:v>47256</c:v>
                </c:pt>
                <c:pt idx="1078">
                  <c:v>47263</c:v>
                </c:pt>
                <c:pt idx="1079">
                  <c:v>47270</c:v>
                </c:pt>
                <c:pt idx="1080">
                  <c:v>47277</c:v>
                </c:pt>
                <c:pt idx="1081">
                  <c:v>47284</c:v>
                </c:pt>
                <c:pt idx="1082">
                  <c:v>47291</c:v>
                </c:pt>
                <c:pt idx="1083">
                  <c:v>47298</c:v>
                </c:pt>
                <c:pt idx="1084">
                  <c:v>47305</c:v>
                </c:pt>
                <c:pt idx="1085">
                  <c:v>47312</c:v>
                </c:pt>
                <c:pt idx="1086">
                  <c:v>47319</c:v>
                </c:pt>
                <c:pt idx="1087">
                  <c:v>47326</c:v>
                </c:pt>
                <c:pt idx="1088">
                  <c:v>47333</c:v>
                </c:pt>
                <c:pt idx="1089">
                  <c:v>47340</c:v>
                </c:pt>
                <c:pt idx="1090">
                  <c:v>47347</c:v>
                </c:pt>
                <c:pt idx="1091">
                  <c:v>47354</c:v>
                </c:pt>
                <c:pt idx="1092">
                  <c:v>47361</c:v>
                </c:pt>
                <c:pt idx="1093">
                  <c:v>47368</c:v>
                </c:pt>
                <c:pt idx="1094">
                  <c:v>47375</c:v>
                </c:pt>
                <c:pt idx="1095">
                  <c:v>47382</c:v>
                </c:pt>
                <c:pt idx="1096">
                  <c:v>47389</c:v>
                </c:pt>
                <c:pt idx="1097">
                  <c:v>47396</c:v>
                </c:pt>
                <c:pt idx="1098">
                  <c:v>47403</c:v>
                </c:pt>
                <c:pt idx="1099">
                  <c:v>47410</c:v>
                </c:pt>
                <c:pt idx="1100">
                  <c:v>47417</c:v>
                </c:pt>
                <c:pt idx="1101">
                  <c:v>47424</c:v>
                </c:pt>
                <c:pt idx="1102">
                  <c:v>47431</c:v>
                </c:pt>
                <c:pt idx="1103">
                  <c:v>47438</c:v>
                </c:pt>
                <c:pt idx="1104">
                  <c:v>47445</c:v>
                </c:pt>
                <c:pt idx="1105">
                  <c:v>47452</c:v>
                </c:pt>
                <c:pt idx="1106">
                  <c:v>47459</c:v>
                </c:pt>
                <c:pt idx="1107">
                  <c:v>47466</c:v>
                </c:pt>
                <c:pt idx="1108">
                  <c:v>47473</c:v>
                </c:pt>
                <c:pt idx="1109">
                  <c:v>47483</c:v>
                </c:pt>
                <c:pt idx="1110">
                  <c:v>47490</c:v>
                </c:pt>
                <c:pt idx="1111">
                  <c:v>47497</c:v>
                </c:pt>
                <c:pt idx="1112">
                  <c:v>47505</c:v>
                </c:pt>
                <c:pt idx="1113">
                  <c:v>47511</c:v>
                </c:pt>
                <c:pt idx="1114">
                  <c:v>47518</c:v>
                </c:pt>
                <c:pt idx="1115">
                  <c:v>47525</c:v>
                </c:pt>
                <c:pt idx="1116">
                  <c:v>47533</c:v>
                </c:pt>
                <c:pt idx="1117">
                  <c:v>47539</c:v>
                </c:pt>
                <c:pt idx="1118">
                  <c:v>47546</c:v>
                </c:pt>
                <c:pt idx="1119">
                  <c:v>47553</c:v>
                </c:pt>
                <c:pt idx="1120">
                  <c:v>47560</c:v>
                </c:pt>
                <c:pt idx="1121">
                  <c:v>47567</c:v>
                </c:pt>
                <c:pt idx="1122">
                  <c:v>47574</c:v>
                </c:pt>
                <c:pt idx="1123">
                  <c:v>47581</c:v>
                </c:pt>
                <c:pt idx="1124">
                  <c:v>47588</c:v>
                </c:pt>
                <c:pt idx="1125">
                  <c:v>47597</c:v>
                </c:pt>
                <c:pt idx="1126">
                  <c:v>47602</c:v>
                </c:pt>
                <c:pt idx="1127">
                  <c:v>47610</c:v>
                </c:pt>
                <c:pt idx="1128">
                  <c:v>47616</c:v>
                </c:pt>
                <c:pt idx="1129">
                  <c:v>47623</c:v>
                </c:pt>
                <c:pt idx="1130">
                  <c:v>47631</c:v>
                </c:pt>
                <c:pt idx="1131">
                  <c:v>47637</c:v>
                </c:pt>
                <c:pt idx="1132">
                  <c:v>47644</c:v>
                </c:pt>
                <c:pt idx="1133">
                  <c:v>47651</c:v>
                </c:pt>
                <c:pt idx="1134">
                  <c:v>47658</c:v>
                </c:pt>
                <c:pt idx="1135">
                  <c:v>47665</c:v>
                </c:pt>
                <c:pt idx="1136">
                  <c:v>47672</c:v>
                </c:pt>
                <c:pt idx="1137">
                  <c:v>47679</c:v>
                </c:pt>
                <c:pt idx="1138">
                  <c:v>47686</c:v>
                </c:pt>
                <c:pt idx="1139">
                  <c:v>47693</c:v>
                </c:pt>
                <c:pt idx="1140">
                  <c:v>47700</c:v>
                </c:pt>
                <c:pt idx="1141">
                  <c:v>47707</c:v>
                </c:pt>
                <c:pt idx="1142">
                  <c:v>47714</c:v>
                </c:pt>
                <c:pt idx="1143">
                  <c:v>47722</c:v>
                </c:pt>
                <c:pt idx="1144">
                  <c:v>47729</c:v>
                </c:pt>
                <c:pt idx="1145">
                  <c:v>47735</c:v>
                </c:pt>
                <c:pt idx="1146">
                  <c:v>47742</c:v>
                </c:pt>
                <c:pt idx="1147">
                  <c:v>47749</c:v>
                </c:pt>
                <c:pt idx="1148">
                  <c:v>47756</c:v>
                </c:pt>
                <c:pt idx="1149">
                  <c:v>47763</c:v>
                </c:pt>
                <c:pt idx="1150">
                  <c:v>47771</c:v>
                </c:pt>
                <c:pt idx="1151">
                  <c:v>47777</c:v>
                </c:pt>
                <c:pt idx="1152">
                  <c:v>47784</c:v>
                </c:pt>
                <c:pt idx="1153">
                  <c:v>47791</c:v>
                </c:pt>
                <c:pt idx="1154">
                  <c:v>47799</c:v>
                </c:pt>
                <c:pt idx="1155">
                  <c:v>47805</c:v>
                </c:pt>
                <c:pt idx="1156">
                  <c:v>47812</c:v>
                </c:pt>
                <c:pt idx="1157">
                  <c:v>47819</c:v>
                </c:pt>
                <c:pt idx="1158">
                  <c:v>47826</c:v>
                </c:pt>
                <c:pt idx="1159">
                  <c:v>47833</c:v>
                </c:pt>
                <c:pt idx="1160">
                  <c:v>47840</c:v>
                </c:pt>
                <c:pt idx="1161">
                  <c:v>47848</c:v>
                </c:pt>
                <c:pt idx="1162">
                  <c:v>47855</c:v>
                </c:pt>
                <c:pt idx="1163">
                  <c:v>47862</c:v>
                </c:pt>
                <c:pt idx="1164">
                  <c:v>47869</c:v>
                </c:pt>
                <c:pt idx="1165">
                  <c:v>47876</c:v>
                </c:pt>
                <c:pt idx="1166">
                  <c:v>47883</c:v>
                </c:pt>
                <c:pt idx="1167">
                  <c:v>47890</c:v>
                </c:pt>
                <c:pt idx="1168">
                  <c:v>47897</c:v>
                </c:pt>
                <c:pt idx="1169">
                  <c:v>47904</c:v>
                </c:pt>
                <c:pt idx="1170">
                  <c:v>47911</c:v>
                </c:pt>
                <c:pt idx="1171">
                  <c:v>47918</c:v>
                </c:pt>
                <c:pt idx="1172">
                  <c:v>47925</c:v>
                </c:pt>
                <c:pt idx="1173">
                  <c:v>47932</c:v>
                </c:pt>
                <c:pt idx="1174">
                  <c:v>47939</c:v>
                </c:pt>
                <c:pt idx="1175">
                  <c:v>47946</c:v>
                </c:pt>
                <c:pt idx="1176">
                  <c:v>47955</c:v>
                </c:pt>
                <c:pt idx="1177">
                  <c:v>47962</c:v>
                </c:pt>
                <c:pt idx="1178">
                  <c:v>47969</c:v>
                </c:pt>
                <c:pt idx="1179">
                  <c:v>47976</c:v>
                </c:pt>
                <c:pt idx="1180">
                  <c:v>47983</c:v>
                </c:pt>
                <c:pt idx="1181">
                  <c:v>47990</c:v>
                </c:pt>
                <c:pt idx="1182">
                  <c:v>47997</c:v>
                </c:pt>
                <c:pt idx="1183">
                  <c:v>48004</c:v>
                </c:pt>
                <c:pt idx="1184">
                  <c:v>48011</c:v>
                </c:pt>
                <c:pt idx="1185">
                  <c:v>48018</c:v>
                </c:pt>
                <c:pt idx="1186">
                  <c:v>48025</c:v>
                </c:pt>
                <c:pt idx="1187">
                  <c:v>48032</c:v>
                </c:pt>
                <c:pt idx="1188">
                  <c:v>48039</c:v>
                </c:pt>
                <c:pt idx="1189">
                  <c:v>48046</c:v>
                </c:pt>
                <c:pt idx="1190">
                  <c:v>48053</c:v>
                </c:pt>
                <c:pt idx="1191">
                  <c:v>48060</c:v>
                </c:pt>
                <c:pt idx="1192">
                  <c:v>48067</c:v>
                </c:pt>
                <c:pt idx="1193">
                  <c:v>48074</c:v>
                </c:pt>
                <c:pt idx="1194">
                  <c:v>48081</c:v>
                </c:pt>
                <c:pt idx="1195">
                  <c:v>48088</c:v>
                </c:pt>
                <c:pt idx="1196">
                  <c:v>48095</c:v>
                </c:pt>
                <c:pt idx="1197">
                  <c:v>48102</c:v>
                </c:pt>
                <c:pt idx="1198">
                  <c:v>48109</c:v>
                </c:pt>
                <c:pt idx="1199">
                  <c:v>48116</c:v>
                </c:pt>
                <c:pt idx="1200">
                  <c:v>48123</c:v>
                </c:pt>
                <c:pt idx="1201">
                  <c:v>48130</c:v>
                </c:pt>
                <c:pt idx="1202">
                  <c:v>48137</c:v>
                </c:pt>
                <c:pt idx="1203">
                  <c:v>48144</c:v>
                </c:pt>
                <c:pt idx="1204">
                  <c:v>48151</c:v>
                </c:pt>
                <c:pt idx="1205">
                  <c:v>48158</c:v>
                </c:pt>
                <c:pt idx="1206">
                  <c:v>48165</c:v>
                </c:pt>
                <c:pt idx="1207">
                  <c:v>48172</c:v>
                </c:pt>
                <c:pt idx="1208">
                  <c:v>48180</c:v>
                </c:pt>
                <c:pt idx="1209">
                  <c:v>48186</c:v>
                </c:pt>
                <c:pt idx="1210">
                  <c:v>48193</c:v>
                </c:pt>
                <c:pt idx="1211">
                  <c:v>48200</c:v>
                </c:pt>
                <c:pt idx="1212">
                  <c:v>48211</c:v>
                </c:pt>
                <c:pt idx="1213">
                  <c:v>48215</c:v>
                </c:pt>
                <c:pt idx="1214">
                  <c:v>48221</c:v>
                </c:pt>
                <c:pt idx="1215">
                  <c:v>48228</c:v>
                </c:pt>
                <c:pt idx="1216">
                  <c:v>48235</c:v>
                </c:pt>
                <c:pt idx="1217">
                  <c:v>48242</c:v>
                </c:pt>
                <c:pt idx="1218">
                  <c:v>48249</c:v>
                </c:pt>
                <c:pt idx="1219">
                  <c:v>48256</c:v>
                </c:pt>
                <c:pt idx="1220">
                  <c:v>48263</c:v>
                </c:pt>
                <c:pt idx="1221">
                  <c:v>48270</c:v>
                </c:pt>
                <c:pt idx="1222">
                  <c:v>48277</c:v>
                </c:pt>
                <c:pt idx="1223">
                  <c:v>48284</c:v>
                </c:pt>
                <c:pt idx="1224">
                  <c:v>48291</c:v>
                </c:pt>
                <c:pt idx="1225">
                  <c:v>48298</c:v>
                </c:pt>
                <c:pt idx="1226">
                  <c:v>48305</c:v>
                </c:pt>
                <c:pt idx="1227">
                  <c:v>48312</c:v>
                </c:pt>
                <c:pt idx="1228">
                  <c:v>48319</c:v>
                </c:pt>
                <c:pt idx="1229">
                  <c:v>48326</c:v>
                </c:pt>
                <c:pt idx="1230">
                  <c:v>48333</c:v>
                </c:pt>
                <c:pt idx="1231">
                  <c:v>48340</c:v>
                </c:pt>
                <c:pt idx="1232">
                  <c:v>48347</c:v>
                </c:pt>
                <c:pt idx="1233">
                  <c:v>48354</c:v>
                </c:pt>
                <c:pt idx="1234">
                  <c:v>48361</c:v>
                </c:pt>
                <c:pt idx="1235">
                  <c:v>48368</c:v>
                </c:pt>
                <c:pt idx="1236">
                  <c:v>48375</c:v>
                </c:pt>
                <c:pt idx="1237">
                  <c:v>48382</c:v>
                </c:pt>
                <c:pt idx="1238">
                  <c:v>48389</c:v>
                </c:pt>
                <c:pt idx="1239">
                  <c:v>48396</c:v>
                </c:pt>
                <c:pt idx="1240">
                  <c:v>48403</c:v>
                </c:pt>
                <c:pt idx="1241">
                  <c:v>48410</c:v>
                </c:pt>
                <c:pt idx="1242">
                  <c:v>48417</c:v>
                </c:pt>
                <c:pt idx="1243">
                  <c:v>48424</c:v>
                </c:pt>
                <c:pt idx="1244">
                  <c:v>48431</c:v>
                </c:pt>
                <c:pt idx="1245">
                  <c:v>48438</c:v>
                </c:pt>
                <c:pt idx="1246">
                  <c:v>48445</c:v>
                </c:pt>
                <c:pt idx="1247">
                  <c:v>48452</c:v>
                </c:pt>
                <c:pt idx="1248">
                  <c:v>48459</c:v>
                </c:pt>
                <c:pt idx="1249">
                  <c:v>48466</c:v>
                </c:pt>
                <c:pt idx="1250">
                  <c:v>48473</c:v>
                </c:pt>
                <c:pt idx="1251">
                  <c:v>48480</c:v>
                </c:pt>
                <c:pt idx="1252">
                  <c:v>48487</c:v>
                </c:pt>
                <c:pt idx="1253">
                  <c:v>48494</c:v>
                </c:pt>
                <c:pt idx="1254">
                  <c:v>48501</c:v>
                </c:pt>
                <c:pt idx="1255">
                  <c:v>48508</c:v>
                </c:pt>
                <c:pt idx="1256">
                  <c:v>48515</c:v>
                </c:pt>
                <c:pt idx="1257">
                  <c:v>48522</c:v>
                </c:pt>
                <c:pt idx="1258">
                  <c:v>48530</c:v>
                </c:pt>
                <c:pt idx="1259">
                  <c:v>48536</c:v>
                </c:pt>
                <c:pt idx="1260">
                  <c:v>48544</c:v>
                </c:pt>
                <c:pt idx="1261">
                  <c:v>48550</c:v>
                </c:pt>
                <c:pt idx="1262">
                  <c:v>48557</c:v>
                </c:pt>
                <c:pt idx="1263">
                  <c:v>48564</c:v>
                </c:pt>
                <c:pt idx="1264">
                  <c:v>48571</c:v>
                </c:pt>
                <c:pt idx="1265">
                  <c:v>48583</c:v>
                </c:pt>
                <c:pt idx="1266">
                  <c:v>48586</c:v>
                </c:pt>
                <c:pt idx="1267">
                  <c:v>48593</c:v>
                </c:pt>
                <c:pt idx="1268">
                  <c:v>48600</c:v>
                </c:pt>
                <c:pt idx="1269">
                  <c:v>48607</c:v>
                </c:pt>
                <c:pt idx="1270">
                  <c:v>48614</c:v>
                </c:pt>
                <c:pt idx="1271">
                  <c:v>48621</c:v>
                </c:pt>
                <c:pt idx="1272">
                  <c:v>48628</c:v>
                </c:pt>
                <c:pt idx="1273">
                  <c:v>48635</c:v>
                </c:pt>
                <c:pt idx="1274">
                  <c:v>48642</c:v>
                </c:pt>
                <c:pt idx="1275">
                  <c:v>48649</c:v>
                </c:pt>
                <c:pt idx="1276">
                  <c:v>48656</c:v>
                </c:pt>
                <c:pt idx="1277">
                  <c:v>48663</c:v>
                </c:pt>
                <c:pt idx="1278">
                  <c:v>48670</c:v>
                </c:pt>
                <c:pt idx="1279">
                  <c:v>48677</c:v>
                </c:pt>
                <c:pt idx="1280">
                  <c:v>48688</c:v>
                </c:pt>
                <c:pt idx="1281">
                  <c:v>48691</c:v>
                </c:pt>
                <c:pt idx="1282">
                  <c:v>48698</c:v>
                </c:pt>
                <c:pt idx="1283">
                  <c:v>48705</c:v>
                </c:pt>
                <c:pt idx="1284">
                  <c:v>48712</c:v>
                </c:pt>
                <c:pt idx="1285">
                  <c:v>48719</c:v>
                </c:pt>
                <c:pt idx="1286">
                  <c:v>48726</c:v>
                </c:pt>
                <c:pt idx="1287">
                  <c:v>48733</c:v>
                </c:pt>
                <c:pt idx="1288">
                  <c:v>48740</c:v>
                </c:pt>
                <c:pt idx="1289">
                  <c:v>48747</c:v>
                </c:pt>
                <c:pt idx="1290">
                  <c:v>48754</c:v>
                </c:pt>
                <c:pt idx="1291">
                  <c:v>48761</c:v>
                </c:pt>
                <c:pt idx="1292">
                  <c:v>48768</c:v>
                </c:pt>
                <c:pt idx="1293">
                  <c:v>48775</c:v>
                </c:pt>
                <c:pt idx="1294">
                  <c:v>48782</c:v>
                </c:pt>
                <c:pt idx="1295">
                  <c:v>48789</c:v>
                </c:pt>
                <c:pt idx="1296">
                  <c:v>48796</c:v>
                </c:pt>
                <c:pt idx="1297">
                  <c:v>48803</c:v>
                </c:pt>
                <c:pt idx="1298">
                  <c:v>48810</c:v>
                </c:pt>
                <c:pt idx="1299">
                  <c:v>48817</c:v>
                </c:pt>
                <c:pt idx="1300">
                  <c:v>48824</c:v>
                </c:pt>
                <c:pt idx="1301">
                  <c:v>48831</c:v>
                </c:pt>
                <c:pt idx="1302">
                  <c:v>48838</c:v>
                </c:pt>
                <c:pt idx="1303">
                  <c:v>48845</c:v>
                </c:pt>
                <c:pt idx="1304">
                  <c:v>48852</c:v>
                </c:pt>
                <c:pt idx="1305">
                  <c:v>48859</c:v>
                </c:pt>
                <c:pt idx="1306">
                  <c:v>48866</c:v>
                </c:pt>
                <c:pt idx="1307">
                  <c:v>48873</c:v>
                </c:pt>
                <c:pt idx="1308">
                  <c:v>48880</c:v>
                </c:pt>
                <c:pt idx="1309">
                  <c:v>48887</c:v>
                </c:pt>
                <c:pt idx="1310">
                  <c:v>48897</c:v>
                </c:pt>
                <c:pt idx="1311">
                  <c:v>48901</c:v>
                </c:pt>
                <c:pt idx="1312">
                  <c:v>48908</c:v>
                </c:pt>
                <c:pt idx="1313">
                  <c:v>48915</c:v>
                </c:pt>
                <c:pt idx="1314">
                  <c:v>48922</c:v>
                </c:pt>
                <c:pt idx="1315">
                  <c:v>48929</c:v>
                </c:pt>
                <c:pt idx="1316">
                  <c:v>48936</c:v>
                </c:pt>
                <c:pt idx="1317">
                  <c:v>48943</c:v>
                </c:pt>
                <c:pt idx="1318">
                  <c:v>48950</c:v>
                </c:pt>
                <c:pt idx="1319">
                  <c:v>48957</c:v>
                </c:pt>
                <c:pt idx="1320">
                  <c:v>48964</c:v>
                </c:pt>
                <c:pt idx="1321">
                  <c:v>48971</c:v>
                </c:pt>
                <c:pt idx="1322">
                  <c:v>48978</c:v>
                </c:pt>
                <c:pt idx="1323">
                  <c:v>48985</c:v>
                </c:pt>
                <c:pt idx="1324">
                  <c:v>48992</c:v>
                </c:pt>
                <c:pt idx="1325">
                  <c:v>48999</c:v>
                </c:pt>
                <c:pt idx="1326">
                  <c:v>49006</c:v>
                </c:pt>
                <c:pt idx="1327">
                  <c:v>49013</c:v>
                </c:pt>
                <c:pt idx="1328">
                  <c:v>49020</c:v>
                </c:pt>
                <c:pt idx="1329">
                  <c:v>49027</c:v>
                </c:pt>
                <c:pt idx="1330">
                  <c:v>49034</c:v>
                </c:pt>
                <c:pt idx="1331">
                  <c:v>49045</c:v>
                </c:pt>
                <c:pt idx="1332">
                  <c:v>49048</c:v>
                </c:pt>
                <c:pt idx="1333">
                  <c:v>49055</c:v>
                </c:pt>
                <c:pt idx="1334">
                  <c:v>49062</c:v>
                </c:pt>
                <c:pt idx="1335">
                  <c:v>49069</c:v>
                </c:pt>
                <c:pt idx="1336">
                  <c:v>49076</c:v>
                </c:pt>
                <c:pt idx="1337">
                  <c:v>49083</c:v>
                </c:pt>
                <c:pt idx="1338">
                  <c:v>49090</c:v>
                </c:pt>
                <c:pt idx="1339">
                  <c:v>49097</c:v>
                </c:pt>
                <c:pt idx="1340">
                  <c:v>49104</c:v>
                </c:pt>
                <c:pt idx="1341">
                  <c:v>49111</c:v>
                </c:pt>
                <c:pt idx="1342">
                  <c:v>49118</c:v>
                </c:pt>
                <c:pt idx="1343">
                  <c:v>49125</c:v>
                </c:pt>
                <c:pt idx="1344">
                  <c:v>49132</c:v>
                </c:pt>
                <c:pt idx="1345">
                  <c:v>49139</c:v>
                </c:pt>
                <c:pt idx="1346">
                  <c:v>49146</c:v>
                </c:pt>
                <c:pt idx="1347">
                  <c:v>49153</c:v>
                </c:pt>
                <c:pt idx="1348">
                  <c:v>49160</c:v>
                </c:pt>
                <c:pt idx="1349">
                  <c:v>49167</c:v>
                </c:pt>
                <c:pt idx="1350">
                  <c:v>49174</c:v>
                </c:pt>
                <c:pt idx="1351">
                  <c:v>49181</c:v>
                </c:pt>
                <c:pt idx="1352">
                  <c:v>49188</c:v>
                </c:pt>
                <c:pt idx="1353">
                  <c:v>49195</c:v>
                </c:pt>
                <c:pt idx="1354">
                  <c:v>49202</c:v>
                </c:pt>
                <c:pt idx="1355">
                  <c:v>49209</c:v>
                </c:pt>
                <c:pt idx="1356">
                  <c:v>49216</c:v>
                </c:pt>
                <c:pt idx="1357">
                  <c:v>49223</c:v>
                </c:pt>
                <c:pt idx="1358">
                  <c:v>49230</c:v>
                </c:pt>
                <c:pt idx="1359">
                  <c:v>49237</c:v>
                </c:pt>
                <c:pt idx="1360">
                  <c:v>49244</c:v>
                </c:pt>
                <c:pt idx="1361">
                  <c:v>49251</c:v>
                </c:pt>
                <c:pt idx="1362">
                  <c:v>49261</c:v>
                </c:pt>
                <c:pt idx="1363">
                  <c:v>49265</c:v>
                </c:pt>
                <c:pt idx="1364">
                  <c:v>49272</c:v>
                </c:pt>
                <c:pt idx="1365">
                  <c:v>49279</c:v>
                </c:pt>
                <c:pt idx="1366">
                  <c:v>49286</c:v>
                </c:pt>
                <c:pt idx="1367">
                  <c:v>49293</c:v>
                </c:pt>
                <c:pt idx="1368">
                  <c:v>49300</c:v>
                </c:pt>
                <c:pt idx="1369">
                  <c:v>49307</c:v>
                </c:pt>
                <c:pt idx="1370">
                  <c:v>49314</c:v>
                </c:pt>
                <c:pt idx="1371">
                  <c:v>49321</c:v>
                </c:pt>
                <c:pt idx="1372">
                  <c:v>49328</c:v>
                </c:pt>
                <c:pt idx="1373">
                  <c:v>49335</c:v>
                </c:pt>
                <c:pt idx="1374">
                  <c:v>49342</c:v>
                </c:pt>
                <c:pt idx="1375">
                  <c:v>49349</c:v>
                </c:pt>
                <c:pt idx="1376">
                  <c:v>49356</c:v>
                </c:pt>
                <c:pt idx="1377">
                  <c:v>49363</c:v>
                </c:pt>
                <c:pt idx="1378">
                  <c:v>49370</c:v>
                </c:pt>
                <c:pt idx="1379">
                  <c:v>49377</c:v>
                </c:pt>
                <c:pt idx="1380">
                  <c:v>49384</c:v>
                </c:pt>
                <c:pt idx="1381">
                  <c:v>49395</c:v>
                </c:pt>
                <c:pt idx="1382">
                  <c:v>49398</c:v>
                </c:pt>
                <c:pt idx="1383">
                  <c:v>49405</c:v>
                </c:pt>
                <c:pt idx="1384">
                  <c:v>49412</c:v>
                </c:pt>
                <c:pt idx="1385">
                  <c:v>49419</c:v>
                </c:pt>
                <c:pt idx="1386">
                  <c:v>49426</c:v>
                </c:pt>
                <c:pt idx="1387">
                  <c:v>49433</c:v>
                </c:pt>
                <c:pt idx="1388">
                  <c:v>49440</c:v>
                </c:pt>
                <c:pt idx="1389">
                  <c:v>49447</c:v>
                </c:pt>
                <c:pt idx="1390">
                  <c:v>49454</c:v>
                </c:pt>
                <c:pt idx="1391">
                  <c:v>49461</c:v>
                </c:pt>
                <c:pt idx="1392">
                  <c:v>49468</c:v>
                </c:pt>
                <c:pt idx="1393">
                  <c:v>49475</c:v>
                </c:pt>
                <c:pt idx="1394">
                  <c:v>49482</c:v>
                </c:pt>
                <c:pt idx="1395">
                  <c:v>49489</c:v>
                </c:pt>
                <c:pt idx="1396">
                  <c:v>49496</c:v>
                </c:pt>
                <c:pt idx="1397">
                  <c:v>49503</c:v>
                </c:pt>
                <c:pt idx="1398">
                  <c:v>49510</c:v>
                </c:pt>
                <c:pt idx="1399">
                  <c:v>49517</c:v>
                </c:pt>
                <c:pt idx="1400">
                  <c:v>49524</c:v>
                </c:pt>
                <c:pt idx="1401">
                  <c:v>49531</c:v>
                </c:pt>
                <c:pt idx="1402">
                  <c:v>49538</c:v>
                </c:pt>
                <c:pt idx="1403">
                  <c:v>49545</c:v>
                </c:pt>
                <c:pt idx="1404">
                  <c:v>49552</c:v>
                </c:pt>
                <c:pt idx="1405">
                  <c:v>49559</c:v>
                </c:pt>
                <c:pt idx="1406">
                  <c:v>49566</c:v>
                </c:pt>
                <c:pt idx="1407">
                  <c:v>49573</c:v>
                </c:pt>
                <c:pt idx="1408">
                  <c:v>49580</c:v>
                </c:pt>
                <c:pt idx="1409">
                  <c:v>49587</c:v>
                </c:pt>
                <c:pt idx="1410">
                  <c:v>49594</c:v>
                </c:pt>
                <c:pt idx="1411">
                  <c:v>49601</c:v>
                </c:pt>
                <c:pt idx="1412">
                  <c:v>49608</c:v>
                </c:pt>
                <c:pt idx="1413">
                  <c:v>49615</c:v>
                </c:pt>
                <c:pt idx="1414">
                  <c:v>49622</c:v>
                </c:pt>
                <c:pt idx="1415">
                  <c:v>49629</c:v>
                </c:pt>
                <c:pt idx="1416">
                  <c:v>49636</c:v>
                </c:pt>
                <c:pt idx="1417">
                  <c:v>49643</c:v>
                </c:pt>
                <c:pt idx="1418">
                  <c:v>49650</c:v>
                </c:pt>
                <c:pt idx="1419">
                  <c:v>49657</c:v>
                </c:pt>
                <c:pt idx="1420">
                  <c:v>49664</c:v>
                </c:pt>
                <c:pt idx="1421">
                  <c:v>49674</c:v>
                </c:pt>
                <c:pt idx="1422">
                  <c:v>49681</c:v>
                </c:pt>
                <c:pt idx="1423">
                  <c:v>49688</c:v>
                </c:pt>
                <c:pt idx="1424">
                  <c:v>49696</c:v>
                </c:pt>
                <c:pt idx="1425">
                  <c:v>49702</c:v>
                </c:pt>
                <c:pt idx="1426">
                  <c:v>49709</c:v>
                </c:pt>
                <c:pt idx="1427">
                  <c:v>49716</c:v>
                </c:pt>
                <c:pt idx="1428">
                  <c:v>49724</c:v>
                </c:pt>
                <c:pt idx="1429">
                  <c:v>49730</c:v>
                </c:pt>
                <c:pt idx="1430">
                  <c:v>49737</c:v>
                </c:pt>
                <c:pt idx="1431">
                  <c:v>49744</c:v>
                </c:pt>
                <c:pt idx="1432">
                  <c:v>49751</c:v>
                </c:pt>
                <c:pt idx="1433">
                  <c:v>49758</c:v>
                </c:pt>
                <c:pt idx="1434">
                  <c:v>49765</c:v>
                </c:pt>
                <c:pt idx="1435">
                  <c:v>49772</c:v>
                </c:pt>
                <c:pt idx="1436">
                  <c:v>49781</c:v>
                </c:pt>
                <c:pt idx="1437">
                  <c:v>49786</c:v>
                </c:pt>
                <c:pt idx="1438">
                  <c:v>49793</c:v>
                </c:pt>
                <c:pt idx="1439">
                  <c:v>49801</c:v>
                </c:pt>
                <c:pt idx="1440">
                  <c:v>49807</c:v>
                </c:pt>
                <c:pt idx="1441">
                  <c:v>49814</c:v>
                </c:pt>
                <c:pt idx="1442">
                  <c:v>49822</c:v>
                </c:pt>
                <c:pt idx="1443">
                  <c:v>49828</c:v>
                </c:pt>
                <c:pt idx="1444">
                  <c:v>49835</c:v>
                </c:pt>
                <c:pt idx="1445">
                  <c:v>49842</c:v>
                </c:pt>
                <c:pt idx="1446">
                  <c:v>49849</c:v>
                </c:pt>
                <c:pt idx="1447">
                  <c:v>49856</c:v>
                </c:pt>
                <c:pt idx="1448">
                  <c:v>49863</c:v>
                </c:pt>
                <c:pt idx="1449">
                  <c:v>49870</c:v>
                </c:pt>
                <c:pt idx="1450">
                  <c:v>49877</c:v>
                </c:pt>
                <c:pt idx="1451">
                  <c:v>49884</c:v>
                </c:pt>
                <c:pt idx="1452">
                  <c:v>49891</c:v>
                </c:pt>
                <c:pt idx="1453">
                  <c:v>49898</c:v>
                </c:pt>
                <c:pt idx="1454">
                  <c:v>49905</c:v>
                </c:pt>
                <c:pt idx="1455">
                  <c:v>49913</c:v>
                </c:pt>
                <c:pt idx="1456">
                  <c:v>49920</c:v>
                </c:pt>
                <c:pt idx="1457">
                  <c:v>49926</c:v>
                </c:pt>
                <c:pt idx="1458">
                  <c:v>49933</c:v>
                </c:pt>
                <c:pt idx="1459">
                  <c:v>49940</c:v>
                </c:pt>
                <c:pt idx="1460">
                  <c:v>49947</c:v>
                </c:pt>
                <c:pt idx="1461">
                  <c:v>49954</c:v>
                </c:pt>
                <c:pt idx="1462">
                  <c:v>49962</c:v>
                </c:pt>
                <c:pt idx="1463">
                  <c:v>49968</c:v>
                </c:pt>
                <c:pt idx="1464">
                  <c:v>49975</c:v>
                </c:pt>
                <c:pt idx="1465">
                  <c:v>49982</c:v>
                </c:pt>
                <c:pt idx="1466">
                  <c:v>49989</c:v>
                </c:pt>
                <c:pt idx="1467">
                  <c:v>49996</c:v>
                </c:pt>
                <c:pt idx="1468">
                  <c:v>50003</c:v>
                </c:pt>
                <c:pt idx="1469">
                  <c:v>50010</c:v>
                </c:pt>
                <c:pt idx="1470">
                  <c:v>50017</c:v>
                </c:pt>
                <c:pt idx="1471">
                  <c:v>50024</c:v>
                </c:pt>
                <c:pt idx="1472">
                  <c:v>50031</c:v>
                </c:pt>
                <c:pt idx="1473">
                  <c:v>50040</c:v>
                </c:pt>
                <c:pt idx="1474">
                  <c:v>50047</c:v>
                </c:pt>
                <c:pt idx="1475">
                  <c:v>50054</c:v>
                </c:pt>
                <c:pt idx="1476">
                  <c:v>50061</c:v>
                </c:pt>
                <c:pt idx="1477">
                  <c:v>50068</c:v>
                </c:pt>
                <c:pt idx="1478">
                  <c:v>50075</c:v>
                </c:pt>
                <c:pt idx="1479">
                  <c:v>50082</c:v>
                </c:pt>
                <c:pt idx="1480">
                  <c:v>50089</c:v>
                </c:pt>
                <c:pt idx="1481">
                  <c:v>50096</c:v>
                </c:pt>
                <c:pt idx="1482">
                  <c:v>50103</c:v>
                </c:pt>
                <c:pt idx="1483">
                  <c:v>50110</c:v>
                </c:pt>
                <c:pt idx="1484">
                  <c:v>50117</c:v>
                </c:pt>
                <c:pt idx="1485">
                  <c:v>50124</c:v>
                </c:pt>
                <c:pt idx="1486">
                  <c:v>50131</c:v>
                </c:pt>
                <c:pt idx="1487">
                  <c:v>50139</c:v>
                </c:pt>
                <c:pt idx="1488">
                  <c:v>50146</c:v>
                </c:pt>
                <c:pt idx="1489">
                  <c:v>50153</c:v>
                </c:pt>
                <c:pt idx="1490">
                  <c:v>50160</c:v>
                </c:pt>
                <c:pt idx="1491">
                  <c:v>50167</c:v>
                </c:pt>
                <c:pt idx="1492">
                  <c:v>50174</c:v>
                </c:pt>
                <c:pt idx="1493">
                  <c:v>50181</c:v>
                </c:pt>
                <c:pt idx="1494">
                  <c:v>50188</c:v>
                </c:pt>
                <c:pt idx="1495">
                  <c:v>50195</c:v>
                </c:pt>
                <c:pt idx="1496">
                  <c:v>50202</c:v>
                </c:pt>
                <c:pt idx="1497">
                  <c:v>50209</c:v>
                </c:pt>
                <c:pt idx="1498">
                  <c:v>50216</c:v>
                </c:pt>
                <c:pt idx="1499">
                  <c:v>50223</c:v>
                </c:pt>
                <c:pt idx="1500">
                  <c:v>50230</c:v>
                </c:pt>
                <c:pt idx="1501">
                  <c:v>50237</c:v>
                </c:pt>
                <c:pt idx="1502">
                  <c:v>50244</c:v>
                </c:pt>
                <c:pt idx="1503">
                  <c:v>50251</c:v>
                </c:pt>
                <c:pt idx="1504">
                  <c:v>50258</c:v>
                </c:pt>
                <c:pt idx="1505">
                  <c:v>50265</c:v>
                </c:pt>
                <c:pt idx="1506">
                  <c:v>50272</c:v>
                </c:pt>
                <c:pt idx="1507">
                  <c:v>50279</c:v>
                </c:pt>
                <c:pt idx="1508">
                  <c:v>50286</c:v>
                </c:pt>
                <c:pt idx="1509">
                  <c:v>50293</c:v>
                </c:pt>
                <c:pt idx="1510">
                  <c:v>50300</c:v>
                </c:pt>
                <c:pt idx="1511">
                  <c:v>50307</c:v>
                </c:pt>
                <c:pt idx="1512">
                  <c:v>50314</c:v>
                </c:pt>
                <c:pt idx="1513">
                  <c:v>50321</c:v>
                </c:pt>
                <c:pt idx="1514">
                  <c:v>50328</c:v>
                </c:pt>
                <c:pt idx="1515">
                  <c:v>50335</c:v>
                </c:pt>
                <c:pt idx="1516">
                  <c:v>50342</c:v>
                </c:pt>
                <c:pt idx="1517">
                  <c:v>50349</c:v>
                </c:pt>
                <c:pt idx="1518">
                  <c:v>50356</c:v>
                </c:pt>
                <c:pt idx="1519">
                  <c:v>50363</c:v>
                </c:pt>
                <c:pt idx="1520">
                  <c:v>50371</c:v>
                </c:pt>
                <c:pt idx="1521">
                  <c:v>50377</c:v>
                </c:pt>
                <c:pt idx="1522">
                  <c:v>50384</c:v>
                </c:pt>
                <c:pt idx="1523">
                  <c:v>50391</c:v>
                </c:pt>
                <c:pt idx="1524">
                  <c:v>50398</c:v>
                </c:pt>
                <c:pt idx="1525">
                  <c:v>50405</c:v>
                </c:pt>
                <c:pt idx="1526">
                  <c:v>50412</c:v>
                </c:pt>
                <c:pt idx="1527">
                  <c:v>50419</c:v>
                </c:pt>
                <c:pt idx="1528">
                  <c:v>50426</c:v>
                </c:pt>
                <c:pt idx="1529">
                  <c:v>50433</c:v>
                </c:pt>
                <c:pt idx="1530">
                  <c:v>50440</c:v>
                </c:pt>
                <c:pt idx="1531">
                  <c:v>50447</c:v>
                </c:pt>
                <c:pt idx="1532">
                  <c:v>50454</c:v>
                </c:pt>
                <c:pt idx="1533">
                  <c:v>50461</c:v>
                </c:pt>
                <c:pt idx="1534">
                  <c:v>50468</c:v>
                </c:pt>
                <c:pt idx="1535">
                  <c:v>50475</c:v>
                </c:pt>
                <c:pt idx="1536">
                  <c:v>50482</c:v>
                </c:pt>
                <c:pt idx="1537">
                  <c:v>50489</c:v>
                </c:pt>
                <c:pt idx="1538">
                  <c:v>50496</c:v>
                </c:pt>
                <c:pt idx="1539">
                  <c:v>50503</c:v>
                </c:pt>
                <c:pt idx="1540">
                  <c:v>50510</c:v>
                </c:pt>
                <c:pt idx="1541">
                  <c:v>50517</c:v>
                </c:pt>
                <c:pt idx="1542">
                  <c:v>50524</c:v>
                </c:pt>
                <c:pt idx="1543">
                  <c:v>50531</c:v>
                </c:pt>
                <c:pt idx="1544">
                  <c:v>50538</c:v>
                </c:pt>
                <c:pt idx="1545">
                  <c:v>50545</c:v>
                </c:pt>
                <c:pt idx="1546">
                  <c:v>50552</c:v>
                </c:pt>
                <c:pt idx="1547">
                  <c:v>50559</c:v>
                </c:pt>
                <c:pt idx="1548">
                  <c:v>50566</c:v>
                </c:pt>
                <c:pt idx="1549">
                  <c:v>50573</c:v>
                </c:pt>
                <c:pt idx="1550">
                  <c:v>50580</c:v>
                </c:pt>
                <c:pt idx="1551">
                  <c:v>50587</c:v>
                </c:pt>
                <c:pt idx="1552">
                  <c:v>50594</c:v>
                </c:pt>
                <c:pt idx="1553">
                  <c:v>50601</c:v>
                </c:pt>
                <c:pt idx="1554">
                  <c:v>50608</c:v>
                </c:pt>
                <c:pt idx="1555">
                  <c:v>50615</c:v>
                </c:pt>
                <c:pt idx="1556">
                  <c:v>50622</c:v>
                </c:pt>
                <c:pt idx="1557">
                  <c:v>50629</c:v>
                </c:pt>
                <c:pt idx="1558">
                  <c:v>50636</c:v>
                </c:pt>
                <c:pt idx="1559">
                  <c:v>50643</c:v>
                </c:pt>
                <c:pt idx="1560">
                  <c:v>50650</c:v>
                </c:pt>
                <c:pt idx="1561">
                  <c:v>50657</c:v>
                </c:pt>
                <c:pt idx="1562">
                  <c:v>50664</c:v>
                </c:pt>
                <c:pt idx="1563">
                  <c:v>50671</c:v>
                </c:pt>
                <c:pt idx="1564">
                  <c:v>50678</c:v>
                </c:pt>
                <c:pt idx="1565">
                  <c:v>50685</c:v>
                </c:pt>
                <c:pt idx="1566">
                  <c:v>50692</c:v>
                </c:pt>
                <c:pt idx="1567">
                  <c:v>50699</c:v>
                </c:pt>
                <c:pt idx="1568">
                  <c:v>50706</c:v>
                </c:pt>
                <c:pt idx="1569">
                  <c:v>50713</c:v>
                </c:pt>
                <c:pt idx="1570">
                  <c:v>50721</c:v>
                </c:pt>
                <c:pt idx="1571">
                  <c:v>50727</c:v>
                </c:pt>
                <c:pt idx="1572">
                  <c:v>50735</c:v>
                </c:pt>
                <c:pt idx="1573">
                  <c:v>50741</c:v>
                </c:pt>
                <c:pt idx="1574">
                  <c:v>50748</c:v>
                </c:pt>
                <c:pt idx="1575">
                  <c:v>50755</c:v>
                </c:pt>
                <c:pt idx="1576">
                  <c:v>50762</c:v>
                </c:pt>
                <c:pt idx="1577">
                  <c:v>50774</c:v>
                </c:pt>
                <c:pt idx="1578">
                  <c:v>50777</c:v>
                </c:pt>
                <c:pt idx="1579">
                  <c:v>50784</c:v>
                </c:pt>
                <c:pt idx="1580">
                  <c:v>50791</c:v>
                </c:pt>
                <c:pt idx="1581">
                  <c:v>50798</c:v>
                </c:pt>
                <c:pt idx="1582">
                  <c:v>50805</c:v>
                </c:pt>
                <c:pt idx="1583">
                  <c:v>50812</c:v>
                </c:pt>
                <c:pt idx="1584">
                  <c:v>50819</c:v>
                </c:pt>
                <c:pt idx="1585">
                  <c:v>50826</c:v>
                </c:pt>
                <c:pt idx="1586">
                  <c:v>50833</c:v>
                </c:pt>
                <c:pt idx="1587">
                  <c:v>50840</c:v>
                </c:pt>
                <c:pt idx="1588">
                  <c:v>50847</c:v>
                </c:pt>
                <c:pt idx="1589">
                  <c:v>50854</c:v>
                </c:pt>
                <c:pt idx="1590">
                  <c:v>50861</c:v>
                </c:pt>
                <c:pt idx="1591">
                  <c:v>50872</c:v>
                </c:pt>
                <c:pt idx="1592">
                  <c:v>50875</c:v>
                </c:pt>
                <c:pt idx="1593">
                  <c:v>50882</c:v>
                </c:pt>
                <c:pt idx="1594">
                  <c:v>50889</c:v>
                </c:pt>
                <c:pt idx="1595">
                  <c:v>50896</c:v>
                </c:pt>
                <c:pt idx="1596">
                  <c:v>50903</c:v>
                </c:pt>
                <c:pt idx="1597">
                  <c:v>50910</c:v>
                </c:pt>
                <c:pt idx="1598">
                  <c:v>50917</c:v>
                </c:pt>
                <c:pt idx="1599">
                  <c:v>50924</c:v>
                </c:pt>
                <c:pt idx="1600">
                  <c:v>50931</c:v>
                </c:pt>
                <c:pt idx="1601">
                  <c:v>50938</c:v>
                </c:pt>
                <c:pt idx="1602">
                  <c:v>50945</c:v>
                </c:pt>
                <c:pt idx="1603">
                  <c:v>50952</c:v>
                </c:pt>
                <c:pt idx="1604">
                  <c:v>50959</c:v>
                </c:pt>
                <c:pt idx="1605">
                  <c:v>50966</c:v>
                </c:pt>
                <c:pt idx="1606">
                  <c:v>50973</c:v>
                </c:pt>
                <c:pt idx="1607">
                  <c:v>50980</c:v>
                </c:pt>
                <c:pt idx="1608">
                  <c:v>50987</c:v>
                </c:pt>
                <c:pt idx="1609">
                  <c:v>50994</c:v>
                </c:pt>
                <c:pt idx="1610">
                  <c:v>51001</c:v>
                </c:pt>
                <c:pt idx="1611">
                  <c:v>51008</c:v>
                </c:pt>
                <c:pt idx="1612">
                  <c:v>51015</c:v>
                </c:pt>
                <c:pt idx="1613">
                  <c:v>51022</c:v>
                </c:pt>
                <c:pt idx="1614">
                  <c:v>51029</c:v>
                </c:pt>
                <c:pt idx="1615">
                  <c:v>51036</c:v>
                </c:pt>
                <c:pt idx="1616">
                  <c:v>51043</c:v>
                </c:pt>
                <c:pt idx="1617">
                  <c:v>51050</c:v>
                </c:pt>
                <c:pt idx="1618">
                  <c:v>51057</c:v>
                </c:pt>
                <c:pt idx="1619">
                  <c:v>51064</c:v>
                </c:pt>
                <c:pt idx="1620">
                  <c:v>51071</c:v>
                </c:pt>
                <c:pt idx="1621">
                  <c:v>51078</c:v>
                </c:pt>
                <c:pt idx="1622">
                  <c:v>51088</c:v>
                </c:pt>
                <c:pt idx="1623">
                  <c:v>51092</c:v>
                </c:pt>
                <c:pt idx="1624">
                  <c:v>51099</c:v>
                </c:pt>
                <c:pt idx="1625">
                  <c:v>51106</c:v>
                </c:pt>
                <c:pt idx="1626">
                  <c:v>51113</c:v>
                </c:pt>
                <c:pt idx="1627">
                  <c:v>51120</c:v>
                </c:pt>
                <c:pt idx="1628">
                  <c:v>51127</c:v>
                </c:pt>
                <c:pt idx="1629">
                  <c:v>51134</c:v>
                </c:pt>
                <c:pt idx="1630">
                  <c:v>51141</c:v>
                </c:pt>
                <c:pt idx="1631">
                  <c:v>51148</c:v>
                </c:pt>
                <c:pt idx="1632">
                  <c:v>51155</c:v>
                </c:pt>
                <c:pt idx="1633">
                  <c:v>51162</c:v>
                </c:pt>
                <c:pt idx="1634">
                  <c:v>51169</c:v>
                </c:pt>
                <c:pt idx="1635">
                  <c:v>51176</c:v>
                </c:pt>
                <c:pt idx="1636">
                  <c:v>51183</c:v>
                </c:pt>
                <c:pt idx="1637">
                  <c:v>51190</c:v>
                </c:pt>
                <c:pt idx="1638">
                  <c:v>51197</c:v>
                </c:pt>
                <c:pt idx="1639">
                  <c:v>51204</c:v>
                </c:pt>
                <c:pt idx="1640">
                  <c:v>51211</c:v>
                </c:pt>
                <c:pt idx="1641">
                  <c:v>51218</c:v>
                </c:pt>
                <c:pt idx="1642">
                  <c:v>51229</c:v>
                </c:pt>
                <c:pt idx="1643">
                  <c:v>51232</c:v>
                </c:pt>
                <c:pt idx="1644">
                  <c:v>51239</c:v>
                </c:pt>
                <c:pt idx="1645">
                  <c:v>51246</c:v>
                </c:pt>
                <c:pt idx="1646">
                  <c:v>51253</c:v>
                </c:pt>
                <c:pt idx="1647">
                  <c:v>51260</c:v>
                </c:pt>
                <c:pt idx="1648">
                  <c:v>51267</c:v>
                </c:pt>
                <c:pt idx="1649">
                  <c:v>51274</c:v>
                </c:pt>
                <c:pt idx="1650">
                  <c:v>51281</c:v>
                </c:pt>
                <c:pt idx="1651">
                  <c:v>51288</c:v>
                </c:pt>
                <c:pt idx="1652">
                  <c:v>51295</c:v>
                </c:pt>
                <c:pt idx="1653">
                  <c:v>51302</c:v>
                </c:pt>
                <c:pt idx="1654">
                  <c:v>51309</c:v>
                </c:pt>
                <c:pt idx="1655">
                  <c:v>51316</c:v>
                </c:pt>
                <c:pt idx="1656">
                  <c:v>51323</c:v>
                </c:pt>
                <c:pt idx="1657">
                  <c:v>51330</c:v>
                </c:pt>
                <c:pt idx="1658">
                  <c:v>51337</c:v>
                </c:pt>
                <c:pt idx="1659">
                  <c:v>51344</c:v>
                </c:pt>
                <c:pt idx="1660">
                  <c:v>51351</c:v>
                </c:pt>
                <c:pt idx="1661">
                  <c:v>51358</c:v>
                </c:pt>
                <c:pt idx="1662">
                  <c:v>51365</c:v>
                </c:pt>
                <c:pt idx="1663">
                  <c:v>51372</c:v>
                </c:pt>
                <c:pt idx="1664">
                  <c:v>51379</c:v>
                </c:pt>
                <c:pt idx="1665">
                  <c:v>51386</c:v>
                </c:pt>
                <c:pt idx="1666">
                  <c:v>51393</c:v>
                </c:pt>
                <c:pt idx="1667">
                  <c:v>51400</c:v>
                </c:pt>
                <c:pt idx="1668">
                  <c:v>51407</c:v>
                </c:pt>
                <c:pt idx="1669">
                  <c:v>51414</c:v>
                </c:pt>
                <c:pt idx="1670">
                  <c:v>51421</c:v>
                </c:pt>
                <c:pt idx="1671">
                  <c:v>51428</c:v>
                </c:pt>
                <c:pt idx="1672">
                  <c:v>51435</c:v>
                </c:pt>
                <c:pt idx="1673">
                  <c:v>51442</c:v>
                </c:pt>
                <c:pt idx="1674">
                  <c:v>51449</c:v>
                </c:pt>
                <c:pt idx="1675">
                  <c:v>51456</c:v>
                </c:pt>
                <c:pt idx="1676">
                  <c:v>51463</c:v>
                </c:pt>
                <c:pt idx="1677">
                  <c:v>51470</c:v>
                </c:pt>
                <c:pt idx="1678">
                  <c:v>51477</c:v>
                </c:pt>
                <c:pt idx="1679">
                  <c:v>51484</c:v>
                </c:pt>
                <c:pt idx="1680">
                  <c:v>51491</c:v>
                </c:pt>
                <c:pt idx="1681">
                  <c:v>51501</c:v>
                </c:pt>
                <c:pt idx="1682">
                  <c:v>51508</c:v>
                </c:pt>
                <c:pt idx="1683">
                  <c:v>51515</c:v>
                </c:pt>
                <c:pt idx="1684">
                  <c:v>51523</c:v>
                </c:pt>
                <c:pt idx="1685">
                  <c:v>51529</c:v>
                </c:pt>
                <c:pt idx="1686">
                  <c:v>51536</c:v>
                </c:pt>
                <c:pt idx="1687">
                  <c:v>51543</c:v>
                </c:pt>
                <c:pt idx="1688">
                  <c:v>51551</c:v>
                </c:pt>
                <c:pt idx="1689">
                  <c:v>51557</c:v>
                </c:pt>
                <c:pt idx="1690">
                  <c:v>51564</c:v>
                </c:pt>
                <c:pt idx="1691">
                  <c:v>51571</c:v>
                </c:pt>
                <c:pt idx="1692">
                  <c:v>51578</c:v>
                </c:pt>
                <c:pt idx="1693">
                  <c:v>51585</c:v>
                </c:pt>
                <c:pt idx="1694">
                  <c:v>51592</c:v>
                </c:pt>
                <c:pt idx="1695">
                  <c:v>51599</c:v>
                </c:pt>
                <c:pt idx="1696">
                  <c:v>51606</c:v>
                </c:pt>
                <c:pt idx="1697">
                  <c:v>51615</c:v>
                </c:pt>
                <c:pt idx="1698">
                  <c:v>51620</c:v>
                </c:pt>
                <c:pt idx="1699">
                  <c:v>51628</c:v>
                </c:pt>
                <c:pt idx="1700">
                  <c:v>51634</c:v>
                </c:pt>
                <c:pt idx="1701">
                  <c:v>51641</c:v>
                </c:pt>
                <c:pt idx="1702">
                  <c:v>51649</c:v>
                </c:pt>
                <c:pt idx="1703">
                  <c:v>51655</c:v>
                </c:pt>
                <c:pt idx="1704">
                  <c:v>51662</c:v>
                </c:pt>
                <c:pt idx="1705">
                  <c:v>51669</c:v>
                </c:pt>
                <c:pt idx="1706">
                  <c:v>51676</c:v>
                </c:pt>
                <c:pt idx="1707">
                  <c:v>51683</c:v>
                </c:pt>
                <c:pt idx="1708">
                  <c:v>51690</c:v>
                </c:pt>
                <c:pt idx="1709">
                  <c:v>51697</c:v>
                </c:pt>
                <c:pt idx="1710">
                  <c:v>51704</c:v>
                </c:pt>
                <c:pt idx="1711">
                  <c:v>51711</c:v>
                </c:pt>
                <c:pt idx="1712">
                  <c:v>51718</c:v>
                </c:pt>
                <c:pt idx="1713">
                  <c:v>51725</c:v>
                </c:pt>
                <c:pt idx="1714">
                  <c:v>51732</c:v>
                </c:pt>
                <c:pt idx="1715">
                  <c:v>51740</c:v>
                </c:pt>
                <c:pt idx="1716">
                  <c:v>51747</c:v>
                </c:pt>
                <c:pt idx="1717">
                  <c:v>51753</c:v>
                </c:pt>
                <c:pt idx="1718">
                  <c:v>51760</c:v>
                </c:pt>
                <c:pt idx="1719">
                  <c:v>51767</c:v>
                </c:pt>
                <c:pt idx="1720">
                  <c:v>51774</c:v>
                </c:pt>
                <c:pt idx="1721">
                  <c:v>51781</c:v>
                </c:pt>
                <c:pt idx="1722">
                  <c:v>51789</c:v>
                </c:pt>
                <c:pt idx="1723">
                  <c:v>51795</c:v>
                </c:pt>
                <c:pt idx="1724">
                  <c:v>51802</c:v>
                </c:pt>
                <c:pt idx="1725">
                  <c:v>51809</c:v>
                </c:pt>
                <c:pt idx="1726">
                  <c:v>51817</c:v>
                </c:pt>
                <c:pt idx="1727">
                  <c:v>51823</c:v>
                </c:pt>
                <c:pt idx="1728">
                  <c:v>51830</c:v>
                </c:pt>
                <c:pt idx="1729">
                  <c:v>51837</c:v>
                </c:pt>
                <c:pt idx="1730">
                  <c:v>51844</c:v>
                </c:pt>
                <c:pt idx="1731">
                  <c:v>51851</c:v>
                </c:pt>
                <c:pt idx="1732">
                  <c:v>51858</c:v>
                </c:pt>
                <c:pt idx="1733">
                  <c:v>51866</c:v>
                </c:pt>
                <c:pt idx="1734">
                  <c:v>51873</c:v>
                </c:pt>
                <c:pt idx="1735">
                  <c:v>51880</c:v>
                </c:pt>
                <c:pt idx="1736">
                  <c:v>51887</c:v>
                </c:pt>
                <c:pt idx="1737">
                  <c:v>51894</c:v>
                </c:pt>
                <c:pt idx="1738">
                  <c:v>51901</c:v>
                </c:pt>
                <c:pt idx="1739">
                  <c:v>51908</c:v>
                </c:pt>
                <c:pt idx="1740">
                  <c:v>51915</c:v>
                </c:pt>
                <c:pt idx="1741">
                  <c:v>51922</c:v>
                </c:pt>
                <c:pt idx="1742">
                  <c:v>51929</c:v>
                </c:pt>
                <c:pt idx="1743">
                  <c:v>51936</c:v>
                </c:pt>
                <c:pt idx="1744">
                  <c:v>51943</c:v>
                </c:pt>
                <c:pt idx="1745">
                  <c:v>51950</c:v>
                </c:pt>
                <c:pt idx="1746">
                  <c:v>51957</c:v>
                </c:pt>
                <c:pt idx="1747">
                  <c:v>51966</c:v>
                </c:pt>
                <c:pt idx="1748">
                  <c:v>51973</c:v>
                </c:pt>
                <c:pt idx="1749">
                  <c:v>51980</c:v>
                </c:pt>
                <c:pt idx="1750">
                  <c:v>51987</c:v>
                </c:pt>
                <c:pt idx="1751">
                  <c:v>51994</c:v>
                </c:pt>
                <c:pt idx="1752">
                  <c:v>52001</c:v>
                </c:pt>
                <c:pt idx="1753">
                  <c:v>52008</c:v>
                </c:pt>
                <c:pt idx="1754">
                  <c:v>52015</c:v>
                </c:pt>
                <c:pt idx="1755">
                  <c:v>52022</c:v>
                </c:pt>
                <c:pt idx="1756">
                  <c:v>52029</c:v>
                </c:pt>
                <c:pt idx="1757">
                  <c:v>52036</c:v>
                </c:pt>
                <c:pt idx="1758">
                  <c:v>52043</c:v>
                </c:pt>
                <c:pt idx="1759">
                  <c:v>52050</c:v>
                </c:pt>
                <c:pt idx="1760">
                  <c:v>52057</c:v>
                </c:pt>
                <c:pt idx="1761">
                  <c:v>52064</c:v>
                </c:pt>
                <c:pt idx="1762">
                  <c:v>52071</c:v>
                </c:pt>
                <c:pt idx="1763">
                  <c:v>52078</c:v>
                </c:pt>
                <c:pt idx="1764">
                  <c:v>52085</c:v>
                </c:pt>
                <c:pt idx="1765">
                  <c:v>52092</c:v>
                </c:pt>
                <c:pt idx="1766">
                  <c:v>52099</c:v>
                </c:pt>
                <c:pt idx="1767">
                  <c:v>52106</c:v>
                </c:pt>
                <c:pt idx="1768">
                  <c:v>52113</c:v>
                </c:pt>
                <c:pt idx="1769">
                  <c:v>52120</c:v>
                </c:pt>
                <c:pt idx="1770">
                  <c:v>52127</c:v>
                </c:pt>
                <c:pt idx="1771">
                  <c:v>52134</c:v>
                </c:pt>
                <c:pt idx="1772">
                  <c:v>52141</c:v>
                </c:pt>
                <c:pt idx="1773">
                  <c:v>52148</c:v>
                </c:pt>
                <c:pt idx="1774">
                  <c:v>52155</c:v>
                </c:pt>
                <c:pt idx="1775">
                  <c:v>52162</c:v>
                </c:pt>
                <c:pt idx="1776">
                  <c:v>52169</c:v>
                </c:pt>
                <c:pt idx="1777">
                  <c:v>52176</c:v>
                </c:pt>
                <c:pt idx="1778">
                  <c:v>52183</c:v>
                </c:pt>
                <c:pt idx="1779">
                  <c:v>52190</c:v>
                </c:pt>
                <c:pt idx="1780">
                  <c:v>52198</c:v>
                </c:pt>
                <c:pt idx="1781">
                  <c:v>52204</c:v>
                </c:pt>
                <c:pt idx="1782">
                  <c:v>52211</c:v>
                </c:pt>
                <c:pt idx="1783">
                  <c:v>52218</c:v>
                </c:pt>
                <c:pt idx="1784">
                  <c:v>52229</c:v>
                </c:pt>
                <c:pt idx="1785">
                  <c:v>52233</c:v>
                </c:pt>
                <c:pt idx="1786">
                  <c:v>52239</c:v>
                </c:pt>
                <c:pt idx="1787">
                  <c:v>52246</c:v>
                </c:pt>
                <c:pt idx="1788">
                  <c:v>52253</c:v>
                </c:pt>
                <c:pt idx="1789">
                  <c:v>52260</c:v>
                </c:pt>
                <c:pt idx="1790">
                  <c:v>52267</c:v>
                </c:pt>
                <c:pt idx="1791">
                  <c:v>52274</c:v>
                </c:pt>
                <c:pt idx="1792">
                  <c:v>52281</c:v>
                </c:pt>
                <c:pt idx="1793">
                  <c:v>52288</c:v>
                </c:pt>
                <c:pt idx="1794">
                  <c:v>52295</c:v>
                </c:pt>
                <c:pt idx="1795">
                  <c:v>52302</c:v>
                </c:pt>
                <c:pt idx="1796">
                  <c:v>52309</c:v>
                </c:pt>
                <c:pt idx="1797">
                  <c:v>52316</c:v>
                </c:pt>
                <c:pt idx="1798">
                  <c:v>52323</c:v>
                </c:pt>
                <c:pt idx="1799">
                  <c:v>52330</c:v>
                </c:pt>
                <c:pt idx="1800">
                  <c:v>52337</c:v>
                </c:pt>
                <c:pt idx="1801">
                  <c:v>52344</c:v>
                </c:pt>
                <c:pt idx="1802">
                  <c:v>52351</c:v>
                </c:pt>
                <c:pt idx="1803">
                  <c:v>52358</c:v>
                </c:pt>
                <c:pt idx="1804">
                  <c:v>52365</c:v>
                </c:pt>
                <c:pt idx="1805">
                  <c:v>52372</c:v>
                </c:pt>
                <c:pt idx="1806">
                  <c:v>52379</c:v>
                </c:pt>
                <c:pt idx="1807">
                  <c:v>52386</c:v>
                </c:pt>
                <c:pt idx="1808">
                  <c:v>52393</c:v>
                </c:pt>
                <c:pt idx="1809">
                  <c:v>52400</c:v>
                </c:pt>
                <c:pt idx="1810">
                  <c:v>52407</c:v>
                </c:pt>
                <c:pt idx="1811">
                  <c:v>52414</c:v>
                </c:pt>
                <c:pt idx="1812">
                  <c:v>52421</c:v>
                </c:pt>
                <c:pt idx="1813">
                  <c:v>52428</c:v>
                </c:pt>
                <c:pt idx="1814">
                  <c:v>52435</c:v>
                </c:pt>
                <c:pt idx="1815">
                  <c:v>52442</c:v>
                </c:pt>
                <c:pt idx="1816">
                  <c:v>52449</c:v>
                </c:pt>
                <c:pt idx="1817">
                  <c:v>52456</c:v>
                </c:pt>
                <c:pt idx="1818">
                  <c:v>52463</c:v>
                </c:pt>
                <c:pt idx="1819">
                  <c:v>52470</c:v>
                </c:pt>
                <c:pt idx="1820">
                  <c:v>52477</c:v>
                </c:pt>
                <c:pt idx="1821">
                  <c:v>52484</c:v>
                </c:pt>
                <c:pt idx="1822">
                  <c:v>52491</c:v>
                </c:pt>
                <c:pt idx="1823">
                  <c:v>52498</c:v>
                </c:pt>
                <c:pt idx="1824">
                  <c:v>52505</c:v>
                </c:pt>
                <c:pt idx="1825">
                  <c:v>52512</c:v>
                </c:pt>
                <c:pt idx="1826">
                  <c:v>52519</c:v>
                </c:pt>
                <c:pt idx="1827">
                  <c:v>52526</c:v>
                </c:pt>
                <c:pt idx="1828">
                  <c:v>52533</c:v>
                </c:pt>
                <c:pt idx="1829">
                  <c:v>52540</c:v>
                </c:pt>
                <c:pt idx="1830">
                  <c:v>52547</c:v>
                </c:pt>
                <c:pt idx="1831">
                  <c:v>52554</c:v>
                </c:pt>
                <c:pt idx="1832">
                  <c:v>52562</c:v>
                </c:pt>
                <c:pt idx="1833">
                  <c:v>52568</c:v>
                </c:pt>
                <c:pt idx="1834">
                  <c:v>52575</c:v>
                </c:pt>
                <c:pt idx="1835">
                  <c:v>52582</c:v>
                </c:pt>
                <c:pt idx="1836">
                  <c:v>52589</c:v>
                </c:pt>
                <c:pt idx="1837">
                  <c:v>52596</c:v>
                </c:pt>
                <c:pt idx="1838">
                  <c:v>52603</c:v>
                </c:pt>
                <c:pt idx="1839">
                  <c:v>52610</c:v>
                </c:pt>
                <c:pt idx="1840">
                  <c:v>52617</c:v>
                </c:pt>
                <c:pt idx="1841">
                  <c:v>52624</c:v>
                </c:pt>
                <c:pt idx="1842">
                  <c:v>52631</c:v>
                </c:pt>
                <c:pt idx="1843">
                  <c:v>52638</c:v>
                </c:pt>
                <c:pt idx="1844">
                  <c:v>52645</c:v>
                </c:pt>
                <c:pt idx="1845">
                  <c:v>52652</c:v>
                </c:pt>
                <c:pt idx="1846">
                  <c:v>52659</c:v>
                </c:pt>
                <c:pt idx="1847">
                  <c:v>52666</c:v>
                </c:pt>
                <c:pt idx="1848">
                  <c:v>52673</c:v>
                </c:pt>
                <c:pt idx="1849">
                  <c:v>52680</c:v>
                </c:pt>
                <c:pt idx="1850">
                  <c:v>52687</c:v>
                </c:pt>
                <c:pt idx="1851">
                  <c:v>52694</c:v>
                </c:pt>
                <c:pt idx="1852">
                  <c:v>52701</c:v>
                </c:pt>
                <c:pt idx="1853">
                  <c:v>52708</c:v>
                </c:pt>
                <c:pt idx="1854">
                  <c:v>52715</c:v>
                </c:pt>
                <c:pt idx="1855">
                  <c:v>52722</c:v>
                </c:pt>
                <c:pt idx="1856">
                  <c:v>52729</c:v>
                </c:pt>
                <c:pt idx="1857">
                  <c:v>52736</c:v>
                </c:pt>
                <c:pt idx="1858">
                  <c:v>52743</c:v>
                </c:pt>
                <c:pt idx="1859">
                  <c:v>52750</c:v>
                </c:pt>
                <c:pt idx="1860">
                  <c:v>52757</c:v>
                </c:pt>
                <c:pt idx="1861">
                  <c:v>52764</c:v>
                </c:pt>
                <c:pt idx="1862">
                  <c:v>52771</c:v>
                </c:pt>
                <c:pt idx="1863">
                  <c:v>52778</c:v>
                </c:pt>
                <c:pt idx="1864">
                  <c:v>52785</c:v>
                </c:pt>
                <c:pt idx="1865">
                  <c:v>52792</c:v>
                </c:pt>
                <c:pt idx="1866">
                  <c:v>52799</c:v>
                </c:pt>
                <c:pt idx="1867">
                  <c:v>52806</c:v>
                </c:pt>
                <c:pt idx="1868">
                  <c:v>52813</c:v>
                </c:pt>
                <c:pt idx="1869">
                  <c:v>52820</c:v>
                </c:pt>
                <c:pt idx="1870">
                  <c:v>52827</c:v>
                </c:pt>
                <c:pt idx="1871">
                  <c:v>52834</c:v>
                </c:pt>
                <c:pt idx="1872">
                  <c:v>52841</c:v>
                </c:pt>
                <c:pt idx="1873">
                  <c:v>52848</c:v>
                </c:pt>
                <c:pt idx="1874">
                  <c:v>52855</c:v>
                </c:pt>
                <c:pt idx="1875">
                  <c:v>52862</c:v>
                </c:pt>
                <c:pt idx="1876">
                  <c:v>52869</c:v>
                </c:pt>
                <c:pt idx="1877">
                  <c:v>52876</c:v>
                </c:pt>
                <c:pt idx="1878">
                  <c:v>52883</c:v>
                </c:pt>
                <c:pt idx="1879">
                  <c:v>52890</c:v>
                </c:pt>
                <c:pt idx="1880">
                  <c:v>52897</c:v>
                </c:pt>
                <c:pt idx="1881">
                  <c:v>52904</c:v>
                </c:pt>
                <c:pt idx="1882">
                  <c:v>52911</c:v>
                </c:pt>
                <c:pt idx="1883">
                  <c:v>52918</c:v>
                </c:pt>
                <c:pt idx="1884">
                  <c:v>52926</c:v>
                </c:pt>
                <c:pt idx="1885">
                  <c:v>52932</c:v>
                </c:pt>
                <c:pt idx="1886">
                  <c:v>52939</c:v>
                </c:pt>
                <c:pt idx="1887">
                  <c:v>52946</c:v>
                </c:pt>
                <c:pt idx="1888">
                  <c:v>52953</c:v>
                </c:pt>
                <c:pt idx="1889">
                  <c:v>52961</c:v>
                </c:pt>
                <c:pt idx="1890">
                  <c:v>52968</c:v>
                </c:pt>
                <c:pt idx="1891">
                  <c:v>52975</c:v>
                </c:pt>
                <c:pt idx="1892">
                  <c:v>52982</c:v>
                </c:pt>
                <c:pt idx="1893">
                  <c:v>52989</c:v>
                </c:pt>
                <c:pt idx="1894">
                  <c:v>52996</c:v>
                </c:pt>
                <c:pt idx="1895">
                  <c:v>53003</c:v>
                </c:pt>
                <c:pt idx="1896">
                  <c:v>53010</c:v>
                </c:pt>
                <c:pt idx="1897">
                  <c:v>53017</c:v>
                </c:pt>
                <c:pt idx="1898">
                  <c:v>53024</c:v>
                </c:pt>
                <c:pt idx="1899">
                  <c:v>53031</c:v>
                </c:pt>
                <c:pt idx="1900">
                  <c:v>53038</c:v>
                </c:pt>
                <c:pt idx="1901">
                  <c:v>53045</c:v>
                </c:pt>
                <c:pt idx="1902">
                  <c:v>53052</c:v>
                </c:pt>
                <c:pt idx="1903">
                  <c:v>53063</c:v>
                </c:pt>
                <c:pt idx="1904">
                  <c:v>53066</c:v>
                </c:pt>
                <c:pt idx="1905">
                  <c:v>53073</c:v>
                </c:pt>
                <c:pt idx="1906">
                  <c:v>53080</c:v>
                </c:pt>
                <c:pt idx="1907">
                  <c:v>53087</c:v>
                </c:pt>
                <c:pt idx="1908">
                  <c:v>53094</c:v>
                </c:pt>
                <c:pt idx="1909">
                  <c:v>53101</c:v>
                </c:pt>
                <c:pt idx="1910">
                  <c:v>53108</c:v>
                </c:pt>
                <c:pt idx="1911">
                  <c:v>53115</c:v>
                </c:pt>
                <c:pt idx="1912">
                  <c:v>53122</c:v>
                </c:pt>
                <c:pt idx="1913">
                  <c:v>53129</c:v>
                </c:pt>
                <c:pt idx="1914">
                  <c:v>53136</c:v>
                </c:pt>
                <c:pt idx="1915">
                  <c:v>53143</c:v>
                </c:pt>
                <c:pt idx="1916">
                  <c:v>53150</c:v>
                </c:pt>
                <c:pt idx="1917">
                  <c:v>53157</c:v>
                </c:pt>
                <c:pt idx="1918">
                  <c:v>53164</c:v>
                </c:pt>
                <c:pt idx="1919">
                  <c:v>53171</c:v>
                </c:pt>
                <c:pt idx="1920">
                  <c:v>53178</c:v>
                </c:pt>
                <c:pt idx="1921">
                  <c:v>53185</c:v>
                </c:pt>
                <c:pt idx="1922">
                  <c:v>53192</c:v>
                </c:pt>
                <c:pt idx="1923">
                  <c:v>53199</c:v>
                </c:pt>
                <c:pt idx="1924">
                  <c:v>53206</c:v>
                </c:pt>
                <c:pt idx="1925">
                  <c:v>53213</c:v>
                </c:pt>
                <c:pt idx="1926">
                  <c:v>53220</c:v>
                </c:pt>
                <c:pt idx="1927">
                  <c:v>53227</c:v>
                </c:pt>
                <c:pt idx="1928">
                  <c:v>53234</c:v>
                </c:pt>
                <c:pt idx="1929">
                  <c:v>53241</c:v>
                </c:pt>
                <c:pt idx="1930">
                  <c:v>53248</c:v>
                </c:pt>
                <c:pt idx="1931">
                  <c:v>53255</c:v>
                </c:pt>
                <c:pt idx="1932">
                  <c:v>53262</c:v>
                </c:pt>
                <c:pt idx="1933">
                  <c:v>53269</c:v>
                </c:pt>
                <c:pt idx="1934">
                  <c:v>53279</c:v>
                </c:pt>
                <c:pt idx="1935">
                  <c:v>53283</c:v>
                </c:pt>
                <c:pt idx="1936">
                  <c:v>53290</c:v>
                </c:pt>
                <c:pt idx="1937">
                  <c:v>53297</c:v>
                </c:pt>
                <c:pt idx="1938">
                  <c:v>53304</c:v>
                </c:pt>
                <c:pt idx="1939">
                  <c:v>53311</c:v>
                </c:pt>
                <c:pt idx="1940">
                  <c:v>53318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53451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53500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53692</c:v>
                </c:pt>
                <c:pt idx="1994">
                  <c:v>53699</c:v>
                </c:pt>
                <c:pt idx="1995">
                  <c:v>53706</c:v>
                </c:pt>
                <c:pt idx="1996">
                  <c:v>53714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53742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53819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53846</c:v>
                </c:pt>
                <c:pt idx="2016">
                  <c:v>53853</c:v>
                </c:pt>
                <c:pt idx="2017">
                  <c:v>53860</c:v>
                </c:pt>
                <c:pt idx="2018">
                  <c:v>53867</c:v>
                </c:pt>
                <c:pt idx="2019">
                  <c:v>53874</c:v>
                </c:pt>
                <c:pt idx="2020">
                  <c:v>53881</c:v>
                </c:pt>
                <c:pt idx="2021">
                  <c:v>53888</c:v>
                </c:pt>
                <c:pt idx="2022">
                  <c:v>53895</c:v>
                </c:pt>
                <c:pt idx="2023">
                  <c:v>53902</c:v>
                </c:pt>
                <c:pt idx="2024">
                  <c:v>53909</c:v>
                </c:pt>
                <c:pt idx="2025">
                  <c:v>53916</c:v>
                </c:pt>
                <c:pt idx="2026">
                  <c:v>53923</c:v>
                </c:pt>
                <c:pt idx="2027">
                  <c:v>53931</c:v>
                </c:pt>
                <c:pt idx="2028">
                  <c:v>53938</c:v>
                </c:pt>
                <c:pt idx="2029">
                  <c:v>53944</c:v>
                </c:pt>
                <c:pt idx="2030">
                  <c:v>53951</c:v>
                </c:pt>
                <c:pt idx="2031">
                  <c:v>53958</c:v>
                </c:pt>
                <c:pt idx="2032">
                  <c:v>53965</c:v>
                </c:pt>
                <c:pt idx="2033">
                  <c:v>53972</c:v>
                </c:pt>
                <c:pt idx="2034">
                  <c:v>53980</c:v>
                </c:pt>
                <c:pt idx="2035">
                  <c:v>53986</c:v>
                </c:pt>
                <c:pt idx="2036">
                  <c:v>53993</c:v>
                </c:pt>
                <c:pt idx="2037">
                  <c:v>54000</c:v>
                </c:pt>
                <c:pt idx="2038">
                  <c:v>54008</c:v>
                </c:pt>
                <c:pt idx="2039">
                  <c:v>54014</c:v>
                </c:pt>
                <c:pt idx="2040">
                  <c:v>54021</c:v>
                </c:pt>
                <c:pt idx="2041">
                  <c:v>54028</c:v>
                </c:pt>
                <c:pt idx="2042">
                  <c:v>54035</c:v>
                </c:pt>
                <c:pt idx="2043">
                  <c:v>54042</c:v>
                </c:pt>
                <c:pt idx="2044">
                  <c:v>54049</c:v>
                </c:pt>
                <c:pt idx="2045">
                  <c:v>54057</c:v>
                </c:pt>
                <c:pt idx="2046">
                  <c:v>54064</c:v>
                </c:pt>
                <c:pt idx="2047">
                  <c:v>54071</c:v>
                </c:pt>
                <c:pt idx="2048">
                  <c:v>54078</c:v>
                </c:pt>
                <c:pt idx="2049">
                  <c:v>54085</c:v>
                </c:pt>
                <c:pt idx="2050">
                  <c:v>54092</c:v>
                </c:pt>
                <c:pt idx="2051">
                  <c:v>54099</c:v>
                </c:pt>
                <c:pt idx="2052">
                  <c:v>54106</c:v>
                </c:pt>
                <c:pt idx="2053">
                  <c:v>54113</c:v>
                </c:pt>
                <c:pt idx="2054">
                  <c:v>54120</c:v>
                </c:pt>
                <c:pt idx="2055">
                  <c:v>54127</c:v>
                </c:pt>
                <c:pt idx="2056">
                  <c:v>54134</c:v>
                </c:pt>
                <c:pt idx="2057">
                  <c:v>54141</c:v>
                </c:pt>
                <c:pt idx="2058">
                  <c:v>54148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54192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54389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54416</c:v>
                </c:pt>
                <c:pt idx="2097">
                  <c:v>54423</c:v>
                </c:pt>
                <c:pt idx="2098">
                  <c:v>54430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54570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54739</c:v>
                </c:pt>
                <c:pt idx="2143">
                  <c:v>54745</c:v>
                </c:pt>
                <c:pt idx="2144">
                  <c:v>54753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54792</c:v>
                </c:pt>
                <c:pt idx="2150">
                  <c:v>54795</c:v>
                </c:pt>
                <c:pt idx="2151">
                  <c:v>54802</c:v>
                </c:pt>
                <c:pt idx="2152">
                  <c:v>54809</c:v>
                </c:pt>
                <c:pt idx="2153">
                  <c:v>54816</c:v>
                </c:pt>
                <c:pt idx="2154">
                  <c:v>54823</c:v>
                </c:pt>
                <c:pt idx="2155">
                  <c:v>54830</c:v>
                </c:pt>
                <c:pt idx="2156">
                  <c:v>54837</c:v>
                </c:pt>
                <c:pt idx="2157">
                  <c:v>54844</c:v>
                </c:pt>
                <c:pt idx="2158">
                  <c:v>54851</c:v>
                </c:pt>
                <c:pt idx="2159">
                  <c:v>54858</c:v>
                </c:pt>
                <c:pt idx="2160">
                  <c:v>54865</c:v>
                </c:pt>
                <c:pt idx="2161">
                  <c:v>54872</c:v>
                </c:pt>
                <c:pt idx="2162">
                  <c:v>54879</c:v>
                </c:pt>
                <c:pt idx="2163">
                  <c:v>54890</c:v>
                </c:pt>
                <c:pt idx="2164">
                  <c:v>54893</c:v>
                </c:pt>
                <c:pt idx="2165">
                  <c:v>54900</c:v>
                </c:pt>
                <c:pt idx="2166">
                  <c:v>54907</c:v>
                </c:pt>
                <c:pt idx="2167">
                  <c:v>54914</c:v>
                </c:pt>
                <c:pt idx="2168">
                  <c:v>54921</c:v>
                </c:pt>
                <c:pt idx="2169">
                  <c:v>54928</c:v>
                </c:pt>
                <c:pt idx="2170">
                  <c:v>54935</c:v>
                </c:pt>
                <c:pt idx="2171">
                  <c:v>54942</c:v>
                </c:pt>
                <c:pt idx="2172">
                  <c:v>54949</c:v>
                </c:pt>
                <c:pt idx="2173">
                  <c:v>54956</c:v>
                </c:pt>
                <c:pt idx="2174">
                  <c:v>54963</c:v>
                </c:pt>
                <c:pt idx="2175">
                  <c:v>54970</c:v>
                </c:pt>
                <c:pt idx="2176">
                  <c:v>54977</c:v>
                </c:pt>
                <c:pt idx="2177">
                  <c:v>54984</c:v>
                </c:pt>
                <c:pt idx="2178">
                  <c:v>54991</c:v>
                </c:pt>
                <c:pt idx="2179">
                  <c:v>54998</c:v>
                </c:pt>
                <c:pt idx="2180">
                  <c:v>55005</c:v>
                </c:pt>
                <c:pt idx="2181">
                  <c:v>55012</c:v>
                </c:pt>
                <c:pt idx="2182">
                  <c:v>55019</c:v>
                </c:pt>
                <c:pt idx="2183">
                  <c:v>55026</c:v>
                </c:pt>
                <c:pt idx="2184">
                  <c:v>55033</c:v>
                </c:pt>
                <c:pt idx="2185">
                  <c:v>55040</c:v>
                </c:pt>
                <c:pt idx="2186">
                  <c:v>55047</c:v>
                </c:pt>
                <c:pt idx="2187">
                  <c:v>55054</c:v>
                </c:pt>
                <c:pt idx="2188">
                  <c:v>55061</c:v>
                </c:pt>
                <c:pt idx="2189">
                  <c:v>55068</c:v>
                </c:pt>
                <c:pt idx="2190">
                  <c:v>55075</c:v>
                </c:pt>
                <c:pt idx="2191">
                  <c:v>55082</c:v>
                </c:pt>
                <c:pt idx="2192">
                  <c:v>55089</c:v>
                </c:pt>
                <c:pt idx="2193">
                  <c:v>55096</c:v>
                </c:pt>
                <c:pt idx="2194">
                  <c:v>55106</c:v>
                </c:pt>
                <c:pt idx="2195">
                  <c:v>55110</c:v>
                </c:pt>
                <c:pt idx="2196">
                  <c:v>55117</c:v>
                </c:pt>
                <c:pt idx="2197">
                  <c:v>55124</c:v>
                </c:pt>
                <c:pt idx="2198">
                  <c:v>55131</c:v>
                </c:pt>
                <c:pt idx="2199">
                  <c:v>55138</c:v>
                </c:pt>
                <c:pt idx="2200">
                  <c:v>55145</c:v>
                </c:pt>
                <c:pt idx="2201">
                  <c:v>55152</c:v>
                </c:pt>
                <c:pt idx="2202">
                  <c:v>55159</c:v>
                </c:pt>
                <c:pt idx="2203">
                  <c:v>55166</c:v>
                </c:pt>
                <c:pt idx="2204">
                  <c:v>55173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55250</c:v>
                </c:pt>
                <c:pt idx="2216">
                  <c:v>55257</c:v>
                </c:pt>
                <c:pt idx="2217">
                  <c:v>55264</c:v>
                </c:pt>
                <c:pt idx="2218">
                  <c:v>55271</c:v>
                </c:pt>
                <c:pt idx="2219">
                  <c:v>55278</c:v>
                </c:pt>
                <c:pt idx="2220">
                  <c:v>55285</c:v>
                </c:pt>
                <c:pt idx="2221">
                  <c:v>55292</c:v>
                </c:pt>
                <c:pt idx="2222">
                  <c:v>55299</c:v>
                </c:pt>
                <c:pt idx="2223">
                  <c:v>55306</c:v>
                </c:pt>
                <c:pt idx="2224">
                  <c:v>55313</c:v>
                </c:pt>
                <c:pt idx="2225">
                  <c:v>55320</c:v>
                </c:pt>
                <c:pt idx="2226">
                  <c:v>55327</c:v>
                </c:pt>
                <c:pt idx="2227">
                  <c:v>55334</c:v>
                </c:pt>
                <c:pt idx="2228">
                  <c:v>55341</c:v>
                </c:pt>
                <c:pt idx="2229">
                  <c:v>55348</c:v>
                </c:pt>
                <c:pt idx="2230">
                  <c:v>55355</c:v>
                </c:pt>
                <c:pt idx="2231">
                  <c:v>55362</c:v>
                </c:pt>
                <c:pt idx="2232">
                  <c:v>55369</c:v>
                </c:pt>
                <c:pt idx="2233">
                  <c:v>55376</c:v>
                </c:pt>
                <c:pt idx="2234">
                  <c:v>55383</c:v>
                </c:pt>
                <c:pt idx="2235">
                  <c:v>55390</c:v>
                </c:pt>
                <c:pt idx="2236">
                  <c:v>55397</c:v>
                </c:pt>
                <c:pt idx="2237">
                  <c:v>55404</c:v>
                </c:pt>
                <c:pt idx="2238">
                  <c:v>55411</c:v>
                </c:pt>
                <c:pt idx="2239">
                  <c:v>55418</c:v>
                </c:pt>
                <c:pt idx="2240">
                  <c:v>55425</c:v>
                </c:pt>
                <c:pt idx="2241">
                  <c:v>55432</c:v>
                </c:pt>
                <c:pt idx="2242">
                  <c:v>55439</c:v>
                </c:pt>
                <c:pt idx="2243">
                  <c:v>55446</c:v>
                </c:pt>
                <c:pt idx="2244">
                  <c:v>55453</c:v>
                </c:pt>
                <c:pt idx="2245">
                  <c:v>55460</c:v>
                </c:pt>
                <c:pt idx="2246">
                  <c:v>55470</c:v>
                </c:pt>
                <c:pt idx="2247">
                  <c:v>55474</c:v>
                </c:pt>
                <c:pt idx="2248">
                  <c:v>55481</c:v>
                </c:pt>
                <c:pt idx="2249">
                  <c:v>55488</c:v>
                </c:pt>
                <c:pt idx="2250">
                  <c:v>55495</c:v>
                </c:pt>
                <c:pt idx="2251">
                  <c:v>55502</c:v>
                </c:pt>
                <c:pt idx="2252">
                  <c:v>55509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55642</c:v>
                </c:pt>
                <c:pt idx="2272">
                  <c:v>55649</c:v>
                </c:pt>
                <c:pt idx="2273">
                  <c:v>55656</c:v>
                </c:pt>
                <c:pt idx="2274">
                  <c:v>55663</c:v>
                </c:pt>
                <c:pt idx="2275">
                  <c:v>55670</c:v>
                </c:pt>
                <c:pt idx="2276">
                  <c:v>55677</c:v>
                </c:pt>
                <c:pt idx="2277">
                  <c:v>55684</c:v>
                </c:pt>
                <c:pt idx="2278">
                  <c:v>55691</c:v>
                </c:pt>
                <c:pt idx="2279">
                  <c:v>55698</c:v>
                </c:pt>
                <c:pt idx="2280">
                  <c:v>55705</c:v>
                </c:pt>
                <c:pt idx="2281">
                  <c:v>55712</c:v>
                </c:pt>
                <c:pt idx="2282">
                  <c:v>55719</c:v>
                </c:pt>
                <c:pt idx="2283">
                  <c:v>55726</c:v>
                </c:pt>
                <c:pt idx="2284">
                  <c:v>55733</c:v>
                </c:pt>
                <c:pt idx="2285">
                  <c:v>55740</c:v>
                </c:pt>
                <c:pt idx="2286">
                  <c:v>55747</c:v>
                </c:pt>
                <c:pt idx="2287">
                  <c:v>55754</c:v>
                </c:pt>
                <c:pt idx="2288">
                  <c:v>55761</c:v>
                </c:pt>
                <c:pt idx="2289">
                  <c:v>55768</c:v>
                </c:pt>
                <c:pt idx="2290">
                  <c:v>55775</c:v>
                </c:pt>
                <c:pt idx="2291">
                  <c:v>55782</c:v>
                </c:pt>
                <c:pt idx="2292">
                  <c:v>55789</c:v>
                </c:pt>
                <c:pt idx="2293">
                  <c:v>55796</c:v>
                </c:pt>
                <c:pt idx="2294">
                  <c:v>55803</c:v>
                </c:pt>
                <c:pt idx="2295">
                  <c:v>55810</c:v>
                </c:pt>
                <c:pt idx="2296">
                  <c:v>55817</c:v>
                </c:pt>
                <c:pt idx="2297">
                  <c:v>55824</c:v>
                </c:pt>
                <c:pt idx="2298">
                  <c:v>55831</c:v>
                </c:pt>
                <c:pt idx="2299">
                  <c:v>55838</c:v>
                </c:pt>
                <c:pt idx="2300">
                  <c:v>55845</c:v>
                </c:pt>
                <c:pt idx="2301">
                  <c:v>55852</c:v>
                </c:pt>
                <c:pt idx="2302">
                  <c:v>55859</c:v>
                </c:pt>
                <c:pt idx="2303">
                  <c:v>55866</c:v>
                </c:pt>
                <c:pt idx="2304">
                  <c:v>55873</c:v>
                </c:pt>
                <c:pt idx="2305">
                  <c:v>55884</c:v>
                </c:pt>
                <c:pt idx="2306">
                  <c:v>55891</c:v>
                </c:pt>
                <c:pt idx="2307">
                  <c:v>55898</c:v>
                </c:pt>
                <c:pt idx="2308">
                  <c:v>55905</c:v>
                </c:pt>
                <c:pt idx="2309">
                  <c:v>55912</c:v>
                </c:pt>
                <c:pt idx="2310">
                  <c:v>55919</c:v>
                </c:pt>
                <c:pt idx="2311">
                  <c:v>55926</c:v>
                </c:pt>
                <c:pt idx="2312">
                  <c:v>55933</c:v>
                </c:pt>
                <c:pt idx="2313">
                  <c:v>55940</c:v>
                </c:pt>
                <c:pt idx="2314">
                  <c:v>55947</c:v>
                </c:pt>
                <c:pt idx="2315">
                  <c:v>55954</c:v>
                </c:pt>
                <c:pt idx="2316">
                  <c:v>55961</c:v>
                </c:pt>
                <c:pt idx="2317">
                  <c:v>55968</c:v>
                </c:pt>
                <c:pt idx="2318">
                  <c:v>55975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56005</c:v>
                </c:pt>
                <c:pt idx="2323">
                  <c:v>56012</c:v>
                </c:pt>
                <c:pt idx="2324">
                  <c:v>56019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56216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56251</c:v>
                </c:pt>
                <c:pt idx="2358">
                  <c:v>56257</c:v>
                </c:pt>
                <c:pt idx="2359">
                  <c:v>56264</c:v>
                </c:pt>
                <c:pt idx="2360">
                  <c:v>56271</c:v>
                </c:pt>
                <c:pt idx="2361">
                  <c:v>56278</c:v>
                </c:pt>
                <c:pt idx="2362">
                  <c:v>56285</c:v>
                </c:pt>
                <c:pt idx="2363">
                  <c:v>56292</c:v>
                </c:pt>
                <c:pt idx="2364">
                  <c:v>56299</c:v>
                </c:pt>
                <c:pt idx="2365">
                  <c:v>56306</c:v>
                </c:pt>
                <c:pt idx="2366">
                  <c:v>56313</c:v>
                </c:pt>
                <c:pt idx="2367">
                  <c:v>56320</c:v>
                </c:pt>
                <c:pt idx="2368">
                  <c:v>56327</c:v>
                </c:pt>
                <c:pt idx="2369">
                  <c:v>56334</c:v>
                </c:pt>
                <c:pt idx="2370">
                  <c:v>56341</c:v>
                </c:pt>
                <c:pt idx="2371">
                  <c:v>56348</c:v>
                </c:pt>
                <c:pt idx="2372">
                  <c:v>56355</c:v>
                </c:pt>
                <c:pt idx="2373">
                  <c:v>56362</c:v>
                </c:pt>
                <c:pt idx="2374">
                  <c:v>56369</c:v>
                </c:pt>
                <c:pt idx="2375">
                  <c:v>56376</c:v>
                </c:pt>
                <c:pt idx="2376">
                  <c:v>56383</c:v>
                </c:pt>
                <c:pt idx="2377">
                  <c:v>56390</c:v>
                </c:pt>
                <c:pt idx="2378">
                  <c:v>56397</c:v>
                </c:pt>
                <c:pt idx="2379">
                  <c:v>56404</c:v>
                </c:pt>
                <c:pt idx="2380">
                  <c:v>56411</c:v>
                </c:pt>
                <c:pt idx="2381">
                  <c:v>56418</c:v>
                </c:pt>
                <c:pt idx="2382">
                  <c:v>56425</c:v>
                </c:pt>
                <c:pt idx="2383">
                  <c:v>56432</c:v>
                </c:pt>
                <c:pt idx="2384">
                  <c:v>56439</c:v>
                </c:pt>
                <c:pt idx="2385">
                  <c:v>56446</c:v>
                </c:pt>
                <c:pt idx="2386">
                  <c:v>56453</c:v>
                </c:pt>
                <c:pt idx="2387">
                  <c:v>56460</c:v>
                </c:pt>
                <c:pt idx="2388">
                  <c:v>56467</c:v>
                </c:pt>
                <c:pt idx="2389">
                  <c:v>56474</c:v>
                </c:pt>
                <c:pt idx="2390">
                  <c:v>56481</c:v>
                </c:pt>
                <c:pt idx="2391">
                  <c:v>56488</c:v>
                </c:pt>
                <c:pt idx="2392">
                  <c:v>56495</c:v>
                </c:pt>
                <c:pt idx="2393">
                  <c:v>56502</c:v>
                </c:pt>
                <c:pt idx="2394">
                  <c:v>56509</c:v>
                </c:pt>
                <c:pt idx="2395">
                  <c:v>56516</c:v>
                </c:pt>
                <c:pt idx="2396">
                  <c:v>56523</c:v>
                </c:pt>
                <c:pt idx="2397">
                  <c:v>56530</c:v>
                </c:pt>
                <c:pt idx="2398">
                  <c:v>56537</c:v>
                </c:pt>
                <c:pt idx="2399">
                  <c:v>56544</c:v>
                </c:pt>
                <c:pt idx="2400">
                  <c:v>56551</c:v>
                </c:pt>
                <c:pt idx="2401">
                  <c:v>56558</c:v>
                </c:pt>
                <c:pt idx="2402">
                  <c:v>56565</c:v>
                </c:pt>
                <c:pt idx="2403">
                  <c:v>56572</c:v>
                </c:pt>
                <c:pt idx="2404">
                  <c:v>56580</c:v>
                </c:pt>
                <c:pt idx="2405">
                  <c:v>56586</c:v>
                </c:pt>
                <c:pt idx="2406">
                  <c:v>56593</c:v>
                </c:pt>
                <c:pt idx="2407">
                  <c:v>56600</c:v>
                </c:pt>
                <c:pt idx="2408">
                  <c:v>56607</c:v>
                </c:pt>
                <c:pt idx="2409">
                  <c:v>56614</c:v>
                </c:pt>
                <c:pt idx="2410">
                  <c:v>56621</c:v>
                </c:pt>
                <c:pt idx="2411">
                  <c:v>56628</c:v>
                </c:pt>
                <c:pt idx="2412">
                  <c:v>56635</c:v>
                </c:pt>
                <c:pt idx="2413">
                  <c:v>56642</c:v>
                </c:pt>
                <c:pt idx="2414">
                  <c:v>56649</c:v>
                </c:pt>
                <c:pt idx="2415">
                  <c:v>56656</c:v>
                </c:pt>
                <c:pt idx="2416">
                  <c:v>56663</c:v>
                </c:pt>
                <c:pt idx="2417">
                  <c:v>56670</c:v>
                </c:pt>
                <c:pt idx="2418">
                  <c:v>56677</c:v>
                </c:pt>
                <c:pt idx="2419">
                  <c:v>56684</c:v>
                </c:pt>
                <c:pt idx="2420">
                  <c:v>56691</c:v>
                </c:pt>
                <c:pt idx="2421">
                  <c:v>56698</c:v>
                </c:pt>
                <c:pt idx="2422">
                  <c:v>56705</c:v>
                </c:pt>
                <c:pt idx="2423">
                  <c:v>56712</c:v>
                </c:pt>
                <c:pt idx="2424">
                  <c:v>56719</c:v>
                </c:pt>
                <c:pt idx="2425">
                  <c:v>56726</c:v>
                </c:pt>
                <c:pt idx="2426">
                  <c:v>56733</c:v>
                </c:pt>
                <c:pt idx="2427">
                  <c:v>56740</c:v>
                </c:pt>
                <c:pt idx="2428">
                  <c:v>56747</c:v>
                </c:pt>
                <c:pt idx="2429">
                  <c:v>56754</c:v>
                </c:pt>
                <c:pt idx="2430">
                  <c:v>56761</c:v>
                </c:pt>
                <c:pt idx="2431">
                  <c:v>56768</c:v>
                </c:pt>
                <c:pt idx="2432">
                  <c:v>56775</c:v>
                </c:pt>
                <c:pt idx="2433">
                  <c:v>56782</c:v>
                </c:pt>
                <c:pt idx="2434">
                  <c:v>56789</c:v>
                </c:pt>
                <c:pt idx="2435">
                  <c:v>56796</c:v>
                </c:pt>
                <c:pt idx="2436">
                  <c:v>56803</c:v>
                </c:pt>
                <c:pt idx="2437">
                  <c:v>56810</c:v>
                </c:pt>
                <c:pt idx="2438">
                  <c:v>56817</c:v>
                </c:pt>
                <c:pt idx="2439">
                  <c:v>56824</c:v>
                </c:pt>
                <c:pt idx="2440">
                  <c:v>56831</c:v>
                </c:pt>
                <c:pt idx="2441">
                  <c:v>56838</c:v>
                </c:pt>
                <c:pt idx="2442">
                  <c:v>56845</c:v>
                </c:pt>
                <c:pt idx="2443">
                  <c:v>56852</c:v>
                </c:pt>
                <c:pt idx="2444">
                  <c:v>56859</c:v>
                </c:pt>
                <c:pt idx="2445">
                  <c:v>56866</c:v>
                </c:pt>
                <c:pt idx="2446">
                  <c:v>56873</c:v>
                </c:pt>
                <c:pt idx="2447">
                  <c:v>56880</c:v>
                </c:pt>
                <c:pt idx="2448">
                  <c:v>56887</c:v>
                </c:pt>
                <c:pt idx="2449">
                  <c:v>56894</c:v>
                </c:pt>
                <c:pt idx="2450">
                  <c:v>56901</c:v>
                </c:pt>
                <c:pt idx="2451">
                  <c:v>56908</c:v>
                </c:pt>
                <c:pt idx="2452">
                  <c:v>56915</c:v>
                </c:pt>
                <c:pt idx="2453">
                  <c:v>56922</c:v>
                </c:pt>
                <c:pt idx="2454">
                  <c:v>56930</c:v>
                </c:pt>
                <c:pt idx="2455">
                  <c:v>56936</c:v>
                </c:pt>
                <c:pt idx="2456">
                  <c:v>56944</c:v>
                </c:pt>
                <c:pt idx="2457">
                  <c:v>56950</c:v>
                </c:pt>
                <c:pt idx="2458">
                  <c:v>56957</c:v>
                </c:pt>
                <c:pt idx="2459">
                  <c:v>56964</c:v>
                </c:pt>
                <c:pt idx="2460">
                  <c:v>56971</c:v>
                </c:pt>
                <c:pt idx="2461">
                  <c:v>56983</c:v>
                </c:pt>
                <c:pt idx="2462">
                  <c:v>56986</c:v>
                </c:pt>
                <c:pt idx="2463">
                  <c:v>56993</c:v>
                </c:pt>
                <c:pt idx="2464">
                  <c:v>57000</c:v>
                </c:pt>
                <c:pt idx="2465">
                  <c:v>57007</c:v>
                </c:pt>
                <c:pt idx="2466">
                  <c:v>57014</c:v>
                </c:pt>
                <c:pt idx="2467">
                  <c:v>57021</c:v>
                </c:pt>
                <c:pt idx="2468">
                  <c:v>57028</c:v>
                </c:pt>
                <c:pt idx="2469">
                  <c:v>57035</c:v>
                </c:pt>
                <c:pt idx="2470">
                  <c:v>57042</c:v>
                </c:pt>
                <c:pt idx="2471">
                  <c:v>57049</c:v>
                </c:pt>
                <c:pt idx="2472">
                  <c:v>57056</c:v>
                </c:pt>
                <c:pt idx="2473">
                  <c:v>57063</c:v>
                </c:pt>
                <c:pt idx="2474">
                  <c:v>57074</c:v>
                </c:pt>
                <c:pt idx="2475">
                  <c:v>57077</c:v>
                </c:pt>
                <c:pt idx="2476">
                  <c:v>57084</c:v>
                </c:pt>
                <c:pt idx="2477">
                  <c:v>57091</c:v>
                </c:pt>
                <c:pt idx="2478">
                  <c:v>57098</c:v>
                </c:pt>
                <c:pt idx="2479">
                  <c:v>57105</c:v>
                </c:pt>
                <c:pt idx="2480">
                  <c:v>57112</c:v>
                </c:pt>
                <c:pt idx="2481">
                  <c:v>57119</c:v>
                </c:pt>
                <c:pt idx="2482">
                  <c:v>57126</c:v>
                </c:pt>
                <c:pt idx="2483">
                  <c:v>57133</c:v>
                </c:pt>
                <c:pt idx="2484">
                  <c:v>57140</c:v>
                </c:pt>
                <c:pt idx="2485">
                  <c:v>57147</c:v>
                </c:pt>
                <c:pt idx="2486">
                  <c:v>57154</c:v>
                </c:pt>
                <c:pt idx="2487">
                  <c:v>57161</c:v>
                </c:pt>
                <c:pt idx="2488">
                  <c:v>57168</c:v>
                </c:pt>
                <c:pt idx="2489">
                  <c:v>57175</c:v>
                </c:pt>
                <c:pt idx="2490">
                  <c:v>57182</c:v>
                </c:pt>
                <c:pt idx="2491">
                  <c:v>57189</c:v>
                </c:pt>
                <c:pt idx="2492">
                  <c:v>57196</c:v>
                </c:pt>
                <c:pt idx="2493">
                  <c:v>57203</c:v>
                </c:pt>
                <c:pt idx="2494">
                  <c:v>57210</c:v>
                </c:pt>
                <c:pt idx="2495">
                  <c:v>57217</c:v>
                </c:pt>
                <c:pt idx="2496">
                  <c:v>57224</c:v>
                </c:pt>
                <c:pt idx="2497">
                  <c:v>57231</c:v>
                </c:pt>
                <c:pt idx="2498">
                  <c:v>57238</c:v>
                </c:pt>
                <c:pt idx="2499">
                  <c:v>57245</c:v>
                </c:pt>
                <c:pt idx="2500">
                  <c:v>57252</c:v>
                </c:pt>
                <c:pt idx="2501">
                  <c:v>57259</c:v>
                </c:pt>
                <c:pt idx="2502">
                  <c:v>57266</c:v>
                </c:pt>
                <c:pt idx="2503">
                  <c:v>57273</c:v>
                </c:pt>
                <c:pt idx="2504">
                  <c:v>57280</c:v>
                </c:pt>
                <c:pt idx="2505">
                  <c:v>57287</c:v>
                </c:pt>
                <c:pt idx="2506">
                  <c:v>57297</c:v>
                </c:pt>
                <c:pt idx="2507">
                  <c:v>57301</c:v>
                </c:pt>
                <c:pt idx="2508">
                  <c:v>57308</c:v>
                </c:pt>
                <c:pt idx="2509">
                  <c:v>57315</c:v>
                </c:pt>
                <c:pt idx="2510">
                  <c:v>57322</c:v>
                </c:pt>
                <c:pt idx="2511">
                  <c:v>57329</c:v>
                </c:pt>
                <c:pt idx="2512">
                  <c:v>57336</c:v>
                </c:pt>
                <c:pt idx="2513">
                  <c:v>57343</c:v>
                </c:pt>
                <c:pt idx="2514">
                  <c:v>57350</c:v>
                </c:pt>
                <c:pt idx="2515">
                  <c:v>57357</c:v>
                </c:pt>
                <c:pt idx="2516">
                  <c:v>57364</c:v>
                </c:pt>
                <c:pt idx="2517">
                  <c:v>57371</c:v>
                </c:pt>
                <c:pt idx="2518">
                  <c:v>57378</c:v>
                </c:pt>
                <c:pt idx="2519">
                  <c:v>57385</c:v>
                </c:pt>
                <c:pt idx="2520">
                  <c:v>57392</c:v>
                </c:pt>
                <c:pt idx="2521">
                  <c:v>57399</c:v>
                </c:pt>
                <c:pt idx="2522">
                  <c:v>57406</c:v>
                </c:pt>
                <c:pt idx="2523">
                  <c:v>57413</c:v>
                </c:pt>
                <c:pt idx="2524">
                  <c:v>57420</c:v>
                </c:pt>
                <c:pt idx="2525">
                  <c:v>57427</c:v>
                </c:pt>
                <c:pt idx="2526">
                  <c:v>57434</c:v>
                </c:pt>
                <c:pt idx="2527">
                  <c:v>57441</c:v>
                </c:pt>
                <c:pt idx="2528">
                  <c:v>57448</c:v>
                </c:pt>
                <c:pt idx="2529">
                  <c:v>57459</c:v>
                </c:pt>
                <c:pt idx="2530">
                  <c:v>57462</c:v>
                </c:pt>
                <c:pt idx="2531">
                  <c:v>57469</c:v>
                </c:pt>
                <c:pt idx="2532">
                  <c:v>57476</c:v>
                </c:pt>
                <c:pt idx="2533">
                  <c:v>57483</c:v>
                </c:pt>
                <c:pt idx="2534">
                  <c:v>57490</c:v>
                </c:pt>
                <c:pt idx="2535">
                  <c:v>57497</c:v>
                </c:pt>
                <c:pt idx="2536">
                  <c:v>57504</c:v>
                </c:pt>
                <c:pt idx="2537">
                  <c:v>57511</c:v>
                </c:pt>
                <c:pt idx="2538">
                  <c:v>57518</c:v>
                </c:pt>
                <c:pt idx="2539">
                  <c:v>57525</c:v>
                </c:pt>
                <c:pt idx="2540">
                  <c:v>57532</c:v>
                </c:pt>
                <c:pt idx="2541">
                  <c:v>57539</c:v>
                </c:pt>
                <c:pt idx="2542">
                  <c:v>57546</c:v>
                </c:pt>
                <c:pt idx="2543">
                  <c:v>57553</c:v>
                </c:pt>
                <c:pt idx="2544">
                  <c:v>57560</c:v>
                </c:pt>
                <c:pt idx="2545">
                  <c:v>57567</c:v>
                </c:pt>
                <c:pt idx="2546">
                  <c:v>57574</c:v>
                </c:pt>
                <c:pt idx="2547">
                  <c:v>57581</c:v>
                </c:pt>
                <c:pt idx="2548">
                  <c:v>57588</c:v>
                </c:pt>
                <c:pt idx="2549">
                  <c:v>57595</c:v>
                </c:pt>
                <c:pt idx="2550">
                  <c:v>57602</c:v>
                </c:pt>
                <c:pt idx="2551">
                  <c:v>57609</c:v>
                </c:pt>
                <c:pt idx="2552">
                  <c:v>57616</c:v>
                </c:pt>
                <c:pt idx="2553">
                  <c:v>57623</c:v>
                </c:pt>
                <c:pt idx="2554">
                  <c:v>57630</c:v>
                </c:pt>
                <c:pt idx="2555">
                  <c:v>57637</c:v>
                </c:pt>
                <c:pt idx="2556">
                  <c:v>57644</c:v>
                </c:pt>
                <c:pt idx="2557">
                  <c:v>57651</c:v>
                </c:pt>
                <c:pt idx="2558">
                  <c:v>57658</c:v>
                </c:pt>
                <c:pt idx="2559">
                  <c:v>57665</c:v>
                </c:pt>
                <c:pt idx="2560">
                  <c:v>57672</c:v>
                </c:pt>
                <c:pt idx="2561">
                  <c:v>57679</c:v>
                </c:pt>
                <c:pt idx="2562">
                  <c:v>57686</c:v>
                </c:pt>
                <c:pt idx="2563">
                  <c:v>57693</c:v>
                </c:pt>
                <c:pt idx="2564">
                  <c:v>57700</c:v>
                </c:pt>
                <c:pt idx="2565">
                  <c:v>57710</c:v>
                </c:pt>
                <c:pt idx="2566">
                  <c:v>57717</c:v>
                </c:pt>
                <c:pt idx="2567">
                  <c:v>57724</c:v>
                </c:pt>
                <c:pt idx="2568">
                  <c:v>57732</c:v>
                </c:pt>
                <c:pt idx="2569">
                  <c:v>57738</c:v>
                </c:pt>
                <c:pt idx="2570">
                  <c:v>57745</c:v>
                </c:pt>
                <c:pt idx="2571">
                  <c:v>57752</c:v>
                </c:pt>
                <c:pt idx="2572">
                  <c:v>57760</c:v>
                </c:pt>
                <c:pt idx="2573">
                  <c:v>57766</c:v>
                </c:pt>
                <c:pt idx="2574">
                  <c:v>57773</c:v>
                </c:pt>
                <c:pt idx="2575">
                  <c:v>57780</c:v>
                </c:pt>
                <c:pt idx="2576">
                  <c:v>57787</c:v>
                </c:pt>
                <c:pt idx="2577">
                  <c:v>57794</c:v>
                </c:pt>
                <c:pt idx="2578">
                  <c:v>57801</c:v>
                </c:pt>
                <c:pt idx="2579">
                  <c:v>57808</c:v>
                </c:pt>
                <c:pt idx="2580">
                  <c:v>57817</c:v>
                </c:pt>
                <c:pt idx="2581">
                  <c:v>57822</c:v>
                </c:pt>
                <c:pt idx="2582">
                  <c:v>57829</c:v>
                </c:pt>
                <c:pt idx="2583">
                  <c:v>57837</c:v>
                </c:pt>
                <c:pt idx="2584">
                  <c:v>57843</c:v>
                </c:pt>
                <c:pt idx="2585">
                  <c:v>57850</c:v>
                </c:pt>
                <c:pt idx="2586">
                  <c:v>57858</c:v>
                </c:pt>
                <c:pt idx="2587">
                  <c:v>57864</c:v>
                </c:pt>
                <c:pt idx="2588">
                  <c:v>57871</c:v>
                </c:pt>
                <c:pt idx="2589">
                  <c:v>57878</c:v>
                </c:pt>
                <c:pt idx="2590">
                  <c:v>57885</c:v>
                </c:pt>
                <c:pt idx="2591">
                  <c:v>57892</c:v>
                </c:pt>
                <c:pt idx="2592">
                  <c:v>57899</c:v>
                </c:pt>
                <c:pt idx="2593">
                  <c:v>57906</c:v>
                </c:pt>
                <c:pt idx="2594">
                  <c:v>57913</c:v>
                </c:pt>
                <c:pt idx="2595">
                  <c:v>57920</c:v>
                </c:pt>
                <c:pt idx="2596">
                  <c:v>57927</c:v>
                </c:pt>
                <c:pt idx="2597">
                  <c:v>57934</c:v>
                </c:pt>
                <c:pt idx="2598">
                  <c:v>57941</c:v>
                </c:pt>
                <c:pt idx="2599">
                  <c:v>57949</c:v>
                </c:pt>
                <c:pt idx="2600">
                  <c:v>57956</c:v>
                </c:pt>
                <c:pt idx="2601">
                  <c:v>57962</c:v>
                </c:pt>
                <c:pt idx="2602">
                  <c:v>57969</c:v>
                </c:pt>
                <c:pt idx="2603">
                  <c:v>57976</c:v>
                </c:pt>
                <c:pt idx="2604">
                  <c:v>57983</c:v>
                </c:pt>
                <c:pt idx="2605">
                  <c:v>57990</c:v>
                </c:pt>
                <c:pt idx="2606">
                  <c:v>57998</c:v>
                </c:pt>
                <c:pt idx="2607">
                  <c:v>58004</c:v>
                </c:pt>
                <c:pt idx="2608">
                  <c:v>58011</c:v>
                </c:pt>
                <c:pt idx="2609">
                  <c:v>58018</c:v>
                </c:pt>
                <c:pt idx="2610">
                  <c:v>58026</c:v>
                </c:pt>
                <c:pt idx="2611">
                  <c:v>58032</c:v>
                </c:pt>
                <c:pt idx="2612">
                  <c:v>58039</c:v>
                </c:pt>
                <c:pt idx="2613">
                  <c:v>58046</c:v>
                </c:pt>
                <c:pt idx="2614">
                  <c:v>58053</c:v>
                </c:pt>
                <c:pt idx="2615">
                  <c:v>58060</c:v>
                </c:pt>
                <c:pt idx="2616">
                  <c:v>58067</c:v>
                </c:pt>
                <c:pt idx="2617">
                  <c:v>58075</c:v>
                </c:pt>
                <c:pt idx="2618">
                  <c:v>58082</c:v>
                </c:pt>
                <c:pt idx="2619">
                  <c:v>58089</c:v>
                </c:pt>
                <c:pt idx="2620">
                  <c:v>58096</c:v>
                </c:pt>
                <c:pt idx="2621">
                  <c:v>58103</c:v>
                </c:pt>
                <c:pt idx="2622">
                  <c:v>58110</c:v>
                </c:pt>
                <c:pt idx="2623">
                  <c:v>58117</c:v>
                </c:pt>
                <c:pt idx="2624">
                  <c:v>58124</c:v>
                </c:pt>
                <c:pt idx="2625">
                  <c:v>58131</c:v>
                </c:pt>
                <c:pt idx="2626">
                  <c:v>58138</c:v>
                </c:pt>
                <c:pt idx="2627">
                  <c:v>58145</c:v>
                </c:pt>
                <c:pt idx="2628">
                  <c:v>58152</c:v>
                </c:pt>
                <c:pt idx="2629">
                  <c:v>58159</c:v>
                </c:pt>
                <c:pt idx="2630">
                  <c:v>58168</c:v>
                </c:pt>
                <c:pt idx="2631">
                  <c:v>58175</c:v>
                </c:pt>
                <c:pt idx="2632">
                  <c:v>58182</c:v>
                </c:pt>
                <c:pt idx="2633">
                  <c:v>58189</c:v>
                </c:pt>
                <c:pt idx="2634">
                  <c:v>58196</c:v>
                </c:pt>
                <c:pt idx="2635">
                  <c:v>58203</c:v>
                </c:pt>
                <c:pt idx="2636">
                  <c:v>58210</c:v>
                </c:pt>
                <c:pt idx="2637">
                  <c:v>58217</c:v>
                </c:pt>
                <c:pt idx="2638">
                  <c:v>58224</c:v>
                </c:pt>
                <c:pt idx="2639">
                  <c:v>58231</c:v>
                </c:pt>
                <c:pt idx="2640">
                  <c:v>58238</c:v>
                </c:pt>
                <c:pt idx="2641">
                  <c:v>58245</c:v>
                </c:pt>
                <c:pt idx="2642">
                  <c:v>58252</c:v>
                </c:pt>
                <c:pt idx="2643">
                  <c:v>58259</c:v>
                </c:pt>
                <c:pt idx="2644">
                  <c:v>58266</c:v>
                </c:pt>
                <c:pt idx="2645">
                  <c:v>58273</c:v>
                </c:pt>
                <c:pt idx="2646">
                  <c:v>58280</c:v>
                </c:pt>
                <c:pt idx="2647">
                  <c:v>58287</c:v>
                </c:pt>
                <c:pt idx="2648">
                  <c:v>58294</c:v>
                </c:pt>
                <c:pt idx="2649">
                  <c:v>58301</c:v>
                </c:pt>
                <c:pt idx="2650">
                  <c:v>58308</c:v>
                </c:pt>
                <c:pt idx="2651">
                  <c:v>58315</c:v>
                </c:pt>
                <c:pt idx="2652">
                  <c:v>58322</c:v>
                </c:pt>
                <c:pt idx="2653">
                  <c:v>58329</c:v>
                </c:pt>
                <c:pt idx="2654">
                  <c:v>58336</c:v>
                </c:pt>
                <c:pt idx="2655">
                  <c:v>58343</c:v>
                </c:pt>
                <c:pt idx="2656">
                  <c:v>58350</c:v>
                </c:pt>
                <c:pt idx="2657">
                  <c:v>58357</c:v>
                </c:pt>
                <c:pt idx="2658">
                  <c:v>58364</c:v>
                </c:pt>
                <c:pt idx="2659">
                  <c:v>58371</c:v>
                </c:pt>
                <c:pt idx="2660">
                  <c:v>58378</c:v>
                </c:pt>
                <c:pt idx="2661">
                  <c:v>58385</c:v>
                </c:pt>
                <c:pt idx="2662">
                  <c:v>58392</c:v>
                </c:pt>
                <c:pt idx="2663">
                  <c:v>58399</c:v>
                </c:pt>
                <c:pt idx="2664">
                  <c:v>58407</c:v>
                </c:pt>
                <c:pt idx="2665">
                  <c:v>58413</c:v>
                </c:pt>
                <c:pt idx="2666">
                  <c:v>58420</c:v>
                </c:pt>
                <c:pt idx="2667">
                  <c:v>58427</c:v>
                </c:pt>
                <c:pt idx="2668">
                  <c:v>58438</c:v>
                </c:pt>
                <c:pt idx="2669">
                  <c:v>58442</c:v>
                </c:pt>
                <c:pt idx="2670">
                  <c:v>58448</c:v>
                </c:pt>
                <c:pt idx="2671">
                  <c:v>58455</c:v>
                </c:pt>
                <c:pt idx="2672">
                  <c:v>58462</c:v>
                </c:pt>
                <c:pt idx="2673">
                  <c:v>58469</c:v>
                </c:pt>
                <c:pt idx="2674">
                  <c:v>58476</c:v>
                </c:pt>
                <c:pt idx="2675">
                  <c:v>58483</c:v>
                </c:pt>
                <c:pt idx="2676">
                  <c:v>58490</c:v>
                </c:pt>
                <c:pt idx="2677">
                  <c:v>58497</c:v>
                </c:pt>
                <c:pt idx="2678">
                  <c:v>58504</c:v>
                </c:pt>
                <c:pt idx="2679">
                  <c:v>58511</c:v>
                </c:pt>
                <c:pt idx="2680">
                  <c:v>58518</c:v>
                </c:pt>
                <c:pt idx="2681">
                  <c:v>58525</c:v>
                </c:pt>
                <c:pt idx="2682">
                  <c:v>58532</c:v>
                </c:pt>
                <c:pt idx="2683">
                  <c:v>58539</c:v>
                </c:pt>
                <c:pt idx="2684">
                  <c:v>58546</c:v>
                </c:pt>
                <c:pt idx="2685">
                  <c:v>58553</c:v>
                </c:pt>
                <c:pt idx="2686">
                  <c:v>58560</c:v>
                </c:pt>
                <c:pt idx="2687">
                  <c:v>58567</c:v>
                </c:pt>
                <c:pt idx="2688">
                  <c:v>58574</c:v>
                </c:pt>
                <c:pt idx="2689">
                  <c:v>58581</c:v>
                </c:pt>
                <c:pt idx="2690">
                  <c:v>58588</c:v>
                </c:pt>
                <c:pt idx="2691">
                  <c:v>58595</c:v>
                </c:pt>
                <c:pt idx="2692">
                  <c:v>58602</c:v>
                </c:pt>
                <c:pt idx="2693">
                  <c:v>58609</c:v>
                </c:pt>
                <c:pt idx="2694">
                  <c:v>58616</c:v>
                </c:pt>
                <c:pt idx="2695">
                  <c:v>58623</c:v>
                </c:pt>
                <c:pt idx="2696">
                  <c:v>58630</c:v>
                </c:pt>
                <c:pt idx="2697">
                  <c:v>58637</c:v>
                </c:pt>
                <c:pt idx="2698">
                  <c:v>58644</c:v>
                </c:pt>
                <c:pt idx="2699">
                  <c:v>58651</c:v>
                </c:pt>
                <c:pt idx="2700">
                  <c:v>58658</c:v>
                </c:pt>
                <c:pt idx="2701">
                  <c:v>58665</c:v>
                </c:pt>
                <c:pt idx="2702">
                  <c:v>58672</c:v>
                </c:pt>
                <c:pt idx="2703">
                  <c:v>58679</c:v>
                </c:pt>
                <c:pt idx="2704">
                  <c:v>58686</c:v>
                </c:pt>
                <c:pt idx="2705">
                  <c:v>58693</c:v>
                </c:pt>
                <c:pt idx="2706">
                  <c:v>58700</c:v>
                </c:pt>
                <c:pt idx="2707">
                  <c:v>58707</c:v>
                </c:pt>
                <c:pt idx="2708">
                  <c:v>58714</c:v>
                </c:pt>
                <c:pt idx="2709">
                  <c:v>58721</c:v>
                </c:pt>
                <c:pt idx="2710">
                  <c:v>58728</c:v>
                </c:pt>
                <c:pt idx="2711">
                  <c:v>58735</c:v>
                </c:pt>
                <c:pt idx="2712">
                  <c:v>58742</c:v>
                </c:pt>
                <c:pt idx="2713">
                  <c:v>58749</c:v>
                </c:pt>
                <c:pt idx="2714">
                  <c:v>58757</c:v>
                </c:pt>
                <c:pt idx="2715">
                  <c:v>58763</c:v>
                </c:pt>
                <c:pt idx="2716">
                  <c:v>58771</c:v>
                </c:pt>
                <c:pt idx="2717">
                  <c:v>58777</c:v>
                </c:pt>
                <c:pt idx="2718">
                  <c:v>58784</c:v>
                </c:pt>
                <c:pt idx="2719">
                  <c:v>58791</c:v>
                </c:pt>
                <c:pt idx="2720">
                  <c:v>58798</c:v>
                </c:pt>
                <c:pt idx="2721">
                  <c:v>58810</c:v>
                </c:pt>
                <c:pt idx="2722">
                  <c:v>58813</c:v>
                </c:pt>
                <c:pt idx="2723">
                  <c:v>58820</c:v>
                </c:pt>
                <c:pt idx="2724">
                  <c:v>58827</c:v>
                </c:pt>
                <c:pt idx="2725">
                  <c:v>58834</c:v>
                </c:pt>
                <c:pt idx="2726">
                  <c:v>58841</c:v>
                </c:pt>
                <c:pt idx="2727">
                  <c:v>58848</c:v>
                </c:pt>
                <c:pt idx="2728">
                  <c:v>58855</c:v>
                </c:pt>
                <c:pt idx="2729">
                  <c:v>58862</c:v>
                </c:pt>
                <c:pt idx="2730">
                  <c:v>58869</c:v>
                </c:pt>
                <c:pt idx="2731">
                  <c:v>58876</c:v>
                </c:pt>
                <c:pt idx="2732">
                  <c:v>58883</c:v>
                </c:pt>
                <c:pt idx="2733">
                  <c:v>58890</c:v>
                </c:pt>
                <c:pt idx="2734">
                  <c:v>58897</c:v>
                </c:pt>
                <c:pt idx="2735">
                  <c:v>58908</c:v>
                </c:pt>
                <c:pt idx="2736">
                  <c:v>58911</c:v>
                </c:pt>
                <c:pt idx="2737">
                  <c:v>58918</c:v>
                </c:pt>
                <c:pt idx="2738">
                  <c:v>58925</c:v>
                </c:pt>
                <c:pt idx="2739">
                  <c:v>58932</c:v>
                </c:pt>
                <c:pt idx="2740">
                  <c:v>58939</c:v>
                </c:pt>
                <c:pt idx="2741">
                  <c:v>58946</c:v>
                </c:pt>
                <c:pt idx="2742">
                  <c:v>58953</c:v>
                </c:pt>
                <c:pt idx="2743">
                  <c:v>58960</c:v>
                </c:pt>
                <c:pt idx="2744">
                  <c:v>58967</c:v>
                </c:pt>
                <c:pt idx="2745">
                  <c:v>58974</c:v>
                </c:pt>
                <c:pt idx="2746">
                  <c:v>58981</c:v>
                </c:pt>
                <c:pt idx="2747">
                  <c:v>58988</c:v>
                </c:pt>
                <c:pt idx="2748">
                  <c:v>58995</c:v>
                </c:pt>
                <c:pt idx="2749">
                  <c:v>59002</c:v>
                </c:pt>
                <c:pt idx="2750">
                  <c:v>59009</c:v>
                </c:pt>
                <c:pt idx="2751">
                  <c:v>59016</c:v>
                </c:pt>
                <c:pt idx="2752">
                  <c:v>59023</c:v>
                </c:pt>
                <c:pt idx="2753">
                  <c:v>59030</c:v>
                </c:pt>
                <c:pt idx="2754">
                  <c:v>59037</c:v>
                </c:pt>
                <c:pt idx="2755">
                  <c:v>59044</c:v>
                </c:pt>
                <c:pt idx="2756">
                  <c:v>59051</c:v>
                </c:pt>
                <c:pt idx="2757">
                  <c:v>59058</c:v>
                </c:pt>
                <c:pt idx="2758">
                  <c:v>59065</c:v>
                </c:pt>
                <c:pt idx="2759">
                  <c:v>59072</c:v>
                </c:pt>
                <c:pt idx="2760">
                  <c:v>59079</c:v>
                </c:pt>
                <c:pt idx="2761">
                  <c:v>59086</c:v>
                </c:pt>
                <c:pt idx="2762">
                  <c:v>59093</c:v>
                </c:pt>
                <c:pt idx="2763">
                  <c:v>59100</c:v>
                </c:pt>
                <c:pt idx="2764">
                  <c:v>59107</c:v>
                </c:pt>
                <c:pt idx="2765">
                  <c:v>59114</c:v>
                </c:pt>
                <c:pt idx="2766">
                  <c:v>59124</c:v>
                </c:pt>
                <c:pt idx="2767">
                  <c:v>59128</c:v>
                </c:pt>
                <c:pt idx="2768">
                  <c:v>59135</c:v>
                </c:pt>
                <c:pt idx="2769">
                  <c:v>59142</c:v>
                </c:pt>
                <c:pt idx="2770">
                  <c:v>59149</c:v>
                </c:pt>
                <c:pt idx="2771">
                  <c:v>59156</c:v>
                </c:pt>
                <c:pt idx="2772">
                  <c:v>59163</c:v>
                </c:pt>
                <c:pt idx="2773">
                  <c:v>59170</c:v>
                </c:pt>
                <c:pt idx="2774">
                  <c:v>59177</c:v>
                </c:pt>
                <c:pt idx="2775">
                  <c:v>59184</c:v>
                </c:pt>
                <c:pt idx="2776">
                  <c:v>59191</c:v>
                </c:pt>
                <c:pt idx="2777">
                  <c:v>59198</c:v>
                </c:pt>
                <c:pt idx="2778">
                  <c:v>59205</c:v>
                </c:pt>
                <c:pt idx="2779">
                  <c:v>59212</c:v>
                </c:pt>
                <c:pt idx="2780">
                  <c:v>59219</c:v>
                </c:pt>
                <c:pt idx="2781">
                  <c:v>59226</c:v>
                </c:pt>
                <c:pt idx="2782">
                  <c:v>59233</c:v>
                </c:pt>
                <c:pt idx="2783">
                  <c:v>59240</c:v>
                </c:pt>
                <c:pt idx="2784">
                  <c:v>59247</c:v>
                </c:pt>
                <c:pt idx="2785">
                  <c:v>59258</c:v>
                </c:pt>
                <c:pt idx="2786">
                  <c:v>59261</c:v>
                </c:pt>
                <c:pt idx="2787">
                  <c:v>59268</c:v>
                </c:pt>
                <c:pt idx="2788">
                  <c:v>59275</c:v>
                </c:pt>
                <c:pt idx="2789">
                  <c:v>59282</c:v>
                </c:pt>
                <c:pt idx="2790">
                  <c:v>59289</c:v>
                </c:pt>
                <c:pt idx="2791">
                  <c:v>59296</c:v>
                </c:pt>
                <c:pt idx="2792">
                  <c:v>59303</c:v>
                </c:pt>
                <c:pt idx="2793">
                  <c:v>59310</c:v>
                </c:pt>
                <c:pt idx="2794">
                  <c:v>59317</c:v>
                </c:pt>
                <c:pt idx="2795">
                  <c:v>59324</c:v>
                </c:pt>
                <c:pt idx="2796">
                  <c:v>59331</c:v>
                </c:pt>
                <c:pt idx="2797">
                  <c:v>59338</c:v>
                </c:pt>
                <c:pt idx="2798">
                  <c:v>59345</c:v>
                </c:pt>
                <c:pt idx="2799">
                  <c:v>59352</c:v>
                </c:pt>
                <c:pt idx="2800">
                  <c:v>59359</c:v>
                </c:pt>
                <c:pt idx="2801">
                  <c:v>59366</c:v>
                </c:pt>
                <c:pt idx="2802">
                  <c:v>59373</c:v>
                </c:pt>
                <c:pt idx="2803">
                  <c:v>59380</c:v>
                </c:pt>
                <c:pt idx="2804">
                  <c:v>59387</c:v>
                </c:pt>
                <c:pt idx="2805">
                  <c:v>59394</c:v>
                </c:pt>
                <c:pt idx="2806">
                  <c:v>59401</c:v>
                </c:pt>
                <c:pt idx="2807">
                  <c:v>59408</c:v>
                </c:pt>
                <c:pt idx="2808">
                  <c:v>59415</c:v>
                </c:pt>
                <c:pt idx="2809">
                  <c:v>59422</c:v>
                </c:pt>
                <c:pt idx="2810">
                  <c:v>59429</c:v>
                </c:pt>
                <c:pt idx="2811">
                  <c:v>59436</c:v>
                </c:pt>
                <c:pt idx="2812">
                  <c:v>59443</c:v>
                </c:pt>
                <c:pt idx="2813">
                  <c:v>59450</c:v>
                </c:pt>
                <c:pt idx="2814">
                  <c:v>59457</c:v>
                </c:pt>
                <c:pt idx="2815">
                  <c:v>59464</c:v>
                </c:pt>
                <c:pt idx="2816">
                  <c:v>59471</c:v>
                </c:pt>
                <c:pt idx="2817">
                  <c:v>59478</c:v>
                </c:pt>
                <c:pt idx="2818">
                  <c:v>59488</c:v>
                </c:pt>
                <c:pt idx="2819">
                  <c:v>59492</c:v>
                </c:pt>
                <c:pt idx="2820">
                  <c:v>59499</c:v>
                </c:pt>
                <c:pt idx="2821">
                  <c:v>59506</c:v>
                </c:pt>
                <c:pt idx="2822">
                  <c:v>59513</c:v>
                </c:pt>
                <c:pt idx="2823">
                  <c:v>59520</c:v>
                </c:pt>
                <c:pt idx="2824">
                  <c:v>59527</c:v>
                </c:pt>
                <c:pt idx="2825">
                  <c:v>59534</c:v>
                </c:pt>
                <c:pt idx="2826">
                  <c:v>59541</c:v>
                </c:pt>
                <c:pt idx="2827">
                  <c:v>59548</c:v>
                </c:pt>
                <c:pt idx="2828">
                  <c:v>59555</c:v>
                </c:pt>
                <c:pt idx="2829">
                  <c:v>59562</c:v>
                </c:pt>
                <c:pt idx="2830">
                  <c:v>59569</c:v>
                </c:pt>
                <c:pt idx="2831">
                  <c:v>59576</c:v>
                </c:pt>
                <c:pt idx="2832">
                  <c:v>59583</c:v>
                </c:pt>
                <c:pt idx="2833">
                  <c:v>59590</c:v>
                </c:pt>
                <c:pt idx="2834">
                  <c:v>59597</c:v>
                </c:pt>
                <c:pt idx="2835">
                  <c:v>59604</c:v>
                </c:pt>
                <c:pt idx="2836">
                  <c:v>59611</c:v>
                </c:pt>
                <c:pt idx="2837">
                  <c:v>59618</c:v>
                </c:pt>
                <c:pt idx="2838">
                  <c:v>59625</c:v>
                </c:pt>
                <c:pt idx="2839">
                  <c:v>59632</c:v>
                </c:pt>
                <c:pt idx="2840">
                  <c:v>59643</c:v>
                </c:pt>
                <c:pt idx="2841">
                  <c:v>59646</c:v>
                </c:pt>
                <c:pt idx="2842">
                  <c:v>59653</c:v>
                </c:pt>
                <c:pt idx="2843">
                  <c:v>59660</c:v>
                </c:pt>
                <c:pt idx="2844">
                  <c:v>59667</c:v>
                </c:pt>
                <c:pt idx="2845">
                  <c:v>59674</c:v>
                </c:pt>
                <c:pt idx="2846">
                  <c:v>59681</c:v>
                </c:pt>
                <c:pt idx="2847">
                  <c:v>59688</c:v>
                </c:pt>
                <c:pt idx="2848">
                  <c:v>59695</c:v>
                </c:pt>
                <c:pt idx="2849">
                  <c:v>59702</c:v>
                </c:pt>
                <c:pt idx="2850">
                  <c:v>59709</c:v>
                </c:pt>
                <c:pt idx="2851">
                  <c:v>59716</c:v>
                </c:pt>
                <c:pt idx="2852">
                  <c:v>59723</c:v>
                </c:pt>
                <c:pt idx="2853">
                  <c:v>59730</c:v>
                </c:pt>
                <c:pt idx="2854">
                  <c:v>59737</c:v>
                </c:pt>
                <c:pt idx="2855">
                  <c:v>59744</c:v>
                </c:pt>
                <c:pt idx="2856">
                  <c:v>59751</c:v>
                </c:pt>
                <c:pt idx="2857">
                  <c:v>59758</c:v>
                </c:pt>
                <c:pt idx="2858">
                  <c:v>59765</c:v>
                </c:pt>
                <c:pt idx="2859">
                  <c:v>59772</c:v>
                </c:pt>
                <c:pt idx="2860">
                  <c:v>59779</c:v>
                </c:pt>
                <c:pt idx="2861">
                  <c:v>59786</c:v>
                </c:pt>
                <c:pt idx="2862">
                  <c:v>59793</c:v>
                </c:pt>
                <c:pt idx="2863">
                  <c:v>59800</c:v>
                </c:pt>
                <c:pt idx="2864">
                  <c:v>59807</c:v>
                </c:pt>
                <c:pt idx="2865">
                  <c:v>59814</c:v>
                </c:pt>
                <c:pt idx="2866">
                  <c:v>59821</c:v>
                </c:pt>
                <c:pt idx="2867">
                  <c:v>59828</c:v>
                </c:pt>
                <c:pt idx="2868">
                  <c:v>59835</c:v>
                </c:pt>
                <c:pt idx="2869">
                  <c:v>59842</c:v>
                </c:pt>
                <c:pt idx="2870">
                  <c:v>59849</c:v>
                </c:pt>
                <c:pt idx="2871">
                  <c:v>59856</c:v>
                </c:pt>
                <c:pt idx="2872">
                  <c:v>59863</c:v>
                </c:pt>
                <c:pt idx="2873">
                  <c:v>59870</c:v>
                </c:pt>
                <c:pt idx="2874">
                  <c:v>59877</c:v>
                </c:pt>
                <c:pt idx="2875">
                  <c:v>59884</c:v>
                </c:pt>
                <c:pt idx="2876">
                  <c:v>59891</c:v>
                </c:pt>
                <c:pt idx="2877">
                  <c:v>59901</c:v>
                </c:pt>
                <c:pt idx="2878">
                  <c:v>59908</c:v>
                </c:pt>
                <c:pt idx="2879">
                  <c:v>59915</c:v>
                </c:pt>
                <c:pt idx="2880">
                  <c:v>59923</c:v>
                </c:pt>
                <c:pt idx="2881">
                  <c:v>59929</c:v>
                </c:pt>
                <c:pt idx="2882">
                  <c:v>59936</c:v>
                </c:pt>
                <c:pt idx="2883">
                  <c:v>59943</c:v>
                </c:pt>
                <c:pt idx="2884">
                  <c:v>59951</c:v>
                </c:pt>
                <c:pt idx="2885">
                  <c:v>59957</c:v>
                </c:pt>
                <c:pt idx="2886">
                  <c:v>59964</c:v>
                </c:pt>
                <c:pt idx="2887">
                  <c:v>59971</c:v>
                </c:pt>
                <c:pt idx="2888">
                  <c:v>59978</c:v>
                </c:pt>
                <c:pt idx="2889">
                  <c:v>59985</c:v>
                </c:pt>
                <c:pt idx="2890">
                  <c:v>59992</c:v>
                </c:pt>
                <c:pt idx="2891">
                  <c:v>60001</c:v>
                </c:pt>
                <c:pt idx="2892">
                  <c:v>60006</c:v>
                </c:pt>
                <c:pt idx="2893">
                  <c:v>60013</c:v>
                </c:pt>
                <c:pt idx="2894">
                  <c:v>60020</c:v>
                </c:pt>
                <c:pt idx="2895">
                  <c:v>60028</c:v>
                </c:pt>
                <c:pt idx="2896">
                  <c:v>60034</c:v>
                </c:pt>
                <c:pt idx="2897">
                  <c:v>60041</c:v>
                </c:pt>
                <c:pt idx="2898">
                  <c:v>60049</c:v>
                </c:pt>
                <c:pt idx="2899">
                  <c:v>60055</c:v>
                </c:pt>
                <c:pt idx="2900">
                  <c:v>60062</c:v>
                </c:pt>
                <c:pt idx="2901">
                  <c:v>60069</c:v>
                </c:pt>
                <c:pt idx="2902">
                  <c:v>60076</c:v>
                </c:pt>
                <c:pt idx="2903">
                  <c:v>60083</c:v>
                </c:pt>
                <c:pt idx="2904">
                  <c:v>60090</c:v>
                </c:pt>
                <c:pt idx="2905">
                  <c:v>60097</c:v>
                </c:pt>
                <c:pt idx="2906">
                  <c:v>60104</c:v>
                </c:pt>
                <c:pt idx="2907">
                  <c:v>60111</c:v>
                </c:pt>
                <c:pt idx="2908">
                  <c:v>60118</c:v>
                </c:pt>
                <c:pt idx="2909">
                  <c:v>60125</c:v>
                </c:pt>
                <c:pt idx="2910">
                  <c:v>60132</c:v>
                </c:pt>
                <c:pt idx="2911">
                  <c:v>60140</c:v>
                </c:pt>
                <c:pt idx="2912">
                  <c:v>60147</c:v>
                </c:pt>
                <c:pt idx="2913">
                  <c:v>60153</c:v>
                </c:pt>
                <c:pt idx="2914">
                  <c:v>60160</c:v>
                </c:pt>
                <c:pt idx="2915">
                  <c:v>60167</c:v>
                </c:pt>
                <c:pt idx="2916">
                  <c:v>60174</c:v>
                </c:pt>
                <c:pt idx="2917">
                  <c:v>60181</c:v>
                </c:pt>
                <c:pt idx="2918">
                  <c:v>60189</c:v>
                </c:pt>
                <c:pt idx="2919">
                  <c:v>60195</c:v>
                </c:pt>
                <c:pt idx="2920">
                  <c:v>60202</c:v>
                </c:pt>
                <c:pt idx="2921">
                  <c:v>60209</c:v>
                </c:pt>
                <c:pt idx="2922">
                  <c:v>60216</c:v>
                </c:pt>
                <c:pt idx="2923">
                  <c:v>60223</c:v>
                </c:pt>
                <c:pt idx="2924">
                  <c:v>60230</c:v>
                </c:pt>
                <c:pt idx="2925">
                  <c:v>60237</c:v>
                </c:pt>
                <c:pt idx="2926">
                  <c:v>60244</c:v>
                </c:pt>
                <c:pt idx="2927">
                  <c:v>60251</c:v>
                </c:pt>
                <c:pt idx="2928">
                  <c:v>60258</c:v>
                </c:pt>
                <c:pt idx="2929">
                  <c:v>60267</c:v>
                </c:pt>
                <c:pt idx="2930">
                  <c:v>60274</c:v>
                </c:pt>
                <c:pt idx="2931">
                  <c:v>60281</c:v>
                </c:pt>
                <c:pt idx="2932">
                  <c:v>60288</c:v>
                </c:pt>
                <c:pt idx="2933">
                  <c:v>60295</c:v>
                </c:pt>
                <c:pt idx="2934">
                  <c:v>60302</c:v>
                </c:pt>
                <c:pt idx="2935">
                  <c:v>60309</c:v>
                </c:pt>
                <c:pt idx="2936">
                  <c:v>60316</c:v>
                </c:pt>
                <c:pt idx="2937">
                  <c:v>60323</c:v>
                </c:pt>
                <c:pt idx="2938">
                  <c:v>60330</c:v>
                </c:pt>
                <c:pt idx="2939">
                  <c:v>60337</c:v>
                </c:pt>
                <c:pt idx="2940">
                  <c:v>60344</c:v>
                </c:pt>
                <c:pt idx="2941">
                  <c:v>60351</c:v>
                </c:pt>
                <c:pt idx="2942">
                  <c:v>60359</c:v>
                </c:pt>
                <c:pt idx="2943">
                  <c:v>60366</c:v>
                </c:pt>
                <c:pt idx="2944">
                  <c:v>60373</c:v>
                </c:pt>
                <c:pt idx="2945">
                  <c:v>60380</c:v>
                </c:pt>
                <c:pt idx="2946">
                  <c:v>60387</c:v>
                </c:pt>
                <c:pt idx="2947">
                  <c:v>60394</c:v>
                </c:pt>
                <c:pt idx="2948">
                  <c:v>60401</c:v>
                </c:pt>
                <c:pt idx="2949">
                  <c:v>60408</c:v>
                </c:pt>
                <c:pt idx="2950">
                  <c:v>60415</c:v>
                </c:pt>
                <c:pt idx="2951">
                  <c:v>60422</c:v>
                </c:pt>
                <c:pt idx="2952">
                  <c:v>60429</c:v>
                </c:pt>
                <c:pt idx="2953">
                  <c:v>60436</c:v>
                </c:pt>
                <c:pt idx="2954">
                  <c:v>60443</c:v>
                </c:pt>
                <c:pt idx="2955">
                  <c:v>60450</c:v>
                </c:pt>
                <c:pt idx="2956">
                  <c:v>60457</c:v>
                </c:pt>
                <c:pt idx="2957">
                  <c:v>60464</c:v>
                </c:pt>
                <c:pt idx="2958">
                  <c:v>60471</c:v>
                </c:pt>
                <c:pt idx="2959">
                  <c:v>60478</c:v>
                </c:pt>
                <c:pt idx="2960">
                  <c:v>60485</c:v>
                </c:pt>
                <c:pt idx="2961">
                  <c:v>60492</c:v>
                </c:pt>
                <c:pt idx="2962">
                  <c:v>60499</c:v>
                </c:pt>
                <c:pt idx="2963">
                  <c:v>60506</c:v>
                </c:pt>
                <c:pt idx="2964">
                  <c:v>60513</c:v>
                </c:pt>
                <c:pt idx="2965">
                  <c:v>60520</c:v>
                </c:pt>
                <c:pt idx="2966">
                  <c:v>60527</c:v>
                </c:pt>
                <c:pt idx="2967">
                  <c:v>60534</c:v>
                </c:pt>
                <c:pt idx="2968">
                  <c:v>60541</c:v>
                </c:pt>
                <c:pt idx="2969">
                  <c:v>60548</c:v>
                </c:pt>
                <c:pt idx="2970">
                  <c:v>60555</c:v>
                </c:pt>
                <c:pt idx="2971">
                  <c:v>60562</c:v>
                </c:pt>
                <c:pt idx="2972">
                  <c:v>60569</c:v>
                </c:pt>
                <c:pt idx="2973">
                  <c:v>60576</c:v>
                </c:pt>
                <c:pt idx="2974">
                  <c:v>60583</c:v>
                </c:pt>
                <c:pt idx="2975">
                  <c:v>60590</c:v>
                </c:pt>
                <c:pt idx="2976">
                  <c:v>60598</c:v>
                </c:pt>
                <c:pt idx="2977">
                  <c:v>60604</c:v>
                </c:pt>
                <c:pt idx="2978">
                  <c:v>60611</c:v>
                </c:pt>
                <c:pt idx="2979">
                  <c:v>60618</c:v>
                </c:pt>
                <c:pt idx="2980">
                  <c:v>60625</c:v>
                </c:pt>
                <c:pt idx="2981">
                  <c:v>60632</c:v>
                </c:pt>
                <c:pt idx="2982">
                  <c:v>60639</c:v>
                </c:pt>
                <c:pt idx="2983">
                  <c:v>60646</c:v>
                </c:pt>
                <c:pt idx="2984">
                  <c:v>60653</c:v>
                </c:pt>
                <c:pt idx="2985">
                  <c:v>60660</c:v>
                </c:pt>
                <c:pt idx="2986">
                  <c:v>60667</c:v>
                </c:pt>
                <c:pt idx="2987">
                  <c:v>60674</c:v>
                </c:pt>
                <c:pt idx="2988">
                  <c:v>60681</c:v>
                </c:pt>
                <c:pt idx="2989">
                  <c:v>60688</c:v>
                </c:pt>
                <c:pt idx="2990">
                  <c:v>60695</c:v>
                </c:pt>
                <c:pt idx="2991">
                  <c:v>60702</c:v>
                </c:pt>
                <c:pt idx="2992">
                  <c:v>60709</c:v>
                </c:pt>
                <c:pt idx="2993">
                  <c:v>60716</c:v>
                </c:pt>
                <c:pt idx="2994">
                  <c:v>60723</c:v>
                </c:pt>
                <c:pt idx="2995">
                  <c:v>60730</c:v>
                </c:pt>
                <c:pt idx="2996">
                  <c:v>60737</c:v>
                </c:pt>
                <c:pt idx="2997">
                  <c:v>60744</c:v>
                </c:pt>
                <c:pt idx="2998">
                  <c:v>60751</c:v>
                </c:pt>
                <c:pt idx="2999">
                  <c:v>60758</c:v>
                </c:pt>
                <c:pt idx="3000">
                  <c:v>60765</c:v>
                </c:pt>
                <c:pt idx="3001">
                  <c:v>60772</c:v>
                </c:pt>
                <c:pt idx="3002">
                  <c:v>60779</c:v>
                </c:pt>
                <c:pt idx="3003">
                  <c:v>60786</c:v>
                </c:pt>
                <c:pt idx="3004">
                  <c:v>60793</c:v>
                </c:pt>
                <c:pt idx="3005">
                  <c:v>60800</c:v>
                </c:pt>
                <c:pt idx="3006">
                  <c:v>60807</c:v>
                </c:pt>
                <c:pt idx="3007">
                  <c:v>60814</c:v>
                </c:pt>
                <c:pt idx="3008">
                  <c:v>60821</c:v>
                </c:pt>
                <c:pt idx="3009">
                  <c:v>60828</c:v>
                </c:pt>
                <c:pt idx="3010">
                  <c:v>60835</c:v>
                </c:pt>
                <c:pt idx="3011">
                  <c:v>60842</c:v>
                </c:pt>
                <c:pt idx="3012">
                  <c:v>60849</c:v>
                </c:pt>
                <c:pt idx="3013">
                  <c:v>60856</c:v>
                </c:pt>
                <c:pt idx="3014">
                  <c:v>60863</c:v>
                </c:pt>
                <c:pt idx="3015">
                  <c:v>60870</c:v>
                </c:pt>
                <c:pt idx="3016">
                  <c:v>60877</c:v>
                </c:pt>
                <c:pt idx="3017">
                  <c:v>60884</c:v>
                </c:pt>
                <c:pt idx="3018">
                  <c:v>60891</c:v>
                </c:pt>
                <c:pt idx="3019">
                  <c:v>60898</c:v>
                </c:pt>
                <c:pt idx="3020">
                  <c:v>60905</c:v>
                </c:pt>
                <c:pt idx="3021">
                  <c:v>60912</c:v>
                </c:pt>
                <c:pt idx="3022">
                  <c:v>60919</c:v>
                </c:pt>
                <c:pt idx="3023">
                  <c:v>60926</c:v>
                </c:pt>
                <c:pt idx="3024">
                  <c:v>60933</c:v>
                </c:pt>
                <c:pt idx="3025">
                  <c:v>60940</c:v>
                </c:pt>
                <c:pt idx="3026">
                  <c:v>60948</c:v>
                </c:pt>
                <c:pt idx="3027">
                  <c:v>60954</c:v>
                </c:pt>
                <c:pt idx="3028">
                  <c:v>60962</c:v>
                </c:pt>
                <c:pt idx="3029">
                  <c:v>60968</c:v>
                </c:pt>
                <c:pt idx="3030">
                  <c:v>60975</c:v>
                </c:pt>
                <c:pt idx="3031">
                  <c:v>60982</c:v>
                </c:pt>
                <c:pt idx="3032">
                  <c:v>60989</c:v>
                </c:pt>
                <c:pt idx="3033">
                  <c:v>61001</c:v>
                </c:pt>
                <c:pt idx="3034">
                  <c:v>61004</c:v>
                </c:pt>
                <c:pt idx="3035">
                  <c:v>61011</c:v>
                </c:pt>
                <c:pt idx="3036">
                  <c:v>61018</c:v>
                </c:pt>
                <c:pt idx="3037">
                  <c:v>61025</c:v>
                </c:pt>
                <c:pt idx="3038">
                  <c:v>61032</c:v>
                </c:pt>
                <c:pt idx="3039">
                  <c:v>61039</c:v>
                </c:pt>
                <c:pt idx="3040">
                  <c:v>61046</c:v>
                </c:pt>
                <c:pt idx="3041">
                  <c:v>61053</c:v>
                </c:pt>
                <c:pt idx="3042">
                  <c:v>61060</c:v>
                </c:pt>
                <c:pt idx="3043">
                  <c:v>61067</c:v>
                </c:pt>
                <c:pt idx="3044">
                  <c:v>61074</c:v>
                </c:pt>
                <c:pt idx="3045">
                  <c:v>61081</c:v>
                </c:pt>
                <c:pt idx="3046">
                  <c:v>61092</c:v>
                </c:pt>
                <c:pt idx="3047">
                  <c:v>61095</c:v>
                </c:pt>
                <c:pt idx="3048">
                  <c:v>61102</c:v>
                </c:pt>
                <c:pt idx="3049">
                  <c:v>61109</c:v>
                </c:pt>
                <c:pt idx="3050">
                  <c:v>61116</c:v>
                </c:pt>
                <c:pt idx="3051">
                  <c:v>61123</c:v>
                </c:pt>
                <c:pt idx="3052">
                  <c:v>61130</c:v>
                </c:pt>
                <c:pt idx="3053">
                  <c:v>61137</c:v>
                </c:pt>
                <c:pt idx="3054">
                  <c:v>61144</c:v>
                </c:pt>
                <c:pt idx="3055">
                  <c:v>61151</c:v>
                </c:pt>
                <c:pt idx="3056">
                  <c:v>61158</c:v>
                </c:pt>
                <c:pt idx="3057">
                  <c:v>61165</c:v>
                </c:pt>
                <c:pt idx="3058">
                  <c:v>61172</c:v>
                </c:pt>
                <c:pt idx="3059">
                  <c:v>61179</c:v>
                </c:pt>
                <c:pt idx="3060">
                  <c:v>61186</c:v>
                </c:pt>
                <c:pt idx="3061">
                  <c:v>61193</c:v>
                </c:pt>
                <c:pt idx="3062">
                  <c:v>61200</c:v>
                </c:pt>
                <c:pt idx="3063">
                  <c:v>61207</c:v>
                </c:pt>
                <c:pt idx="3064">
                  <c:v>61214</c:v>
                </c:pt>
                <c:pt idx="3065">
                  <c:v>61221</c:v>
                </c:pt>
                <c:pt idx="3066">
                  <c:v>61228</c:v>
                </c:pt>
                <c:pt idx="3067">
                  <c:v>61235</c:v>
                </c:pt>
                <c:pt idx="3068">
                  <c:v>61242</c:v>
                </c:pt>
                <c:pt idx="3069">
                  <c:v>61249</c:v>
                </c:pt>
                <c:pt idx="3070">
                  <c:v>61256</c:v>
                </c:pt>
                <c:pt idx="3071">
                  <c:v>61263</c:v>
                </c:pt>
                <c:pt idx="3072">
                  <c:v>61270</c:v>
                </c:pt>
                <c:pt idx="3073">
                  <c:v>61277</c:v>
                </c:pt>
                <c:pt idx="3074">
                  <c:v>61284</c:v>
                </c:pt>
                <c:pt idx="3075">
                  <c:v>61291</c:v>
                </c:pt>
                <c:pt idx="3076">
                  <c:v>61298</c:v>
                </c:pt>
                <c:pt idx="3077">
                  <c:v>61305</c:v>
                </c:pt>
                <c:pt idx="3078">
                  <c:v>61315</c:v>
                </c:pt>
                <c:pt idx="3079">
                  <c:v>61319</c:v>
                </c:pt>
                <c:pt idx="3080">
                  <c:v>61326</c:v>
                </c:pt>
                <c:pt idx="3081">
                  <c:v>61333</c:v>
                </c:pt>
                <c:pt idx="3082">
                  <c:v>61340</c:v>
                </c:pt>
                <c:pt idx="3083">
                  <c:v>61347</c:v>
                </c:pt>
                <c:pt idx="3084">
                  <c:v>61354</c:v>
                </c:pt>
                <c:pt idx="3085">
                  <c:v>61361</c:v>
                </c:pt>
                <c:pt idx="3086">
                  <c:v>61368</c:v>
                </c:pt>
                <c:pt idx="3087">
                  <c:v>61375</c:v>
                </c:pt>
                <c:pt idx="3088">
                  <c:v>61382</c:v>
                </c:pt>
                <c:pt idx="3089">
                  <c:v>61389</c:v>
                </c:pt>
                <c:pt idx="3090">
                  <c:v>61396</c:v>
                </c:pt>
                <c:pt idx="3091">
                  <c:v>61403</c:v>
                </c:pt>
                <c:pt idx="3092">
                  <c:v>61410</c:v>
                </c:pt>
                <c:pt idx="3093">
                  <c:v>61417</c:v>
                </c:pt>
                <c:pt idx="3094">
                  <c:v>61424</c:v>
                </c:pt>
                <c:pt idx="3095">
                  <c:v>61431</c:v>
                </c:pt>
                <c:pt idx="3096">
                  <c:v>61438</c:v>
                </c:pt>
                <c:pt idx="3097">
                  <c:v>61445</c:v>
                </c:pt>
                <c:pt idx="3098">
                  <c:v>61452</c:v>
                </c:pt>
                <c:pt idx="3099">
                  <c:v>61459</c:v>
                </c:pt>
                <c:pt idx="3100">
                  <c:v>61466</c:v>
                </c:pt>
                <c:pt idx="3101">
                  <c:v>61477</c:v>
                </c:pt>
                <c:pt idx="3102">
                  <c:v>61480</c:v>
                </c:pt>
                <c:pt idx="3103">
                  <c:v>61487</c:v>
                </c:pt>
                <c:pt idx="3104">
                  <c:v>61494</c:v>
                </c:pt>
                <c:pt idx="3105">
                  <c:v>61501</c:v>
                </c:pt>
                <c:pt idx="3106">
                  <c:v>61508</c:v>
                </c:pt>
                <c:pt idx="3107">
                  <c:v>61515</c:v>
                </c:pt>
                <c:pt idx="3108">
                  <c:v>61522</c:v>
                </c:pt>
                <c:pt idx="3109">
                  <c:v>61529</c:v>
                </c:pt>
                <c:pt idx="3110">
                  <c:v>61536</c:v>
                </c:pt>
                <c:pt idx="3111">
                  <c:v>61543</c:v>
                </c:pt>
                <c:pt idx="3112">
                  <c:v>61550</c:v>
                </c:pt>
                <c:pt idx="3113">
                  <c:v>61557</c:v>
                </c:pt>
                <c:pt idx="3114">
                  <c:v>61564</c:v>
                </c:pt>
                <c:pt idx="3115">
                  <c:v>61571</c:v>
                </c:pt>
                <c:pt idx="3116">
                  <c:v>61578</c:v>
                </c:pt>
                <c:pt idx="3117">
                  <c:v>61585</c:v>
                </c:pt>
                <c:pt idx="3118">
                  <c:v>61592</c:v>
                </c:pt>
                <c:pt idx="3119">
                  <c:v>61599</c:v>
                </c:pt>
                <c:pt idx="3120">
                  <c:v>61606</c:v>
                </c:pt>
                <c:pt idx="3121">
                  <c:v>61613</c:v>
                </c:pt>
                <c:pt idx="3122">
                  <c:v>61620</c:v>
                </c:pt>
                <c:pt idx="3123">
                  <c:v>61627</c:v>
                </c:pt>
                <c:pt idx="3124">
                  <c:v>61634</c:v>
                </c:pt>
                <c:pt idx="3125">
                  <c:v>61641</c:v>
                </c:pt>
                <c:pt idx="3126">
                  <c:v>61648</c:v>
                </c:pt>
                <c:pt idx="3127">
                  <c:v>61655</c:v>
                </c:pt>
                <c:pt idx="3128">
                  <c:v>61662</c:v>
                </c:pt>
                <c:pt idx="3129">
                  <c:v>61669</c:v>
                </c:pt>
                <c:pt idx="3130">
                  <c:v>61676</c:v>
                </c:pt>
                <c:pt idx="3131">
                  <c:v>61683</c:v>
                </c:pt>
                <c:pt idx="3132">
                  <c:v>61690</c:v>
                </c:pt>
                <c:pt idx="3133">
                  <c:v>61697</c:v>
                </c:pt>
                <c:pt idx="3134">
                  <c:v>61704</c:v>
                </c:pt>
                <c:pt idx="3135">
                  <c:v>61711</c:v>
                </c:pt>
                <c:pt idx="3136">
                  <c:v>61718</c:v>
                </c:pt>
                <c:pt idx="3137">
                  <c:v>61728</c:v>
                </c:pt>
                <c:pt idx="3138">
                  <c:v>61735</c:v>
                </c:pt>
                <c:pt idx="3139">
                  <c:v>61742</c:v>
                </c:pt>
                <c:pt idx="3140">
                  <c:v>61750</c:v>
                </c:pt>
                <c:pt idx="3141">
                  <c:v>61756</c:v>
                </c:pt>
                <c:pt idx="3142">
                  <c:v>61763</c:v>
                </c:pt>
                <c:pt idx="3143">
                  <c:v>61770</c:v>
                </c:pt>
                <c:pt idx="3144">
                  <c:v>61778</c:v>
                </c:pt>
                <c:pt idx="3145">
                  <c:v>61784</c:v>
                </c:pt>
                <c:pt idx="3146">
                  <c:v>61791</c:v>
                </c:pt>
                <c:pt idx="3147">
                  <c:v>61798</c:v>
                </c:pt>
                <c:pt idx="3148">
                  <c:v>61805</c:v>
                </c:pt>
                <c:pt idx="3149">
                  <c:v>61812</c:v>
                </c:pt>
                <c:pt idx="3150">
                  <c:v>61819</c:v>
                </c:pt>
                <c:pt idx="3151">
                  <c:v>61826</c:v>
                </c:pt>
                <c:pt idx="3152">
                  <c:v>61835</c:v>
                </c:pt>
                <c:pt idx="3153">
                  <c:v>61840</c:v>
                </c:pt>
                <c:pt idx="3154">
                  <c:v>61847</c:v>
                </c:pt>
                <c:pt idx="3155">
                  <c:v>61855</c:v>
                </c:pt>
                <c:pt idx="3156">
                  <c:v>61861</c:v>
                </c:pt>
                <c:pt idx="3157">
                  <c:v>61868</c:v>
                </c:pt>
                <c:pt idx="3158">
                  <c:v>61876</c:v>
                </c:pt>
                <c:pt idx="3159">
                  <c:v>61882</c:v>
                </c:pt>
                <c:pt idx="3160">
                  <c:v>61889</c:v>
                </c:pt>
                <c:pt idx="3161">
                  <c:v>61896</c:v>
                </c:pt>
                <c:pt idx="3162">
                  <c:v>61903</c:v>
                </c:pt>
                <c:pt idx="3163">
                  <c:v>61910</c:v>
                </c:pt>
                <c:pt idx="3164">
                  <c:v>61917</c:v>
                </c:pt>
                <c:pt idx="3165">
                  <c:v>61924</c:v>
                </c:pt>
                <c:pt idx="3166">
                  <c:v>61931</c:v>
                </c:pt>
                <c:pt idx="3167">
                  <c:v>61938</c:v>
                </c:pt>
                <c:pt idx="3168">
                  <c:v>61945</c:v>
                </c:pt>
                <c:pt idx="3169">
                  <c:v>61952</c:v>
                </c:pt>
                <c:pt idx="3170">
                  <c:v>61959</c:v>
                </c:pt>
                <c:pt idx="3171">
                  <c:v>61967</c:v>
                </c:pt>
                <c:pt idx="3172">
                  <c:v>61974</c:v>
                </c:pt>
                <c:pt idx="3173">
                  <c:v>61980</c:v>
                </c:pt>
                <c:pt idx="3174">
                  <c:v>61987</c:v>
                </c:pt>
                <c:pt idx="3175">
                  <c:v>61994</c:v>
                </c:pt>
                <c:pt idx="3176">
                  <c:v>62001</c:v>
                </c:pt>
                <c:pt idx="3177">
                  <c:v>62008</c:v>
                </c:pt>
                <c:pt idx="3178">
                  <c:v>62016</c:v>
                </c:pt>
                <c:pt idx="3179">
                  <c:v>62022</c:v>
                </c:pt>
                <c:pt idx="3180">
                  <c:v>62029</c:v>
                </c:pt>
                <c:pt idx="3181">
                  <c:v>62036</c:v>
                </c:pt>
                <c:pt idx="3182">
                  <c:v>62044</c:v>
                </c:pt>
                <c:pt idx="3183">
                  <c:v>62050</c:v>
                </c:pt>
                <c:pt idx="3184">
                  <c:v>62057</c:v>
                </c:pt>
                <c:pt idx="3185">
                  <c:v>62064</c:v>
                </c:pt>
                <c:pt idx="3186">
                  <c:v>62071</c:v>
                </c:pt>
                <c:pt idx="3187">
                  <c:v>62078</c:v>
                </c:pt>
                <c:pt idx="3188">
                  <c:v>62085</c:v>
                </c:pt>
                <c:pt idx="3189">
                  <c:v>62093</c:v>
                </c:pt>
                <c:pt idx="3190">
                  <c:v>62100</c:v>
                </c:pt>
                <c:pt idx="3191">
                  <c:v>62107</c:v>
                </c:pt>
                <c:pt idx="3192">
                  <c:v>62114</c:v>
                </c:pt>
                <c:pt idx="3193">
                  <c:v>62121</c:v>
                </c:pt>
                <c:pt idx="3194">
                  <c:v>62128</c:v>
                </c:pt>
                <c:pt idx="3195">
                  <c:v>62135</c:v>
                </c:pt>
                <c:pt idx="3196">
                  <c:v>62142</c:v>
                </c:pt>
                <c:pt idx="3197">
                  <c:v>62149</c:v>
                </c:pt>
                <c:pt idx="3198">
                  <c:v>62156</c:v>
                </c:pt>
                <c:pt idx="3199">
                  <c:v>62163</c:v>
                </c:pt>
                <c:pt idx="3200">
                  <c:v>62170</c:v>
                </c:pt>
                <c:pt idx="3201">
                  <c:v>62177</c:v>
                </c:pt>
                <c:pt idx="3202">
                  <c:v>62186</c:v>
                </c:pt>
                <c:pt idx="3203">
                  <c:v>62193</c:v>
                </c:pt>
                <c:pt idx="3204">
                  <c:v>62200</c:v>
                </c:pt>
                <c:pt idx="3205">
                  <c:v>62207</c:v>
                </c:pt>
                <c:pt idx="3206">
                  <c:v>62214</c:v>
                </c:pt>
                <c:pt idx="3207">
                  <c:v>62221</c:v>
                </c:pt>
                <c:pt idx="3208">
                  <c:v>62228</c:v>
                </c:pt>
                <c:pt idx="3209">
                  <c:v>62235</c:v>
                </c:pt>
                <c:pt idx="3210">
                  <c:v>62242</c:v>
                </c:pt>
                <c:pt idx="3211">
                  <c:v>62249</c:v>
                </c:pt>
                <c:pt idx="3212">
                  <c:v>62256</c:v>
                </c:pt>
                <c:pt idx="3213">
                  <c:v>62263</c:v>
                </c:pt>
                <c:pt idx="3214">
                  <c:v>62270</c:v>
                </c:pt>
                <c:pt idx="3215">
                  <c:v>62277</c:v>
                </c:pt>
                <c:pt idx="3216">
                  <c:v>62284</c:v>
                </c:pt>
                <c:pt idx="3217">
                  <c:v>62291</c:v>
                </c:pt>
                <c:pt idx="3218">
                  <c:v>62298</c:v>
                </c:pt>
                <c:pt idx="3219">
                  <c:v>62305</c:v>
                </c:pt>
                <c:pt idx="3220">
                  <c:v>62312</c:v>
                </c:pt>
                <c:pt idx="3221">
                  <c:v>62319</c:v>
                </c:pt>
                <c:pt idx="3222">
                  <c:v>62326</c:v>
                </c:pt>
                <c:pt idx="3223">
                  <c:v>62333</c:v>
                </c:pt>
                <c:pt idx="3224">
                  <c:v>62340</c:v>
                </c:pt>
                <c:pt idx="3225">
                  <c:v>62347</c:v>
                </c:pt>
                <c:pt idx="3226">
                  <c:v>62354</c:v>
                </c:pt>
                <c:pt idx="3227">
                  <c:v>62361</c:v>
                </c:pt>
                <c:pt idx="3228">
                  <c:v>62368</c:v>
                </c:pt>
                <c:pt idx="3229">
                  <c:v>62375</c:v>
                </c:pt>
                <c:pt idx="3230">
                  <c:v>62382</c:v>
                </c:pt>
                <c:pt idx="3231">
                  <c:v>62389</c:v>
                </c:pt>
                <c:pt idx="3232">
                  <c:v>62396</c:v>
                </c:pt>
                <c:pt idx="3233">
                  <c:v>62403</c:v>
                </c:pt>
                <c:pt idx="3234">
                  <c:v>62410</c:v>
                </c:pt>
                <c:pt idx="3235">
                  <c:v>62417</c:v>
                </c:pt>
                <c:pt idx="3236">
                  <c:v>62425</c:v>
                </c:pt>
                <c:pt idx="3237">
                  <c:v>62431</c:v>
                </c:pt>
                <c:pt idx="3238">
                  <c:v>62438</c:v>
                </c:pt>
                <c:pt idx="3239">
                  <c:v>62445</c:v>
                </c:pt>
                <c:pt idx="3240">
                  <c:v>62456</c:v>
                </c:pt>
                <c:pt idx="3241">
                  <c:v>62460</c:v>
                </c:pt>
                <c:pt idx="3242">
                  <c:v>62466</c:v>
                </c:pt>
                <c:pt idx="3243">
                  <c:v>62473</c:v>
                </c:pt>
                <c:pt idx="3244">
                  <c:v>62480</c:v>
                </c:pt>
                <c:pt idx="3245">
                  <c:v>62487</c:v>
                </c:pt>
                <c:pt idx="3246">
                  <c:v>62494</c:v>
                </c:pt>
                <c:pt idx="3247">
                  <c:v>62501</c:v>
                </c:pt>
                <c:pt idx="3248">
                  <c:v>62508</c:v>
                </c:pt>
                <c:pt idx="3249">
                  <c:v>62515</c:v>
                </c:pt>
                <c:pt idx="3250">
                  <c:v>62522</c:v>
                </c:pt>
                <c:pt idx="3251">
                  <c:v>62529</c:v>
                </c:pt>
                <c:pt idx="3252">
                  <c:v>62536</c:v>
                </c:pt>
                <c:pt idx="3253">
                  <c:v>62543</c:v>
                </c:pt>
                <c:pt idx="3254">
                  <c:v>62550</c:v>
                </c:pt>
                <c:pt idx="3255">
                  <c:v>62557</c:v>
                </c:pt>
                <c:pt idx="3256">
                  <c:v>62564</c:v>
                </c:pt>
                <c:pt idx="3257">
                  <c:v>62571</c:v>
                </c:pt>
                <c:pt idx="3258">
                  <c:v>62578</c:v>
                </c:pt>
                <c:pt idx="3259">
                  <c:v>62585</c:v>
                </c:pt>
                <c:pt idx="3260">
                  <c:v>62592</c:v>
                </c:pt>
                <c:pt idx="3261">
                  <c:v>62599</c:v>
                </c:pt>
                <c:pt idx="3262">
                  <c:v>62606</c:v>
                </c:pt>
                <c:pt idx="3263">
                  <c:v>62613</c:v>
                </c:pt>
                <c:pt idx="3264">
                  <c:v>62620</c:v>
                </c:pt>
                <c:pt idx="3265">
                  <c:v>62627</c:v>
                </c:pt>
                <c:pt idx="3266">
                  <c:v>62634</c:v>
                </c:pt>
                <c:pt idx="3267">
                  <c:v>62641</c:v>
                </c:pt>
                <c:pt idx="3268">
                  <c:v>62648</c:v>
                </c:pt>
                <c:pt idx="3269">
                  <c:v>62655</c:v>
                </c:pt>
                <c:pt idx="3270">
                  <c:v>62662</c:v>
                </c:pt>
                <c:pt idx="3271">
                  <c:v>62669</c:v>
                </c:pt>
                <c:pt idx="3272">
                  <c:v>62676</c:v>
                </c:pt>
                <c:pt idx="3273">
                  <c:v>62683</c:v>
                </c:pt>
                <c:pt idx="3274">
                  <c:v>62690</c:v>
                </c:pt>
                <c:pt idx="3275">
                  <c:v>62697</c:v>
                </c:pt>
                <c:pt idx="3276">
                  <c:v>62704</c:v>
                </c:pt>
                <c:pt idx="3277">
                  <c:v>62711</c:v>
                </c:pt>
                <c:pt idx="3278">
                  <c:v>62718</c:v>
                </c:pt>
                <c:pt idx="3279">
                  <c:v>62725</c:v>
                </c:pt>
                <c:pt idx="3280">
                  <c:v>62732</c:v>
                </c:pt>
                <c:pt idx="3281">
                  <c:v>62739</c:v>
                </c:pt>
                <c:pt idx="3282">
                  <c:v>62746</c:v>
                </c:pt>
                <c:pt idx="3283">
                  <c:v>62753</c:v>
                </c:pt>
                <c:pt idx="3284">
                  <c:v>62760</c:v>
                </c:pt>
                <c:pt idx="3285">
                  <c:v>62767</c:v>
                </c:pt>
                <c:pt idx="3286">
                  <c:v>62774</c:v>
                </c:pt>
                <c:pt idx="3287">
                  <c:v>62781</c:v>
                </c:pt>
                <c:pt idx="3288">
                  <c:v>62789</c:v>
                </c:pt>
                <c:pt idx="3289">
                  <c:v>62795</c:v>
                </c:pt>
                <c:pt idx="3290">
                  <c:v>62802</c:v>
                </c:pt>
                <c:pt idx="3291">
                  <c:v>62809</c:v>
                </c:pt>
                <c:pt idx="3292">
                  <c:v>62816</c:v>
                </c:pt>
                <c:pt idx="3293">
                  <c:v>62823</c:v>
                </c:pt>
                <c:pt idx="3294">
                  <c:v>62830</c:v>
                </c:pt>
                <c:pt idx="3295">
                  <c:v>62837</c:v>
                </c:pt>
                <c:pt idx="3296">
                  <c:v>62844</c:v>
                </c:pt>
                <c:pt idx="3297">
                  <c:v>62851</c:v>
                </c:pt>
                <c:pt idx="3298">
                  <c:v>62858</c:v>
                </c:pt>
                <c:pt idx="3299">
                  <c:v>62865</c:v>
                </c:pt>
                <c:pt idx="3300">
                  <c:v>62872</c:v>
                </c:pt>
                <c:pt idx="3301">
                  <c:v>62879</c:v>
                </c:pt>
                <c:pt idx="3302">
                  <c:v>62886</c:v>
                </c:pt>
                <c:pt idx="3303">
                  <c:v>62893</c:v>
                </c:pt>
                <c:pt idx="3304">
                  <c:v>62900</c:v>
                </c:pt>
                <c:pt idx="3305">
                  <c:v>62907</c:v>
                </c:pt>
                <c:pt idx="3306">
                  <c:v>62914</c:v>
                </c:pt>
                <c:pt idx="3307">
                  <c:v>62921</c:v>
                </c:pt>
                <c:pt idx="3308">
                  <c:v>62928</c:v>
                </c:pt>
                <c:pt idx="3309">
                  <c:v>62935</c:v>
                </c:pt>
                <c:pt idx="3310">
                  <c:v>62942</c:v>
                </c:pt>
                <c:pt idx="3311">
                  <c:v>62949</c:v>
                </c:pt>
                <c:pt idx="3312">
                  <c:v>62956</c:v>
                </c:pt>
                <c:pt idx="3313">
                  <c:v>62963</c:v>
                </c:pt>
                <c:pt idx="3314">
                  <c:v>62970</c:v>
                </c:pt>
                <c:pt idx="3315">
                  <c:v>62977</c:v>
                </c:pt>
                <c:pt idx="3316">
                  <c:v>62984</c:v>
                </c:pt>
                <c:pt idx="3317">
                  <c:v>62991</c:v>
                </c:pt>
                <c:pt idx="3318">
                  <c:v>62998</c:v>
                </c:pt>
                <c:pt idx="3319">
                  <c:v>63005</c:v>
                </c:pt>
                <c:pt idx="3320">
                  <c:v>63012</c:v>
                </c:pt>
                <c:pt idx="3321">
                  <c:v>63019</c:v>
                </c:pt>
                <c:pt idx="3322">
                  <c:v>63026</c:v>
                </c:pt>
                <c:pt idx="3323">
                  <c:v>63033</c:v>
                </c:pt>
                <c:pt idx="3324">
                  <c:v>63040</c:v>
                </c:pt>
                <c:pt idx="3325">
                  <c:v>63047</c:v>
                </c:pt>
                <c:pt idx="3326">
                  <c:v>63054</c:v>
                </c:pt>
                <c:pt idx="3327">
                  <c:v>63061</c:v>
                </c:pt>
                <c:pt idx="3328">
                  <c:v>63068</c:v>
                </c:pt>
                <c:pt idx="3329">
                  <c:v>63075</c:v>
                </c:pt>
                <c:pt idx="3330">
                  <c:v>63082</c:v>
                </c:pt>
                <c:pt idx="3331">
                  <c:v>63089</c:v>
                </c:pt>
                <c:pt idx="3332">
                  <c:v>63096</c:v>
                </c:pt>
                <c:pt idx="3333">
                  <c:v>63103</c:v>
                </c:pt>
                <c:pt idx="3334">
                  <c:v>63110</c:v>
                </c:pt>
                <c:pt idx="3335">
                  <c:v>63117</c:v>
                </c:pt>
                <c:pt idx="3336">
                  <c:v>63124</c:v>
                </c:pt>
                <c:pt idx="3337">
                  <c:v>63131</c:v>
                </c:pt>
                <c:pt idx="3338">
                  <c:v>63138</c:v>
                </c:pt>
                <c:pt idx="3339">
                  <c:v>63145</c:v>
                </c:pt>
                <c:pt idx="3340">
                  <c:v>63153</c:v>
                </c:pt>
                <c:pt idx="3341">
                  <c:v>63159</c:v>
                </c:pt>
                <c:pt idx="3342">
                  <c:v>63166</c:v>
                </c:pt>
                <c:pt idx="3343">
                  <c:v>63173</c:v>
                </c:pt>
                <c:pt idx="3344">
                  <c:v>63180</c:v>
                </c:pt>
                <c:pt idx="3345">
                  <c:v>63188</c:v>
                </c:pt>
                <c:pt idx="3346">
                  <c:v>63195</c:v>
                </c:pt>
                <c:pt idx="3347">
                  <c:v>63202</c:v>
                </c:pt>
                <c:pt idx="3348">
                  <c:v>63209</c:v>
                </c:pt>
                <c:pt idx="3349">
                  <c:v>63216</c:v>
                </c:pt>
                <c:pt idx="3350">
                  <c:v>63223</c:v>
                </c:pt>
                <c:pt idx="3351">
                  <c:v>63230</c:v>
                </c:pt>
                <c:pt idx="3352">
                  <c:v>63237</c:v>
                </c:pt>
                <c:pt idx="3353">
                  <c:v>63244</c:v>
                </c:pt>
                <c:pt idx="3354">
                  <c:v>63251</c:v>
                </c:pt>
                <c:pt idx="3355">
                  <c:v>63258</c:v>
                </c:pt>
                <c:pt idx="3356">
                  <c:v>63265</c:v>
                </c:pt>
                <c:pt idx="3357">
                  <c:v>63276</c:v>
                </c:pt>
                <c:pt idx="3358">
                  <c:v>63279</c:v>
                </c:pt>
                <c:pt idx="3359">
                  <c:v>63286</c:v>
                </c:pt>
                <c:pt idx="3360">
                  <c:v>63293</c:v>
                </c:pt>
                <c:pt idx="3361">
                  <c:v>63300</c:v>
                </c:pt>
                <c:pt idx="3362">
                  <c:v>63307</c:v>
                </c:pt>
                <c:pt idx="3363">
                  <c:v>63314</c:v>
                </c:pt>
                <c:pt idx="3364">
                  <c:v>63321</c:v>
                </c:pt>
                <c:pt idx="3365">
                  <c:v>63328</c:v>
                </c:pt>
                <c:pt idx="3366">
                  <c:v>63335</c:v>
                </c:pt>
                <c:pt idx="3367">
                  <c:v>63342</c:v>
                </c:pt>
                <c:pt idx="3368">
                  <c:v>63349</c:v>
                </c:pt>
                <c:pt idx="3369">
                  <c:v>63356</c:v>
                </c:pt>
                <c:pt idx="3370">
                  <c:v>63363</c:v>
                </c:pt>
                <c:pt idx="3371">
                  <c:v>63370</c:v>
                </c:pt>
                <c:pt idx="3372">
                  <c:v>63377</c:v>
                </c:pt>
                <c:pt idx="3373">
                  <c:v>63384</c:v>
                </c:pt>
                <c:pt idx="3374">
                  <c:v>63391</c:v>
                </c:pt>
                <c:pt idx="3375">
                  <c:v>63398</c:v>
                </c:pt>
                <c:pt idx="3376">
                  <c:v>63405</c:v>
                </c:pt>
                <c:pt idx="3377">
                  <c:v>63412</c:v>
                </c:pt>
                <c:pt idx="3378">
                  <c:v>63419</c:v>
                </c:pt>
                <c:pt idx="3379">
                  <c:v>63426</c:v>
                </c:pt>
                <c:pt idx="3380">
                  <c:v>63433</c:v>
                </c:pt>
                <c:pt idx="3381">
                  <c:v>63440</c:v>
                </c:pt>
                <c:pt idx="3382">
                  <c:v>63447</c:v>
                </c:pt>
                <c:pt idx="3383">
                  <c:v>63454</c:v>
                </c:pt>
                <c:pt idx="3384">
                  <c:v>63461</c:v>
                </c:pt>
                <c:pt idx="3385">
                  <c:v>63468</c:v>
                </c:pt>
                <c:pt idx="3386">
                  <c:v>63475</c:v>
                </c:pt>
                <c:pt idx="3387">
                  <c:v>63482</c:v>
                </c:pt>
                <c:pt idx="3388">
                  <c:v>63489</c:v>
                </c:pt>
                <c:pt idx="3389">
                  <c:v>63496</c:v>
                </c:pt>
                <c:pt idx="3390">
                  <c:v>63506</c:v>
                </c:pt>
                <c:pt idx="3391">
                  <c:v>63510</c:v>
                </c:pt>
                <c:pt idx="3392">
                  <c:v>63517</c:v>
                </c:pt>
                <c:pt idx="3393">
                  <c:v>63524</c:v>
                </c:pt>
                <c:pt idx="3394">
                  <c:v>63531</c:v>
                </c:pt>
                <c:pt idx="3395">
                  <c:v>63538</c:v>
                </c:pt>
                <c:pt idx="3396">
                  <c:v>63545</c:v>
                </c:pt>
                <c:pt idx="3397">
                  <c:v>63552</c:v>
                </c:pt>
                <c:pt idx="3398">
                  <c:v>63559</c:v>
                </c:pt>
                <c:pt idx="3399">
                  <c:v>63566</c:v>
                </c:pt>
                <c:pt idx="3400">
                  <c:v>63573</c:v>
                </c:pt>
                <c:pt idx="3401">
                  <c:v>63580</c:v>
                </c:pt>
                <c:pt idx="3402">
                  <c:v>63587</c:v>
                </c:pt>
                <c:pt idx="3403">
                  <c:v>63594</c:v>
                </c:pt>
                <c:pt idx="3404">
                  <c:v>63601</c:v>
                </c:pt>
                <c:pt idx="3405">
                  <c:v>63608</c:v>
                </c:pt>
                <c:pt idx="3406">
                  <c:v>63615</c:v>
                </c:pt>
                <c:pt idx="3407">
                  <c:v>63622</c:v>
                </c:pt>
                <c:pt idx="3408">
                  <c:v>63629</c:v>
                </c:pt>
                <c:pt idx="3409">
                  <c:v>63636</c:v>
                </c:pt>
                <c:pt idx="3410">
                  <c:v>63643</c:v>
                </c:pt>
                <c:pt idx="3411">
                  <c:v>63650</c:v>
                </c:pt>
                <c:pt idx="3412">
                  <c:v>63661</c:v>
                </c:pt>
                <c:pt idx="3413">
                  <c:v>63664</c:v>
                </c:pt>
                <c:pt idx="3414">
                  <c:v>63671</c:v>
                </c:pt>
                <c:pt idx="3415">
                  <c:v>63678</c:v>
                </c:pt>
                <c:pt idx="3416">
                  <c:v>63685</c:v>
                </c:pt>
                <c:pt idx="3417">
                  <c:v>63692</c:v>
                </c:pt>
                <c:pt idx="3418">
                  <c:v>63699</c:v>
                </c:pt>
                <c:pt idx="3419">
                  <c:v>63706</c:v>
                </c:pt>
                <c:pt idx="3420">
                  <c:v>63713</c:v>
                </c:pt>
                <c:pt idx="3421">
                  <c:v>63720</c:v>
                </c:pt>
                <c:pt idx="3422">
                  <c:v>63727</c:v>
                </c:pt>
                <c:pt idx="3423">
                  <c:v>63734</c:v>
                </c:pt>
                <c:pt idx="3424">
                  <c:v>63741</c:v>
                </c:pt>
                <c:pt idx="3425">
                  <c:v>63748</c:v>
                </c:pt>
                <c:pt idx="3426">
                  <c:v>63755</c:v>
                </c:pt>
                <c:pt idx="3427">
                  <c:v>63762</c:v>
                </c:pt>
                <c:pt idx="3428">
                  <c:v>63769</c:v>
                </c:pt>
                <c:pt idx="3429">
                  <c:v>63776</c:v>
                </c:pt>
                <c:pt idx="3430">
                  <c:v>63783</c:v>
                </c:pt>
                <c:pt idx="3431">
                  <c:v>63790</c:v>
                </c:pt>
                <c:pt idx="3432">
                  <c:v>63797</c:v>
                </c:pt>
                <c:pt idx="3433">
                  <c:v>63804</c:v>
                </c:pt>
                <c:pt idx="3434">
                  <c:v>63811</c:v>
                </c:pt>
                <c:pt idx="3435">
                  <c:v>63818</c:v>
                </c:pt>
                <c:pt idx="3436">
                  <c:v>63825</c:v>
                </c:pt>
                <c:pt idx="3437">
                  <c:v>63832</c:v>
                </c:pt>
                <c:pt idx="3438">
                  <c:v>63839</c:v>
                </c:pt>
                <c:pt idx="3439">
                  <c:v>63846</c:v>
                </c:pt>
                <c:pt idx="3440">
                  <c:v>63853</c:v>
                </c:pt>
                <c:pt idx="3441">
                  <c:v>63860</c:v>
                </c:pt>
                <c:pt idx="3442">
                  <c:v>63867</c:v>
                </c:pt>
                <c:pt idx="3443">
                  <c:v>63874</c:v>
                </c:pt>
                <c:pt idx="3444">
                  <c:v>63881</c:v>
                </c:pt>
                <c:pt idx="3445">
                  <c:v>63888</c:v>
                </c:pt>
                <c:pt idx="3446">
                  <c:v>63895</c:v>
                </c:pt>
                <c:pt idx="3447">
                  <c:v>63902</c:v>
                </c:pt>
                <c:pt idx="3448">
                  <c:v>63909</c:v>
                </c:pt>
                <c:pt idx="3449">
                  <c:v>63919</c:v>
                </c:pt>
                <c:pt idx="3450">
                  <c:v>63926</c:v>
                </c:pt>
                <c:pt idx="3451">
                  <c:v>63933</c:v>
                </c:pt>
                <c:pt idx="3452">
                  <c:v>63941</c:v>
                </c:pt>
                <c:pt idx="3453">
                  <c:v>63947</c:v>
                </c:pt>
                <c:pt idx="3454">
                  <c:v>63954</c:v>
                </c:pt>
                <c:pt idx="3455">
                  <c:v>63961</c:v>
                </c:pt>
                <c:pt idx="3456">
                  <c:v>63969</c:v>
                </c:pt>
                <c:pt idx="3457">
                  <c:v>63975</c:v>
                </c:pt>
                <c:pt idx="3458">
                  <c:v>63982</c:v>
                </c:pt>
                <c:pt idx="3459">
                  <c:v>63989</c:v>
                </c:pt>
                <c:pt idx="3460">
                  <c:v>63996</c:v>
                </c:pt>
                <c:pt idx="3461">
                  <c:v>64003</c:v>
                </c:pt>
                <c:pt idx="3462">
                  <c:v>64010</c:v>
                </c:pt>
                <c:pt idx="3463">
                  <c:v>64019</c:v>
                </c:pt>
                <c:pt idx="3464">
                  <c:v>64024</c:v>
                </c:pt>
                <c:pt idx="3465">
                  <c:v>64031</c:v>
                </c:pt>
                <c:pt idx="3466">
                  <c:v>64038</c:v>
                </c:pt>
                <c:pt idx="3467">
                  <c:v>64046</c:v>
                </c:pt>
                <c:pt idx="3468">
                  <c:v>64052</c:v>
                </c:pt>
                <c:pt idx="3469">
                  <c:v>64059</c:v>
                </c:pt>
                <c:pt idx="3470">
                  <c:v>64067</c:v>
                </c:pt>
                <c:pt idx="3471">
                  <c:v>64073</c:v>
                </c:pt>
                <c:pt idx="3472">
                  <c:v>64080</c:v>
                </c:pt>
                <c:pt idx="3473">
                  <c:v>64087</c:v>
                </c:pt>
                <c:pt idx="3474">
                  <c:v>64094</c:v>
                </c:pt>
                <c:pt idx="3475">
                  <c:v>64101</c:v>
                </c:pt>
                <c:pt idx="3476">
                  <c:v>64108</c:v>
                </c:pt>
                <c:pt idx="3477">
                  <c:v>64115</c:v>
                </c:pt>
                <c:pt idx="3478">
                  <c:v>64122</c:v>
                </c:pt>
                <c:pt idx="3479">
                  <c:v>64129</c:v>
                </c:pt>
                <c:pt idx="3480">
                  <c:v>64136</c:v>
                </c:pt>
                <c:pt idx="3481">
                  <c:v>64143</c:v>
                </c:pt>
                <c:pt idx="3482">
                  <c:v>64150</c:v>
                </c:pt>
                <c:pt idx="3483">
                  <c:v>64158</c:v>
                </c:pt>
                <c:pt idx="3484">
                  <c:v>64165</c:v>
                </c:pt>
                <c:pt idx="3485">
                  <c:v>64171</c:v>
                </c:pt>
                <c:pt idx="3486">
                  <c:v>64178</c:v>
                </c:pt>
                <c:pt idx="3487">
                  <c:v>64185</c:v>
                </c:pt>
                <c:pt idx="3488">
                  <c:v>64192</c:v>
                </c:pt>
                <c:pt idx="3489">
                  <c:v>64199</c:v>
                </c:pt>
                <c:pt idx="3490">
                  <c:v>64207</c:v>
                </c:pt>
                <c:pt idx="3491">
                  <c:v>64213</c:v>
                </c:pt>
                <c:pt idx="3492">
                  <c:v>64220</c:v>
                </c:pt>
                <c:pt idx="3493">
                  <c:v>64227</c:v>
                </c:pt>
                <c:pt idx="3494">
                  <c:v>64235</c:v>
                </c:pt>
                <c:pt idx="3495">
                  <c:v>64241</c:v>
                </c:pt>
                <c:pt idx="3496">
                  <c:v>64248</c:v>
                </c:pt>
                <c:pt idx="3497">
                  <c:v>64255</c:v>
                </c:pt>
                <c:pt idx="3498">
                  <c:v>64262</c:v>
                </c:pt>
                <c:pt idx="3499">
                  <c:v>64269</c:v>
                </c:pt>
                <c:pt idx="3500">
                  <c:v>64276</c:v>
                </c:pt>
                <c:pt idx="3501">
                  <c:v>64284</c:v>
                </c:pt>
                <c:pt idx="3502">
                  <c:v>64291</c:v>
                </c:pt>
                <c:pt idx="3503">
                  <c:v>64298</c:v>
                </c:pt>
                <c:pt idx="3504">
                  <c:v>64305</c:v>
                </c:pt>
                <c:pt idx="3505">
                  <c:v>64312</c:v>
                </c:pt>
                <c:pt idx="3506">
                  <c:v>64319</c:v>
                </c:pt>
                <c:pt idx="3507">
                  <c:v>64326</c:v>
                </c:pt>
                <c:pt idx="3508">
                  <c:v>64333</c:v>
                </c:pt>
                <c:pt idx="3509">
                  <c:v>64340</c:v>
                </c:pt>
                <c:pt idx="3510">
                  <c:v>64347</c:v>
                </c:pt>
                <c:pt idx="3511">
                  <c:v>64354</c:v>
                </c:pt>
                <c:pt idx="3512">
                  <c:v>64361</c:v>
                </c:pt>
                <c:pt idx="3513">
                  <c:v>64368</c:v>
                </c:pt>
                <c:pt idx="3514">
                  <c:v>64375</c:v>
                </c:pt>
                <c:pt idx="3515">
                  <c:v>64382</c:v>
                </c:pt>
                <c:pt idx="3516">
                  <c:v>64389</c:v>
                </c:pt>
                <c:pt idx="3517">
                  <c:v>64398</c:v>
                </c:pt>
                <c:pt idx="3518">
                  <c:v>64405</c:v>
                </c:pt>
                <c:pt idx="3519">
                  <c:v>64412</c:v>
                </c:pt>
                <c:pt idx="3520">
                  <c:v>64419</c:v>
                </c:pt>
                <c:pt idx="3521">
                  <c:v>64426</c:v>
                </c:pt>
                <c:pt idx="3522">
                  <c:v>64433</c:v>
                </c:pt>
                <c:pt idx="3523">
                  <c:v>64440</c:v>
                </c:pt>
                <c:pt idx="3524">
                  <c:v>64447</c:v>
                </c:pt>
                <c:pt idx="3525">
                  <c:v>64454</c:v>
                </c:pt>
                <c:pt idx="3526">
                  <c:v>64461</c:v>
                </c:pt>
                <c:pt idx="3527">
                  <c:v>64468</c:v>
                </c:pt>
                <c:pt idx="3528">
                  <c:v>64475</c:v>
                </c:pt>
                <c:pt idx="3529">
                  <c:v>64482</c:v>
                </c:pt>
                <c:pt idx="3530">
                  <c:v>64489</c:v>
                </c:pt>
                <c:pt idx="3531">
                  <c:v>64496</c:v>
                </c:pt>
                <c:pt idx="3532">
                  <c:v>64503</c:v>
                </c:pt>
                <c:pt idx="3533">
                  <c:v>64510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4.174000000034539E-3</c:v>
                </c:pt>
                <c:pt idx="1">
                  <c:v>4.1541042722492705E-3</c:v>
                </c:pt>
                <c:pt idx="2">
                  <c:v>4.1089010997374942E-3</c:v>
                </c:pt>
                <c:pt idx="3">
                  <c:v>4.0664446771465634E-3</c:v>
                </c:pt>
                <c:pt idx="4">
                  <c:v>4.046660184462425E-3</c:v>
                </c:pt>
                <c:pt idx="5">
                  <c:v>4.0277278540390427E-3</c:v>
                </c:pt>
                <c:pt idx="6">
                  <c:v>4.0096476856366081E-3</c:v>
                </c:pt>
                <c:pt idx="7">
                  <c:v>3.9763718082230781E-3</c:v>
                </c:pt>
                <c:pt idx="8">
                  <c:v>3.9458486299182027E-3</c:v>
                </c:pt>
                <c:pt idx="9">
                  <c:v>3.9320292698619141E-3</c:v>
                </c:pt>
                <c:pt idx="10">
                  <c:v>3.919062071267021E-3</c:v>
                </c:pt>
                <c:pt idx="11">
                  <c:v>3.9069470338137791E-3</c:v>
                </c:pt>
                <c:pt idx="12">
                  <c:v>3.8855994339126454E-3</c:v>
                </c:pt>
                <c:pt idx="13">
                  <c:v>3.8670084953373873E-3</c:v>
                </c:pt>
                <c:pt idx="14">
                  <c:v>3.8591542631127851E-3</c:v>
                </c:pt>
                <c:pt idx="15">
                  <c:v>3.8521521917100898E-3</c:v>
                </c:pt>
                <c:pt idx="16">
                  <c:v>3.8460022811293015E-3</c:v>
                </c:pt>
                <c:pt idx="17">
                  <c:v>3.8365838821086129E-3</c:v>
                </c:pt>
                <c:pt idx="18">
                  <c:v>3.8299242459061134E-3</c:v>
                </c:pt>
                <c:pt idx="19">
                  <c:v>3.8280351387154354E-3</c:v>
                </c:pt>
                <c:pt idx="20">
                  <c:v>3.8269981921867924E-3</c:v>
                </c:pt>
                <c:pt idx="21">
                  <c:v>3.8268134062402481E-3</c:v>
                </c:pt>
                <c:pt idx="22">
                  <c:v>3.8293251016252583E-3</c:v>
                </c:pt>
                <c:pt idx="23">
                  <c:v>3.8345528906535975E-3</c:v>
                </c:pt>
                <c:pt idx="24">
                  <c:v>3.8383710397305038E-3</c:v>
                </c:pt>
                <c:pt idx="25">
                  <c:v>3.8427834812626571E-3</c:v>
                </c:pt>
                <c:pt idx="26">
                  <c:v>3.8477902154099297E-3</c:v>
                </c:pt>
                <c:pt idx="27">
                  <c:v>3.8598260420386055E-3</c:v>
                </c:pt>
                <c:pt idx="28">
                  <c:v>3.8737600775107239E-3</c:v>
                </c:pt>
                <c:pt idx="29">
                  <c:v>3.8817382747335927E-3</c:v>
                </c:pt>
                <c:pt idx="30">
                  <c:v>3.8903107645715806E-3</c:v>
                </c:pt>
                <c:pt idx="31">
                  <c:v>3.89947754718456E-3</c:v>
                </c:pt>
                <c:pt idx="32">
                  <c:v>3.9254301703350869E-3</c:v>
                </c:pt>
                <c:pt idx="33">
                  <c:v>3.9542258534730479E-3</c:v>
                </c:pt>
                <c:pt idx="34">
                  <c:v>3.966958393775144E-3</c:v>
                </c:pt>
                <c:pt idx="35">
                  <c:v>3.9802852270920397E-3</c:v>
                </c:pt>
                <c:pt idx="36">
                  <c:v>4.00896451430377E-3</c:v>
                </c:pt>
                <c:pt idx="37">
                  <c:v>4.0395354935451877E-3</c:v>
                </c:pt>
                <c:pt idx="38">
                  <c:v>4.0558337936946742E-3</c:v>
                </c:pt>
                <c:pt idx="39">
                  <c:v>4.0727263874984487E-3</c:v>
                </c:pt>
                <c:pt idx="40">
                  <c:v>4.0902132748765752E-3</c:v>
                </c:pt>
                <c:pt idx="41">
                  <c:v>4.1272153442051263E-3</c:v>
                </c:pt>
                <c:pt idx="42">
                  <c:v>4.1661037629303621E-3</c:v>
                </c:pt>
                <c:pt idx="43">
                  <c:v>4.1865621200987135E-3</c:v>
                </c:pt>
                <c:pt idx="44">
                  <c:v>4.2076147714009693E-3</c:v>
                </c:pt>
                <c:pt idx="45">
                  <c:v>4.2290176144987868E-3</c:v>
                </c:pt>
                <c:pt idx="46">
                  <c:v>4.2694610691107471E-3</c:v>
                </c:pt>
                <c:pt idx="47">
                  <c:v>4.3069021878494596E-3</c:v>
                </c:pt>
                <c:pt idx="48">
                  <c:v>4.3241975282093392E-3</c:v>
                </c:pt>
                <c:pt idx="49">
                  <c:v>4.3406225470743465E-3</c:v>
                </c:pt>
                <c:pt idx="50">
                  <c:v>4.3561772442846092E-3</c:v>
                </c:pt>
                <c:pt idx="51">
                  <c:v>4.3844389631431113E-3</c:v>
                </c:pt>
                <c:pt idx="52">
                  <c:v>4.4096928152992376E-3</c:v>
                </c:pt>
                <c:pt idx="53">
                  <c:v>4.4208959031166728E-3</c:v>
                </c:pt>
                <c:pt idx="54">
                  <c:v>4.431228668719811E-3</c:v>
                </c:pt>
                <c:pt idx="55">
                  <c:v>4.4406911120287162E-3</c:v>
                </c:pt>
                <c:pt idx="56">
                  <c:v>4.4600784907511404E-3</c:v>
                </c:pt>
                <c:pt idx="57">
                  <c:v>4.4749484929607064E-3</c:v>
                </c:pt>
                <c:pt idx="58">
                  <c:v>4.479189001624917E-3</c:v>
                </c:pt>
                <c:pt idx="59">
                  <c:v>4.4825591876751503E-3</c:v>
                </c:pt>
                <c:pt idx="60">
                  <c:v>4.4864543951650404E-3</c:v>
                </c:pt>
                <c:pt idx="61">
                  <c:v>4.4873367057363112E-3</c:v>
                </c:pt>
                <c:pt idx="62">
                  <c:v>4.4863552786367222E-3</c:v>
                </c:pt>
                <c:pt idx="63">
                  <c:v>4.48450352884322E-3</c:v>
                </c:pt>
                <c:pt idx="64">
                  <c:v>4.4817814564357406E-3</c:v>
                </c:pt>
                <c:pt idx="65">
                  <c:v>4.4734918244149213E-3</c:v>
                </c:pt>
                <c:pt idx="66">
                  <c:v>4.4624161894457615E-3</c:v>
                </c:pt>
                <c:pt idx="67">
                  <c:v>4.4566999944883889E-3</c:v>
                </c:pt>
                <c:pt idx="68">
                  <c:v>4.4514709673570962E-3</c:v>
                </c:pt>
                <c:pt idx="69">
                  <c:v>4.4467291078120752E-3</c:v>
                </c:pt>
                <c:pt idx="70">
                  <c:v>4.4389240134012908E-3</c:v>
                </c:pt>
                <c:pt idx="71">
                  <c:v>4.4326333464539402E-3</c:v>
                </c:pt>
                <c:pt idx="72">
                  <c:v>4.4303273251600217E-3</c:v>
                </c:pt>
                <c:pt idx="73">
                  <c:v>4.4285084715323109E-3</c:v>
                </c:pt>
                <c:pt idx="74">
                  <c:v>4.4271767854908717E-3</c:v>
                </c:pt>
                <c:pt idx="75">
                  <c:v>4.4261917241783522E-3</c:v>
                </c:pt>
                <c:pt idx="76">
                  <c:v>4.4267217171878315E-3</c:v>
                </c:pt>
                <c:pt idx="77">
                  <c:v>4.4278258691576866E-3</c:v>
                </c:pt>
                <c:pt idx="78">
                  <c:v>4.4294171887138134E-3</c:v>
                </c:pt>
                <c:pt idx="79">
                  <c:v>4.4359133120330796E-3</c:v>
                </c:pt>
                <c:pt idx="80">
                  <c:v>4.4446813006082664E-3</c:v>
                </c:pt>
                <c:pt idx="81">
                  <c:v>4.4491956259218313E-3</c:v>
                </c:pt>
                <c:pt idx="82">
                  <c:v>4.4541971189016039E-3</c:v>
                </c:pt>
                <c:pt idx="83">
                  <c:v>4.4596857797074563E-3</c:v>
                </c:pt>
                <c:pt idx="84">
                  <c:v>4.4723425530968086E-3</c:v>
                </c:pt>
                <c:pt idx="85">
                  <c:v>4.4865121001524955E-3</c:v>
                </c:pt>
                <c:pt idx="86">
                  <c:v>4.4943912113559747E-3</c:v>
                </c:pt>
                <c:pt idx="87">
                  <c:v>4.5067358443917627E-3</c:v>
                </c:pt>
                <c:pt idx="88">
                  <c:v>4.5283661562667277E-3</c:v>
                </c:pt>
                <c:pt idx="89">
                  <c:v>4.5464497943203952E-3</c:v>
                </c:pt>
                <c:pt idx="90">
                  <c:v>4.5558781557719641E-3</c:v>
                </c:pt>
                <c:pt idx="91">
                  <c:v>4.5655213547313167E-3</c:v>
                </c:pt>
                <c:pt idx="92">
                  <c:v>4.5753793912783891E-3</c:v>
                </c:pt>
                <c:pt idx="93">
                  <c:v>4.5958702601733847E-3</c:v>
                </c:pt>
                <c:pt idx="94">
                  <c:v>4.6169599123846439E-3</c:v>
                </c:pt>
                <c:pt idx="95">
                  <c:v>4.627892136550571E-3</c:v>
                </c:pt>
                <c:pt idx="96">
                  <c:v>4.6390391983841539E-3</c:v>
                </c:pt>
                <c:pt idx="97">
                  <c:v>4.6504010977255206E-3</c:v>
                </c:pt>
                <c:pt idx="98">
                  <c:v>4.6739017022012774E-3</c:v>
                </c:pt>
                <c:pt idx="99">
                  <c:v>4.6979970720073538E-3</c:v>
                </c:pt>
                <c:pt idx="100">
                  <c:v>4.7104331598468718E-3</c:v>
                </c:pt>
                <c:pt idx="101">
                  <c:v>4.7230840854339817E-3</c:v>
                </c:pt>
                <c:pt idx="102">
                  <c:v>4.7359498487686835E-3</c:v>
                </c:pt>
                <c:pt idx="103">
                  <c:v>4.7624605028406819E-3</c:v>
                </c:pt>
                <c:pt idx="104">
                  <c:v>4.7895612804627063E-3</c:v>
                </c:pt>
                <c:pt idx="105">
                  <c:v>4.803501233014984E-3</c:v>
                </c:pt>
                <c:pt idx="106">
                  <c:v>4.8176560234747257E-3</c:v>
                </c:pt>
                <c:pt idx="107">
                  <c:v>4.8319572498378704E-3</c:v>
                </c:pt>
                <c:pt idx="108">
                  <c:v>4.8670021425056831E-3</c:v>
                </c:pt>
                <c:pt idx="109">
                  <c:v>4.9008717705678606E-3</c:v>
                </c:pt>
                <c:pt idx="110">
                  <c:v>4.9140679503167917E-3</c:v>
                </c:pt>
                <c:pt idx="111">
                  <c:v>4.9270685552293969E-3</c:v>
                </c:pt>
                <c:pt idx="112">
                  <c:v>4.9586946420587807E-3</c:v>
                </c:pt>
                <c:pt idx="113">
                  <c:v>4.9891379558886229E-3</c:v>
                </c:pt>
                <c:pt idx="114">
                  <c:v>5.0009651112237208E-3</c:v>
                </c:pt>
                <c:pt idx="115">
                  <c:v>5.0125966914826847E-3</c:v>
                </c:pt>
                <c:pt idx="116">
                  <c:v>5.0352783613583085E-3</c:v>
                </c:pt>
                <c:pt idx="117">
                  <c:v>5.0571672622368169E-3</c:v>
                </c:pt>
                <c:pt idx="118">
                  <c:v>5.0678209671950469E-3</c:v>
                </c:pt>
                <c:pt idx="119">
                  <c:v>5.078279097077143E-3</c:v>
                </c:pt>
                <c:pt idx="120">
                  <c:v>5.088541651803169E-3</c:v>
                </c:pt>
                <c:pt idx="121">
                  <c:v>5.113329101376074E-3</c:v>
                </c:pt>
                <c:pt idx="122">
                  <c:v>5.1369207980922482E-3</c:v>
                </c:pt>
                <c:pt idx="123">
                  <c:v>5.1460099017219818E-3</c:v>
                </c:pt>
                <c:pt idx="124">
                  <c:v>5.1549034301157093E-3</c:v>
                </c:pt>
                <c:pt idx="125">
                  <c:v>5.1721128752113543E-3</c:v>
                </c:pt>
                <c:pt idx="126">
                  <c:v>5.1884997241824493E-3</c:v>
                </c:pt>
                <c:pt idx="127">
                  <c:v>5.19628297438679E-3</c:v>
                </c:pt>
                <c:pt idx="128">
                  <c:v>5.2037382475855765E-3</c:v>
                </c:pt>
                <c:pt idx="129">
                  <c:v>5.2108655437788087E-3</c:v>
                </c:pt>
                <c:pt idx="130">
                  <c:v>5.2241026861210571E-3</c:v>
                </c:pt>
                <c:pt idx="131">
                  <c:v>5.2360949570573467E-3</c:v>
                </c:pt>
                <c:pt idx="132">
                  <c:v>5.2415823675833195E-3</c:v>
                </c:pt>
                <c:pt idx="133">
                  <c:v>5.2467418007839939E-3</c:v>
                </c:pt>
                <c:pt idx="134">
                  <c:v>5.2515732568192419E-3</c:v>
                </c:pt>
                <c:pt idx="135">
                  <c:v>5.260219770564234E-3</c:v>
                </c:pt>
                <c:pt idx="136">
                  <c:v>5.2676193088263545E-3</c:v>
                </c:pt>
                <c:pt idx="137">
                  <c:v>5.2708108787946628E-3</c:v>
                </c:pt>
                <c:pt idx="138">
                  <c:v>5.2736744713577366E-3</c:v>
                </c:pt>
                <c:pt idx="139">
                  <c:v>5.2762100867553841E-3</c:v>
                </c:pt>
                <c:pt idx="140">
                  <c:v>5.2802655057160308E-3</c:v>
                </c:pt>
                <c:pt idx="141">
                  <c:v>5.2830727752528617E-3</c:v>
                </c:pt>
                <c:pt idx="142">
                  <c:v>5.2839685041838891E-3</c:v>
                </c:pt>
                <c:pt idx="143">
                  <c:v>5.2845362557896181E-3</c:v>
                </c:pt>
                <c:pt idx="144">
                  <c:v>5.2847760300700486E-3</c:v>
                </c:pt>
                <c:pt idx="145">
                  <c:v>5.283851904853698E-3</c:v>
                </c:pt>
                <c:pt idx="146">
                  <c:v>5.2810552420723411E-3</c:v>
                </c:pt>
                <c:pt idx="147">
                  <c:v>5.2794323729532522E-3</c:v>
                </c:pt>
                <c:pt idx="148">
                  <c:v>5.2780076290304123E-3</c:v>
                </c:pt>
                <c:pt idx="149">
                  <c:v>5.2762466207045833E-3</c:v>
                </c:pt>
                <c:pt idx="150">
                  <c:v>5.2753421079465568E-3</c:v>
                </c:pt>
                <c:pt idx="151">
                  <c:v>5.2754340914074049E-3</c:v>
                </c:pt>
                <c:pt idx="152">
                  <c:v>5.2758294203769651E-3</c:v>
                </c:pt>
                <c:pt idx="153">
                  <c:v>5.2765280948552373E-3</c:v>
                </c:pt>
                <c:pt idx="154">
                  <c:v>5.2790140045733125E-3</c:v>
                </c:pt>
                <c:pt idx="155">
                  <c:v>5.2823562476156383E-3</c:v>
                </c:pt>
                <c:pt idx="156">
                  <c:v>5.2845716495575346E-3</c:v>
                </c:pt>
                <c:pt idx="157">
                  <c:v>5.2870903970880789E-3</c:v>
                </c:pt>
                <c:pt idx="158">
                  <c:v>5.2899124900473993E-3</c:v>
                </c:pt>
                <c:pt idx="159">
                  <c:v>5.2966457549263879E-3</c:v>
                </c:pt>
                <c:pt idx="160">
                  <c:v>5.3042343173714812E-3</c:v>
                </c:pt>
                <c:pt idx="161">
                  <c:v>5.3085731381141699E-3</c:v>
                </c:pt>
                <c:pt idx="162">
                  <c:v>5.3132153043655705E-3</c:v>
                </c:pt>
                <c:pt idx="163">
                  <c:v>5.3181608162855554E-3</c:v>
                </c:pt>
                <c:pt idx="164">
                  <c:v>5.3291418782919209E-3</c:v>
                </c:pt>
                <c:pt idx="165">
                  <c:v>5.3409763199319116E-3</c:v>
                </c:pt>
                <c:pt idx="166">
                  <c:v>5.3474385599550089E-3</c:v>
                </c:pt>
                <c:pt idx="167">
                  <c:v>5.3541312586702361E-3</c:v>
                </c:pt>
                <c:pt idx="168">
                  <c:v>5.3607628684115838E-3</c:v>
                </c:pt>
                <c:pt idx="169">
                  <c:v>5.3736597107789663E-3</c:v>
                </c:pt>
                <c:pt idx="170">
                  <c:v>5.3859495470742758E-3</c:v>
                </c:pt>
                <c:pt idx="171">
                  <c:v>5.3919112766642741E-3</c:v>
                </c:pt>
                <c:pt idx="172">
                  <c:v>5.3977390302240025E-3</c:v>
                </c:pt>
                <c:pt idx="173">
                  <c:v>5.403432807753461E-3</c:v>
                </c:pt>
                <c:pt idx="174">
                  <c:v>5.4144552081325514E-3</c:v>
                </c:pt>
                <c:pt idx="175">
                  <c:v>5.4248681572488522E-3</c:v>
                </c:pt>
                <c:pt idx="176">
                  <c:v>5.4298920544670892E-3</c:v>
                </c:pt>
                <c:pt idx="177">
                  <c:v>5.4347819756550564E-3</c:v>
                </c:pt>
                <c:pt idx="178">
                  <c:v>5.4395379206528816E-3</c:v>
                </c:pt>
                <c:pt idx="179">
                  <c:v>5.4486856888225077E-3</c:v>
                </c:pt>
                <c:pt idx="180">
                  <c:v>5.4572219398618671E-3</c:v>
                </c:pt>
                <c:pt idx="181">
                  <c:v>5.4613080043885986E-3</c:v>
                </c:pt>
                <c:pt idx="182">
                  <c:v>5.4652600928850603E-3</c:v>
                </c:pt>
                <c:pt idx="183">
                  <c:v>5.4690782051114439E-3</c:v>
                </c:pt>
                <c:pt idx="184">
                  <c:v>5.4763511472533111E-3</c:v>
                </c:pt>
                <c:pt idx="185">
                  <c:v>5.4830108930747912E-3</c:v>
                </c:pt>
                <c:pt idx="186">
                  <c:v>5.4861591246702091E-3</c:v>
                </c:pt>
                <c:pt idx="187">
                  <c:v>5.489173380155421E-3</c:v>
                </c:pt>
                <c:pt idx="188">
                  <c:v>5.492053659530427E-3</c:v>
                </c:pt>
                <c:pt idx="189">
                  <c:v>5.4974515788686062E-3</c:v>
                </c:pt>
                <c:pt idx="190">
                  <c:v>5.5022998860376759E-3</c:v>
                </c:pt>
                <c:pt idx="191">
                  <c:v>5.5048995080753116E-3</c:v>
                </c:pt>
                <c:pt idx="192">
                  <c:v>5.5077543775361448E-3</c:v>
                </c:pt>
                <c:pt idx="193">
                  <c:v>5.5108644943402396E-3</c:v>
                </c:pt>
                <c:pt idx="194">
                  <c:v>5.5180201295979003E-3</c:v>
                </c:pt>
                <c:pt idx="195">
                  <c:v>5.5258574352290424E-3</c:v>
                </c:pt>
                <c:pt idx="196">
                  <c:v>5.5302437889892531E-3</c:v>
                </c:pt>
                <c:pt idx="197">
                  <c:v>5.5348853900927253E-3</c:v>
                </c:pt>
                <c:pt idx="198">
                  <c:v>5.5397822386193951E-3</c:v>
                </c:pt>
                <c:pt idx="199">
                  <c:v>5.5505123365495734E-3</c:v>
                </c:pt>
                <c:pt idx="200">
                  <c:v>5.5619221071978586E-3</c:v>
                </c:pt>
                <c:pt idx="201">
                  <c:v>5.5680951929204525E-3</c:v>
                </c:pt>
                <c:pt idx="202">
                  <c:v>5.5745235262261161E-3</c:v>
                </c:pt>
                <c:pt idx="203">
                  <c:v>5.5812071070349134E-3</c:v>
                </c:pt>
                <c:pt idx="204">
                  <c:v>5.5955120628947697E-3</c:v>
                </c:pt>
                <c:pt idx="205">
                  <c:v>5.6104939054613112E-3</c:v>
                </c:pt>
                <c:pt idx="206">
                  <c:v>5.6184537239456489E-3</c:v>
                </c:pt>
                <c:pt idx="207">
                  <c:v>5.6266687900929924E-3</c:v>
                </c:pt>
                <c:pt idx="208">
                  <c:v>5.6351391038234055E-3</c:v>
                </c:pt>
                <c:pt idx="209">
                  <c:v>5.6530193227821712E-3</c:v>
                </c:pt>
                <c:pt idx="210">
                  <c:v>5.6714616157815811E-3</c:v>
                </c:pt>
                <c:pt idx="211">
                  <c:v>5.6805408510651745E-3</c:v>
                </c:pt>
                <c:pt idx="212">
                  <c:v>5.6892080171699888E-3</c:v>
                </c:pt>
                <c:pt idx="213">
                  <c:v>5.6974631141759602E-3</c:v>
                </c:pt>
                <c:pt idx="214">
                  <c:v>5.7161766499969069E-3</c:v>
                </c:pt>
                <c:pt idx="215">
                  <c:v>5.7325575608846435E-3</c:v>
                </c:pt>
                <c:pt idx="216">
                  <c:v>5.7383402423383245E-3</c:v>
                </c:pt>
                <c:pt idx="217">
                  <c:v>5.7437108546132265E-3</c:v>
                </c:pt>
                <c:pt idx="218">
                  <c:v>5.7531704535840333E-3</c:v>
                </c:pt>
                <c:pt idx="219">
                  <c:v>5.7610726097667708E-3</c:v>
                </c:pt>
                <c:pt idx="220">
                  <c:v>5.764382875108609E-3</c:v>
                </c:pt>
                <c:pt idx="221">
                  <c:v>5.7672810710318601E-3</c:v>
                </c:pt>
                <c:pt idx="222">
                  <c:v>5.7697671975365239E-3</c:v>
                </c:pt>
                <c:pt idx="223">
                  <c:v>5.7734584744473239E-3</c:v>
                </c:pt>
                <c:pt idx="224">
                  <c:v>5.7755910091294993E-3</c:v>
                </c:pt>
                <c:pt idx="225">
                  <c:v>5.7760167883813551E-3</c:v>
                </c:pt>
                <c:pt idx="226">
                  <c:v>5.7760304982146238E-3</c:v>
                </c:pt>
                <c:pt idx="227">
                  <c:v>5.7756321386293052E-3</c:v>
                </c:pt>
                <c:pt idx="228">
                  <c:v>5.7735544463177746E-3</c:v>
                </c:pt>
                <c:pt idx="229">
                  <c:v>5.769918005622543E-3</c:v>
                </c:pt>
                <c:pt idx="230">
                  <c:v>5.7674592987844164E-3</c:v>
                </c:pt>
                <c:pt idx="231">
                  <c:v>5.7645885225277027E-3</c:v>
                </c:pt>
                <c:pt idx="232">
                  <c:v>5.7614419960483332E-3</c:v>
                </c:pt>
                <c:pt idx="233">
                  <c:v>5.756321164769318E-3</c:v>
                </c:pt>
                <c:pt idx="234">
                  <c:v>5.7523690738747746E-3</c:v>
                </c:pt>
                <c:pt idx="235">
                  <c:v>5.7511154583433921E-3</c:v>
                </c:pt>
                <c:pt idx="236">
                  <c:v>5.7502676888887549E-3</c:v>
                </c:pt>
                <c:pt idx="237">
                  <c:v>5.749825765430927E-3</c:v>
                </c:pt>
                <c:pt idx="238">
                  <c:v>5.7503865887120753E-3</c:v>
                </c:pt>
                <c:pt idx="239">
                  <c:v>5.7529561516611594E-3</c:v>
                </c:pt>
                <c:pt idx="240">
                  <c:v>5.7556969910166345E-3</c:v>
                </c:pt>
                <c:pt idx="241">
                  <c:v>5.7580959896164075E-3</c:v>
                </c:pt>
                <c:pt idx="242">
                  <c:v>5.7643391036421576E-3</c:v>
                </c:pt>
                <c:pt idx="243">
                  <c:v>5.7717504449428247E-3</c:v>
                </c:pt>
                <c:pt idx="244">
                  <c:v>5.7761786739263243E-3</c:v>
                </c:pt>
                <c:pt idx="245">
                  <c:v>5.7810127490665053E-3</c:v>
                </c:pt>
                <c:pt idx="246">
                  <c:v>5.7862526702834316E-3</c:v>
                </c:pt>
                <c:pt idx="247">
                  <c:v>5.7981787164607113E-3</c:v>
                </c:pt>
                <c:pt idx="248">
                  <c:v>5.8112708167978866E-3</c:v>
                </c:pt>
                <c:pt idx="249">
                  <c:v>5.8185399688781558E-3</c:v>
                </c:pt>
                <c:pt idx="250">
                  <c:v>5.8262149672749786E-3</c:v>
                </c:pt>
                <c:pt idx="251">
                  <c:v>5.8342958119084187E-3</c:v>
                </c:pt>
                <c:pt idx="252">
                  <c:v>5.8519054440342444E-3</c:v>
                </c:pt>
                <c:pt idx="253">
                  <c:v>5.8705936449676699E-3</c:v>
                </c:pt>
                <c:pt idx="254">
                  <c:v>5.8801996686241864E-3</c:v>
                </c:pt>
                <c:pt idx="255">
                  <c:v>5.8897074858776932E-3</c:v>
                </c:pt>
                <c:pt idx="256">
                  <c:v>5.8991170968081263E-3</c:v>
                </c:pt>
                <c:pt idx="257">
                  <c:v>5.9177062368487299E-3</c:v>
                </c:pt>
                <c:pt idx="258">
                  <c:v>5.9357734763398895E-3</c:v>
                </c:pt>
                <c:pt idx="259">
                  <c:v>5.9446920551753379E-3</c:v>
                </c:pt>
                <c:pt idx="260">
                  <c:v>5.9535124276877127E-3</c:v>
                </c:pt>
                <c:pt idx="261">
                  <c:v>5.9622345936372056E-3</c:v>
                </c:pt>
                <c:pt idx="262">
                  <c:v>5.9794508841903848E-3</c:v>
                </c:pt>
                <c:pt idx="263">
                  <c:v>5.9961411930853359E-3</c:v>
                </c:pt>
                <c:pt idx="264">
                  <c:v>6.0043723268599081E-3</c:v>
                </c:pt>
                <c:pt idx="265">
                  <c:v>6.0125052540715984E-3</c:v>
                </c:pt>
                <c:pt idx="266">
                  <c:v>6.020539974800343E-3</c:v>
                </c:pt>
                <c:pt idx="267">
                  <c:v>6.0363832749121826E-3</c:v>
                </c:pt>
                <c:pt idx="268">
                  <c:v>6.0516967928059273E-3</c:v>
                </c:pt>
                <c:pt idx="269">
                  <c:v>6.059240481119943E-3</c:v>
                </c:pt>
                <c:pt idx="270">
                  <c:v>6.0666859627911407E-3</c:v>
                </c:pt>
                <c:pt idx="271">
                  <c:v>6.0740332380593287E-3</c:v>
                </c:pt>
                <c:pt idx="272">
                  <c:v>6.0885034021662676E-3</c:v>
                </c:pt>
                <c:pt idx="273">
                  <c:v>6.1024402733433902E-3</c:v>
                </c:pt>
                <c:pt idx="274">
                  <c:v>6.109296515797169E-3</c:v>
                </c:pt>
                <c:pt idx="275">
                  <c:v>6.116054551688066E-3</c:v>
                </c:pt>
                <c:pt idx="276">
                  <c:v>6.1227143810160811E-3</c:v>
                </c:pt>
                <c:pt idx="277">
                  <c:v>6.135811259690982E-3</c:v>
                </c:pt>
                <c:pt idx="278">
                  <c:v>6.1483716325394511E-3</c:v>
                </c:pt>
                <c:pt idx="279">
                  <c:v>6.1545404288931849E-3</c:v>
                </c:pt>
                <c:pt idx="280">
                  <c:v>6.1606110187639729E-3</c:v>
                </c:pt>
                <c:pt idx="281">
                  <c:v>6.166583401991943E-3</c:v>
                </c:pt>
                <c:pt idx="282">
                  <c:v>6.1811825163493594E-3</c:v>
                </c:pt>
                <c:pt idx="283">
                  <c:v>6.1949722187293332E-3</c:v>
                </c:pt>
                <c:pt idx="284">
                  <c:v>6.200355362180332E-3</c:v>
                </c:pt>
                <c:pt idx="285">
                  <c:v>6.2056402989885129E-3</c:v>
                </c:pt>
                <c:pt idx="286">
                  <c:v>6.2159901433300746E-3</c:v>
                </c:pt>
                <c:pt idx="287">
                  <c:v>6.2257979798729934E-3</c:v>
                </c:pt>
                <c:pt idx="288">
                  <c:v>6.2305918834670848E-3</c:v>
                </c:pt>
                <c:pt idx="289">
                  <c:v>6.2352875804183583E-3</c:v>
                </c:pt>
                <c:pt idx="290">
                  <c:v>6.2398850706468778E-3</c:v>
                </c:pt>
                <c:pt idx="291">
                  <c:v>6.2488611597988353E-3</c:v>
                </c:pt>
                <c:pt idx="292">
                  <c:v>6.2572929648929687E-3</c:v>
                </c:pt>
                <c:pt idx="293">
                  <c:v>6.2613994217475266E-3</c:v>
                </c:pt>
                <c:pt idx="294">
                  <c:v>6.2654076719592666E-3</c:v>
                </c:pt>
                <c:pt idx="295">
                  <c:v>6.2693177154482527E-3</c:v>
                </c:pt>
                <c:pt idx="296">
                  <c:v>6.27691988724699E-3</c:v>
                </c:pt>
                <c:pt idx="297">
                  <c:v>6.2839758224164655E-3</c:v>
                </c:pt>
                <c:pt idx="298">
                  <c:v>6.2873948324515538E-3</c:v>
                </c:pt>
                <c:pt idx="299">
                  <c:v>6.2907156356839522E-3</c:v>
                </c:pt>
                <c:pt idx="300">
                  <c:v>6.2939382322735327E-3</c:v>
                </c:pt>
                <c:pt idx="301">
                  <c:v>6.300166322290579E-3</c:v>
                </c:pt>
                <c:pt idx="302">
                  <c:v>6.3058465514043149E-3</c:v>
                </c:pt>
                <c:pt idx="303">
                  <c:v>6.3085781143801256E-3</c:v>
                </c:pt>
                <c:pt idx="304">
                  <c:v>6.3112114706331823E-3</c:v>
                </c:pt>
                <c:pt idx="305">
                  <c:v>6.3137466201634851E-3</c:v>
                </c:pt>
                <c:pt idx="306">
                  <c:v>6.3197598674835653E-3</c:v>
                </c:pt>
                <c:pt idx="307">
                  <c:v>6.3249492667338814E-3</c:v>
                </c:pt>
                <c:pt idx="308">
                  <c:v>6.3268951758477243E-3</c:v>
                </c:pt>
                <c:pt idx="309">
                  <c:v>6.3287428782388133E-3</c:v>
                </c:pt>
                <c:pt idx="310">
                  <c:v>6.3322223045592096E-3</c:v>
                </c:pt>
                <c:pt idx="311">
                  <c:v>6.3351516202558855E-3</c:v>
                </c:pt>
                <c:pt idx="312">
                  <c:v>6.3365082889532687E-3</c:v>
                </c:pt>
                <c:pt idx="313">
                  <c:v>6.3377667508479618E-3</c:v>
                </c:pt>
                <c:pt idx="314">
                  <c:v>6.338927006019901E-3</c:v>
                </c:pt>
                <c:pt idx="315">
                  <c:v>6.3410318479473204E-3</c:v>
                </c:pt>
                <c:pt idx="316">
                  <c:v>6.3426129363008954E-3</c:v>
                </c:pt>
                <c:pt idx="317">
                  <c:v>6.3434440213416821E-3</c:v>
                </c:pt>
                <c:pt idx="318">
                  <c:v>6.3443387633022041E-3</c:v>
                </c:pt>
                <c:pt idx="319">
                  <c:v>6.3452971621025256E-3</c:v>
                </c:pt>
                <c:pt idx="320">
                  <c:v>6.347538066258096E-3</c:v>
                </c:pt>
                <c:pt idx="321">
                  <c:v>6.3497673264212295E-3</c:v>
                </c:pt>
                <c:pt idx="322">
                  <c:v>6.3510440098202281E-3</c:v>
                </c:pt>
                <c:pt idx="323">
                  <c:v>6.35238434997909E-3</c:v>
                </c:pt>
                <c:pt idx="324">
                  <c:v>6.3537883471376233E-3</c:v>
                </c:pt>
                <c:pt idx="325">
                  <c:v>6.3569207789981874E-3</c:v>
                </c:pt>
                <c:pt idx="326">
                  <c:v>6.3600409047293027E-3</c:v>
                </c:pt>
                <c:pt idx="327">
                  <c:v>6.3617631864065771E-3</c:v>
                </c:pt>
                <c:pt idx="328">
                  <c:v>6.3635491249236509E-3</c:v>
                </c:pt>
                <c:pt idx="329">
                  <c:v>6.3685012397818319E-3</c:v>
                </c:pt>
                <c:pt idx="330">
                  <c:v>6.3734336713849871E-3</c:v>
                </c:pt>
                <c:pt idx="331">
                  <c:v>6.3756015515004094E-3</c:v>
                </c:pt>
                <c:pt idx="332">
                  <c:v>6.3778330883756951E-3</c:v>
                </c:pt>
                <c:pt idx="333">
                  <c:v>6.3801282822506522E-3</c:v>
                </c:pt>
                <c:pt idx="334">
                  <c:v>6.3850441029877913E-3</c:v>
                </c:pt>
                <c:pt idx="335">
                  <c:v>6.3899456268678989E-3</c:v>
                </c:pt>
                <c:pt idx="336">
                  <c:v>6.3925591053415332E-3</c:v>
                </c:pt>
                <c:pt idx="337">
                  <c:v>6.3966634655132637E-3</c:v>
                </c:pt>
                <c:pt idx="338">
                  <c:v>6.4037847164488682E-3</c:v>
                </c:pt>
                <c:pt idx="339">
                  <c:v>6.4095767715777185E-3</c:v>
                </c:pt>
                <c:pt idx="340">
                  <c:v>6.4126358485694368E-3</c:v>
                </c:pt>
                <c:pt idx="341">
                  <c:v>6.4157585824808905E-3</c:v>
                </c:pt>
                <c:pt idx="342">
                  <c:v>6.4189449733120796E-3</c:v>
                </c:pt>
                <c:pt idx="343">
                  <c:v>6.4256446327259908E-3</c:v>
                </c:pt>
                <c:pt idx="344">
                  <c:v>6.4323271059940623E-3</c:v>
                </c:pt>
                <c:pt idx="345">
                  <c:v>6.4358317815038646E-3</c:v>
                </c:pt>
                <c:pt idx="346">
                  <c:v>6.4394001140133383E-3</c:v>
                </c:pt>
                <c:pt idx="347">
                  <c:v>6.4430321034425475E-3</c:v>
                </c:pt>
                <c:pt idx="348">
                  <c:v>6.4506238535511073E-3</c:v>
                </c:pt>
                <c:pt idx="349">
                  <c:v>6.4581966306764826E-3</c:v>
                </c:pt>
                <c:pt idx="350">
                  <c:v>6.4621469049441771E-3</c:v>
                </c:pt>
                <c:pt idx="351">
                  <c:v>6.466160836131607E-3</c:v>
                </c:pt>
                <c:pt idx="352">
                  <c:v>6.4702384242387723E-3</c:v>
                </c:pt>
                <c:pt idx="353">
                  <c:v>6.478722380842683E-3</c:v>
                </c:pt>
                <c:pt idx="354">
                  <c:v>6.4871853464243401E-3</c:v>
                </c:pt>
                <c:pt idx="355">
                  <c:v>6.4915812193699907E-3</c:v>
                </c:pt>
                <c:pt idx="356">
                  <c:v>6.4960407493153127E-3</c:v>
                </c:pt>
                <c:pt idx="357">
                  <c:v>6.5005639362603063E-3</c:v>
                </c:pt>
                <c:pt idx="358">
                  <c:v>6.512366893192123E-3</c:v>
                </c:pt>
                <c:pt idx="359">
                  <c:v>6.524134725740538E-3</c:v>
                </c:pt>
                <c:pt idx="360">
                  <c:v>6.5290398545236883E-3</c:v>
                </c:pt>
                <c:pt idx="361">
                  <c:v>6.5340086403864461E-3</c:v>
                </c:pt>
                <c:pt idx="362">
                  <c:v>6.5469274751484008E-3</c:v>
                </c:pt>
                <c:pt idx="363">
                  <c:v>6.5598074246953075E-3</c:v>
                </c:pt>
                <c:pt idx="364">
                  <c:v>6.5651581525560943E-3</c:v>
                </c:pt>
                <c:pt idx="365">
                  <c:v>6.5705725374964885E-3</c:v>
                </c:pt>
                <c:pt idx="366">
                  <c:v>6.5817338248308488E-3</c:v>
                </c:pt>
                <c:pt idx="367">
                  <c:v>6.5928666473347164E-3</c:v>
                </c:pt>
                <c:pt idx="368">
                  <c:v>6.598599317273468E-3</c:v>
                </c:pt>
                <c:pt idx="369">
                  <c:v>6.6043956443717633E-3</c:v>
                </c:pt>
                <c:pt idx="370">
                  <c:v>6.61025562846973E-3</c:v>
                </c:pt>
                <c:pt idx="371">
                  <c:v>6.6254067660542759E-3</c:v>
                </c:pt>
                <c:pt idx="372">
                  <c:v>6.6405104045941243E-3</c:v>
                </c:pt>
                <c:pt idx="373">
                  <c:v>6.6467523310098642E-3</c:v>
                </c:pt>
                <c:pt idx="374">
                  <c:v>6.6530579143453394E-3</c:v>
                </c:pt>
                <c:pt idx="375">
                  <c:v>6.6660046999089673E-3</c:v>
                </c:pt>
                <c:pt idx="376">
                  <c:v>6.6788944885853851E-3</c:v>
                </c:pt>
                <c:pt idx="377">
                  <c:v>6.6853843761727205E-3</c:v>
                </c:pt>
                <c:pt idx="378">
                  <c:v>6.6918039396934859E-3</c:v>
                </c:pt>
                <c:pt idx="379">
                  <c:v>6.6981531790677451E-3</c:v>
                </c:pt>
                <c:pt idx="380">
                  <c:v>6.7107423348122808E-3</c:v>
                </c:pt>
                <c:pt idx="381">
                  <c:v>6.7228468954194653E-3</c:v>
                </c:pt>
                <c:pt idx="382">
                  <c:v>6.7288445142210662E-3</c:v>
                </c:pt>
                <c:pt idx="383">
                  <c:v>6.734771808876161E-3</c:v>
                </c:pt>
                <c:pt idx="384">
                  <c:v>6.7406287793847497E-3</c:v>
                </c:pt>
                <c:pt idx="385">
                  <c:v>6.7522349489301803E-3</c:v>
                </c:pt>
                <c:pt idx="386">
                  <c:v>6.7633534200339795E-3</c:v>
                </c:pt>
                <c:pt idx="387">
                  <c:v>6.7688587698100378E-3</c:v>
                </c:pt>
                <c:pt idx="388">
                  <c:v>6.7742937954395899E-3</c:v>
                </c:pt>
                <c:pt idx="389">
                  <c:v>6.7796584969226359E-3</c:v>
                </c:pt>
                <c:pt idx="390">
                  <c:v>6.7902815595122235E-3</c:v>
                </c:pt>
                <c:pt idx="391">
                  <c:v>6.8004140612298869E-3</c:v>
                </c:pt>
                <c:pt idx="392">
                  <c:v>6.8054271418205303E-3</c:v>
                </c:pt>
                <c:pt idx="393">
                  <c:v>6.8103698982646677E-3</c:v>
                </c:pt>
                <c:pt idx="394">
                  <c:v>6.8152423305622989E-3</c:v>
                </c:pt>
                <c:pt idx="395">
                  <c:v>6.827265996565135E-3</c:v>
                </c:pt>
                <c:pt idx="396">
                  <c:v>6.8385496292133752E-3</c:v>
                </c:pt>
                <c:pt idx="397">
                  <c:v>6.8430001163122256E-3</c:v>
                </c:pt>
                <c:pt idx="398">
                  <c:v>6.8473802792645699E-3</c:v>
                </c:pt>
                <c:pt idx="399">
                  <c:v>6.8560367571723901E-3</c:v>
                </c:pt>
                <c:pt idx="400">
                  <c:v>6.8641976890493339E-3</c:v>
                </c:pt>
                <c:pt idx="401">
                  <c:v>6.8682262310293396E-3</c:v>
                </c:pt>
                <c:pt idx="402">
                  <c:v>6.8721844487029671E-3</c:v>
                </c:pt>
                <c:pt idx="403">
                  <c:v>6.8760723422300885E-3</c:v>
                </c:pt>
                <c:pt idx="404">
                  <c:v>6.8837453385750536E-3</c:v>
                </c:pt>
                <c:pt idx="405">
                  <c:v>6.8909206739942164E-3</c:v>
                </c:pt>
                <c:pt idx="406">
                  <c:v>6.894456946389127E-3</c:v>
                </c:pt>
                <c:pt idx="407">
                  <c:v>6.8979228944776594E-3</c:v>
                </c:pt>
                <c:pt idx="408">
                  <c:v>6.9013185184196857E-3</c:v>
                </c:pt>
                <c:pt idx="409">
                  <c:v>6.9080079050909404E-3</c:v>
                </c:pt>
                <c:pt idx="410">
                  <c:v>6.9141977718434333E-3</c:v>
                </c:pt>
                <c:pt idx="411">
                  <c:v>6.9172417745733128E-3</c:v>
                </c:pt>
                <c:pt idx="412">
                  <c:v>6.9202154529968141E-3</c:v>
                </c:pt>
                <c:pt idx="413">
                  <c:v>6.9231188073537453E-3</c:v>
                </c:pt>
                <c:pt idx="414">
                  <c:v>6.9288244546417133E-3</c:v>
                </c:pt>
                <c:pt idx="415">
                  <c:v>6.9340289818775602E-3</c:v>
                </c:pt>
                <c:pt idx="416">
                  <c:v>6.9365807149424086E-3</c:v>
                </c:pt>
                <c:pt idx="417">
                  <c:v>6.9390621236209427E-3</c:v>
                </c:pt>
                <c:pt idx="418">
                  <c:v>6.9414732082329067E-3</c:v>
                </c:pt>
                <c:pt idx="419">
                  <c:v>6.9461949854154881E-3</c:v>
                </c:pt>
                <c:pt idx="420">
                  <c:v>6.9504143036169808E-3</c:v>
                </c:pt>
                <c:pt idx="421">
                  <c:v>6.9524737668569259E-3</c:v>
                </c:pt>
                <c:pt idx="422">
                  <c:v>6.9544629057904928E-3</c:v>
                </c:pt>
                <c:pt idx="423">
                  <c:v>6.9563817204976175E-3</c:v>
                </c:pt>
                <c:pt idx="424">
                  <c:v>6.9601194959467705E-3</c:v>
                </c:pt>
                <c:pt idx="425">
                  <c:v>6.9633537365820786E-3</c:v>
                </c:pt>
                <c:pt idx="426">
                  <c:v>6.9649209299171844E-3</c:v>
                </c:pt>
                <c:pt idx="427">
                  <c:v>6.966417799025848E-3</c:v>
                </c:pt>
                <c:pt idx="428">
                  <c:v>6.9678443438281334E-3</c:v>
                </c:pt>
                <c:pt idx="429">
                  <c:v>6.9705979849832289E-3</c:v>
                </c:pt>
                <c:pt idx="430">
                  <c:v>6.9728472803731734E-3</c:v>
                </c:pt>
                <c:pt idx="431">
                  <c:v>6.9739222038034399E-3</c:v>
                </c:pt>
                <c:pt idx="432">
                  <c:v>6.9749268030072642E-3</c:v>
                </c:pt>
                <c:pt idx="433">
                  <c:v>6.9758610779047103E-3</c:v>
                </c:pt>
                <c:pt idx="434">
                  <c:v>6.9776304516455667E-3</c:v>
                </c:pt>
                <c:pt idx="435">
                  <c:v>6.978894934750457E-3</c:v>
                </c:pt>
                <c:pt idx="436">
                  <c:v>6.9794775881959481E-3</c:v>
                </c:pt>
                <c:pt idx="437">
                  <c:v>6.9799899174949331E-3</c:v>
                </c:pt>
                <c:pt idx="438">
                  <c:v>6.9804319224076039E-3</c:v>
                </c:pt>
                <c:pt idx="439">
                  <c:v>6.9812168953475862E-3</c:v>
                </c:pt>
                <c:pt idx="440">
                  <c:v>6.9815155260144479E-3</c:v>
                </c:pt>
                <c:pt idx="441">
                  <c:v>6.981718868876996E-3</c:v>
                </c:pt>
                <c:pt idx="442">
                  <c:v>6.9819648467550621E-3</c:v>
                </c:pt>
                <c:pt idx="443">
                  <c:v>6.9822534597285824E-3</c:v>
                </c:pt>
                <c:pt idx="444">
                  <c:v>6.9831082528715172E-3</c:v>
                </c:pt>
                <c:pt idx="445">
                  <c:v>6.9838342615380355E-3</c:v>
                </c:pt>
                <c:pt idx="446">
                  <c:v>6.984336049589146E-3</c:v>
                </c:pt>
                <c:pt idx="447">
                  <c:v>6.9848804726557745E-3</c:v>
                </c:pt>
                <c:pt idx="448">
                  <c:v>6.985467530737921E-3</c:v>
                </c:pt>
                <c:pt idx="449">
                  <c:v>6.9869193620863967E-3</c:v>
                </c:pt>
                <c:pt idx="450">
                  <c:v>6.9882421132216876E-3</c:v>
                </c:pt>
                <c:pt idx="451">
                  <c:v>6.9890423464613605E-3</c:v>
                </c:pt>
                <c:pt idx="452">
                  <c:v>6.9898852146366153E-3</c:v>
                </c:pt>
                <c:pt idx="453">
                  <c:v>6.9907707179073242E-3</c:v>
                </c:pt>
                <c:pt idx="454">
                  <c:v>6.9928196687829569E-3</c:v>
                </c:pt>
                <c:pt idx="455">
                  <c:v>6.9947390811453403E-3</c:v>
                </c:pt>
                <c:pt idx="456">
                  <c:v>6.9958377594936394E-3</c:v>
                </c:pt>
                <c:pt idx="457">
                  <c:v>6.9969790729373926E-3</c:v>
                </c:pt>
                <c:pt idx="458">
                  <c:v>6.9981630213966639E-3</c:v>
                </c:pt>
                <c:pt idx="459">
                  <c:v>7.0008091732010058E-3</c:v>
                </c:pt>
                <c:pt idx="460">
                  <c:v>7.0033251653889295E-3</c:v>
                </c:pt>
                <c:pt idx="461">
                  <c:v>7.004722289005727E-3</c:v>
                </c:pt>
                <c:pt idx="462">
                  <c:v>7.0061620476380426E-3</c:v>
                </c:pt>
                <c:pt idx="463">
                  <c:v>7.0076444412858763E-3</c:v>
                </c:pt>
                <c:pt idx="464">
                  <c:v>7.011768444984412E-3</c:v>
                </c:pt>
                <c:pt idx="465">
                  <c:v>7.0156959349976233E-3</c:v>
                </c:pt>
                <c:pt idx="466">
                  <c:v>7.0174341388185013E-3</c:v>
                </c:pt>
                <c:pt idx="467">
                  <c:v>7.0192149777348334E-3</c:v>
                </c:pt>
                <c:pt idx="468">
                  <c:v>7.0230557770400992E-3</c:v>
                </c:pt>
                <c:pt idx="469">
                  <c:v>7.0267646836352782E-3</c:v>
                </c:pt>
                <c:pt idx="470">
                  <c:v>7.0287586977091365E-3</c:v>
                </c:pt>
                <c:pt idx="471">
                  <c:v>7.030795346878449E-3</c:v>
                </c:pt>
                <c:pt idx="472">
                  <c:v>7.0328746309833434E-3</c:v>
                </c:pt>
                <c:pt idx="473">
                  <c:v>7.0373128776601845E-3</c:v>
                </c:pt>
                <c:pt idx="474">
                  <c:v>7.041618118037718E-3</c:v>
                </c:pt>
                <c:pt idx="475">
                  <c:v>7.0439105773800748E-3</c:v>
                </c:pt>
                <c:pt idx="476">
                  <c:v>7.0462456718178856E-3</c:v>
                </c:pt>
                <c:pt idx="477">
                  <c:v>7.0486234011912785E-3</c:v>
                </c:pt>
                <c:pt idx="478">
                  <c:v>7.0536591783199043E-3</c:v>
                </c:pt>
                <c:pt idx="479">
                  <c:v>7.0585606695594549E-3</c:v>
                </c:pt>
                <c:pt idx="480">
                  <c:v>7.0611515742502462E-3</c:v>
                </c:pt>
                <c:pt idx="481">
                  <c:v>7.0637851139565555E-3</c:v>
                </c:pt>
                <c:pt idx="482">
                  <c:v>7.066461288838255E-3</c:v>
                </c:pt>
                <c:pt idx="483">
                  <c:v>7.0720946798985551E-3</c:v>
                </c:pt>
                <c:pt idx="484">
                  <c:v>7.0775923385202333E-3</c:v>
                </c:pt>
                <c:pt idx="485">
                  <c:v>7.080481688559459E-3</c:v>
                </c:pt>
                <c:pt idx="486">
                  <c:v>7.0834136737740749E-3</c:v>
                </c:pt>
                <c:pt idx="487">
                  <c:v>7.0863882939242728E-3</c:v>
                </c:pt>
                <c:pt idx="488">
                  <c:v>7.092619383382015E-3</c:v>
                </c:pt>
                <c:pt idx="489">
                  <c:v>7.0987131253197333E-3</c:v>
                </c:pt>
                <c:pt idx="490">
                  <c:v>7.1035862193280508E-3</c:v>
                </c:pt>
                <c:pt idx="491">
                  <c:v>7.1084044170088845E-3</c:v>
                </c:pt>
                <c:pt idx="492">
                  <c:v>7.1152332898360982E-3</c:v>
                </c:pt>
                <c:pt idx="493">
                  <c:v>7.1219230302776992E-3</c:v>
                </c:pt>
                <c:pt idx="494">
                  <c:v>7.1254092712536021E-3</c:v>
                </c:pt>
                <c:pt idx="495">
                  <c:v>7.1289381473249591E-3</c:v>
                </c:pt>
                <c:pt idx="496">
                  <c:v>7.1325096584118342E-3</c:v>
                </c:pt>
                <c:pt idx="497">
                  <c:v>7.1399364004065546E-3</c:v>
                </c:pt>
                <c:pt idx="498">
                  <c:v>7.1472220537138753E-3</c:v>
                </c:pt>
                <c:pt idx="499">
                  <c:v>7.1510067402780209E-3</c:v>
                </c:pt>
                <c:pt idx="500">
                  <c:v>7.1548340618576844E-3</c:v>
                </c:pt>
                <c:pt idx="501">
                  <c:v>7.1587040186127382E-3</c:v>
                </c:pt>
                <c:pt idx="502">
                  <c:v>7.1667287164256521E-3</c:v>
                </c:pt>
                <c:pt idx="503">
                  <c:v>7.1746023507035517E-3</c:v>
                </c:pt>
                <c:pt idx="504">
                  <c:v>7.17863840947075E-3</c:v>
                </c:pt>
                <c:pt idx="505">
                  <c:v>7.1826700298682766E-3</c:v>
                </c:pt>
                <c:pt idx="506">
                  <c:v>7.1866972120560035E-3</c:v>
                </c:pt>
                <c:pt idx="507">
                  <c:v>7.1948805726318454E-3</c:v>
                </c:pt>
                <c:pt idx="508">
                  <c:v>7.2027615579095539E-3</c:v>
                </c:pt>
                <c:pt idx="509">
                  <c:v>7.2067665485686661E-3</c:v>
                </c:pt>
                <c:pt idx="510">
                  <c:v>7.2107671009380425E-3</c:v>
                </c:pt>
                <c:pt idx="511">
                  <c:v>7.2147632150976193E-3</c:v>
                </c:pt>
                <c:pt idx="512">
                  <c:v>7.2228855610934062E-3</c:v>
                </c:pt>
                <c:pt idx="513">
                  <c:v>7.230703288678697E-3</c:v>
                </c:pt>
                <c:pt idx="514">
                  <c:v>7.2346772113895952E-3</c:v>
                </c:pt>
                <c:pt idx="515">
                  <c:v>7.2386466957308215E-3</c:v>
                </c:pt>
                <c:pt idx="516">
                  <c:v>7.2426117417823122E-3</c:v>
                </c:pt>
                <c:pt idx="517">
                  <c:v>7.2506730688015608E-3</c:v>
                </c:pt>
                <c:pt idx="518">
                  <c:v>7.2782430955964372E-3</c:v>
                </c:pt>
                <c:pt idx="519">
                  <c:v>7.3055956412915179E-3</c:v>
                </c:pt>
                <c:pt idx="520">
                  <c:v>7.3347340254636961E-3</c:v>
                </c:pt>
                <c:pt idx="521">
                  <c:v>7.359648288902676E-3</c:v>
                </c:pt>
                <c:pt idx="522">
                  <c:v>7.386348390499009E-3</c:v>
                </c:pt>
                <c:pt idx="523">
                  <c:v>7.4128310104626394E-3</c:v>
                </c:pt>
                <c:pt idx="524">
                  <c:v>7.4390961485804041E-3</c:v>
                </c:pt>
                <c:pt idx="525">
                  <c:v>7.46707217290421E-3</c:v>
                </c:pt>
                <c:pt idx="526">
                  <c:v>7.490973978905302E-3</c:v>
                </c:pt>
                <c:pt idx="527">
                  <c:v>7.5165866707660456E-3</c:v>
                </c:pt>
                <c:pt idx="528">
                  <c:v>7.5419818802746619E-3</c:v>
                </c:pt>
                <c:pt idx="529">
                  <c:v>7.5671596072979241E-3</c:v>
                </c:pt>
                <c:pt idx="530">
                  <c:v>7.5939732018692752E-3</c:v>
                </c:pt>
                <c:pt idx="531">
                  <c:v>7.6168626132488981E-3</c:v>
                </c:pt>
                <c:pt idx="532">
                  <c:v>7.6413878919368017E-3</c:v>
                </c:pt>
                <c:pt idx="533">
                  <c:v>7.6656956875531534E-3</c:v>
                </c:pt>
                <c:pt idx="534">
                  <c:v>7.6897860000180174E-3</c:v>
                </c:pt>
                <c:pt idx="535">
                  <c:v>7.7136588291715213E-3</c:v>
                </c:pt>
                <c:pt idx="536">
                  <c:v>7.7373141748537932E-3</c:v>
                </c:pt>
                <c:pt idx="537">
                  <c:v>7.760752036984897E-3</c:v>
                </c:pt>
                <c:pt idx="538">
                  <c:v>7.7839724154316059E-3</c:v>
                </c:pt>
                <c:pt idx="539">
                  <c:v>7.8069753100606931E-3</c:v>
                </c:pt>
                <c:pt idx="540">
                  <c:v>7.8314638134058256E-3</c:v>
                </c:pt>
                <c:pt idx="541">
                  <c:v>7.8523286473330955E-3</c:v>
                </c:pt>
                <c:pt idx="542">
                  <c:v>7.8746790897632479E-3</c:v>
                </c:pt>
                <c:pt idx="543">
                  <c:v>7.8968120478428716E-3</c:v>
                </c:pt>
                <c:pt idx="544">
                  <c:v>7.9203704207420067E-3</c:v>
                </c:pt>
                <c:pt idx="545">
                  <c:v>7.9404255106041433E-3</c:v>
                </c:pt>
                <c:pt idx="546">
                  <c:v>7.9619060150726284E-3</c:v>
                </c:pt>
                <c:pt idx="547">
                  <c:v>7.9831690347109685E-3</c:v>
                </c:pt>
                <c:pt idx="548">
                  <c:v>8.0042145694658728E-3</c:v>
                </c:pt>
                <c:pt idx="549">
                  <c:v>8.0250426191774693E-3</c:v>
                </c:pt>
                <c:pt idx="550">
                  <c:v>8.0456531837658218E-3</c:v>
                </c:pt>
                <c:pt idx="551">
                  <c:v>8.066046263124349E-3</c:v>
                </c:pt>
                <c:pt idx="552">
                  <c:v>8.0862218571198241E-3</c:v>
                </c:pt>
                <c:pt idx="553">
                  <c:v>8.1061799656456657E-3</c:v>
                </c:pt>
                <c:pt idx="554">
                  <c:v>8.1259205886219377E-3</c:v>
                </c:pt>
                <c:pt idx="555">
                  <c:v>8.145443725888768E-3</c:v>
                </c:pt>
                <c:pt idx="556">
                  <c:v>8.1647493773928659E-3</c:v>
                </c:pt>
                <c:pt idx="557">
                  <c:v>8.1838375429743593E-3</c:v>
                </c:pt>
                <c:pt idx="558">
                  <c:v>8.2041399911836344E-3</c:v>
                </c:pt>
                <c:pt idx="559">
                  <c:v>8.221361416103079E-3</c:v>
                </c:pt>
                <c:pt idx="560">
                  <c:v>8.2397971234104972E-3</c:v>
                </c:pt>
                <c:pt idx="561">
                  <c:v>8.2580153444222759E-3</c:v>
                </c:pt>
                <c:pt idx="562">
                  <c:v>8.2760160790318338E-3</c:v>
                </c:pt>
                <c:pt idx="563">
                  <c:v>8.2937993271592347E-3</c:v>
                </c:pt>
                <c:pt idx="564">
                  <c:v>8.311365088671252E-3</c:v>
                </c:pt>
                <c:pt idx="565">
                  <c:v>8.3287133635145949E-3</c:v>
                </c:pt>
                <c:pt idx="566">
                  <c:v>8.3458441515560366E-3</c:v>
                </c:pt>
                <c:pt idx="567">
                  <c:v>8.362848392904354E-3</c:v>
                </c:pt>
                <c:pt idx="568">
                  <c:v>8.3799138348705782E-3</c:v>
                </c:pt>
                <c:pt idx="569">
                  <c:v>8.3970492782281525E-3</c:v>
                </c:pt>
                <c:pt idx="570">
                  <c:v>8.4142547229504316E-3</c:v>
                </c:pt>
                <c:pt idx="571">
                  <c:v>8.4315301691173516E-3</c:v>
                </c:pt>
                <c:pt idx="572">
                  <c:v>8.4502168438582714E-3</c:v>
                </c:pt>
                <c:pt idx="573">
                  <c:v>8.4662910657584689E-3</c:v>
                </c:pt>
                <c:pt idx="574">
                  <c:v>8.4837765163126022E-3</c:v>
                </c:pt>
                <c:pt idx="575">
                  <c:v>8.5013319684446031E-3</c:v>
                </c:pt>
                <c:pt idx="576">
                  <c:v>8.518957422101181E-3</c:v>
                </c:pt>
                <c:pt idx="577">
                  <c:v>8.5366528773622719E-3</c:v>
                </c:pt>
                <c:pt idx="578">
                  <c:v>8.5557920555912048E-3</c:v>
                </c:pt>
                <c:pt idx="579">
                  <c:v>8.5722537928045739E-3</c:v>
                </c:pt>
                <c:pt idx="580">
                  <c:v>8.5901592530657211E-3</c:v>
                </c:pt>
                <c:pt idx="581">
                  <c:v>8.6081347150113174E-3</c:v>
                </c:pt>
                <c:pt idx="582">
                  <c:v>8.6275756136289239E-3</c:v>
                </c:pt>
                <c:pt idx="583">
                  <c:v>8.6442956442223107E-3</c:v>
                </c:pt>
                <c:pt idx="584">
                  <c:v>8.6624811115676437E-3</c:v>
                </c:pt>
                <c:pt idx="585">
                  <c:v>8.6807365807306525E-3</c:v>
                </c:pt>
                <c:pt idx="586">
                  <c:v>8.6990620517646278E-3</c:v>
                </c:pt>
                <c:pt idx="587">
                  <c:v>8.7174575247495056E-3</c:v>
                </c:pt>
                <c:pt idx="588">
                  <c:v>8.7359229996319954E-3</c:v>
                </c:pt>
                <c:pt idx="589">
                  <c:v>8.7544584765186784E-3</c:v>
                </c:pt>
                <c:pt idx="590">
                  <c:v>8.7730639553829093E-3</c:v>
                </c:pt>
                <c:pt idx="591">
                  <c:v>8.7917394363312695E-3</c:v>
                </c:pt>
                <c:pt idx="592">
                  <c:v>8.8119348208093307E-3</c:v>
                </c:pt>
                <c:pt idx="593">
                  <c:v>8.8293004044537327E-3</c:v>
                </c:pt>
                <c:pt idx="594">
                  <c:v>8.8481858917077716E-3</c:v>
                </c:pt>
                <c:pt idx="595">
                  <c:v>8.8671413811258759E-3</c:v>
                </c:pt>
                <c:pt idx="596">
                  <c:v>8.8876386357461534E-3</c:v>
                </c:pt>
                <c:pt idx="597">
                  <c:v>8.9052623666141528E-3</c:v>
                </c:pt>
                <c:pt idx="598">
                  <c:v>8.9244278627642615E-3</c:v>
                </c:pt>
                <c:pt idx="599">
                  <c:v>8.9436633612116623E-3</c:v>
                </c:pt>
                <c:pt idx="600">
                  <c:v>8.9629688620096459E-3</c:v>
                </c:pt>
                <c:pt idx="601">
                  <c:v>8.9823443651848578E-3</c:v>
                </c:pt>
                <c:pt idx="602">
                  <c:v>9.0017898707639432E-3</c:v>
                </c:pt>
                <c:pt idx="603">
                  <c:v>9.0213053787469022E-3</c:v>
                </c:pt>
                <c:pt idx="604">
                  <c:v>9.0408908892669615E-3</c:v>
                </c:pt>
                <c:pt idx="605">
                  <c:v>9.0605464022441851E-3</c:v>
                </c:pt>
                <c:pt idx="606">
                  <c:v>9.0802719177851543E-3</c:v>
                </c:pt>
                <c:pt idx="607">
                  <c:v>9.1000674359165146E-3</c:v>
                </c:pt>
                <c:pt idx="608">
                  <c:v>9.1199329566649112E-3</c:v>
                </c:pt>
                <c:pt idx="609">
                  <c:v>9.1398684800303442E-3</c:v>
                </c:pt>
                <c:pt idx="610">
                  <c:v>9.1614226344183258E-3</c:v>
                </c:pt>
                <c:pt idx="611">
                  <c:v>9.1799495349054183E-3</c:v>
                </c:pt>
                <c:pt idx="612">
                  <c:v>9.2000950664417047E-3</c:v>
                </c:pt>
                <c:pt idx="613">
                  <c:v>9.220310600781545E-3</c:v>
                </c:pt>
                <c:pt idx="614">
                  <c:v>9.2405961379249391E-3</c:v>
                </c:pt>
                <c:pt idx="615">
                  <c:v>9.2609516779518231E-3</c:v>
                </c:pt>
                <c:pt idx="616">
                  <c:v>9.2869858916699854E-3</c:v>
                </c:pt>
                <c:pt idx="617">
                  <c:v>9.3075003786591282E-3</c:v>
                </c:pt>
                <c:pt idx="618">
                  <c:v>9.3280848627763646E-3</c:v>
                </c:pt>
                <c:pt idx="619">
                  <c:v>9.3487883818355044E-3</c:v>
                </c:pt>
                <c:pt idx="620">
                  <c:v>9.3697165559891715E-3</c:v>
                </c:pt>
                <c:pt idx="621">
                  <c:v>9.3908731576597404E-3</c:v>
                </c:pt>
                <c:pt idx="622">
                  <c:v>9.4122581866074029E-3</c:v>
                </c:pt>
                <c:pt idx="623">
                  <c:v>9.4338716430719671E-3</c:v>
                </c:pt>
                <c:pt idx="624">
                  <c:v>9.4557135270534332E-3</c:v>
                </c:pt>
                <c:pt idx="625">
                  <c:v>9.4809553873353991E-3</c:v>
                </c:pt>
                <c:pt idx="626">
                  <c:v>9.5032867588873415E-3</c:v>
                </c:pt>
                <c:pt idx="627">
                  <c:v>9.5258465580361218E-3</c:v>
                </c:pt>
                <c:pt idx="628">
                  <c:v>9.548634784941612E-3</c:v>
                </c:pt>
                <c:pt idx="629">
                  <c:v>9.5716514395238761E-3</c:v>
                </c:pt>
                <c:pt idx="630">
                  <c:v>9.5948965218628501E-3</c:v>
                </c:pt>
                <c:pt idx="631">
                  <c:v>9.6183700319585341E-3</c:v>
                </c:pt>
                <c:pt idx="632">
                  <c:v>9.6420719698908641E-3</c:v>
                </c:pt>
                <c:pt idx="633">
                  <c:v>9.6660023357397762E-3</c:v>
                </c:pt>
                <c:pt idx="634">
                  <c:v>9.6920265435285202E-3</c:v>
                </c:pt>
                <c:pt idx="635">
                  <c:v>9.7145483512672826E-3</c:v>
                </c:pt>
                <c:pt idx="636">
                  <c:v>9.7391640010258129E-3</c:v>
                </c:pt>
                <c:pt idx="637">
                  <c:v>9.7640080789407335E-3</c:v>
                </c:pt>
                <c:pt idx="638">
                  <c:v>9.7890805848521723E-3</c:v>
                </c:pt>
                <c:pt idx="639">
                  <c:v>9.8143815189999373E-3</c:v>
                </c:pt>
                <c:pt idx="640">
                  <c:v>9.8399108813840286E-3</c:v>
                </c:pt>
                <c:pt idx="641">
                  <c:v>9.8656686720044462E-3</c:v>
                </c:pt>
                <c:pt idx="642">
                  <c:v>9.8916548909411262E-3</c:v>
                </c:pt>
                <c:pt idx="643">
                  <c:v>9.9178695381940685E-3</c:v>
                </c:pt>
                <c:pt idx="644">
                  <c:v>9.9443126139231452E-3</c:v>
                </c:pt>
                <c:pt idx="645">
                  <c:v>9.9709841180484204E-3</c:v>
                </c:pt>
                <c:pt idx="646">
                  <c:v>9.9978840507297662E-3</c:v>
                </c:pt>
                <c:pt idx="647">
                  <c:v>1.0025012412047118E-2</c:v>
                </c:pt>
                <c:pt idx="648">
                  <c:v>1.0052369201920541E-2</c:v>
                </c:pt>
                <c:pt idx="649">
                  <c:v>1.0079954420429971E-2</c:v>
                </c:pt>
                <c:pt idx="650">
                  <c:v>1.0107768067735279E-2</c:v>
                </c:pt>
                <c:pt idx="651">
                  <c:v>1.0135810143676593E-2</c:v>
                </c:pt>
                <c:pt idx="652">
                  <c:v>1.0164080648493723E-2</c:v>
                </c:pt>
                <c:pt idx="653">
                  <c:v>1.0192579582266603E-2</c:v>
                </c:pt>
                <c:pt idx="654">
                  <c:v>1.0221306944995234E-2</c:v>
                </c:pt>
                <c:pt idx="655">
                  <c:v>1.025026273659968E-2</c:v>
                </c:pt>
                <c:pt idx="656">
                  <c:v>1.0279446957319749E-2</c:v>
                </c:pt>
                <c:pt idx="657">
                  <c:v>1.0308859607155441E-2</c:v>
                </c:pt>
                <c:pt idx="658">
                  <c:v>1.0338500686106755E-2</c:v>
                </c:pt>
                <c:pt idx="659">
                  <c:v>1.0368370194253629E-2</c:v>
                </c:pt>
                <c:pt idx="660">
                  <c:v>1.0398468131675997E-2</c:v>
                </c:pt>
                <c:pt idx="661">
                  <c:v>1.0428794498453797E-2</c:v>
                </c:pt>
                <c:pt idx="662">
                  <c:v>1.0459349294587028E-2</c:v>
                </c:pt>
                <c:pt idx="663">
                  <c:v>1.0490132520235562E-2</c:v>
                </c:pt>
                <c:pt idx="664">
                  <c:v>1.0521144175319463E-2</c:v>
                </c:pt>
                <c:pt idx="665">
                  <c:v>1.0552384259918668E-2</c:v>
                </c:pt>
                <c:pt idx="666">
                  <c:v>1.0583852774272984E-2</c:v>
                </c:pt>
                <c:pt idx="667">
                  <c:v>1.0615549718222539E-2</c:v>
                </c:pt>
                <c:pt idx="668">
                  <c:v>1.0647475091927205E-2</c:v>
                </c:pt>
                <c:pt idx="669">
                  <c:v>1.0679628895466919E-2</c:v>
                </c:pt>
                <c:pt idx="670">
                  <c:v>1.0712011128761745E-2</c:v>
                </c:pt>
                <c:pt idx="671">
                  <c:v>1.074447766622022E-2</c:v>
                </c:pt>
                <c:pt idx="672">
                  <c:v>1.0776718083036485E-2</c:v>
                </c:pt>
                <c:pt idx="673">
                  <c:v>1.0808721292558943E-2</c:v>
                </c:pt>
                <c:pt idx="674">
                  <c:v>1.0840487294627721E-2</c:v>
                </c:pt>
                <c:pt idx="675">
                  <c:v>1.0872016089162884E-2</c:v>
                </c:pt>
                <c:pt idx="676">
                  <c:v>1.0903307676244367E-2</c:v>
                </c:pt>
                <c:pt idx="677">
                  <c:v>1.0934362055712299E-2</c:v>
                </c:pt>
                <c:pt idx="678">
                  <c:v>1.0965179227486743E-2</c:v>
                </c:pt>
                <c:pt idx="679">
                  <c:v>1.09957591915677E-2</c:v>
                </c:pt>
                <c:pt idx="680">
                  <c:v>1.1026101947875233E-2</c:v>
                </c:pt>
                <c:pt idx="681">
                  <c:v>1.1056207496409343E-2</c:v>
                </c:pt>
                <c:pt idx="682">
                  <c:v>1.1086075837010156E-2</c:v>
                </c:pt>
                <c:pt idx="683">
                  <c:v>1.1115706969597738E-2</c:v>
                </c:pt>
                <c:pt idx="684">
                  <c:v>1.1145100894172089E-2</c:v>
                </c:pt>
                <c:pt idx="685">
                  <c:v>1.1174257610813143E-2</c:v>
                </c:pt>
                <c:pt idx="686">
                  <c:v>1.1203177119201158E-2</c:v>
                </c:pt>
                <c:pt idx="687">
                  <c:v>1.1231859419416068E-2</c:v>
                </c:pt>
                <c:pt idx="688">
                  <c:v>1.1260304511377939E-2</c:v>
                </c:pt>
                <c:pt idx="689">
                  <c:v>1.1288512395086769E-2</c:v>
                </c:pt>
                <c:pt idx="690">
                  <c:v>1.1316483070462624E-2</c:v>
                </c:pt>
                <c:pt idx="691">
                  <c:v>1.1344216537425567E-2</c:v>
                </c:pt>
                <c:pt idx="692">
                  <c:v>1.1371712795815725E-2</c:v>
                </c:pt>
                <c:pt idx="693">
                  <c:v>1.1398971845792971E-2</c:v>
                </c:pt>
                <c:pt idx="694">
                  <c:v>1.1425993687117497E-2</c:v>
                </c:pt>
                <c:pt idx="695">
                  <c:v>1.1452778319869239E-2</c:v>
                </c:pt>
                <c:pt idx="696">
                  <c:v>1.1479325743968261E-2</c:v>
                </c:pt>
                <c:pt idx="697">
                  <c:v>1.150563595925469E-2</c:v>
                </c:pt>
                <c:pt idx="698">
                  <c:v>1.1531708965888399E-2</c:v>
                </c:pt>
                <c:pt idx="699">
                  <c:v>1.1557544763549643E-2</c:v>
                </c:pt>
                <c:pt idx="700">
                  <c:v>1.1583143352398295E-2</c:v>
                </c:pt>
                <c:pt idx="701">
                  <c:v>1.1608504732194547E-2</c:v>
                </c:pt>
                <c:pt idx="702">
                  <c:v>1.163362890309827E-2</c:v>
                </c:pt>
                <c:pt idx="703">
                  <c:v>1.1658515865029528E-2</c:v>
                </c:pt>
                <c:pt idx="704">
                  <c:v>1.1683165617748514E-2</c:v>
                </c:pt>
                <c:pt idx="705">
                  <c:v>1.1707578161495036E-2</c:v>
                </c:pt>
                <c:pt idx="706">
                  <c:v>1.1731753495869413E-2</c:v>
                </c:pt>
                <c:pt idx="707">
                  <c:v>1.1755691621111453E-2</c:v>
                </c:pt>
                <c:pt idx="708">
                  <c:v>1.1779392537061284E-2</c:v>
                </c:pt>
                <c:pt idx="709">
                  <c:v>1.1802856243718907E-2</c:v>
                </c:pt>
                <c:pt idx="710">
                  <c:v>1.1826082740924448E-2</c:v>
                </c:pt>
                <c:pt idx="711">
                  <c:v>1.1849072028837782E-2</c:v>
                </c:pt>
                <c:pt idx="712">
                  <c:v>1.1871824107219098E-2</c:v>
                </c:pt>
                <c:pt idx="713">
                  <c:v>1.1894338976068397E-2</c:v>
                </c:pt>
                <c:pt idx="714">
                  <c:v>1.191661663538568E-2</c:v>
                </c:pt>
                <c:pt idx="715">
                  <c:v>1.1938657085091009E-2</c:v>
                </c:pt>
                <c:pt idx="716">
                  <c:v>1.1960460325184386E-2</c:v>
                </c:pt>
                <c:pt idx="717">
                  <c:v>1.1982026355585873E-2</c:v>
                </c:pt>
                <c:pt idx="718">
                  <c:v>1.2003355176295472E-2</c:v>
                </c:pt>
                <c:pt idx="719">
                  <c:v>1.2024446787153309E-2</c:v>
                </c:pt>
                <c:pt idx="720">
                  <c:v>1.2045301188239321E-2</c:v>
                </c:pt>
                <c:pt idx="721">
                  <c:v>1.2065918379473572E-2</c:v>
                </c:pt>
                <c:pt idx="722">
                  <c:v>1.2086298360856063E-2</c:v>
                </c:pt>
                <c:pt idx="723">
                  <c:v>1.2106475850215404E-2</c:v>
                </c:pt>
                <c:pt idx="724">
                  <c:v>1.2126572645003719E-2</c:v>
                </c:pt>
                <c:pt idx="725">
                  <c:v>1.2146599559050841E-2</c:v>
                </c:pt>
                <c:pt idx="726">
                  <c:v>1.2166556592196898E-2</c:v>
                </c:pt>
                <c:pt idx="727">
                  <c:v>1.218644374460176E-2</c:v>
                </c:pt>
                <c:pt idx="728">
                  <c:v>1.2206261016185493E-2</c:v>
                </c:pt>
                <c:pt idx="729">
                  <c:v>1.2226008406948097E-2</c:v>
                </c:pt>
                <c:pt idx="730">
                  <c:v>1.2245685916729698E-2</c:v>
                </c:pt>
                <c:pt idx="731">
                  <c:v>1.2265293545770106E-2</c:v>
                </c:pt>
                <c:pt idx="732">
                  <c:v>1.2284831293829512E-2</c:v>
                </c:pt>
                <c:pt idx="733">
                  <c:v>1.2304299161147725E-2</c:v>
                </c:pt>
                <c:pt idx="734">
                  <c:v>1.2323697147484935E-2</c:v>
                </c:pt>
                <c:pt idx="735">
                  <c:v>1.234302525292108E-2</c:v>
                </c:pt>
                <c:pt idx="736">
                  <c:v>1.2362283477376224E-2</c:v>
                </c:pt>
                <c:pt idx="737">
                  <c:v>1.2381471820930301E-2</c:v>
                </c:pt>
                <c:pt idx="738">
                  <c:v>1.2400590283583313E-2</c:v>
                </c:pt>
                <c:pt idx="739">
                  <c:v>1.2419638865255322E-2</c:v>
                </c:pt>
                <c:pt idx="740">
                  <c:v>1.2438617565946331E-2</c:v>
                </c:pt>
                <c:pt idx="741">
                  <c:v>1.2457526385736273E-2</c:v>
                </c:pt>
                <c:pt idx="742">
                  <c:v>1.2476365324465277E-2</c:v>
                </c:pt>
                <c:pt idx="743">
                  <c:v>1.249513438221328E-2</c:v>
                </c:pt>
                <c:pt idx="744">
                  <c:v>1.2513833558980281E-2</c:v>
                </c:pt>
                <c:pt idx="745">
                  <c:v>1.2532462854686344E-2</c:v>
                </c:pt>
                <c:pt idx="746">
                  <c:v>1.2551022269331469E-2</c:v>
                </c:pt>
                <c:pt idx="747">
                  <c:v>1.2569511802995592E-2</c:v>
                </c:pt>
                <c:pt idx="748">
                  <c:v>1.2587931455518842E-2</c:v>
                </c:pt>
                <c:pt idx="749">
                  <c:v>1.2606281227061089E-2</c:v>
                </c:pt>
                <c:pt idx="750">
                  <c:v>1.2624561117542399E-2</c:v>
                </c:pt>
                <c:pt idx="751">
                  <c:v>1.2642771126882835E-2</c:v>
                </c:pt>
                <c:pt idx="752">
                  <c:v>1.2660911255162333E-2</c:v>
                </c:pt>
                <c:pt idx="753">
                  <c:v>1.2678981502300957E-2</c:v>
                </c:pt>
                <c:pt idx="754">
                  <c:v>1.2696981868378643E-2</c:v>
                </c:pt>
                <c:pt idx="755">
                  <c:v>1.2714912353235519E-2</c:v>
                </c:pt>
                <c:pt idx="756">
                  <c:v>1.2732772957031457E-2</c:v>
                </c:pt>
                <c:pt idx="757">
                  <c:v>1.2750563679686522E-2</c:v>
                </c:pt>
                <c:pt idx="758">
                  <c:v>1.2768284521200712E-2</c:v>
                </c:pt>
                <c:pt idx="759">
                  <c:v>1.2785935481494093E-2</c:v>
                </c:pt>
                <c:pt idx="760">
                  <c:v>1.2803516560646599E-2</c:v>
                </c:pt>
                <c:pt idx="761">
                  <c:v>1.282102775849836E-2</c:v>
                </c:pt>
                <c:pt idx="762">
                  <c:v>1.2838469075289183E-2</c:v>
                </c:pt>
                <c:pt idx="763">
                  <c:v>1.2855840510859196E-2</c:v>
                </c:pt>
                <c:pt idx="764">
                  <c:v>1.2873142065128462E-2</c:v>
                </c:pt>
                <c:pt idx="765">
                  <c:v>1.2890373738176919E-2</c:v>
                </c:pt>
                <c:pt idx="766">
                  <c:v>1.2907535530084502E-2</c:v>
                </c:pt>
                <c:pt idx="767">
                  <c:v>1.2924627440611403E-2</c:v>
                </c:pt>
                <c:pt idx="768">
                  <c:v>1.2941649469997429E-2</c:v>
                </c:pt>
                <c:pt idx="769">
                  <c:v>1.2958601618002774E-2</c:v>
                </c:pt>
                <c:pt idx="770">
                  <c:v>1.2975483884787309E-2</c:v>
                </c:pt>
                <c:pt idx="771">
                  <c:v>1.2992296270271098E-2</c:v>
                </c:pt>
                <c:pt idx="772">
                  <c:v>1.3011424856186338E-2</c:v>
                </c:pt>
                <c:pt idx="773">
                  <c:v>1.3028087496014251E-2</c:v>
                </c:pt>
                <c:pt idx="774">
                  <c:v>1.3044680254541419E-2</c:v>
                </c:pt>
                <c:pt idx="775">
                  <c:v>1.3061206751112664E-2</c:v>
                </c:pt>
                <c:pt idx="776">
                  <c:v>1.3077707750799306E-2</c:v>
                </c:pt>
                <c:pt idx="777">
                  <c:v>1.3094194873666254E-2</c:v>
                </c:pt>
                <c:pt idx="778">
                  <c:v>1.3110668119553637E-2</c:v>
                </c:pt>
                <c:pt idx="779">
                  <c:v>1.3127127488701262E-2</c:v>
                </c:pt>
                <c:pt idx="780">
                  <c:v>1.3143572980949259E-2</c:v>
                </c:pt>
                <c:pt idx="781">
                  <c:v>1.3160004596377561E-2</c:v>
                </c:pt>
                <c:pt idx="782">
                  <c:v>1.3176422334906235E-2</c:v>
                </c:pt>
                <c:pt idx="783">
                  <c:v>1.3192826196535279E-2</c:v>
                </c:pt>
                <c:pt idx="784">
                  <c:v>1.320921618134463E-2</c:v>
                </c:pt>
                <c:pt idx="785">
                  <c:v>1.3225592289254351E-2</c:v>
                </c:pt>
                <c:pt idx="786">
                  <c:v>1.3241954520264443E-2</c:v>
                </c:pt>
                <c:pt idx="787">
                  <c:v>1.3258302874454841E-2</c:v>
                </c:pt>
                <c:pt idx="788">
                  <c:v>1.3274637351665675E-2</c:v>
                </c:pt>
                <c:pt idx="789">
                  <c:v>1.329095795213675E-2</c:v>
                </c:pt>
                <c:pt idx="790">
                  <c:v>1.3307264675628261E-2</c:v>
                </c:pt>
                <c:pt idx="791">
                  <c:v>1.3323557522220142E-2</c:v>
                </c:pt>
                <c:pt idx="792">
                  <c:v>1.3341245906697274E-2</c:v>
                </c:pt>
                <c:pt idx="793">
                  <c:v>1.3356101584864888E-2</c:v>
                </c:pt>
                <c:pt idx="794">
                  <c:v>1.3372352800837817E-2</c:v>
                </c:pt>
                <c:pt idx="795">
                  <c:v>1.3388590139911116E-2</c:v>
                </c:pt>
                <c:pt idx="796">
                  <c:v>1.3404813602084786E-2</c:v>
                </c:pt>
                <c:pt idx="797">
                  <c:v>1.3421023187438763E-2</c:v>
                </c:pt>
                <c:pt idx="798">
                  <c:v>1.3437218895813174E-2</c:v>
                </c:pt>
                <c:pt idx="799">
                  <c:v>1.3453400727287956E-2</c:v>
                </c:pt>
                <c:pt idx="800">
                  <c:v>1.3469568681863109E-2</c:v>
                </c:pt>
                <c:pt idx="801">
                  <c:v>1.3485722759618568E-2</c:v>
                </c:pt>
                <c:pt idx="802">
                  <c:v>1.3501862960394462E-2</c:v>
                </c:pt>
                <c:pt idx="803">
                  <c:v>1.3517989284270726E-2</c:v>
                </c:pt>
                <c:pt idx="804">
                  <c:v>1.3534101731247361E-2</c:v>
                </c:pt>
                <c:pt idx="805">
                  <c:v>1.3550200301244431E-2</c:v>
                </c:pt>
                <c:pt idx="806">
                  <c:v>1.3566284994421807E-2</c:v>
                </c:pt>
                <c:pt idx="807">
                  <c:v>1.3582355810699553E-2</c:v>
                </c:pt>
                <c:pt idx="808">
                  <c:v>1.3598412749997735E-2</c:v>
                </c:pt>
                <c:pt idx="809">
                  <c:v>1.3614455812396287E-2</c:v>
                </c:pt>
                <c:pt idx="810">
                  <c:v>1.3630484997895209E-2</c:v>
                </c:pt>
                <c:pt idx="811">
                  <c:v>1.3646500306414566E-2</c:v>
                </c:pt>
                <c:pt idx="812">
                  <c:v>1.366250173811423E-2</c:v>
                </c:pt>
                <c:pt idx="813">
                  <c:v>1.3678489292834328E-2</c:v>
                </c:pt>
                <c:pt idx="814">
                  <c:v>1.3694462970574861E-2</c:v>
                </c:pt>
                <c:pt idx="815">
                  <c:v>1.3710422771415764E-2</c:v>
                </c:pt>
                <c:pt idx="816">
                  <c:v>1.3726368695436975E-2</c:v>
                </c:pt>
                <c:pt idx="817">
                  <c:v>1.3742300742398683E-2</c:v>
                </c:pt>
                <c:pt idx="818">
                  <c:v>1.3758218912460762E-2</c:v>
                </c:pt>
                <c:pt idx="819">
                  <c:v>1.3774123205543276E-2</c:v>
                </c:pt>
                <c:pt idx="820">
                  <c:v>1.379001362172616E-2</c:v>
                </c:pt>
                <c:pt idx="821">
                  <c:v>1.3805890161009415E-2</c:v>
                </c:pt>
                <c:pt idx="822">
                  <c:v>1.3821752823313105E-2</c:v>
                </c:pt>
                <c:pt idx="823">
                  <c:v>1.3837601608717165E-2</c:v>
                </c:pt>
                <c:pt idx="824">
                  <c:v>1.3854833611461892E-2</c:v>
                </c:pt>
                <c:pt idx="825">
                  <c:v>1.3869257548586589E-2</c:v>
                </c:pt>
                <c:pt idx="826">
                  <c:v>1.3885064703051953E-2</c:v>
                </c:pt>
                <c:pt idx="827">
                  <c:v>1.3900866102360965E-2</c:v>
                </c:pt>
                <c:pt idx="828">
                  <c:v>1.3916753222220635E-2</c:v>
                </c:pt>
                <c:pt idx="829">
                  <c:v>1.3932752137453264E-2</c:v>
                </c:pt>
                <c:pt idx="830">
                  <c:v>1.394886284829866E-2</c:v>
                </c:pt>
                <c:pt idx="831">
                  <c:v>1.3965085354596951E-2</c:v>
                </c:pt>
                <c:pt idx="832">
                  <c:v>1.3981419656348137E-2</c:v>
                </c:pt>
                <c:pt idx="833">
                  <c:v>1.3997865753712091E-2</c:v>
                </c:pt>
                <c:pt idx="834">
                  <c:v>1.401442364652894E-2</c:v>
                </c:pt>
                <c:pt idx="835">
                  <c:v>1.4031093334958555E-2</c:v>
                </c:pt>
                <c:pt idx="836">
                  <c:v>1.4047874819000938E-2</c:v>
                </c:pt>
                <c:pt idx="837">
                  <c:v>1.4064768098576153E-2</c:v>
                </c:pt>
                <c:pt idx="838">
                  <c:v>1.408177317384407E-2</c:v>
                </c:pt>
                <c:pt idx="839">
                  <c:v>1.4098890044724754E-2</c:v>
                </c:pt>
                <c:pt idx="840">
                  <c:v>1.411611871113827E-2</c:v>
                </c:pt>
                <c:pt idx="841">
                  <c:v>1.4133459173324425E-2</c:v>
                </c:pt>
                <c:pt idx="842">
                  <c:v>1.4150911431123347E-2</c:v>
                </c:pt>
                <c:pt idx="843">
                  <c:v>1.4168475484614973E-2</c:v>
                </c:pt>
                <c:pt idx="844">
                  <c:v>1.4186151333799302E-2</c:v>
                </c:pt>
                <c:pt idx="845">
                  <c:v>1.4205494349108783E-2</c:v>
                </c:pt>
                <c:pt idx="846">
                  <c:v>1.4221838419326005E-2</c:v>
                </c:pt>
                <c:pt idx="847">
                  <c:v>1.4239849655748316E-2</c:v>
                </c:pt>
                <c:pt idx="848">
                  <c:v>1.4257972687943266E-2</c:v>
                </c:pt>
                <c:pt idx="849">
                  <c:v>1.4278821617565995E-2</c:v>
                </c:pt>
                <c:pt idx="850">
                  <c:v>1.4297184212050951E-2</c:v>
                </c:pt>
                <c:pt idx="851">
                  <c:v>1.4315658602548353E-2</c:v>
                </c:pt>
                <c:pt idx="852">
                  <c:v>1.4334244788818395E-2</c:v>
                </c:pt>
                <c:pt idx="853">
                  <c:v>1.4352942770941013E-2</c:v>
                </c:pt>
                <c:pt idx="854">
                  <c:v>1.4371752548996142E-2</c:v>
                </c:pt>
                <c:pt idx="855">
                  <c:v>1.439067412282391E-2</c:v>
                </c:pt>
                <c:pt idx="856">
                  <c:v>1.4409707492664126E-2</c:v>
                </c:pt>
                <c:pt idx="857">
                  <c:v>1.4428852658436853E-2</c:v>
                </c:pt>
                <c:pt idx="858">
                  <c:v>1.4448109620062155E-2</c:v>
                </c:pt>
                <c:pt idx="859">
                  <c:v>1.4467478377699905E-2</c:v>
                </c:pt>
                <c:pt idx="860">
                  <c:v>1.4486958931350102E-2</c:v>
                </c:pt>
                <c:pt idx="861">
                  <c:v>1.4506551280932811E-2</c:v>
                </c:pt>
                <c:pt idx="862">
                  <c:v>1.4526255426607904E-2</c:v>
                </c:pt>
                <c:pt idx="863">
                  <c:v>1.454607136837538E-2</c:v>
                </c:pt>
                <c:pt idx="864">
                  <c:v>1.4565999106075367E-2</c:v>
                </c:pt>
                <c:pt idx="865">
                  <c:v>1.4586038639867738E-2</c:v>
                </c:pt>
                <c:pt idx="866">
                  <c:v>1.4606189969832428E-2</c:v>
                </c:pt>
                <c:pt idx="867">
                  <c:v>1.4626453095889502E-2</c:v>
                </c:pt>
                <c:pt idx="868">
                  <c:v>1.4646828017959024E-2</c:v>
                </c:pt>
                <c:pt idx="869">
                  <c:v>1.4667314736280801E-2</c:v>
                </c:pt>
                <c:pt idx="870">
                  <c:v>1.4687913250774898E-2</c:v>
                </c:pt>
                <c:pt idx="871">
                  <c:v>1.4708623561441314E-2</c:v>
                </c:pt>
                <c:pt idx="872">
                  <c:v>1.4729445668359986E-2</c:v>
                </c:pt>
                <c:pt idx="873">
                  <c:v>1.4750379571450978E-2</c:v>
                </c:pt>
                <c:pt idx="874">
                  <c:v>1.4771425270794225E-2</c:v>
                </c:pt>
                <c:pt idx="875">
                  <c:v>1.4792582766389728E-2</c:v>
                </c:pt>
                <c:pt idx="876">
                  <c:v>1.4819340700298334E-2</c:v>
                </c:pt>
                <c:pt idx="877">
                  <c:v>1.4835233146497373E-2</c:v>
                </c:pt>
                <c:pt idx="878">
                  <c:v>1.4856726031089451E-2</c:v>
                </c:pt>
                <c:pt idx="879">
                  <c:v>1.4878315012412102E-2</c:v>
                </c:pt>
                <c:pt idx="880">
                  <c:v>1.4899823265190903E-2</c:v>
                </c:pt>
                <c:pt idx="881">
                  <c:v>1.4921200385824562E-2</c:v>
                </c:pt>
                <c:pt idx="882">
                  <c:v>1.4942446374233143E-2</c:v>
                </c:pt>
                <c:pt idx="883">
                  <c:v>1.4963561230336708E-2</c:v>
                </c:pt>
                <c:pt idx="884">
                  <c:v>1.4984544954215195E-2</c:v>
                </c:pt>
                <c:pt idx="885">
                  <c:v>1.5005397545788668E-2</c:v>
                </c:pt>
                <c:pt idx="886">
                  <c:v>1.5026119005137062E-2</c:v>
                </c:pt>
                <c:pt idx="887">
                  <c:v>1.5046709332100505E-2</c:v>
                </c:pt>
                <c:pt idx="888">
                  <c:v>1.5067168526758934E-2</c:v>
                </c:pt>
                <c:pt idx="889">
                  <c:v>1.5087496588952476E-2</c:v>
                </c:pt>
                <c:pt idx="890">
                  <c:v>1.5107693518841003E-2</c:v>
                </c:pt>
                <c:pt idx="891">
                  <c:v>1.5127759316264644E-2</c:v>
                </c:pt>
                <c:pt idx="892">
                  <c:v>1.5147693981223398E-2</c:v>
                </c:pt>
                <c:pt idx="893">
                  <c:v>1.5167497513797201E-2</c:v>
                </c:pt>
                <c:pt idx="894">
                  <c:v>1.5187169913906118E-2</c:v>
                </c:pt>
                <c:pt idx="895">
                  <c:v>1.5206711181390276E-2</c:v>
                </c:pt>
                <c:pt idx="896">
                  <c:v>1.5226121316489483E-2</c:v>
                </c:pt>
                <c:pt idx="897">
                  <c:v>1.5251529718645074E-2</c:v>
                </c:pt>
                <c:pt idx="898">
                  <c:v>1.5270641742315405E-2</c:v>
                </c:pt>
                <c:pt idx="899">
                  <c:v>1.5289622624301558E-2</c:v>
                </c:pt>
                <c:pt idx="900">
                  <c:v>1.530847236449695E-2</c:v>
                </c:pt>
                <c:pt idx="901">
                  <c:v>1.5327190962901582E-2</c:v>
                </c:pt>
                <c:pt idx="902">
                  <c:v>1.5345778419382228E-2</c:v>
                </c:pt>
                <c:pt idx="903">
                  <c:v>1.5364234733912241E-2</c:v>
                </c:pt>
                <c:pt idx="904">
                  <c:v>1.5384191738121444E-2</c:v>
                </c:pt>
                <c:pt idx="905">
                  <c:v>1.5400753936907208E-2</c:v>
                </c:pt>
                <c:pt idx="906">
                  <c:v>1.5418816825238935E-2</c:v>
                </c:pt>
                <c:pt idx="907">
                  <c:v>1.5436748571380221E-2</c:v>
                </c:pt>
                <c:pt idx="908">
                  <c:v>1.5456146619514666E-2</c:v>
                </c:pt>
                <c:pt idx="909">
                  <c:v>1.547221863687831E-2</c:v>
                </c:pt>
                <c:pt idx="910">
                  <c:v>1.5489756956101886E-2</c:v>
                </c:pt>
                <c:pt idx="911">
                  <c:v>1.5507164132895213E-2</c:v>
                </c:pt>
                <c:pt idx="912">
                  <c:v>1.5524440167231646E-2</c:v>
                </c:pt>
                <c:pt idx="913">
                  <c:v>1.5541585059031249E-2</c:v>
                </c:pt>
                <c:pt idx="914">
                  <c:v>1.5558598808214086E-2</c:v>
                </c:pt>
                <c:pt idx="915">
                  <c:v>1.5575481414780157E-2</c:v>
                </c:pt>
                <c:pt idx="916">
                  <c:v>1.5592232878596235E-2</c:v>
                </c:pt>
                <c:pt idx="917">
                  <c:v>1.5608853199715611E-2</c:v>
                </c:pt>
                <c:pt idx="918">
                  <c:v>1.5625342377978413E-2</c:v>
                </c:pt>
                <c:pt idx="919">
                  <c:v>1.564170041338464E-2</c:v>
                </c:pt>
                <c:pt idx="920">
                  <c:v>1.5657927305881003E-2</c:v>
                </c:pt>
                <c:pt idx="921">
                  <c:v>1.5674023055387565E-2</c:v>
                </c:pt>
                <c:pt idx="922">
                  <c:v>1.5691464142282285E-2</c:v>
                </c:pt>
                <c:pt idx="923">
                  <c:v>1.5705821125271413E-2</c:v>
                </c:pt>
                <c:pt idx="924">
                  <c:v>1.5721523445568764E-2</c:v>
                </c:pt>
                <c:pt idx="925">
                  <c:v>1.573709462266315E-2</c:v>
                </c:pt>
                <c:pt idx="926">
                  <c:v>1.5752534656554573E-2</c:v>
                </c:pt>
                <c:pt idx="927">
                  <c:v>1.5767843547136451E-2</c:v>
                </c:pt>
                <c:pt idx="928">
                  <c:v>1.5786642315624988E-2</c:v>
                </c:pt>
                <c:pt idx="929">
                  <c:v>1.5801650133013823E-2</c:v>
                </c:pt>
                <c:pt idx="930">
                  <c:v>1.5816526817298282E-2</c:v>
                </c:pt>
                <c:pt idx="931">
                  <c:v>1.5831279163363021E-2</c:v>
                </c:pt>
                <c:pt idx="932">
                  <c:v>1.5845921806540986E-2</c:v>
                </c:pt>
                <c:pt idx="933">
                  <c:v>1.5860455269613993E-2</c:v>
                </c:pt>
                <c:pt idx="934">
                  <c:v>1.5874879552582044E-2</c:v>
                </c:pt>
                <c:pt idx="935">
                  <c:v>1.588919465520533E-2</c:v>
                </c:pt>
                <c:pt idx="936">
                  <c:v>1.5903400577803595E-2</c:v>
                </c:pt>
                <c:pt idx="937">
                  <c:v>1.591950222773697E-2</c:v>
                </c:pt>
                <c:pt idx="938">
                  <c:v>1.5933474192681985E-2</c:v>
                </c:pt>
                <c:pt idx="939">
                  <c:v>1.594733697736217E-2</c:v>
                </c:pt>
                <c:pt idx="940">
                  <c:v>1.5961090581857462E-2</c:v>
                </c:pt>
                <c:pt idx="941">
                  <c:v>1.597473500600799E-2</c:v>
                </c:pt>
                <c:pt idx="942">
                  <c:v>1.5988270249893688E-2</c:v>
                </c:pt>
                <c:pt idx="943">
                  <c:v>1.6001696313514557E-2</c:v>
                </c:pt>
                <c:pt idx="944">
                  <c:v>1.6015013196790662E-2</c:v>
                </c:pt>
                <c:pt idx="945">
                  <c:v>1.6028220899801937E-2</c:v>
                </c:pt>
                <c:pt idx="946">
                  <c:v>1.6042608010824466E-2</c:v>
                </c:pt>
                <c:pt idx="947">
                  <c:v>1.6054308764870129E-2</c:v>
                </c:pt>
                <c:pt idx="948">
                  <c:v>1.6067188926927045E-2</c:v>
                </c:pt>
                <c:pt idx="949">
                  <c:v>1.607995990855926E-2</c:v>
                </c:pt>
                <c:pt idx="950">
                  <c:v>1.6092621709926647E-2</c:v>
                </c:pt>
                <c:pt idx="951">
                  <c:v>1.6105174330789396E-2</c:v>
                </c:pt>
                <c:pt idx="952">
                  <c:v>1.611761777130738E-2</c:v>
                </c:pt>
                <c:pt idx="953">
                  <c:v>1.6129952031400663E-2</c:v>
                </c:pt>
                <c:pt idx="954">
                  <c:v>1.6142177111149181E-2</c:v>
                </c:pt>
                <c:pt idx="955">
                  <c:v>1.6154293010393062E-2</c:v>
                </c:pt>
                <c:pt idx="956">
                  <c:v>1.6166299729212241E-2</c:v>
                </c:pt>
                <c:pt idx="957">
                  <c:v>1.6178197267686656E-2</c:v>
                </c:pt>
                <c:pt idx="958">
                  <c:v>1.6189985625576497E-2</c:v>
                </c:pt>
                <c:pt idx="959">
                  <c:v>1.6201664803041638E-2</c:v>
                </c:pt>
                <c:pt idx="960">
                  <c:v>1.6213234800002141E-2</c:v>
                </c:pt>
                <c:pt idx="961">
                  <c:v>1.6224695616537943E-2</c:v>
                </c:pt>
                <c:pt idx="962">
                  <c:v>1.6236047252489172E-2</c:v>
                </c:pt>
                <c:pt idx="963">
                  <c:v>1.6247289708095636E-2</c:v>
                </c:pt>
                <c:pt idx="964">
                  <c:v>1.6258422982957654E-2</c:v>
                </c:pt>
                <c:pt idx="965">
                  <c:v>1.6269447077474908E-2</c:v>
                </c:pt>
                <c:pt idx="966">
                  <c:v>1.6280361991327652E-2</c:v>
                </c:pt>
                <c:pt idx="967">
                  <c:v>1.6291167724675759E-2</c:v>
                </c:pt>
                <c:pt idx="968">
                  <c:v>1.6301864277519229E-2</c:v>
                </c:pt>
                <c:pt idx="969">
                  <c:v>1.631245164969819E-2</c:v>
                </c:pt>
                <c:pt idx="970">
                  <c:v>1.6322929841372513E-2</c:v>
                </c:pt>
                <c:pt idx="971">
                  <c:v>1.6333298852382327E-2</c:v>
                </c:pt>
                <c:pt idx="972">
                  <c:v>1.6343558682887505E-2</c:v>
                </c:pt>
                <c:pt idx="973">
                  <c:v>1.6353709332728172E-2</c:v>
                </c:pt>
                <c:pt idx="974">
                  <c:v>1.6363750801984267E-2</c:v>
                </c:pt>
                <c:pt idx="975">
                  <c:v>1.6373683090495916E-2</c:v>
                </c:pt>
                <c:pt idx="976">
                  <c:v>1.6383506198502928E-2</c:v>
                </c:pt>
                <c:pt idx="977">
                  <c:v>1.6393220125845431E-2</c:v>
                </c:pt>
                <c:pt idx="978">
                  <c:v>1.6402824872443489E-2</c:v>
                </c:pt>
                <c:pt idx="979">
                  <c:v>1.6412320438536909E-2</c:v>
                </c:pt>
                <c:pt idx="980">
                  <c:v>1.6421706823885884E-2</c:v>
                </c:pt>
                <c:pt idx="981">
                  <c:v>1.6430984028490414E-2</c:v>
                </c:pt>
                <c:pt idx="982">
                  <c:v>1.6440152052430435E-2</c:v>
                </c:pt>
                <c:pt idx="983">
                  <c:v>1.6449210895705946E-2</c:v>
                </c:pt>
                <c:pt idx="984">
                  <c:v>1.6458160558316948E-2</c:v>
                </c:pt>
                <c:pt idx="985">
                  <c:v>1.6467001040183504E-2</c:v>
                </c:pt>
                <c:pt idx="986">
                  <c:v>1.6475732341305616E-2</c:v>
                </c:pt>
                <c:pt idx="987">
                  <c:v>1.6484354461683282E-2</c:v>
                </c:pt>
                <c:pt idx="988">
                  <c:v>1.6492867401396438E-2</c:v>
                </c:pt>
                <c:pt idx="989">
                  <c:v>1.6501271160285214E-2</c:v>
                </c:pt>
                <c:pt idx="990">
                  <c:v>1.6509565738429544E-2</c:v>
                </c:pt>
                <c:pt idx="991">
                  <c:v>1.6517751135909364E-2</c:v>
                </c:pt>
                <c:pt idx="992">
                  <c:v>1.6525827352564804E-2</c:v>
                </c:pt>
                <c:pt idx="993">
                  <c:v>1.6533794388475798E-2</c:v>
                </c:pt>
                <c:pt idx="994">
                  <c:v>1.654165224356241E-2</c:v>
                </c:pt>
                <c:pt idx="995">
                  <c:v>1.6549400917824642E-2</c:v>
                </c:pt>
                <c:pt idx="996">
                  <c:v>1.6557040411342427E-2</c:v>
                </c:pt>
                <c:pt idx="997">
                  <c:v>1.6564570724115768E-2</c:v>
                </c:pt>
                <c:pt idx="998">
                  <c:v>1.6571991855984791E-2</c:v>
                </c:pt>
                <c:pt idx="999">
                  <c:v>1.6579303807029433E-2</c:v>
                </c:pt>
                <c:pt idx="1000">
                  <c:v>1.6586506577329629E-2</c:v>
                </c:pt>
                <c:pt idx="1001">
                  <c:v>1.6593600166805444E-2</c:v>
                </c:pt>
                <c:pt idx="1002">
                  <c:v>1.6600584575376942E-2</c:v>
                </c:pt>
                <c:pt idx="1003">
                  <c:v>1.6607459803124058E-2</c:v>
                </c:pt>
                <c:pt idx="1004">
                  <c:v>1.6614225850046793E-2</c:v>
                </c:pt>
                <c:pt idx="1005">
                  <c:v>1.6620882716065211E-2</c:v>
                </c:pt>
                <c:pt idx="1006">
                  <c:v>1.6627430401339183E-2</c:v>
                </c:pt>
                <c:pt idx="1007">
                  <c:v>1.6633868905628901E-2</c:v>
                </c:pt>
                <c:pt idx="1008">
                  <c:v>1.6640198229094239E-2</c:v>
                </c:pt>
                <c:pt idx="1009">
                  <c:v>1.6646418371655258E-2</c:v>
                </c:pt>
                <c:pt idx="1010">
                  <c:v>1.6652529333391897E-2</c:v>
                </c:pt>
                <c:pt idx="1011">
                  <c:v>1.6658531114144282E-2</c:v>
                </c:pt>
                <c:pt idx="1012">
                  <c:v>1.6664423714072285E-2</c:v>
                </c:pt>
                <c:pt idx="1013">
                  <c:v>1.6670207133095971E-2</c:v>
                </c:pt>
                <c:pt idx="1014">
                  <c:v>1.667588137121534E-2</c:v>
                </c:pt>
                <c:pt idx="1015">
                  <c:v>1.6681446428430391E-2</c:v>
                </c:pt>
                <c:pt idx="1016">
                  <c:v>1.6686902304661189E-2</c:v>
                </c:pt>
                <c:pt idx="1017">
                  <c:v>1.6692249000067605E-2</c:v>
                </c:pt>
                <c:pt idx="1018">
                  <c:v>1.6697486514489768E-2</c:v>
                </c:pt>
                <c:pt idx="1019">
                  <c:v>1.6702614847927677E-2</c:v>
                </c:pt>
                <c:pt idx="1020">
                  <c:v>1.6707634000541205E-2</c:v>
                </c:pt>
                <c:pt idx="1021">
                  <c:v>1.6712543972170479E-2</c:v>
                </c:pt>
                <c:pt idx="1022">
                  <c:v>1.6717344762895436E-2</c:v>
                </c:pt>
                <c:pt idx="1023">
                  <c:v>1.672203637263614E-2</c:v>
                </c:pt>
                <c:pt idx="1024">
                  <c:v>1.6726618801472526E-2</c:v>
                </c:pt>
                <c:pt idx="1025">
                  <c:v>1.6731092049244722E-2</c:v>
                </c:pt>
                <c:pt idx="1026">
                  <c:v>1.6735456116112601E-2</c:v>
                </c:pt>
                <c:pt idx="1027">
                  <c:v>1.6739711001996227E-2</c:v>
                </c:pt>
                <c:pt idx="1028">
                  <c:v>1.6743856706975535E-2</c:v>
                </c:pt>
                <c:pt idx="1029">
                  <c:v>1.6747893230890654E-2</c:v>
                </c:pt>
                <c:pt idx="1030">
                  <c:v>1.6751820573901455E-2</c:v>
                </c:pt>
                <c:pt idx="1031">
                  <c:v>1.6755638735928002E-2</c:v>
                </c:pt>
                <c:pt idx="1032">
                  <c:v>1.6759868658660082E-2</c:v>
                </c:pt>
                <c:pt idx="1033">
                  <c:v>1.6763452861434658E-2</c:v>
                </c:pt>
                <c:pt idx="1034">
                  <c:v>1.6766927883145044E-2</c:v>
                </c:pt>
                <c:pt idx="1035">
                  <c:v>1.6770301227229112E-2</c:v>
                </c:pt>
                <c:pt idx="1036">
                  <c:v>1.6773657404245412E-2</c:v>
                </c:pt>
                <c:pt idx="1037">
                  <c:v>1.6777020503804252E-2</c:v>
                </c:pt>
                <c:pt idx="1038">
                  <c:v>1.6780390525665823E-2</c:v>
                </c:pt>
                <c:pt idx="1039">
                  <c:v>1.6783767470069932E-2</c:v>
                </c:pt>
                <c:pt idx="1040">
                  <c:v>1.6787151336936645E-2</c:v>
                </c:pt>
                <c:pt idx="1041">
                  <c:v>1.6790542126265962E-2</c:v>
                </c:pt>
                <c:pt idx="1042">
                  <c:v>1.6793939837977945E-2</c:v>
                </c:pt>
                <c:pt idx="1043">
                  <c:v>1.6797344472232467E-2</c:v>
                </c:pt>
                <c:pt idx="1044">
                  <c:v>1.6800756028949593E-2</c:v>
                </c:pt>
                <c:pt idx="1045">
                  <c:v>1.6804174508049385E-2</c:v>
                </c:pt>
                <c:pt idx="1046">
                  <c:v>1.6807599909611781E-2</c:v>
                </c:pt>
                <c:pt idx="1047">
                  <c:v>1.6811032233796652E-2</c:v>
                </c:pt>
                <c:pt idx="1048">
                  <c:v>1.6814471480204318E-2</c:v>
                </c:pt>
                <c:pt idx="1049">
                  <c:v>1.6817917649154523E-2</c:v>
                </c:pt>
                <c:pt idx="1050">
                  <c:v>1.6821370740647268E-2</c:v>
                </c:pt>
                <c:pt idx="1051">
                  <c:v>1.6824830754522679E-2</c:v>
                </c:pt>
                <c:pt idx="1052">
                  <c:v>1.682893894499049E-2</c:v>
                </c:pt>
                <c:pt idx="1053">
                  <c:v>1.6831771549661312E-2</c:v>
                </c:pt>
                <c:pt idx="1054">
                  <c:v>1.6835252330924533E-2</c:v>
                </c:pt>
                <c:pt idx="1055">
                  <c:v>1.6838740034730293E-2</c:v>
                </c:pt>
                <c:pt idx="1056">
                  <c:v>1.684223466091872E-2</c:v>
                </c:pt>
                <c:pt idx="1057">
                  <c:v>1.684573620956975E-2</c:v>
                </c:pt>
                <c:pt idx="1058">
                  <c:v>1.6849244680683384E-2</c:v>
                </c:pt>
                <c:pt idx="1059">
                  <c:v>1.6852760074259621E-2</c:v>
                </c:pt>
                <c:pt idx="1060">
                  <c:v>1.685628239029846E-2</c:v>
                </c:pt>
                <c:pt idx="1061">
                  <c:v>1.6859811628719967E-2</c:v>
                </c:pt>
                <c:pt idx="1062">
                  <c:v>1.6863347789763949E-2</c:v>
                </c:pt>
                <c:pt idx="1063">
                  <c:v>1.6866890873190599E-2</c:v>
                </c:pt>
                <c:pt idx="1064">
                  <c:v>1.6870440878999915E-2</c:v>
                </c:pt>
                <c:pt idx="1065">
                  <c:v>1.687399780735177E-2</c:v>
                </c:pt>
                <c:pt idx="1066">
                  <c:v>1.6877561658166229E-2</c:v>
                </c:pt>
                <c:pt idx="1067">
                  <c:v>1.6881132431443291E-2</c:v>
                </c:pt>
                <c:pt idx="1068">
                  <c:v>1.6884710127182956E-2</c:v>
                </c:pt>
                <c:pt idx="1069">
                  <c:v>1.6888294745385224E-2</c:v>
                </c:pt>
                <c:pt idx="1070">
                  <c:v>1.6891886286050095E-2</c:v>
                </c:pt>
                <c:pt idx="1071">
                  <c:v>1.6895484749177569E-2</c:v>
                </c:pt>
                <c:pt idx="1072">
                  <c:v>1.6899090134687711E-2</c:v>
                </c:pt>
                <c:pt idx="1073">
                  <c:v>1.6902702442820328E-2</c:v>
                </c:pt>
                <c:pt idx="1074">
                  <c:v>1.6906321673335611E-2</c:v>
                </c:pt>
                <c:pt idx="1075">
                  <c:v>1.6909947826313498E-2</c:v>
                </c:pt>
                <c:pt idx="1076">
                  <c:v>1.6913580901753988E-2</c:v>
                </c:pt>
                <c:pt idx="1077">
                  <c:v>1.6917220899657082E-2</c:v>
                </c:pt>
                <c:pt idx="1078">
                  <c:v>1.6920867819942842E-2</c:v>
                </c:pt>
                <c:pt idx="1079">
                  <c:v>1.6924521662851078E-2</c:v>
                </c:pt>
                <c:pt idx="1080">
                  <c:v>1.6928182428062044E-2</c:v>
                </c:pt>
                <c:pt idx="1081">
                  <c:v>1.6931850115895486E-2</c:v>
                </c:pt>
                <c:pt idx="1082">
                  <c:v>1.6935524726111595E-2</c:v>
                </c:pt>
                <c:pt idx="1083">
                  <c:v>1.6939206258790307E-2</c:v>
                </c:pt>
                <c:pt idx="1084">
                  <c:v>1.6943422201265435E-2</c:v>
                </c:pt>
                <c:pt idx="1085">
                  <c:v>1.6947118567758324E-2</c:v>
                </c:pt>
                <c:pt idx="1086">
                  <c:v>1.6950821856793752E-2</c:v>
                </c:pt>
                <c:pt idx="1087">
                  <c:v>1.6954532068291783E-2</c:v>
                </c:pt>
                <c:pt idx="1088">
                  <c:v>1.6958249202252418E-2</c:v>
                </c:pt>
                <c:pt idx="1089">
                  <c:v>1.6961973258675656E-2</c:v>
                </c:pt>
                <c:pt idx="1090">
                  <c:v>1.6965704237561496E-2</c:v>
                </c:pt>
                <c:pt idx="1091">
                  <c:v>1.696944213890994E-2</c:v>
                </c:pt>
                <c:pt idx="1092">
                  <c:v>1.6973186962720987E-2</c:v>
                </c:pt>
                <c:pt idx="1093">
                  <c:v>1.6976938709074574E-2</c:v>
                </c:pt>
                <c:pt idx="1094">
                  <c:v>1.6980697377730891E-2</c:v>
                </c:pt>
                <c:pt idx="1095">
                  <c:v>1.6984462969009684E-2</c:v>
                </c:pt>
                <c:pt idx="1096">
                  <c:v>1.6988235482671143E-2</c:v>
                </c:pt>
                <c:pt idx="1097">
                  <c:v>1.6992014918955078E-2</c:v>
                </c:pt>
                <c:pt idx="1098">
                  <c:v>1.6995801277461808E-2</c:v>
                </c:pt>
                <c:pt idx="1099">
                  <c:v>1.699959455867095E-2</c:v>
                </c:pt>
                <c:pt idx="1100">
                  <c:v>1.7003394762182822E-2</c:v>
                </c:pt>
                <c:pt idx="1101">
                  <c:v>1.7007201888237233E-2</c:v>
                </c:pt>
                <c:pt idx="1102">
                  <c:v>1.7011015936754248E-2</c:v>
                </c:pt>
                <c:pt idx="1103">
                  <c:v>1.7014836907733866E-2</c:v>
                </c:pt>
                <c:pt idx="1104">
                  <c:v>1.7020564461338594E-2</c:v>
                </c:pt>
                <c:pt idx="1105">
                  <c:v>1.7024401617957707E-2</c:v>
                </c:pt>
                <c:pt idx="1106">
                  <c:v>1.7028245697758848E-2</c:v>
                </c:pt>
                <c:pt idx="1107">
                  <c:v>1.7032096700795307E-2</c:v>
                </c:pt>
                <c:pt idx="1108">
                  <c:v>1.7035954627013794E-2</c:v>
                </c:pt>
                <c:pt idx="1109">
                  <c:v>1.7039819476467599E-2</c:v>
                </c:pt>
                <c:pt idx="1110">
                  <c:v>1.7043691249103432E-2</c:v>
                </c:pt>
                <c:pt idx="1111">
                  <c:v>1.7047569944974583E-2</c:v>
                </c:pt>
                <c:pt idx="1112">
                  <c:v>1.7052137237218989E-2</c:v>
                </c:pt>
                <c:pt idx="1113">
                  <c:v>1.7055348106342905E-2</c:v>
                </c:pt>
                <c:pt idx="1114">
                  <c:v>1.7059247571840075E-2</c:v>
                </c:pt>
                <c:pt idx="1115">
                  <c:v>1.7063153960545918E-2</c:v>
                </c:pt>
                <c:pt idx="1116">
                  <c:v>1.7067751663570885E-2</c:v>
                </c:pt>
                <c:pt idx="1117">
                  <c:v>1.7070987507610269E-2</c:v>
                </c:pt>
                <c:pt idx="1118">
                  <c:v>1.7074914665968777E-2</c:v>
                </c:pt>
                <c:pt idx="1119">
                  <c:v>1.7078848747535957E-2</c:v>
                </c:pt>
                <c:pt idx="1120">
                  <c:v>1.7082789752338456E-2</c:v>
                </c:pt>
                <c:pt idx="1121">
                  <c:v>1.7086737680376274E-2</c:v>
                </c:pt>
                <c:pt idx="1122">
                  <c:v>1.7090692531569474E-2</c:v>
                </c:pt>
                <c:pt idx="1123">
                  <c:v>1.7094654306024637E-2</c:v>
                </c:pt>
                <c:pt idx="1124">
                  <c:v>1.7098623003688473E-2</c:v>
                </c:pt>
                <c:pt idx="1125">
                  <c:v>1.7102598624587628E-2</c:v>
                </c:pt>
                <c:pt idx="1126">
                  <c:v>1.7106581168695456E-2</c:v>
                </c:pt>
                <c:pt idx="1127">
                  <c:v>1.7110570636011957E-2</c:v>
                </c:pt>
                <c:pt idx="1128">
                  <c:v>1.7114567026563776E-2</c:v>
                </c:pt>
                <c:pt idx="1129">
                  <c:v>1.7118570340350914E-2</c:v>
                </c:pt>
                <c:pt idx="1130">
                  <c:v>1.7123274527997001E-2</c:v>
                </c:pt>
                <c:pt idx="1131">
                  <c:v>1.7126597737577853E-2</c:v>
                </c:pt>
                <c:pt idx="1132">
                  <c:v>1.7130621821017655E-2</c:v>
                </c:pt>
                <c:pt idx="1133">
                  <c:v>1.7134652827719421E-2</c:v>
                </c:pt>
                <c:pt idx="1134">
                  <c:v>1.7138690757603214E-2</c:v>
                </c:pt>
                <c:pt idx="1135">
                  <c:v>1.7142735610722326E-2</c:v>
                </c:pt>
                <c:pt idx="1136">
                  <c:v>1.7146787387076756E-2</c:v>
                </c:pt>
                <c:pt idx="1137">
                  <c:v>1.7150846086666505E-2</c:v>
                </c:pt>
                <c:pt idx="1138">
                  <c:v>1.7154911709491572E-2</c:v>
                </c:pt>
                <c:pt idx="1139">
                  <c:v>1.7158984255525311E-2</c:v>
                </c:pt>
                <c:pt idx="1140">
                  <c:v>1.7163063724821015E-2</c:v>
                </c:pt>
                <c:pt idx="1141">
                  <c:v>1.7167150117325392E-2</c:v>
                </c:pt>
                <c:pt idx="1142">
                  <c:v>1.7171243433065086E-2</c:v>
                </c:pt>
                <c:pt idx="1143">
                  <c:v>1.7175343672013454E-2</c:v>
                </c:pt>
                <c:pt idx="1144">
                  <c:v>1.7180154417735238E-2</c:v>
                </c:pt>
                <c:pt idx="1145">
                  <c:v>1.7183564919669436E-2</c:v>
                </c:pt>
                <c:pt idx="1146">
                  <c:v>1.7187685928350405E-2</c:v>
                </c:pt>
                <c:pt idx="1147">
                  <c:v>1.7191813860266691E-2</c:v>
                </c:pt>
                <c:pt idx="1148">
                  <c:v>1.7195948715391651E-2</c:v>
                </c:pt>
                <c:pt idx="1149">
                  <c:v>1.720009049380522E-2</c:v>
                </c:pt>
                <c:pt idx="1150">
                  <c:v>1.7204946929918474E-2</c:v>
                </c:pt>
                <c:pt idx="1151">
                  <c:v>1.7208394820285022E-2</c:v>
                </c:pt>
                <c:pt idx="1152">
                  <c:v>1.7212557368377901E-2</c:v>
                </c:pt>
                <c:pt idx="1153">
                  <c:v>1.7216726839732743E-2</c:v>
                </c:pt>
                <c:pt idx="1154">
                  <c:v>1.722161374368758E-2</c:v>
                </c:pt>
                <c:pt idx="1155">
                  <c:v>1.7225086552121738E-2</c:v>
                </c:pt>
                <c:pt idx="1156">
                  <c:v>1.7229276793209181E-2</c:v>
                </c:pt>
                <c:pt idx="1157">
                  <c:v>1.7233473957505296E-2</c:v>
                </c:pt>
                <c:pt idx="1158">
                  <c:v>1.7237678045063376E-2</c:v>
                </c:pt>
                <c:pt idx="1159">
                  <c:v>1.7241889055883419E-2</c:v>
                </c:pt>
                <c:pt idx="1160">
                  <c:v>1.7246106989912136E-2</c:v>
                </c:pt>
                <c:pt idx="1161">
                  <c:v>1.7250331847202816E-2</c:v>
                </c:pt>
                <c:pt idx="1162">
                  <c:v>1.7254563627728814E-2</c:v>
                </c:pt>
                <c:pt idx="1163">
                  <c:v>1.7258802331516776E-2</c:v>
                </c:pt>
                <c:pt idx="1164">
                  <c:v>1.7263765431767553E-2</c:v>
                </c:pt>
                <c:pt idx="1165">
                  <c:v>1.7267300508825301E-2</c:v>
                </c:pt>
                <c:pt idx="1166">
                  <c:v>1.7271559982345863E-2</c:v>
                </c:pt>
                <c:pt idx="1167">
                  <c:v>1.7275826379128389E-2</c:v>
                </c:pt>
                <c:pt idx="1168">
                  <c:v>1.728081996863029E-2</c:v>
                </c:pt>
                <c:pt idx="1169">
                  <c:v>1.7284379942452688E-2</c:v>
                </c:pt>
                <c:pt idx="1170">
                  <c:v>1.728866710899446E-2</c:v>
                </c:pt>
                <c:pt idx="1171">
                  <c:v>1.7292961198798196E-2</c:v>
                </c:pt>
                <c:pt idx="1172">
                  <c:v>1.7297262211810605E-2</c:v>
                </c:pt>
                <c:pt idx="1173">
                  <c:v>1.7301570148111622E-2</c:v>
                </c:pt>
                <c:pt idx="1174">
                  <c:v>1.7305885007674604E-2</c:v>
                </c:pt>
                <c:pt idx="1175">
                  <c:v>1.7310206790472904E-2</c:v>
                </c:pt>
                <c:pt idx="1176">
                  <c:v>1.7314535496559813E-2</c:v>
                </c:pt>
                <c:pt idx="1177">
                  <c:v>1.7318871125855395E-2</c:v>
                </c:pt>
                <c:pt idx="1178">
                  <c:v>1.7323213678466232E-2</c:v>
                </c:pt>
                <c:pt idx="1179">
                  <c:v>1.7327563154312386E-2</c:v>
                </c:pt>
                <c:pt idx="1180">
                  <c:v>1.7331919553420505E-2</c:v>
                </c:pt>
                <c:pt idx="1181">
                  <c:v>1.7336282875763942E-2</c:v>
                </c:pt>
                <c:pt idx="1182">
                  <c:v>1.7341383226019413E-2</c:v>
                </c:pt>
                <c:pt idx="1183">
                  <c:v>1.7345030290263352E-2</c:v>
                </c:pt>
                <c:pt idx="1184">
                  <c:v>1.7349414382419326E-2</c:v>
                </c:pt>
                <c:pt idx="1185">
                  <c:v>1.7353805397837263E-2</c:v>
                </c:pt>
                <c:pt idx="1186">
                  <c:v>1.7358203336517164E-2</c:v>
                </c:pt>
                <c:pt idx="1187">
                  <c:v>1.7362608198459029E-2</c:v>
                </c:pt>
                <c:pt idx="1188">
                  <c:v>1.7367443848979036E-2</c:v>
                </c:pt>
                <c:pt idx="1189">
                  <c:v>1.7371864108897128E-2</c:v>
                </c:pt>
                <c:pt idx="1190">
                  <c:v>1.7376291291437695E-2</c:v>
                </c:pt>
                <c:pt idx="1191">
                  <c:v>1.7380704724176965E-2</c:v>
                </c:pt>
                <c:pt idx="1192">
                  <c:v>1.7385077386649073E-2</c:v>
                </c:pt>
                <c:pt idx="1193">
                  <c:v>1.7389409116344012E-2</c:v>
                </c:pt>
                <c:pt idx="1194">
                  <c:v>1.739369991294204E-2</c:v>
                </c:pt>
                <c:pt idx="1195">
                  <c:v>1.7397949776603028E-2</c:v>
                </c:pt>
                <c:pt idx="1196">
                  <c:v>1.7402756641589079E-2</c:v>
                </c:pt>
                <c:pt idx="1197">
                  <c:v>1.7406918791813553E-2</c:v>
                </c:pt>
                <c:pt idx="1198">
                  <c:v>1.741104000902105E-2</c:v>
                </c:pt>
                <c:pt idx="1199">
                  <c:v>1.7415120293291508E-2</c:v>
                </c:pt>
                <c:pt idx="1200">
                  <c:v>1.741915964454499E-2</c:v>
                </c:pt>
                <c:pt idx="1201">
                  <c:v>1.7423158062781496E-2</c:v>
                </c:pt>
                <c:pt idx="1202">
                  <c:v>1.7427115548160899E-2</c:v>
                </c:pt>
                <c:pt idx="1203">
                  <c:v>1.7431032100523325E-2</c:v>
                </c:pt>
                <c:pt idx="1204">
                  <c:v>1.7434907719948711E-2</c:v>
                </c:pt>
                <c:pt idx="1205">
                  <c:v>1.7438742406357122E-2</c:v>
                </c:pt>
                <c:pt idx="1206">
                  <c:v>1.7443074783134449E-2</c:v>
                </c:pt>
                <c:pt idx="1207">
                  <c:v>1.7446821756026409E-2</c:v>
                </c:pt>
                <c:pt idx="1208">
                  <c:v>1.7451213800754317E-2</c:v>
                </c:pt>
                <c:pt idx="1209">
                  <c:v>1.7454192902839338E-2</c:v>
                </c:pt>
                <c:pt idx="1210">
                  <c:v>1.7457817076760307E-2</c:v>
                </c:pt>
                <c:pt idx="1211">
                  <c:v>1.7461400317744236E-2</c:v>
                </c:pt>
                <c:pt idx="1212">
                  <c:v>1.7465617633920516E-2</c:v>
                </c:pt>
                <c:pt idx="1213">
                  <c:v>1.746911625491343E-2</c:v>
                </c:pt>
                <c:pt idx="1214">
                  <c:v>1.7471904442674102E-2</c:v>
                </c:pt>
                <c:pt idx="1215">
                  <c:v>1.7475323951749999E-2</c:v>
                </c:pt>
                <c:pt idx="1216">
                  <c:v>1.747870252780892E-2</c:v>
                </c:pt>
                <c:pt idx="1217">
                  <c:v>1.7482040170850865E-2</c:v>
                </c:pt>
                <c:pt idx="1218">
                  <c:v>1.7485336880955771E-2</c:v>
                </c:pt>
                <c:pt idx="1219">
                  <c:v>1.7488592657963764E-2</c:v>
                </c:pt>
                <c:pt idx="1220">
                  <c:v>1.7491807502034717E-2</c:v>
                </c:pt>
                <c:pt idx="1221">
                  <c:v>1.7494981413168631E-2</c:v>
                </c:pt>
                <c:pt idx="1222">
                  <c:v>1.7498114391205633E-2</c:v>
                </c:pt>
                <c:pt idx="1223">
                  <c:v>1.7501206436305594E-2</c:v>
                </c:pt>
                <c:pt idx="1224">
                  <c:v>1.750425754838858E-2</c:v>
                </c:pt>
                <c:pt idx="1225">
                  <c:v>1.750726772745459E-2</c:v>
                </c:pt>
                <c:pt idx="1226">
                  <c:v>1.7510236973583559E-2</c:v>
                </c:pt>
                <c:pt idx="1227">
                  <c:v>1.7513165286695553E-2</c:v>
                </c:pt>
                <c:pt idx="1228">
                  <c:v>1.7516052666710635E-2</c:v>
                </c:pt>
                <c:pt idx="1229">
                  <c:v>1.7518899113868613E-2</c:v>
                </c:pt>
                <c:pt idx="1230">
                  <c:v>1.752170462792968E-2</c:v>
                </c:pt>
                <c:pt idx="1231">
                  <c:v>1.752446920897377E-2</c:v>
                </c:pt>
                <c:pt idx="1232">
                  <c:v>1.752719285708082E-2</c:v>
                </c:pt>
                <c:pt idx="1233">
                  <c:v>1.7529875572170894E-2</c:v>
                </c:pt>
                <c:pt idx="1234">
                  <c:v>1.7532517354164057E-2</c:v>
                </c:pt>
                <c:pt idx="1235">
                  <c:v>1.7535118203220179E-2</c:v>
                </c:pt>
                <c:pt idx="1236">
                  <c:v>1.7537678119259326E-2</c:v>
                </c:pt>
                <c:pt idx="1237">
                  <c:v>1.7540197102361432E-2</c:v>
                </c:pt>
                <c:pt idx="1238">
                  <c:v>1.7542675152286691E-2</c:v>
                </c:pt>
                <c:pt idx="1239">
                  <c:v>1.7545112269354846E-2</c:v>
                </c:pt>
                <c:pt idx="1240">
                  <c:v>1.7547508453326088E-2</c:v>
                </c:pt>
                <c:pt idx="1241">
                  <c:v>1.7549863704360291E-2</c:v>
                </c:pt>
                <c:pt idx="1242">
                  <c:v>1.7552178022297582E-2</c:v>
                </c:pt>
                <c:pt idx="1243">
                  <c:v>1.7554451407217897E-2</c:v>
                </c:pt>
                <c:pt idx="1244">
                  <c:v>1.7556683859201172E-2</c:v>
                </c:pt>
                <c:pt idx="1245">
                  <c:v>1.7558875378167471E-2</c:v>
                </c:pt>
                <c:pt idx="1246">
                  <c:v>1.7561025964036858E-2</c:v>
                </c:pt>
                <c:pt idx="1247">
                  <c:v>1.7563135616969205E-2</c:v>
                </c:pt>
                <c:pt idx="1248">
                  <c:v>1.7565204336804641E-2</c:v>
                </c:pt>
                <c:pt idx="1249">
                  <c:v>1.75672321236231E-2</c:v>
                </c:pt>
                <c:pt idx="1250">
                  <c:v>1.7569218977504519E-2</c:v>
                </c:pt>
                <c:pt idx="1251">
                  <c:v>1.7571164898289027E-2</c:v>
                </c:pt>
                <c:pt idx="1252">
                  <c:v>1.7573069886136494E-2</c:v>
                </c:pt>
                <c:pt idx="1253">
                  <c:v>1.7574933940807114E-2</c:v>
                </c:pt>
                <c:pt idx="1254">
                  <c:v>1.7576757062620629E-2</c:v>
                </c:pt>
                <c:pt idx="1255">
                  <c:v>1.7578539251337233E-2</c:v>
                </c:pt>
                <c:pt idx="1256">
                  <c:v>1.7580280507036861E-2</c:v>
                </c:pt>
                <c:pt idx="1257">
                  <c:v>1.7581980829719512E-2</c:v>
                </c:pt>
                <c:pt idx="1258">
                  <c:v>1.7584186504882027E-2</c:v>
                </c:pt>
                <c:pt idx="1259">
                  <c:v>1.7585258675953952E-2</c:v>
                </c:pt>
                <c:pt idx="1260">
                  <c:v>1.7587376793395393E-2</c:v>
                </c:pt>
                <c:pt idx="1261">
                  <c:v>1.7588372790120488E-2</c:v>
                </c:pt>
                <c:pt idx="1262">
                  <c:v>1.7589868447638324E-2</c:v>
                </c:pt>
                <c:pt idx="1263">
                  <c:v>1.7591323172139184E-2</c:v>
                </c:pt>
                <c:pt idx="1264">
                  <c:v>1.7592736963703004E-2</c:v>
                </c:pt>
                <c:pt idx="1265">
                  <c:v>1.7594109822089976E-2</c:v>
                </c:pt>
                <c:pt idx="1266">
                  <c:v>1.7595441747619844E-2</c:v>
                </c:pt>
                <c:pt idx="1267">
                  <c:v>1.7596732739972865E-2</c:v>
                </c:pt>
                <c:pt idx="1268">
                  <c:v>1.7597982799388845E-2</c:v>
                </c:pt>
                <c:pt idx="1269">
                  <c:v>1.7599191925627977E-2</c:v>
                </c:pt>
                <c:pt idx="1270">
                  <c:v>1.760036011893007E-2</c:v>
                </c:pt>
                <c:pt idx="1271">
                  <c:v>1.7601487379215186E-2</c:v>
                </c:pt>
                <c:pt idx="1272">
                  <c:v>1.7602573706563263E-2</c:v>
                </c:pt>
                <c:pt idx="1273">
                  <c:v>1.7603619100734491E-2</c:v>
                </c:pt>
                <c:pt idx="1274">
                  <c:v>1.7604623561888744E-2</c:v>
                </c:pt>
                <c:pt idx="1275">
                  <c:v>1.7605587090105956E-2</c:v>
                </c:pt>
                <c:pt idx="1276">
                  <c:v>1.7606509685146321E-2</c:v>
                </c:pt>
                <c:pt idx="1277">
                  <c:v>1.7607391347249646E-2</c:v>
                </c:pt>
                <c:pt idx="1278">
                  <c:v>1.7608232076256058E-2</c:v>
                </c:pt>
                <c:pt idx="1279">
                  <c:v>1.7609031872245495E-2</c:v>
                </c:pt>
                <c:pt idx="1280">
                  <c:v>1.7609790735297892E-2</c:v>
                </c:pt>
                <c:pt idx="1281">
                  <c:v>1.7610508665253377E-2</c:v>
                </c:pt>
                <c:pt idx="1282">
                  <c:v>1.761118566211195E-2</c:v>
                </c:pt>
                <c:pt idx="1283">
                  <c:v>1.7611821726033483E-2</c:v>
                </c:pt>
                <c:pt idx="1284">
                  <c:v>1.761241685693804E-2</c:v>
                </c:pt>
                <c:pt idx="1285">
                  <c:v>1.7612971054665749E-2</c:v>
                </c:pt>
                <c:pt idx="1286">
                  <c:v>1.7613484319536354E-2</c:v>
                </c:pt>
                <c:pt idx="1287">
                  <c:v>1.7613956651150176E-2</c:v>
                </c:pt>
                <c:pt idx="1288">
                  <c:v>1.7614388049826957E-2</c:v>
                </c:pt>
                <c:pt idx="1289">
                  <c:v>1.7614778515486762E-2</c:v>
                </c:pt>
                <c:pt idx="1290">
                  <c:v>1.7615128048129591E-2</c:v>
                </c:pt>
                <c:pt idx="1291">
                  <c:v>1.7615436647675509E-2</c:v>
                </c:pt>
                <c:pt idx="1292">
                  <c:v>1.7615704314284386E-2</c:v>
                </c:pt>
                <c:pt idx="1293">
                  <c:v>1.7615931047876288E-2</c:v>
                </c:pt>
                <c:pt idx="1294">
                  <c:v>1.7616116848291341E-2</c:v>
                </c:pt>
                <c:pt idx="1295">
                  <c:v>1.7616261715769355E-2</c:v>
                </c:pt>
                <c:pt idx="1296">
                  <c:v>1.7616365650150456E-2</c:v>
                </c:pt>
                <c:pt idx="1297">
                  <c:v>1.7616428651514582E-2</c:v>
                </c:pt>
                <c:pt idx="1298">
                  <c:v>1.7616450719861731E-2</c:v>
                </c:pt>
                <c:pt idx="1299">
                  <c:v>1.7616431855191905E-2</c:v>
                </c:pt>
                <c:pt idx="1300">
                  <c:v>1.7616372057425167E-2</c:v>
                </c:pt>
                <c:pt idx="1301">
                  <c:v>1.7616271326641453E-2</c:v>
                </c:pt>
                <c:pt idx="1302">
                  <c:v>1.7616129662840763E-2</c:v>
                </c:pt>
                <c:pt idx="1303">
                  <c:v>1.7615947065943161E-2</c:v>
                </c:pt>
                <c:pt idx="1304">
                  <c:v>1.7615723536108518E-2</c:v>
                </c:pt>
                <c:pt idx="1305">
                  <c:v>1.7615459073176964E-2</c:v>
                </c:pt>
                <c:pt idx="1306">
                  <c:v>1.7615153677228435E-2</c:v>
                </c:pt>
                <c:pt idx="1307">
                  <c:v>1.7614807348182993E-2</c:v>
                </c:pt>
                <c:pt idx="1308">
                  <c:v>1.7614420086200511E-2</c:v>
                </c:pt>
                <c:pt idx="1309">
                  <c:v>1.7613991891121117E-2</c:v>
                </c:pt>
                <c:pt idx="1310">
                  <c:v>1.7613522763024747E-2</c:v>
                </c:pt>
                <c:pt idx="1311">
                  <c:v>1.7613012701911401E-2</c:v>
                </c:pt>
                <c:pt idx="1312">
                  <c:v>1.7612851509891669E-2</c:v>
                </c:pt>
                <c:pt idx="1313">
                  <c:v>1.7611869780553846E-2</c:v>
                </c:pt>
                <c:pt idx="1314">
                  <c:v>1.76112369202297E-2</c:v>
                </c:pt>
                <c:pt idx="1315">
                  <c:v>1.7610563126968515E-2</c:v>
                </c:pt>
                <c:pt idx="1316">
                  <c:v>1.7609848400610417E-2</c:v>
                </c:pt>
                <c:pt idx="1317">
                  <c:v>1.7609092741235344E-2</c:v>
                </c:pt>
                <c:pt idx="1318">
                  <c:v>1.760829614892323E-2</c:v>
                </c:pt>
                <c:pt idx="1319">
                  <c:v>1.7607458623514205E-2</c:v>
                </c:pt>
                <c:pt idx="1320">
                  <c:v>1.7606580165088204E-2</c:v>
                </c:pt>
                <c:pt idx="1321">
                  <c:v>1.760566077356529E-2</c:v>
                </c:pt>
                <c:pt idx="1322">
                  <c:v>1.7604700449105337E-2</c:v>
                </c:pt>
                <c:pt idx="1323">
                  <c:v>1.7603699191548472E-2</c:v>
                </c:pt>
                <c:pt idx="1324">
                  <c:v>1.7602657000894695E-2</c:v>
                </c:pt>
                <c:pt idx="1325">
                  <c:v>1.7601573877303878E-2</c:v>
                </c:pt>
                <c:pt idx="1326">
                  <c:v>1.7600449820616149E-2</c:v>
                </c:pt>
                <c:pt idx="1327">
                  <c:v>1.7599284830911444E-2</c:v>
                </c:pt>
                <c:pt idx="1328">
                  <c:v>1.7598078908269699E-2</c:v>
                </c:pt>
                <c:pt idx="1329">
                  <c:v>1.7596832052451106E-2</c:v>
                </c:pt>
                <c:pt idx="1330">
                  <c:v>1.7595544263775409E-2</c:v>
                </c:pt>
                <c:pt idx="1331">
                  <c:v>1.75942155420028E-2</c:v>
                </c:pt>
                <c:pt idx="1332">
                  <c:v>1.7592845887133279E-2</c:v>
                </c:pt>
                <c:pt idx="1333">
                  <c:v>1.7591435299246783E-2</c:v>
                </c:pt>
                <c:pt idx="1334">
                  <c:v>1.758998377834331E-2</c:v>
                </c:pt>
                <c:pt idx="1335">
                  <c:v>1.7588491324502797E-2</c:v>
                </c:pt>
                <c:pt idx="1336">
                  <c:v>1.7586957937485437E-2</c:v>
                </c:pt>
                <c:pt idx="1337">
                  <c:v>1.7585383617610972E-2</c:v>
                </c:pt>
                <c:pt idx="1338">
                  <c:v>1.758376836455966E-2</c:v>
                </c:pt>
                <c:pt idx="1339">
                  <c:v>1.7582112178571307E-2</c:v>
                </c:pt>
                <c:pt idx="1340">
                  <c:v>1.7580415059565979E-2</c:v>
                </c:pt>
                <c:pt idx="1341">
                  <c:v>1.7578677007463739E-2</c:v>
                </c:pt>
                <c:pt idx="1342">
                  <c:v>1.7576898022344523E-2</c:v>
                </c:pt>
                <c:pt idx="1343">
                  <c:v>1.757507810420833E-2</c:v>
                </c:pt>
                <c:pt idx="1344">
                  <c:v>1.7573217253135098E-2</c:v>
                </c:pt>
                <c:pt idx="1345">
                  <c:v>1.7571315468964954E-2</c:v>
                </c:pt>
                <c:pt idx="1346">
                  <c:v>1.7569372751777834E-2</c:v>
                </c:pt>
                <c:pt idx="1347">
                  <c:v>1.7567389101573738E-2</c:v>
                </c:pt>
                <c:pt idx="1348">
                  <c:v>1.756536451827273E-2</c:v>
                </c:pt>
                <c:pt idx="1349">
                  <c:v>1.7563299002114618E-2</c:v>
                </c:pt>
                <c:pt idx="1350">
                  <c:v>1.7561192552859595E-2</c:v>
                </c:pt>
                <c:pt idx="1351">
                  <c:v>1.7559045170507659E-2</c:v>
                </c:pt>
                <c:pt idx="1352">
                  <c:v>1.7556856855298619E-2</c:v>
                </c:pt>
                <c:pt idx="1353">
                  <c:v>1.7554627606992668E-2</c:v>
                </c:pt>
                <c:pt idx="1354">
                  <c:v>1.755235742566974E-2</c:v>
                </c:pt>
                <c:pt idx="1355">
                  <c:v>1.7550046311249901E-2</c:v>
                </c:pt>
                <c:pt idx="1356">
                  <c:v>1.7547694263893021E-2</c:v>
                </c:pt>
                <c:pt idx="1357">
                  <c:v>1.7545301283519166E-2</c:v>
                </c:pt>
                <c:pt idx="1358">
                  <c:v>1.754286737020827E-2</c:v>
                </c:pt>
                <c:pt idx="1359">
                  <c:v>1.7540392523800463E-2</c:v>
                </c:pt>
                <c:pt idx="1360">
                  <c:v>1.7537876744455616E-2</c:v>
                </c:pt>
                <c:pt idx="1361">
                  <c:v>1.7535320031933921E-2</c:v>
                </c:pt>
                <c:pt idx="1362">
                  <c:v>1.7532722386555122E-2</c:v>
                </c:pt>
                <c:pt idx="1363">
                  <c:v>1.7530083808159347E-2</c:v>
                </c:pt>
                <c:pt idx="1364">
                  <c:v>1.7527637903280713E-2</c:v>
                </c:pt>
                <c:pt idx="1365">
                  <c:v>1.7524683852236933E-2</c:v>
                </c:pt>
                <c:pt idx="1366">
                  <c:v>1.752192247479023E-2</c:v>
                </c:pt>
                <c:pt idx="1367">
                  <c:v>1.7519120164326552E-2</c:v>
                </c:pt>
                <c:pt idx="1368">
                  <c:v>1.7516276920845897E-2</c:v>
                </c:pt>
                <c:pt idx="1369">
                  <c:v>1.7513392744428202E-2</c:v>
                </c:pt>
                <c:pt idx="1370">
                  <c:v>1.7510467634913596E-2</c:v>
                </c:pt>
                <c:pt idx="1371">
                  <c:v>1.7507501592461949E-2</c:v>
                </c:pt>
                <c:pt idx="1372">
                  <c:v>1.7504494616993327E-2</c:v>
                </c:pt>
                <c:pt idx="1373">
                  <c:v>1.7501446708507729E-2</c:v>
                </c:pt>
                <c:pt idx="1374">
                  <c:v>1.749835786708509E-2</c:v>
                </c:pt>
                <c:pt idx="1375">
                  <c:v>1.7495228092645476E-2</c:v>
                </c:pt>
                <c:pt idx="1376">
                  <c:v>1.7492057385188886E-2</c:v>
                </c:pt>
                <c:pt idx="1377">
                  <c:v>1.748884574471532E-2</c:v>
                </c:pt>
                <c:pt idx="1378">
                  <c:v>1.7485593171304714E-2</c:v>
                </c:pt>
                <c:pt idx="1379">
                  <c:v>1.7482299664877132E-2</c:v>
                </c:pt>
                <c:pt idx="1380">
                  <c:v>1.7478965225432574E-2</c:v>
                </c:pt>
                <c:pt idx="1381">
                  <c:v>1.7475589853050977E-2</c:v>
                </c:pt>
                <c:pt idx="1382">
                  <c:v>1.7472173547652403E-2</c:v>
                </c:pt>
                <c:pt idx="1383">
                  <c:v>1.7468716309236854E-2</c:v>
                </c:pt>
                <c:pt idx="1384">
                  <c:v>1.7465218137884264E-2</c:v>
                </c:pt>
                <c:pt idx="1385">
                  <c:v>1.7461679033514699E-2</c:v>
                </c:pt>
                <c:pt idx="1386">
                  <c:v>1.7458098996128157E-2</c:v>
                </c:pt>
                <c:pt idx="1387">
                  <c:v>1.7454478025884512E-2</c:v>
                </c:pt>
                <c:pt idx="1388">
                  <c:v>1.7450816122623891E-2</c:v>
                </c:pt>
                <c:pt idx="1389">
                  <c:v>1.7447113286266358E-2</c:v>
                </c:pt>
                <c:pt idx="1390">
                  <c:v>1.7443369517051721E-2</c:v>
                </c:pt>
                <c:pt idx="1391">
                  <c:v>1.7439584814820108E-2</c:v>
                </c:pt>
                <c:pt idx="1392">
                  <c:v>1.7435759179491583E-2</c:v>
                </c:pt>
                <c:pt idx="1393">
                  <c:v>1.7431892611305955E-2</c:v>
                </c:pt>
                <c:pt idx="1394">
                  <c:v>1.7427985110183286E-2</c:v>
                </c:pt>
                <c:pt idx="1395">
                  <c:v>1.7424036676043642E-2</c:v>
                </c:pt>
                <c:pt idx="1396">
                  <c:v>1.7419474057840389E-2</c:v>
                </c:pt>
                <c:pt idx="1397">
                  <c:v>1.7415437910184295E-2</c:v>
                </c:pt>
                <c:pt idx="1398">
                  <c:v>1.741136082959116E-2</c:v>
                </c:pt>
                <c:pt idx="1399">
                  <c:v>1.7407242816060986E-2</c:v>
                </c:pt>
                <c:pt idx="1400">
                  <c:v>1.74030838694339E-2</c:v>
                </c:pt>
                <c:pt idx="1401">
                  <c:v>1.7398883989949709E-2</c:v>
                </c:pt>
                <c:pt idx="1402">
                  <c:v>1.7394643177448543E-2</c:v>
                </c:pt>
                <c:pt idx="1403">
                  <c:v>1.7390361432010337E-2</c:v>
                </c:pt>
                <c:pt idx="1404">
                  <c:v>1.7386038753635091E-2</c:v>
                </c:pt>
                <c:pt idx="1405">
                  <c:v>1.7381675142242869E-2</c:v>
                </c:pt>
                <c:pt idx="1406">
                  <c:v>1.7377270597993544E-2</c:v>
                </c:pt>
                <c:pt idx="1407">
                  <c:v>1.7372825120727242E-2</c:v>
                </c:pt>
                <c:pt idx="1408">
                  <c:v>1.7368338710523901E-2</c:v>
                </c:pt>
                <c:pt idx="1409">
                  <c:v>1.7363811367303583E-2</c:v>
                </c:pt>
                <c:pt idx="1410">
                  <c:v>1.7359243091226162E-2</c:v>
                </c:pt>
                <c:pt idx="1411">
                  <c:v>1.7354633882131765E-2</c:v>
                </c:pt>
                <c:pt idx="1412">
                  <c:v>1.7349983740100328E-2</c:v>
                </c:pt>
                <c:pt idx="1413">
                  <c:v>1.7345292665131851E-2</c:v>
                </c:pt>
                <c:pt idx="1414">
                  <c:v>1.7340560657226334E-2</c:v>
                </c:pt>
                <c:pt idx="1415">
                  <c:v>1.7335787716383777E-2</c:v>
                </c:pt>
                <c:pt idx="1416">
                  <c:v>1.7330424874266726E-2</c:v>
                </c:pt>
                <c:pt idx="1417">
                  <c:v>1.7325557903919986E-2</c:v>
                </c:pt>
                <c:pt idx="1418">
                  <c:v>1.7320649996825921E-2</c:v>
                </c:pt>
                <c:pt idx="1419">
                  <c:v>1.7315701153011176E-2</c:v>
                </c:pt>
                <c:pt idx="1420">
                  <c:v>1.7310711372475751E-2</c:v>
                </c:pt>
                <c:pt idx="1421">
                  <c:v>1.7305680655193001E-2</c:v>
                </c:pt>
                <c:pt idx="1422">
                  <c:v>1.7300609001216216E-2</c:v>
                </c:pt>
                <c:pt idx="1423">
                  <c:v>1.7295496410465461E-2</c:v>
                </c:pt>
                <c:pt idx="1424">
                  <c:v>1.7290388149378E-2</c:v>
                </c:pt>
                <c:pt idx="1425">
                  <c:v>1.7285148418908491E-2</c:v>
                </c:pt>
                <c:pt idx="1426">
                  <c:v>1.7279913018075632E-2</c:v>
                </c:pt>
                <c:pt idx="1427">
                  <c:v>1.7274636680548738E-2</c:v>
                </c:pt>
                <c:pt idx="1428">
                  <c:v>1.7269351966802127E-2</c:v>
                </c:pt>
                <c:pt idx="1429">
                  <c:v>1.7263961195386202E-2</c:v>
                </c:pt>
                <c:pt idx="1430">
                  <c:v>1.7258562047777204E-2</c:v>
                </c:pt>
                <c:pt idx="1431">
                  <c:v>1.7253121963527462E-2</c:v>
                </c:pt>
                <c:pt idx="1432">
                  <c:v>1.7247640942557041E-2</c:v>
                </c:pt>
                <c:pt idx="1433">
                  <c:v>1.7242118984945876E-2</c:v>
                </c:pt>
                <c:pt idx="1434">
                  <c:v>1.7236556090640676E-2</c:v>
                </c:pt>
                <c:pt idx="1435">
                  <c:v>1.7230952259748022E-2</c:v>
                </c:pt>
                <c:pt idx="1436">
                  <c:v>1.7225307492161335E-2</c:v>
                </c:pt>
                <c:pt idx="1437">
                  <c:v>1.7219621787960548E-2</c:v>
                </c:pt>
                <c:pt idx="1438">
                  <c:v>1.7213895147119018E-2</c:v>
                </c:pt>
                <c:pt idx="1439">
                  <c:v>1.7208127569610099E-2</c:v>
                </c:pt>
                <c:pt idx="1440">
                  <c:v>1.7202319055540372E-2</c:v>
                </c:pt>
                <c:pt idx="1441">
                  <c:v>1.7196469604803255E-2</c:v>
                </c:pt>
                <c:pt idx="1442">
                  <c:v>1.7190567071054819E-2</c:v>
                </c:pt>
                <c:pt idx="1443">
                  <c:v>1.7184647893540017E-2</c:v>
                </c:pt>
                <c:pt idx="1444">
                  <c:v>1.717867563298725E-2</c:v>
                </c:pt>
                <c:pt idx="1445">
                  <c:v>1.717266243584703E-2</c:v>
                </c:pt>
                <c:pt idx="1446">
                  <c:v>1.7166608302119357E-2</c:v>
                </c:pt>
                <c:pt idx="1447">
                  <c:v>1.7160513231857522E-2</c:v>
                </c:pt>
                <c:pt idx="1448">
                  <c:v>1.7151799648242871E-2</c:v>
                </c:pt>
                <c:pt idx="1449">
                  <c:v>1.7145611598170518E-2</c:v>
                </c:pt>
                <c:pt idx="1450">
                  <c:v>1.7139382615241061E-2</c:v>
                </c:pt>
                <c:pt idx="1451">
                  <c:v>1.7133139775715733E-2</c:v>
                </c:pt>
                <c:pt idx="1452">
                  <c:v>1.7126918470644625E-2</c:v>
                </c:pt>
                <c:pt idx="1453">
                  <c:v>1.7120718913057331E-2</c:v>
                </c:pt>
                <c:pt idx="1454">
                  <c:v>1.7114541103113723E-2</c:v>
                </c:pt>
                <c:pt idx="1455">
                  <c:v>1.7108385040813801E-2</c:v>
                </c:pt>
                <c:pt idx="1456">
                  <c:v>1.7101376170769456E-2</c:v>
                </c:pt>
                <c:pt idx="1457">
                  <c:v>1.709526671047179E-2</c:v>
                </c:pt>
                <c:pt idx="1458">
                  <c:v>1.7089178997737875E-2</c:v>
                </c:pt>
                <c:pt idx="1459">
                  <c:v>1.7083113032647645E-2</c:v>
                </c:pt>
                <c:pt idx="1460">
                  <c:v>1.7077068815121166E-2</c:v>
                </c:pt>
                <c:pt idx="1461">
                  <c:v>1.7071046345238372E-2</c:v>
                </c:pt>
                <c:pt idx="1462">
                  <c:v>1.7065045622919328E-2</c:v>
                </c:pt>
                <c:pt idx="1463">
                  <c:v>1.705906664824397E-2</c:v>
                </c:pt>
                <c:pt idx="1464">
                  <c:v>1.7053109421132362E-2</c:v>
                </c:pt>
                <c:pt idx="1465">
                  <c:v>1.7047173941584504E-2</c:v>
                </c:pt>
                <c:pt idx="1466">
                  <c:v>1.7040417166125366E-2</c:v>
                </c:pt>
                <c:pt idx="1467">
                  <c:v>1.7034528288579764E-2</c:v>
                </c:pt>
                <c:pt idx="1468">
                  <c:v>1.7028645689292077E-2</c:v>
                </c:pt>
                <c:pt idx="1469">
                  <c:v>1.7022815776339684E-2</c:v>
                </c:pt>
                <c:pt idx="1470">
                  <c:v>1.7016992141485332E-2</c:v>
                </c:pt>
                <c:pt idx="1471">
                  <c:v>1.7011190254354602E-2</c:v>
                </c:pt>
                <c:pt idx="1472">
                  <c:v>1.7005399760270379E-2</c:v>
                </c:pt>
                <c:pt idx="1473">
                  <c:v>1.6999642649762059E-2</c:v>
                </c:pt>
                <c:pt idx="1474">
                  <c:v>1.6993915078344912E-2</c:v>
                </c:pt>
                <c:pt idx="1475">
                  <c:v>1.6988200181549118E-2</c:v>
                </c:pt>
                <c:pt idx="1476">
                  <c:v>1.6982507032317073E-2</c:v>
                </c:pt>
                <c:pt idx="1477">
                  <c:v>1.6976835630648779E-2</c:v>
                </c:pt>
                <c:pt idx="1478">
                  <c:v>1.6971185976544234E-2</c:v>
                </c:pt>
                <c:pt idx="1479">
                  <c:v>1.6965558070003439E-2</c:v>
                </c:pt>
                <c:pt idx="1480">
                  <c:v>1.695995191110633E-2</c:v>
                </c:pt>
                <c:pt idx="1481">
                  <c:v>1.6954367499772971E-2</c:v>
                </c:pt>
                <c:pt idx="1482">
                  <c:v>1.6948804836003362E-2</c:v>
                </c:pt>
                <c:pt idx="1483">
                  <c:v>1.6943263919797502E-2</c:v>
                </c:pt>
                <c:pt idx="1484">
                  <c:v>1.6937744751075456E-2</c:v>
                </c:pt>
                <c:pt idx="1485">
                  <c:v>1.6932247330077033E-2</c:v>
                </c:pt>
                <c:pt idx="1486">
                  <c:v>1.6926771656562423E-2</c:v>
                </c:pt>
                <c:pt idx="1487">
                  <c:v>1.6921317730771435E-2</c:v>
                </c:pt>
                <c:pt idx="1488">
                  <c:v>1.6915885552384324E-2</c:v>
                </c:pt>
                <c:pt idx="1489">
                  <c:v>1.69104751216409E-2</c:v>
                </c:pt>
                <c:pt idx="1490">
                  <c:v>1.6905086438461225E-2</c:v>
                </c:pt>
                <c:pt idx="1491">
                  <c:v>1.6899719502765365E-2</c:v>
                </c:pt>
                <c:pt idx="1492">
                  <c:v>1.689437431471319E-2</c:v>
                </c:pt>
                <c:pt idx="1493">
                  <c:v>1.6889050874224765E-2</c:v>
                </c:pt>
                <c:pt idx="1494">
                  <c:v>1.6883749181220153E-2</c:v>
                </c:pt>
                <c:pt idx="1495">
                  <c:v>1.6878469235939164E-2</c:v>
                </c:pt>
                <c:pt idx="1496">
                  <c:v>1.6873211038141989E-2</c:v>
                </c:pt>
                <c:pt idx="1497">
                  <c:v>1.6867974587828627E-2</c:v>
                </c:pt>
                <c:pt idx="1498">
                  <c:v>1.6862759885238887E-2</c:v>
                </c:pt>
                <c:pt idx="1499">
                  <c:v>1.6857566930132961E-2</c:v>
                </c:pt>
                <c:pt idx="1500">
                  <c:v>1.6852395722510849E-2</c:v>
                </c:pt>
                <c:pt idx="1501">
                  <c:v>1.6847246262532423E-2</c:v>
                </c:pt>
                <c:pt idx="1502">
                  <c:v>1.684211855003781E-2</c:v>
                </c:pt>
                <c:pt idx="1503">
                  <c:v>1.6837012585186883E-2</c:v>
                </c:pt>
                <c:pt idx="1504">
                  <c:v>1.6831928367819771E-2</c:v>
                </c:pt>
                <c:pt idx="1505">
                  <c:v>1.6826865898096344E-2</c:v>
                </c:pt>
                <c:pt idx="1506">
                  <c:v>1.6821825175856731E-2</c:v>
                </c:pt>
                <c:pt idx="1507">
                  <c:v>1.6816806201180867E-2</c:v>
                </c:pt>
                <c:pt idx="1508">
                  <c:v>1.6811808974068754E-2</c:v>
                </c:pt>
                <c:pt idx="1509">
                  <c:v>1.6806833494440454E-2</c:v>
                </c:pt>
                <c:pt idx="1510">
                  <c:v>1.680187976245584E-2</c:v>
                </c:pt>
                <c:pt idx="1511">
                  <c:v>1.6796947778034976E-2</c:v>
                </c:pt>
                <c:pt idx="1512">
                  <c:v>1.6792037541097926E-2</c:v>
                </c:pt>
                <c:pt idx="1513">
                  <c:v>1.6787149051724626E-2</c:v>
                </c:pt>
                <c:pt idx="1514">
                  <c:v>1.6782282309835139E-2</c:v>
                </c:pt>
                <c:pt idx="1515">
                  <c:v>1.6777437315589339E-2</c:v>
                </c:pt>
                <c:pt idx="1516">
                  <c:v>1.6772614068907288E-2</c:v>
                </c:pt>
                <c:pt idx="1517">
                  <c:v>1.6767812569629115E-2</c:v>
                </c:pt>
                <c:pt idx="1518">
                  <c:v>1.6762351771655304E-2</c:v>
                </c:pt>
                <c:pt idx="1519">
                  <c:v>1.6757596874299452E-2</c:v>
                </c:pt>
                <c:pt idx="1520">
                  <c:v>1.6752295031841058E-2</c:v>
                </c:pt>
                <c:pt idx="1521">
                  <c:v>1.6747589405339269E-2</c:v>
                </c:pt>
                <c:pt idx="1522">
                  <c:v>1.6742905528559504E-2</c:v>
                </c:pt>
                <c:pt idx="1523">
                  <c:v>1.6738243401421826E-2</c:v>
                </c:pt>
                <c:pt idx="1524">
                  <c:v>1.673150341666485E-2</c:v>
                </c:pt>
                <c:pt idx="1525">
                  <c:v>1.6726891431790847E-2</c:v>
                </c:pt>
                <c:pt idx="1526">
                  <c:v>1.6722301194320721E-2</c:v>
                </c:pt>
                <c:pt idx="1527">
                  <c:v>1.671708183841325E-2</c:v>
                </c:pt>
                <c:pt idx="1528">
                  <c:v>1.6712538202865446E-2</c:v>
                </c:pt>
                <c:pt idx="1529">
                  <c:v>1.6708016314881391E-2</c:v>
                </c:pt>
                <c:pt idx="1530">
                  <c:v>1.6703516174461086E-2</c:v>
                </c:pt>
                <c:pt idx="1531">
                  <c:v>1.6699037781524595E-2</c:v>
                </c:pt>
                <c:pt idx="1532">
                  <c:v>1.6694581136071918E-2</c:v>
                </c:pt>
                <c:pt idx="1533">
                  <c:v>1.669014623818299E-2</c:v>
                </c:pt>
                <c:pt idx="1534">
                  <c:v>1.6685733087857813E-2</c:v>
                </c:pt>
                <c:pt idx="1535">
                  <c:v>1.6681341685096385E-2</c:v>
                </c:pt>
                <c:pt idx="1536">
                  <c:v>1.6676972029818771E-2</c:v>
                </c:pt>
                <c:pt idx="1537">
                  <c:v>1.667262412202497E-2</c:v>
                </c:pt>
                <c:pt idx="1538">
                  <c:v>1.666829796179492E-2</c:v>
                </c:pt>
                <c:pt idx="1539">
                  <c:v>1.666399354912862E-2</c:v>
                </c:pt>
                <c:pt idx="1540">
                  <c:v>1.6659710883866197E-2</c:v>
                </c:pt>
                <c:pt idx="1541">
                  <c:v>1.6655449966327396E-2</c:v>
                </c:pt>
                <c:pt idx="1542">
                  <c:v>1.6651210796112537E-2</c:v>
                </c:pt>
                <c:pt idx="1543">
                  <c:v>1.6646993373461427E-2</c:v>
                </c:pt>
                <c:pt idx="1544">
                  <c:v>1.6642797698374068E-2</c:v>
                </c:pt>
                <c:pt idx="1545">
                  <c:v>1.6638623770850458E-2</c:v>
                </c:pt>
                <c:pt idx="1546">
                  <c:v>1.6634471590730726E-2</c:v>
                </c:pt>
                <c:pt idx="1547">
                  <c:v>1.6630341158174744E-2</c:v>
                </c:pt>
                <c:pt idx="1548">
                  <c:v>1.6626232473182512E-2</c:v>
                </c:pt>
                <c:pt idx="1549">
                  <c:v>1.6622145535674093E-2</c:v>
                </c:pt>
                <c:pt idx="1550">
                  <c:v>1.6618080345729425E-2</c:v>
                </c:pt>
                <c:pt idx="1551">
                  <c:v>1.661403690326857E-2</c:v>
                </c:pt>
                <c:pt idx="1552">
                  <c:v>1.6610015208291529E-2</c:v>
                </c:pt>
                <c:pt idx="1553">
                  <c:v>1.6606015260878237E-2</c:v>
                </c:pt>
                <c:pt idx="1554">
                  <c:v>1.660203706094876E-2</c:v>
                </c:pt>
                <c:pt idx="1555">
                  <c:v>1.6598080608503096E-2</c:v>
                </c:pt>
                <c:pt idx="1556">
                  <c:v>1.6594145903621182E-2</c:v>
                </c:pt>
                <c:pt idx="1557">
                  <c:v>1.6590232946223082E-2</c:v>
                </c:pt>
                <c:pt idx="1558">
                  <c:v>1.6586341736308796E-2</c:v>
                </c:pt>
                <c:pt idx="1559">
                  <c:v>1.658247227395826E-2</c:v>
                </c:pt>
                <c:pt idx="1560">
                  <c:v>1.6578624559091537E-2</c:v>
                </c:pt>
                <c:pt idx="1561">
                  <c:v>1.6574798591788564E-2</c:v>
                </c:pt>
                <c:pt idx="1562">
                  <c:v>1.6570994371889469E-2</c:v>
                </c:pt>
                <c:pt idx="1563">
                  <c:v>1.6567211899554124E-2</c:v>
                </c:pt>
                <c:pt idx="1564">
                  <c:v>1.6563451174782529E-2</c:v>
                </c:pt>
                <c:pt idx="1565">
                  <c:v>1.6559712197334875E-2</c:v>
                </c:pt>
                <c:pt idx="1566">
                  <c:v>1.6555994967610843E-2</c:v>
                </c:pt>
                <c:pt idx="1567">
                  <c:v>1.6552299485290689E-2</c:v>
                </c:pt>
                <c:pt idx="1568">
                  <c:v>1.6548625750534285E-2</c:v>
                </c:pt>
                <c:pt idx="1569">
                  <c:v>1.6544973763101822E-2</c:v>
                </c:pt>
                <c:pt idx="1570">
                  <c:v>1.6541343523313046E-2</c:v>
                </c:pt>
                <c:pt idx="1571">
                  <c:v>1.6537735031008083E-2</c:v>
                </c:pt>
                <c:pt idx="1572">
                  <c:v>1.6534148286186934E-2</c:v>
                </c:pt>
                <c:pt idx="1573">
                  <c:v>1.6530583288929535E-2</c:v>
                </c:pt>
                <c:pt idx="1574">
                  <c:v>1.6527040039155949E-2</c:v>
                </c:pt>
                <c:pt idx="1575">
                  <c:v>1.6523518536866177E-2</c:v>
                </c:pt>
                <c:pt idx="1576">
                  <c:v>1.652001878206022E-2</c:v>
                </c:pt>
                <c:pt idx="1577">
                  <c:v>1.6516540774738075E-2</c:v>
                </c:pt>
                <c:pt idx="1578">
                  <c:v>1.6513084514899745E-2</c:v>
                </c:pt>
                <c:pt idx="1579">
                  <c:v>1.6509650002625165E-2</c:v>
                </c:pt>
                <c:pt idx="1580">
                  <c:v>1.6506237237754462E-2</c:v>
                </c:pt>
                <c:pt idx="1581">
                  <c:v>1.6502846220447509E-2</c:v>
                </c:pt>
                <c:pt idx="1582">
                  <c:v>1.649947695062437E-2</c:v>
                </c:pt>
                <c:pt idx="1583">
                  <c:v>1.6496129428285045E-2</c:v>
                </c:pt>
                <c:pt idx="1584">
                  <c:v>1.6492803653509469E-2</c:v>
                </c:pt>
                <c:pt idx="1585">
                  <c:v>1.6489499626137771E-2</c:v>
                </c:pt>
                <c:pt idx="1586">
                  <c:v>1.6486217346329823E-2</c:v>
                </c:pt>
                <c:pt idx="1587">
                  <c:v>1.6482956814005689E-2</c:v>
                </c:pt>
                <c:pt idx="1588">
                  <c:v>1.6479718029085433E-2</c:v>
                </c:pt>
                <c:pt idx="1589">
                  <c:v>1.647650099164899E-2</c:v>
                </c:pt>
                <c:pt idx="1590">
                  <c:v>1.6473305701776297E-2</c:v>
                </c:pt>
                <c:pt idx="1591">
                  <c:v>1.6470132159467354E-2</c:v>
                </c:pt>
                <c:pt idx="1592">
                  <c:v>1.6466980364482353E-2</c:v>
                </c:pt>
                <c:pt idx="1593">
                  <c:v>1.6463850317061102E-2</c:v>
                </c:pt>
                <c:pt idx="1594">
                  <c:v>1.64607420172036E-2</c:v>
                </c:pt>
                <c:pt idx="1595">
                  <c:v>1.6457655464749976E-2</c:v>
                </c:pt>
                <c:pt idx="1596">
                  <c:v>1.6454590659780166E-2</c:v>
                </c:pt>
                <c:pt idx="1597">
                  <c:v>1.645154760229417E-2</c:v>
                </c:pt>
                <c:pt idx="1598">
                  <c:v>1.6448526292291987E-2</c:v>
                </c:pt>
                <c:pt idx="1599">
                  <c:v>1.6445526729773619E-2</c:v>
                </c:pt>
                <c:pt idx="1600">
                  <c:v>1.6442548914819E-2</c:v>
                </c:pt>
                <c:pt idx="1601">
                  <c:v>1.6439592847268258E-2</c:v>
                </c:pt>
                <c:pt idx="1602">
                  <c:v>1.6436658527201331E-2</c:v>
                </c:pt>
                <c:pt idx="1603">
                  <c:v>1.6433745954618217E-2</c:v>
                </c:pt>
                <c:pt idx="1604">
                  <c:v>1.6430855129598854E-2</c:v>
                </c:pt>
                <c:pt idx="1605">
                  <c:v>1.6427986051983368E-2</c:v>
                </c:pt>
                <c:pt idx="1606">
                  <c:v>1.6425138721851695E-2</c:v>
                </c:pt>
                <c:pt idx="1607">
                  <c:v>1.6422313139203837E-2</c:v>
                </c:pt>
                <c:pt idx="1608">
                  <c:v>1.6419509304039792E-2</c:v>
                </c:pt>
                <c:pt idx="1609">
                  <c:v>1.6416727216359561E-2</c:v>
                </c:pt>
                <c:pt idx="1610">
                  <c:v>1.6413966876163144E-2</c:v>
                </c:pt>
                <c:pt idx="1611">
                  <c:v>1.6411228283450541E-2</c:v>
                </c:pt>
                <c:pt idx="1612">
                  <c:v>1.6408511438221751E-2</c:v>
                </c:pt>
                <c:pt idx="1613">
                  <c:v>1.6405816340396839E-2</c:v>
                </c:pt>
                <c:pt idx="1614">
                  <c:v>1.6403142990135677E-2</c:v>
                </c:pt>
                <c:pt idx="1615">
                  <c:v>1.6400491387278393E-2</c:v>
                </c:pt>
                <c:pt idx="1616">
                  <c:v>1.6397861531984859E-2</c:v>
                </c:pt>
                <c:pt idx="1617">
                  <c:v>1.6395253424095202E-2</c:v>
                </c:pt>
                <c:pt idx="1618">
                  <c:v>1.6392667063689359E-2</c:v>
                </c:pt>
                <c:pt idx="1619">
                  <c:v>1.639010245076733E-2</c:v>
                </c:pt>
                <c:pt idx="1620">
                  <c:v>1.6387559585329114E-2</c:v>
                </c:pt>
                <c:pt idx="1621">
                  <c:v>1.6385038467454649E-2</c:v>
                </c:pt>
                <c:pt idx="1622">
                  <c:v>1.6382539097063997E-2</c:v>
                </c:pt>
                <c:pt idx="1623">
                  <c:v>1.6380061473917351E-2</c:v>
                </c:pt>
                <c:pt idx="1624">
                  <c:v>1.6377605598334455E-2</c:v>
                </c:pt>
                <c:pt idx="1625">
                  <c:v>1.6375171470315308E-2</c:v>
                </c:pt>
                <c:pt idx="1626">
                  <c:v>1.637275908970004E-2</c:v>
                </c:pt>
                <c:pt idx="1627">
                  <c:v>1.6370368456568585E-2</c:v>
                </c:pt>
                <c:pt idx="1628">
                  <c:v>1.6367999570920944E-2</c:v>
                </c:pt>
                <c:pt idx="1629">
                  <c:v>1.6365652432757116E-2</c:v>
                </c:pt>
                <c:pt idx="1630">
                  <c:v>1.6363327041997167E-2</c:v>
                </c:pt>
                <c:pt idx="1631">
                  <c:v>1.6361023398800967E-2</c:v>
                </c:pt>
                <c:pt idx="1632">
                  <c:v>1.6358741503088581E-2</c:v>
                </c:pt>
                <c:pt idx="1633">
                  <c:v>1.6356481354780072E-2</c:v>
                </c:pt>
                <c:pt idx="1634">
                  <c:v>1.6354242953875442E-2</c:v>
                </c:pt>
                <c:pt idx="1635">
                  <c:v>1.6352026300534561E-2</c:v>
                </c:pt>
                <c:pt idx="1636">
                  <c:v>1.6349831394597558E-2</c:v>
                </c:pt>
                <c:pt idx="1637">
                  <c:v>1.6347658236144369E-2</c:v>
                </c:pt>
                <c:pt idx="1638">
                  <c:v>1.634550682525493E-2</c:v>
                </c:pt>
                <c:pt idx="1639">
                  <c:v>1.6343377161689432E-2</c:v>
                </c:pt>
                <c:pt idx="1640">
                  <c:v>1.6341269245607748E-2</c:v>
                </c:pt>
                <c:pt idx="1641">
                  <c:v>1.6339183077089814E-2</c:v>
                </c:pt>
                <c:pt idx="1642">
                  <c:v>1.6337118655975758E-2</c:v>
                </c:pt>
                <c:pt idx="1643">
                  <c:v>1.6335075982345515E-2</c:v>
                </c:pt>
                <c:pt idx="1644">
                  <c:v>1.6333055056199086E-2</c:v>
                </c:pt>
                <c:pt idx="1645">
                  <c:v>1.6331055877456535E-2</c:v>
                </c:pt>
                <c:pt idx="1646">
                  <c:v>1.6329078446197798E-2</c:v>
                </c:pt>
                <c:pt idx="1647">
                  <c:v>1.6327122762422874E-2</c:v>
                </c:pt>
                <c:pt idx="1648">
                  <c:v>1.6325188826051829E-2</c:v>
                </c:pt>
                <c:pt idx="1649">
                  <c:v>1.6323276637244533E-2</c:v>
                </c:pt>
                <c:pt idx="1650">
                  <c:v>1.6321386195841114E-2</c:v>
                </c:pt>
                <c:pt idx="1651">
                  <c:v>1.631951750192151E-2</c:v>
                </c:pt>
                <c:pt idx="1652">
                  <c:v>1.6317670555485719E-2</c:v>
                </c:pt>
                <c:pt idx="1653">
                  <c:v>1.6315845356453806E-2</c:v>
                </c:pt>
                <c:pt idx="1654">
                  <c:v>1.6314041904825771E-2</c:v>
                </c:pt>
                <c:pt idx="1655">
                  <c:v>1.6312503387352351E-2</c:v>
                </c:pt>
                <c:pt idx="1656">
                  <c:v>1.6310500244101078E-2</c:v>
                </c:pt>
                <c:pt idx="1657">
                  <c:v>1.630876203500442E-2</c:v>
                </c:pt>
                <c:pt idx="1658">
                  <c:v>1.630704557331164E-2</c:v>
                </c:pt>
                <c:pt idx="1659">
                  <c:v>1.6305350859022738E-2</c:v>
                </c:pt>
                <c:pt idx="1660">
                  <c:v>1.6303677892297586E-2</c:v>
                </c:pt>
                <c:pt idx="1661">
                  <c:v>1.6302026672896375E-2</c:v>
                </c:pt>
                <c:pt idx="1662">
                  <c:v>1.6300397201058914E-2</c:v>
                </c:pt>
                <c:pt idx="1663">
                  <c:v>1.6298789476625331E-2</c:v>
                </c:pt>
                <c:pt idx="1664">
                  <c:v>1.6297203499675561E-2</c:v>
                </c:pt>
                <c:pt idx="1665">
                  <c:v>1.6295639270209605E-2</c:v>
                </c:pt>
                <c:pt idx="1666">
                  <c:v>1.6294096788147527E-2</c:v>
                </c:pt>
                <c:pt idx="1667">
                  <c:v>1.6292576053489327E-2</c:v>
                </c:pt>
                <c:pt idx="1668">
                  <c:v>1.6291077066394877E-2</c:v>
                </c:pt>
                <c:pt idx="1669">
                  <c:v>1.628959982678424E-2</c:v>
                </c:pt>
                <c:pt idx="1670">
                  <c:v>1.6288144334577481E-2</c:v>
                </c:pt>
                <c:pt idx="1671">
                  <c:v>1.62867105897746E-2</c:v>
                </c:pt>
                <c:pt idx="1672">
                  <c:v>1.6285298592455533E-2</c:v>
                </c:pt>
                <c:pt idx="1673">
                  <c:v>1.6283908342620279E-2</c:v>
                </c:pt>
                <c:pt idx="1674">
                  <c:v>1.6282539840188903E-2</c:v>
                </c:pt>
                <c:pt idx="1675">
                  <c:v>1.6281193085321277E-2</c:v>
                </c:pt>
                <c:pt idx="1676">
                  <c:v>1.6279868077777593E-2</c:v>
                </c:pt>
                <c:pt idx="1677">
                  <c:v>1.6278564817797658E-2</c:v>
                </c:pt>
                <c:pt idx="1678">
                  <c:v>1.6277283305221601E-2</c:v>
                </c:pt>
                <c:pt idx="1679">
                  <c:v>1.6276023540129358E-2</c:v>
                </c:pt>
                <c:pt idx="1680">
                  <c:v>1.6274610438014037E-2</c:v>
                </c:pt>
                <c:pt idx="1681">
                  <c:v>1.6273397274604307E-2</c:v>
                </c:pt>
                <c:pt idx="1682">
                  <c:v>1.6272205858598454E-2</c:v>
                </c:pt>
                <c:pt idx="1683">
                  <c:v>1.6271036190076416E-2</c:v>
                </c:pt>
                <c:pt idx="1684">
                  <c:v>1.6269888269038191E-2</c:v>
                </c:pt>
                <c:pt idx="1685">
                  <c:v>1.6268762095403844E-2</c:v>
                </c:pt>
                <c:pt idx="1686">
                  <c:v>1.6267657669173374E-2</c:v>
                </c:pt>
                <c:pt idx="1687">
                  <c:v>1.6266574990506655E-2</c:v>
                </c:pt>
                <c:pt idx="1688">
                  <c:v>1.6265514059243813E-2</c:v>
                </c:pt>
                <c:pt idx="1689">
                  <c:v>1.6264474875464785E-2</c:v>
                </c:pt>
                <c:pt idx="1690">
                  <c:v>1.6263457439009699E-2</c:v>
                </c:pt>
                <c:pt idx="1691">
                  <c:v>1.6262461750118362E-2</c:v>
                </c:pt>
                <c:pt idx="1692">
                  <c:v>1.6261487808710839E-2</c:v>
                </c:pt>
                <c:pt idx="1693">
                  <c:v>1.6260535614707194E-2</c:v>
                </c:pt>
                <c:pt idx="1694">
                  <c:v>1.6259605168187363E-2</c:v>
                </c:pt>
                <c:pt idx="1695">
                  <c:v>1.625869646907141E-2</c:v>
                </c:pt>
                <c:pt idx="1696">
                  <c:v>1.6257809517359334E-2</c:v>
                </c:pt>
                <c:pt idx="1697">
                  <c:v>1.6256944313131072E-2</c:v>
                </c:pt>
                <c:pt idx="1698">
                  <c:v>1.625610085646656E-2</c:v>
                </c:pt>
                <c:pt idx="1699">
                  <c:v>1.6255279147046053E-2</c:v>
                </c:pt>
                <c:pt idx="1700">
                  <c:v>1.6254479185269233E-2</c:v>
                </c:pt>
                <c:pt idx="1701">
                  <c:v>1.625370097089629E-2</c:v>
                </c:pt>
                <c:pt idx="1702">
                  <c:v>1.6252944503927225E-2</c:v>
                </c:pt>
                <c:pt idx="1703">
                  <c:v>1.6252209784362037E-2</c:v>
                </c:pt>
                <c:pt idx="1704">
                  <c:v>1.62514968123606E-2</c:v>
                </c:pt>
                <c:pt idx="1705">
                  <c:v>1.625080558776304E-2</c:v>
                </c:pt>
                <c:pt idx="1706">
                  <c:v>1.6250136110569358E-2</c:v>
                </c:pt>
                <c:pt idx="1707">
                  <c:v>1.6249809730406461E-2</c:v>
                </c:pt>
                <c:pt idx="1708">
                  <c:v>1.6248862398553499E-2</c:v>
                </c:pt>
                <c:pt idx="1709">
                  <c:v>1.6248258163811258E-2</c:v>
                </c:pt>
                <c:pt idx="1710">
                  <c:v>1.6247673854250522E-2</c:v>
                </c:pt>
                <c:pt idx="1711">
                  <c:v>1.6247088947087818E-2</c:v>
                </c:pt>
                <c:pt idx="1712">
                  <c:v>1.6246497592202758E-2</c:v>
                </c:pt>
                <c:pt idx="1713">
                  <c:v>1.6245899789595342E-2</c:v>
                </c:pt>
                <c:pt idx="1714">
                  <c:v>1.6245295539185634E-2</c:v>
                </c:pt>
                <c:pt idx="1715">
                  <c:v>1.6244684841213441E-2</c:v>
                </c:pt>
                <c:pt idx="1716">
                  <c:v>1.6244067695438957E-2</c:v>
                </c:pt>
                <c:pt idx="1717">
                  <c:v>1.6243444101942117E-2</c:v>
                </c:pt>
                <c:pt idx="1718">
                  <c:v>1.6242814060802857E-2</c:v>
                </c:pt>
                <c:pt idx="1719">
                  <c:v>1.6242177571861305E-2</c:v>
                </c:pt>
                <c:pt idx="1720">
                  <c:v>1.6241534635277333E-2</c:v>
                </c:pt>
                <c:pt idx="1721">
                  <c:v>1.6240885250971004E-2</c:v>
                </c:pt>
                <c:pt idx="1722">
                  <c:v>1.624022941894232E-2</c:v>
                </c:pt>
                <c:pt idx="1723">
                  <c:v>1.623956713919128E-2</c:v>
                </c:pt>
                <c:pt idx="1724">
                  <c:v>1.6238898411717884E-2</c:v>
                </c:pt>
                <c:pt idx="1725">
                  <c:v>1.6238223236522131E-2</c:v>
                </c:pt>
                <c:pt idx="1726">
                  <c:v>1.6237541613683959E-2</c:v>
                </c:pt>
                <c:pt idx="1727">
                  <c:v>1.6236853543043495E-2</c:v>
                </c:pt>
                <c:pt idx="1728">
                  <c:v>1.6236475279862717E-2</c:v>
                </c:pt>
                <c:pt idx="1729">
                  <c:v>1.623545805875537E-2</c:v>
                </c:pt>
                <c:pt idx="1730">
                  <c:v>1.6234750645027773E-2</c:v>
                </c:pt>
                <c:pt idx="1731">
                  <c:v>1.6234036783577821E-2</c:v>
                </c:pt>
                <c:pt idx="1732">
                  <c:v>1.6233213046819017E-2</c:v>
                </c:pt>
                <c:pt idx="1733">
                  <c:v>1.6232485368741223E-2</c:v>
                </c:pt>
                <c:pt idx="1734">
                  <c:v>1.6231751243180881E-2</c:v>
                </c:pt>
                <c:pt idx="1735">
                  <c:v>1.6231010669738311E-2</c:v>
                </c:pt>
                <c:pt idx="1736">
                  <c:v>1.6230263648573384E-2</c:v>
                </c:pt>
                <c:pt idx="1737">
                  <c:v>1.6229510179845974E-2</c:v>
                </c:pt>
                <c:pt idx="1738">
                  <c:v>1.6228750263316272E-2</c:v>
                </c:pt>
                <c:pt idx="1739">
                  <c:v>1.6227983899064213E-2</c:v>
                </c:pt>
                <c:pt idx="1740">
                  <c:v>1.6227211087089799E-2</c:v>
                </c:pt>
                <c:pt idx="1741">
                  <c:v>1.6226431827393029E-2</c:v>
                </c:pt>
                <c:pt idx="1742">
                  <c:v>1.6225646119973902E-2</c:v>
                </c:pt>
                <c:pt idx="1743">
                  <c:v>1.6224853964912356E-2</c:v>
                </c:pt>
                <c:pt idx="1744">
                  <c:v>1.6224055362128453E-2</c:v>
                </c:pt>
                <c:pt idx="1745">
                  <c:v>1.6223250311622195E-2</c:v>
                </c:pt>
                <c:pt idx="1746">
                  <c:v>1.622243881339358E-2</c:v>
                </c:pt>
                <c:pt idx="1747">
                  <c:v>1.622162086744261E-2</c:v>
                </c:pt>
                <c:pt idx="1748">
                  <c:v>1.6220796473849219E-2</c:v>
                </c:pt>
                <c:pt idx="1749">
                  <c:v>1.6219965632533473E-2</c:v>
                </c:pt>
                <c:pt idx="1750">
                  <c:v>1.6219128343415434E-2</c:v>
                </c:pt>
                <c:pt idx="1751">
                  <c:v>1.6218284606654976E-2</c:v>
                </c:pt>
                <c:pt idx="1752">
                  <c:v>1.6217434422172161E-2</c:v>
                </c:pt>
                <c:pt idx="1753">
                  <c:v>1.6216577789887054E-2</c:v>
                </c:pt>
                <c:pt idx="1754">
                  <c:v>1.6215714710039464E-2</c:v>
                </c:pt>
                <c:pt idx="1755">
                  <c:v>1.6214845182389581E-2</c:v>
                </c:pt>
                <c:pt idx="1756">
                  <c:v>1.6213969207097279E-2</c:v>
                </c:pt>
                <c:pt idx="1757">
                  <c:v>1.621308678408262E-2</c:v>
                </c:pt>
                <c:pt idx="1758">
                  <c:v>1.6212197913265669E-2</c:v>
                </c:pt>
                <c:pt idx="1759">
                  <c:v>1.6212204852934509E-2</c:v>
                </c:pt>
                <c:pt idx="1760">
                  <c:v>1.6210400828544635E-2</c:v>
                </c:pt>
                <c:pt idx="1761">
                  <c:v>1.6209492614720489E-2</c:v>
                </c:pt>
                <c:pt idx="1762">
                  <c:v>1.620857795309405E-2</c:v>
                </c:pt>
                <c:pt idx="1763">
                  <c:v>1.6207656843745255E-2</c:v>
                </c:pt>
                <c:pt idx="1764">
                  <c:v>1.6206729286833976E-2</c:v>
                </c:pt>
                <c:pt idx="1765">
                  <c:v>1.6205795282120405E-2</c:v>
                </c:pt>
                <c:pt idx="1766">
                  <c:v>1.6204854829684479E-2</c:v>
                </c:pt>
                <c:pt idx="1767">
                  <c:v>1.620390792944626E-2</c:v>
                </c:pt>
                <c:pt idx="1768">
                  <c:v>1.6202954581565621E-2</c:v>
                </c:pt>
                <c:pt idx="1769">
                  <c:v>1.6201994786042562E-2</c:v>
                </c:pt>
                <c:pt idx="1770">
                  <c:v>1.6201028542797147E-2</c:v>
                </c:pt>
                <c:pt idx="1771">
                  <c:v>1.620005585174944E-2</c:v>
                </c:pt>
                <c:pt idx="1772">
                  <c:v>1.6199076712979377E-2</c:v>
                </c:pt>
                <c:pt idx="1773">
                  <c:v>1.619809112664683E-2</c:v>
                </c:pt>
                <c:pt idx="1774">
                  <c:v>1.6197099092511991E-2</c:v>
                </c:pt>
                <c:pt idx="1775">
                  <c:v>1.6196100610654796E-2</c:v>
                </c:pt>
                <c:pt idx="1776">
                  <c:v>1.6195095681075244E-2</c:v>
                </c:pt>
                <c:pt idx="1777">
                  <c:v>1.6194084303853273E-2</c:v>
                </c:pt>
                <c:pt idx="1778">
                  <c:v>1.6193066478908946E-2</c:v>
                </c:pt>
                <c:pt idx="1779">
                  <c:v>1.6192042206162327E-2</c:v>
                </c:pt>
                <c:pt idx="1780">
                  <c:v>1.619144394173766E-2</c:v>
                </c:pt>
                <c:pt idx="1781">
                  <c:v>1.6190404837974626E-2</c:v>
                </c:pt>
                <c:pt idx="1782">
                  <c:v>1.6189359285929683E-2</c:v>
                </c:pt>
                <c:pt idx="1783">
                  <c:v>1.6188307285602832E-2</c:v>
                </c:pt>
                <c:pt idx="1784">
                  <c:v>1.6187248837020718E-2</c:v>
                </c:pt>
                <c:pt idx="1785">
                  <c:v>1.618618394013005E-2</c:v>
                </c:pt>
                <c:pt idx="1786">
                  <c:v>1.6185112594930828E-2</c:v>
                </c:pt>
                <c:pt idx="1787">
                  <c:v>1.618432129866898E-2</c:v>
                </c:pt>
                <c:pt idx="1788">
                  <c:v>1.618295055973995E-2</c:v>
                </c:pt>
                <c:pt idx="1789">
                  <c:v>1.6181859869774939E-2</c:v>
                </c:pt>
                <c:pt idx="1790">
                  <c:v>1.6180762731421439E-2</c:v>
                </c:pt>
                <c:pt idx="1791">
                  <c:v>1.6179943602923075E-2</c:v>
                </c:pt>
                <c:pt idx="1792">
                  <c:v>1.6178549109975293E-2</c:v>
                </c:pt>
                <c:pt idx="1793">
                  <c:v>1.6177432626829358E-2</c:v>
                </c:pt>
                <c:pt idx="1794">
                  <c:v>1.6176309695401514E-2</c:v>
                </c:pt>
                <c:pt idx="1795">
                  <c:v>1.6175180315691762E-2</c:v>
                </c:pt>
                <c:pt idx="1796">
                  <c:v>1.6174044487726746E-2</c:v>
                </c:pt>
                <c:pt idx="1797">
                  <c:v>1.6172902211453177E-2</c:v>
                </c:pt>
                <c:pt idx="1798">
                  <c:v>1.61717534868977E-2</c:v>
                </c:pt>
                <c:pt idx="1799">
                  <c:v>1.6170598314033668E-2</c:v>
                </c:pt>
                <c:pt idx="1800">
                  <c:v>1.6169436692941019E-2</c:v>
                </c:pt>
                <c:pt idx="1801">
                  <c:v>1.6168268623539817E-2</c:v>
                </c:pt>
                <c:pt idx="1802">
                  <c:v>1.6167094105856705E-2</c:v>
                </c:pt>
                <c:pt idx="1803">
                  <c:v>1.6165913139918331E-2</c:v>
                </c:pt>
                <c:pt idx="1804">
                  <c:v>1.6164725725698048E-2</c:v>
                </c:pt>
                <c:pt idx="1805">
                  <c:v>1.616380914823079E-2</c:v>
                </c:pt>
                <c:pt idx="1806">
                  <c:v>1.6162331552385112E-2</c:v>
                </c:pt>
                <c:pt idx="1807">
                  <c:v>1.6161124793319104E-2</c:v>
                </c:pt>
                <c:pt idx="1808">
                  <c:v>1.6159911585971187E-2</c:v>
                </c:pt>
                <c:pt idx="1809">
                  <c:v>1.6158691930314717E-2</c:v>
                </c:pt>
                <c:pt idx="1810">
                  <c:v>1.6157465826402984E-2</c:v>
                </c:pt>
                <c:pt idx="1811">
                  <c:v>1.6155154995596277E-2</c:v>
                </c:pt>
                <c:pt idx="1812">
                  <c:v>1.615391426407875E-2</c:v>
                </c:pt>
                <c:pt idx="1813">
                  <c:v>1.6152667084918804E-2</c:v>
                </c:pt>
                <c:pt idx="1814">
                  <c:v>1.6151413458036501E-2</c:v>
                </c:pt>
                <c:pt idx="1815">
                  <c:v>1.6150153383431842E-2</c:v>
                </c:pt>
                <c:pt idx="1816">
                  <c:v>1.6148886861104828E-2</c:v>
                </c:pt>
                <c:pt idx="1817">
                  <c:v>1.6147613891135393E-2</c:v>
                </c:pt>
                <c:pt idx="1818">
                  <c:v>1.6146334473363666E-2</c:v>
                </c:pt>
                <c:pt idx="1819">
                  <c:v>1.6145048607949519E-2</c:v>
                </c:pt>
                <c:pt idx="1820">
                  <c:v>1.6143571152351655E-2</c:v>
                </c:pt>
                <c:pt idx="1821">
                  <c:v>1.6142271470389602E-2</c:v>
                </c:pt>
                <c:pt idx="1822">
                  <c:v>1.6140965340705193E-2</c:v>
                </c:pt>
                <c:pt idx="1823">
                  <c:v>1.6139652763378365E-2</c:v>
                </c:pt>
                <c:pt idx="1824">
                  <c:v>1.6138333738249244E-2</c:v>
                </c:pt>
                <c:pt idx="1825">
                  <c:v>1.613700826555764E-2</c:v>
                </c:pt>
                <c:pt idx="1826">
                  <c:v>1.6135676344983807E-2</c:v>
                </c:pt>
                <c:pt idx="1827">
                  <c:v>1.6134337976927426E-2</c:v>
                </c:pt>
                <c:pt idx="1828">
                  <c:v>1.6132993160988818E-2</c:v>
                </c:pt>
                <c:pt idx="1829">
                  <c:v>1.6131906541434482E-2</c:v>
                </c:pt>
                <c:pt idx="1830">
                  <c:v>1.6130284186104404E-2</c:v>
                </c:pt>
                <c:pt idx="1831">
                  <c:v>1.6128920027078664E-2</c:v>
                </c:pt>
                <c:pt idx="1832">
                  <c:v>1.6127549420330567E-2</c:v>
                </c:pt>
                <c:pt idx="1833">
                  <c:v>1.612617236594005E-2</c:v>
                </c:pt>
                <c:pt idx="1834">
                  <c:v>1.6124788863747241E-2</c:v>
                </c:pt>
                <c:pt idx="1835">
                  <c:v>1.6123398913991949E-2</c:v>
                </c:pt>
                <c:pt idx="1836">
                  <c:v>1.6122002516434364E-2</c:v>
                </c:pt>
                <c:pt idx="1837">
                  <c:v>1.6120599671154423E-2</c:v>
                </c:pt>
                <c:pt idx="1838">
                  <c:v>1.6119190378152126E-2</c:v>
                </c:pt>
                <c:pt idx="1839">
                  <c:v>1.6117774637507409E-2</c:v>
                </c:pt>
                <c:pt idx="1840">
                  <c:v>1.6116352449140336E-2</c:v>
                </c:pt>
                <c:pt idx="1841">
                  <c:v>1.6114923813130844E-2</c:v>
                </c:pt>
                <c:pt idx="1842">
                  <c:v>1.6113488729319059E-2</c:v>
                </c:pt>
                <c:pt idx="1843">
                  <c:v>1.6112047197864854E-2</c:v>
                </c:pt>
                <c:pt idx="1844">
                  <c:v>1.6110599218608357E-2</c:v>
                </c:pt>
                <c:pt idx="1845">
                  <c:v>1.6109144791789376E-2</c:v>
                </c:pt>
                <c:pt idx="1846">
                  <c:v>1.6107683917088167E-2</c:v>
                </c:pt>
                <c:pt idx="1847">
                  <c:v>1.610621659490441E-2</c:v>
                </c:pt>
                <c:pt idx="1848">
                  <c:v>1.6104742824758489E-2</c:v>
                </c:pt>
                <c:pt idx="1849">
                  <c:v>1.6103262607050084E-2</c:v>
                </c:pt>
                <c:pt idx="1850">
                  <c:v>1.6101775941619323E-2</c:v>
                </c:pt>
                <c:pt idx="1851">
                  <c:v>1.6100282828546142E-2</c:v>
                </c:pt>
                <c:pt idx="1852">
                  <c:v>1.6098783267750605E-2</c:v>
                </c:pt>
                <c:pt idx="1853">
                  <c:v>1.6097277259152776E-2</c:v>
                </c:pt>
                <c:pt idx="1854">
                  <c:v>1.6095764802992463E-2</c:v>
                </c:pt>
                <c:pt idx="1855">
                  <c:v>1.6094245898949922E-2</c:v>
                </c:pt>
                <c:pt idx="1856">
                  <c:v>1.6092720547344896E-2</c:v>
                </c:pt>
                <c:pt idx="1857">
                  <c:v>1.6091188748017515E-2</c:v>
                </c:pt>
                <c:pt idx="1858">
                  <c:v>1.6089650500967778E-2</c:v>
                </c:pt>
                <c:pt idx="1859">
                  <c:v>1.6088105806195685E-2</c:v>
                </c:pt>
                <c:pt idx="1860">
                  <c:v>1.6086554663701236E-2</c:v>
                </c:pt>
                <c:pt idx="1861">
                  <c:v>1.6084997073564367E-2</c:v>
                </c:pt>
                <c:pt idx="1862">
                  <c:v>1.6083433035705141E-2</c:v>
                </c:pt>
                <c:pt idx="1863">
                  <c:v>1.6081862550043624E-2</c:v>
                </c:pt>
                <c:pt idx="1864">
                  <c:v>1.6080285616819623E-2</c:v>
                </c:pt>
                <c:pt idx="1865">
                  <c:v>1.6078702235873266E-2</c:v>
                </c:pt>
                <c:pt idx="1866">
                  <c:v>1.6077112407124616E-2</c:v>
                </c:pt>
                <c:pt idx="1867">
                  <c:v>1.6075516130733547E-2</c:v>
                </c:pt>
                <c:pt idx="1868">
                  <c:v>1.6073913406620122E-2</c:v>
                </c:pt>
                <c:pt idx="1869">
                  <c:v>1.6072304234864276E-2</c:v>
                </c:pt>
                <c:pt idx="1870">
                  <c:v>1.6070688615306139E-2</c:v>
                </c:pt>
                <c:pt idx="1871">
                  <c:v>1.6069066548105582E-2</c:v>
                </c:pt>
                <c:pt idx="1872">
                  <c:v>1.6067438033262604E-2</c:v>
                </c:pt>
                <c:pt idx="1873">
                  <c:v>1.6065803070617335E-2</c:v>
                </c:pt>
                <c:pt idx="1874">
                  <c:v>1.6064161660249709E-2</c:v>
                </c:pt>
                <c:pt idx="1875">
                  <c:v>1.6062513802239664E-2</c:v>
                </c:pt>
                <c:pt idx="1876">
                  <c:v>1.6060859496507263E-2</c:v>
                </c:pt>
                <c:pt idx="1877">
                  <c:v>1.6059198743052505E-2</c:v>
                </c:pt>
                <c:pt idx="1878">
                  <c:v>1.6057531541955328E-2</c:v>
                </c:pt>
                <c:pt idx="1879">
                  <c:v>1.6055857893135794E-2</c:v>
                </c:pt>
                <c:pt idx="1880">
                  <c:v>1.6054177796593905E-2</c:v>
                </c:pt>
                <c:pt idx="1881">
                  <c:v>1.6052491252329659E-2</c:v>
                </c:pt>
                <c:pt idx="1882">
                  <c:v>1.6050798260422994E-2</c:v>
                </c:pt>
                <c:pt idx="1883">
                  <c:v>1.6049098820793972E-2</c:v>
                </c:pt>
                <c:pt idx="1884">
                  <c:v>1.6047392933442595E-2</c:v>
                </c:pt>
                <c:pt idx="1885">
                  <c:v>1.6045680598448797E-2</c:v>
                </c:pt>
                <c:pt idx="1886">
                  <c:v>1.6043961815652708E-2</c:v>
                </c:pt>
                <c:pt idx="1887">
                  <c:v>1.6042236585214198E-2</c:v>
                </c:pt>
                <c:pt idx="1888">
                  <c:v>1.6040504907053332E-2</c:v>
                </c:pt>
                <c:pt idx="1889">
                  <c:v>1.6038766781170111E-2</c:v>
                </c:pt>
                <c:pt idx="1890">
                  <c:v>1.6037022207644469E-2</c:v>
                </c:pt>
                <c:pt idx="1891">
                  <c:v>1.6035271186396471E-2</c:v>
                </c:pt>
                <c:pt idx="1892">
                  <c:v>1.6033513717426118E-2</c:v>
                </c:pt>
                <c:pt idx="1893">
                  <c:v>1.6031749800813344E-2</c:v>
                </c:pt>
                <c:pt idx="1894">
                  <c:v>1.6029979436398278E-2</c:v>
                </c:pt>
                <c:pt idx="1895">
                  <c:v>1.6028202624340793E-2</c:v>
                </c:pt>
                <c:pt idx="1896">
                  <c:v>1.6026419364560951E-2</c:v>
                </c:pt>
                <c:pt idx="1897">
                  <c:v>1.6024629657058753E-2</c:v>
                </c:pt>
                <c:pt idx="1898">
                  <c:v>1.6022833501914135E-2</c:v>
                </c:pt>
                <c:pt idx="1899">
                  <c:v>1.6021030899047162E-2</c:v>
                </c:pt>
                <c:pt idx="1900">
                  <c:v>1.6019221848537768E-2</c:v>
                </c:pt>
                <c:pt idx="1901">
                  <c:v>1.6017406350226082E-2</c:v>
                </c:pt>
                <c:pt idx="1902">
                  <c:v>1.6015584404271976E-2</c:v>
                </c:pt>
                <c:pt idx="1903">
                  <c:v>1.6013756010675451E-2</c:v>
                </c:pt>
                <c:pt idx="1904">
                  <c:v>1.6011921169276633E-2</c:v>
                </c:pt>
                <c:pt idx="1905">
                  <c:v>1.6010079880235395E-2</c:v>
                </c:pt>
                <c:pt idx="1906">
                  <c:v>1.6008232143391865E-2</c:v>
                </c:pt>
                <c:pt idx="1907">
                  <c:v>1.6006377958905915E-2</c:v>
                </c:pt>
                <c:pt idx="1908">
                  <c:v>1.6004517326697609E-2</c:v>
                </c:pt>
                <c:pt idx="1909">
                  <c:v>1.6002650246926819E-2</c:v>
                </c:pt>
                <c:pt idx="1910">
                  <c:v>1.6000776719273802E-2</c:v>
                </c:pt>
                <c:pt idx="1911">
                  <c:v>1.59988967440583E-2</c:v>
                </c:pt>
                <c:pt idx="1912">
                  <c:v>1.5997010321120442E-2</c:v>
                </c:pt>
                <c:pt idx="1913">
                  <c:v>1.5995117450380292E-2</c:v>
                </c:pt>
                <c:pt idx="1914">
                  <c:v>1.5993218132077658E-2</c:v>
                </c:pt>
                <c:pt idx="1915">
                  <c:v>1.5991039587373024E-2</c:v>
                </c:pt>
                <c:pt idx="1916">
                  <c:v>1.5989126452442548E-2</c:v>
                </c:pt>
                <c:pt idx="1917">
                  <c:v>1.5987206869949588E-2</c:v>
                </c:pt>
                <c:pt idx="1918">
                  <c:v>1.5985280839734273E-2</c:v>
                </c:pt>
                <c:pt idx="1919">
                  <c:v>1.5983348361716665E-2</c:v>
                </c:pt>
                <c:pt idx="1920">
                  <c:v>1.5981409435976701E-2</c:v>
                </c:pt>
                <c:pt idx="1921">
                  <c:v>1.5979464062674253E-2</c:v>
                </c:pt>
                <c:pt idx="1922">
                  <c:v>1.597751224164945E-2</c:v>
                </c:pt>
                <c:pt idx="1923">
                  <c:v>1.597555397290229E-2</c:v>
                </c:pt>
                <c:pt idx="1924">
                  <c:v>1.597358925651271E-2</c:v>
                </c:pt>
                <c:pt idx="1925">
                  <c:v>1.5971618092320838E-2</c:v>
                </c:pt>
                <c:pt idx="1926">
                  <c:v>1.5969640480406611E-2</c:v>
                </c:pt>
                <c:pt idx="1927">
                  <c:v>1.5967656420929899E-2</c:v>
                </c:pt>
                <c:pt idx="1928">
                  <c:v>1.5965665913730831E-2</c:v>
                </c:pt>
                <c:pt idx="1929">
                  <c:v>1.5963668958729471E-2</c:v>
                </c:pt>
                <c:pt idx="1930">
                  <c:v>1.5961665556085691E-2</c:v>
                </c:pt>
                <c:pt idx="1931">
                  <c:v>1.5959655705719555E-2</c:v>
                </c:pt>
                <c:pt idx="1932">
                  <c:v>1.5957639407711E-2</c:v>
                </c:pt>
                <c:pt idx="1933">
                  <c:v>1.5955616661980088E-2</c:v>
                </c:pt>
                <c:pt idx="1934">
                  <c:v>1.595358746852682E-2</c:v>
                </c:pt>
                <c:pt idx="1935">
                  <c:v>1.5951759560421941E-2</c:v>
                </c:pt>
                <c:pt idx="1936">
                  <c:v>1.5949509738533152E-2</c:v>
                </c:pt>
                <c:pt idx="1937">
                  <c:v>1.5947461202072688E-2</c:v>
                </c:pt>
                <c:pt idx="1938">
                  <c:v>1.5945406217889868E-2</c:v>
                </c:pt>
                <c:pt idx="1939">
                  <c:v>1.5943344785904756E-2</c:v>
                </c:pt>
                <c:pt idx="1940">
                  <c:v>1.594127690635716E-2</c:v>
                </c:pt>
                <c:pt idx="1941">
                  <c:v>1.5939202579007272E-2</c:v>
                </c:pt>
                <c:pt idx="1942">
                  <c:v>1.5937121804014964E-2</c:v>
                </c:pt>
                <c:pt idx="1943">
                  <c:v>1.59350345813003E-2</c:v>
                </c:pt>
                <c:pt idx="1944">
                  <c:v>1.593294091086328E-2</c:v>
                </c:pt>
                <c:pt idx="1945">
                  <c:v>1.5930840792943712E-2</c:v>
                </c:pt>
                <c:pt idx="1946">
                  <c:v>1.5928734227141916E-2</c:v>
                </c:pt>
                <c:pt idx="1947">
                  <c:v>1.5926621213617764E-2</c:v>
                </c:pt>
                <c:pt idx="1948">
                  <c:v>1.5924501752451192E-2</c:v>
                </c:pt>
                <c:pt idx="1949">
                  <c:v>1.5922375843562264E-2</c:v>
                </c:pt>
                <c:pt idx="1950">
                  <c:v>1.5920243487030916E-2</c:v>
                </c:pt>
                <c:pt idx="1951">
                  <c:v>1.5918104682697276E-2</c:v>
                </c:pt>
                <c:pt idx="1952">
                  <c:v>1.5915959430721216E-2</c:v>
                </c:pt>
                <c:pt idx="1953">
                  <c:v>1.5913807731102736E-2</c:v>
                </c:pt>
                <c:pt idx="1954">
                  <c:v>1.59116495837619E-2</c:v>
                </c:pt>
                <c:pt idx="1955">
                  <c:v>1.5909484988698708E-2</c:v>
                </c:pt>
                <c:pt idx="1956">
                  <c:v>1.5907313945993096E-2</c:v>
                </c:pt>
                <c:pt idx="1957">
                  <c:v>1.5905136455565128E-2</c:v>
                </c:pt>
                <c:pt idx="1958">
                  <c:v>1.5902952517414803E-2</c:v>
                </c:pt>
                <c:pt idx="1959">
                  <c:v>1.5900762131622059E-2</c:v>
                </c:pt>
                <c:pt idx="1960">
                  <c:v>1.5898565298106959E-2</c:v>
                </c:pt>
                <c:pt idx="1961">
                  <c:v>1.5896362016869503E-2</c:v>
                </c:pt>
                <c:pt idx="1962">
                  <c:v>1.5894152287989627E-2</c:v>
                </c:pt>
                <c:pt idx="1963">
                  <c:v>1.5891936111387395E-2</c:v>
                </c:pt>
                <c:pt idx="1964">
                  <c:v>1.5889713487142743E-2</c:v>
                </c:pt>
                <c:pt idx="1965">
                  <c:v>1.5887484415095798E-2</c:v>
                </c:pt>
                <c:pt idx="1966">
                  <c:v>1.5885248895406434E-2</c:v>
                </c:pt>
                <c:pt idx="1967">
                  <c:v>1.5882686120614053E-2</c:v>
                </c:pt>
                <c:pt idx="1968">
                  <c:v>1.5880436784536656E-2</c:v>
                </c:pt>
                <c:pt idx="1969">
                  <c:v>1.5878181000656966E-2</c:v>
                </c:pt>
                <c:pt idx="1970">
                  <c:v>1.5875919418135709E-2</c:v>
                </c:pt>
                <c:pt idx="1971">
                  <c:v>1.587365589596601E-2</c:v>
                </c:pt>
                <c:pt idx="1972">
                  <c:v>1.5871391083228659E-2</c:v>
                </c:pt>
                <c:pt idx="1973">
                  <c:v>1.5869124979923654E-2</c:v>
                </c:pt>
                <c:pt idx="1974">
                  <c:v>1.5866857585971061E-2</c:v>
                </c:pt>
                <c:pt idx="1975">
                  <c:v>1.5864588901450816E-2</c:v>
                </c:pt>
                <c:pt idx="1976">
                  <c:v>1.5862318926362917E-2</c:v>
                </c:pt>
                <c:pt idx="1977">
                  <c:v>1.5860047660547494E-2</c:v>
                </c:pt>
                <c:pt idx="1978">
                  <c:v>1.585777510432429E-2</c:v>
                </c:pt>
                <c:pt idx="1979">
                  <c:v>1.5855501257373561E-2</c:v>
                </c:pt>
                <c:pt idx="1980">
                  <c:v>1.5853226119935115E-2</c:v>
                </c:pt>
                <c:pt idx="1981">
                  <c:v>1.5850949691769145E-2</c:v>
                </c:pt>
                <c:pt idx="1982">
                  <c:v>1.5848671973195394E-2</c:v>
                </c:pt>
                <c:pt idx="1983">
                  <c:v>1.5846392963894118E-2</c:v>
                </c:pt>
                <c:pt idx="1984">
                  <c:v>1.5844112664025189E-2</c:v>
                </c:pt>
                <c:pt idx="1985">
                  <c:v>1.5841831073428736E-2</c:v>
                </c:pt>
                <c:pt idx="1986">
                  <c:v>1.5839548192504438E-2</c:v>
                </c:pt>
                <c:pt idx="1987">
                  <c:v>1.5837307826505054E-2</c:v>
                </c:pt>
                <c:pt idx="1988">
                  <c:v>1.5835021794448068E-2</c:v>
                </c:pt>
                <c:pt idx="1989">
                  <c:v>1.5832734471663557E-2</c:v>
                </c:pt>
                <c:pt idx="1990">
                  <c:v>1.5830445858231457E-2</c:v>
                </c:pt>
                <c:pt idx="1991">
                  <c:v>1.5828155954071832E-2</c:v>
                </c:pt>
                <c:pt idx="1992">
                  <c:v>1.5825864759264618E-2</c:v>
                </c:pt>
                <c:pt idx="1993">
                  <c:v>1.5823572273783171E-2</c:v>
                </c:pt>
                <c:pt idx="1994">
                  <c:v>1.5821278497627489E-2</c:v>
                </c:pt>
                <c:pt idx="1995">
                  <c:v>1.5819166978867649E-2</c:v>
                </c:pt>
                <c:pt idx="1996">
                  <c:v>1.5816687073266777E-2</c:v>
                </c:pt>
                <c:pt idx="1997">
                  <c:v>1.5814389425061748E-2</c:v>
                </c:pt>
                <c:pt idx="1998">
                  <c:v>1.5812090486182484E-2</c:v>
                </c:pt>
                <c:pt idx="1999">
                  <c:v>1.5809973032103741E-2</c:v>
                </c:pt>
                <c:pt idx="2000">
                  <c:v>1.5807488736401254E-2</c:v>
                </c:pt>
                <c:pt idx="2001">
                  <c:v>1.5805185925499288E-2</c:v>
                </c:pt>
                <c:pt idx="2002">
                  <c:v>1.5802881823896442E-2</c:v>
                </c:pt>
                <c:pt idx="2003">
                  <c:v>1.5800576431646007E-2</c:v>
                </c:pt>
                <c:pt idx="2004">
                  <c:v>1.5798269748694693E-2</c:v>
                </c:pt>
                <c:pt idx="2005">
                  <c:v>1.5795961775069145E-2</c:v>
                </c:pt>
                <c:pt idx="2006">
                  <c:v>1.5793652510742717E-2</c:v>
                </c:pt>
                <c:pt idx="2007">
                  <c:v>1.5791341955768701E-2</c:v>
                </c:pt>
                <c:pt idx="2008">
                  <c:v>1.5789030110147095E-2</c:v>
                </c:pt>
                <c:pt idx="2009">
                  <c:v>1.5786716973797965E-2</c:v>
                </c:pt>
                <c:pt idx="2010">
                  <c:v>1.5784402546801246E-2</c:v>
                </c:pt>
                <c:pt idx="2011">
                  <c:v>1.5782086829103648E-2</c:v>
                </c:pt>
                <c:pt idx="2012">
                  <c:v>1.5779769820731815E-2</c:v>
                </c:pt>
                <c:pt idx="2013">
                  <c:v>1.5777631587781116E-2</c:v>
                </c:pt>
                <c:pt idx="2014">
                  <c:v>1.5775131931965447E-2</c:v>
                </c:pt>
                <c:pt idx="2015">
                  <c:v>1.5772811051597557E-2</c:v>
                </c:pt>
                <c:pt idx="2016">
                  <c:v>1.5770488880502143E-2</c:v>
                </c:pt>
                <c:pt idx="2017">
                  <c:v>1.5768165418759139E-2</c:v>
                </c:pt>
                <c:pt idx="2018">
                  <c:v>1.5765840666341902E-2</c:v>
                </c:pt>
                <c:pt idx="2019">
                  <c:v>1.5763514623223784E-2</c:v>
                </c:pt>
                <c:pt idx="2020">
                  <c:v>1.5761187289458078E-2</c:v>
                </c:pt>
                <c:pt idx="2021">
                  <c:v>1.5758858665018138E-2</c:v>
                </c:pt>
                <c:pt idx="2022">
                  <c:v>1.5756528749877319E-2</c:v>
                </c:pt>
                <c:pt idx="2023">
                  <c:v>1.575419754408891E-2</c:v>
                </c:pt>
                <c:pt idx="2024">
                  <c:v>1.5751865047599622E-2</c:v>
                </c:pt>
                <c:pt idx="2025">
                  <c:v>1.5749531260409455E-2</c:v>
                </c:pt>
                <c:pt idx="2026">
                  <c:v>1.5747196182598344E-2</c:v>
                </c:pt>
                <c:pt idx="2027">
                  <c:v>1.5745037162602227E-2</c:v>
                </c:pt>
                <c:pt idx="2028">
                  <c:v>1.5742522154900129E-2</c:v>
                </c:pt>
                <c:pt idx="2029">
                  <c:v>1.5740183205013025E-2</c:v>
                </c:pt>
                <c:pt idx="2030">
                  <c:v>1.5737842964478332E-2</c:v>
                </c:pt>
                <c:pt idx="2031">
                  <c:v>1.5735501433269405E-2</c:v>
                </c:pt>
                <c:pt idx="2032">
                  <c:v>1.5733158611386244E-2</c:v>
                </c:pt>
                <c:pt idx="2033">
                  <c:v>1.5730990680205004E-2</c:v>
                </c:pt>
                <c:pt idx="2034">
                  <c:v>1.5728469095570574E-2</c:v>
                </c:pt>
                <c:pt idx="2035">
                  <c:v>1.5726122401664711E-2</c:v>
                </c:pt>
                <c:pt idx="2036">
                  <c:v>1.5723774417057967E-2</c:v>
                </c:pt>
                <c:pt idx="2037">
                  <c:v>1.5721600544256198E-2</c:v>
                </c:pt>
                <c:pt idx="2038">
                  <c:v>1.5719074575848424E-2</c:v>
                </c:pt>
                <c:pt idx="2039">
                  <c:v>1.5716722719245624E-2</c:v>
                </c:pt>
                <c:pt idx="2040">
                  <c:v>1.5714369571941944E-2</c:v>
                </c:pt>
                <c:pt idx="2041">
                  <c:v>1.571201513396403E-2</c:v>
                </c:pt>
                <c:pt idx="2042">
                  <c:v>1.5709659405338527E-2</c:v>
                </c:pt>
                <c:pt idx="2043">
                  <c:v>1.5707302386038791E-2</c:v>
                </c:pt>
                <c:pt idx="2044">
                  <c:v>1.5704944076038174E-2</c:v>
                </c:pt>
                <c:pt idx="2045">
                  <c:v>1.5702584475336678E-2</c:v>
                </c:pt>
                <c:pt idx="2046">
                  <c:v>1.5700223584040884E-2</c:v>
                </c:pt>
                <c:pt idx="2047">
                  <c:v>1.5698034854296772E-2</c:v>
                </c:pt>
                <c:pt idx="2048">
                  <c:v>1.5695497929320013E-2</c:v>
                </c:pt>
                <c:pt idx="2049">
                  <c:v>1.5693133165974871E-2</c:v>
                </c:pt>
                <c:pt idx="2050">
                  <c:v>1.5690767111902204E-2</c:v>
                </c:pt>
                <c:pt idx="2051">
                  <c:v>1.568857243828603E-2</c:v>
                </c:pt>
                <c:pt idx="2052">
                  <c:v>1.5686031131814104E-2</c:v>
                </c:pt>
                <c:pt idx="2053">
                  <c:v>1.5683661205772026E-2</c:v>
                </c:pt>
                <c:pt idx="2054">
                  <c:v>1.5681289989029068E-2</c:v>
                </c:pt>
                <c:pt idx="2055">
                  <c:v>1.5678917481611876E-2</c:v>
                </c:pt>
                <c:pt idx="2056">
                  <c:v>1.567654368352045E-2</c:v>
                </c:pt>
                <c:pt idx="2057">
                  <c:v>1.5674168594754789E-2</c:v>
                </c:pt>
                <c:pt idx="2058">
                  <c:v>1.567179221534154E-2</c:v>
                </c:pt>
                <c:pt idx="2059">
                  <c:v>1.5669414545254057E-2</c:v>
                </c:pt>
                <c:pt idx="2060">
                  <c:v>1.5667035584439049E-2</c:v>
                </c:pt>
                <c:pt idx="2061">
                  <c:v>1.5664655333003097E-2</c:v>
                </c:pt>
                <c:pt idx="2062">
                  <c:v>1.5662273790892911E-2</c:v>
                </c:pt>
                <c:pt idx="2063">
                  <c:v>1.5659890958081846E-2</c:v>
                </c:pt>
                <c:pt idx="2064">
                  <c:v>1.5657506834623192E-2</c:v>
                </c:pt>
                <c:pt idx="2065">
                  <c:v>1.5655291352218992E-2</c:v>
                </c:pt>
                <c:pt idx="2066">
                  <c:v>1.5652734715656536E-2</c:v>
                </c:pt>
                <c:pt idx="2067">
                  <c:v>1.5650346720175179E-2</c:v>
                </c:pt>
                <c:pt idx="2068">
                  <c:v>1.5647957434019588E-2</c:v>
                </c:pt>
                <c:pt idx="2069">
                  <c:v>1.5645566857189763E-2</c:v>
                </c:pt>
                <c:pt idx="2070">
                  <c:v>1.5643174989685704E-2</c:v>
                </c:pt>
                <c:pt idx="2071">
                  <c:v>1.5639418413355699E-2</c:v>
                </c:pt>
                <c:pt idx="2072">
                  <c:v>1.5637023803645178E-2</c:v>
                </c:pt>
                <c:pt idx="2073">
                  <c:v>1.5634627903606813E-2</c:v>
                </c:pt>
                <c:pt idx="2074">
                  <c:v>1.5632230712840922E-2</c:v>
                </c:pt>
                <c:pt idx="2075">
                  <c:v>1.5629832231507379E-2</c:v>
                </c:pt>
                <c:pt idx="2076">
                  <c:v>1.5627432459606183E-2</c:v>
                </c:pt>
                <c:pt idx="2077">
                  <c:v>1.5625031396977462E-2</c:v>
                </c:pt>
                <c:pt idx="2078">
                  <c:v>1.5622629043861025E-2</c:v>
                </c:pt>
                <c:pt idx="2079">
                  <c:v>1.5620225400096999E-2</c:v>
                </c:pt>
                <c:pt idx="2080">
                  <c:v>1.5617476798510666E-2</c:v>
                </c:pt>
                <c:pt idx="2081">
                  <c:v>1.5615070389118912E-2</c:v>
                </c:pt>
                <c:pt idx="2082">
                  <c:v>1.5612662689399315E-2</c:v>
                </c:pt>
                <c:pt idx="2083">
                  <c:v>1.5610253698952192E-2</c:v>
                </c:pt>
                <c:pt idx="2084">
                  <c:v>1.5607843417777545E-2</c:v>
                </c:pt>
                <c:pt idx="2085">
                  <c:v>1.5605431846195117E-2</c:v>
                </c:pt>
                <c:pt idx="2086">
                  <c:v>1.56030189839651E-2</c:v>
                </c:pt>
                <c:pt idx="2087">
                  <c:v>1.5600604831167431E-2</c:v>
                </c:pt>
                <c:pt idx="2088">
                  <c:v>1.5598189387722172E-2</c:v>
                </c:pt>
                <c:pt idx="2089">
                  <c:v>1.5595937786536673E-2</c:v>
                </c:pt>
                <c:pt idx="2090">
                  <c:v>1.5593354629128697E-2</c:v>
                </c:pt>
                <c:pt idx="2091">
                  <c:v>1.5590935313980481E-2</c:v>
                </c:pt>
                <c:pt idx="2092">
                  <c:v>1.5588514708104739E-2</c:v>
                </c:pt>
                <c:pt idx="2093">
                  <c:v>1.5586092811821217E-2</c:v>
                </c:pt>
                <c:pt idx="2094">
                  <c:v>1.558366962481017E-2</c:v>
                </c:pt>
                <c:pt idx="2095">
                  <c:v>1.5581245147311407E-2</c:v>
                </c:pt>
                <c:pt idx="2096">
                  <c:v>1.5578819379165054E-2</c:v>
                </c:pt>
                <c:pt idx="2097">
                  <c:v>1.5576392320451049E-2</c:v>
                </c:pt>
                <c:pt idx="2098">
                  <c:v>1.5573963971089455E-2</c:v>
                </c:pt>
                <c:pt idx="2099">
                  <c:v>1.5571534331160208E-2</c:v>
                </c:pt>
                <c:pt idx="2100">
                  <c:v>1.5569103400663309E-2</c:v>
                </c:pt>
                <c:pt idx="2101">
                  <c:v>1.5566671179598757E-2</c:v>
                </c:pt>
                <c:pt idx="2102">
                  <c:v>1.556423766780668E-2</c:v>
                </c:pt>
                <c:pt idx="2103">
                  <c:v>1.5561802865526886E-2</c:v>
                </c:pt>
                <c:pt idx="2104">
                  <c:v>1.5559366772679439E-2</c:v>
                </c:pt>
                <c:pt idx="2105">
                  <c:v>1.555692938926434E-2</c:v>
                </c:pt>
                <c:pt idx="2106">
                  <c:v>1.5554490715121716E-2</c:v>
                </c:pt>
                <c:pt idx="2107">
                  <c:v>1.5552050750571311E-2</c:v>
                </c:pt>
                <c:pt idx="2108">
                  <c:v>1.5549609495293382E-2</c:v>
                </c:pt>
                <c:pt idx="2109">
                  <c:v>1.5547166949447799E-2</c:v>
                </c:pt>
                <c:pt idx="2110">
                  <c:v>1.5544723112954628E-2</c:v>
                </c:pt>
                <c:pt idx="2111">
                  <c:v>1.5542277986053676E-2</c:v>
                </c:pt>
                <c:pt idx="2112">
                  <c:v>1.55398315684252E-2</c:v>
                </c:pt>
                <c:pt idx="2113">
                  <c:v>1.5537383860069198E-2</c:v>
                </c:pt>
                <c:pt idx="2114">
                  <c:v>1.5534934861385352E-2</c:v>
                </c:pt>
                <c:pt idx="2115">
                  <c:v>1.5532484571973981E-2</c:v>
                </c:pt>
                <c:pt idx="2116">
                  <c:v>1.5530032992074894E-2</c:v>
                </c:pt>
                <c:pt idx="2117">
                  <c:v>1.5527580121448281E-2</c:v>
                </c:pt>
                <c:pt idx="2118">
                  <c:v>1.5525125960333952E-2</c:v>
                </c:pt>
                <c:pt idx="2119">
                  <c:v>1.5522670508572034E-2</c:v>
                </c:pt>
                <c:pt idx="2120">
                  <c:v>1.5520213766162527E-2</c:v>
                </c:pt>
                <c:pt idx="2121">
                  <c:v>1.5517755733265304E-2</c:v>
                </c:pt>
                <c:pt idx="2122">
                  <c:v>1.5515296409800428E-2</c:v>
                </c:pt>
                <c:pt idx="2123">
                  <c:v>1.5512835795687963E-2</c:v>
                </c:pt>
                <c:pt idx="2124">
                  <c:v>1.5510373891007845E-2</c:v>
                </c:pt>
                <c:pt idx="2125">
                  <c:v>1.5507910695680138E-2</c:v>
                </c:pt>
                <c:pt idx="2126">
                  <c:v>1.5505446209784779E-2</c:v>
                </c:pt>
                <c:pt idx="2127">
                  <c:v>1.5502980433321767E-2</c:v>
                </c:pt>
                <c:pt idx="2128">
                  <c:v>1.5500513366291102E-2</c:v>
                </c:pt>
                <c:pt idx="2129">
                  <c:v>1.5498045008612849E-2</c:v>
                </c:pt>
                <c:pt idx="2130">
                  <c:v>1.5495575360446878E-2</c:v>
                </c:pt>
                <c:pt idx="2131">
                  <c:v>1.5493104421473447E-2</c:v>
                </c:pt>
                <c:pt idx="2132">
                  <c:v>1.5490632192172171E-2</c:v>
                </c:pt>
                <c:pt idx="2133">
                  <c:v>1.5488158672063435E-2</c:v>
                </c:pt>
                <c:pt idx="2134">
                  <c:v>1.5485683861387045E-2</c:v>
                </c:pt>
                <c:pt idx="2135">
                  <c:v>1.5483207760302875E-2</c:v>
                </c:pt>
                <c:pt idx="2136">
                  <c:v>1.548073036849118E-2</c:v>
                </c:pt>
                <c:pt idx="2137">
                  <c:v>1.5478251686111832E-2</c:v>
                </c:pt>
                <c:pt idx="2138">
                  <c:v>1.5475771713164832E-2</c:v>
                </c:pt>
                <c:pt idx="2139">
                  <c:v>1.5473290449570243E-2</c:v>
                </c:pt>
                <c:pt idx="2140">
                  <c:v>1.5470807895487937E-2</c:v>
                </c:pt>
                <c:pt idx="2141">
                  <c:v>1.5468324050758042E-2</c:v>
                </c:pt>
                <c:pt idx="2142">
                  <c:v>1.5465838915300623E-2</c:v>
                </c:pt>
                <c:pt idx="2143">
                  <c:v>1.5463352489355486E-2</c:v>
                </c:pt>
                <c:pt idx="2144">
                  <c:v>1.5460864772922633E-2</c:v>
                </c:pt>
                <c:pt idx="2145">
                  <c:v>1.5458375765842192E-2</c:v>
                </c:pt>
                <c:pt idx="2146">
                  <c:v>1.5455885468114161E-2</c:v>
                </c:pt>
                <c:pt idx="2147">
                  <c:v>1.5453393879818478E-2</c:v>
                </c:pt>
                <c:pt idx="2148">
                  <c:v>1.5450901000955142E-2</c:v>
                </c:pt>
                <c:pt idx="2149">
                  <c:v>1.5448406831444217E-2</c:v>
                </c:pt>
                <c:pt idx="2150">
                  <c:v>1.5445911371445575E-2</c:v>
                </c:pt>
                <c:pt idx="2151">
                  <c:v>1.5443414620799345E-2</c:v>
                </c:pt>
                <c:pt idx="2152">
                  <c:v>1.5440916579665398E-2</c:v>
                </c:pt>
                <c:pt idx="2153">
                  <c:v>1.5438417247644054E-2</c:v>
                </c:pt>
                <c:pt idx="2154">
                  <c:v>1.5435916625374801E-2</c:v>
                </c:pt>
                <c:pt idx="2155">
                  <c:v>1.5433414712298088E-2</c:v>
                </c:pt>
                <c:pt idx="2156">
                  <c:v>1.5430911508733658E-2</c:v>
                </c:pt>
                <c:pt idx="2157">
                  <c:v>1.5428407014521639E-2</c:v>
                </c:pt>
                <c:pt idx="2158">
                  <c:v>1.5425901229741967E-2</c:v>
                </c:pt>
                <c:pt idx="2159">
                  <c:v>1.5423394154394643E-2</c:v>
                </c:pt>
                <c:pt idx="2160">
                  <c:v>1.542088578839973E-2</c:v>
                </c:pt>
                <c:pt idx="2161">
                  <c:v>1.5418376131837164E-2</c:v>
                </c:pt>
                <c:pt idx="2162">
                  <c:v>1.5415865184786881E-2</c:v>
                </c:pt>
                <c:pt idx="2163">
                  <c:v>1.541335294708901E-2</c:v>
                </c:pt>
                <c:pt idx="2164">
                  <c:v>1.5410839418663613E-2</c:v>
                </c:pt>
                <c:pt idx="2165">
                  <c:v>1.54083245997505E-2</c:v>
                </c:pt>
                <c:pt idx="2166">
                  <c:v>1.5405808490349671E-2</c:v>
                </c:pt>
                <c:pt idx="2167">
                  <c:v>1.5403291090221316E-2</c:v>
                </c:pt>
                <c:pt idx="2168">
                  <c:v>1.5400772399525309E-2</c:v>
                </c:pt>
                <c:pt idx="2169">
                  <c:v>1.5398252418261649E-2</c:v>
                </c:pt>
                <c:pt idx="2170">
                  <c:v>1.5395731146430336E-2</c:v>
                </c:pt>
                <c:pt idx="2171">
                  <c:v>1.5393208583951434E-2</c:v>
                </c:pt>
                <c:pt idx="2172">
                  <c:v>1.5390684731064752E-2</c:v>
                </c:pt>
                <c:pt idx="2173">
                  <c:v>1.5388159587450545E-2</c:v>
                </c:pt>
                <c:pt idx="2174">
                  <c:v>1.5385633153108813E-2</c:v>
                </c:pt>
                <c:pt idx="2175">
                  <c:v>1.5383105428279364E-2</c:v>
                </c:pt>
                <c:pt idx="2176">
                  <c:v>1.5380576412962199E-2</c:v>
                </c:pt>
                <c:pt idx="2177">
                  <c:v>1.5378046106997445E-2</c:v>
                </c:pt>
                <c:pt idx="2178">
                  <c:v>1.5375514510385102E-2</c:v>
                </c:pt>
                <c:pt idx="2179">
                  <c:v>1.5372981623205106E-2</c:v>
                </c:pt>
                <c:pt idx="2180">
                  <c:v>1.537044744561733E-2</c:v>
                </c:pt>
                <c:pt idx="2181">
                  <c:v>1.5367911977222093E-2</c:v>
                </c:pt>
                <c:pt idx="2182">
                  <c:v>1.5365375218259203E-2</c:v>
                </c:pt>
                <c:pt idx="2183">
                  <c:v>1.536283716872866E-2</c:v>
                </c:pt>
                <c:pt idx="2184">
                  <c:v>1.5360297828630465E-2</c:v>
                </c:pt>
                <c:pt idx="2185">
                  <c:v>1.5357757197964617E-2</c:v>
                </c:pt>
                <c:pt idx="2186">
                  <c:v>1.5355215276571244E-2</c:v>
                </c:pt>
                <c:pt idx="2187">
                  <c:v>1.5352672064850026E-2</c:v>
                </c:pt>
                <c:pt idx="2188">
                  <c:v>1.5350127562321347E-2</c:v>
                </c:pt>
                <c:pt idx="2189">
                  <c:v>1.5347581769304952E-2</c:v>
                </c:pt>
                <c:pt idx="2190">
                  <c:v>1.5345034685561032E-2</c:v>
                </c:pt>
                <c:pt idx="2191">
                  <c:v>1.5342486311409331E-2</c:v>
                </c:pt>
                <c:pt idx="2192">
                  <c:v>1.5339936646610042E-2</c:v>
                </c:pt>
                <c:pt idx="2193">
                  <c:v>1.5337385691163163E-2</c:v>
                </c:pt>
                <c:pt idx="2194">
                  <c:v>1.5334833445228568E-2</c:v>
                </c:pt>
                <c:pt idx="2195">
                  <c:v>1.5332279908646385E-2</c:v>
                </c:pt>
                <c:pt idx="2196">
                  <c:v>1.5329725081416612E-2</c:v>
                </c:pt>
                <c:pt idx="2197">
                  <c:v>1.5327168963619187E-2</c:v>
                </c:pt>
                <c:pt idx="2198">
                  <c:v>1.5324611555334045E-2</c:v>
                </c:pt>
                <c:pt idx="2199">
                  <c:v>1.5322052856401314E-2</c:v>
                </c:pt>
                <c:pt idx="2200">
                  <c:v>1.5319492866820994E-2</c:v>
                </c:pt>
                <c:pt idx="2201">
                  <c:v>1.5316931586752958E-2</c:v>
                </c:pt>
                <c:pt idx="2202">
                  <c:v>1.5314369016037332E-2</c:v>
                </c:pt>
                <c:pt idx="2203">
                  <c:v>1.5311805154754055E-2</c:v>
                </c:pt>
                <c:pt idx="2204">
                  <c:v>1.5309240002823188E-2</c:v>
                </c:pt>
                <c:pt idx="2205">
                  <c:v>1.5306673560404604E-2</c:v>
                </c:pt>
                <c:pt idx="2206">
                  <c:v>1.5304105827418368E-2</c:v>
                </c:pt>
                <c:pt idx="2207">
                  <c:v>1.5301536803624671E-2</c:v>
                </c:pt>
                <c:pt idx="2208">
                  <c:v>1.5298966489423194E-2</c:v>
                </c:pt>
                <c:pt idx="2209">
                  <c:v>1.5296394884574127E-2</c:v>
                </c:pt>
                <c:pt idx="2210">
                  <c:v>1.5293821989237344E-2</c:v>
                </c:pt>
                <c:pt idx="2211">
                  <c:v>1.5291247803173036E-2</c:v>
                </c:pt>
                <c:pt idx="2212">
                  <c:v>1.5288672326621011E-2</c:v>
                </c:pt>
                <c:pt idx="2213">
                  <c:v>1.5286095559501334E-2</c:v>
                </c:pt>
                <c:pt idx="2214">
                  <c:v>1.5283517501654131E-2</c:v>
                </c:pt>
                <c:pt idx="2215">
                  <c:v>1.5280938153239276E-2</c:v>
                </c:pt>
                <c:pt idx="2216">
                  <c:v>1.5278357514416641E-2</c:v>
                </c:pt>
                <c:pt idx="2217">
                  <c:v>1.5275775584786544E-2</c:v>
                </c:pt>
                <c:pt idx="2218">
                  <c:v>1.5273192364668731E-2</c:v>
                </c:pt>
                <c:pt idx="2219">
                  <c:v>1.5270607853983265E-2</c:v>
                </c:pt>
                <c:pt idx="2220">
                  <c:v>1.526802205265021E-2</c:v>
                </c:pt>
                <c:pt idx="2221">
                  <c:v>1.5265434960749502E-2</c:v>
                </c:pt>
                <c:pt idx="2222">
                  <c:v>1.5262846578281142E-2</c:v>
                </c:pt>
                <c:pt idx="2223">
                  <c:v>1.5260256905245129E-2</c:v>
                </c:pt>
                <c:pt idx="2224">
                  <c:v>1.5257665941561527E-2</c:v>
                </c:pt>
                <c:pt idx="2225">
                  <c:v>1.5255073687230336E-2</c:v>
                </c:pt>
                <c:pt idx="2226">
                  <c:v>1.5252480142491365E-2</c:v>
                </c:pt>
                <c:pt idx="2227">
                  <c:v>1.5249514510911055E-2</c:v>
                </c:pt>
                <c:pt idx="2228">
                  <c:v>1.5246918200624293E-2</c:v>
                </c:pt>
                <c:pt idx="2229">
                  <c:v>1.5244320599689942E-2</c:v>
                </c:pt>
                <c:pt idx="2230">
                  <c:v>1.5241721708028066E-2</c:v>
                </c:pt>
                <c:pt idx="2231">
                  <c:v>1.523912152595841E-2</c:v>
                </c:pt>
                <c:pt idx="2232">
                  <c:v>1.5236520053241165E-2</c:v>
                </c:pt>
                <c:pt idx="2233">
                  <c:v>1.5233917289876331E-2</c:v>
                </c:pt>
                <c:pt idx="2234">
                  <c:v>1.5231313235943844E-2</c:v>
                </c:pt>
                <c:pt idx="2235">
                  <c:v>1.5228707891523641E-2</c:v>
                </c:pt>
                <c:pt idx="2236">
                  <c:v>1.5226101256455848E-2</c:v>
                </c:pt>
                <c:pt idx="2237">
                  <c:v>1.5223493330820403E-2</c:v>
                </c:pt>
                <c:pt idx="2238">
                  <c:v>1.522088411453737E-2</c:v>
                </c:pt>
                <c:pt idx="2239">
                  <c:v>1.5218273607686683E-2</c:v>
                </c:pt>
                <c:pt idx="2240">
                  <c:v>1.5215661810268344E-2</c:v>
                </c:pt>
                <c:pt idx="2241">
                  <c:v>1.5213048722202416E-2</c:v>
                </c:pt>
                <c:pt idx="2242">
                  <c:v>1.5210434343648771E-2</c:v>
                </c:pt>
                <c:pt idx="2243">
                  <c:v>1.5207818674447537E-2</c:v>
                </c:pt>
                <c:pt idx="2244">
                  <c:v>1.5205201714678651E-2</c:v>
                </c:pt>
                <c:pt idx="2245">
                  <c:v>1.5202583464262176E-2</c:v>
                </c:pt>
                <c:pt idx="2246">
                  <c:v>1.5199963923357984E-2</c:v>
                </c:pt>
                <c:pt idx="2247">
                  <c:v>1.5197476605646187E-2</c:v>
                </c:pt>
                <c:pt idx="2248">
                  <c:v>1.5194720969606834E-2</c:v>
                </c:pt>
                <c:pt idx="2249">
                  <c:v>1.5192097556839812E-2</c:v>
                </c:pt>
                <c:pt idx="2250">
                  <c:v>1.5189472853665009E-2</c:v>
                </c:pt>
                <c:pt idx="2251">
                  <c:v>1.5186846859842618E-2</c:v>
                </c:pt>
                <c:pt idx="2252">
                  <c:v>1.5184219575212765E-2</c:v>
                </c:pt>
                <c:pt idx="2253">
                  <c:v>1.5181591000255068E-2</c:v>
                </c:pt>
                <c:pt idx="2254">
                  <c:v>1.5178961134569846E-2</c:v>
                </c:pt>
                <c:pt idx="2255">
                  <c:v>1.5176329978316971E-2</c:v>
                </c:pt>
                <c:pt idx="2256">
                  <c:v>1.5173697531416508E-2</c:v>
                </c:pt>
                <c:pt idx="2257">
                  <c:v>1.5171063794108264E-2</c:v>
                </c:pt>
                <c:pt idx="2258">
                  <c:v>1.5168428766072495E-2</c:v>
                </c:pt>
                <c:pt idx="2259">
                  <c:v>1.5165792447469073E-2</c:v>
                </c:pt>
                <c:pt idx="2260">
                  <c:v>1.5163154838297999E-2</c:v>
                </c:pt>
                <c:pt idx="2261">
                  <c:v>1.5160515938479335E-2</c:v>
                </c:pt>
                <c:pt idx="2262">
                  <c:v>1.5157875748252891E-2</c:v>
                </c:pt>
                <c:pt idx="2263">
                  <c:v>1.5155234267218987E-2</c:v>
                </c:pt>
                <c:pt idx="2264">
                  <c:v>1.5152591495697365E-2</c:v>
                </c:pt>
                <c:pt idx="2265">
                  <c:v>1.5149947433688027E-2</c:v>
                </c:pt>
                <c:pt idx="2266">
                  <c:v>1.5147302080871228E-2</c:v>
                </c:pt>
                <c:pt idx="2267">
                  <c:v>1.5144655437646648E-2</c:v>
                </c:pt>
                <c:pt idx="2268">
                  <c:v>1.5142007503854416E-2</c:v>
                </c:pt>
                <c:pt idx="2269">
                  <c:v>1.5139358279334658E-2</c:v>
                </c:pt>
                <c:pt idx="2270">
                  <c:v>1.5136707764247248E-2</c:v>
                </c:pt>
                <c:pt idx="2271">
                  <c:v>1.5134055958672121E-2</c:v>
                </c:pt>
                <c:pt idx="2272">
                  <c:v>1.513140286236947E-2</c:v>
                </c:pt>
                <c:pt idx="2273">
                  <c:v>1.5128748475579101E-2</c:v>
                </c:pt>
                <c:pt idx="2274">
                  <c:v>1.512609279822108E-2</c:v>
                </c:pt>
                <c:pt idx="2275">
                  <c:v>1.5123435830295406E-2</c:v>
                </c:pt>
                <c:pt idx="2276">
                  <c:v>1.5120777571722144E-2</c:v>
                </c:pt>
                <c:pt idx="2277">
                  <c:v>1.5118118022501292E-2</c:v>
                </c:pt>
                <c:pt idx="2278">
                  <c:v>1.5115457182712788E-2</c:v>
                </c:pt>
                <c:pt idx="2279">
                  <c:v>1.5112922057043399E-2</c:v>
                </c:pt>
                <c:pt idx="2280">
                  <c:v>1.5110131631512758E-2</c:v>
                </c:pt>
                <c:pt idx="2281">
                  <c:v>1.5107466920101231E-2</c:v>
                </c:pt>
                <c:pt idx="2282">
                  <c:v>1.510480091796218E-2</c:v>
                </c:pt>
                <c:pt idx="2283">
                  <c:v>1.5102133625335412E-2</c:v>
                </c:pt>
                <c:pt idx="2284">
                  <c:v>1.5099465041981119E-2</c:v>
                </c:pt>
                <c:pt idx="2285">
                  <c:v>1.509679516813911E-2</c:v>
                </c:pt>
                <c:pt idx="2286">
                  <c:v>1.5094124003649512E-2</c:v>
                </c:pt>
                <c:pt idx="2287">
                  <c:v>1.5091451548752133E-2</c:v>
                </c:pt>
                <c:pt idx="2288">
                  <c:v>1.5088777803127229E-2</c:v>
                </c:pt>
                <c:pt idx="2289">
                  <c:v>1.5086102766854737E-2</c:v>
                </c:pt>
                <c:pt idx="2290">
                  <c:v>1.5083426440094527E-2</c:v>
                </c:pt>
                <c:pt idx="2291">
                  <c:v>1.5080748822766665E-2</c:v>
                </c:pt>
                <c:pt idx="2292">
                  <c:v>1.5078069914711278E-2</c:v>
                </c:pt>
                <c:pt idx="2293">
                  <c:v>1.5075389716248111E-2</c:v>
                </c:pt>
                <c:pt idx="2294">
                  <c:v>1.5072708227137355E-2</c:v>
                </c:pt>
                <c:pt idx="2295">
                  <c:v>1.507002544737901E-2</c:v>
                </c:pt>
                <c:pt idx="2296">
                  <c:v>1.5067341377132948E-2</c:v>
                </c:pt>
                <c:pt idx="2297">
                  <c:v>1.5064656016319233E-2</c:v>
                </c:pt>
                <c:pt idx="2298">
                  <c:v>1.506196936485793E-2</c:v>
                </c:pt>
                <c:pt idx="2299">
                  <c:v>1.5059281422749038E-2</c:v>
                </c:pt>
                <c:pt idx="2300">
                  <c:v>1.5056714903831647E-2</c:v>
                </c:pt>
                <c:pt idx="2301">
                  <c:v>1.5053901666828295E-2</c:v>
                </c:pt>
                <c:pt idx="2302">
                  <c:v>1.5051209853096381E-2</c:v>
                </c:pt>
                <c:pt idx="2303">
                  <c:v>1.5048516748636942E-2</c:v>
                </c:pt>
                <c:pt idx="2304">
                  <c:v>1.5045437334713085E-2</c:v>
                </c:pt>
                <c:pt idx="2305">
                  <c:v>1.5042741464865728E-2</c:v>
                </c:pt>
                <c:pt idx="2306">
                  <c:v>1.5040044304370781E-2</c:v>
                </c:pt>
                <c:pt idx="2307">
                  <c:v>1.503734585314831E-2</c:v>
                </c:pt>
                <c:pt idx="2308">
                  <c:v>1.5034646111438121E-2</c:v>
                </c:pt>
                <c:pt idx="2309">
                  <c:v>1.5031945079240217E-2</c:v>
                </c:pt>
                <c:pt idx="2310">
                  <c:v>1.5029242756314787E-2</c:v>
                </c:pt>
                <c:pt idx="2311">
                  <c:v>1.502653914290164E-2</c:v>
                </c:pt>
                <c:pt idx="2312">
                  <c:v>1.5023834238920841E-2</c:v>
                </c:pt>
                <c:pt idx="2313">
                  <c:v>1.5021128044292453E-2</c:v>
                </c:pt>
                <c:pt idx="2314">
                  <c:v>1.5018420559016477E-2</c:v>
                </c:pt>
                <c:pt idx="2315">
                  <c:v>1.5015711783252783E-2</c:v>
                </c:pt>
                <c:pt idx="2316">
                  <c:v>1.5013001716841501E-2</c:v>
                </c:pt>
                <c:pt idx="2317">
                  <c:v>1.5010290359942502E-2</c:v>
                </c:pt>
                <c:pt idx="2318">
                  <c:v>1.5007577712315978E-2</c:v>
                </c:pt>
                <c:pt idx="2319">
                  <c:v>1.5004863774201738E-2</c:v>
                </c:pt>
                <c:pt idx="2320">
                  <c:v>1.5002148545439908E-2</c:v>
                </c:pt>
                <c:pt idx="2321">
                  <c:v>1.4999432026270298E-2</c:v>
                </c:pt>
                <c:pt idx="2322">
                  <c:v>1.4996714216213292E-2</c:v>
                </c:pt>
                <c:pt idx="2323">
                  <c:v>1.499399511582844E-2</c:v>
                </c:pt>
                <c:pt idx="2324">
                  <c:v>1.4991274724796E-2</c:v>
                </c:pt>
                <c:pt idx="2325">
                  <c:v>1.4988553043115971E-2</c:v>
                </c:pt>
                <c:pt idx="2326">
                  <c:v>1.4985830070788353E-2</c:v>
                </c:pt>
                <c:pt idx="2327">
                  <c:v>1.4983105808052954E-2</c:v>
                </c:pt>
                <c:pt idx="2328">
                  <c:v>1.4980380254590031E-2</c:v>
                </c:pt>
                <c:pt idx="2329">
                  <c:v>1.4977653410639391E-2</c:v>
                </c:pt>
                <c:pt idx="2330">
                  <c:v>1.4974925276041162E-2</c:v>
                </c:pt>
                <c:pt idx="2331">
                  <c:v>1.4972544770328611E-2</c:v>
                </c:pt>
                <c:pt idx="2332">
                  <c:v>1.4969465135221682E-2</c:v>
                </c:pt>
                <c:pt idx="2333">
                  <c:v>1.4966733128840559E-2</c:v>
                </c:pt>
                <c:pt idx="2334">
                  <c:v>1.4963999831971719E-2</c:v>
                </c:pt>
                <c:pt idx="2335">
                  <c:v>1.4961265244455291E-2</c:v>
                </c:pt>
                <c:pt idx="2336">
                  <c:v>1.4958529366371209E-2</c:v>
                </c:pt>
                <c:pt idx="2337">
                  <c:v>1.4955792197639539E-2</c:v>
                </c:pt>
                <c:pt idx="2338">
                  <c:v>1.4953053738500088E-2</c:v>
                </c:pt>
                <c:pt idx="2339">
                  <c:v>1.4950313988633113E-2</c:v>
                </c:pt>
                <c:pt idx="2340">
                  <c:v>1.4947572948118548E-2</c:v>
                </c:pt>
                <c:pt idx="2341">
                  <c:v>1.4944830617116267E-2</c:v>
                </c:pt>
                <c:pt idx="2342">
                  <c:v>1.4942086995546333E-2</c:v>
                </c:pt>
                <c:pt idx="2343">
                  <c:v>1.493934208332881E-2</c:v>
                </c:pt>
                <c:pt idx="2344">
                  <c:v>1.4936595880543635E-2</c:v>
                </c:pt>
                <c:pt idx="2345">
                  <c:v>1.4933848387270743E-2</c:v>
                </c:pt>
                <c:pt idx="2346">
                  <c:v>1.4931099603270326E-2</c:v>
                </c:pt>
                <c:pt idx="2347">
                  <c:v>1.4928349528782192E-2</c:v>
                </c:pt>
                <c:pt idx="2348">
                  <c:v>1.492559816364647E-2</c:v>
                </c:pt>
                <c:pt idx="2349">
                  <c:v>1.492284550802303E-2</c:v>
                </c:pt>
                <c:pt idx="2350">
                  <c:v>1.4920091561831939E-2</c:v>
                </c:pt>
                <c:pt idx="2351">
                  <c:v>1.4917336324913322E-2</c:v>
                </c:pt>
                <c:pt idx="2352">
                  <c:v>1.4914409817503582E-2</c:v>
                </c:pt>
                <c:pt idx="2353">
                  <c:v>1.4911651402274018E-2</c:v>
                </c:pt>
                <c:pt idx="2354">
                  <c:v>1.4908891696343574E-2</c:v>
                </c:pt>
                <c:pt idx="2355">
                  <c:v>1.4906130699765541E-2</c:v>
                </c:pt>
                <c:pt idx="2356">
                  <c:v>1.4903368412513274E-2</c:v>
                </c:pt>
                <c:pt idx="2357">
                  <c:v>1.4900604834666709E-2</c:v>
                </c:pt>
                <c:pt idx="2358">
                  <c:v>1.4897839966145909E-2</c:v>
                </c:pt>
                <c:pt idx="2359">
                  <c:v>1.4895184293803876E-2</c:v>
                </c:pt>
                <c:pt idx="2360">
                  <c:v>1.4892306357161544E-2</c:v>
                </c:pt>
                <c:pt idx="2361">
                  <c:v>1.4889537616724624E-2</c:v>
                </c:pt>
                <c:pt idx="2362">
                  <c:v>1.488676758561347E-2</c:v>
                </c:pt>
                <c:pt idx="2363">
                  <c:v>1.4884105923742563E-2</c:v>
                </c:pt>
                <c:pt idx="2364">
                  <c:v>1.4881223651395104E-2</c:v>
                </c:pt>
                <c:pt idx="2365">
                  <c:v>1.4878449748367828E-2</c:v>
                </c:pt>
                <c:pt idx="2366">
                  <c:v>1.4875674554666318E-2</c:v>
                </c:pt>
                <c:pt idx="2367">
                  <c:v>1.487289807031722E-2</c:v>
                </c:pt>
                <c:pt idx="2368">
                  <c:v>1.4870120295320532E-2</c:v>
                </c:pt>
                <c:pt idx="2369">
                  <c:v>1.4867341229649611E-2</c:v>
                </c:pt>
                <c:pt idx="2370">
                  <c:v>1.4864560873357746E-2</c:v>
                </c:pt>
                <c:pt idx="2371">
                  <c:v>1.4861779226444938E-2</c:v>
                </c:pt>
                <c:pt idx="2372">
                  <c:v>1.485899628883125E-2</c:v>
                </c:pt>
                <c:pt idx="2373">
                  <c:v>1.4856212060596619E-2</c:v>
                </c:pt>
                <c:pt idx="2374">
                  <c:v>1.4853426541714398E-2</c:v>
                </c:pt>
                <c:pt idx="2375">
                  <c:v>1.4850639732211235E-2</c:v>
                </c:pt>
                <c:pt idx="2376">
                  <c:v>1.4847851632007192E-2</c:v>
                </c:pt>
                <c:pt idx="2377">
                  <c:v>1.4845169002875025E-2</c:v>
                </c:pt>
                <c:pt idx="2378">
                  <c:v>1.484227155970963E-2</c:v>
                </c:pt>
                <c:pt idx="2379">
                  <c:v>1.4839479587589466E-2</c:v>
                </c:pt>
                <c:pt idx="2380">
                  <c:v>1.4836686324821713E-2</c:v>
                </c:pt>
                <c:pt idx="2381">
                  <c:v>1.4833891771406371E-2</c:v>
                </c:pt>
                <c:pt idx="2382">
                  <c:v>1.4831095927343441E-2</c:v>
                </c:pt>
                <c:pt idx="2383">
                  <c:v>1.4826888717349718E-2</c:v>
                </c:pt>
                <c:pt idx="2384">
                  <c:v>1.4824090153808811E-2</c:v>
                </c:pt>
                <c:pt idx="2385">
                  <c:v>1.4821290299620316E-2</c:v>
                </c:pt>
                <c:pt idx="2386">
                  <c:v>1.4818489154784231E-2</c:v>
                </c:pt>
                <c:pt idx="2387">
                  <c:v>1.4815686719380494E-2</c:v>
                </c:pt>
                <c:pt idx="2388">
                  <c:v>1.481288299348904E-2</c:v>
                </c:pt>
                <c:pt idx="2389">
                  <c:v>1.4810077976870062E-2</c:v>
                </c:pt>
                <c:pt idx="2390">
                  <c:v>1.4807271669843303E-2</c:v>
                </c:pt>
                <c:pt idx="2391">
                  <c:v>1.4804464072168955E-2</c:v>
                </c:pt>
                <c:pt idx="2392">
                  <c:v>1.4801253808833792E-2</c:v>
                </c:pt>
                <c:pt idx="2393">
                  <c:v>1.4798443445611653E-2</c:v>
                </c:pt>
                <c:pt idx="2394">
                  <c:v>1.4795631791741926E-2</c:v>
                </c:pt>
                <c:pt idx="2395">
                  <c:v>1.4792818847304545E-2</c:v>
                </c:pt>
                <c:pt idx="2396">
                  <c:v>1.4790004612459384E-2</c:v>
                </c:pt>
                <c:pt idx="2397">
                  <c:v>1.4787189086886698E-2</c:v>
                </c:pt>
                <c:pt idx="2398">
                  <c:v>1.4784372270586488E-2</c:v>
                </c:pt>
                <c:pt idx="2399">
                  <c:v>1.4781554163958432E-2</c:v>
                </c:pt>
                <c:pt idx="2400">
                  <c:v>1.4778734766682788E-2</c:v>
                </c:pt>
                <c:pt idx="2401">
                  <c:v>1.4776015772972606E-2</c:v>
                </c:pt>
                <c:pt idx="2402">
                  <c:v>1.4773092100348606E-2</c:v>
                </c:pt>
                <c:pt idx="2403">
                  <c:v>1.4770268831290068E-2</c:v>
                </c:pt>
                <c:pt idx="2404">
                  <c:v>1.4767444271663877E-2</c:v>
                </c:pt>
                <c:pt idx="2405">
                  <c:v>1.4764618421390097E-2</c:v>
                </c:pt>
                <c:pt idx="2406">
                  <c:v>1.47617912806286E-2</c:v>
                </c:pt>
                <c:pt idx="2407">
                  <c:v>1.4758962849219515E-2</c:v>
                </c:pt>
                <c:pt idx="2408">
                  <c:v>1.4756133127242776E-2</c:v>
                </c:pt>
                <c:pt idx="2409">
                  <c:v>1.4753302114698386E-2</c:v>
                </c:pt>
                <c:pt idx="2410">
                  <c:v>1.4750469811666278E-2</c:v>
                </c:pt>
                <c:pt idx="2411">
                  <c:v>1.474763621782671E-2</c:v>
                </c:pt>
                <c:pt idx="2412">
                  <c:v>1.474480133357936E-2</c:v>
                </c:pt>
                <c:pt idx="2413">
                  <c:v>1.4741965158604486E-2</c:v>
                </c:pt>
                <c:pt idx="2414">
                  <c:v>1.4739127693221832E-2</c:v>
                </c:pt>
                <c:pt idx="2415">
                  <c:v>1.4736288937191588E-2</c:v>
                </c:pt>
                <c:pt idx="2416">
                  <c:v>1.4733448890513756E-2</c:v>
                </c:pt>
                <c:pt idx="2417">
                  <c:v>1.4730607553348207E-2</c:v>
                </c:pt>
                <c:pt idx="2418">
                  <c:v>1.472776492553507E-2</c:v>
                </c:pt>
                <c:pt idx="2419">
                  <c:v>1.4724921007154279E-2</c:v>
                </c:pt>
                <c:pt idx="2420">
                  <c:v>1.47220757981259E-2</c:v>
                </c:pt>
                <c:pt idx="2421">
                  <c:v>1.471922929868974E-2</c:v>
                </c:pt>
                <c:pt idx="2422">
                  <c:v>1.4716381508526055E-2</c:v>
                </c:pt>
                <c:pt idx="2423">
                  <c:v>1.4713532427794718E-2</c:v>
                </c:pt>
                <c:pt idx="2424">
                  <c:v>1.4710682056575664E-2</c:v>
                </c:pt>
                <c:pt idx="2425">
                  <c:v>1.4707830394709021E-2</c:v>
                </c:pt>
                <c:pt idx="2426">
                  <c:v>1.4704977442194789E-2</c:v>
                </c:pt>
                <c:pt idx="2427">
                  <c:v>1.470212319919284E-2</c:v>
                </c:pt>
                <c:pt idx="2428">
                  <c:v>1.4699267665543303E-2</c:v>
                </c:pt>
                <c:pt idx="2429">
                  <c:v>1.4696410841326113E-2</c:v>
                </c:pt>
                <c:pt idx="2430">
                  <c:v>1.469355272654127E-2</c:v>
                </c:pt>
                <c:pt idx="2431">
                  <c:v>1.4690693321188775E-2</c:v>
                </c:pt>
                <c:pt idx="2432">
                  <c:v>1.4687832625348562E-2</c:v>
                </c:pt>
                <c:pt idx="2433">
                  <c:v>1.4684970638700889E-2</c:v>
                </c:pt>
                <c:pt idx="2434">
                  <c:v>1.4682107361645436E-2</c:v>
                </c:pt>
                <c:pt idx="2435">
                  <c:v>1.4679242794022329E-2</c:v>
                </c:pt>
                <c:pt idx="2436">
                  <c:v>1.4676376935671698E-2</c:v>
                </c:pt>
                <c:pt idx="2437">
                  <c:v>1.467350978683335E-2</c:v>
                </c:pt>
                <c:pt idx="2438">
                  <c:v>1.4670641347427349E-2</c:v>
                </c:pt>
                <c:pt idx="2439">
                  <c:v>1.4667771617373759E-2</c:v>
                </c:pt>
                <c:pt idx="2440">
                  <c:v>1.4664900596752517E-2</c:v>
                </c:pt>
                <c:pt idx="2441">
                  <c:v>1.4662028285563622E-2</c:v>
                </c:pt>
                <c:pt idx="2442">
                  <c:v>1.4659154683807074E-2</c:v>
                </c:pt>
                <c:pt idx="2443">
                  <c:v>1.465627979156281E-2</c:v>
                </c:pt>
                <c:pt idx="2444">
                  <c:v>1.4653403608511084E-2</c:v>
                </c:pt>
                <c:pt idx="2445">
                  <c:v>1.4650526135051578E-2</c:v>
                </c:pt>
                <c:pt idx="2446">
                  <c:v>1.4647647371024419E-2</c:v>
                </c:pt>
                <c:pt idx="2447">
                  <c:v>1.4644767316269736E-2</c:v>
                </c:pt>
                <c:pt idx="2448">
                  <c:v>1.4641885970947399E-2</c:v>
                </c:pt>
                <c:pt idx="2449">
                  <c:v>1.4639003335217282E-2</c:v>
                </c:pt>
                <c:pt idx="2450">
                  <c:v>1.4636119408839576E-2</c:v>
                </c:pt>
                <c:pt idx="2451">
                  <c:v>1.4633234191814282E-2</c:v>
                </c:pt>
                <c:pt idx="2452">
                  <c:v>1.4630347684221334E-2</c:v>
                </c:pt>
                <c:pt idx="2453">
                  <c:v>1.4627459886060734E-2</c:v>
                </c:pt>
                <c:pt idx="2454">
                  <c:v>1.4624570797332481E-2</c:v>
                </c:pt>
                <c:pt idx="2455">
                  <c:v>1.4621680418036576E-2</c:v>
                </c:pt>
                <c:pt idx="2456">
                  <c:v>1.4618788748013145E-2</c:v>
                </c:pt>
                <c:pt idx="2457">
                  <c:v>1.4615895787581934E-2</c:v>
                </c:pt>
                <c:pt idx="2458">
                  <c:v>1.461300153658307E-2</c:v>
                </c:pt>
                <c:pt idx="2459">
                  <c:v>1.4610105994936617E-2</c:v>
                </c:pt>
                <c:pt idx="2460">
                  <c:v>1.460720916256264E-2</c:v>
                </c:pt>
                <c:pt idx="2461">
                  <c:v>1.4604311039860818E-2</c:v>
                </c:pt>
                <c:pt idx="2462">
                  <c:v>1.4601411626511407E-2</c:v>
                </c:pt>
                <c:pt idx="2463">
                  <c:v>1.4598510922434471E-2</c:v>
                </c:pt>
                <c:pt idx="2464">
                  <c:v>1.4595608927949755E-2</c:v>
                </c:pt>
                <c:pt idx="2465">
                  <c:v>1.459270564281745E-2</c:v>
                </c:pt>
                <c:pt idx="2466">
                  <c:v>1.4589801067117492E-2</c:v>
                </c:pt>
                <c:pt idx="2467">
                  <c:v>1.4586895200769945E-2</c:v>
                </c:pt>
                <c:pt idx="2468">
                  <c:v>1.4583988043934681E-2</c:v>
                </c:pt>
                <c:pt idx="2469">
                  <c:v>1.4581079596531765E-2</c:v>
                </c:pt>
                <c:pt idx="2470">
                  <c:v>1.4578169858401324E-2</c:v>
                </c:pt>
                <c:pt idx="2471">
                  <c:v>1.4575258829783166E-2</c:v>
                </c:pt>
                <c:pt idx="2472">
                  <c:v>1.4572346510597356E-2</c:v>
                </c:pt>
                <c:pt idx="2473">
                  <c:v>1.4569432900843893E-2</c:v>
                </c:pt>
                <c:pt idx="2474">
                  <c:v>1.4566518000442841E-2</c:v>
                </c:pt>
                <c:pt idx="2475">
                  <c:v>1.4563601809474136E-2</c:v>
                </c:pt>
                <c:pt idx="2476">
                  <c:v>1.4560684328017715E-2</c:v>
                </c:pt>
                <c:pt idx="2477">
                  <c:v>1.4557765555913704E-2</c:v>
                </c:pt>
                <c:pt idx="2478">
                  <c:v>1.4554845493162105E-2</c:v>
                </c:pt>
                <c:pt idx="2479">
                  <c:v>1.4551924139922789E-2</c:v>
                </c:pt>
                <c:pt idx="2480">
                  <c:v>1.4549001496115821E-2</c:v>
                </c:pt>
                <c:pt idx="2481">
                  <c:v>1.4546077561661264E-2</c:v>
                </c:pt>
                <c:pt idx="2482">
                  <c:v>1.4543152336639054E-2</c:v>
                </c:pt>
                <c:pt idx="2483">
                  <c:v>1.4540225821049191E-2</c:v>
                </c:pt>
                <c:pt idx="2484">
                  <c:v>1.4537298014891675E-2</c:v>
                </c:pt>
                <c:pt idx="2485">
                  <c:v>1.4534368918086571E-2</c:v>
                </c:pt>
                <c:pt idx="2486">
                  <c:v>1.4531438530873686E-2</c:v>
                </c:pt>
                <c:pt idx="2487">
                  <c:v>1.4528087936431788E-2</c:v>
                </c:pt>
                <c:pt idx="2488">
                  <c:v>1.4525154783591177E-2</c:v>
                </c:pt>
                <c:pt idx="2489">
                  <c:v>1.4522220340102976E-2</c:v>
                </c:pt>
                <c:pt idx="2490">
                  <c:v>1.4519285053369302E-2</c:v>
                </c:pt>
                <c:pt idx="2491">
                  <c:v>1.4516353961280259E-2</c:v>
                </c:pt>
                <c:pt idx="2492">
                  <c:v>1.4513428499567382E-2</c:v>
                </c:pt>
                <c:pt idx="2493">
                  <c:v>1.4510508668470479E-2</c:v>
                </c:pt>
                <c:pt idx="2494">
                  <c:v>1.4507594467909612E-2</c:v>
                </c:pt>
                <c:pt idx="2495">
                  <c:v>1.450468589796472E-2</c:v>
                </c:pt>
                <c:pt idx="2496">
                  <c:v>1.4501782958475928E-2</c:v>
                </c:pt>
                <c:pt idx="2497">
                  <c:v>1.4498885649683046E-2</c:v>
                </c:pt>
                <c:pt idx="2498">
                  <c:v>1.4495993971186394E-2</c:v>
                </c:pt>
                <c:pt idx="2499">
                  <c:v>1.4493107923465587E-2</c:v>
                </c:pt>
                <c:pt idx="2500">
                  <c:v>1.4490227506200881E-2</c:v>
                </c:pt>
                <c:pt idx="2501">
                  <c:v>1.4487352719632085E-2</c:v>
                </c:pt>
                <c:pt idx="2502">
                  <c:v>1.4484483563439454E-2</c:v>
                </c:pt>
                <c:pt idx="2503">
                  <c:v>1.4481620037782861E-2</c:v>
                </c:pt>
                <c:pt idx="2504">
                  <c:v>1.4478762142822177E-2</c:v>
                </c:pt>
                <c:pt idx="2505">
                  <c:v>1.447590987839753E-2</c:v>
                </c:pt>
                <c:pt idx="2506">
                  <c:v>1.4473063244428985E-2</c:v>
                </c:pt>
                <c:pt idx="2507">
                  <c:v>1.4470310349596893E-2</c:v>
                </c:pt>
                <c:pt idx="2508">
                  <c:v>1.4467386868179943E-2</c:v>
                </c:pt>
                <c:pt idx="2509">
                  <c:v>1.4464557125979383E-2</c:v>
                </c:pt>
                <c:pt idx="2510">
                  <c:v>1.4461733014234923E-2</c:v>
                </c:pt>
                <c:pt idx="2511">
                  <c:v>1.4458914532946565E-2</c:v>
                </c:pt>
                <c:pt idx="2512">
                  <c:v>1.4456101682274181E-2</c:v>
                </c:pt>
                <c:pt idx="2513">
                  <c:v>1.4453294462377642E-2</c:v>
                </c:pt>
                <c:pt idx="2514">
                  <c:v>1.4450492872777332E-2</c:v>
                </c:pt>
                <c:pt idx="2515">
                  <c:v>1.444769691371306E-2</c:v>
                </c:pt>
                <c:pt idx="2516">
                  <c:v>1.4444906585344697E-2</c:v>
                </c:pt>
                <c:pt idx="2517">
                  <c:v>1.4442121887512371E-2</c:v>
                </c:pt>
                <c:pt idx="2518">
                  <c:v>1.4439342820056211E-2</c:v>
                </c:pt>
                <c:pt idx="2519">
                  <c:v>1.4436569383375897E-2</c:v>
                </c:pt>
                <c:pt idx="2520">
                  <c:v>1.4433801577071748E-2</c:v>
                </c:pt>
                <c:pt idx="2521">
                  <c:v>1.4431039401383572E-2</c:v>
                </c:pt>
                <c:pt idx="2522">
                  <c:v>1.442828285631137E-2</c:v>
                </c:pt>
                <c:pt idx="2523">
                  <c:v>1.4425531941695269E-2</c:v>
                </c:pt>
                <c:pt idx="2524">
                  <c:v>1.4422786657615205E-2</c:v>
                </c:pt>
                <c:pt idx="2525">
                  <c:v>1.4420047004151115E-2</c:v>
                </c:pt>
                <c:pt idx="2526">
                  <c:v>1.4417312981143127E-2</c:v>
                </c:pt>
                <c:pt idx="2527">
                  <c:v>1.4414584588831048E-2</c:v>
                </c:pt>
                <c:pt idx="2528">
                  <c:v>1.4411861826895134E-2</c:v>
                </c:pt>
                <c:pt idx="2529">
                  <c:v>1.4409144695575193E-2</c:v>
                </c:pt>
                <c:pt idx="2530">
                  <c:v>1.440643319479129E-2</c:v>
                </c:pt>
                <c:pt idx="2531">
                  <c:v>1.4403727324623361E-2</c:v>
                </c:pt>
                <c:pt idx="2532">
                  <c:v>1.4401027084991469E-2</c:v>
                </c:pt>
                <c:pt idx="2533">
                  <c:v>1.4398332475735742E-2</c:v>
                </c:pt>
                <c:pt idx="2534">
                  <c:v>1.4395643497255861E-2</c:v>
                </c:pt>
                <c:pt idx="2535">
                  <c:v>1.4392960149232081E-2</c:v>
                </c:pt>
                <c:pt idx="2536">
                  <c:v>1.4390282431664403E-2</c:v>
                </c:pt>
                <c:pt idx="2537">
                  <c:v>1.4387610344712698E-2</c:v>
                </c:pt>
                <c:pt idx="2538">
                  <c:v>1.4384943888376966E-2</c:v>
                </c:pt>
                <c:pt idx="2539">
                  <c:v>1.4381903404192542E-2</c:v>
                </c:pt>
                <c:pt idx="2540">
                  <c:v>1.4379249013245499E-2</c:v>
                </c:pt>
                <c:pt idx="2541">
                  <c:v>1.4376600252914429E-2</c:v>
                </c:pt>
                <c:pt idx="2542">
                  <c:v>1.437395712303946E-2</c:v>
                </c:pt>
                <c:pt idx="2543">
                  <c:v>1.4371319623700529E-2</c:v>
                </c:pt>
                <c:pt idx="2544">
                  <c:v>1.4368687754977572E-2</c:v>
                </c:pt>
                <c:pt idx="2545">
                  <c:v>1.4366061516710715E-2</c:v>
                </c:pt>
                <c:pt idx="2546">
                  <c:v>1.4363440909139769E-2</c:v>
                </c:pt>
                <c:pt idx="2547">
                  <c:v>1.4360825932024923E-2</c:v>
                </c:pt>
                <c:pt idx="2548">
                  <c:v>1.4358216585366179E-2</c:v>
                </c:pt>
                <c:pt idx="2549">
                  <c:v>1.4355612869403345E-2</c:v>
                </c:pt>
                <c:pt idx="2550">
                  <c:v>1.4353014783816676E-2</c:v>
                </c:pt>
                <c:pt idx="2551">
                  <c:v>1.4350422329005852E-2</c:v>
                </c:pt>
                <c:pt idx="2552">
                  <c:v>1.4347835504571194E-2</c:v>
                </c:pt>
                <c:pt idx="2553">
                  <c:v>1.4345254310752509E-2</c:v>
                </c:pt>
                <c:pt idx="2554">
                  <c:v>1.4342678747469861E-2</c:v>
                </c:pt>
                <c:pt idx="2555">
                  <c:v>1.4340108814643315E-2</c:v>
                </c:pt>
                <c:pt idx="2556">
                  <c:v>1.4337544512432743E-2</c:v>
                </c:pt>
                <c:pt idx="2557">
                  <c:v>1.4334985840758208E-2</c:v>
                </c:pt>
                <c:pt idx="2558">
                  <c:v>1.4332432799699646E-2</c:v>
                </c:pt>
                <c:pt idx="2559">
                  <c:v>1.4329728984128209E-2</c:v>
                </c:pt>
                <c:pt idx="2560">
                  <c:v>1.4327188610616659E-2</c:v>
                </c:pt>
                <c:pt idx="2561">
                  <c:v>1.4324653868120762E-2</c:v>
                </c:pt>
                <c:pt idx="2562">
                  <c:v>1.4322124756667165E-2</c:v>
                </c:pt>
                <c:pt idx="2563">
                  <c:v>1.4319601276229221E-2</c:v>
                </c:pt>
                <c:pt idx="2564">
                  <c:v>1.4317083426806931E-2</c:v>
                </c:pt>
                <c:pt idx="2565">
                  <c:v>1.4314571208400295E-2</c:v>
                </c:pt>
                <c:pt idx="2566">
                  <c:v>1.4312064621035958E-2</c:v>
                </c:pt>
                <c:pt idx="2567">
                  <c:v>1.430966965327185E-2</c:v>
                </c:pt>
                <c:pt idx="2568">
                  <c:v>1.4307068339434181E-2</c:v>
                </c:pt>
                <c:pt idx="2569">
                  <c:v>1.4304578645143451E-2</c:v>
                </c:pt>
                <c:pt idx="2570">
                  <c:v>1.4302094581841729E-2</c:v>
                </c:pt>
                <c:pt idx="2571">
                  <c:v>1.4299723351869353E-2</c:v>
                </c:pt>
                <c:pt idx="2572">
                  <c:v>1.4297143348391828E-2</c:v>
                </c:pt>
                <c:pt idx="2573">
                  <c:v>1.4294676178243648E-2</c:v>
                </c:pt>
                <c:pt idx="2574">
                  <c:v>1.4292214639057832E-2</c:v>
                </c:pt>
                <c:pt idx="2575">
                  <c:v>1.4289758730887669E-2</c:v>
                </c:pt>
                <c:pt idx="2576">
                  <c:v>1.4287308453786451E-2</c:v>
                </c:pt>
                <c:pt idx="2577">
                  <c:v>1.4284863807700887E-2</c:v>
                </c:pt>
                <c:pt idx="2578">
                  <c:v>1.4282424792577686E-2</c:v>
                </c:pt>
                <c:pt idx="2579">
                  <c:v>1.4279991408523429E-2</c:v>
                </c:pt>
                <c:pt idx="2580">
                  <c:v>1.4277563655511472E-2</c:v>
                </c:pt>
                <c:pt idx="2581">
                  <c:v>1.4275141533488522E-2</c:v>
                </c:pt>
                <c:pt idx="2582">
                  <c:v>1.4272725042481227E-2</c:v>
                </c:pt>
                <c:pt idx="2583">
                  <c:v>1.4270314182489585E-2</c:v>
                </c:pt>
                <c:pt idx="2584">
                  <c:v>1.4267908953513597E-2</c:v>
                </c:pt>
                <c:pt idx="2585">
                  <c:v>1.4265620835978154E-2</c:v>
                </c:pt>
                <c:pt idx="2586">
                  <c:v>1.4263115388635228E-2</c:v>
                </c:pt>
                <c:pt idx="2587">
                  <c:v>1.4260727052759492E-2</c:v>
                </c:pt>
                <c:pt idx="2588">
                  <c:v>1.4258344347872765E-2</c:v>
                </c:pt>
                <c:pt idx="2589">
                  <c:v>1.4255967274001691E-2</c:v>
                </c:pt>
                <c:pt idx="2590">
                  <c:v>1.4253595831146271E-2</c:v>
                </c:pt>
                <c:pt idx="2591">
                  <c:v>1.4251230019306504E-2</c:v>
                </c:pt>
                <c:pt idx="2592">
                  <c:v>1.4248869838482392E-2</c:v>
                </c:pt>
                <c:pt idx="2593">
                  <c:v>1.4246515288700579E-2</c:v>
                </c:pt>
                <c:pt idx="2594">
                  <c:v>1.4244166369907774E-2</c:v>
                </c:pt>
                <c:pt idx="2595">
                  <c:v>1.4241823082130622E-2</c:v>
                </c:pt>
                <c:pt idx="2596">
                  <c:v>1.4239485425369125E-2</c:v>
                </c:pt>
                <c:pt idx="2597">
                  <c:v>1.4237153399623281E-2</c:v>
                </c:pt>
                <c:pt idx="2598">
                  <c:v>1.4234827004893091E-2</c:v>
                </c:pt>
                <c:pt idx="2599">
                  <c:v>1.4232622046597143E-2</c:v>
                </c:pt>
                <c:pt idx="2600">
                  <c:v>1.4230191108479673E-2</c:v>
                </c:pt>
                <c:pt idx="2601">
                  <c:v>1.4227881606796444E-2</c:v>
                </c:pt>
                <c:pt idx="2602">
                  <c:v>1.4225577736128869E-2</c:v>
                </c:pt>
                <c:pt idx="2603">
                  <c:v>1.4223279496476948E-2</c:v>
                </c:pt>
                <c:pt idx="2604">
                  <c:v>1.422098688778739E-2</c:v>
                </c:pt>
                <c:pt idx="2605">
                  <c:v>1.4218817583404597E-2</c:v>
                </c:pt>
                <c:pt idx="2606">
                  <c:v>1.4216418563588462E-2</c:v>
                </c:pt>
                <c:pt idx="2607">
                  <c:v>1.421414284791922E-2</c:v>
                </c:pt>
                <c:pt idx="2608">
                  <c:v>1.4211872763345568E-2</c:v>
                </c:pt>
                <c:pt idx="2609">
                  <c:v>1.4209727232992186E-2</c:v>
                </c:pt>
                <c:pt idx="2610">
                  <c:v>1.4207349487165288E-2</c:v>
                </c:pt>
                <c:pt idx="2611">
                  <c:v>1.4205096295611952E-2</c:v>
                </c:pt>
                <c:pt idx="2612">
                  <c:v>1.4202848735047624E-2</c:v>
                </c:pt>
                <c:pt idx="2613">
                  <c:v>1.420060680549895E-2</c:v>
                </c:pt>
                <c:pt idx="2614">
                  <c:v>1.4198370506965929E-2</c:v>
                </c:pt>
                <c:pt idx="2615">
                  <c:v>1.4196139839395272E-2</c:v>
                </c:pt>
                <c:pt idx="2616">
                  <c:v>1.4193914802893559E-2</c:v>
                </c:pt>
                <c:pt idx="2617">
                  <c:v>1.4191695397380855E-2</c:v>
                </c:pt>
                <c:pt idx="2618">
                  <c:v>1.4189481622883804E-2</c:v>
                </c:pt>
                <c:pt idx="2619">
                  <c:v>1.4187395544074111E-2</c:v>
                </c:pt>
                <c:pt idx="2620">
                  <c:v>1.4185070966910018E-2</c:v>
                </c:pt>
                <c:pt idx="2621">
                  <c:v>1.4182874085406638E-2</c:v>
                </c:pt>
                <c:pt idx="2622">
                  <c:v>1.4180682834945557E-2</c:v>
                </c:pt>
                <c:pt idx="2623">
                  <c:v>1.4178620543348064E-2</c:v>
                </c:pt>
                <c:pt idx="2624">
                  <c:v>1.417631722699042E-2</c:v>
                </c:pt>
                <c:pt idx="2625">
                  <c:v>1.4174142869549655E-2</c:v>
                </c:pt>
                <c:pt idx="2626">
                  <c:v>1.4171974143097898E-2</c:v>
                </c:pt>
                <c:pt idx="2627">
                  <c:v>1.416981104763515E-2</c:v>
                </c:pt>
                <c:pt idx="2628">
                  <c:v>1.4167653583214701E-2</c:v>
                </c:pt>
                <c:pt idx="2629">
                  <c:v>1.4165501749756615E-2</c:v>
                </c:pt>
                <c:pt idx="2630">
                  <c:v>1.4163355547340828E-2</c:v>
                </c:pt>
                <c:pt idx="2631">
                  <c:v>1.4161214975887404E-2</c:v>
                </c:pt>
                <c:pt idx="2632">
                  <c:v>1.4159080035476279E-2</c:v>
                </c:pt>
                <c:pt idx="2633">
                  <c:v>1.4156950726054163E-2</c:v>
                </c:pt>
                <c:pt idx="2634">
                  <c:v>1.41548270476477E-2</c:v>
                </c:pt>
                <c:pt idx="2635">
                  <c:v>1.41527090002036E-2</c:v>
                </c:pt>
                <c:pt idx="2636">
                  <c:v>1.41505965838018E-2</c:v>
                </c:pt>
                <c:pt idx="2637">
                  <c:v>1.4148617576976719E-2</c:v>
                </c:pt>
                <c:pt idx="2638">
                  <c:v>1.414638864399187E-2</c:v>
                </c:pt>
                <c:pt idx="2639">
                  <c:v>1.4144293120610385E-2</c:v>
                </c:pt>
                <c:pt idx="2640">
                  <c:v>1.4142203228191264E-2</c:v>
                </c:pt>
                <c:pt idx="2641">
                  <c:v>1.414011896676115E-2</c:v>
                </c:pt>
                <c:pt idx="2642">
                  <c:v>1.4138040336399982E-2</c:v>
                </c:pt>
                <c:pt idx="2643">
                  <c:v>1.4134821059128555E-2</c:v>
                </c:pt>
                <c:pt idx="2644">
                  <c:v>1.4132755461755409E-2</c:v>
                </c:pt>
                <c:pt idx="2645">
                  <c:v>1.4130695494918299E-2</c:v>
                </c:pt>
                <c:pt idx="2646">
                  <c:v>1.4128641158617228E-2</c:v>
                </c:pt>
                <c:pt idx="2647">
                  <c:v>1.412659245293213E-2</c:v>
                </c:pt>
                <c:pt idx="2648">
                  <c:v>1.4124549377623197E-2</c:v>
                </c:pt>
                <c:pt idx="2649">
                  <c:v>1.4122511933010173E-2</c:v>
                </c:pt>
                <c:pt idx="2650">
                  <c:v>1.4120480118933187E-2</c:v>
                </c:pt>
                <c:pt idx="2651">
                  <c:v>1.4118164940084554E-2</c:v>
                </c:pt>
                <c:pt idx="2652">
                  <c:v>1.4116145191396257E-2</c:v>
                </c:pt>
                <c:pt idx="2653">
                  <c:v>1.411413107316406E-2</c:v>
                </c:pt>
                <c:pt idx="2654">
                  <c:v>1.4112122585627773E-2</c:v>
                </c:pt>
                <c:pt idx="2655">
                  <c:v>1.4110119728467652E-2</c:v>
                </c:pt>
                <c:pt idx="2656">
                  <c:v>1.4108122501843567E-2</c:v>
                </c:pt>
                <c:pt idx="2657">
                  <c:v>1.4106130905755521E-2</c:v>
                </c:pt>
                <c:pt idx="2658">
                  <c:v>1.4104144940283447E-2</c:v>
                </c:pt>
                <c:pt idx="2659">
                  <c:v>1.4102164605347411E-2</c:v>
                </c:pt>
                <c:pt idx="2660">
                  <c:v>1.4100189900947413E-2</c:v>
                </c:pt>
                <c:pt idx="2661">
                  <c:v>1.4097939990369568E-2</c:v>
                </c:pt>
                <c:pt idx="2662">
                  <c:v>1.4095977351278322E-2</c:v>
                </c:pt>
                <c:pt idx="2663">
                  <c:v>1.4094156671711211E-2</c:v>
                </c:pt>
                <c:pt idx="2664">
                  <c:v>1.4092068964863813E-2</c:v>
                </c:pt>
                <c:pt idx="2665">
                  <c:v>1.4090123217380679E-2</c:v>
                </c:pt>
                <c:pt idx="2666">
                  <c:v>1.4088183100513518E-2</c:v>
                </c:pt>
                <c:pt idx="2667">
                  <c:v>1.4086386247607052E-2</c:v>
                </c:pt>
                <c:pt idx="2668">
                  <c:v>1.4084457718550603E-2</c:v>
                </c:pt>
                <c:pt idx="2669">
                  <c:v>1.4082396532968389E-2</c:v>
                </c:pt>
                <c:pt idx="2670">
                  <c:v>1.4080478938245378E-2</c:v>
                </c:pt>
                <c:pt idx="2671">
                  <c:v>1.4078566974058404E-2</c:v>
                </c:pt>
                <c:pt idx="2672">
                  <c:v>1.4076660640327532E-2</c:v>
                </c:pt>
                <c:pt idx="2673">
                  <c:v>1.4074759937132697E-2</c:v>
                </c:pt>
                <c:pt idx="2674">
                  <c:v>1.4072864864553836E-2</c:v>
                </c:pt>
                <c:pt idx="2675">
                  <c:v>1.407097542235114E-2</c:v>
                </c:pt>
                <c:pt idx="2676">
                  <c:v>1.4069091610764417E-2</c:v>
                </c:pt>
                <c:pt idx="2677">
                  <c:v>1.4067213429713732E-2</c:v>
                </c:pt>
                <c:pt idx="2678">
                  <c:v>1.406534087927902E-2</c:v>
                </c:pt>
                <c:pt idx="2679">
                  <c:v>1.406347395930041E-2</c:v>
                </c:pt>
                <c:pt idx="2680">
                  <c:v>1.4061612669777901E-2</c:v>
                </c:pt>
                <c:pt idx="2681">
                  <c:v>1.4059757010951301E-2</c:v>
                </c:pt>
                <c:pt idx="2682">
                  <c:v>1.4057906982420931E-2</c:v>
                </c:pt>
                <c:pt idx="2683">
                  <c:v>1.4056062584586471E-2</c:v>
                </c:pt>
                <c:pt idx="2684">
                  <c:v>1.4054223817288047E-2</c:v>
                </c:pt>
                <c:pt idx="2685">
                  <c:v>1.4052390680525662E-2</c:v>
                </c:pt>
                <c:pt idx="2686">
                  <c:v>1.4050563174219377E-2</c:v>
                </c:pt>
                <c:pt idx="2687">
                  <c:v>1.404874129844913E-2</c:v>
                </c:pt>
                <c:pt idx="2688">
                  <c:v>1.4046925053294856E-2</c:v>
                </c:pt>
                <c:pt idx="2689">
                  <c:v>1.404511443867662E-2</c:v>
                </c:pt>
                <c:pt idx="2690">
                  <c:v>1.4043309454434549E-2</c:v>
                </c:pt>
                <c:pt idx="2691">
                  <c:v>1.4041510100808452E-2</c:v>
                </c:pt>
                <c:pt idx="2692">
                  <c:v>1.4039716377718392E-2</c:v>
                </c:pt>
                <c:pt idx="2693">
                  <c:v>1.4037928285164369E-2</c:v>
                </c:pt>
                <c:pt idx="2694">
                  <c:v>1.4036145823146384E-2</c:v>
                </c:pt>
                <c:pt idx="2695">
                  <c:v>1.40343689915845E-2</c:v>
                </c:pt>
                <c:pt idx="2696">
                  <c:v>1.4032597790718526E-2</c:v>
                </c:pt>
                <c:pt idx="2697">
                  <c:v>1.4030832220228717E-2</c:v>
                </c:pt>
                <c:pt idx="2698">
                  <c:v>1.4029072280354882E-2</c:v>
                </c:pt>
                <c:pt idx="2699">
                  <c:v>1.4027317970937148E-2</c:v>
                </c:pt>
                <c:pt idx="2700">
                  <c:v>1.4025569292055451E-2</c:v>
                </c:pt>
                <c:pt idx="2701">
                  <c:v>1.4023826243789728E-2</c:v>
                </c:pt>
                <c:pt idx="2702">
                  <c:v>1.4022088825980106E-2</c:v>
                </c:pt>
                <c:pt idx="2703">
                  <c:v>1.4020357038706521E-2</c:v>
                </c:pt>
                <c:pt idx="2704">
                  <c:v>1.4018630881968974E-2</c:v>
                </c:pt>
                <c:pt idx="2705">
                  <c:v>1.4016910355687529E-2</c:v>
                </c:pt>
                <c:pt idx="2706">
                  <c:v>1.4015195460022056E-2</c:v>
                </c:pt>
                <c:pt idx="2707">
                  <c:v>1.4013486194892621E-2</c:v>
                </c:pt>
                <c:pt idx="2708">
                  <c:v>1.4011782560219288E-2</c:v>
                </c:pt>
                <c:pt idx="2709">
                  <c:v>1.4010084556161928E-2</c:v>
                </c:pt>
                <c:pt idx="2710">
                  <c:v>1.4008392182640605E-2</c:v>
                </c:pt>
                <c:pt idx="2711">
                  <c:v>1.4006705439575384E-2</c:v>
                </c:pt>
                <c:pt idx="2712">
                  <c:v>1.4005024327126137E-2</c:v>
                </c:pt>
                <c:pt idx="2713">
                  <c:v>1.4003501745425417E-2</c:v>
                </c:pt>
                <c:pt idx="2714">
                  <c:v>1.4001678993595945E-2</c:v>
                </c:pt>
                <c:pt idx="2715">
                  <c:v>1.4000168347827469E-2</c:v>
                </c:pt>
                <c:pt idx="2716">
                  <c:v>1.3998356182289839E-2</c:v>
                </c:pt>
                <c:pt idx="2717">
                  <c:v>1.3996703222440843E-2</c:v>
                </c:pt>
                <c:pt idx="2718">
                  <c:v>1.3995055893127883E-2</c:v>
                </c:pt>
                <c:pt idx="2719">
                  <c:v>1.3993414194271026E-2</c:v>
                </c:pt>
                <c:pt idx="2720">
                  <c:v>1.3991778125950205E-2</c:v>
                </c:pt>
                <c:pt idx="2721">
                  <c:v>1.3990147688245358E-2</c:v>
                </c:pt>
                <c:pt idx="2722">
                  <c:v>1.3988522880996612E-2</c:v>
                </c:pt>
                <c:pt idx="2723">
                  <c:v>1.398690370436384E-2</c:v>
                </c:pt>
                <c:pt idx="2724">
                  <c:v>1.3985290158107233E-2</c:v>
                </c:pt>
                <c:pt idx="2725">
                  <c:v>1.39836822424666E-2</c:v>
                </c:pt>
                <c:pt idx="2726">
                  <c:v>1.3982079957362004E-2</c:v>
                </c:pt>
                <c:pt idx="2727">
                  <c:v>1.3980483302793445E-2</c:v>
                </c:pt>
                <c:pt idx="2728">
                  <c:v>1.3978892278760924E-2</c:v>
                </c:pt>
                <c:pt idx="2729">
                  <c:v>1.3977306885184504E-2</c:v>
                </c:pt>
                <c:pt idx="2730">
                  <c:v>1.3975727122144121E-2</c:v>
                </c:pt>
                <c:pt idx="2731">
                  <c:v>1.3974152989719713E-2</c:v>
                </c:pt>
                <c:pt idx="2732">
                  <c:v>1.3972584487751405E-2</c:v>
                </c:pt>
                <c:pt idx="2733">
                  <c:v>1.3971021616239199E-2</c:v>
                </c:pt>
                <c:pt idx="2734">
                  <c:v>1.3969464375342966E-2</c:v>
                </c:pt>
                <c:pt idx="2735">
                  <c:v>1.3967912764982771E-2</c:v>
                </c:pt>
                <c:pt idx="2736">
                  <c:v>1.3966366785158613E-2</c:v>
                </c:pt>
                <c:pt idx="2737">
                  <c:v>1.3964826435790556E-2</c:v>
                </c:pt>
                <c:pt idx="2738">
                  <c:v>1.3963291716958537E-2</c:v>
                </c:pt>
                <c:pt idx="2739">
                  <c:v>1.3961762628742491E-2</c:v>
                </c:pt>
                <c:pt idx="2740">
                  <c:v>1.3960239171062483E-2</c:v>
                </c:pt>
                <c:pt idx="2741">
                  <c:v>1.3958721343678704E-2</c:v>
                </c:pt>
                <c:pt idx="2742">
                  <c:v>1.3957209146990834E-2</c:v>
                </c:pt>
                <c:pt idx="2743">
                  <c:v>1.3955702580918938E-2</c:v>
                </c:pt>
                <c:pt idx="2744">
                  <c:v>1.3954201645303144E-2</c:v>
                </c:pt>
                <c:pt idx="2745">
                  <c:v>1.3952706340063514E-2</c:v>
                </c:pt>
                <c:pt idx="2746">
                  <c:v>1.3951216665519794E-2</c:v>
                </c:pt>
                <c:pt idx="2747">
                  <c:v>1.3949732621432176E-2</c:v>
                </c:pt>
                <c:pt idx="2748">
                  <c:v>1.3948254207960531E-2</c:v>
                </c:pt>
                <c:pt idx="2749">
                  <c:v>1.3946781424865051E-2</c:v>
                </c:pt>
                <c:pt idx="2750">
                  <c:v>1.3945314272385545E-2</c:v>
                </c:pt>
                <c:pt idx="2751">
                  <c:v>1.3943852750442076E-2</c:v>
                </c:pt>
                <c:pt idx="2752">
                  <c:v>1.3942396858954709E-2</c:v>
                </c:pt>
                <c:pt idx="2753">
                  <c:v>1.3940946598083315E-2</c:v>
                </c:pt>
                <c:pt idx="2754">
                  <c:v>1.3939501967668022E-2</c:v>
                </c:pt>
                <c:pt idx="2755">
                  <c:v>1.3938062967868703E-2</c:v>
                </c:pt>
                <c:pt idx="2756">
                  <c:v>1.3936629598445549E-2</c:v>
                </c:pt>
                <c:pt idx="2757">
                  <c:v>1.3935201859718305E-2</c:v>
                </c:pt>
                <c:pt idx="2758">
                  <c:v>1.3933779751367226E-2</c:v>
                </c:pt>
                <c:pt idx="2759">
                  <c:v>1.393236327363212E-2</c:v>
                </c:pt>
                <c:pt idx="2760">
                  <c:v>1.3930952426353116E-2</c:v>
                </c:pt>
                <c:pt idx="2761">
                  <c:v>1.3929547209610149E-2</c:v>
                </c:pt>
                <c:pt idx="2762">
                  <c:v>1.3928147623563092E-2</c:v>
                </c:pt>
                <c:pt idx="2763">
                  <c:v>1.3926753667812264E-2</c:v>
                </c:pt>
                <c:pt idx="2764">
                  <c:v>1.3925365342597473E-2</c:v>
                </c:pt>
                <c:pt idx="2765">
                  <c:v>1.3923982648078592E-2</c:v>
                </c:pt>
                <c:pt idx="2766">
                  <c:v>1.3922605583935876E-2</c:v>
                </c:pt>
                <c:pt idx="2767">
                  <c:v>1.3921405584595981E-2</c:v>
                </c:pt>
                <c:pt idx="2768">
                  <c:v>1.3919868347338493E-2</c:v>
                </c:pt>
                <c:pt idx="2769">
                  <c:v>1.391850817480389E-2</c:v>
                </c:pt>
                <c:pt idx="2770">
                  <c:v>1.3917153632805324E-2</c:v>
                </c:pt>
                <c:pt idx="2771">
                  <c:v>1.3915804721342795E-2</c:v>
                </c:pt>
                <c:pt idx="2772">
                  <c:v>1.3914461440416304E-2</c:v>
                </c:pt>
                <c:pt idx="2773">
                  <c:v>1.3913123789945914E-2</c:v>
                </c:pt>
                <c:pt idx="2774">
                  <c:v>1.3911791770091497E-2</c:v>
                </c:pt>
                <c:pt idx="2775">
                  <c:v>1.3910465380693182E-2</c:v>
                </c:pt>
                <c:pt idx="2776">
                  <c:v>1.3909144621830904E-2</c:v>
                </c:pt>
                <c:pt idx="2777">
                  <c:v>1.39078294935846E-2</c:v>
                </c:pt>
                <c:pt idx="2778">
                  <c:v>1.3906519995714461E-2</c:v>
                </c:pt>
                <c:pt idx="2779">
                  <c:v>1.3905216128460296E-2</c:v>
                </c:pt>
                <c:pt idx="2780">
                  <c:v>1.3903917891742168E-2</c:v>
                </c:pt>
                <c:pt idx="2781">
                  <c:v>1.3902625285400205E-2</c:v>
                </c:pt>
                <c:pt idx="2782">
                  <c:v>1.3901338309674216E-2</c:v>
                </c:pt>
                <c:pt idx="2783">
                  <c:v>1.3900056964484264E-2</c:v>
                </c:pt>
                <c:pt idx="2784">
                  <c:v>1.3898781249910286E-2</c:v>
                </c:pt>
                <c:pt idx="2785">
                  <c:v>1.3897511165712473E-2</c:v>
                </c:pt>
                <c:pt idx="2786">
                  <c:v>1.3896246712130633E-2</c:v>
                </c:pt>
                <c:pt idx="2787">
                  <c:v>1.3894987889004895E-2</c:v>
                </c:pt>
                <c:pt idx="2788">
                  <c:v>1.389373469649513E-2</c:v>
                </c:pt>
                <c:pt idx="2789">
                  <c:v>1.3892487134281595E-2</c:v>
                </c:pt>
                <c:pt idx="2790">
                  <c:v>1.3891245202843905E-2</c:v>
                </c:pt>
                <c:pt idx="2791">
                  <c:v>1.3890008901862316E-2</c:v>
                </c:pt>
                <c:pt idx="2792">
                  <c:v>1.3888778231336829E-2</c:v>
                </c:pt>
                <c:pt idx="2793">
                  <c:v>1.3887553191427315E-2</c:v>
                </c:pt>
                <c:pt idx="2794">
                  <c:v>1.3886333781973903E-2</c:v>
                </c:pt>
                <c:pt idx="2795">
                  <c:v>1.3885120003056528E-2</c:v>
                </c:pt>
                <c:pt idx="2796">
                  <c:v>1.3883911854675191E-2</c:v>
                </c:pt>
                <c:pt idx="2797">
                  <c:v>1.3882709336749954E-2</c:v>
                </c:pt>
                <c:pt idx="2798">
                  <c:v>1.3881512449520628E-2</c:v>
                </c:pt>
                <c:pt idx="2799">
                  <c:v>1.388032119258753E-2</c:v>
                </c:pt>
                <c:pt idx="2800">
                  <c:v>1.3879135566270406E-2</c:v>
                </c:pt>
                <c:pt idx="2801">
                  <c:v>1.3877955570569256E-2</c:v>
                </c:pt>
                <c:pt idx="2802">
                  <c:v>1.3876781205324207E-2</c:v>
                </c:pt>
                <c:pt idx="2803">
                  <c:v>1.3875612470535259E-2</c:v>
                </c:pt>
                <c:pt idx="2804">
                  <c:v>1.3874449366282349E-2</c:v>
                </c:pt>
                <c:pt idx="2805">
                  <c:v>1.3873291892645412E-2</c:v>
                </c:pt>
                <c:pt idx="2806">
                  <c:v>1.3872140049544512E-2</c:v>
                </c:pt>
                <c:pt idx="2807">
                  <c:v>1.3870993836819778E-2</c:v>
                </c:pt>
                <c:pt idx="2808">
                  <c:v>1.3869853254631082E-2</c:v>
                </c:pt>
                <c:pt idx="2809">
                  <c:v>1.3868718303138294E-2</c:v>
                </c:pt>
                <c:pt idx="2810">
                  <c:v>1.3867588981941736E-2</c:v>
                </c:pt>
                <c:pt idx="2811">
                  <c:v>1.3866465291441088E-2</c:v>
                </c:pt>
                <c:pt idx="2812">
                  <c:v>1.3865347231396541E-2</c:v>
                </c:pt>
                <c:pt idx="2813">
                  <c:v>1.3864234801967967E-2</c:v>
                </c:pt>
                <c:pt idx="2814">
                  <c:v>1.3863128002915559E-2</c:v>
                </c:pt>
                <c:pt idx="2815">
                  <c:v>1.3862026834399188E-2</c:v>
                </c:pt>
                <c:pt idx="2816">
                  <c:v>1.3860931296418855E-2</c:v>
                </c:pt>
                <c:pt idx="2817">
                  <c:v>1.3859841388974559E-2</c:v>
                </c:pt>
                <c:pt idx="2818">
                  <c:v>1.3858757112146236E-2</c:v>
                </c:pt>
                <c:pt idx="2819">
                  <c:v>1.3857868362072701E-2</c:v>
                </c:pt>
                <c:pt idx="2820">
                  <c:v>1.3856605449937831E-2</c:v>
                </c:pt>
                <c:pt idx="2821">
                  <c:v>1.3855538064557749E-2</c:v>
                </c:pt>
                <c:pt idx="2822">
                  <c:v>1.3854476309713704E-2</c:v>
                </c:pt>
                <c:pt idx="2823">
                  <c:v>1.3853420185405696E-2</c:v>
                </c:pt>
                <c:pt idx="2824">
                  <c:v>1.3852369691633726E-2</c:v>
                </c:pt>
                <c:pt idx="2825">
                  <c:v>1.3851324828317857E-2</c:v>
                </c:pt>
                <c:pt idx="2826">
                  <c:v>1.3850285595617962E-2</c:v>
                </c:pt>
                <c:pt idx="2827">
                  <c:v>1.3849251993374168E-2</c:v>
                </c:pt>
                <c:pt idx="2828">
                  <c:v>1.3848224021746347E-2</c:v>
                </c:pt>
                <c:pt idx="2829">
                  <c:v>1.3847201680494692E-2</c:v>
                </c:pt>
                <c:pt idx="2830">
                  <c:v>1.384618496985901E-2</c:v>
                </c:pt>
                <c:pt idx="2831">
                  <c:v>1.3845173889759366E-2</c:v>
                </c:pt>
                <c:pt idx="2832">
                  <c:v>1.3844168440115823E-2</c:v>
                </c:pt>
                <c:pt idx="2833">
                  <c:v>1.3843168621008317E-2</c:v>
                </c:pt>
                <c:pt idx="2834">
                  <c:v>1.3842174432516785E-2</c:v>
                </c:pt>
                <c:pt idx="2835">
                  <c:v>1.3841185874401418E-2</c:v>
                </c:pt>
                <c:pt idx="2836">
                  <c:v>1.3840202946902025E-2</c:v>
                </c:pt>
                <c:pt idx="2837">
                  <c:v>1.3839225649938669E-2</c:v>
                </c:pt>
                <c:pt idx="2838">
                  <c:v>1.3838253983351478E-2</c:v>
                </c:pt>
                <c:pt idx="2839">
                  <c:v>1.3837287947380261E-2</c:v>
                </c:pt>
                <c:pt idx="2840">
                  <c:v>1.3836327541945082E-2</c:v>
                </c:pt>
                <c:pt idx="2841">
                  <c:v>1.3835372767045939E-2</c:v>
                </c:pt>
                <c:pt idx="2842">
                  <c:v>1.3834423622602898E-2</c:v>
                </c:pt>
                <c:pt idx="2843">
                  <c:v>1.3833480108695895E-2</c:v>
                </c:pt>
                <c:pt idx="2844">
                  <c:v>1.3832542225324929E-2</c:v>
                </c:pt>
                <c:pt idx="2845">
                  <c:v>1.383160997249E-2</c:v>
                </c:pt>
                <c:pt idx="2846">
                  <c:v>1.3830683350191109E-2</c:v>
                </c:pt>
                <c:pt idx="2847">
                  <c:v>1.3829762358348319E-2</c:v>
                </c:pt>
                <c:pt idx="2848">
                  <c:v>1.3828846997041566E-2</c:v>
                </c:pt>
                <c:pt idx="2849">
                  <c:v>1.3827937266270851E-2</c:v>
                </c:pt>
                <c:pt idx="2850">
                  <c:v>1.3827033166036173E-2</c:v>
                </c:pt>
                <c:pt idx="2851">
                  <c:v>1.3826006803041579E-2</c:v>
                </c:pt>
                <c:pt idx="2852">
                  <c:v>1.3825114768275526E-2</c:v>
                </c:pt>
                <c:pt idx="2853">
                  <c:v>1.3824228363885638E-2</c:v>
                </c:pt>
                <c:pt idx="2854">
                  <c:v>1.3823347590111723E-2</c:v>
                </c:pt>
                <c:pt idx="2855">
                  <c:v>1.382247244679391E-2</c:v>
                </c:pt>
                <c:pt idx="2856">
                  <c:v>1.382160293409207E-2</c:v>
                </c:pt>
                <c:pt idx="2857">
                  <c:v>1.3820739051846331E-2</c:v>
                </c:pt>
                <c:pt idx="2858">
                  <c:v>1.381988080013663E-2</c:v>
                </c:pt>
                <c:pt idx="2859">
                  <c:v>1.381902817888303E-2</c:v>
                </c:pt>
                <c:pt idx="2860">
                  <c:v>1.3818181188245404E-2</c:v>
                </c:pt>
                <c:pt idx="2861">
                  <c:v>1.3817339827983943E-2</c:v>
                </c:pt>
                <c:pt idx="2862">
                  <c:v>1.3816504098338456E-2</c:v>
                </c:pt>
                <c:pt idx="2863">
                  <c:v>1.3815673999229006E-2</c:v>
                </c:pt>
                <c:pt idx="2864">
                  <c:v>1.3814849530575657E-2</c:v>
                </c:pt>
                <c:pt idx="2865">
                  <c:v>1.3814030692458346E-2</c:v>
                </c:pt>
                <c:pt idx="2866">
                  <c:v>1.3813217484957008E-2</c:v>
                </c:pt>
                <c:pt idx="2867">
                  <c:v>1.3812409907831835E-2</c:v>
                </c:pt>
                <c:pt idx="2868">
                  <c:v>1.3811607961322636E-2</c:v>
                </c:pt>
                <c:pt idx="2869">
                  <c:v>1.3810811645269538E-2</c:v>
                </c:pt>
                <c:pt idx="2870">
                  <c:v>1.3810020959752478E-2</c:v>
                </c:pt>
                <c:pt idx="2871">
                  <c:v>1.380954237380827E-2</c:v>
                </c:pt>
                <c:pt idx="2872">
                  <c:v>1.3808764498417503E-2</c:v>
                </c:pt>
                <c:pt idx="2873">
                  <c:v>1.3807992253962453E-2</c:v>
                </c:pt>
                <c:pt idx="2874">
                  <c:v>1.3807225640443122E-2</c:v>
                </c:pt>
                <c:pt idx="2875">
                  <c:v>1.3806464657886153E-2</c:v>
                </c:pt>
                <c:pt idx="2876">
                  <c:v>1.3805709306291547E-2</c:v>
                </c:pt>
                <c:pt idx="2877">
                  <c:v>1.3804959585632659E-2</c:v>
                </c:pt>
                <c:pt idx="2878">
                  <c:v>1.3804215495936134E-2</c:v>
                </c:pt>
                <c:pt idx="2879">
                  <c:v>1.3803689163665034E-2</c:v>
                </c:pt>
                <c:pt idx="2880">
                  <c:v>1.3802744209430173E-2</c:v>
                </c:pt>
                <c:pt idx="2881">
                  <c:v>1.3802017012594092E-2</c:v>
                </c:pt>
                <c:pt idx="2882">
                  <c:v>1.3801295446747019E-2</c:v>
                </c:pt>
                <c:pt idx="2883">
                  <c:v>1.3800793136087286E-2</c:v>
                </c:pt>
                <c:pt idx="2884">
                  <c:v>1.3799869207833382E-2</c:v>
                </c:pt>
                <c:pt idx="2885">
                  <c:v>1.3799164534793462E-2</c:v>
                </c:pt>
                <c:pt idx="2886">
                  <c:v>1.3798465492742551E-2</c:v>
                </c:pt>
                <c:pt idx="2887">
                  <c:v>1.3797772081627357E-2</c:v>
                </c:pt>
                <c:pt idx="2888">
                  <c:v>1.3797084301474527E-2</c:v>
                </c:pt>
                <c:pt idx="2889">
                  <c:v>1.3796402152257414E-2</c:v>
                </c:pt>
                <c:pt idx="2890">
                  <c:v>1.3795725634002665E-2</c:v>
                </c:pt>
                <c:pt idx="2891">
                  <c:v>1.3795054746683633E-2</c:v>
                </c:pt>
                <c:pt idx="2892">
                  <c:v>1.3794389490326964E-2</c:v>
                </c:pt>
                <c:pt idx="2893">
                  <c:v>1.3793729864932658E-2</c:v>
                </c:pt>
                <c:pt idx="2894">
                  <c:v>1.3793075870500715E-2</c:v>
                </c:pt>
                <c:pt idx="2895">
                  <c:v>1.379242750700449E-2</c:v>
                </c:pt>
                <c:pt idx="2896">
                  <c:v>1.3791784774470628E-2</c:v>
                </c:pt>
                <c:pt idx="2897">
                  <c:v>1.3791366566882068E-2</c:v>
                </c:pt>
                <c:pt idx="2898">
                  <c:v>1.3790516202210057E-2</c:v>
                </c:pt>
                <c:pt idx="2899">
                  <c:v>1.3789890362563284E-2</c:v>
                </c:pt>
                <c:pt idx="2900">
                  <c:v>1.3789270153825584E-2</c:v>
                </c:pt>
                <c:pt idx="2901">
                  <c:v>1.3788655576023601E-2</c:v>
                </c:pt>
                <c:pt idx="2902">
                  <c:v>1.3788046629210626E-2</c:v>
                </c:pt>
                <c:pt idx="2903">
                  <c:v>1.3786743942398871E-2</c:v>
                </c:pt>
                <c:pt idx="2904">
                  <c:v>1.378614791189392E-2</c:v>
                </c:pt>
                <c:pt idx="2905">
                  <c:v>1.3785557512084878E-2</c:v>
                </c:pt>
                <c:pt idx="2906">
                  <c:v>1.3784972742572066E-2</c:v>
                </c:pt>
                <c:pt idx="2907">
                  <c:v>1.3784393603755163E-2</c:v>
                </c:pt>
                <c:pt idx="2908">
                  <c:v>1.3783820095394361E-2</c:v>
                </c:pt>
                <c:pt idx="2909">
                  <c:v>1.3783252217569597E-2</c:v>
                </c:pt>
                <c:pt idx="2910">
                  <c:v>1.3782689970200934E-2</c:v>
                </c:pt>
                <c:pt idx="2911">
                  <c:v>1.3782054296287427E-2</c:v>
                </c:pt>
                <c:pt idx="2912">
                  <c:v>1.3781504114387388E-2</c:v>
                </c:pt>
                <c:pt idx="2913">
                  <c:v>1.3780959563023387E-2</c:v>
                </c:pt>
                <c:pt idx="2914">
                  <c:v>1.3780420642115487E-2</c:v>
                </c:pt>
                <c:pt idx="2915">
                  <c:v>1.3779887351743625E-2</c:v>
                </c:pt>
                <c:pt idx="2916">
                  <c:v>1.3779359691827864E-2</c:v>
                </c:pt>
                <c:pt idx="2917">
                  <c:v>1.377883766244814E-2</c:v>
                </c:pt>
                <c:pt idx="2918">
                  <c:v>1.377832126368439E-2</c:v>
                </c:pt>
                <c:pt idx="2919">
                  <c:v>1.3777810495376741E-2</c:v>
                </c:pt>
                <c:pt idx="2920">
                  <c:v>1.3777305357525194E-2</c:v>
                </c:pt>
                <c:pt idx="2921">
                  <c:v>1.3776734951722602E-2</c:v>
                </c:pt>
                <c:pt idx="2922">
                  <c:v>1.3776241879339679E-2</c:v>
                </c:pt>
                <c:pt idx="2923">
                  <c:v>1.377598342008568E-2</c:v>
                </c:pt>
                <c:pt idx="2924">
                  <c:v>1.3775272626102009E-2</c:v>
                </c:pt>
                <c:pt idx="2925">
                  <c:v>1.3774796445247262E-2</c:v>
                </c:pt>
                <c:pt idx="2926">
                  <c:v>1.3774325895008488E-2</c:v>
                </c:pt>
                <c:pt idx="2927">
                  <c:v>1.3774091494069829E-2</c:v>
                </c:pt>
                <c:pt idx="2928">
                  <c:v>1.3773632589395568E-2</c:v>
                </c:pt>
                <c:pt idx="2929">
                  <c:v>1.3772948027028775E-2</c:v>
                </c:pt>
                <c:pt idx="2930">
                  <c:v>1.3772499998774279E-2</c:v>
                </c:pt>
                <c:pt idx="2931">
                  <c:v>1.377205760105582E-2</c:v>
                </c:pt>
                <c:pt idx="2932">
                  <c:v>1.3771620833793463E-2</c:v>
                </c:pt>
                <c:pt idx="2933">
                  <c:v>1.3771189697147079E-2</c:v>
                </c:pt>
                <c:pt idx="2934">
                  <c:v>1.3770764190956797E-2</c:v>
                </c:pt>
                <c:pt idx="2935">
                  <c:v>1.3770344315302552E-2</c:v>
                </c:pt>
                <c:pt idx="2936">
                  <c:v>1.3769930070024472E-2</c:v>
                </c:pt>
                <c:pt idx="2937">
                  <c:v>1.3769521455442302E-2</c:v>
                </c:pt>
                <c:pt idx="2938">
                  <c:v>1.3769118471396169E-2</c:v>
                </c:pt>
                <c:pt idx="2939">
                  <c:v>1.3768721117726201E-2</c:v>
                </c:pt>
                <c:pt idx="2940">
                  <c:v>1.3768329394592271E-2</c:v>
                </c:pt>
                <c:pt idx="2941">
                  <c:v>1.3767943302074315E-2</c:v>
                </c:pt>
                <c:pt idx="2942">
                  <c:v>1.3767562840012459E-2</c:v>
                </c:pt>
                <c:pt idx="2943">
                  <c:v>1.3767188008486642E-2</c:v>
                </c:pt>
                <c:pt idx="2944">
                  <c:v>1.3766818807496861E-2</c:v>
                </c:pt>
                <c:pt idx="2945">
                  <c:v>1.3766455236963182E-2</c:v>
                </c:pt>
                <c:pt idx="2946">
                  <c:v>1.376609729696554E-2</c:v>
                </c:pt>
                <c:pt idx="2947">
                  <c:v>1.3765744987503936E-2</c:v>
                </c:pt>
                <c:pt idx="2948">
                  <c:v>1.3765398308578369E-2</c:v>
                </c:pt>
                <c:pt idx="2949">
                  <c:v>1.376505726018884E-2</c:v>
                </c:pt>
                <c:pt idx="2950">
                  <c:v>1.3764721842175476E-2</c:v>
                </c:pt>
                <c:pt idx="2951">
                  <c:v>1.3764392054858021E-2</c:v>
                </c:pt>
                <c:pt idx="2952">
                  <c:v>1.3764067897916732E-2</c:v>
                </c:pt>
                <c:pt idx="2953">
                  <c:v>1.376374937151148E-2</c:v>
                </c:pt>
                <c:pt idx="2954">
                  <c:v>1.3763436475722202E-2</c:v>
                </c:pt>
                <c:pt idx="2955">
                  <c:v>1.3763129210389025E-2</c:v>
                </c:pt>
                <c:pt idx="2956">
                  <c:v>1.3762827575591885E-2</c:v>
                </c:pt>
                <c:pt idx="2957">
                  <c:v>1.3762531571250847E-2</c:v>
                </c:pt>
                <c:pt idx="2958">
                  <c:v>1.3762241197445846E-2</c:v>
                </c:pt>
                <c:pt idx="2959">
                  <c:v>1.3761956454176882E-2</c:v>
                </c:pt>
                <c:pt idx="2960">
                  <c:v>1.3761677341443956E-2</c:v>
                </c:pt>
                <c:pt idx="2961">
                  <c:v>1.3761403859167132E-2</c:v>
                </c:pt>
                <c:pt idx="2962">
                  <c:v>1.3761136007506281E-2</c:v>
                </c:pt>
                <c:pt idx="2963">
                  <c:v>1.3760873786381467E-2</c:v>
                </c:pt>
                <c:pt idx="2964">
                  <c:v>1.3760617195712754E-2</c:v>
                </c:pt>
                <c:pt idx="2965">
                  <c:v>1.3760366235420207E-2</c:v>
                </c:pt>
                <c:pt idx="2966">
                  <c:v>1.3760120905903506E-2</c:v>
                </c:pt>
                <c:pt idx="2967">
                  <c:v>1.3759881206683033E-2</c:v>
                </c:pt>
                <c:pt idx="2968">
                  <c:v>1.3759647137998599E-2</c:v>
                </c:pt>
                <c:pt idx="2969">
                  <c:v>1.3759418699930137E-2</c:v>
                </c:pt>
                <c:pt idx="2970">
                  <c:v>1.3759195892477649E-2</c:v>
                </c:pt>
                <c:pt idx="2971">
                  <c:v>1.3758978715401327E-2</c:v>
                </c:pt>
                <c:pt idx="2972">
                  <c:v>1.3758767168781105E-2</c:v>
                </c:pt>
                <c:pt idx="2973">
                  <c:v>1.3758532295780057E-2</c:v>
                </c:pt>
                <c:pt idx="2974">
                  <c:v>1.375833281462846E-2</c:v>
                </c:pt>
                <c:pt idx="2975">
                  <c:v>1.3758610448650899E-2</c:v>
                </c:pt>
                <c:pt idx="2976">
                  <c:v>1.375842382300263E-2</c:v>
                </c:pt>
                <c:pt idx="2977">
                  <c:v>1.3758242828290079E-2</c:v>
                </c:pt>
                <c:pt idx="2978">
                  <c:v>1.3758067464486601E-2</c:v>
                </c:pt>
                <c:pt idx="2979">
                  <c:v>1.3757324492562617E-2</c:v>
                </c:pt>
                <c:pt idx="2980">
                  <c:v>1.3757162011973634E-2</c:v>
                </c:pt>
                <c:pt idx="2981">
                  <c:v>1.3757005161840752E-2</c:v>
                </c:pt>
                <c:pt idx="2982">
                  <c:v>1.375683279907669E-2</c:v>
                </c:pt>
                <c:pt idx="2983">
                  <c:v>1.3756688014412433E-2</c:v>
                </c:pt>
                <c:pt idx="2984">
                  <c:v>1.375654886012434E-2</c:v>
                </c:pt>
                <c:pt idx="2985">
                  <c:v>1.3756415336532157E-2</c:v>
                </c:pt>
                <c:pt idx="2986">
                  <c:v>1.3756287443396076E-2</c:v>
                </c:pt>
                <c:pt idx="2987">
                  <c:v>1.3756165180716096E-2</c:v>
                </c:pt>
                <c:pt idx="2988">
                  <c:v>1.3756048548572153E-2</c:v>
                </c:pt>
                <c:pt idx="2989">
                  <c:v>1.3755937547044184E-2</c:v>
                </c:pt>
                <c:pt idx="2990">
                  <c:v>1.375583217589238E-2</c:v>
                </c:pt>
                <c:pt idx="2991">
                  <c:v>1.3755732435276613E-2</c:v>
                </c:pt>
                <c:pt idx="2992">
                  <c:v>1.375563832527682E-2</c:v>
                </c:pt>
                <c:pt idx="2993">
                  <c:v>1.3755549845733128E-2</c:v>
                </c:pt>
                <c:pt idx="2994">
                  <c:v>1.3755466996725474E-2</c:v>
                </c:pt>
                <c:pt idx="2995">
                  <c:v>1.3755389778173921E-2</c:v>
                </c:pt>
                <c:pt idx="2996">
                  <c:v>1.3755318190158405E-2</c:v>
                </c:pt>
                <c:pt idx="2997">
                  <c:v>1.3755252232678927E-2</c:v>
                </c:pt>
                <c:pt idx="2998">
                  <c:v>1.3755191905735487E-2</c:v>
                </c:pt>
                <c:pt idx="2999">
                  <c:v>1.3755137209248147E-2</c:v>
                </c:pt>
                <c:pt idx="3000">
                  <c:v>1.3755088143376781E-2</c:v>
                </c:pt>
                <c:pt idx="3001">
                  <c:v>1.3755044707961517E-2</c:v>
                </c:pt>
                <c:pt idx="3002">
                  <c:v>1.3755006903002354E-2</c:v>
                </c:pt>
                <c:pt idx="3003">
                  <c:v>1.3754974728659164E-2</c:v>
                </c:pt>
                <c:pt idx="3004">
                  <c:v>1.3754948184772076E-2</c:v>
                </c:pt>
                <c:pt idx="3005">
                  <c:v>1.3754927271421025E-2</c:v>
                </c:pt>
                <c:pt idx="3006">
                  <c:v>1.3754911988606011E-2</c:v>
                </c:pt>
                <c:pt idx="3007">
                  <c:v>1.3754902336247099E-2</c:v>
                </c:pt>
                <c:pt idx="3008">
                  <c:v>1.375489831450416E-2</c:v>
                </c:pt>
                <c:pt idx="3009">
                  <c:v>1.3754898180451391E-2</c:v>
                </c:pt>
                <c:pt idx="3010">
                  <c:v>1.3754898180451391E-2</c:v>
                </c:pt>
                <c:pt idx="3011">
                  <c:v>1.3754898180451391E-2</c:v>
                </c:pt>
                <c:pt idx="3012">
                  <c:v>1.3754898180451391E-2</c:v>
                </c:pt>
                <c:pt idx="3013">
                  <c:v>1.3754898180451391E-2</c:v>
                </c:pt>
                <c:pt idx="3014">
                  <c:v>1.3754898180531328E-2</c:v>
                </c:pt>
                <c:pt idx="3015">
                  <c:v>1.3754898180451391E-2</c:v>
                </c:pt>
                <c:pt idx="3016">
                  <c:v>1.3754898180451391E-2</c:v>
                </c:pt>
                <c:pt idx="3017">
                  <c:v>1.3754898180451391E-2</c:v>
                </c:pt>
                <c:pt idx="3018">
                  <c:v>1.3754898180451391E-2</c:v>
                </c:pt>
                <c:pt idx="3019">
                  <c:v>1.3754898180451391E-2</c:v>
                </c:pt>
                <c:pt idx="3020">
                  <c:v>1.3754898180371455E-2</c:v>
                </c:pt>
                <c:pt idx="3021">
                  <c:v>1.3754898180451391E-2</c:v>
                </c:pt>
                <c:pt idx="3022">
                  <c:v>1.3754898180451391E-2</c:v>
                </c:pt>
                <c:pt idx="3023">
                  <c:v>1.3754898180451391E-2</c:v>
                </c:pt>
                <c:pt idx="3024">
                  <c:v>1.3754898180451391E-2</c:v>
                </c:pt>
                <c:pt idx="3025">
                  <c:v>1.3754898180451391E-2</c:v>
                </c:pt>
                <c:pt idx="3026">
                  <c:v>1.3754898180451391E-2</c:v>
                </c:pt>
                <c:pt idx="3027">
                  <c:v>1.3754898180451391E-2</c:v>
                </c:pt>
                <c:pt idx="3028">
                  <c:v>1.3754898180451391E-2</c:v>
                </c:pt>
                <c:pt idx="3029">
                  <c:v>1.3754898180451391E-2</c:v>
                </c:pt>
                <c:pt idx="3030">
                  <c:v>1.3754898180451391E-2</c:v>
                </c:pt>
                <c:pt idx="3031">
                  <c:v>1.3754898180451391E-2</c:v>
                </c:pt>
                <c:pt idx="3032">
                  <c:v>1.3754898180451391E-2</c:v>
                </c:pt>
                <c:pt idx="3033">
                  <c:v>1.3754898180451391E-2</c:v>
                </c:pt>
                <c:pt idx="3034">
                  <c:v>1.3754898180371455E-2</c:v>
                </c:pt>
                <c:pt idx="3035">
                  <c:v>1.3754898180451391E-2</c:v>
                </c:pt>
                <c:pt idx="3036">
                  <c:v>1.3754898180531328E-2</c:v>
                </c:pt>
                <c:pt idx="3037">
                  <c:v>1.3754898180451391E-2</c:v>
                </c:pt>
                <c:pt idx="3038">
                  <c:v>1.3754898180451391E-2</c:v>
                </c:pt>
                <c:pt idx="3039">
                  <c:v>1.3754898180451391E-2</c:v>
                </c:pt>
                <c:pt idx="3040">
                  <c:v>1.3754898180451391E-2</c:v>
                </c:pt>
                <c:pt idx="3041">
                  <c:v>1.3754898180451391E-2</c:v>
                </c:pt>
                <c:pt idx="3042">
                  <c:v>1.3754898180451391E-2</c:v>
                </c:pt>
                <c:pt idx="3043">
                  <c:v>1.3754898180451391E-2</c:v>
                </c:pt>
                <c:pt idx="3044">
                  <c:v>1.3754898180451391E-2</c:v>
                </c:pt>
                <c:pt idx="3045">
                  <c:v>1.3754898180371455E-2</c:v>
                </c:pt>
                <c:pt idx="3046">
                  <c:v>1.3754898180451391E-2</c:v>
                </c:pt>
                <c:pt idx="3047">
                  <c:v>1.3754898180451391E-2</c:v>
                </c:pt>
                <c:pt idx="3048">
                  <c:v>1.3754898180451391E-2</c:v>
                </c:pt>
                <c:pt idx="3049">
                  <c:v>1.3754898180451391E-2</c:v>
                </c:pt>
                <c:pt idx="3050">
                  <c:v>1.3754898180451391E-2</c:v>
                </c:pt>
                <c:pt idx="3051">
                  <c:v>1.3754898180451391E-2</c:v>
                </c:pt>
                <c:pt idx="3052">
                  <c:v>1.3754898180371455E-2</c:v>
                </c:pt>
                <c:pt idx="3053">
                  <c:v>1.3754898180371455E-2</c:v>
                </c:pt>
                <c:pt idx="3054">
                  <c:v>1.3754898180451391E-2</c:v>
                </c:pt>
                <c:pt idx="3055">
                  <c:v>1.3754898180531328E-2</c:v>
                </c:pt>
                <c:pt idx="3056">
                  <c:v>1.3754898180451391E-2</c:v>
                </c:pt>
                <c:pt idx="3057">
                  <c:v>1.3754898180451391E-2</c:v>
                </c:pt>
                <c:pt idx="3058">
                  <c:v>1.3754898180451391E-2</c:v>
                </c:pt>
                <c:pt idx="3059">
                  <c:v>1.3754898180451391E-2</c:v>
                </c:pt>
                <c:pt idx="3060">
                  <c:v>1.3754898180451391E-2</c:v>
                </c:pt>
                <c:pt idx="3061">
                  <c:v>1.3754898180451391E-2</c:v>
                </c:pt>
                <c:pt idx="3062">
                  <c:v>1.3754898180451391E-2</c:v>
                </c:pt>
                <c:pt idx="3063">
                  <c:v>1.3754898180371455E-2</c:v>
                </c:pt>
                <c:pt idx="3064">
                  <c:v>1.3754898180371455E-2</c:v>
                </c:pt>
                <c:pt idx="3065">
                  <c:v>1.3754898180451391E-2</c:v>
                </c:pt>
                <c:pt idx="3066">
                  <c:v>1.3754898180531328E-2</c:v>
                </c:pt>
                <c:pt idx="3067">
                  <c:v>1.3754898180451391E-2</c:v>
                </c:pt>
                <c:pt idx="3068">
                  <c:v>1.3754898180451391E-2</c:v>
                </c:pt>
                <c:pt idx="3069">
                  <c:v>1.3754898180451391E-2</c:v>
                </c:pt>
                <c:pt idx="3070">
                  <c:v>1.3754898180451391E-2</c:v>
                </c:pt>
                <c:pt idx="3071">
                  <c:v>1.3754898180451391E-2</c:v>
                </c:pt>
                <c:pt idx="3072">
                  <c:v>1.3754898180451391E-2</c:v>
                </c:pt>
                <c:pt idx="3073">
                  <c:v>1.3754898180451391E-2</c:v>
                </c:pt>
                <c:pt idx="3074">
                  <c:v>1.3754898180451391E-2</c:v>
                </c:pt>
                <c:pt idx="3075">
                  <c:v>1.3754898180371455E-2</c:v>
                </c:pt>
                <c:pt idx="3076">
                  <c:v>1.3754898180451391E-2</c:v>
                </c:pt>
                <c:pt idx="3077">
                  <c:v>1.3754898180451391E-2</c:v>
                </c:pt>
                <c:pt idx="3078">
                  <c:v>1.3754898180451391E-2</c:v>
                </c:pt>
                <c:pt idx="3079">
                  <c:v>1.3754898180371455E-2</c:v>
                </c:pt>
                <c:pt idx="3080">
                  <c:v>1.3754898180451391E-2</c:v>
                </c:pt>
                <c:pt idx="3081">
                  <c:v>1.3754898180451391E-2</c:v>
                </c:pt>
                <c:pt idx="3082">
                  <c:v>1.3754898180371455E-2</c:v>
                </c:pt>
                <c:pt idx="3083">
                  <c:v>1.3754898180451391E-2</c:v>
                </c:pt>
                <c:pt idx="3084">
                  <c:v>1.3754898180451391E-2</c:v>
                </c:pt>
                <c:pt idx="3085">
                  <c:v>1.3754898180451391E-2</c:v>
                </c:pt>
                <c:pt idx="3086">
                  <c:v>1.3754898180531328E-2</c:v>
                </c:pt>
                <c:pt idx="3087">
                  <c:v>1.3754898180451391E-2</c:v>
                </c:pt>
                <c:pt idx="3088">
                  <c:v>1.3754898180451391E-2</c:v>
                </c:pt>
                <c:pt idx="3089">
                  <c:v>1.3754898180451391E-2</c:v>
                </c:pt>
                <c:pt idx="3090">
                  <c:v>1.3754898180451391E-2</c:v>
                </c:pt>
                <c:pt idx="3091">
                  <c:v>1.3754898180531328E-2</c:v>
                </c:pt>
                <c:pt idx="3092">
                  <c:v>1.3754898180371455E-2</c:v>
                </c:pt>
                <c:pt idx="3093">
                  <c:v>1.3754898180451391E-2</c:v>
                </c:pt>
                <c:pt idx="3094">
                  <c:v>1.3754898180451391E-2</c:v>
                </c:pt>
                <c:pt idx="3095">
                  <c:v>1.3754898180451391E-2</c:v>
                </c:pt>
                <c:pt idx="3096">
                  <c:v>1.3754898180451391E-2</c:v>
                </c:pt>
                <c:pt idx="3097">
                  <c:v>1.3754898180531328E-2</c:v>
                </c:pt>
                <c:pt idx="3098">
                  <c:v>1.3754898180451391E-2</c:v>
                </c:pt>
                <c:pt idx="3099">
                  <c:v>1.3754898180451391E-2</c:v>
                </c:pt>
                <c:pt idx="3100">
                  <c:v>1.3754898180451391E-2</c:v>
                </c:pt>
                <c:pt idx="3101">
                  <c:v>1.3754898180451391E-2</c:v>
                </c:pt>
                <c:pt idx="3102">
                  <c:v>1.3754898180531328E-2</c:v>
                </c:pt>
                <c:pt idx="3103">
                  <c:v>1.3754898180451391E-2</c:v>
                </c:pt>
                <c:pt idx="3104">
                  <c:v>1.3754898180451391E-2</c:v>
                </c:pt>
                <c:pt idx="3105">
                  <c:v>1.3754898180371455E-2</c:v>
                </c:pt>
                <c:pt idx="3106">
                  <c:v>1.3754898180451391E-2</c:v>
                </c:pt>
                <c:pt idx="3107">
                  <c:v>1.3754898180451391E-2</c:v>
                </c:pt>
                <c:pt idx="3108">
                  <c:v>1.3754898180451391E-2</c:v>
                </c:pt>
                <c:pt idx="3109">
                  <c:v>1.3754898180451391E-2</c:v>
                </c:pt>
                <c:pt idx="3110">
                  <c:v>1.3755160954374013E-2</c:v>
                </c:pt>
                <c:pt idx="3111">
                  <c:v>1.3754898180451391E-2</c:v>
                </c:pt>
                <c:pt idx="3112">
                  <c:v>1.3754898180451391E-2</c:v>
                </c:pt>
                <c:pt idx="3113">
                  <c:v>1.3754898180531328E-2</c:v>
                </c:pt>
                <c:pt idx="3114">
                  <c:v>1.3754898180451391E-2</c:v>
                </c:pt>
                <c:pt idx="3115">
                  <c:v>1.3754898180451391E-2</c:v>
                </c:pt>
                <c:pt idx="3116">
                  <c:v>1.3754898180451391E-2</c:v>
                </c:pt>
                <c:pt idx="3117">
                  <c:v>1.3754898180451391E-2</c:v>
                </c:pt>
                <c:pt idx="3118">
                  <c:v>1.3754898180451391E-2</c:v>
                </c:pt>
                <c:pt idx="3119">
                  <c:v>1.3754898180451391E-2</c:v>
                </c:pt>
                <c:pt idx="3120">
                  <c:v>1.3754898180451391E-2</c:v>
                </c:pt>
                <c:pt idx="3121">
                  <c:v>1.3754898180371455E-2</c:v>
                </c:pt>
                <c:pt idx="3122">
                  <c:v>1.3754898180451391E-2</c:v>
                </c:pt>
                <c:pt idx="3123">
                  <c:v>1.3754898180451391E-2</c:v>
                </c:pt>
                <c:pt idx="3124">
                  <c:v>1.3754898180451391E-2</c:v>
                </c:pt>
                <c:pt idx="3125">
                  <c:v>1.3754898180451391E-2</c:v>
                </c:pt>
                <c:pt idx="3126">
                  <c:v>1.3754898180451391E-2</c:v>
                </c:pt>
                <c:pt idx="3127">
                  <c:v>1.3754898180451391E-2</c:v>
                </c:pt>
                <c:pt idx="3128">
                  <c:v>1.3754898180451391E-2</c:v>
                </c:pt>
                <c:pt idx="3129">
                  <c:v>1.3754898180451391E-2</c:v>
                </c:pt>
                <c:pt idx="3130">
                  <c:v>1.3754898180451391E-2</c:v>
                </c:pt>
                <c:pt idx="3131">
                  <c:v>1.3754898180371455E-2</c:v>
                </c:pt>
                <c:pt idx="3132">
                  <c:v>1.3754898180451391E-2</c:v>
                </c:pt>
                <c:pt idx="3133">
                  <c:v>1.3754898180531328E-2</c:v>
                </c:pt>
                <c:pt idx="3134">
                  <c:v>1.3754898180451391E-2</c:v>
                </c:pt>
                <c:pt idx="3135">
                  <c:v>1.3754898180451391E-2</c:v>
                </c:pt>
                <c:pt idx="3136">
                  <c:v>1.3754898180531328E-2</c:v>
                </c:pt>
                <c:pt idx="3137">
                  <c:v>1.3754898180371455E-2</c:v>
                </c:pt>
                <c:pt idx="3138">
                  <c:v>1.3754898180451391E-2</c:v>
                </c:pt>
                <c:pt idx="3139">
                  <c:v>1.3754898180451391E-2</c:v>
                </c:pt>
                <c:pt idx="3140">
                  <c:v>1.3754898180451391E-2</c:v>
                </c:pt>
                <c:pt idx="3141">
                  <c:v>1.3754898180451391E-2</c:v>
                </c:pt>
                <c:pt idx="3142">
                  <c:v>1.3754898180451391E-2</c:v>
                </c:pt>
                <c:pt idx="3143">
                  <c:v>1.3754898180451391E-2</c:v>
                </c:pt>
                <c:pt idx="3144">
                  <c:v>1.3754898180451391E-2</c:v>
                </c:pt>
                <c:pt idx="3145">
                  <c:v>1.3754898180451391E-2</c:v>
                </c:pt>
                <c:pt idx="3146">
                  <c:v>1.3754898180451391E-2</c:v>
                </c:pt>
                <c:pt idx="3147">
                  <c:v>1.3754898180451391E-2</c:v>
                </c:pt>
                <c:pt idx="3148">
                  <c:v>1.3754898180371455E-2</c:v>
                </c:pt>
                <c:pt idx="3149">
                  <c:v>1.3754898180451391E-2</c:v>
                </c:pt>
                <c:pt idx="3150">
                  <c:v>1.3754898180451391E-2</c:v>
                </c:pt>
                <c:pt idx="3151">
                  <c:v>1.3754898180451391E-2</c:v>
                </c:pt>
                <c:pt idx="3152">
                  <c:v>1.3754898180371455E-2</c:v>
                </c:pt>
                <c:pt idx="3153">
                  <c:v>1.3754898180451391E-2</c:v>
                </c:pt>
                <c:pt idx="3154">
                  <c:v>1.3754898180531328E-2</c:v>
                </c:pt>
                <c:pt idx="3155">
                  <c:v>1.3754898180451391E-2</c:v>
                </c:pt>
                <c:pt idx="3156">
                  <c:v>1.3754898180451391E-2</c:v>
                </c:pt>
                <c:pt idx="3157">
                  <c:v>1.3754898180451391E-2</c:v>
                </c:pt>
                <c:pt idx="3158">
                  <c:v>1.3754898180451391E-2</c:v>
                </c:pt>
                <c:pt idx="3159">
                  <c:v>1.3754898180451391E-2</c:v>
                </c:pt>
                <c:pt idx="3160">
                  <c:v>1.3754898180451391E-2</c:v>
                </c:pt>
                <c:pt idx="3161">
                  <c:v>1.3754898180451391E-2</c:v>
                </c:pt>
                <c:pt idx="3162">
                  <c:v>1.3755160954374013E-2</c:v>
                </c:pt>
                <c:pt idx="3163">
                  <c:v>1.3754898180451391E-2</c:v>
                </c:pt>
                <c:pt idx="3164">
                  <c:v>1.3754898180451391E-2</c:v>
                </c:pt>
                <c:pt idx="3165">
                  <c:v>1.3754898180451391E-2</c:v>
                </c:pt>
                <c:pt idx="3166">
                  <c:v>1.3754898180451391E-2</c:v>
                </c:pt>
                <c:pt idx="3167">
                  <c:v>1.3754898180451391E-2</c:v>
                </c:pt>
                <c:pt idx="3168">
                  <c:v>1.3754898180451391E-2</c:v>
                </c:pt>
                <c:pt idx="3169">
                  <c:v>1.3754898180451391E-2</c:v>
                </c:pt>
                <c:pt idx="3170">
                  <c:v>1.3754898180451391E-2</c:v>
                </c:pt>
                <c:pt idx="3171">
                  <c:v>1.3754898180451391E-2</c:v>
                </c:pt>
                <c:pt idx="3172">
                  <c:v>1.3754898180531328E-2</c:v>
                </c:pt>
                <c:pt idx="3173">
                  <c:v>1.3754898180451391E-2</c:v>
                </c:pt>
                <c:pt idx="3174">
                  <c:v>1.3754898180451391E-2</c:v>
                </c:pt>
                <c:pt idx="3175">
                  <c:v>1.3754898180451391E-2</c:v>
                </c:pt>
                <c:pt idx="3176">
                  <c:v>1.3754898180451391E-2</c:v>
                </c:pt>
                <c:pt idx="3177">
                  <c:v>1.3754898180371455E-2</c:v>
                </c:pt>
                <c:pt idx="3178">
                  <c:v>1.3754898180451391E-2</c:v>
                </c:pt>
                <c:pt idx="3179">
                  <c:v>1.3754898180451391E-2</c:v>
                </c:pt>
                <c:pt idx="3180">
                  <c:v>1.3754898180371455E-2</c:v>
                </c:pt>
                <c:pt idx="3181">
                  <c:v>1.3754898180451391E-2</c:v>
                </c:pt>
                <c:pt idx="3182">
                  <c:v>1.3754898180531328E-2</c:v>
                </c:pt>
                <c:pt idx="3183">
                  <c:v>1.3755160954374013E-2</c:v>
                </c:pt>
                <c:pt idx="3184">
                  <c:v>1.3754898180451391E-2</c:v>
                </c:pt>
                <c:pt idx="3185">
                  <c:v>1.3754898180451391E-2</c:v>
                </c:pt>
                <c:pt idx="3186">
                  <c:v>1.3754898180371455E-2</c:v>
                </c:pt>
                <c:pt idx="3187">
                  <c:v>1.3754898180451391E-2</c:v>
                </c:pt>
                <c:pt idx="3188">
                  <c:v>1.3754898180451391E-2</c:v>
                </c:pt>
                <c:pt idx="3189">
                  <c:v>1.3754898180451391E-2</c:v>
                </c:pt>
                <c:pt idx="3190">
                  <c:v>1.3754898180531328E-2</c:v>
                </c:pt>
                <c:pt idx="3191">
                  <c:v>1.3754898180451391E-2</c:v>
                </c:pt>
                <c:pt idx="3192">
                  <c:v>1.3754898180451391E-2</c:v>
                </c:pt>
                <c:pt idx="3193">
                  <c:v>1.3754898180451391E-2</c:v>
                </c:pt>
                <c:pt idx="3194">
                  <c:v>1.3754898180451391E-2</c:v>
                </c:pt>
                <c:pt idx="3195">
                  <c:v>1.3754898180531328E-2</c:v>
                </c:pt>
                <c:pt idx="3196">
                  <c:v>1.3754898180451391E-2</c:v>
                </c:pt>
                <c:pt idx="3197">
                  <c:v>1.3754898180451391E-2</c:v>
                </c:pt>
                <c:pt idx="3198">
                  <c:v>1.3754898180451391E-2</c:v>
                </c:pt>
                <c:pt idx="3199">
                  <c:v>1.3754898180451391E-2</c:v>
                </c:pt>
                <c:pt idx="3200">
                  <c:v>1.3754898180371455E-2</c:v>
                </c:pt>
                <c:pt idx="3201">
                  <c:v>1.3754898180451391E-2</c:v>
                </c:pt>
                <c:pt idx="3202">
                  <c:v>1.3754898180531328E-2</c:v>
                </c:pt>
                <c:pt idx="3203">
                  <c:v>1.3754898180371455E-2</c:v>
                </c:pt>
                <c:pt idx="3204">
                  <c:v>1.3754898180451391E-2</c:v>
                </c:pt>
                <c:pt idx="3205">
                  <c:v>1.3754898180451391E-2</c:v>
                </c:pt>
                <c:pt idx="3206">
                  <c:v>1.3754898180451391E-2</c:v>
                </c:pt>
                <c:pt idx="3207">
                  <c:v>1.3754898180451391E-2</c:v>
                </c:pt>
                <c:pt idx="3208">
                  <c:v>1.3754898180451391E-2</c:v>
                </c:pt>
                <c:pt idx="3209">
                  <c:v>1.3754898180451391E-2</c:v>
                </c:pt>
                <c:pt idx="3210">
                  <c:v>1.3754898180451391E-2</c:v>
                </c:pt>
                <c:pt idx="3211">
                  <c:v>1.3754898180451391E-2</c:v>
                </c:pt>
                <c:pt idx="3212">
                  <c:v>1.3754898180451391E-2</c:v>
                </c:pt>
                <c:pt idx="3213">
                  <c:v>1.3754898180531328E-2</c:v>
                </c:pt>
                <c:pt idx="3214">
                  <c:v>1.3755686522283206E-2</c:v>
                </c:pt>
                <c:pt idx="3215">
                  <c:v>1.3754898180451391E-2</c:v>
                </c:pt>
                <c:pt idx="3216">
                  <c:v>1.3754898180451391E-2</c:v>
                </c:pt>
                <c:pt idx="3217">
                  <c:v>1.3754898180451391E-2</c:v>
                </c:pt>
                <c:pt idx="3218">
                  <c:v>1.3754898180451391E-2</c:v>
                </c:pt>
                <c:pt idx="3219">
                  <c:v>1.3754898180451391E-2</c:v>
                </c:pt>
                <c:pt idx="3220">
                  <c:v>1.3754898180371455E-2</c:v>
                </c:pt>
                <c:pt idx="3221">
                  <c:v>1.3754898180451391E-2</c:v>
                </c:pt>
                <c:pt idx="3222">
                  <c:v>1.3754898180451391E-2</c:v>
                </c:pt>
                <c:pt idx="3223">
                  <c:v>1.3754898180451391E-2</c:v>
                </c:pt>
                <c:pt idx="3224">
                  <c:v>1.3754898180451391E-2</c:v>
                </c:pt>
                <c:pt idx="3225">
                  <c:v>1.3754898180371455E-2</c:v>
                </c:pt>
                <c:pt idx="3226">
                  <c:v>1.3754898180451391E-2</c:v>
                </c:pt>
                <c:pt idx="3227">
                  <c:v>1.3754898180451391E-2</c:v>
                </c:pt>
                <c:pt idx="3228">
                  <c:v>1.3754898180451391E-2</c:v>
                </c:pt>
                <c:pt idx="3229">
                  <c:v>1.3754898180371455E-2</c:v>
                </c:pt>
                <c:pt idx="3230">
                  <c:v>1.3754898180531328E-2</c:v>
                </c:pt>
                <c:pt idx="3231">
                  <c:v>1.3754898180451391E-2</c:v>
                </c:pt>
                <c:pt idx="3232">
                  <c:v>1.3754898180451391E-2</c:v>
                </c:pt>
                <c:pt idx="3233">
                  <c:v>1.3754898180451391E-2</c:v>
                </c:pt>
                <c:pt idx="3234">
                  <c:v>1.3754898180451391E-2</c:v>
                </c:pt>
                <c:pt idx="3235">
                  <c:v>1.3755423735011263E-2</c:v>
                </c:pt>
                <c:pt idx="3236">
                  <c:v>1.3755423734984618E-2</c:v>
                </c:pt>
                <c:pt idx="3237">
                  <c:v>1.3755423734984618E-2</c:v>
                </c:pt>
                <c:pt idx="3238">
                  <c:v>1.3755423734984618E-2</c:v>
                </c:pt>
                <c:pt idx="3239">
                  <c:v>1.3755423734984618E-2</c:v>
                </c:pt>
                <c:pt idx="3240">
                  <c:v>1.3755423734984618E-2</c:v>
                </c:pt>
                <c:pt idx="3241">
                  <c:v>1.3755423734984618E-2</c:v>
                </c:pt>
                <c:pt idx="3242">
                  <c:v>1.3755686522283206E-2</c:v>
                </c:pt>
                <c:pt idx="3243">
                  <c:v>1.3755423734984618E-2</c:v>
                </c:pt>
                <c:pt idx="3244">
                  <c:v>1.3755423734984618E-2</c:v>
                </c:pt>
                <c:pt idx="3245">
                  <c:v>1.3755423734984618E-2</c:v>
                </c:pt>
                <c:pt idx="3246">
                  <c:v>1.3755686522283206E-2</c:v>
                </c:pt>
                <c:pt idx="3247">
                  <c:v>1.3755423735011263E-2</c:v>
                </c:pt>
                <c:pt idx="3248">
                  <c:v>1.3755423734984618E-2</c:v>
                </c:pt>
                <c:pt idx="3249">
                  <c:v>1.3755423734984618E-2</c:v>
                </c:pt>
                <c:pt idx="3250">
                  <c:v>1.3755423734984618E-2</c:v>
                </c:pt>
                <c:pt idx="3251">
                  <c:v>1.3755423734984618E-2</c:v>
                </c:pt>
                <c:pt idx="3252">
                  <c:v>1.3755423734984618E-2</c:v>
                </c:pt>
                <c:pt idx="3253">
                  <c:v>1.3755423734984618E-2</c:v>
                </c:pt>
                <c:pt idx="3254">
                  <c:v>1.3755423734984618E-2</c:v>
                </c:pt>
                <c:pt idx="3255">
                  <c:v>1.3755423734984618E-2</c:v>
                </c:pt>
                <c:pt idx="3256">
                  <c:v>1.3755423734984618E-2</c:v>
                </c:pt>
                <c:pt idx="3257">
                  <c:v>1.3755423734984618E-2</c:v>
                </c:pt>
                <c:pt idx="3258">
                  <c:v>1.3755423734984618E-2</c:v>
                </c:pt>
                <c:pt idx="3259">
                  <c:v>1.3755423734984618E-2</c:v>
                </c:pt>
                <c:pt idx="3260">
                  <c:v>1.3755686522283206E-2</c:v>
                </c:pt>
                <c:pt idx="3261">
                  <c:v>1.3755423735011263E-2</c:v>
                </c:pt>
                <c:pt idx="3262">
                  <c:v>1.3755423735011263E-2</c:v>
                </c:pt>
                <c:pt idx="3263">
                  <c:v>1.3755423734984618E-2</c:v>
                </c:pt>
                <c:pt idx="3264">
                  <c:v>1.3755423734984618E-2</c:v>
                </c:pt>
                <c:pt idx="3265">
                  <c:v>1.3755423735011263E-2</c:v>
                </c:pt>
                <c:pt idx="3266">
                  <c:v>1.3754898180451391E-2</c:v>
                </c:pt>
                <c:pt idx="3267">
                  <c:v>1.3754898180371455E-2</c:v>
                </c:pt>
                <c:pt idx="3268">
                  <c:v>1.3754898180451391E-2</c:v>
                </c:pt>
                <c:pt idx="3269">
                  <c:v>1.3754898180451391E-2</c:v>
                </c:pt>
                <c:pt idx="3270">
                  <c:v>1.3754898180451391E-2</c:v>
                </c:pt>
                <c:pt idx="3271">
                  <c:v>1.3754898180451391E-2</c:v>
                </c:pt>
                <c:pt idx="3272">
                  <c:v>1.3754898180451391E-2</c:v>
                </c:pt>
                <c:pt idx="3273">
                  <c:v>1.3754898180451391E-2</c:v>
                </c:pt>
                <c:pt idx="3274">
                  <c:v>1.3754898180451391E-2</c:v>
                </c:pt>
                <c:pt idx="3275">
                  <c:v>1.3754898180451391E-2</c:v>
                </c:pt>
                <c:pt idx="3276">
                  <c:v>1.3754898180451391E-2</c:v>
                </c:pt>
                <c:pt idx="3277">
                  <c:v>1.3754898180531328E-2</c:v>
                </c:pt>
                <c:pt idx="3278">
                  <c:v>1.3754898180451391E-2</c:v>
                </c:pt>
                <c:pt idx="3279">
                  <c:v>1.3754898180371455E-2</c:v>
                </c:pt>
                <c:pt idx="3280">
                  <c:v>1.3754898180371455E-2</c:v>
                </c:pt>
                <c:pt idx="3281">
                  <c:v>1.3754898180451391E-2</c:v>
                </c:pt>
                <c:pt idx="3282">
                  <c:v>1.3754898180451391E-2</c:v>
                </c:pt>
                <c:pt idx="3283">
                  <c:v>1.3754898180451391E-2</c:v>
                </c:pt>
                <c:pt idx="3284">
                  <c:v>1.3755160954374013E-2</c:v>
                </c:pt>
                <c:pt idx="3285">
                  <c:v>1.3754898180451391E-2</c:v>
                </c:pt>
                <c:pt idx="3286">
                  <c:v>1.3754898180451391E-2</c:v>
                </c:pt>
                <c:pt idx="3287">
                  <c:v>1.3754898180451391E-2</c:v>
                </c:pt>
                <c:pt idx="3288">
                  <c:v>1.3754898180531328E-2</c:v>
                </c:pt>
                <c:pt idx="3289">
                  <c:v>1.3754898180531328E-2</c:v>
                </c:pt>
                <c:pt idx="3290">
                  <c:v>1.3754898180451391E-2</c:v>
                </c:pt>
                <c:pt idx="3291">
                  <c:v>1.3754898180451391E-2</c:v>
                </c:pt>
                <c:pt idx="3292">
                  <c:v>1.3754898180451391E-2</c:v>
                </c:pt>
                <c:pt idx="3293">
                  <c:v>1.3754898180451391E-2</c:v>
                </c:pt>
                <c:pt idx="3294">
                  <c:v>1.3754898180371455E-2</c:v>
                </c:pt>
                <c:pt idx="3295">
                  <c:v>1.3754898180451391E-2</c:v>
                </c:pt>
                <c:pt idx="3296">
                  <c:v>1.3754898180451391E-2</c:v>
                </c:pt>
                <c:pt idx="3297">
                  <c:v>1.3754898180451391E-2</c:v>
                </c:pt>
                <c:pt idx="3298">
                  <c:v>1.3754898180451391E-2</c:v>
                </c:pt>
                <c:pt idx="3299">
                  <c:v>1.3754898180451391E-2</c:v>
                </c:pt>
                <c:pt idx="3300">
                  <c:v>1.3754898180531328E-2</c:v>
                </c:pt>
                <c:pt idx="3301">
                  <c:v>1.3754898180371455E-2</c:v>
                </c:pt>
                <c:pt idx="3302">
                  <c:v>1.3754898180451391E-2</c:v>
                </c:pt>
                <c:pt idx="3303">
                  <c:v>1.3754898180451391E-2</c:v>
                </c:pt>
                <c:pt idx="3304">
                  <c:v>1.3754898180371455E-2</c:v>
                </c:pt>
                <c:pt idx="3305">
                  <c:v>1.3754898180451391E-2</c:v>
                </c:pt>
                <c:pt idx="3306">
                  <c:v>1.3754898180531328E-2</c:v>
                </c:pt>
                <c:pt idx="3307">
                  <c:v>1.3754898180531328E-2</c:v>
                </c:pt>
                <c:pt idx="3308">
                  <c:v>1.3754898180451391E-2</c:v>
                </c:pt>
                <c:pt idx="3309">
                  <c:v>1.3754898180451391E-2</c:v>
                </c:pt>
                <c:pt idx="3310">
                  <c:v>1.3754898180451391E-2</c:v>
                </c:pt>
                <c:pt idx="3311">
                  <c:v>1.3754898180451391E-2</c:v>
                </c:pt>
                <c:pt idx="3312">
                  <c:v>1.3754898180451391E-2</c:v>
                </c:pt>
                <c:pt idx="3313">
                  <c:v>1.3754898180451391E-2</c:v>
                </c:pt>
                <c:pt idx="3314">
                  <c:v>1.3754898180451391E-2</c:v>
                </c:pt>
                <c:pt idx="3315">
                  <c:v>1.3754898180451391E-2</c:v>
                </c:pt>
                <c:pt idx="3316">
                  <c:v>1.3754898180451391E-2</c:v>
                </c:pt>
                <c:pt idx="3317">
                  <c:v>1.3754898180451391E-2</c:v>
                </c:pt>
                <c:pt idx="3318">
                  <c:v>1.3754898180451391E-2</c:v>
                </c:pt>
                <c:pt idx="3319">
                  <c:v>1.3754898180451391E-2</c:v>
                </c:pt>
                <c:pt idx="3320">
                  <c:v>1.3754898180451391E-2</c:v>
                </c:pt>
                <c:pt idx="3321">
                  <c:v>1.3754898180451391E-2</c:v>
                </c:pt>
                <c:pt idx="3322">
                  <c:v>1.3754898180451391E-2</c:v>
                </c:pt>
                <c:pt idx="3323">
                  <c:v>1.3754898180371455E-2</c:v>
                </c:pt>
                <c:pt idx="3324">
                  <c:v>1.3754898180451391E-2</c:v>
                </c:pt>
                <c:pt idx="3325">
                  <c:v>1.3754898180451391E-2</c:v>
                </c:pt>
                <c:pt idx="3326">
                  <c:v>1.3754898180371455E-2</c:v>
                </c:pt>
                <c:pt idx="3327">
                  <c:v>1.3754898180371455E-2</c:v>
                </c:pt>
                <c:pt idx="3328">
                  <c:v>1.3754898180451391E-2</c:v>
                </c:pt>
                <c:pt idx="3329">
                  <c:v>1.3754898180531328E-2</c:v>
                </c:pt>
                <c:pt idx="3330">
                  <c:v>1.3754898180451391E-2</c:v>
                </c:pt>
                <c:pt idx="3331">
                  <c:v>1.3754898180451391E-2</c:v>
                </c:pt>
                <c:pt idx="3332">
                  <c:v>1.3754898180531328E-2</c:v>
                </c:pt>
                <c:pt idx="3333">
                  <c:v>1.3754898180371455E-2</c:v>
                </c:pt>
                <c:pt idx="3334">
                  <c:v>1.3754898180371455E-2</c:v>
                </c:pt>
                <c:pt idx="3335">
                  <c:v>1.3754898180451391E-2</c:v>
                </c:pt>
                <c:pt idx="3336">
                  <c:v>1.3754898180451391E-2</c:v>
                </c:pt>
                <c:pt idx="3337">
                  <c:v>1.3754898180371455E-2</c:v>
                </c:pt>
                <c:pt idx="3338">
                  <c:v>1.3754898180451391E-2</c:v>
                </c:pt>
                <c:pt idx="3339">
                  <c:v>1.3754898180531328E-2</c:v>
                </c:pt>
                <c:pt idx="3340">
                  <c:v>1.3754898180451391E-2</c:v>
                </c:pt>
                <c:pt idx="3341">
                  <c:v>1.3754898180451391E-2</c:v>
                </c:pt>
                <c:pt idx="3342">
                  <c:v>1.3754898180451391E-2</c:v>
                </c:pt>
                <c:pt idx="3343">
                  <c:v>1.3754898180451391E-2</c:v>
                </c:pt>
                <c:pt idx="3344">
                  <c:v>1.3754898180371455E-2</c:v>
                </c:pt>
                <c:pt idx="3345">
                  <c:v>1.3754898180451391E-2</c:v>
                </c:pt>
                <c:pt idx="3346">
                  <c:v>1.3754898180451391E-2</c:v>
                </c:pt>
                <c:pt idx="3347">
                  <c:v>1.3754898180451391E-2</c:v>
                </c:pt>
                <c:pt idx="3348">
                  <c:v>1.3754898180371455E-2</c:v>
                </c:pt>
                <c:pt idx="3349">
                  <c:v>1.3754898180451391E-2</c:v>
                </c:pt>
                <c:pt idx="3350">
                  <c:v>1.3754898180451391E-2</c:v>
                </c:pt>
                <c:pt idx="3351">
                  <c:v>1.3754898180451391E-2</c:v>
                </c:pt>
                <c:pt idx="3352">
                  <c:v>1.3754898180451391E-2</c:v>
                </c:pt>
                <c:pt idx="3353">
                  <c:v>1.3754898180451391E-2</c:v>
                </c:pt>
                <c:pt idx="3354">
                  <c:v>1.3754898180451391E-2</c:v>
                </c:pt>
                <c:pt idx="3355">
                  <c:v>1.3754898180451391E-2</c:v>
                </c:pt>
                <c:pt idx="3356">
                  <c:v>1.3754898180371455E-2</c:v>
                </c:pt>
                <c:pt idx="3357">
                  <c:v>1.3754898180531328E-2</c:v>
                </c:pt>
                <c:pt idx="3358">
                  <c:v>1.3754898180451391E-2</c:v>
                </c:pt>
                <c:pt idx="3359">
                  <c:v>1.3754898180451391E-2</c:v>
                </c:pt>
                <c:pt idx="3360">
                  <c:v>1.3754898180451391E-2</c:v>
                </c:pt>
                <c:pt idx="3361">
                  <c:v>1.3754898180531328E-2</c:v>
                </c:pt>
                <c:pt idx="3362">
                  <c:v>1.3754898180451391E-2</c:v>
                </c:pt>
                <c:pt idx="3363">
                  <c:v>1.3754898180451391E-2</c:v>
                </c:pt>
                <c:pt idx="3364">
                  <c:v>1.3754898180451391E-2</c:v>
                </c:pt>
                <c:pt idx="3365">
                  <c:v>1.3754898180451391E-2</c:v>
                </c:pt>
                <c:pt idx="3366">
                  <c:v>1.3754898180451391E-2</c:v>
                </c:pt>
                <c:pt idx="3367">
                  <c:v>1.3754898180531328E-2</c:v>
                </c:pt>
                <c:pt idx="3368">
                  <c:v>1.3754898180451391E-2</c:v>
                </c:pt>
                <c:pt idx="3369">
                  <c:v>1.3754898180451391E-2</c:v>
                </c:pt>
                <c:pt idx="3370">
                  <c:v>1.3754898180531328E-2</c:v>
                </c:pt>
                <c:pt idx="3371">
                  <c:v>1.3754898180451391E-2</c:v>
                </c:pt>
                <c:pt idx="3372">
                  <c:v>1.3754898180451391E-2</c:v>
                </c:pt>
                <c:pt idx="3373">
                  <c:v>1.3754898180451391E-2</c:v>
                </c:pt>
                <c:pt idx="3374">
                  <c:v>1.3754898180451391E-2</c:v>
                </c:pt>
                <c:pt idx="3375">
                  <c:v>1.3754898180451391E-2</c:v>
                </c:pt>
                <c:pt idx="3376">
                  <c:v>1.3754898180451391E-2</c:v>
                </c:pt>
                <c:pt idx="3377">
                  <c:v>1.3754898180451391E-2</c:v>
                </c:pt>
                <c:pt idx="3378">
                  <c:v>1.3754898180451391E-2</c:v>
                </c:pt>
                <c:pt idx="3379">
                  <c:v>1.3754898180371455E-2</c:v>
                </c:pt>
                <c:pt idx="3380">
                  <c:v>1.3754898180451391E-2</c:v>
                </c:pt>
                <c:pt idx="3381">
                  <c:v>1.3754898180451391E-2</c:v>
                </c:pt>
                <c:pt idx="3382">
                  <c:v>1.3754898180371455E-2</c:v>
                </c:pt>
                <c:pt idx="3383">
                  <c:v>1.3754898180371455E-2</c:v>
                </c:pt>
                <c:pt idx="3384">
                  <c:v>1.3754898180451391E-2</c:v>
                </c:pt>
                <c:pt idx="3385">
                  <c:v>1.3754898180451391E-2</c:v>
                </c:pt>
                <c:pt idx="3386">
                  <c:v>1.3754898180371455E-2</c:v>
                </c:pt>
                <c:pt idx="3387">
                  <c:v>1.3754898180451391E-2</c:v>
                </c:pt>
                <c:pt idx="3388">
                  <c:v>1.3754898180451391E-2</c:v>
                </c:pt>
                <c:pt idx="3389">
                  <c:v>1.3754898180371455E-2</c:v>
                </c:pt>
                <c:pt idx="3390">
                  <c:v>1.3755160954334045E-2</c:v>
                </c:pt>
                <c:pt idx="3391">
                  <c:v>1.3754898180451391E-2</c:v>
                </c:pt>
                <c:pt idx="3392">
                  <c:v>1.3754898180531328E-2</c:v>
                </c:pt>
                <c:pt idx="3393">
                  <c:v>1.3754898180371455E-2</c:v>
                </c:pt>
                <c:pt idx="3394">
                  <c:v>1.3754898180531328E-2</c:v>
                </c:pt>
                <c:pt idx="3395">
                  <c:v>1.3754898180531328E-2</c:v>
                </c:pt>
                <c:pt idx="3396">
                  <c:v>1.3754898180451391E-2</c:v>
                </c:pt>
                <c:pt idx="3397">
                  <c:v>1.3754898180451391E-2</c:v>
                </c:pt>
                <c:pt idx="3398">
                  <c:v>1.3754898180451391E-2</c:v>
                </c:pt>
                <c:pt idx="3399">
                  <c:v>1.3754898180531328E-2</c:v>
                </c:pt>
                <c:pt idx="3400">
                  <c:v>1.3754898180451391E-2</c:v>
                </c:pt>
                <c:pt idx="3401">
                  <c:v>1.3754898180451391E-2</c:v>
                </c:pt>
                <c:pt idx="3402">
                  <c:v>1.3754898180451391E-2</c:v>
                </c:pt>
                <c:pt idx="3403">
                  <c:v>1.3754898180371455E-2</c:v>
                </c:pt>
                <c:pt idx="3404">
                  <c:v>1.3754898180451391E-2</c:v>
                </c:pt>
                <c:pt idx="3405">
                  <c:v>1.3754898180531328E-2</c:v>
                </c:pt>
                <c:pt idx="3406">
                  <c:v>1.3754898180451391E-2</c:v>
                </c:pt>
                <c:pt idx="3407">
                  <c:v>1.3754898180451391E-2</c:v>
                </c:pt>
                <c:pt idx="3408">
                  <c:v>1.3754898180531328E-2</c:v>
                </c:pt>
                <c:pt idx="3409">
                  <c:v>1.3754898180451391E-2</c:v>
                </c:pt>
                <c:pt idx="3410">
                  <c:v>1.3754898180451391E-2</c:v>
                </c:pt>
                <c:pt idx="3411">
                  <c:v>1.3754898180371455E-2</c:v>
                </c:pt>
                <c:pt idx="3412">
                  <c:v>1.3754898180451391E-2</c:v>
                </c:pt>
                <c:pt idx="3413">
                  <c:v>1.3754898180451391E-2</c:v>
                </c:pt>
                <c:pt idx="3414">
                  <c:v>1.3754898180451391E-2</c:v>
                </c:pt>
                <c:pt idx="3415">
                  <c:v>1.3754898180451391E-2</c:v>
                </c:pt>
                <c:pt idx="3416">
                  <c:v>1.3754898180451391E-2</c:v>
                </c:pt>
                <c:pt idx="3417">
                  <c:v>1.3754898180451391E-2</c:v>
                </c:pt>
                <c:pt idx="3418">
                  <c:v>1.3754898180451391E-2</c:v>
                </c:pt>
                <c:pt idx="3419">
                  <c:v>1.3754898180451391E-2</c:v>
                </c:pt>
                <c:pt idx="3420">
                  <c:v>1.3754898180451391E-2</c:v>
                </c:pt>
                <c:pt idx="3421">
                  <c:v>1.3754898180451391E-2</c:v>
                </c:pt>
                <c:pt idx="3422">
                  <c:v>1.3754898180451391E-2</c:v>
                </c:pt>
                <c:pt idx="3423">
                  <c:v>1.3754898180451391E-2</c:v>
                </c:pt>
                <c:pt idx="3424">
                  <c:v>1.3754898180531328E-2</c:v>
                </c:pt>
                <c:pt idx="3425">
                  <c:v>1.3754898180451391E-2</c:v>
                </c:pt>
                <c:pt idx="3426">
                  <c:v>1.3754898180371455E-2</c:v>
                </c:pt>
                <c:pt idx="3427">
                  <c:v>1.3754898180451391E-2</c:v>
                </c:pt>
                <c:pt idx="3428">
                  <c:v>1.3754898180531328E-2</c:v>
                </c:pt>
                <c:pt idx="3429">
                  <c:v>1.3754898180451391E-2</c:v>
                </c:pt>
                <c:pt idx="3430">
                  <c:v>1.3754898180451391E-2</c:v>
                </c:pt>
                <c:pt idx="3431">
                  <c:v>1.3754898180371455E-2</c:v>
                </c:pt>
                <c:pt idx="3432">
                  <c:v>1.3754898180451391E-2</c:v>
                </c:pt>
                <c:pt idx="3433">
                  <c:v>1.3754898180451391E-2</c:v>
                </c:pt>
                <c:pt idx="3434">
                  <c:v>1.3754898180451391E-2</c:v>
                </c:pt>
                <c:pt idx="3435">
                  <c:v>1.3754898180451391E-2</c:v>
                </c:pt>
                <c:pt idx="3436">
                  <c:v>1.3754898180531328E-2</c:v>
                </c:pt>
                <c:pt idx="3437">
                  <c:v>1.3754898180451391E-2</c:v>
                </c:pt>
                <c:pt idx="3438">
                  <c:v>1.3754898180371455E-2</c:v>
                </c:pt>
                <c:pt idx="3439">
                  <c:v>1.3754898180451391E-2</c:v>
                </c:pt>
                <c:pt idx="3440">
                  <c:v>1.3754898180451391E-2</c:v>
                </c:pt>
                <c:pt idx="3441">
                  <c:v>1.3754898180451391E-2</c:v>
                </c:pt>
                <c:pt idx="3442">
                  <c:v>1.3755423734984618E-2</c:v>
                </c:pt>
                <c:pt idx="3443">
                  <c:v>1.3755423734984618E-2</c:v>
                </c:pt>
                <c:pt idx="3444">
                  <c:v>1.3755423734984618E-2</c:v>
                </c:pt>
                <c:pt idx="3445">
                  <c:v>1.3755423734984618E-2</c:v>
                </c:pt>
                <c:pt idx="3446">
                  <c:v>1.3755423734984618E-2</c:v>
                </c:pt>
                <c:pt idx="3447">
                  <c:v>1.3755423734984618E-2</c:v>
                </c:pt>
                <c:pt idx="3448">
                  <c:v>1.3755423735011263E-2</c:v>
                </c:pt>
                <c:pt idx="3449">
                  <c:v>1.3755423734984618E-2</c:v>
                </c:pt>
                <c:pt idx="3450">
                  <c:v>1.3755686522283206E-2</c:v>
                </c:pt>
                <c:pt idx="3451">
                  <c:v>1.3755423734984618E-2</c:v>
                </c:pt>
                <c:pt idx="3452">
                  <c:v>1.3755423734984618E-2</c:v>
                </c:pt>
                <c:pt idx="3453">
                  <c:v>1.3755423734984618E-2</c:v>
                </c:pt>
                <c:pt idx="3454">
                  <c:v>1.375568652230319E-2</c:v>
                </c:pt>
                <c:pt idx="3455">
                  <c:v>1.3755423735011263E-2</c:v>
                </c:pt>
                <c:pt idx="3456">
                  <c:v>1.3755423734984618E-2</c:v>
                </c:pt>
                <c:pt idx="3457">
                  <c:v>1.3755423734984618E-2</c:v>
                </c:pt>
                <c:pt idx="3458">
                  <c:v>1.3755423734984618E-2</c:v>
                </c:pt>
                <c:pt idx="3459">
                  <c:v>1.3755423734984618E-2</c:v>
                </c:pt>
                <c:pt idx="3460">
                  <c:v>1.3755423734984618E-2</c:v>
                </c:pt>
                <c:pt idx="3461">
                  <c:v>1.3755423734984618E-2</c:v>
                </c:pt>
                <c:pt idx="3462">
                  <c:v>1.3755423734984618E-2</c:v>
                </c:pt>
                <c:pt idx="3463">
                  <c:v>1.3755423734984618E-2</c:v>
                </c:pt>
                <c:pt idx="3464">
                  <c:v>1.3755423734984618E-2</c:v>
                </c:pt>
                <c:pt idx="3465">
                  <c:v>1.3755423734984618E-2</c:v>
                </c:pt>
                <c:pt idx="3466">
                  <c:v>1.3755423734984618E-2</c:v>
                </c:pt>
                <c:pt idx="3467">
                  <c:v>1.3755423734984618E-2</c:v>
                </c:pt>
                <c:pt idx="3468">
                  <c:v>1.3755686522283206E-2</c:v>
                </c:pt>
                <c:pt idx="3469">
                  <c:v>1.3755423735011263E-2</c:v>
                </c:pt>
                <c:pt idx="3470">
                  <c:v>1.3755423734984618E-2</c:v>
                </c:pt>
                <c:pt idx="3471">
                  <c:v>1.3755423734984618E-2</c:v>
                </c:pt>
                <c:pt idx="3472">
                  <c:v>1.3755423735011263E-2</c:v>
                </c:pt>
                <c:pt idx="3473">
                  <c:v>1.3755423734984618E-2</c:v>
                </c:pt>
                <c:pt idx="3474">
                  <c:v>1.3755423734957972E-2</c:v>
                </c:pt>
                <c:pt idx="3475">
                  <c:v>1.3755423734957972E-2</c:v>
                </c:pt>
                <c:pt idx="3476">
                  <c:v>1.3755423734984618E-2</c:v>
                </c:pt>
                <c:pt idx="3477">
                  <c:v>1.3755423734984618E-2</c:v>
                </c:pt>
                <c:pt idx="3478">
                  <c:v>1.3755423734984618E-2</c:v>
                </c:pt>
                <c:pt idx="3479">
                  <c:v>1.3755423734984618E-2</c:v>
                </c:pt>
                <c:pt idx="3480">
                  <c:v>1.3755423734984618E-2</c:v>
                </c:pt>
                <c:pt idx="3481">
                  <c:v>1.3755423735011263E-2</c:v>
                </c:pt>
                <c:pt idx="3482">
                  <c:v>1.375568652230319E-2</c:v>
                </c:pt>
                <c:pt idx="3483">
                  <c:v>1.3755423734984618E-2</c:v>
                </c:pt>
                <c:pt idx="3484">
                  <c:v>1.3755423734984618E-2</c:v>
                </c:pt>
                <c:pt idx="3485">
                  <c:v>1.3755423735011263E-2</c:v>
                </c:pt>
                <c:pt idx="3486">
                  <c:v>1.3755423734984618E-2</c:v>
                </c:pt>
                <c:pt idx="3487">
                  <c:v>1.3755423734984618E-2</c:v>
                </c:pt>
                <c:pt idx="3488">
                  <c:v>1.375568652230319E-2</c:v>
                </c:pt>
                <c:pt idx="3489">
                  <c:v>1.3755423734984618E-2</c:v>
                </c:pt>
                <c:pt idx="3490">
                  <c:v>1.3755423734984618E-2</c:v>
                </c:pt>
                <c:pt idx="3491">
                  <c:v>1.3755423734984618E-2</c:v>
                </c:pt>
                <c:pt idx="3492">
                  <c:v>1.3755686522283206E-2</c:v>
                </c:pt>
                <c:pt idx="3493">
                  <c:v>1.3755423734984618E-2</c:v>
                </c:pt>
                <c:pt idx="3494">
                  <c:v>1.3755423734984618E-2</c:v>
                </c:pt>
                <c:pt idx="3495">
                  <c:v>1.3755423734984618E-2</c:v>
                </c:pt>
                <c:pt idx="3496">
                  <c:v>1.3755423735011263E-2</c:v>
                </c:pt>
                <c:pt idx="3497">
                  <c:v>1.3755423735011263E-2</c:v>
                </c:pt>
                <c:pt idx="3498">
                  <c:v>1.3755423734984618E-2</c:v>
                </c:pt>
                <c:pt idx="3499">
                  <c:v>1.3755423734984618E-2</c:v>
                </c:pt>
                <c:pt idx="3500">
                  <c:v>1.3755423734984618E-2</c:v>
                </c:pt>
                <c:pt idx="3501">
                  <c:v>1.3755423734984618E-2</c:v>
                </c:pt>
                <c:pt idx="3502">
                  <c:v>1.375568652230319E-2</c:v>
                </c:pt>
                <c:pt idx="3503">
                  <c:v>1.3755423735011263E-2</c:v>
                </c:pt>
                <c:pt idx="3504">
                  <c:v>1.3755423734984618E-2</c:v>
                </c:pt>
                <c:pt idx="3505">
                  <c:v>1.3755423734984618E-2</c:v>
                </c:pt>
                <c:pt idx="3506">
                  <c:v>1.375568652230319E-2</c:v>
                </c:pt>
                <c:pt idx="3507">
                  <c:v>1.3755423734984618E-2</c:v>
                </c:pt>
                <c:pt idx="3508">
                  <c:v>1.3755423734984618E-2</c:v>
                </c:pt>
                <c:pt idx="3509">
                  <c:v>1.3755423735011263E-2</c:v>
                </c:pt>
                <c:pt idx="3510">
                  <c:v>1.3755423734984618E-2</c:v>
                </c:pt>
                <c:pt idx="3511">
                  <c:v>1.3755423734984618E-2</c:v>
                </c:pt>
                <c:pt idx="3512">
                  <c:v>1.3755423734984618E-2</c:v>
                </c:pt>
                <c:pt idx="3513">
                  <c:v>1.3755423734984618E-2</c:v>
                </c:pt>
                <c:pt idx="3514">
                  <c:v>1.3755423734984618E-2</c:v>
                </c:pt>
                <c:pt idx="3515">
                  <c:v>1.3755423734984618E-2</c:v>
                </c:pt>
                <c:pt idx="3516">
                  <c:v>1.3755423734984618E-2</c:v>
                </c:pt>
                <c:pt idx="3517">
                  <c:v>1.3755423734984618E-2</c:v>
                </c:pt>
                <c:pt idx="3518">
                  <c:v>1.3755423734984618E-2</c:v>
                </c:pt>
                <c:pt idx="3519">
                  <c:v>1.3755423735011263E-2</c:v>
                </c:pt>
                <c:pt idx="3520">
                  <c:v>1.375568652230319E-2</c:v>
                </c:pt>
                <c:pt idx="3521">
                  <c:v>1.3755423734984618E-2</c:v>
                </c:pt>
                <c:pt idx="3522">
                  <c:v>1.3755423734984618E-2</c:v>
                </c:pt>
                <c:pt idx="3523">
                  <c:v>1.3755423734984618E-2</c:v>
                </c:pt>
                <c:pt idx="3524">
                  <c:v>1.3755423734984618E-2</c:v>
                </c:pt>
                <c:pt idx="3525">
                  <c:v>1.3755423734984618E-2</c:v>
                </c:pt>
                <c:pt idx="3526">
                  <c:v>1.3754898180451391E-2</c:v>
                </c:pt>
                <c:pt idx="3527">
                  <c:v>1.3754898180451391E-2</c:v>
                </c:pt>
                <c:pt idx="3528">
                  <c:v>1.3754898180451391E-2</c:v>
                </c:pt>
                <c:pt idx="3529">
                  <c:v>1.3754898180451391E-2</c:v>
                </c:pt>
                <c:pt idx="3530">
                  <c:v>1.3754898180451391E-2</c:v>
                </c:pt>
                <c:pt idx="3531">
                  <c:v>1.3754898180451391E-2</c:v>
                </c:pt>
                <c:pt idx="3532">
                  <c:v>1.3754898180451391E-2</c:v>
                </c:pt>
                <c:pt idx="3533">
                  <c:v>1.3754898180451391E-2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504064"/>
        <c:axId val="403495552"/>
      </c:lineChart>
      <c:dateAx>
        <c:axId val="39650406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4955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03495552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9650406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42573</c:v>
                </c:pt>
                <c:pt idx="1">
                  <c:v>42576</c:v>
                </c:pt>
                <c:pt idx="2">
                  <c:v>42577</c:v>
                </c:pt>
                <c:pt idx="3">
                  <c:v>42578</c:v>
                </c:pt>
                <c:pt idx="4">
                  <c:v>42579</c:v>
                </c:pt>
                <c:pt idx="5">
                  <c:v>42580</c:v>
                </c:pt>
                <c:pt idx="6">
                  <c:v>42583</c:v>
                </c:pt>
                <c:pt idx="7">
                  <c:v>42584</c:v>
                </c:pt>
                <c:pt idx="8">
                  <c:v>42585</c:v>
                </c:pt>
                <c:pt idx="9">
                  <c:v>42586</c:v>
                </c:pt>
                <c:pt idx="10">
                  <c:v>42587</c:v>
                </c:pt>
                <c:pt idx="11">
                  <c:v>42590</c:v>
                </c:pt>
                <c:pt idx="12">
                  <c:v>42591</c:v>
                </c:pt>
                <c:pt idx="13">
                  <c:v>42592</c:v>
                </c:pt>
                <c:pt idx="14">
                  <c:v>42593</c:v>
                </c:pt>
                <c:pt idx="15">
                  <c:v>42594</c:v>
                </c:pt>
                <c:pt idx="16">
                  <c:v>42597</c:v>
                </c:pt>
                <c:pt idx="17">
                  <c:v>42598</c:v>
                </c:pt>
                <c:pt idx="18">
                  <c:v>42599</c:v>
                </c:pt>
                <c:pt idx="19">
                  <c:v>42600</c:v>
                </c:pt>
                <c:pt idx="20">
                  <c:v>42601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42612</c:v>
                </c:pt>
                <c:pt idx="27">
                  <c:v>42613</c:v>
                </c:pt>
                <c:pt idx="28">
                  <c:v>42614</c:v>
                </c:pt>
                <c:pt idx="29">
                  <c:v>42615</c:v>
                </c:pt>
                <c:pt idx="30">
                  <c:v>42619</c:v>
                </c:pt>
                <c:pt idx="31">
                  <c:v>42619</c:v>
                </c:pt>
                <c:pt idx="32">
                  <c:v>42620</c:v>
                </c:pt>
                <c:pt idx="33">
                  <c:v>42621</c:v>
                </c:pt>
                <c:pt idx="34">
                  <c:v>42622</c:v>
                </c:pt>
                <c:pt idx="35">
                  <c:v>42625</c:v>
                </c:pt>
                <c:pt idx="36">
                  <c:v>42626</c:v>
                </c:pt>
                <c:pt idx="37">
                  <c:v>42627</c:v>
                </c:pt>
                <c:pt idx="38">
                  <c:v>42628</c:v>
                </c:pt>
                <c:pt idx="39">
                  <c:v>42629</c:v>
                </c:pt>
                <c:pt idx="40">
                  <c:v>42632</c:v>
                </c:pt>
                <c:pt idx="41">
                  <c:v>42633</c:v>
                </c:pt>
                <c:pt idx="42">
                  <c:v>42634</c:v>
                </c:pt>
                <c:pt idx="43">
                  <c:v>42635</c:v>
                </c:pt>
                <c:pt idx="44">
                  <c:v>42636</c:v>
                </c:pt>
                <c:pt idx="45">
                  <c:v>42639</c:v>
                </c:pt>
                <c:pt idx="46">
                  <c:v>42640</c:v>
                </c:pt>
                <c:pt idx="47">
                  <c:v>42641</c:v>
                </c:pt>
                <c:pt idx="48">
                  <c:v>42642</c:v>
                </c:pt>
                <c:pt idx="49">
                  <c:v>42643</c:v>
                </c:pt>
                <c:pt idx="50">
                  <c:v>42646</c:v>
                </c:pt>
                <c:pt idx="51">
                  <c:v>42647</c:v>
                </c:pt>
                <c:pt idx="52">
                  <c:v>42648</c:v>
                </c:pt>
                <c:pt idx="53">
                  <c:v>42649</c:v>
                </c:pt>
                <c:pt idx="54">
                  <c:v>42650</c:v>
                </c:pt>
                <c:pt idx="55">
                  <c:v>42654</c:v>
                </c:pt>
                <c:pt idx="56">
                  <c:v>42654</c:v>
                </c:pt>
                <c:pt idx="57">
                  <c:v>42655</c:v>
                </c:pt>
                <c:pt idx="58">
                  <c:v>42656</c:v>
                </c:pt>
                <c:pt idx="59">
                  <c:v>42657</c:v>
                </c:pt>
                <c:pt idx="60">
                  <c:v>42660</c:v>
                </c:pt>
                <c:pt idx="61">
                  <c:v>42661</c:v>
                </c:pt>
                <c:pt idx="62">
                  <c:v>42662</c:v>
                </c:pt>
                <c:pt idx="63">
                  <c:v>42663</c:v>
                </c:pt>
                <c:pt idx="64">
                  <c:v>42664</c:v>
                </c:pt>
                <c:pt idx="65">
                  <c:v>42667</c:v>
                </c:pt>
                <c:pt idx="66">
                  <c:v>42668</c:v>
                </c:pt>
                <c:pt idx="67">
                  <c:v>42669</c:v>
                </c:pt>
                <c:pt idx="68">
                  <c:v>42670</c:v>
                </c:pt>
                <c:pt idx="69">
                  <c:v>42671</c:v>
                </c:pt>
                <c:pt idx="70">
                  <c:v>42674</c:v>
                </c:pt>
                <c:pt idx="71">
                  <c:v>42675</c:v>
                </c:pt>
                <c:pt idx="72">
                  <c:v>42676</c:v>
                </c:pt>
                <c:pt idx="73">
                  <c:v>42677</c:v>
                </c:pt>
                <c:pt idx="74">
                  <c:v>42678</c:v>
                </c:pt>
                <c:pt idx="75">
                  <c:v>42681</c:v>
                </c:pt>
                <c:pt idx="76">
                  <c:v>42682</c:v>
                </c:pt>
                <c:pt idx="77">
                  <c:v>42683</c:v>
                </c:pt>
                <c:pt idx="78">
                  <c:v>42684</c:v>
                </c:pt>
                <c:pt idx="79">
                  <c:v>42688</c:v>
                </c:pt>
                <c:pt idx="80">
                  <c:v>42688</c:v>
                </c:pt>
                <c:pt idx="81">
                  <c:v>42689</c:v>
                </c:pt>
                <c:pt idx="82">
                  <c:v>42690</c:v>
                </c:pt>
                <c:pt idx="83">
                  <c:v>42691</c:v>
                </c:pt>
                <c:pt idx="84">
                  <c:v>42692</c:v>
                </c:pt>
                <c:pt idx="85">
                  <c:v>42695</c:v>
                </c:pt>
                <c:pt idx="86">
                  <c:v>42696</c:v>
                </c:pt>
                <c:pt idx="87">
                  <c:v>42697</c:v>
                </c:pt>
                <c:pt idx="88">
                  <c:v>42699</c:v>
                </c:pt>
                <c:pt idx="89">
                  <c:v>42699</c:v>
                </c:pt>
                <c:pt idx="90">
                  <c:v>42702</c:v>
                </c:pt>
                <c:pt idx="91">
                  <c:v>42703</c:v>
                </c:pt>
                <c:pt idx="92">
                  <c:v>42704</c:v>
                </c:pt>
                <c:pt idx="93">
                  <c:v>42705</c:v>
                </c:pt>
                <c:pt idx="94">
                  <c:v>42706</c:v>
                </c:pt>
                <c:pt idx="95">
                  <c:v>42709</c:v>
                </c:pt>
                <c:pt idx="96">
                  <c:v>42710</c:v>
                </c:pt>
                <c:pt idx="97">
                  <c:v>42711</c:v>
                </c:pt>
                <c:pt idx="98">
                  <c:v>42712</c:v>
                </c:pt>
                <c:pt idx="99">
                  <c:v>42713</c:v>
                </c:pt>
                <c:pt idx="100">
                  <c:v>42716</c:v>
                </c:pt>
                <c:pt idx="101">
                  <c:v>42717</c:v>
                </c:pt>
                <c:pt idx="102">
                  <c:v>42718</c:v>
                </c:pt>
                <c:pt idx="103">
                  <c:v>42719</c:v>
                </c:pt>
                <c:pt idx="104">
                  <c:v>42720</c:v>
                </c:pt>
                <c:pt idx="105">
                  <c:v>42723</c:v>
                </c:pt>
                <c:pt idx="106">
                  <c:v>42724</c:v>
                </c:pt>
                <c:pt idx="107">
                  <c:v>42725</c:v>
                </c:pt>
                <c:pt idx="108">
                  <c:v>42726</c:v>
                </c:pt>
                <c:pt idx="109">
                  <c:v>42727</c:v>
                </c:pt>
                <c:pt idx="110">
                  <c:v>42732</c:v>
                </c:pt>
                <c:pt idx="111">
                  <c:v>42733</c:v>
                </c:pt>
                <c:pt idx="112">
                  <c:v>42734</c:v>
                </c:pt>
                <c:pt idx="113">
                  <c:v>42738</c:v>
                </c:pt>
                <c:pt idx="114">
                  <c:v>42739</c:v>
                </c:pt>
                <c:pt idx="115">
                  <c:v>42740</c:v>
                </c:pt>
                <c:pt idx="116">
                  <c:v>42741</c:v>
                </c:pt>
                <c:pt idx="117">
                  <c:v>42744</c:v>
                </c:pt>
                <c:pt idx="118">
                  <c:v>42745</c:v>
                </c:pt>
                <c:pt idx="119">
                  <c:v>42746</c:v>
                </c:pt>
                <c:pt idx="120">
                  <c:v>42747</c:v>
                </c:pt>
                <c:pt idx="121">
                  <c:v>42748</c:v>
                </c:pt>
                <c:pt idx="122">
                  <c:v>42752</c:v>
                </c:pt>
                <c:pt idx="123">
                  <c:v>42752</c:v>
                </c:pt>
                <c:pt idx="124">
                  <c:v>42753</c:v>
                </c:pt>
                <c:pt idx="125">
                  <c:v>42754</c:v>
                </c:pt>
                <c:pt idx="126">
                  <c:v>42755</c:v>
                </c:pt>
                <c:pt idx="127">
                  <c:v>42758</c:v>
                </c:pt>
                <c:pt idx="128">
                  <c:v>42759</c:v>
                </c:pt>
                <c:pt idx="129">
                  <c:v>42760</c:v>
                </c:pt>
                <c:pt idx="130">
                  <c:v>42761</c:v>
                </c:pt>
                <c:pt idx="131">
                  <c:v>42762</c:v>
                </c:pt>
                <c:pt idx="132">
                  <c:v>42765</c:v>
                </c:pt>
                <c:pt idx="133">
                  <c:v>42766</c:v>
                </c:pt>
                <c:pt idx="134">
                  <c:v>42767</c:v>
                </c:pt>
                <c:pt idx="135">
                  <c:v>42768</c:v>
                </c:pt>
                <c:pt idx="136">
                  <c:v>42769</c:v>
                </c:pt>
                <c:pt idx="137">
                  <c:v>42772</c:v>
                </c:pt>
                <c:pt idx="138">
                  <c:v>42773</c:v>
                </c:pt>
                <c:pt idx="139">
                  <c:v>42774</c:v>
                </c:pt>
                <c:pt idx="140">
                  <c:v>42775</c:v>
                </c:pt>
                <c:pt idx="141">
                  <c:v>42776</c:v>
                </c:pt>
                <c:pt idx="142">
                  <c:v>42779</c:v>
                </c:pt>
                <c:pt idx="143">
                  <c:v>42780</c:v>
                </c:pt>
                <c:pt idx="144">
                  <c:v>42781</c:v>
                </c:pt>
                <c:pt idx="145">
                  <c:v>42782</c:v>
                </c:pt>
                <c:pt idx="146">
                  <c:v>42783</c:v>
                </c:pt>
                <c:pt idx="147">
                  <c:v>42787</c:v>
                </c:pt>
                <c:pt idx="148">
                  <c:v>42787</c:v>
                </c:pt>
                <c:pt idx="149">
                  <c:v>42788</c:v>
                </c:pt>
                <c:pt idx="150">
                  <c:v>42789</c:v>
                </c:pt>
                <c:pt idx="151">
                  <c:v>42790</c:v>
                </c:pt>
                <c:pt idx="152">
                  <c:v>42793</c:v>
                </c:pt>
                <c:pt idx="153">
                  <c:v>42794</c:v>
                </c:pt>
                <c:pt idx="154">
                  <c:v>42795</c:v>
                </c:pt>
                <c:pt idx="155">
                  <c:v>42796</c:v>
                </c:pt>
                <c:pt idx="156">
                  <c:v>42797</c:v>
                </c:pt>
                <c:pt idx="157">
                  <c:v>42800</c:v>
                </c:pt>
                <c:pt idx="158">
                  <c:v>42801</c:v>
                </c:pt>
                <c:pt idx="159">
                  <c:v>42802</c:v>
                </c:pt>
                <c:pt idx="160">
                  <c:v>42803</c:v>
                </c:pt>
                <c:pt idx="161">
                  <c:v>42804</c:v>
                </c:pt>
                <c:pt idx="162">
                  <c:v>42807</c:v>
                </c:pt>
                <c:pt idx="163">
                  <c:v>42808</c:v>
                </c:pt>
                <c:pt idx="164">
                  <c:v>42809</c:v>
                </c:pt>
                <c:pt idx="165">
                  <c:v>42810</c:v>
                </c:pt>
                <c:pt idx="166">
                  <c:v>42811</c:v>
                </c:pt>
                <c:pt idx="167">
                  <c:v>42814</c:v>
                </c:pt>
                <c:pt idx="168">
                  <c:v>42815</c:v>
                </c:pt>
                <c:pt idx="169">
                  <c:v>42816</c:v>
                </c:pt>
                <c:pt idx="170">
                  <c:v>42817</c:v>
                </c:pt>
                <c:pt idx="171">
                  <c:v>42818</c:v>
                </c:pt>
                <c:pt idx="172">
                  <c:v>42821</c:v>
                </c:pt>
                <c:pt idx="173">
                  <c:v>42822</c:v>
                </c:pt>
                <c:pt idx="174">
                  <c:v>42823</c:v>
                </c:pt>
                <c:pt idx="175">
                  <c:v>42824</c:v>
                </c:pt>
                <c:pt idx="176">
                  <c:v>42825</c:v>
                </c:pt>
                <c:pt idx="177">
                  <c:v>42828</c:v>
                </c:pt>
                <c:pt idx="178">
                  <c:v>42829</c:v>
                </c:pt>
                <c:pt idx="179">
                  <c:v>42830</c:v>
                </c:pt>
                <c:pt idx="180">
                  <c:v>42831</c:v>
                </c:pt>
                <c:pt idx="181">
                  <c:v>42832</c:v>
                </c:pt>
                <c:pt idx="182">
                  <c:v>42835</c:v>
                </c:pt>
                <c:pt idx="183">
                  <c:v>42836</c:v>
                </c:pt>
                <c:pt idx="184">
                  <c:v>42837</c:v>
                </c:pt>
                <c:pt idx="185">
                  <c:v>42838</c:v>
                </c:pt>
                <c:pt idx="186">
                  <c:v>42843</c:v>
                </c:pt>
                <c:pt idx="187">
                  <c:v>42844</c:v>
                </c:pt>
                <c:pt idx="188">
                  <c:v>42845</c:v>
                </c:pt>
                <c:pt idx="189">
                  <c:v>42846</c:v>
                </c:pt>
                <c:pt idx="190">
                  <c:v>42849</c:v>
                </c:pt>
                <c:pt idx="191">
                  <c:v>42850</c:v>
                </c:pt>
                <c:pt idx="192">
                  <c:v>42851</c:v>
                </c:pt>
                <c:pt idx="193">
                  <c:v>42852</c:v>
                </c:pt>
                <c:pt idx="194">
                  <c:v>42853</c:v>
                </c:pt>
                <c:pt idx="195">
                  <c:v>42857</c:v>
                </c:pt>
                <c:pt idx="196">
                  <c:v>42858</c:v>
                </c:pt>
                <c:pt idx="197">
                  <c:v>42859</c:v>
                </c:pt>
                <c:pt idx="198">
                  <c:v>42860</c:v>
                </c:pt>
                <c:pt idx="199">
                  <c:v>42863</c:v>
                </c:pt>
                <c:pt idx="200">
                  <c:v>42864</c:v>
                </c:pt>
                <c:pt idx="201">
                  <c:v>42865</c:v>
                </c:pt>
                <c:pt idx="202">
                  <c:v>42866</c:v>
                </c:pt>
                <c:pt idx="203">
                  <c:v>42867</c:v>
                </c:pt>
                <c:pt idx="204">
                  <c:v>42870</c:v>
                </c:pt>
                <c:pt idx="205">
                  <c:v>42871</c:v>
                </c:pt>
                <c:pt idx="206">
                  <c:v>42872</c:v>
                </c:pt>
                <c:pt idx="207">
                  <c:v>42873</c:v>
                </c:pt>
                <c:pt idx="208">
                  <c:v>42874</c:v>
                </c:pt>
                <c:pt idx="209">
                  <c:v>42877</c:v>
                </c:pt>
                <c:pt idx="210">
                  <c:v>42878</c:v>
                </c:pt>
                <c:pt idx="211">
                  <c:v>42879</c:v>
                </c:pt>
                <c:pt idx="212">
                  <c:v>42880</c:v>
                </c:pt>
                <c:pt idx="213">
                  <c:v>42881</c:v>
                </c:pt>
                <c:pt idx="214">
                  <c:v>42885</c:v>
                </c:pt>
                <c:pt idx="215">
                  <c:v>42886</c:v>
                </c:pt>
                <c:pt idx="216">
                  <c:v>42887</c:v>
                </c:pt>
                <c:pt idx="217">
                  <c:v>42888</c:v>
                </c:pt>
                <c:pt idx="218">
                  <c:v>42891</c:v>
                </c:pt>
                <c:pt idx="219">
                  <c:v>42892</c:v>
                </c:pt>
                <c:pt idx="220">
                  <c:v>42893</c:v>
                </c:pt>
                <c:pt idx="221">
                  <c:v>42894</c:v>
                </c:pt>
                <c:pt idx="222">
                  <c:v>42895</c:v>
                </c:pt>
                <c:pt idx="223">
                  <c:v>42898</c:v>
                </c:pt>
                <c:pt idx="224">
                  <c:v>42899</c:v>
                </c:pt>
                <c:pt idx="225">
                  <c:v>42900</c:v>
                </c:pt>
                <c:pt idx="226">
                  <c:v>42901</c:v>
                </c:pt>
                <c:pt idx="227">
                  <c:v>42902</c:v>
                </c:pt>
                <c:pt idx="228">
                  <c:v>42905</c:v>
                </c:pt>
                <c:pt idx="229">
                  <c:v>42906</c:v>
                </c:pt>
                <c:pt idx="230">
                  <c:v>42907</c:v>
                </c:pt>
                <c:pt idx="231">
                  <c:v>42908</c:v>
                </c:pt>
                <c:pt idx="232">
                  <c:v>42909</c:v>
                </c:pt>
                <c:pt idx="233">
                  <c:v>42912</c:v>
                </c:pt>
                <c:pt idx="234">
                  <c:v>42913</c:v>
                </c:pt>
                <c:pt idx="235">
                  <c:v>42914</c:v>
                </c:pt>
                <c:pt idx="236">
                  <c:v>42915</c:v>
                </c:pt>
                <c:pt idx="237">
                  <c:v>42916</c:v>
                </c:pt>
                <c:pt idx="238">
                  <c:v>42919</c:v>
                </c:pt>
                <c:pt idx="239">
                  <c:v>42921</c:v>
                </c:pt>
                <c:pt idx="240">
                  <c:v>42921</c:v>
                </c:pt>
                <c:pt idx="241">
                  <c:v>42922</c:v>
                </c:pt>
                <c:pt idx="242">
                  <c:v>42923</c:v>
                </c:pt>
                <c:pt idx="243">
                  <c:v>42926</c:v>
                </c:pt>
                <c:pt idx="244">
                  <c:v>42927</c:v>
                </c:pt>
                <c:pt idx="245">
                  <c:v>42928</c:v>
                </c:pt>
                <c:pt idx="246">
                  <c:v>42929</c:v>
                </c:pt>
                <c:pt idx="247">
                  <c:v>42930</c:v>
                </c:pt>
                <c:pt idx="248">
                  <c:v>42933</c:v>
                </c:pt>
                <c:pt idx="249">
                  <c:v>42934</c:v>
                </c:pt>
                <c:pt idx="250">
                  <c:v>42935</c:v>
                </c:pt>
                <c:pt idx="251">
                  <c:v>42936</c:v>
                </c:pt>
                <c:pt idx="252">
                  <c:v>42937</c:v>
                </c:pt>
                <c:pt idx="253">
                  <c:v>42940</c:v>
                </c:pt>
                <c:pt idx="254">
                  <c:v>42941</c:v>
                </c:pt>
                <c:pt idx="255">
                  <c:v>42942</c:v>
                </c:pt>
                <c:pt idx="256">
                  <c:v>42943</c:v>
                </c:pt>
                <c:pt idx="257">
                  <c:v>42944</c:v>
                </c:pt>
                <c:pt idx="258">
                  <c:v>42947</c:v>
                </c:pt>
                <c:pt idx="259">
                  <c:v>42948</c:v>
                </c:pt>
                <c:pt idx="260">
                  <c:v>42949</c:v>
                </c:pt>
                <c:pt idx="261">
                  <c:v>42950</c:v>
                </c:pt>
                <c:pt idx="262">
                  <c:v>42951</c:v>
                </c:pt>
                <c:pt idx="263">
                  <c:v>42954</c:v>
                </c:pt>
                <c:pt idx="264">
                  <c:v>42955</c:v>
                </c:pt>
                <c:pt idx="265">
                  <c:v>42956</c:v>
                </c:pt>
                <c:pt idx="266">
                  <c:v>42957</c:v>
                </c:pt>
                <c:pt idx="267">
                  <c:v>42958</c:v>
                </c:pt>
                <c:pt idx="268">
                  <c:v>42961</c:v>
                </c:pt>
                <c:pt idx="269">
                  <c:v>42962</c:v>
                </c:pt>
                <c:pt idx="270">
                  <c:v>42963</c:v>
                </c:pt>
                <c:pt idx="271">
                  <c:v>42964</c:v>
                </c:pt>
                <c:pt idx="272">
                  <c:v>42965</c:v>
                </c:pt>
                <c:pt idx="273">
                  <c:v>42968</c:v>
                </c:pt>
                <c:pt idx="274">
                  <c:v>42969</c:v>
                </c:pt>
                <c:pt idx="275">
                  <c:v>42970</c:v>
                </c:pt>
                <c:pt idx="276">
                  <c:v>42971</c:v>
                </c:pt>
                <c:pt idx="277">
                  <c:v>42972</c:v>
                </c:pt>
                <c:pt idx="278">
                  <c:v>42976</c:v>
                </c:pt>
                <c:pt idx="279">
                  <c:v>42977</c:v>
                </c:pt>
                <c:pt idx="280">
                  <c:v>42978</c:v>
                </c:pt>
                <c:pt idx="281">
                  <c:v>42979</c:v>
                </c:pt>
                <c:pt idx="282">
                  <c:v>42983</c:v>
                </c:pt>
                <c:pt idx="283">
                  <c:v>42983</c:v>
                </c:pt>
                <c:pt idx="284">
                  <c:v>42984</c:v>
                </c:pt>
                <c:pt idx="285">
                  <c:v>42985</c:v>
                </c:pt>
                <c:pt idx="286">
                  <c:v>42986</c:v>
                </c:pt>
                <c:pt idx="287">
                  <c:v>42989</c:v>
                </c:pt>
                <c:pt idx="288">
                  <c:v>42990</c:v>
                </c:pt>
                <c:pt idx="289">
                  <c:v>42991</c:v>
                </c:pt>
                <c:pt idx="290">
                  <c:v>42992</c:v>
                </c:pt>
                <c:pt idx="291">
                  <c:v>42993</c:v>
                </c:pt>
                <c:pt idx="292">
                  <c:v>42996</c:v>
                </c:pt>
                <c:pt idx="293">
                  <c:v>42997</c:v>
                </c:pt>
                <c:pt idx="294">
                  <c:v>42998</c:v>
                </c:pt>
                <c:pt idx="295">
                  <c:v>42999</c:v>
                </c:pt>
                <c:pt idx="296">
                  <c:v>43000</c:v>
                </c:pt>
                <c:pt idx="297">
                  <c:v>43003</c:v>
                </c:pt>
                <c:pt idx="298">
                  <c:v>43004</c:v>
                </c:pt>
                <c:pt idx="299">
                  <c:v>43005</c:v>
                </c:pt>
                <c:pt idx="300">
                  <c:v>43006</c:v>
                </c:pt>
                <c:pt idx="301">
                  <c:v>43007</c:v>
                </c:pt>
                <c:pt idx="302">
                  <c:v>43010</c:v>
                </c:pt>
                <c:pt idx="303">
                  <c:v>43011</c:v>
                </c:pt>
                <c:pt idx="304">
                  <c:v>43012</c:v>
                </c:pt>
                <c:pt idx="305">
                  <c:v>43013</c:v>
                </c:pt>
                <c:pt idx="306">
                  <c:v>43014</c:v>
                </c:pt>
                <c:pt idx="307">
                  <c:v>43018</c:v>
                </c:pt>
                <c:pt idx="308">
                  <c:v>43018</c:v>
                </c:pt>
                <c:pt idx="309">
                  <c:v>43019</c:v>
                </c:pt>
                <c:pt idx="310">
                  <c:v>43020</c:v>
                </c:pt>
                <c:pt idx="311">
                  <c:v>43021</c:v>
                </c:pt>
                <c:pt idx="312">
                  <c:v>43024</c:v>
                </c:pt>
                <c:pt idx="313">
                  <c:v>43025</c:v>
                </c:pt>
                <c:pt idx="314">
                  <c:v>43026</c:v>
                </c:pt>
                <c:pt idx="315">
                  <c:v>43027</c:v>
                </c:pt>
                <c:pt idx="316">
                  <c:v>43028</c:v>
                </c:pt>
                <c:pt idx="317">
                  <c:v>43031</c:v>
                </c:pt>
                <c:pt idx="318">
                  <c:v>43032</c:v>
                </c:pt>
                <c:pt idx="319">
                  <c:v>43033</c:v>
                </c:pt>
                <c:pt idx="320">
                  <c:v>43034</c:v>
                </c:pt>
                <c:pt idx="321">
                  <c:v>43035</c:v>
                </c:pt>
                <c:pt idx="322">
                  <c:v>43038</c:v>
                </c:pt>
                <c:pt idx="323">
                  <c:v>43039</c:v>
                </c:pt>
                <c:pt idx="324">
                  <c:v>43040</c:v>
                </c:pt>
                <c:pt idx="325">
                  <c:v>43041</c:v>
                </c:pt>
                <c:pt idx="326">
                  <c:v>43042</c:v>
                </c:pt>
                <c:pt idx="327">
                  <c:v>43045</c:v>
                </c:pt>
                <c:pt idx="328">
                  <c:v>43046</c:v>
                </c:pt>
                <c:pt idx="329">
                  <c:v>43047</c:v>
                </c:pt>
                <c:pt idx="330">
                  <c:v>43048</c:v>
                </c:pt>
                <c:pt idx="331">
                  <c:v>43052</c:v>
                </c:pt>
                <c:pt idx="332">
                  <c:v>43052</c:v>
                </c:pt>
                <c:pt idx="333">
                  <c:v>43053</c:v>
                </c:pt>
                <c:pt idx="334">
                  <c:v>43054</c:v>
                </c:pt>
                <c:pt idx="335">
                  <c:v>43055</c:v>
                </c:pt>
                <c:pt idx="336">
                  <c:v>43056</c:v>
                </c:pt>
                <c:pt idx="337">
                  <c:v>43059</c:v>
                </c:pt>
                <c:pt idx="338">
                  <c:v>43060</c:v>
                </c:pt>
                <c:pt idx="339">
                  <c:v>43061</c:v>
                </c:pt>
                <c:pt idx="340">
                  <c:v>43063</c:v>
                </c:pt>
                <c:pt idx="341">
                  <c:v>43063</c:v>
                </c:pt>
                <c:pt idx="342">
                  <c:v>43066</c:v>
                </c:pt>
                <c:pt idx="343">
                  <c:v>43067</c:v>
                </c:pt>
                <c:pt idx="344">
                  <c:v>43068</c:v>
                </c:pt>
                <c:pt idx="345">
                  <c:v>43069</c:v>
                </c:pt>
                <c:pt idx="346">
                  <c:v>43070</c:v>
                </c:pt>
                <c:pt idx="347">
                  <c:v>43073</c:v>
                </c:pt>
                <c:pt idx="348">
                  <c:v>43074</c:v>
                </c:pt>
                <c:pt idx="349">
                  <c:v>43075</c:v>
                </c:pt>
                <c:pt idx="350">
                  <c:v>43076</c:v>
                </c:pt>
                <c:pt idx="351">
                  <c:v>43077</c:v>
                </c:pt>
                <c:pt idx="352">
                  <c:v>43080</c:v>
                </c:pt>
                <c:pt idx="353">
                  <c:v>43081</c:v>
                </c:pt>
                <c:pt idx="354">
                  <c:v>43082</c:v>
                </c:pt>
                <c:pt idx="355">
                  <c:v>43083</c:v>
                </c:pt>
                <c:pt idx="356">
                  <c:v>43084</c:v>
                </c:pt>
                <c:pt idx="357">
                  <c:v>43087</c:v>
                </c:pt>
                <c:pt idx="358">
                  <c:v>43088</c:v>
                </c:pt>
                <c:pt idx="359">
                  <c:v>43089</c:v>
                </c:pt>
                <c:pt idx="360">
                  <c:v>43090</c:v>
                </c:pt>
                <c:pt idx="361">
                  <c:v>43091</c:v>
                </c:pt>
                <c:pt idx="362">
                  <c:v>43096</c:v>
                </c:pt>
                <c:pt idx="363">
                  <c:v>43097</c:v>
                </c:pt>
                <c:pt idx="364">
                  <c:v>43098</c:v>
                </c:pt>
                <c:pt idx="365">
                  <c:v>43102</c:v>
                </c:pt>
                <c:pt idx="366">
                  <c:v>43103</c:v>
                </c:pt>
                <c:pt idx="367">
                  <c:v>43104</c:v>
                </c:pt>
                <c:pt idx="368">
                  <c:v>43105</c:v>
                </c:pt>
                <c:pt idx="369">
                  <c:v>43108</c:v>
                </c:pt>
                <c:pt idx="370">
                  <c:v>43109</c:v>
                </c:pt>
                <c:pt idx="371">
                  <c:v>43110</c:v>
                </c:pt>
                <c:pt idx="372">
                  <c:v>43111</c:v>
                </c:pt>
                <c:pt idx="373">
                  <c:v>43112</c:v>
                </c:pt>
                <c:pt idx="374">
                  <c:v>43116</c:v>
                </c:pt>
                <c:pt idx="375">
                  <c:v>43116</c:v>
                </c:pt>
                <c:pt idx="376">
                  <c:v>43117</c:v>
                </c:pt>
                <c:pt idx="377">
                  <c:v>43118</c:v>
                </c:pt>
                <c:pt idx="378">
                  <c:v>43119</c:v>
                </c:pt>
                <c:pt idx="379">
                  <c:v>43122</c:v>
                </c:pt>
                <c:pt idx="380">
                  <c:v>43123</c:v>
                </c:pt>
                <c:pt idx="381">
                  <c:v>43124</c:v>
                </c:pt>
                <c:pt idx="382">
                  <c:v>43125</c:v>
                </c:pt>
                <c:pt idx="383">
                  <c:v>43126</c:v>
                </c:pt>
                <c:pt idx="384">
                  <c:v>43129</c:v>
                </c:pt>
                <c:pt idx="385">
                  <c:v>43130</c:v>
                </c:pt>
                <c:pt idx="386">
                  <c:v>43131</c:v>
                </c:pt>
                <c:pt idx="387">
                  <c:v>43132</c:v>
                </c:pt>
                <c:pt idx="388">
                  <c:v>43133</c:v>
                </c:pt>
                <c:pt idx="389">
                  <c:v>43136</c:v>
                </c:pt>
                <c:pt idx="390">
                  <c:v>43137</c:v>
                </c:pt>
                <c:pt idx="391">
                  <c:v>43138</c:v>
                </c:pt>
                <c:pt idx="392">
                  <c:v>43139</c:v>
                </c:pt>
                <c:pt idx="393">
                  <c:v>43140</c:v>
                </c:pt>
                <c:pt idx="394">
                  <c:v>43143</c:v>
                </c:pt>
                <c:pt idx="395">
                  <c:v>43144</c:v>
                </c:pt>
                <c:pt idx="396">
                  <c:v>43145</c:v>
                </c:pt>
                <c:pt idx="397">
                  <c:v>43146</c:v>
                </c:pt>
                <c:pt idx="398">
                  <c:v>43147</c:v>
                </c:pt>
                <c:pt idx="399">
                  <c:v>43151</c:v>
                </c:pt>
                <c:pt idx="400">
                  <c:v>43151</c:v>
                </c:pt>
                <c:pt idx="401">
                  <c:v>43152</c:v>
                </c:pt>
                <c:pt idx="402">
                  <c:v>43153</c:v>
                </c:pt>
                <c:pt idx="403">
                  <c:v>43154</c:v>
                </c:pt>
                <c:pt idx="404">
                  <c:v>43157</c:v>
                </c:pt>
                <c:pt idx="405">
                  <c:v>43158</c:v>
                </c:pt>
                <c:pt idx="406">
                  <c:v>43159</c:v>
                </c:pt>
                <c:pt idx="407">
                  <c:v>43160</c:v>
                </c:pt>
                <c:pt idx="408">
                  <c:v>43161</c:v>
                </c:pt>
                <c:pt idx="409">
                  <c:v>43164</c:v>
                </c:pt>
                <c:pt idx="410">
                  <c:v>43165</c:v>
                </c:pt>
                <c:pt idx="411">
                  <c:v>43166</c:v>
                </c:pt>
                <c:pt idx="412">
                  <c:v>43167</c:v>
                </c:pt>
                <c:pt idx="413">
                  <c:v>43168</c:v>
                </c:pt>
                <c:pt idx="414">
                  <c:v>43171</c:v>
                </c:pt>
                <c:pt idx="415">
                  <c:v>43172</c:v>
                </c:pt>
                <c:pt idx="416">
                  <c:v>43173</c:v>
                </c:pt>
                <c:pt idx="417">
                  <c:v>43174</c:v>
                </c:pt>
                <c:pt idx="418">
                  <c:v>43175</c:v>
                </c:pt>
                <c:pt idx="419">
                  <c:v>43178</c:v>
                </c:pt>
                <c:pt idx="420">
                  <c:v>43179</c:v>
                </c:pt>
                <c:pt idx="421">
                  <c:v>43180</c:v>
                </c:pt>
                <c:pt idx="422">
                  <c:v>43181</c:v>
                </c:pt>
                <c:pt idx="423">
                  <c:v>43182</c:v>
                </c:pt>
                <c:pt idx="424">
                  <c:v>43185</c:v>
                </c:pt>
                <c:pt idx="425">
                  <c:v>43186</c:v>
                </c:pt>
                <c:pt idx="426">
                  <c:v>43187</c:v>
                </c:pt>
                <c:pt idx="427">
                  <c:v>43188</c:v>
                </c:pt>
                <c:pt idx="428">
                  <c:v>43193</c:v>
                </c:pt>
                <c:pt idx="429">
                  <c:v>43194</c:v>
                </c:pt>
                <c:pt idx="430">
                  <c:v>43195</c:v>
                </c:pt>
                <c:pt idx="431">
                  <c:v>43196</c:v>
                </c:pt>
                <c:pt idx="432">
                  <c:v>43199</c:v>
                </c:pt>
                <c:pt idx="433">
                  <c:v>43200</c:v>
                </c:pt>
                <c:pt idx="434">
                  <c:v>43201</c:v>
                </c:pt>
                <c:pt idx="435">
                  <c:v>43202</c:v>
                </c:pt>
                <c:pt idx="436">
                  <c:v>43203</c:v>
                </c:pt>
                <c:pt idx="437">
                  <c:v>43206</c:v>
                </c:pt>
                <c:pt idx="438">
                  <c:v>43207</c:v>
                </c:pt>
                <c:pt idx="439">
                  <c:v>43208</c:v>
                </c:pt>
                <c:pt idx="440">
                  <c:v>43209</c:v>
                </c:pt>
                <c:pt idx="441">
                  <c:v>43210</c:v>
                </c:pt>
                <c:pt idx="442">
                  <c:v>43213</c:v>
                </c:pt>
                <c:pt idx="443">
                  <c:v>43214</c:v>
                </c:pt>
                <c:pt idx="444">
                  <c:v>43215</c:v>
                </c:pt>
                <c:pt idx="445">
                  <c:v>43216</c:v>
                </c:pt>
                <c:pt idx="446">
                  <c:v>43217</c:v>
                </c:pt>
                <c:pt idx="447">
                  <c:v>43220</c:v>
                </c:pt>
                <c:pt idx="448">
                  <c:v>43221</c:v>
                </c:pt>
                <c:pt idx="449">
                  <c:v>43222</c:v>
                </c:pt>
                <c:pt idx="450">
                  <c:v>43223</c:v>
                </c:pt>
                <c:pt idx="451">
                  <c:v>43224</c:v>
                </c:pt>
                <c:pt idx="452">
                  <c:v>43228</c:v>
                </c:pt>
                <c:pt idx="453">
                  <c:v>43229</c:v>
                </c:pt>
                <c:pt idx="454">
                  <c:v>43230</c:v>
                </c:pt>
                <c:pt idx="455">
                  <c:v>43231</c:v>
                </c:pt>
                <c:pt idx="456">
                  <c:v>43234</c:v>
                </c:pt>
                <c:pt idx="457">
                  <c:v>43235</c:v>
                </c:pt>
                <c:pt idx="458">
                  <c:v>43236</c:v>
                </c:pt>
                <c:pt idx="459">
                  <c:v>43237</c:v>
                </c:pt>
                <c:pt idx="460">
                  <c:v>43238</c:v>
                </c:pt>
                <c:pt idx="461">
                  <c:v>43241</c:v>
                </c:pt>
                <c:pt idx="462">
                  <c:v>43242</c:v>
                </c:pt>
                <c:pt idx="463">
                  <c:v>43243</c:v>
                </c:pt>
                <c:pt idx="464">
                  <c:v>43244</c:v>
                </c:pt>
                <c:pt idx="465">
                  <c:v>43245</c:v>
                </c:pt>
                <c:pt idx="466">
                  <c:v>43249</c:v>
                </c:pt>
                <c:pt idx="467">
                  <c:v>43250</c:v>
                </c:pt>
                <c:pt idx="468">
                  <c:v>43251</c:v>
                </c:pt>
                <c:pt idx="469">
                  <c:v>43252</c:v>
                </c:pt>
                <c:pt idx="470">
                  <c:v>43255</c:v>
                </c:pt>
                <c:pt idx="471">
                  <c:v>43256</c:v>
                </c:pt>
                <c:pt idx="472">
                  <c:v>43257</c:v>
                </c:pt>
                <c:pt idx="473">
                  <c:v>43258</c:v>
                </c:pt>
                <c:pt idx="474">
                  <c:v>43259</c:v>
                </c:pt>
                <c:pt idx="475">
                  <c:v>43262</c:v>
                </c:pt>
                <c:pt idx="476">
                  <c:v>43263</c:v>
                </c:pt>
                <c:pt idx="477">
                  <c:v>43264</c:v>
                </c:pt>
                <c:pt idx="478">
                  <c:v>43265</c:v>
                </c:pt>
                <c:pt idx="479">
                  <c:v>43266</c:v>
                </c:pt>
                <c:pt idx="480">
                  <c:v>43269</c:v>
                </c:pt>
                <c:pt idx="481">
                  <c:v>43270</c:v>
                </c:pt>
                <c:pt idx="482">
                  <c:v>43271</c:v>
                </c:pt>
                <c:pt idx="483">
                  <c:v>43272</c:v>
                </c:pt>
                <c:pt idx="484">
                  <c:v>43273</c:v>
                </c:pt>
                <c:pt idx="485">
                  <c:v>43276</c:v>
                </c:pt>
                <c:pt idx="486">
                  <c:v>43277</c:v>
                </c:pt>
                <c:pt idx="487">
                  <c:v>43278</c:v>
                </c:pt>
                <c:pt idx="488">
                  <c:v>43279</c:v>
                </c:pt>
                <c:pt idx="489">
                  <c:v>43280</c:v>
                </c:pt>
                <c:pt idx="490">
                  <c:v>43283</c:v>
                </c:pt>
                <c:pt idx="491">
                  <c:v>43284</c:v>
                </c:pt>
                <c:pt idx="492">
                  <c:v>43286</c:v>
                </c:pt>
                <c:pt idx="493">
                  <c:v>43286</c:v>
                </c:pt>
                <c:pt idx="494">
                  <c:v>43287</c:v>
                </c:pt>
                <c:pt idx="495">
                  <c:v>43290</c:v>
                </c:pt>
                <c:pt idx="496">
                  <c:v>43291</c:v>
                </c:pt>
                <c:pt idx="497">
                  <c:v>43292</c:v>
                </c:pt>
                <c:pt idx="498">
                  <c:v>43293</c:v>
                </c:pt>
                <c:pt idx="499">
                  <c:v>43294</c:v>
                </c:pt>
                <c:pt idx="500">
                  <c:v>43297</c:v>
                </c:pt>
                <c:pt idx="501">
                  <c:v>43298</c:v>
                </c:pt>
                <c:pt idx="502">
                  <c:v>43299</c:v>
                </c:pt>
                <c:pt idx="503">
                  <c:v>43300</c:v>
                </c:pt>
                <c:pt idx="504">
                  <c:v>43301</c:v>
                </c:pt>
                <c:pt idx="505">
                  <c:v>43304</c:v>
                </c:pt>
                <c:pt idx="506">
                  <c:v>43305</c:v>
                </c:pt>
                <c:pt idx="507">
                  <c:v>43306</c:v>
                </c:pt>
                <c:pt idx="508">
                  <c:v>43307</c:v>
                </c:pt>
                <c:pt idx="509">
                  <c:v>43308</c:v>
                </c:pt>
                <c:pt idx="510">
                  <c:v>43311</c:v>
                </c:pt>
                <c:pt idx="511">
                  <c:v>43312</c:v>
                </c:pt>
                <c:pt idx="512">
                  <c:v>43313</c:v>
                </c:pt>
                <c:pt idx="513">
                  <c:v>43314</c:v>
                </c:pt>
                <c:pt idx="514">
                  <c:v>43315</c:v>
                </c:pt>
                <c:pt idx="515">
                  <c:v>43318</c:v>
                </c:pt>
                <c:pt idx="516">
                  <c:v>43319</c:v>
                </c:pt>
                <c:pt idx="517">
                  <c:v>43320</c:v>
                </c:pt>
                <c:pt idx="518">
                  <c:v>43327</c:v>
                </c:pt>
                <c:pt idx="519">
                  <c:v>43334</c:v>
                </c:pt>
                <c:pt idx="520">
                  <c:v>43342</c:v>
                </c:pt>
                <c:pt idx="521">
                  <c:v>43349</c:v>
                </c:pt>
                <c:pt idx="522">
                  <c:v>43356</c:v>
                </c:pt>
                <c:pt idx="523">
                  <c:v>43363</c:v>
                </c:pt>
                <c:pt idx="524">
                  <c:v>43370</c:v>
                </c:pt>
                <c:pt idx="525">
                  <c:v>43377</c:v>
                </c:pt>
                <c:pt idx="526">
                  <c:v>43384</c:v>
                </c:pt>
                <c:pt idx="527">
                  <c:v>43391</c:v>
                </c:pt>
                <c:pt idx="528">
                  <c:v>43398</c:v>
                </c:pt>
                <c:pt idx="529">
                  <c:v>43405</c:v>
                </c:pt>
                <c:pt idx="530">
                  <c:v>43412</c:v>
                </c:pt>
                <c:pt idx="531">
                  <c:v>43419</c:v>
                </c:pt>
                <c:pt idx="532">
                  <c:v>43427</c:v>
                </c:pt>
                <c:pt idx="533">
                  <c:v>43433</c:v>
                </c:pt>
                <c:pt idx="534">
                  <c:v>43440</c:v>
                </c:pt>
                <c:pt idx="535">
                  <c:v>43447</c:v>
                </c:pt>
                <c:pt idx="536">
                  <c:v>43454</c:v>
                </c:pt>
                <c:pt idx="537">
                  <c:v>43465</c:v>
                </c:pt>
                <c:pt idx="538">
                  <c:v>43472</c:v>
                </c:pt>
                <c:pt idx="539">
                  <c:v>43479</c:v>
                </c:pt>
                <c:pt idx="540">
                  <c:v>43487</c:v>
                </c:pt>
                <c:pt idx="541">
                  <c:v>43493</c:v>
                </c:pt>
                <c:pt idx="542">
                  <c:v>43500</c:v>
                </c:pt>
                <c:pt idx="543">
                  <c:v>43507</c:v>
                </c:pt>
                <c:pt idx="544">
                  <c:v>43515</c:v>
                </c:pt>
                <c:pt idx="545">
                  <c:v>43521</c:v>
                </c:pt>
                <c:pt idx="546">
                  <c:v>43528</c:v>
                </c:pt>
                <c:pt idx="547">
                  <c:v>43535</c:v>
                </c:pt>
                <c:pt idx="548">
                  <c:v>43542</c:v>
                </c:pt>
                <c:pt idx="549">
                  <c:v>43549</c:v>
                </c:pt>
                <c:pt idx="550">
                  <c:v>43556</c:v>
                </c:pt>
                <c:pt idx="551">
                  <c:v>43563</c:v>
                </c:pt>
                <c:pt idx="552">
                  <c:v>43570</c:v>
                </c:pt>
                <c:pt idx="553">
                  <c:v>43579</c:v>
                </c:pt>
                <c:pt idx="554">
                  <c:v>43584</c:v>
                </c:pt>
                <c:pt idx="555">
                  <c:v>43592</c:v>
                </c:pt>
                <c:pt idx="556">
                  <c:v>43598</c:v>
                </c:pt>
                <c:pt idx="557">
                  <c:v>43605</c:v>
                </c:pt>
                <c:pt idx="558">
                  <c:v>43613</c:v>
                </c:pt>
                <c:pt idx="559">
                  <c:v>43619</c:v>
                </c:pt>
                <c:pt idx="560">
                  <c:v>43626</c:v>
                </c:pt>
                <c:pt idx="561">
                  <c:v>43633</c:v>
                </c:pt>
                <c:pt idx="562">
                  <c:v>43640</c:v>
                </c:pt>
                <c:pt idx="563">
                  <c:v>43647</c:v>
                </c:pt>
                <c:pt idx="564">
                  <c:v>43654</c:v>
                </c:pt>
                <c:pt idx="565">
                  <c:v>43661</c:v>
                </c:pt>
                <c:pt idx="566">
                  <c:v>43668</c:v>
                </c:pt>
                <c:pt idx="567">
                  <c:v>43675</c:v>
                </c:pt>
                <c:pt idx="568">
                  <c:v>43682</c:v>
                </c:pt>
                <c:pt idx="569">
                  <c:v>43689</c:v>
                </c:pt>
                <c:pt idx="570">
                  <c:v>43696</c:v>
                </c:pt>
                <c:pt idx="571">
                  <c:v>43704</c:v>
                </c:pt>
                <c:pt idx="572">
                  <c:v>43711</c:v>
                </c:pt>
                <c:pt idx="573">
                  <c:v>43717</c:v>
                </c:pt>
                <c:pt idx="574">
                  <c:v>43724</c:v>
                </c:pt>
                <c:pt idx="575">
                  <c:v>43731</c:v>
                </c:pt>
                <c:pt idx="576">
                  <c:v>43738</c:v>
                </c:pt>
                <c:pt idx="577">
                  <c:v>43745</c:v>
                </c:pt>
                <c:pt idx="578">
                  <c:v>43753</c:v>
                </c:pt>
                <c:pt idx="579">
                  <c:v>43759</c:v>
                </c:pt>
                <c:pt idx="580">
                  <c:v>43766</c:v>
                </c:pt>
                <c:pt idx="581">
                  <c:v>43773</c:v>
                </c:pt>
                <c:pt idx="582">
                  <c:v>43781</c:v>
                </c:pt>
                <c:pt idx="583">
                  <c:v>43787</c:v>
                </c:pt>
                <c:pt idx="584">
                  <c:v>43794</c:v>
                </c:pt>
                <c:pt idx="585">
                  <c:v>43801</c:v>
                </c:pt>
                <c:pt idx="586">
                  <c:v>43808</c:v>
                </c:pt>
                <c:pt idx="587">
                  <c:v>43815</c:v>
                </c:pt>
                <c:pt idx="588">
                  <c:v>43822</c:v>
                </c:pt>
                <c:pt idx="589">
                  <c:v>43830</c:v>
                </c:pt>
                <c:pt idx="590">
                  <c:v>43837</c:v>
                </c:pt>
                <c:pt idx="591">
                  <c:v>43844</c:v>
                </c:pt>
                <c:pt idx="592">
                  <c:v>43851</c:v>
                </c:pt>
                <c:pt idx="593">
                  <c:v>43858</c:v>
                </c:pt>
                <c:pt idx="594">
                  <c:v>43865</c:v>
                </c:pt>
                <c:pt idx="595">
                  <c:v>43872</c:v>
                </c:pt>
                <c:pt idx="596">
                  <c:v>43879</c:v>
                </c:pt>
                <c:pt idx="597">
                  <c:v>43886</c:v>
                </c:pt>
                <c:pt idx="598">
                  <c:v>43893</c:v>
                </c:pt>
                <c:pt idx="599">
                  <c:v>43900</c:v>
                </c:pt>
                <c:pt idx="600">
                  <c:v>43907</c:v>
                </c:pt>
                <c:pt idx="601">
                  <c:v>43914</c:v>
                </c:pt>
                <c:pt idx="602">
                  <c:v>43921</c:v>
                </c:pt>
                <c:pt idx="603">
                  <c:v>43928</c:v>
                </c:pt>
                <c:pt idx="604">
                  <c:v>43937</c:v>
                </c:pt>
                <c:pt idx="605">
                  <c:v>43944</c:v>
                </c:pt>
                <c:pt idx="606">
                  <c:v>43951</c:v>
                </c:pt>
                <c:pt idx="607">
                  <c:v>43958</c:v>
                </c:pt>
                <c:pt idx="608">
                  <c:v>43965</c:v>
                </c:pt>
                <c:pt idx="609">
                  <c:v>43972</c:v>
                </c:pt>
                <c:pt idx="610">
                  <c:v>43979</c:v>
                </c:pt>
                <c:pt idx="611">
                  <c:v>43986</c:v>
                </c:pt>
                <c:pt idx="612">
                  <c:v>43993</c:v>
                </c:pt>
                <c:pt idx="613">
                  <c:v>44000</c:v>
                </c:pt>
                <c:pt idx="614">
                  <c:v>44007</c:v>
                </c:pt>
                <c:pt idx="615">
                  <c:v>44014</c:v>
                </c:pt>
                <c:pt idx="616">
                  <c:v>44021</c:v>
                </c:pt>
                <c:pt idx="617">
                  <c:v>44028</c:v>
                </c:pt>
                <c:pt idx="618">
                  <c:v>44035</c:v>
                </c:pt>
                <c:pt idx="619">
                  <c:v>44042</c:v>
                </c:pt>
                <c:pt idx="620">
                  <c:v>44049</c:v>
                </c:pt>
                <c:pt idx="621">
                  <c:v>44056</c:v>
                </c:pt>
                <c:pt idx="622">
                  <c:v>44063</c:v>
                </c:pt>
                <c:pt idx="623">
                  <c:v>44070</c:v>
                </c:pt>
                <c:pt idx="624">
                  <c:v>44077</c:v>
                </c:pt>
                <c:pt idx="625">
                  <c:v>44084</c:v>
                </c:pt>
                <c:pt idx="626">
                  <c:v>44091</c:v>
                </c:pt>
                <c:pt idx="627">
                  <c:v>44098</c:v>
                </c:pt>
                <c:pt idx="628">
                  <c:v>44105</c:v>
                </c:pt>
                <c:pt idx="629">
                  <c:v>44112</c:v>
                </c:pt>
                <c:pt idx="630">
                  <c:v>44119</c:v>
                </c:pt>
                <c:pt idx="631">
                  <c:v>44126</c:v>
                </c:pt>
                <c:pt idx="632">
                  <c:v>44133</c:v>
                </c:pt>
                <c:pt idx="633">
                  <c:v>44140</c:v>
                </c:pt>
                <c:pt idx="634">
                  <c:v>44147</c:v>
                </c:pt>
                <c:pt idx="635">
                  <c:v>44154</c:v>
                </c:pt>
                <c:pt idx="636">
                  <c:v>44162</c:v>
                </c:pt>
                <c:pt idx="637">
                  <c:v>44168</c:v>
                </c:pt>
                <c:pt idx="638">
                  <c:v>44175</c:v>
                </c:pt>
                <c:pt idx="639">
                  <c:v>44182</c:v>
                </c:pt>
                <c:pt idx="640">
                  <c:v>44189</c:v>
                </c:pt>
                <c:pt idx="641">
                  <c:v>44196</c:v>
                </c:pt>
                <c:pt idx="642">
                  <c:v>44203</c:v>
                </c:pt>
                <c:pt idx="643">
                  <c:v>44210</c:v>
                </c:pt>
                <c:pt idx="644">
                  <c:v>44217</c:v>
                </c:pt>
                <c:pt idx="645">
                  <c:v>44224</c:v>
                </c:pt>
                <c:pt idx="646">
                  <c:v>44231</c:v>
                </c:pt>
                <c:pt idx="647">
                  <c:v>44238</c:v>
                </c:pt>
                <c:pt idx="648">
                  <c:v>44245</c:v>
                </c:pt>
                <c:pt idx="649">
                  <c:v>44252</c:v>
                </c:pt>
                <c:pt idx="650">
                  <c:v>44259</c:v>
                </c:pt>
                <c:pt idx="651">
                  <c:v>44266</c:v>
                </c:pt>
                <c:pt idx="652">
                  <c:v>44273</c:v>
                </c:pt>
                <c:pt idx="653">
                  <c:v>44280</c:v>
                </c:pt>
                <c:pt idx="654">
                  <c:v>44287</c:v>
                </c:pt>
                <c:pt idx="655">
                  <c:v>44294</c:v>
                </c:pt>
                <c:pt idx="656">
                  <c:v>44301</c:v>
                </c:pt>
                <c:pt idx="657">
                  <c:v>44308</c:v>
                </c:pt>
                <c:pt idx="658">
                  <c:v>44315</c:v>
                </c:pt>
                <c:pt idx="659">
                  <c:v>44322</c:v>
                </c:pt>
                <c:pt idx="660">
                  <c:v>44329</c:v>
                </c:pt>
                <c:pt idx="661">
                  <c:v>44336</c:v>
                </c:pt>
                <c:pt idx="662">
                  <c:v>44343</c:v>
                </c:pt>
                <c:pt idx="663">
                  <c:v>44350</c:v>
                </c:pt>
                <c:pt idx="664">
                  <c:v>44357</c:v>
                </c:pt>
                <c:pt idx="665">
                  <c:v>44364</c:v>
                </c:pt>
                <c:pt idx="666">
                  <c:v>44371</c:v>
                </c:pt>
                <c:pt idx="667">
                  <c:v>44378</c:v>
                </c:pt>
                <c:pt idx="668">
                  <c:v>44385</c:v>
                </c:pt>
                <c:pt idx="669">
                  <c:v>44392</c:v>
                </c:pt>
                <c:pt idx="670">
                  <c:v>44399</c:v>
                </c:pt>
                <c:pt idx="671">
                  <c:v>44406</c:v>
                </c:pt>
                <c:pt idx="672">
                  <c:v>44413</c:v>
                </c:pt>
                <c:pt idx="673">
                  <c:v>44420</c:v>
                </c:pt>
                <c:pt idx="674">
                  <c:v>44427</c:v>
                </c:pt>
                <c:pt idx="675">
                  <c:v>44434</c:v>
                </c:pt>
                <c:pt idx="676">
                  <c:v>44441</c:v>
                </c:pt>
                <c:pt idx="677">
                  <c:v>44448</c:v>
                </c:pt>
                <c:pt idx="678">
                  <c:v>44455</c:v>
                </c:pt>
                <c:pt idx="679">
                  <c:v>44462</c:v>
                </c:pt>
                <c:pt idx="680">
                  <c:v>44469</c:v>
                </c:pt>
                <c:pt idx="681">
                  <c:v>44476</c:v>
                </c:pt>
                <c:pt idx="682">
                  <c:v>44483</c:v>
                </c:pt>
                <c:pt idx="683">
                  <c:v>44490</c:v>
                </c:pt>
                <c:pt idx="684">
                  <c:v>44497</c:v>
                </c:pt>
                <c:pt idx="685">
                  <c:v>44504</c:v>
                </c:pt>
                <c:pt idx="686">
                  <c:v>44512</c:v>
                </c:pt>
                <c:pt idx="687">
                  <c:v>44518</c:v>
                </c:pt>
                <c:pt idx="688">
                  <c:v>44526</c:v>
                </c:pt>
                <c:pt idx="689">
                  <c:v>44532</c:v>
                </c:pt>
                <c:pt idx="690">
                  <c:v>44539</c:v>
                </c:pt>
                <c:pt idx="691">
                  <c:v>44546</c:v>
                </c:pt>
                <c:pt idx="692">
                  <c:v>44553</c:v>
                </c:pt>
                <c:pt idx="693">
                  <c:v>44565</c:v>
                </c:pt>
                <c:pt idx="694">
                  <c:v>44568</c:v>
                </c:pt>
                <c:pt idx="695">
                  <c:v>44575</c:v>
                </c:pt>
                <c:pt idx="696">
                  <c:v>44582</c:v>
                </c:pt>
                <c:pt idx="697">
                  <c:v>44589</c:v>
                </c:pt>
                <c:pt idx="698">
                  <c:v>44596</c:v>
                </c:pt>
                <c:pt idx="699">
                  <c:v>44603</c:v>
                </c:pt>
                <c:pt idx="700">
                  <c:v>44610</c:v>
                </c:pt>
                <c:pt idx="701">
                  <c:v>44617</c:v>
                </c:pt>
                <c:pt idx="702">
                  <c:v>44624</c:v>
                </c:pt>
                <c:pt idx="703">
                  <c:v>44631</c:v>
                </c:pt>
                <c:pt idx="704">
                  <c:v>44638</c:v>
                </c:pt>
                <c:pt idx="705">
                  <c:v>44645</c:v>
                </c:pt>
                <c:pt idx="706">
                  <c:v>44652</c:v>
                </c:pt>
                <c:pt idx="707">
                  <c:v>44659</c:v>
                </c:pt>
                <c:pt idx="708">
                  <c:v>44670</c:v>
                </c:pt>
                <c:pt idx="709">
                  <c:v>44673</c:v>
                </c:pt>
                <c:pt idx="710">
                  <c:v>44680</c:v>
                </c:pt>
                <c:pt idx="711">
                  <c:v>44687</c:v>
                </c:pt>
                <c:pt idx="712">
                  <c:v>44694</c:v>
                </c:pt>
                <c:pt idx="713">
                  <c:v>44701</c:v>
                </c:pt>
                <c:pt idx="714">
                  <c:v>44708</c:v>
                </c:pt>
                <c:pt idx="715">
                  <c:v>44715</c:v>
                </c:pt>
                <c:pt idx="716">
                  <c:v>44722</c:v>
                </c:pt>
                <c:pt idx="717">
                  <c:v>44729</c:v>
                </c:pt>
                <c:pt idx="718">
                  <c:v>44736</c:v>
                </c:pt>
                <c:pt idx="719">
                  <c:v>44743</c:v>
                </c:pt>
                <c:pt idx="720">
                  <c:v>44750</c:v>
                </c:pt>
                <c:pt idx="721">
                  <c:v>44757</c:v>
                </c:pt>
                <c:pt idx="722">
                  <c:v>44764</c:v>
                </c:pt>
                <c:pt idx="723">
                  <c:v>44771</c:v>
                </c:pt>
                <c:pt idx="724">
                  <c:v>44778</c:v>
                </c:pt>
                <c:pt idx="725">
                  <c:v>44785</c:v>
                </c:pt>
                <c:pt idx="726">
                  <c:v>44792</c:v>
                </c:pt>
                <c:pt idx="727">
                  <c:v>44799</c:v>
                </c:pt>
                <c:pt idx="728">
                  <c:v>44806</c:v>
                </c:pt>
                <c:pt idx="729">
                  <c:v>44813</c:v>
                </c:pt>
                <c:pt idx="730">
                  <c:v>44820</c:v>
                </c:pt>
                <c:pt idx="731">
                  <c:v>44827</c:v>
                </c:pt>
                <c:pt idx="732">
                  <c:v>44834</c:v>
                </c:pt>
                <c:pt idx="733">
                  <c:v>44841</c:v>
                </c:pt>
                <c:pt idx="734">
                  <c:v>44848</c:v>
                </c:pt>
                <c:pt idx="735">
                  <c:v>44855</c:v>
                </c:pt>
                <c:pt idx="736">
                  <c:v>44862</c:v>
                </c:pt>
                <c:pt idx="737">
                  <c:v>44869</c:v>
                </c:pt>
                <c:pt idx="738">
                  <c:v>44879</c:v>
                </c:pt>
                <c:pt idx="739">
                  <c:v>44883</c:v>
                </c:pt>
                <c:pt idx="740">
                  <c:v>44890</c:v>
                </c:pt>
                <c:pt idx="741">
                  <c:v>44897</c:v>
                </c:pt>
                <c:pt idx="742">
                  <c:v>44904</c:v>
                </c:pt>
                <c:pt idx="743">
                  <c:v>44911</c:v>
                </c:pt>
                <c:pt idx="744">
                  <c:v>44918</c:v>
                </c:pt>
                <c:pt idx="745">
                  <c:v>44925</c:v>
                </c:pt>
                <c:pt idx="746">
                  <c:v>44932</c:v>
                </c:pt>
                <c:pt idx="747">
                  <c:v>44939</c:v>
                </c:pt>
                <c:pt idx="748">
                  <c:v>44946</c:v>
                </c:pt>
                <c:pt idx="749">
                  <c:v>44953</c:v>
                </c:pt>
                <c:pt idx="750">
                  <c:v>44960</c:v>
                </c:pt>
                <c:pt idx="751">
                  <c:v>44967</c:v>
                </c:pt>
                <c:pt idx="752">
                  <c:v>44974</c:v>
                </c:pt>
                <c:pt idx="753">
                  <c:v>44981</c:v>
                </c:pt>
                <c:pt idx="754">
                  <c:v>44988</c:v>
                </c:pt>
                <c:pt idx="755">
                  <c:v>44995</c:v>
                </c:pt>
                <c:pt idx="756">
                  <c:v>45002</c:v>
                </c:pt>
                <c:pt idx="757">
                  <c:v>45009</c:v>
                </c:pt>
                <c:pt idx="758">
                  <c:v>45016</c:v>
                </c:pt>
                <c:pt idx="759">
                  <c:v>45027</c:v>
                </c:pt>
                <c:pt idx="760">
                  <c:v>45030</c:v>
                </c:pt>
                <c:pt idx="761">
                  <c:v>45037</c:v>
                </c:pt>
                <c:pt idx="762">
                  <c:v>45044</c:v>
                </c:pt>
                <c:pt idx="763">
                  <c:v>45051</c:v>
                </c:pt>
                <c:pt idx="764">
                  <c:v>45058</c:v>
                </c:pt>
                <c:pt idx="765">
                  <c:v>45065</c:v>
                </c:pt>
                <c:pt idx="766">
                  <c:v>45072</c:v>
                </c:pt>
                <c:pt idx="767">
                  <c:v>45079</c:v>
                </c:pt>
                <c:pt idx="768">
                  <c:v>45086</c:v>
                </c:pt>
                <c:pt idx="769">
                  <c:v>45093</c:v>
                </c:pt>
                <c:pt idx="770">
                  <c:v>45100</c:v>
                </c:pt>
                <c:pt idx="771">
                  <c:v>45107</c:v>
                </c:pt>
                <c:pt idx="772">
                  <c:v>45114</c:v>
                </c:pt>
                <c:pt idx="773">
                  <c:v>45121</c:v>
                </c:pt>
                <c:pt idx="774">
                  <c:v>45128</c:v>
                </c:pt>
                <c:pt idx="775">
                  <c:v>45135</c:v>
                </c:pt>
                <c:pt idx="776">
                  <c:v>45142</c:v>
                </c:pt>
                <c:pt idx="777">
                  <c:v>45149</c:v>
                </c:pt>
                <c:pt idx="778">
                  <c:v>45156</c:v>
                </c:pt>
                <c:pt idx="779">
                  <c:v>45163</c:v>
                </c:pt>
                <c:pt idx="780">
                  <c:v>45170</c:v>
                </c:pt>
                <c:pt idx="781">
                  <c:v>45177</c:v>
                </c:pt>
                <c:pt idx="782">
                  <c:v>45184</c:v>
                </c:pt>
                <c:pt idx="783">
                  <c:v>45191</c:v>
                </c:pt>
                <c:pt idx="784">
                  <c:v>45198</c:v>
                </c:pt>
                <c:pt idx="785">
                  <c:v>45205</c:v>
                </c:pt>
                <c:pt idx="786">
                  <c:v>45212</c:v>
                </c:pt>
                <c:pt idx="787">
                  <c:v>45219</c:v>
                </c:pt>
                <c:pt idx="788">
                  <c:v>45226</c:v>
                </c:pt>
                <c:pt idx="789">
                  <c:v>45233</c:v>
                </c:pt>
                <c:pt idx="790">
                  <c:v>45243</c:v>
                </c:pt>
                <c:pt idx="791">
                  <c:v>45247</c:v>
                </c:pt>
                <c:pt idx="792">
                  <c:v>45254</c:v>
                </c:pt>
                <c:pt idx="793">
                  <c:v>45261</c:v>
                </c:pt>
                <c:pt idx="794">
                  <c:v>45268</c:v>
                </c:pt>
                <c:pt idx="795">
                  <c:v>45275</c:v>
                </c:pt>
                <c:pt idx="796">
                  <c:v>45282</c:v>
                </c:pt>
                <c:pt idx="797">
                  <c:v>45289</c:v>
                </c:pt>
                <c:pt idx="798">
                  <c:v>45296</c:v>
                </c:pt>
                <c:pt idx="799">
                  <c:v>45303</c:v>
                </c:pt>
                <c:pt idx="800">
                  <c:v>45310</c:v>
                </c:pt>
                <c:pt idx="801">
                  <c:v>45317</c:v>
                </c:pt>
                <c:pt idx="802">
                  <c:v>45324</c:v>
                </c:pt>
                <c:pt idx="803">
                  <c:v>45331</c:v>
                </c:pt>
                <c:pt idx="804">
                  <c:v>45338</c:v>
                </c:pt>
                <c:pt idx="805">
                  <c:v>45345</c:v>
                </c:pt>
                <c:pt idx="806">
                  <c:v>45352</c:v>
                </c:pt>
                <c:pt idx="807">
                  <c:v>45359</c:v>
                </c:pt>
                <c:pt idx="808">
                  <c:v>45366</c:v>
                </c:pt>
                <c:pt idx="809">
                  <c:v>45373</c:v>
                </c:pt>
                <c:pt idx="810">
                  <c:v>45384</c:v>
                </c:pt>
                <c:pt idx="811">
                  <c:v>45387</c:v>
                </c:pt>
                <c:pt idx="812">
                  <c:v>45394</c:v>
                </c:pt>
                <c:pt idx="813">
                  <c:v>45401</c:v>
                </c:pt>
                <c:pt idx="814">
                  <c:v>45408</c:v>
                </c:pt>
                <c:pt idx="815">
                  <c:v>45415</c:v>
                </c:pt>
                <c:pt idx="816">
                  <c:v>45422</c:v>
                </c:pt>
                <c:pt idx="817">
                  <c:v>45429</c:v>
                </c:pt>
                <c:pt idx="818">
                  <c:v>45436</c:v>
                </c:pt>
                <c:pt idx="819">
                  <c:v>45443</c:v>
                </c:pt>
                <c:pt idx="820">
                  <c:v>45450</c:v>
                </c:pt>
                <c:pt idx="821">
                  <c:v>45457</c:v>
                </c:pt>
                <c:pt idx="822">
                  <c:v>45464</c:v>
                </c:pt>
                <c:pt idx="823">
                  <c:v>45471</c:v>
                </c:pt>
                <c:pt idx="824">
                  <c:v>45478</c:v>
                </c:pt>
                <c:pt idx="825">
                  <c:v>45485</c:v>
                </c:pt>
                <c:pt idx="826">
                  <c:v>45492</c:v>
                </c:pt>
                <c:pt idx="827">
                  <c:v>45499</c:v>
                </c:pt>
                <c:pt idx="828">
                  <c:v>45506</c:v>
                </c:pt>
                <c:pt idx="829">
                  <c:v>45513</c:v>
                </c:pt>
                <c:pt idx="830">
                  <c:v>45520</c:v>
                </c:pt>
                <c:pt idx="831">
                  <c:v>45527</c:v>
                </c:pt>
                <c:pt idx="832">
                  <c:v>45534</c:v>
                </c:pt>
                <c:pt idx="833">
                  <c:v>45541</c:v>
                </c:pt>
                <c:pt idx="834">
                  <c:v>45548</c:v>
                </c:pt>
                <c:pt idx="835">
                  <c:v>45555</c:v>
                </c:pt>
                <c:pt idx="836">
                  <c:v>45562</c:v>
                </c:pt>
                <c:pt idx="837">
                  <c:v>45569</c:v>
                </c:pt>
                <c:pt idx="838">
                  <c:v>45576</c:v>
                </c:pt>
                <c:pt idx="839">
                  <c:v>45583</c:v>
                </c:pt>
                <c:pt idx="840">
                  <c:v>45590</c:v>
                </c:pt>
                <c:pt idx="841">
                  <c:v>45597</c:v>
                </c:pt>
                <c:pt idx="842">
                  <c:v>45604</c:v>
                </c:pt>
                <c:pt idx="843">
                  <c:v>45611</c:v>
                </c:pt>
                <c:pt idx="844">
                  <c:v>45618</c:v>
                </c:pt>
                <c:pt idx="845">
                  <c:v>45625</c:v>
                </c:pt>
                <c:pt idx="846">
                  <c:v>45632</c:v>
                </c:pt>
                <c:pt idx="847">
                  <c:v>45639</c:v>
                </c:pt>
                <c:pt idx="848">
                  <c:v>45646</c:v>
                </c:pt>
                <c:pt idx="849">
                  <c:v>45657</c:v>
                </c:pt>
                <c:pt idx="850">
                  <c:v>45664</c:v>
                </c:pt>
                <c:pt idx="851">
                  <c:v>45671</c:v>
                </c:pt>
                <c:pt idx="852">
                  <c:v>45678</c:v>
                </c:pt>
                <c:pt idx="853">
                  <c:v>45685</c:v>
                </c:pt>
                <c:pt idx="854">
                  <c:v>45692</c:v>
                </c:pt>
                <c:pt idx="855">
                  <c:v>45699</c:v>
                </c:pt>
                <c:pt idx="856">
                  <c:v>45706</c:v>
                </c:pt>
                <c:pt idx="857">
                  <c:v>45713</c:v>
                </c:pt>
                <c:pt idx="858">
                  <c:v>45720</c:v>
                </c:pt>
                <c:pt idx="859">
                  <c:v>45727</c:v>
                </c:pt>
                <c:pt idx="860">
                  <c:v>45734</c:v>
                </c:pt>
                <c:pt idx="861">
                  <c:v>45741</c:v>
                </c:pt>
                <c:pt idx="862">
                  <c:v>45748</c:v>
                </c:pt>
                <c:pt idx="863">
                  <c:v>45755</c:v>
                </c:pt>
                <c:pt idx="864">
                  <c:v>45762</c:v>
                </c:pt>
                <c:pt idx="865">
                  <c:v>45771</c:v>
                </c:pt>
                <c:pt idx="866">
                  <c:v>45778</c:v>
                </c:pt>
                <c:pt idx="867">
                  <c:v>45785</c:v>
                </c:pt>
                <c:pt idx="868">
                  <c:v>45792</c:v>
                </c:pt>
                <c:pt idx="869">
                  <c:v>45799</c:v>
                </c:pt>
                <c:pt idx="870">
                  <c:v>45806</c:v>
                </c:pt>
                <c:pt idx="871">
                  <c:v>45813</c:v>
                </c:pt>
                <c:pt idx="872">
                  <c:v>45820</c:v>
                </c:pt>
                <c:pt idx="873">
                  <c:v>45827</c:v>
                </c:pt>
                <c:pt idx="874">
                  <c:v>45834</c:v>
                </c:pt>
                <c:pt idx="875">
                  <c:v>45841</c:v>
                </c:pt>
                <c:pt idx="876">
                  <c:v>45848</c:v>
                </c:pt>
                <c:pt idx="877">
                  <c:v>45855</c:v>
                </c:pt>
                <c:pt idx="878">
                  <c:v>45862</c:v>
                </c:pt>
                <c:pt idx="879">
                  <c:v>45869</c:v>
                </c:pt>
                <c:pt idx="880">
                  <c:v>45876</c:v>
                </c:pt>
                <c:pt idx="881">
                  <c:v>45883</c:v>
                </c:pt>
                <c:pt idx="882">
                  <c:v>45890</c:v>
                </c:pt>
                <c:pt idx="883">
                  <c:v>45897</c:v>
                </c:pt>
                <c:pt idx="884">
                  <c:v>45904</c:v>
                </c:pt>
                <c:pt idx="885">
                  <c:v>45911</c:v>
                </c:pt>
                <c:pt idx="886">
                  <c:v>45918</c:v>
                </c:pt>
                <c:pt idx="887">
                  <c:v>45925</c:v>
                </c:pt>
                <c:pt idx="888">
                  <c:v>45932</c:v>
                </c:pt>
                <c:pt idx="889">
                  <c:v>45939</c:v>
                </c:pt>
                <c:pt idx="890">
                  <c:v>45946</c:v>
                </c:pt>
                <c:pt idx="891">
                  <c:v>45953</c:v>
                </c:pt>
                <c:pt idx="892">
                  <c:v>45960</c:v>
                </c:pt>
                <c:pt idx="893">
                  <c:v>45967</c:v>
                </c:pt>
                <c:pt idx="894">
                  <c:v>45974</c:v>
                </c:pt>
                <c:pt idx="895">
                  <c:v>45981</c:v>
                </c:pt>
                <c:pt idx="896">
                  <c:v>45989</c:v>
                </c:pt>
                <c:pt idx="897">
                  <c:v>45995</c:v>
                </c:pt>
                <c:pt idx="898">
                  <c:v>46002</c:v>
                </c:pt>
                <c:pt idx="899">
                  <c:v>46009</c:v>
                </c:pt>
                <c:pt idx="900">
                  <c:v>46020</c:v>
                </c:pt>
                <c:pt idx="901">
                  <c:v>46024</c:v>
                </c:pt>
                <c:pt idx="902">
                  <c:v>46030</c:v>
                </c:pt>
                <c:pt idx="903">
                  <c:v>46037</c:v>
                </c:pt>
                <c:pt idx="904">
                  <c:v>46044</c:v>
                </c:pt>
                <c:pt idx="905">
                  <c:v>46051</c:v>
                </c:pt>
                <c:pt idx="906">
                  <c:v>46058</c:v>
                </c:pt>
                <c:pt idx="907">
                  <c:v>46065</c:v>
                </c:pt>
                <c:pt idx="908">
                  <c:v>46072</c:v>
                </c:pt>
                <c:pt idx="909">
                  <c:v>46079</c:v>
                </c:pt>
                <c:pt idx="910">
                  <c:v>46086</c:v>
                </c:pt>
                <c:pt idx="911">
                  <c:v>46093</c:v>
                </c:pt>
                <c:pt idx="912">
                  <c:v>46100</c:v>
                </c:pt>
                <c:pt idx="913">
                  <c:v>46107</c:v>
                </c:pt>
                <c:pt idx="914">
                  <c:v>46114</c:v>
                </c:pt>
                <c:pt idx="915">
                  <c:v>46121</c:v>
                </c:pt>
                <c:pt idx="916">
                  <c:v>46128</c:v>
                </c:pt>
                <c:pt idx="917">
                  <c:v>46135</c:v>
                </c:pt>
                <c:pt idx="918">
                  <c:v>46142</c:v>
                </c:pt>
                <c:pt idx="919">
                  <c:v>46149</c:v>
                </c:pt>
                <c:pt idx="920">
                  <c:v>46156</c:v>
                </c:pt>
                <c:pt idx="921">
                  <c:v>46163</c:v>
                </c:pt>
                <c:pt idx="922">
                  <c:v>46170</c:v>
                </c:pt>
                <c:pt idx="923">
                  <c:v>46177</c:v>
                </c:pt>
                <c:pt idx="924">
                  <c:v>46184</c:v>
                </c:pt>
                <c:pt idx="925">
                  <c:v>46191</c:v>
                </c:pt>
                <c:pt idx="926">
                  <c:v>46198</c:v>
                </c:pt>
                <c:pt idx="927">
                  <c:v>46205</c:v>
                </c:pt>
                <c:pt idx="928">
                  <c:v>46212</c:v>
                </c:pt>
                <c:pt idx="929">
                  <c:v>46219</c:v>
                </c:pt>
                <c:pt idx="930">
                  <c:v>46226</c:v>
                </c:pt>
                <c:pt idx="931">
                  <c:v>46233</c:v>
                </c:pt>
                <c:pt idx="932">
                  <c:v>46240</c:v>
                </c:pt>
                <c:pt idx="933">
                  <c:v>46247</c:v>
                </c:pt>
                <c:pt idx="934">
                  <c:v>46254</c:v>
                </c:pt>
                <c:pt idx="935">
                  <c:v>46261</c:v>
                </c:pt>
                <c:pt idx="936">
                  <c:v>46268</c:v>
                </c:pt>
                <c:pt idx="937">
                  <c:v>46275</c:v>
                </c:pt>
                <c:pt idx="938">
                  <c:v>46282</c:v>
                </c:pt>
                <c:pt idx="939">
                  <c:v>46289</c:v>
                </c:pt>
                <c:pt idx="940">
                  <c:v>46296</c:v>
                </c:pt>
                <c:pt idx="941">
                  <c:v>46303</c:v>
                </c:pt>
                <c:pt idx="942">
                  <c:v>46310</c:v>
                </c:pt>
                <c:pt idx="943">
                  <c:v>46317</c:v>
                </c:pt>
                <c:pt idx="944">
                  <c:v>46324</c:v>
                </c:pt>
                <c:pt idx="945">
                  <c:v>46331</c:v>
                </c:pt>
                <c:pt idx="946">
                  <c:v>46338</c:v>
                </c:pt>
                <c:pt idx="947">
                  <c:v>46345</c:v>
                </c:pt>
                <c:pt idx="948">
                  <c:v>46353</c:v>
                </c:pt>
                <c:pt idx="949">
                  <c:v>46359</c:v>
                </c:pt>
                <c:pt idx="950">
                  <c:v>46366</c:v>
                </c:pt>
                <c:pt idx="951">
                  <c:v>46373</c:v>
                </c:pt>
                <c:pt idx="952">
                  <c:v>46380</c:v>
                </c:pt>
                <c:pt idx="953">
                  <c:v>46387</c:v>
                </c:pt>
                <c:pt idx="954">
                  <c:v>46394</c:v>
                </c:pt>
                <c:pt idx="955">
                  <c:v>46401</c:v>
                </c:pt>
                <c:pt idx="956">
                  <c:v>46408</c:v>
                </c:pt>
                <c:pt idx="957">
                  <c:v>46415</c:v>
                </c:pt>
                <c:pt idx="958">
                  <c:v>46422</c:v>
                </c:pt>
                <c:pt idx="959">
                  <c:v>46429</c:v>
                </c:pt>
                <c:pt idx="960">
                  <c:v>46436</c:v>
                </c:pt>
                <c:pt idx="961">
                  <c:v>46443</c:v>
                </c:pt>
                <c:pt idx="962">
                  <c:v>46450</c:v>
                </c:pt>
                <c:pt idx="963">
                  <c:v>46457</c:v>
                </c:pt>
                <c:pt idx="964">
                  <c:v>46464</c:v>
                </c:pt>
                <c:pt idx="965">
                  <c:v>46471</c:v>
                </c:pt>
                <c:pt idx="966">
                  <c:v>46478</c:v>
                </c:pt>
                <c:pt idx="967">
                  <c:v>46485</c:v>
                </c:pt>
                <c:pt idx="968">
                  <c:v>46492</c:v>
                </c:pt>
                <c:pt idx="969">
                  <c:v>46499</c:v>
                </c:pt>
                <c:pt idx="970">
                  <c:v>46506</c:v>
                </c:pt>
                <c:pt idx="971">
                  <c:v>46513</c:v>
                </c:pt>
                <c:pt idx="972">
                  <c:v>46520</c:v>
                </c:pt>
                <c:pt idx="973">
                  <c:v>46527</c:v>
                </c:pt>
                <c:pt idx="974">
                  <c:v>46534</c:v>
                </c:pt>
                <c:pt idx="975">
                  <c:v>46541</c:v>
                </c:pt>
                <c:pt idx="976">
                  <c:v>46548</c:v>
                </c:pt>
                <c:pt idx="977">
                  <c:v>46555</c:v>
                </c:pt>
                <c:pt idx="978">
                  <c:v>46562</c:v>
                </c:pt>
                <c:pt idx="979">
                  <c:v>46569</c:v>
                </c:pt>
                <c:pt idx="980">
                  <c:v>46576</c:v>
                </c:pt>
                <c:pt idx="981">
                  <c:v>46583</c:v>
                </c:pt>
                <c:pt idx="982">
                  <c:v>46590</c:v>
                </c:pt>
                <c:pt idx="983">
                  <c:v>46597</c:v>
                </c:pt>
                <c:pt idx="984">
                  <c:v>46604</c:v>
                </c:pt>
                <c:pt idx="985">
                  <c:v>46611</c:v>
                </c:pt>
                <c:pt idx="986">
                  <c:v>46618</c:v>
                </c:pt>
                <c:pt idx="987">
                  <c:v>46625</c:v>
                </c:pt>
                <c:pt idx="988">
                  <c:v>46632</c:v>
                </c:pt>
                <c:pt idx="989">
                  <c:v>46639</c:v>
                </c:pt>
                <c:pt idx="990">
                  <c:v>46646</c:v>
                </c:pt>
                <c:pt idx="991">
                  <c:v>46653</c:v>
                </c:pt>
                <c:pt idx="992">
                  <c:v>46660</c:v>
                </c:pt>
                <c:pt idx="993">
                  <c:v>46667</c:v>
                </c:pt>
                <c:pt idx="994">
                  <c:v>46674</c:v>
                </c:pt>
                <c:pt idx="995">
                  <c:v>46681</c:v>
                </c:pt>
                <c:pt idx="996">
                  <c:v>46688</c:v>
                </c:pt>
                <c:pt idx="997">
                  <c:v>46695</c:v>
                </c:pt>
                <c:pt idx="998">
                  <c:v>46703</c:v>
                </c:pt>
                <c:pt idx="999">
                  <c:v>46709</c:v>
                </c:pt>
                <c:pt idx="1000">
                  <c:v>46717</c:v>
                </c:pt>
                <c:pt idx="1001">
                  <c:v>46723</c:v>
                </c:pt>
                <c:pt idx="1002">
                  <c:v>46730</c:v>
                </c:pt>
                <c:pt idx="1003">
                  <c:v>46737</c:v>
                </c:pt>
                <c:pt idx="1004">
                  <c:v>46744</c:v>
                </c:pt>
                <c:pt idx="1005">
                  <c:v>46756</c:v>
                </c:pt>
                <c:pt idx="1006">
                  <c:v>46759</c:v>
                </c:pt>
                <c:pt idx="1007">
                  <c:v>46766</c:v>
                </c:pt>
                <c:pt idx="1008">
                  <c:v>46773</c:v>
                </c:pt>
                <c:pt idx="1009">
                  <c:v>46780</c:v>
                </c:pt>
                <c:pt idx="1010">
                  <c:v>46787</c:v>
                </c:pt>
                <c:pt idx="1011">
                  <c:v>46794</c:v>
                </c:pt>
                <c:pt idx="1012">
                  <c:v>46801</c:v>
                </c:pt>
                <c:pt idx="1013">
                  <c:v>46808</c:v>
                </c:pt>
                <c:pt idx="1014">
                  <c:v>46815</c:v>
                </c:pt>
                <c:pt idx="1015">
                  <c:v>46822</c:v>
                </c:pt>
                <c:pt idx="1016">
                  <c:v>46829</c:v>
                </c:pt>
                <c:pt idx="1017">
                  <c:v>46836</c:v>
                </c:pt>
                <c:pt idx="1018">
                  <c:v>46843</c:v>
                </c:pt>
                <c:pt idx="1019">
                  <c:v>46850</c:v>
                </c:pt>
                <c:pt idx="1020">
                  <c:v>46861</c:v>
                </c:pt>
                <c:pt idx="1021">
                  <c:v>46864</c:v>
                </c:pt>
                <c:pt idx="1022">
                  <c:v>46871</c:v>
                </c:pt>
                <c:pt idx="1023">
                  <c:v>46878</c:v>
                </c:pt>
                <c:pt idx="1024">
                  <c:v>46885</c:v>
                </c:pt>
                <c:pt idx="1025">
                  <c:v>46892</c:v>
                </c:pt>
                <c:pt idx="1026">
                  <c:v>46899</c:v>
                </c:pt>
                <c:pt idx="1027">
                  <c:v>46906</c:v>
                </c:pt>
                <c:pt idx="1028">
                  <c:v>46913</c:v>
                </c:pt>
                <c:pt idx="1029">
                  <c:v>46920</c:v>
                </c:pt>
                <c:pt idx="1030">
                  <c:v>46927</c:v>
                </c:pt>
                <c:pt idx="1031">
                  <c:v>46934</c:v>
                </c:pt>
                <c:pt idx="1032">
                  <c:v>46941</c:v>
                </c:pt>
                <c:pt idx="1033">
                  <c:v>46948</c:v>
                </c:pt>
                <c:pt idx="1034">
                  <c:v>46955</c:v>
                </c:pt>
                <c:pt idx="1035">
                  <c:v>46962</c:v>
                </c:pt>
                <c:pt idx="1036">
                  <c:v>46969</c:v>
                </c:pt>
                <c:pt idx="1037">
                  <c:v>46976</c:v>
                </c:pt>
                <c:pt idx="1038">
                  <c:v>46983</c:v>
                </c:pt>
                <c:pt idx="1039">
                  <c:v>46990</c:v>
                </c:pt>
                <c:pt idx="1040">
                  <c:v>46997</c:v>
                </c:pt>
                <c:pt idx="1041">
                  <c:v>47004</c:v>
                </c:pt>
                <c:pt idx="1042">
                  <c:v>47011</c:v>
                </c:pt>
                <c:pt idx="1043">
                  <c:v>47018</c:v>
                </c:pt>
                <c:pt idx="1044">
                  <c:v>47025</c:v>
                </c:pt>
                <c:pt idx="1045">
                  <c:v>47032</c:v>
                </c:pt>
                <c:pt idx="1046">
                  <c:v>47039</c:v>
                </c:pt>
                <c:pt idx="1047">
                  <c:v>47046</c:v>
                </c:pt>
                <c:pt idx="1048">
                  <c:v>47053</c:v>
                </c:pt>
                <c:pt idx="1049">
                  <c:v>47060</c:v>
                </c:pt>
                <c:pt idx="1050">
                  <c:v>47070</c:v>
                </c:pt>
                <c:pt idx="1051">
                  <c:v>47074</c:v>
                </c:pt>
                <c:pt idx="1052">
                  <c:v>47081</c:v>
                </c:pt>
                <c:pt idx="1053">
                  <c:v>47088</c:v>
                </c:pt>
                <c:pt idx="1054">
                  <c:v>47095</c:v>
                </c:pt>
                <c:pt idx="1055">
                  <c:v>47102</c:v>
                </c:pt>
                <c:pt idx="1056">
                  <c:v>47109</c:v>
                </c:pt>
                <c:pt idx="1057">
                  <c:v>47116</c:v>
                </c:pt>
                <c:pt idx="1058">
                  <c:v>47123</c:v>
                </c:pt>
                <c:pt idx="1059">
                  <c:v>47130</c:v>
                </c:pt>
                <c:pt idx="1060">
                  <c:v>47137</c:v>
                </c:pt>
                <c:pt idx="1061">
                  <c:v>47144</c:v>
                </c:pt>
                <c:pt idx="1062">
                  <c:v>47151</c:v>
                </c:pt>
                <c:pt idx="1063">
                  <c:v>47158</c:v>
                </c:pt>
                <c:pt idx="1064">
                  <c:v>47165</c:v>
                </c:pt>
                <c:pt idx="1065">
                  <c:v>47172</c:v>
                </c:pt>
                <c:pt idx="1066">
                  <c:v>47179</c:v>
                </c:pt>
                <c:pt idx="1067">
                  <c:v>47186</c:v>
                </c:pt>
                <c:pt idx="1068">
                  <c:v>47193</c:v>
                </c:pt>
                <c:pt idx="1069">
                  <c:v>47200</c:v>
                </c:pt>
                <c:pt idx="1070">
                  <c:v>47211</c:v>
                </c:pt>
                <c:pt idx="1071">
                  <c:v>47214</c:v>
                </c:pt>
                <c:pt idx="1072">
                  <c:v>47221</c:v>
                </c:pt>
                <c:pt idx="1073">
                  <c:v>47228</c:v>
                </c:pt>
                <c:pt idx="1074">
                  <c:v>47235</c:v>
                </c:pt>
                <c:pt idx="1075">
                  <c:v>47242</c:v>
                </c:pt>
                <c:pt idx="1076">
                  <c:v>47249</c:v>
                </c:pt>
                <c:pt idx="1077">
                  <c:v>47256</c:v>
                </c:pt>
                <c:pt idx="1078">
                  <c:v>47263</c:v>
                </c:pt>
                <c:pt idx="1079">
                  <c:v>47270</c:v>
                </c:pt>
                <c:pt idx="1080">
                  <c:v>47277</c:v>
                </c:pt>
                <c:pt idx="1081">
                  <c:v>47284</c:v>
                </c:pt>
                <c:pt idx="1082">
                  <c:v>47291</c:v>
                </c:pt>
                <c:pt idx="1083">
                  <c:v>47298</c:v>
                </c:pt>
                <c:pt idx="1084">
                  <c:v>47305</c:v>
                </c:pt>
                <c:pt idx="1085">
                  <c:v>47312</c:v>
                </c:pt>
                <c:pt idx="1086">
                  <c:v>47319</c:v>
                </c:pt>
                <c:pt idx="1087">
                  <c:v>47326</c:v>
                </c:pt>
                <c:pt idx="1088">
                  <c:v>47333</c:v>
                </c:pt>
                <c:pt idx="1089">
                  <c:v>47340</c:v>
                </c:pt>
                <c:pt idx="1090">
                  <c:v>47347</c:v>
                </c:pt>
                <c:pt idx="1091">
                  <c:v>47354</c:v>
                </c:pt>
                <c:pt idx="1092">
                  <c:v>47361</c:v>
                </c:pt>
                <c:pt idx="1093">
                  <c:v>47368</c:v>
                </c:pt>
                <c:pt idx="1094">
                  <c:v>47375</c:v>
                </c:pt>
                <c:pt idx="1095">
                  <c:v>47382</c:v>
                </c:pt>
                <c:pt idx="1096">
                  <c:v>47389</c:v>
                </c:pt>
                <c:pt idx="1097">
                  <c:v>47396</c:v>
                </c:pt>
                <c:pt idx="1098">
                  <c:v>47403</c:v>
                </c:pt>
                <c:pt idx="1099">
                  <c:v>47410</c:v>
                </c:pt>
                <c:pt idx="1100">
                  <c:v>47417</c:v>
                </c:pt>
                <c:pt idx="1101">
                  <c:v>47424</c:v>
                </c:pt>
                <c:pt idx="1102">
                  <c:v>47431</c:v>
                </c:pt>
                <c:pt idx="1103">
                  <c:v>47438</c:v>
                </c:pt>
                <c:pt idx="1104">
                  <c:v>47445</c:v>
                </c:pt>
                <c:pt idx="1105">
                  <c:v>47452</c:v>
                </c:pt>
                <c:pt idx="1106">
                  <c:v>47459</c:v>
                </c:pt>
                <c:pt idx="1107">
                  <c:v>47466</c:v>
                </c:pt>
                <c:pt idx="1108">
                  <c:v>47473</c:v>
                </c:pt>
                <c:pt idx="1109">
                  <c:v>47483</c:v>
                </c:pt>
                <c:pt idx="1110">
                  <c:v>47490</c:v>
                </c:pt>
                <c:pt idx="1111">
                  <c:v>47497</c:v>
                </c:pt>
                <c:pt idx="1112">
                  <c:v>47505</c:v>
                </c:pt>
                <c:pt idx="1113">
                  <c:v>47511</c:v>
                </c:pt>
                <c:pt idx="1114">
                  <c:v>47518</c:v>
                </c:pt>
                <c:pt idx="1115">
                  <c:v>47525</c:v>
                </c:pt>
                <c:pt idx="1116">
                  <c:v>47533</c:v>
                </c:pt>
                <c:pt idx="1117">
                  <c:v>47539</c:v>
                </c:pt>
                <c:pt idx="1118">
                  <c:v>47546</c:v>
                </c:pt>
                <c:pt idx="1119">
                  <c:v>47553</c:v>
                </c:pt>
                <c:pt idx="1120">
                  <c:v>47560</c:v>
                </c:pt>
                <c:pt idx="1121">
                  <c:v>47567</c:v>
                </c:pt>
                <c:pt idx="1122">
                  <c:v>47574</c:v>
                </c:pt>
                <c:pt idx="1123">
                  <c:v>47581</c:v>
                </c:pt>
                <c:pt idx="1124">
                  <c:v>47588</c:v>
                </c:pt>
                <c:pt idx="1125">
                  <c:v>47597</c:v>
                </c:pt>
                <c:pt idx="1126">
                  <c:v>47602</c:v>
                </c:pt>
                <c:pt idx="1127">
                  <c:v>47610</c:v>
                </c:pt>
                <c:pt idx="1128">
                  <c:v>47616</c:v>
                </c:pt>
                <c:pt idx="1129">
                  <c:v>47623</c:v>
                </c:pt>
                <c:pt idx="1130">
                  <c:v>47631</c:v>
                </c:pt>
                <c:pt idx="1131">
                  <c:v>47637</c:v>
                </c:pt>
                <c:pt idx="1132">
                  <c:v>47644</c:v>
                </c:pt>
                <c:pt idx="1133">
                  <c:v>47651</c:v>
                </c:pt>
                <c:pt idx="1134">
                  <c:v>47658</c:v>
                </c:pt>
                <c:pt idx="1135">
                  <c:v>47665</c:v>
                </c:pt>
                <c:pt idx="1136">
                  <c:v>47672</c:v>
                </c:pt>
                <c:pt idx="1137">
                  <c:v>47679</c:v>
                </c:pt>
                <c:pt idx="1138">
                  <c:v>47686</c:v>
                </c:pt>
                <c:pt idx="1139">
                  <c:v>47693</c:v>
                </c:pt>
                <c:pt idx="1140">
                  <c:v>47700</c:v>
                </c:pt>
                <c:pt idx="1141">
                  <c:v>47707</c:v>
                </c:pt>
                <c:pt idx="1142">
                  <c:v>47714</c:v>
                </c:pt>
                <c:pt idx="1143">
                  <c:v>47722</c:v>
                </c:pt>
                <c:pt idx="1144">
                  <c:v>47729</c:v>
                </c:pt>
                <c:pt idx="1145">
                  <c:v>47735</c:v>
                </c:pt>
                <c:pt idx="1146">
                  <c:v>47742</c:v>
                </c:pt>
                <c:pt idx="1147">
                  <c:v>47749</c:v>
                </c:pt>
                <c:pt idx="1148">
                  <c:v>47756</c:v>
                </c:pt>
                <c:pt idx="1149">
                  <c:v>47763</c:v>
                </c:pt>
                <c:pt idx="1150">
                  <c:v>47771</c:v>
                </c:pt>
                <c:pt idx="1151">
                  <c:v>47777</c:v>
                </c:pt>
                <c:pt idx="1152">
                  <c:v>47784</c:v>
                </c:pt>
                <c:pt idx="1153">
                  <c:v>47791</c:v>
                </c:pt>
                <c:pt idx="1154">
                  <c:v>47799</c:v>
                </c:pt>
                <c:pt idx="1155">
                  <c:v>47805</c:v>
                </c:pt>
                <c:pt idx="1156">
                  <c:v>47812</c:v>
                </c:pt>
                <c:pt idx="1157">
                  <c:v>47819</c:v>
                </c:pt>
                <c:pt idx="1158">
                  <c:v>47826</c:v>
                </c:pt>
                <c:pt idx="1159">
                  <c:v>47833</c:v>
                </c:pt>
                <c:pt idx="1160">
                  <c:v>47840</c:v>
                </c:pt>
                <c:pt idx="1161">
                  <c:v>47848</c:v>
                </c:pt>
                <c:pt idx="1162">
                  <c:v>47855</c:v>
                </c:pt>
                <c:pt idx="1163">
                  <c:v>47862</c:v>
                </c:pt>
                <c:pt idx="1164">
                  <c:v>47869</c:v>
                </c:pt>
                <c:pt idx="1165">
                  <c:v>47876</c:v>
                </c:pt>
                <c:pt idx="1166">
                  <c:v>47883</c:v>
                </c:pt>
                <c:pt idx="1167">
                  <c:v>47890</c:v>
                </c:pt>
                <c:pt idx="1168">
                  <c:v>47897</c:v>
                </c:pt>
                <c:pt idx="1169">
                  <c:v>47904</c:v>
                </c:pt>
                <c:pt idx="1170">
                  <c:v>47911</c:v>
                </c:pt>
                <c:pt idx="1171">
                  <c:v>47918</c:v>
                </c:pt>
                <c:pt idx="1172">
                  <c:v>47925</c:v>
                </c:pt>
                <c:pt idx="1173">
                  <c:v>47932</c:v>
                </c:pt>
                <c:pt idx="1174">
                  <c:v>47939</c:v>
                </c:pt>
                <c:pt idx="1175">
                  <c:v>47946</c:v>
                </c:pt>
                <c:pt idx="1176">
                  <c:v>47955</c:v>
                </c:pt>
                <c:pt idx="1177">
                  <c:v>47962</c:v>
                </c:pt>
                <c:pt idx="1178">
                  <c:v>47969</c:v>
                </c:pt>
                <c:pt idx="1179">
                  <c:v>47976</c:v>
                </c:pt>
                <c:pt idx="1180">
                  <c:v>47983</c:v>
                </c:pt>
                <c:pt idx="1181">
                  <c:v>47990</c:v>
                </c:pt>
                <c:pt idx="1182">
                  <c:v>47997</c:v>
                </c:pt>
                <c:pt idx="1183">
                  <c:v>48004</c:v>
                </c:pt>
                <c:pt idx="1184">
                  <c:v>48011</c:v>
                </c:pt>
                <c:pt idx="1185">
                  <c:v>48018</c:v>
                </c:pt>
                <c:pt idx="1186">
                  <c:v>48025</c:v>
                </c:pt>
                <c:pt idx="1187">
                  <c:v>48032</c:v>
                </c:pt>
                <c:pt idx="1188">
                  <c:v>48039</c:v>
                </c:pt>
                <c:pt idx="1189">
                  <c:v>48046</c:v>
                </c:pt>
                <c:pt idx="1190">
                  <c:v>48053</c:v>
                </c:pt>
                <c:pt idx="1191">
                  <c:v>48060</c:v>
                </c:pt>
                <c:pt idx="1192">
                  <c:v>48067</c:v>
                </c:pt>
                <c:pt idx="1193">
                  <c:v>48074</c:v>
                </c:pt>
                <c:pt idx="1194">
                  <c:v>48081</c:v>
                </c:pt>
                <c:pt idx="1195">
                  <c:v>48088</c:v>
                </c:pt>
                <c:pt idx="1196">
                  <c:v>48095</c:v>
                </c:pt>
                <c:pt idx="1197">
                  <c:v>48102</c:v>
                </c:pt>
                <c:pt idx="1198">
                  <c:v>48109</c:v>
                </c:pt>
                <c:pt idx="1199">
                  <c:v>48116</c:v>
                </c:pt>
                <c:pt idx="1200">
                  <c:v>48123</c:v>
                </c:pt>
                <c:pt idx="1201">
                  <c:v>48130</c:v>
                </c:pt>
                <c:pt idx="1202">
                  <c:v>48137</c:v>
                </c:pt>
                <c:pt idx="1203">
                  <c:v>48144</c:v>
                </c:pt>
                <c:pt idx="1204">
                  <c:v>48151</c:v>
                </c:pt>
                <c:pt idx="1205">
                  <c:v>48158</c:v>
                </c:pt>
                <c:pt idx="1206">
                  <c:v>48165</c:v>
                </c:pt>
                <c:pt idx="1207">
                  <c:v>48172</c:v>
                </c:pt>
                <c:pt idx="1208">
                  <c:v>48180</c:v>
                </c:pt>
                <c:pt idx="1209">
                  <c:v>48186</c:v>
                </c:pt>
                <c:pt idx="1210">
                  <c:v>48193</c:v>
                </c:pt>
                <c:pt idx="1211">
                  <c:v>48200</c:v>
                </c:pt>
                <c:pt idx="1212">
                  <c:v>48211</c:v>
                </c:pt>
                <c:pt idx="1213">
                  <c:v>48215</c:v>
                </c:pt>
                <c:pt idx="1214">
                  <c:v>48221</c:v>
                </c:pt>
                <c:pt idx="1215">
                  <c:v>48228</c:v>
                </c:pt>
                <c:pt idx="1216">
                  <c:v>48235</c:v>
                </c:pt>
                <c:pt idx="1217">
                  <c:v>48242</c:v>
                </c:pt>
                <c:pt idx="1218">
                  <c:v>48249</c:v>
                </c:pt>
                <c:pt idx="1219">
                  <c:v>48256</c:v>
                </c:pt>
                <c:pt idx="1220">
                  <c:v>48263</c:v>
                </c:pt>
                <c:pt idx="1221">
                  <c:v>48270</c:v>
                </c:pt>
                <c:pt idx="1222">
                  <c:v>48277</c:v>
                </c:pt>
                <c:pt idx="1223">
                  <c:v>48284</c:v>
                </c:pt>
                <c:pt idx="1224">
                  <c:v>48291</c:v>
                </c:pt>
                <c:pt idx="1225">
                  <c:v>48298</c:v>
                </c:pt>
                <c:pt idx="1226">
                  <c:v>48305</c:v>
                </c:pt>
                <c:pt idx="1227">
                  <c:v>48312</c:v>
                </c:pt>
                <c:pt idx="1228">
                  <c:v>48319</c:v>
                </c:pt>
                <c:pt idx="1229">
                  <c:v>48326</c:v>
                </c:pt>
                <c:pt idx="1230">
                  <c:v>48333</c:v>
                </c:pt>
                <c:pt idx="1231">
                  <c:v>48340</c:v>
                </c:pt>
                <c:pt idx="1232">
                  <c:v>48347</c:v>
                </c:pt>
                <c:pt idx="1233">
                  <c:v>48354</c:v>
                </c:pt>
                <c:pt idx="1234">
                  <c:v>48361</c:v>
                </c:pt>
                <c:pt idx="1235">
                  <c:v>48368</c:v>
                </c:pt>
                <c:pt idx="1236">
                  <c:v>48375</c:v>
                </c:pt>
                <c:pt idx="1237">
                  <c:v>48382</c:v>
                </c:pt>
                <c:pt idx="1238">
                  <c:v>48389</c:v>
                </c:pt>
                <c:pt idx="1239">
                  <c:v>48396</c:v>
                </c:pt>
                <c:pt idx="1240">
                  <c:v>48403</c:v>
                </c:pt>
                <c:pt idx="1241">
                  <c:v>48410</c:v>
                </c:pt>
                <c:pt idx="1242">
                  <c:v>48417</c:v>
                </c:pt>
                <c:pt idx="1243">
                  <c:v>48424</c:v>
                </c:pt>
                <c:pt idx="1244">
                  <c:v>48431</c:v>
                </c:pt>
                <c:pt idx="1245">
                  <c:v>48438</c:v>
                </c:pt>
                <c:pt idx="1246">
                  <c:v>48445</c:v>
                </c:pt>
                <c:pt idx="1247">
                  <c:v>48452</c:v>
                </c:pt>
                <c:pt idx="1248">
                  <c:v>48459</c:v>
                </c:pt>
                <c:pt idx="1249">
                  <c:v>48466</c:v>
                </c:pt>
                <c:pt idx="1250">
                  <c:v>48473</c:v>
                </c:pt>
                <c:pt idx="1251">
                  <c:v>48480</c:v>
                </c:pt>
                <c:pt idx="1252">
                  <c:v>48487</c:v>
                </c:pt>
                <c:pt idx="1253">
                  <c:v>48494</c:v>
                </c:pt>
                <c:pt idx="1254">
                  <c:v>48501</c:v>
                </c:pt>
                <c:pt idx="1255">
                  <c:v>48508</c:v>
                </c:pt>
                <c:pt idx="1256">
                  <c:v>48515</c:v>
                </c:pt>
                <c:pt idx="1257">
                  <c:v>48522</c:v>
                </c:pt>
                <c:pt idx="1258">
                  <c:v>48530</c:v>
                </c:pt>
                <c:pt idx="1259">
                  <c:v>48536</c:v>
                </c:pt>
                <c:pt idx="1260">
                  <c:v>48544</c:v>
                </c:pt>
                <c:pt idx="1261">
                  <c:v>48550</c:v>
                </c:pt>
                <c:pt idx="1262">
                  <c:v>48557</c:v>
                </c:pt>
                <c:pt idx="1263">
                  <c:v>48564</c:v>
                </c:pt>
                <c:pt idx="1264">
                  <c:v>48571</c:v>
                </c:pt>
                <c:pt idx="1265">
                  <c:v>48583</c:v>
                </c:pt>
                <c:pt idx="1266">
                  <c:v>48586</c:v>
                </c:pt>
                <c:pt idx="1267">
                  <c:v>48593</c:v>
                </c:pt>
                <c:pt idx="1268">
                  <c:v>48600</c:v>
                </c:pt>
                <c:pt idx="1269">
                  <c:v>48607</c:v>
                </c:pt>
                <c:pt idx="1270">
                  <c:v>48614</c:v>
                </c:pt>
                <c:pt idx="1271">
                  <c:v>48621</c:v>
                </c:pt>
                <c:pt idx="1272">
                  <c:v>48628</c:v>
                </c:pt>
                <c:pt idx="1273">
                  <c:v>48635</c:v>
                </c:pt>
                <c:pt idx="1274">
                  <c:v>48642</c:v>
                </c:pt>
                <c:pt idx="1275">
                  <c:v>48649</c:v>
                </c:pt>
                <c:pt idx="1276">
                  <c:v>48656</c:v>
                </c:pt>
                <c:pt idx="1277">
                  <c:v>48663</c:v>
                </c:pt>
                <c:pt idx="1278">
                  <c:v>48670</c:v>
                </c:pt>
                <c:pt idx="1279">
                  <c:v>48677</c:v>
                </c:pt>
                <c:pt idx="1280">
                  <c:v>48688</c:v>
                </c:pt>
                <c:pt idx="1281">
                  <c:v>48691</c:v>
                </c:pt>
                <c:pt idx="1282">
                  <c:v>48698</c:v>
                </c:pt>
                <c:pt idx="1283">
                  <c:v>48705</c:v>
                </c:pt>
                <c:pt idx="1284">
                  <c:v>48712</c:v>
                </c:pt>
                <c:pt idx="1285">
                  <c:v>48719</c:v>
                </c:pt>
                <c:pt idx="1286">
                  <c:v>48726</c:v>
                </c:pt>
                <c:pt idx="1287">
                  <c:v>48733</c:v>
                </c:pt>
                <c:pt idx="1288">
                  <c:v>48740</c:v>
                </c:pt>
                <c:pt idx="1289">
                  <c:v>48747</c:v>
                </c:pt>
                <c:pt idx="1290">
                  <c:v>48754</c:v>
                </c:pt>
                <c:pt idx="1291">
                  <c:v>48761</c:v>
                </c:pt>
                <c:pt idx="1292">
                  <c:v>48768</c:v>
                </c:pt>
                <c:pt idx="1293">
                  <c:v>48775</c:v>
                </c:pt>
                <c:pt idx="1294">
                  <c:v>48782</c:v>
                </c:pt>
                <c:pt idx="1295">
                  <c:v>48789</c:v>
                </c:pt>
                <c:pt idx="1296">
                  <c:v>48796</c:v>
                </c:pt>
                <c:pt idx="1297">
                  <c:v>48803</c:v>
                </c:pt>
                <c:pt idx="1298">
                  <c:v>48810</c:v>
                </c:pt>
                <c:pt idx="1299">
                  <c:v>48817</c:v>
                </c:pt>
                <c:pt idx="1300">
                  <c:v>48824</c:v>
                </c:pt>
                <c:pt idx="1301">
                  <c:v>48831</c:v>
                </c:pt>
                <c:pt idx="1302">
                  <c:v>48838</c:v>
                </c:pt>
                <c:pt idx="1303">
                  <c:v>48845</c:v>
                </c:pt>
                <c:pt idx="1304">
                  <c:v>48852</c:v>
                </c:pt>
                <c:pt idx="1305">
                  <c:v>48859</c:v>
                </c:pt>
                <c:pt idx="1306">
                  <c:v>48866</c:v>
                </c:pt>
                <c:pt idx="1307">
                  <c:v>48873</c:v>
                </c:pt>
                <c:pt idx="1308">
                  <c:v>48880</c:v>
                </c:pt>
                <c:pt idx="1309">
                  <c:v>48887</c:v>
                </c:pt>
                <c:pt idx="1310">
                  <c:v>48897</c:v>
                </c:pt>
                <c:pt idx="1311">
                  <c:v>48901</c:v>
                </c:pt>
                <c:pt idx="1312">
                  <c:v>48908</c:v>
                </c:pt>
                <c:pt idx="1313">
                  <c:v>48915</c:v>
                </c:pt>
                <c:pt idx="1314">
                  <c:v>48922</c:v>
                </c:pt>
                <c:pt idx="1315">
                  <c:v>48929</c:v>
                </c:pt>
                <c:pt idx="1316">
                  <c:v>48936</c:v>
                </c:pt>
                <c:pt idx="1317">
                  <c:v>48943</c:v>
                </c:pt>
                <c:pt idx="1318">
                  <c:v>48950</c:v>
                </c:pt>
                <c:pt idx="1319">
                  <c:v>48957</c:v>
                </c:pt>
                <c:pt idx="1320">
                  <c:v>48964</c:v>
                </c:pt>
                <c:pt idx="1321">
                  <c:v>48971</c:v>
                </c:pt>
                <c:pt idx="1322">
                  <c:v>48978</c:v>
                </c:pt>
                <c:pt idx="1323">
                  <c:v>48985</c:v>
                </c:pt>
                <c:pt idx="1324">
                  <c:v>48992</c:v>
                </c:pt>
                <c:pt idx="1325">
                  <c:v>48999</c:v>
                </c:pt>
                <c:pt idx="1326">
                  <c:v>49006</c:v>
                </c:pt>
                <c:pt idx="1327">
                  <c:v>49013</c:v>
                </c:pt>
                <c:pt idx="1328">
                  <c:v>49020</c:v>
                </c:pt>
                <c:pt idx="1329">
                  <c:v>49027</c:v>
                </c:pt>
                <c:pt idx="1330">
                  <c:v>49034</c:v>
                </c:pt>
                <c:pt idx="1331">
                  <c:v>49045</c:v>
                </c:pt>
                <c:pt idx="1332">
                  <c:v>49048</c:v>
                </c:pt>
                <c:pt idx="1333">
                  <c:v>49055</c:v>
                </c:pt>
                <c:pt idx="1334">
                  <c:v>49062</c:v>
                </c:pt>
                <c:pt idx="1335">
                  <c:v>49069</c:v>
                </c:pt>
                <c:pt idx="1336">
                  <c:v>49076</c:v>
                </c:pt>
                <c:pt idx="1337">
                  <c:v>49083</c:v>
                </c:pt>
                <c:pt idx="1338">
                  <c:v>49090</c:v>
                </c:pt>
                <c:pt idx="1339">
                  <c:v>49097</c:v>
                </c:pt>
                <c:pt idx="1340">
                  <c:v>49104</c:v>
                </c:pt>
                <c:pt idx="1341">
                  <c:v>49111</c:v>
                </c:pt>
                <c:pt idx="1342">
                  <c:v>49118</c:v>
                </c:pt>
                <c:pt idx="1343">
                  <c:v>49125</c:v>
                </c:pt>
                <c:pt idx="1344">
                  <c:v>49132</c:v>
                </c:pt>
                <c:pt idx="1345">
                  <c:v>49139</c:v>
                </c:pt>
                <c:pt idx="1346">
                  <c:v>49146</c:v>
                </c:pt>
                <c:pt idx="1347">
                  <c:v>49153</c:v>
                </c:pt>
                <c:pt idx="1348">
                  <c:v>49160</c:v>
                </c:pt>
                <c:pt idx="1349">
                  <c:v>49167</c:v>
                </c:pt>
                <c:pt idx="1350">
                  <c:v>49174</c:v>
                </c:pt>
                <c:pt idx="1351">
                  <c:v>49181</c:v>
                </c:pt>
                <c:pt idx="1352">
                  <c:v>49188</c:v>
                </c:pt>
                <c:pt idx="1353">
                  <c:v>49195</c:v>
                </c:pt>
                <c:pt idx="1354">
                  <c:v>49202</c:v>
                </c:pt>
                <c:pt idx="1355">
                  <c:v>49209</c:v>
                </c:pt>
                <c:pt idx="1356">
                  <c:v>49216</c:v>
                </c:pt>
                <c:pt idx="1357">
                  <c:v>49223</c:v>
                </c:pt>
                <c:pt idx="1358">
                  <c:v>49230</c:v>
                </c:pt>
                <c:pt idx="1359">
                  <c:v>49237</c:v>
                </c:pt>
                <c:pt idx="1360">
                  <c:v>49244</c:v>
                </c:pt>
                <c:pt idx="1361">
                  <c:v>49251</c:v>
                </c:pt>
                <c:pt idx="1362">
                  <c:v>49261</c:v>
                </c:pt>
                <c:pt idx="1363">
                  <c:v>49265</c:v>
                </c:pt>
                <c:pt idx="1364">
                  <c:v>49272</c:v>
                </c:pt>
                <c:pt idx="1365">
                  <c:v>49279</c:v>
                </c:pt>
                <c:pt idx="1366">
                  <c:v>49286</c:v>
                </c:pt>
                <c:pt idx="1367">
                  <c:v>49293</c:v>
                </c:pt>
                <c:pt idx="1368">
                  <c:v>49300</c:v>
                </c:pt>
                <c:pt idx="1369">
                  <c:v>49307</c:v>
                </c:pt>
                <c:pt idx="1370">
                  <c:v>49314</c:v>
                </c:pt>
                <c:pt idx="1371">
                  <c:v>49321</c:v>
                </c:pt>
                <c:pt idx="1372">
                  <c:v>49328</c:v>
                </c:pt>
                <c:pt idx="1373">
                  <c:v>49335</c:v>
                </c:pt>
                <c:pt idx="1374">
                  <c:v>49342</c:v>
                </c:pt>
                <c:pt idx="1375">
                  <c:v>49349</c:v>
                </c:pt>
                <c:pt idx="1376">
                  <c:v>49356</c:v>
                </c:pt>
                <c:pt idx="1377">
                  <c:v>49363</c:v>
                </c:pt>
                <c:pt idx="1378">
                  <c:v>49370</c:v>
                </c:pt>
                <c:pt idx="1379">
                  <c:v>49377</c:v>
                </c:pt>
                <c:pt idx="1380">
                  <c:v>49384</c:v>
                </c:pt>
                <c:pt idx="1381">
                  <c:v>49395</c:v>
                </c:pt>
                <c:pt idx="1382">
                  <c:v>49398</c:v>
                </c:pt>
                <c:pt idx="1383">
                  <c:v>49405</c:v>
                </c:pt>
                <c:pt idx="1384">
                  <c:v>49412</c:v>
                </c:pt>
                <c:pt idx="1385">
                  <c:v>49419</c:v>
                </c:pt>
                <c:pt idx="1386">
                  <c:v>49426</c:v>
                </c:pt>
                <c:pt idx="1387">
                  <c:v>49433</c:v>
                </c:pt>
                <c:pt idx="1388">
                  <c:v>49440</c:v>
                </c:pt>
                <c:pt idx="1389">
                  <c:v>49447</c:v>
                </c:pt>
                <c:pt idx="1390">
                  <c:v>49454</c:v>
                </c:pt>
                <c:pt idx="1391">
                  <c:v>49461</c:v>
                </c:pt>
                <c:pt idx="1392">
                  <c:v>49468</c:v>
                </c:pt>
                <c:pt idx="1393">
                  <c:v>49475</c:v>
                </c:pt>
                <c:pt idx="1394">
                  <c:v>49482</c:v>
                </c:pt>
                <c:pt idx="1395">
                  <c:v>49489</c:v>
                </c:pt>
                <c:pt idx="1396">
                  <c:v>49496</c:v>
                </c:pt>
                <c:pt idx="1397">
                  <c:v>49503</c:v>
                </c:pt>
                <c:pt idx="1398">
                  <c:v>49510</c:v>
                </c:pt>
                <c:pt idx="1399">
                  <c:v>49517</c:v>
                </c:pt>
                <c:pt idx="1400">
                  <c:v>49524</c:v>
                </c:pt>
                <c:pt idx="1401">
                  <c:v>49531</c:v>
                </c:pt>
                <c:pt idx="1402">
                  <c:v>49538</c:v>
                </c:pt>
                <c:pt idx="1403">
                  <c:v>49545</c:v>
                </c:pt>
                <c:pt idx="1404">
                  <c:v>49552</c:v>
                </c:pt>
                <c:pt idx="1405">
                  <c:v>49559</c:v>
                </c:pt>
                <c:pt idx="1406">
                  <c:v>49566</c:v>
                </c:pt>
                <c:pt idx="1407">
                  <c:v>49573</c:v>
                </c:pt>
                <c:pt idx="1408">
                  <c:v>49580</c:v>
                </c:pt>
                <c:pt idx="1409">
                  <c:v>49587</c:v>
                </c:pt>
                <c:pt idx="1410">
                  <c:v>49594</c:v>
                </c:pt>
                <c:pt idx="1411">
                  <c:v>49601</c:v>
                </c:pt>
                <c:pt idx="1412">
                  <c:v>49608</c:v>
                </c:pt>
                <c:pt idx="1413">
                  <c:v>49615</c:v>
                </c:pt>
                <c:pt idx="1414">
                  <c:v>49622</c:v>
                </c:pt>
                <c:pt idx="1415">
                  <c:v>49629</c:v>
                </c:pt>
                <c:pt idx="1416">
                  <c:v>49636</c:v>
                </c:pt>
                <c:pt idx="1417">
                  <c:v>49643</c:v>
                </c:pt>
                <c:pt idx="1418">
                  <c:v>49650</c:v>
                </c:pt>
                <c:pt idx="1419">
                  <c:v>49657</c:v>
                </c:pt>
                <c:pt idx="1420">
                  <c:v>49664</c:v>
                </c:pt>
                <c:pt idx="1421">
                  <c:v>49674</c:v>
                </c:pt>
                <c:pt idx="1422">
                  <c:v>49681</c:v>
                </c:pt>
                <c:pt idx="1423">
                  <c:v>49688</c:v>
                </c:pt>
                <c:pt idx="1424">
                  <c:v>49696</c:v>
                </c:pt>
                <c:pt idx="1425">
                  <c:v>49702</c:v>
                </c:pt>
                <c:pt idx="1426">
                  <c:v>49709</c:v>
                </c:pt>
                <c:pt idx="1427">
                  <c:v>49716</c:v>
                </c:pt>
                <c:pt idx="1428">
                  <c:v>49724</c:v>
                </c:pt>
                <c:pt idx="1429">
                  <c:v>49730</c:v>
                </c:pt>
                <c:pt idx="1430">
                  <c:v>49737</c:v>
                </c:pt>
                <c:pt idx="1431">
                  <c:v>49744</c:v>
                </c:pt>
                <c:pt idx="1432">
                  <c:v>49751</c:v>
                </c:pt>
                <c:pt idx="1433">
                  <c:v>49758</c:v>
                </c:pt>
                <c:pt idx="1434">
                  <c:v>49765</c:v>
                </c:pt>
                <c:pt idx="1435">
                  <c:v>49772</c:v>
                </c:pt>
                <c:pt idx="1436">
                  <c:v>49781</c:v>
                </c:pt>
                <c:pt idx="1437">
                  <c:v>49786</c:v>
                </c:pt>
                <c:pt idx="1438">
                  <c:v>49793</c:v>
                </c:pt>
                <c:pt idx="1439">
                  <c:v>49801</c:v>
                </c:pt>
                <c:pt idx="1440">
                  <c:v>49807</c:v>
                </c:pt>
                <c:pt idx="1441">
                  <c:v>49814</c:v>
                </c:pt>
                <c:pt idx="1442">
                  <c:v>49822</c:v>
                </c:pt>
                <c:pt idx="1443">
                  <c:v>49828</c:v>
                </c:pt>
                <c:pt idx="1444">
                  <c:v>49835</c:v>
                </c:pt>
                <c:pt idx="1445">
                  <c:v>49842</c:v>
                </c:pt>
                <c:pt idx="1446">
                  <c:v>49849</c:v>
                </c:pt>
                <c:pt idx="1447">
                  <c:v>49856</c:v>
                </c:pt>
                <c:pt idx="1448">
                  <c:v>49863</c:v>
                </c:pt>
                <c:pt idx="1449">
                  <c:v>49870</c:v>
                </c:pt>
                <c:pt idx="1450">
                  <c:v>49877</c:v>
                </c:pt>
                <c:pt idx="1451">
                  <c:v>49884</c:v>
                </c:pt>
                <c:pt idx="1452">
                  <c:v>49891</c:v>
                </c:pt>
                <c:pt idx="1453">
                  <c:v>49898</c:v>
                </c:pt>
                <c:pt idx="1454">
                  <c:v>49905</c:v>
                </c:pt>
                <c:pt idx="1455">
                  <c:v>49913</c:v>
                </c:pt>
                <c:pt idx="1456">
                  <c:v>49920</c:v>
                </c:pt>
                <c:pt idx="1457">
                  <c:v>49926</c:v>
                </c:pt>
                <c:pt idx="1458">
                  <c:v>49933</c:v>
                </c:pt>
                <c:pt idx="1459">
                  <c:v>49940</c:v>
                </c:pt>
                <c:pt idx="1460">
                  <c:v>49947</c:v>
                </c:pt>
                <c:pt idx="1461">
                  <c:v>49954</c:v>
                </c:pt>
                <c:pt idx="1462">
                  <c:v>49962</c:v>
                </c:pt>
                <c:pt idx="1463">
                  <c:v>49968</c:v>
                </c:pt>
                <c:pt idx="1464">
                  <c:v>49975</c:v>
                </c:pt>
                <c:pt idx="1465">
                  <c:v>49982</c:v>
                </c:pt>
                <c:pt idx="1466">
                  <c:v>49989</c:v>
                </c:pt>
                <c:pt idx="1467">
                  <c:v>49996</c:v>
                </c:pt>
                <c:pt idx="1468">
                  <c:v>50003</c:v>
                </c:pt>
                <c:pt idx="1469">
                  <c:v>50010</c:v>
                </c:pt>
                <c:pt idx="1470">
                  <c:v>50017</c:v>
                </c:pt>
                <c:pt idx="1471">
                  <c:v>50024</c:v>
                </c:pt>
                <c:pt idx="1472">
                  <c:v>50031</c:v>
                </c:pt>
                <c:pt idx="1473">
                  <c:v>50040</c:v>
                </c:pt>
                <c:pt idx="1474">
                  <c:v>50047</c:v>
                </c:pt>
                <c:pt idx="1475">
                  <c:v>50054</c:v>
                </c:pt>
                <c:pt idx="1476">
                  <c:v>50061</c:v>
                </c:pt>
                <c:pt idx="1477">
                  <c:v>50068</c:v>
                </c:pt>
                <c:pt idx="1478">
                  <c:v>50075</c:v>
                </c:pt>
                <c:pt idx="1479">
                  <c:v>50082</c:v>
                </c:pt>
                <c:pt idx="1480">
                  <c:v>50089</c:v>
                </c:pt>
                <c:pt idx="1481">
                  <c:v>50096</c:v>
                </c:pt>
                <c:pt idx="1482">
                  <c:v>50103</c:v>
                </c:pt>
                <c:pt idx="1483">
                  <c:v>50110</c:v>
                </c:pt>
                <c:pt idx="1484">
                  <c:v>50117</c:v>
                </c:pt>
                <c:pt idx="1485">
                  <c:v>50124</c:v>
                </c:pt>
                <c:pt idx="1486">
                  <c:v>50131</c:v>
                </c:pt>
                <c:pt idx="1487">
                  <c:v>50139</c:v>
                </c:pt>
                <c:pt idx="1488">
                  <c:v>50146</c:v>
                </c:pt>
                <c:pt idx="1489">
                  <c:v>50153</c:v>
                </c:pt>
                <c:pt idx="1490">
                  <c:v>50160</c:v>
                </c:pt>
                <c:pt idx="1491">
                  <c:v>50167</c:v>
                </c:pt>
                <c:pt idx="1492">
                  <c:v>50174</c:v>
                </c:pt>
                <c:pt idx="1493">
                  <c:v>50181</c:v>
                </c:pt>
                <c:pt idx="1494">
                  <c:v>50188</c:v>
                </c:pt>
                <c:pt idx="1495">
                  <c:v>50195</c:v>
                </c:pt>
                <c:pt idx="1496">
                  <c:v>50202</c:v>
                </c:pt>
                <c:pt idx="1497">
                  <c:v>50209</c:v>
                </c:pt>
                <c:pt idx="1498">
                  <c:v>50216</c:v>
                </c:pt>
                <c:pt idx="1499">
                  <c:v>50223</c:v>
                </c:pt>
                <c:pt idx="1500">
                  <c:v>50230</c:v>
                </c:pt>
                <c:pt idx="1501">
                  <c:v>50237</c:v>
                </c:pt>
                <c:pt idx="1502">
                  <c:v>50244</c:v>
                </c:pt>
                <c:pt idx="1503">
                  <c:v>50251</c:v>
                </c:pt>
                <c:pt idx="1504">
                  <c:v>50258</c:v>
                </c:pt>
                <c:pt idx="1505">
                  <c:v>50265</c:v>
                </c:pt>
                <c:pt idx="1506">
                  <c:v>50272</c:v>
                </c:pt>
                <c:pt idx="1507">
                  <c:v>50279</c:v>
                </c:pt>
                <c:pt idx="1508">
                  <c:v>50286</c:v>
                </c:pt>
                <c:pt idx="1509">
                  <c:v>50293</c:v>
                </c:pt>
                <c:pt idx="1510">
                  <c:v>50300</c:v>
                </c:pt>
                <c:pt idx="1511">
                  <c:v>50307</c:v>
                </c:pt>
                <c:pt idx="1512">
                  <c:v>50314</c:v>
                </c:pt>
                <c:pt idx="1513">
                  <c:v>50321</c:v>
                </c:pt>
                <c:pt idx="1514">
                  <c:v>50328</c:v>
                </c:pt>
                <c:pt idx="1515">
                  <c:v>50335</c:v>
                </c:pt>
                <c:pt idx="1516">
                  <c:v>50342</c:v>
                </c:pt>
                <c:pt idx="1517">
                  <c:v>50349</c:v>
                </c:pt>
                <c:pt idx="1518">
                  <c:v>50356</c:v>
                </c:pt>
                <c:pt idx="1519">
                  <c:v>50363</c:v>
                </c:pt>
                <c:pt idx="1520">
                  <c:v>50371</c:v>
                </c:pt>
                <c:pt idx="1521">
                  <c:v>50377</c:v>
                </c:pt>
                <c:pt idx="1522">
                  <c:v>50384</c:v>
                </c:pt>
                <c:pt idx="1523">
                  <c:v>50391</c:v>
                </c:pt>
                <c:pt idx="1524">
                  <c:v>50398</c:v>
                </c:pt>
                <c:pt idx="1525">
                  <c:v>50405</c:v>
                </c:pt>
                <c:pt idx="1526">
                  <c:v>50412</c:v>
                </c:pt>
                <c:pt idx="1527">
                  <c:v>50419</c:v>
                </c:pt>
                <c:pt idx="1528">
                  <c:v>50426</c:v>
                </c:pt>
                <c:pt idx="1529">
                  <c:v>50433</c:v>
                </c:pt>
                <c:pt idx="1530">
                  <c:v>50440</c:v>
                </c:pt>
                <c:pt idx="1531">
                  <c:v>50447</c:v>
                </c:pt>
                <c:pt idx="1532">
                  <c:v>50454</c:v>
                </c:pt>
                <c:pt idx="1533">
                  <c:v>50461</c:v>
                </c:pt>
                <c:pt idx="1534">
                  <c:v>50468</c:v>
                </c:pt>
                <c:pt idx="1535">
                  <c:v>50475</c:v>
                </c:pt>
                <c:pt idx="1536">
                  <c:v>50482</c:v>
                </c:pt>
                <c:pt idx="1537">
                  <c:v>50489</c:v>
                </c:pt>
                <c:pt idx="1538">
                  <c:v>50496</c:v>
                </c:pt>
                <c:pt idx="1539">
                  <c:v>50503</c:v>
                </c:pt>
                <c:pt idx="1540">
                  <c:v>50510</c:v>
                </c:pt>
                <c:pt idx="1541">
                  <c:v>50517</c:v>
                </c:pt>
                <c:pt idx="1542">
                  <c:v>50524</c:v>
                </c:pt>
                <c:pt idx="1543">
                  <c:v>50531</c:v>
                </c:pt>
                <c:pt idx="1544">
                  <c:v>50538</c:v>
                </c:pt>
                <c:pt idx="1545">
                  <c:v>50545</c:v>
                </c:pt>
                <c:pt idx="1546">
                  <c:v>50552</c:v>
                </c:pt>
                <c:pt idx="1547">
                  <c:v>50559</c:v>
                </c:pt>
                <c:pt idx="1548">
                  <c:v>50566</c:v>
                </c:pt>
                <c:pt idx="1549">
                  <c:v>50573</c:v>
                </c:pt>
                <c:pt idx="1550">
                  <c:v>50580</c:v>
                </c:pt>
                <c:pt idx="1551">
                  <c:v>50587</c:v>
                </c:pt>
                <c:pt idx="1552">
                  <c:v>50594</c:v>
                </c:pt>
                <c:pt idx="1553">
                  <c:v>50601</c:v>
                </c:pt>
                <c:pt idx="1554">
                  <c:v>50608</c:v>
                </c:pt>
                <c:pt idx="1555">
                  <c:v>50615</c:v>
                </c:pt>
                <c:pt idx="1556">
                  <c:v>50622</c:v>
                </c:pt>
                <c:pt idx="1557">
                  <c:v>50629</c:v>
                </c:pt>
                <c:pt idx="1558">
                  <c:v>50636</c:v>
                </c:pt>
                <c:pt idx="1559">
                  <c:v>50643</c:v>
                </c:pt>
                <c:pt idx="1560">
                  <c:v>50650</c:v>
                </c:pt>
                <c:pt idx="1561">
                  <c:v>50657</c:v>
                </c:pt>
                <c:pt idx="1562">
                  <c:v>50664</c:v>
                </c:pt>
                <c:pt idx="1563">
                  <c:v>50671</c:v>
                </c:pt>
                <c:pt idx="1564">
                  <c:v>50678</c:v>
                </c:pt>
                <c:pt idx="1565">
                  <c:v>50685</c:v>
                </c:pt>
                <c:pt idx="1566">
                  <c:v>50692</c:v>
                </c:pt>
                <c:pt idx="1567">
                  <c:v>50699</c:v>
                </c:pt>
                <c:pt idx="1568">
                  <c:v>50706</c:v>
                </c:pt>
                <c:pt idx="1569">
                  <c:v>50713</c:v>
                </c:pt>
                <c:pt idx="1570">
                  <c:v>50721</c:v>
                </c:pt>
                <c:pt idx="1571">
                  <c:v>50727</c:v>
                </c:pt>
                <c:pt idx="1572">
                  <c:v>50735</c:v>
                </c:pt>
                <c:pt idx="1573">
                  <c:v>50741</c:v>
                </c:pt>
                <c:pt idx="1574">
                  <c:v>50748</c:v>
                </c:pt>
                <c:pt idx="1575">
                  <c:v>50755</c:v>
                </c:pt>
                <c:pt idx="1576">
                  <c:v>50762</c:v>
                </c:pt>
                <c:pt idx="1577">
                  <c:v>50774</c:v>
                </c:pt>
                <c:pt idx="1578">
                  <c:v>50777</c:v>
                </c:pt>
                <c:pt idx="1579">
                  <c:v>50784</c:v>
                </c:pt>
                <c:pt idx="1580">
                  <c:v>50791</c:v>
                </c:pt>
                <c:pt idx="1581">
                  <c:v>50798</c:v>
                </c:pt>
                <c:pt idx="1582">
                  <c:v>50805</c:v>
                </c:pt>
                <c:pt idx="1583">
                  <c:v>50812</c:v>
                </c:pt>
                <c:pt idx="1584">
                  <c:v>50819</c:v>
                </c:pt>
                <c:pt idx="1585">
                  <c:v>50826</c:v>
                </c:pt>
                <c:pt idx="1586">
                  <c:v>50833</c:v>
                </c:pt>
                <c:pt idx="1587">
                  <c:v>50840</c:v>
                </c:pt>
                <c:pt idx="1588">
                  <c:v>50847</c:v>
                </c:pt>
                <c:pt idx="1589">
                  <c:v>50854</c:v>
                </c:pt>
                <c:pt idx="1590">
                  <c:v>50861</c:v>
                </c:pt>
                <c:pt idx="1591">
                  <c:v>50872</c:v>
                </c:pt>
                <c:pt idx="1592">
                  <c:v>50875</c:v>
                </c:pt>
                <c:pt idx="1593">
                  <c:v>50882</c:v>
                </c:pt>
                <c:pt idx="1594">
                  <c:v>50889</c:v>
                </c:pt>
                <c:pt idx="1595">
                  <c:v>50896</c:v>
                </c:pt>
                <c:pt idx="1596">
                  <c:v>50903</c:v>
                </c:pt>
                <c:pt idx="1597">
                  <c:v>50910</c:v>
                </c:pt>
                <c:pt idx="1598">
                  <c:v>50917</c:v>
                </c:pt>
                <c:pt idx="1599">
                  <c:v>50924</c:v>
                </c:pt>
                <c:pt idx="1600">
                  <c:v>50931</c:v>
                </c:pt>
                <c:pt idx="1601">
                  <c:v>50938</c:v>
                </c:pt>
                <c:pt idx="1602">
                  <c:v>50945</c:v>
                </c:pt>
                <c:pt idx="1603">
                  <c:v>50952</c:v>
                </c:pt>
                <c:pt idx="1604">
                  <c:v>50959</c:v>
                </c:pt>
                <c:pt idx="1605">
                  <c:v>50966</c:v>
                </c:pt>
                <c:pt idx="1606">
                  <c:v>50973</c:v>
                </c:pt>
                <c:pt idx="1607">
                  <c:v>50980</c:v>
                </c:pt>
                <c:pt idx="1608">
                  <c:v>50987</c:v>
                </c:pt>
                <c:pt idx="1609">
                  <c:v>50994</c:v>
                </c:pt>
                <c:pt idx="1610">
                  <c:v>51001</c:v>
                </c:pt>
                <c:pt idx="1611">
                  <c:v>51008</c:v>
                </c:pt>
                <c:pt idx="1612">
                  <c:v>51015</c:v>
                </c:pt>
                <c:pt idx="1613">
                  <c:v>51022</c:v>
                </c:pt>
                <c:pt idx="1614">
                  <c:v>51029</c:v>
                </c:pt>
                <c:pt idx="1615">
                  <c:v>51036</c:v>
                </c:pt>
                <c:pt idx="1616">
                  <c:v>51043</c:v>
                </c:pt>
                <c:pt idx="1617">
                  <c:v>51050</c:v>
                </c:pt>
                <c:pt idx="1618">
                  <c:v>51057</c:v>
                </c:pt>
                <c:pt idx="1619">
                  <c:v>51064</c:v>
                </c:pt>
                <c:pt idx="1620">
                  <c:v>51071</c:v>
                </c:pt>
                <c:pt idx="1621">
                  <c:v>51078</c:v>
                </c:pt>
                <c:pt idx="1622">
                  <c:v>51088</c:v>
                </c:pt>
                <c:pt idx="1623">
                  <c:v>51092</c:v>
                </c:pt>
                <c:pt idx="1624">
                  <c:v>51099</c:v>
                </c:pt>
                <c:pt idx="1625">
                  <c:v>51106</c:v>
                </c:pt>
                <c:pt idx="1626">
                  <c:v>51113</c:v>
                </c:pt>
                <c:pt idx="1627">
                  <c:v>51120</c:v>
                </c:pt>
                <c:pt idx="1628">
                  <c:v>51127</c:v>
                </c:pt>
                <c:pt idx="1629">
                  <c:v>51134</c:v>
                </c:pt>
                <c:pt idx="1630">
                  <c:v>51141</c:v>
                </c:pt>
                <c:pt idx="1631">
                  <c:v>51148</c:v>
                </c:pt>
                <c:pt idx="1632">
                  <c:v>51155</c:v>
                </c:pt>
                <c:pt idx="1633">
                  <c:v>51162</c:v>
                </c:pt>
                <c:pt idx="1634">
                  <c:v>51169</c:v>
                </c:pt>
                <c:pt idx="1635">
                  <c:v>51176</c:v>
                </c:pt>
                <c:pt idx="1636">
                  <c:v>51183</c:v>
                </c:pt>
                <c:pt idx="1637">
                  <c:v>51190</c:v>
                </c:pt>
                <c:pt idx="1638">
                  <c:v>51197</c:v>
                </c:pt>
                <c:pt idx="1639">
                  <c:v>51204</c:v>
                </c:pt>
                <c:pt idx="1640">
                  <c:v>51211</c:v>
                </c:pt>
                <c:pt idx="1641">
                  <c:v>51218</c:v>
                </c:pt>
                <c:pt idx="1642">
                  <c:v>51229</c:v>
                </c:pt>
                <c:pt idx="1643">
                  <c:v>51232</c:v>
                </c:pt>
                <c:pt idx="1644">
                  <c:v>51239</c:v>
                </c:pt>
                <c:pt idx="1645">
                  <c:v>51246</c:v>
                </c:pt>
                <c:pt idx="1646">
                  <c:v>51253</c:v>
                </c:pt>
                <c:pt idx="1647">
                  <c:v>51260</c:v>
                </c:pt>
                <c:pt idx="1648">
                  <c:v>51267</c:v>
                </c:pt>
                <c:pt idx="1649">
                  <c:v>51274</c:v>
                </c:pt>
                <c:pt idx="1650">
                  <c:v>51281</c:v>
                </c:pt>
                <c:pt idx="1651">
                  <c:v>51288</c:v>
                </c:pt>
                <c:pt idx="1652">
                  <c:v>51295</c:v>
                </c:pt>
                <c:pt idx="1653">
                  <c:v>51302</c:v>
                </c:pt>
                <c:pt idx="1654">
                  <c:v>51309</c:v>
                </c:pt>
                <c:pt idx="1655">
                  <c:v>51316</c:v>
                </c:pt>
                <c:pt idx="1656">
                  <c:v>51323</c:v>
                </c:pt>
                <c:pt idx="1657">
                  <c:v>51330</c:v>
                </c:pt>
                <c:pt idx="1658">
                  <c:v>51337</c:v>
                </c:pt>
                <c:pt idx="1659">
                  <c:v>51344</c:v>
                </c:pt>
                <c:pt idx="1660">
                  <c:v>51351</c:v>
                </c:pt>
                <c:pt idx="1661">
                  <c:v>51358</c:v>
                </c:pt>
                <c:pt idx="1662">
                  <c:v>51365</c:v>
                </c:pt>
                <c:pt idx="1663">
                  <c:v>51372</c:v>
                </c:pt>
                <c:pt idx="1664">
                  <c:v>51379</c:v>
                </c:pt>
                <c:pt idx="1665">
                  <c:v>51386</c:v>
                </c:pt>
                <c:pt idx="1666">
                  <c:v>51393</c:v>
                </c:pt>
                <c:pt idx="1667">
                  <c:v>51400</c:v>
                </c:pt>
                <c:pt idx="1668">
                  <c:v>51407</c:v>
                </c:pt>
                <c:pt idx="1669">
                  <c:v>51414</c:v>
                </c:pt>
                <c:pt idx="1670">
                  <c:v>51421</c:v>
                </c:pt>
                <c:pt idx="1671">
                  <c:v>51428</c:v>
                </c:pt>
                <c:pt idx="1672">
                  <c:v>51435</c:v>
                </c:pt>
                <c:pt idx="1673">
                  <c:v>51442</c:v>
                </c:pt>
                <c:pt idx="1674">
                  <c:v>51449</c:v>
                </c:pt>
                <c:pt idx="1675">
                  <c:v>51456</c:v>
                </c:pt>
                <c:pt idx="1676">
                  <c:v>51463</c:v>
                </c:pt>
                <c:pt idx="1677">
                  <c:v>51470</c:v>
                </c:pt>
                <c:pt idx="1678">
                  <c:v>51477</c:v>
                </c:pt>
                <c:pt idx="1679">
                  <c:v>51484</c:v>
                </c:pt>
                <c:pt idx="1680">
                  <c:v>51491</c:v>
                </c:pt>
                <c:pt idx="1681">
                  <c:v>51501</c:v>
                </c:pt>
                <c:pt idx="1682">
                  <c:v>51508</c:v>
                </c:pt>
                <c:pt idx="1683">
                  <c:v>51515</c:v>
                </c:pt>
                <c:pt idx="1684">
                  <c:v>51523</c:v>
                </c:pt>
                <c:pt idx="1685">
                  <c:v>51529</c:v>
                </c:pt>
                <c:pt idx="1686">
                  <c:v>51536</c:v>
                </c:pt>
                <c:pt idx="1687">
                  <c:v>51543</c:v>
                </c:pt>
                <c:pt idx="1688">
                  <c:v>51551</c:v>
                </c:pt>
                <c:pt idx="1689">
                  <c:v>51557</c:v>
                </c:pt>
                <c:pt idx="1690">
                  <c:v>51564</c:v>
                </c:pt>
                <c:pt idx="1691">
                  <c:v>51571</c:v>
                </c:pt>
                <c:pt idx="1692">
                  <c:v>51578</c:v>
                </c:pt>
                <c:pt idx="1693">
                  <c:v>51585</c:v>
                </c:pt>
                <c:pt idx="1694">
                  <c:v>51592</c:v>
                </c:pt>
                <c:pt idx="1695">
                  <c:v>51599</c:v>
                </c:pt>
                <c:pt idx="1696">
                  <c:v>51606</c:v>
                </c:pt>
                <c:pt idx="1697">
                  <c:v>51615</c:v>
                </c:pt>
                <c:pt idx="1698">
                  <c:v>51620</c:v>
                </c:pt>
                <c:pt idx="1699">
                  <c:v>51628</c:v>
                </c:pt>
                <c:pt idx="1700">
                  <c:v>51634</c:v>
                </c:pt>
                <c:pt idx="1701">
                  <c:v>51641</c:v>
                </c:pt>
                <c:pt idx="1702">
                  <c:v>51649</c:v>
                </c:pt>
                <c:pt idx="1703">
                  <c:v>51655</c:v>
                </c:pt>
                <c:pt idx="1704">
                  <c:v>51662</c:v>
                </c:pt>
                <c:pt idx="1705">
                  <c:v>51669</c:v>
                </c:pt>
                <c:pt idx="1706">
                  <c:v>51676</c:v>
                </c:pt>
                <c:pt idx="1707">
                  <c:v>51683</c:v>
                </c:pt>
                <c:pt idx="1708">
                  <c:v>51690</c:v>
                </c:pt>
                <c:pt idx="1709">
                  <c:v>51697</c:v>
                </c:pt>
                <c:pt idx="1710">
                  <c:v>51704</c:v>
                </c:pt>
                <c:pt idx="1711">
                  <c:v>51711</c:v>
                </c:pt>
                <c:pt idx="1712">
                  <c:v>51718</c:v>
                </c:pt>
                <c:pt idx="1713">
                  <c:v>51725</c:v>
                </c:pt>
                <c:pt idx="1714">
                  <c:v>51732</c:v>
                </c:pt>
                <c:pt idx="1715">
                  <c:v>51740</c:v>
                </c:pt>
                <c:pt idx="1716">
                  <c:v>51747</c:v>
                </c:pt>
                <c:pt idx="1717">
                  <c:v>51753</c:v>
                </c:pt>
                <c:pt idx="1718">
                  <c:v>51760</c:v>
                </c:pt>
                <c:pt idx="1719">
                  <c:v>51767</c:v>
                </c:pt>
                <c:pt idx="1720">
                  <c:v>51774</c:v>
                </c:pt>
                <c:pt idx="1721">
                  <c:v>51781</c:v>
                </c:pt>
                <c:pt idx="1722">
                  <c:v>51789</c:v>
                </c:pt>
                <c:pt idx="1723">
                  <c:v>51795</c:v>
                </c:pt>
                <c:pt idx="1724">
                  <c:v>51802</c:v>
                </c:pt>
                <c:pt idx="1725">
                  <c:v>51809</c:v>
                </c:pt>
                <c:pt idx="1726">
                  <c:v>51817</c:v>
                </c:pt>
                <c:pt idx="1727">
                  <c:v>51823</c:v>
                </c:pt>
                <c:pt idx="1728">
                  <c:v>51830</c:v>
                </c:pt>
                <c:pt idx="1729">
                  <c:v>51837</c:v>
                </c:pt>
                <c:pt idx="1730">
                  <c:v>51844</c:v>
                </c:pt>
                <c:pt idx="1731">
                  <c:v>51851</c:v>
                </c:pt>
                <c:pt idx="1732">
                  <c:v>51858</c:v>
                </c:pt>
                <c:pt idx="1733">
                  <c:v>51866</c:v>
                </c:pt>
                <c:pt idx="1734">
                  <c:v>51873</c:v>
                </c:pt>
                <c:pt idx="1735">
                  <c:v>51880</c:v>
                </c:pt>
                <c:pt idx="1736">
                  <c:v>51887</c:v>
                </c:pt>
                <c:pt idx="1737">
                  <c:v>51894</c:v>
                </c:pt>
                <c:pt idx="1738">
                  <c:v>51901</c:v>
                </c:pt>
                <c:pt idx="1739">
                  <c:v>51908</c:v>
                </c:pt>
                <c:pt idx="1740">
                  <c:v>51915</c:v>
                </c:pt>
                <c:pt idx="1741">
                  <c:v>51922</c:v>
                </c:pt>
                <c:pt idx="1742">
                  <c:v>51929</c:v>
                </c:pt>
                <c:pt idx="1743">
                  <c:v>51936</c:v>
                </c:pt>
                <c:pt idx="1744">
                  <c:v>51943</c:v>
                </c:pt>
                <c:pt idx="1745">
                  <c:v>51950</c:v>
                </c:pt>
                <c:pt idx="1746">
                  <c:v>51957</c:v>
                </c:pt>
                <c:pt idx="1747">
                  <c:v>51966</c:v>
                </c:pt>
                <c:pt idx="1748">
                  <c:v>51973</c:v>
                </c:pt>
                <c:pt idx="1749">
                  <c:v>51980</c:v>
                </c:pt>
                <c:pt idx="1750">
                  <c:v>51987</c:v>
                </c:pt>
                <c:pt idx="1751">
                  <c:v>51994</c:v>
                </c:pt>
                <c:pt idx="1752">
                  <c:v>52001</c:v>
                </c:pt>
                <c:pt idx="1753">
                  <c:v>52008</c:v>
                </c:pt>
                <c:pt idx="1754">
                  <c:v>52015</c:v>
                </c:pt>
                <c:pt idx="1755">
                  <c:v>52022</c:v>
                </c:pt>
                <c:pt idx="1756">
                  <c:v>52029</c:v>
                </c:pt>
                <c:pt idx="1757">
                  <c:v>52036</c:v>
                </c:pt>
                <c:pt idx="1758">
                  <c:v>52043</c:v>
                </c:pt>
                <c:pt idx="1759">
                  <c:v>52050</c:v>
                </c:pt>
                <c:pt idx="1760">
                  <c:v>52057</c:v>
                </c:pt>
                <c:pt idx="1761">
                  <c:v>52064</c:v>
                </c:pt>
                <c:pt idx="1762">
                  <c:v>52071</c:v>
                </c:pt>
                <c:pt idx="1763">
                  <c:v>52078</c:v>
                </c:pt>
                <c:pt idx="1764">
                  <c:v>52085</c:v>
                </c:pt>
                <c:pt idx="1765">
                  <c:v>52092</c:v>
                </c:pt>
                <c:pt idx="1766">
                  <c:v>52099</c:v>
                </c:pt>
                <c:pt idx="1767">
                  <c:v>52106</c:v>
                </c:pt>
                <c:pt idx="1768">
                  <c:v>52113</c:v>
                </c:pt>
                <c:pt idx="1769">
                  <c:v>52120</c:v>
                </c:pt>
                <c:pt idx="1770">
                  <c:v>52127</c:v>
                </c:pt>
                <c:pt idx="1771">
                  <c:v>52134</c:v>
                </c:pt>
                <c:pt idx="1772">
                  <c:v>52141</c:v>
                </c:pt>
                <c:pt idx="1773">
                  <c:v>52148</c:v>
                </c:pt>
                <c:pt idx="1774">
                  <c:v>52155</c:v>
                </c:pt>
                <c:pt idx="1775">
                  <c:v>52162</c:v>
                </c:pt>
                <c:pt idx="1776">
                  <c:v>52169</c:v>
                </c:pt>
                <c:pt idx="1777">
                  <c:v>52176</c:v>
                </c:pt>
                <c:pt idx="1778">
                  <c:v>52183</c:v>
                </c:pt>
                <c:pt idx="1779">
                  <c:v>52190</c:v>
                </c:pt>
                <c:pt idx="1780">
                  <c:v>52198</c:v>
                </c:pt>
                <c:pt idx="1781">
                  <c:v>52204</c:v>
                </c:pt>
                <c:pt idx="1782">
                  <c:v>52211</c:v>
                </c:pt>
                <c:pt idx="1783">
                  <c:v>52218</c:v>
                </c:pt>
                <c:pt idx="1784">
                  <c:v>52229</c:v>
                </c:pt>
                <c:pt idx="1785">
                  <c:v>52233</c:v>
                </c:pt>
                <c:pt idx="1786">
                  <c:v>52239</c:v>
                </c:pt>
                <c:pt idx="1787">
                  <c:v>52246</c:v>
                </c:pt>
                <c:pt idx="1788">
                  <c:v>52253</c:v>
                </c:pt>
                <c:pt idx="1789">
                  <c:v>52260</c:v>
                </c:pt>
                <c:pt idx="1790">
                  <c:v>52267</c:v>
                </c:pt>
                <c:pt idx="1791">
                  <c:v>52274</c:v>
                </c:pt>
                <c:pt idx="1792">
                  <c:v>52281</c:v>
                </c:pt>
                <c:pt idx="1793">
                  <c:v>52288</c:v>
                </c:pt>
                <c:pt idx="1794">
                  <c:v>52295</c:v>
                </c:pt>
                <c:pt idx="1795">
                  <c:v>52302</c:v>
                </c:pt>
                <c:pt idx="1796">
                  <c:v>52309</c:v>
                </c:pt>
                <c:pt idx="1797">
                  <c:v>52316</c:v>
                </c:pt>
                <c:pt idx="1798">
                  <c:v>52323</c:v>
                </c:pt>
                <c:pt idx="1799">
                  <c:v>52330</c:v>
                </c:pt>
                <c:pt idx="1800">
                  <c:v>52337</c:v>
                </c:pt>
                <c:pt idx="1801">
                  <c:v>52344</c:v>
                </c:pt>
                <c:pt idx="1802">
                  <c:v>52351</c:v>
                </c:pt>
                <c:pt idx="1803">
                  <c:v>52358</c:v>
                </c:pt>
                <c:pt idx="1804">
                  <c:v>52365</c:v>
                </c:pt>
                <c:pt idx="1805">
                  <c:v>52372</c:v>
                </c:pt>
                <c:pt idx="1806">
                  <c:v>52379</c:v>
                </c:pt>
                <c:pt idx="1807">
                  <c:v>52386</c:v>
                </c:pt>
                <c:pt idx="1808">
                  <c:v>52393</c:v>
                </c:pt>
                <c:pt idx="1809">
                  <c:v>52400</c:v>
                </c:pt>
                <c:pt idx="1810">
                  <c:v>52407</c:v>
                </c:pt>
                <c:pt idx="1811">
                  <c:v>52414</c:v>
                </c:pt>
                <c:pt idx="1812">
                  <c:v>52421</c:v>
                </c:pt>
                <c:pt idx="1813">
                  <c:v>52428</c:v>
                </c:pt>
                <c:pt idx="1814">
                  <c:v>52435</c:v>
                </c:pt>
                <c:pt idx="1815">
                  <c:v>52442</c:v>
                </c:pt>
                <c:pt idx="1816">
                  <c:v>52449</c:v>
                </c:pt>
                <c:pt idx="1817">
                  <c:v>52456</c:v>
                </c:pt>
                <c:pt idx="1818">
                  <c:v>52463</c:v>
                </c:pt>
                <c:pt idx="1819">
                  <c:v>52470</c:v>
                </c:pt>
                <c:pt idx="1820">
                  <c:v>52477</c:v>
                </c:pt>
                <c:pt idx="1821">
                  <c:v>52484</c:v>
                </c:pt>
                <c:pt idx="1822">
                  <c:v>52491</c:v>
                </c:pt>
                <c:pt idx="1823">
                  <c:v>52498</c:v>
                </c:pt>
                <c:pt idx="1824">
                  <c:v>52505</c:v>
                </c:pt>
                <c:pt idx="1825">
                  <c:v>52512</c:v>
                </c:pt>
                <c:pt idx="1826">
                  <c:v>52519</c:v>
                </c:pt>
                <c:pt idx="1827">
                  <c:v>52526</c:v>
                </c:pt>
                <c:pt idx="1828">
                  <c:v>52533</c:v>
                </c:pt>
                <c:pt idx="1829">
                  <c:v>52540</c:v>
                </c:pt>
                <c:pt idx="1830">
                  <c:v>52547</c:v>
                </c:pt>
                <c:pt idx="1831">
                  <c:v>52554</c:v>
                </c:pt>
                <c:pt idx="1832">
                  <c:v>52562</c:v>
                </c:pt>
                <c:pt idx="1833">
                  <c:v>52568</c:v>
                </c:pt>
                <c:pt idx="1834">
                  <c:v>52575</c:v>
                </c:pt>
                <c:pt idx="1835">
                  <c:v>52582</c:v>
                </c:pt>
                <c:pt idx="1836">
                  <c:v>52589</c:v>
                </c:pt>
                <c:pt idx="1837">
                  <c:v>52596</c:v>
                </c:pt>
                <c:pt idx="1838">
                  <c:v>52603</c:v>
                </c:pt>
                <c:pt idx="1839">
                  <c:v>52610</c:v>
                </c:pt>
                <c:pt idx="1840">
                  <c:v>52617</c:v>
                </c:pt>
                <c:pt idx="1841">
                  <c:v>52624</c:v>
                </c:pt>
                <c:pt idx="1842">
                  <c:v>52631</c:v>
                </c:pt>
                <c:pt idx="1843">
                  <c:v>52638</c:v>
                </c:pt>
                <c:pt idx="1844">
                  <c:v>52645</c:v>
                </c:pt>
                <c:pt idx="1845">
                  <c:v>52652</c:v>
                </c:pt>
                <c:pt idx="1846">
                  <c:v>52659</c:v>
                </c:pt>
                <c:pt idx="1847">
                  <c:v>52666</c:v>
                </c:pt>
                <c:pt idx="1848">
                  <c:v>52673</c:v>
                </c:pt>
                <c:pt idx="1849">
                  <c:v>52680</c:v>
                </c:pt>
                <c:pt idx="1850">
                  <c:v>52687</c:v>
                </c:pt>
                <c:pt idx="1851">
                  <c:v>52694</c:v>
                </c:pt>
                <c:pt idx="1852">
                  <c:v>52701</c:v>
                </c:pt>
                <c:pt idx="1853">
                  <c:v>52708</c:v>
                </c:pt>
                <c:pt idx="1854">
                  <c:v>52715</c:v>
                </c:pt>
                <c:pt idx="1855">
                  <c:v>52722</c:v>
                </c:pt>
                <c:pt idx="1856">
                  <c:v>52729</c:v>
                </c:pt>
                <c:pt idx="1857">
                  <c:v>52736</c:v>
                </c:pt>
                <c:pt idx="1858">
                  <c:v>52743</c:v>
                </c:pt>
                <c:pt idx="1859">
                  <c:v>52750</c:v>
                </c:pt>
                <c:pt idx="1860">
                  <c:v>52757</c:v>
                </c:pt>
                <c:pt idx="1861">
                  <c:v>52764</c:v>
                </c:pt>
                <c:pt idx="1862">
                  <c:v>52771</c:v>
                </c:pt>
                <c:pt idx="1863">
                  <c:v>52778</c:v>
                </c:pt>
                <c:pt idx="1864">
                  <c:v>52785</c:v>
                </c:pt>
                <c:pt idx="1865">
                  <c:v>52792</c:v>
                </c:pt>
                <c:pt idx="1866">
                  <c:v>52799</c:v>
                </c:pt>
                <c:pt idx="1867">
                  <c:v>52806</c:v>
                </c:pt>
                <c:pt idx="1868">
                  <c:v>52813</c:v>
                </c:pt>
                <c:pt idx="1869">
                  <c:v>52820</c:v>
                </c:pt>
                <c:pt idx="1870">
                  <c:v>52827</c:v>
                </c:pt>
                <c:pt idx="1871">
                  <c:v>52834</c:v>
                </c:pt>
                <c:pt idx="1872">
                  <c:v>52841</c:v>
                </c:pt>
                <c:pt idx="1873">
                  <c:v>52848</c:v>
                </c:pt>
                <c:pt idx="1874">
                  <c:v>52855</c:v>
                </c:pt>
                <c:pt idx="1875">
                  <c:v>52862</c:v>
                </c:pt>
                <c:pt idx="1876">
                  <c:v>52869</c:v>
                </c:pt>
                <c:pt idx="1877">
                  <c:v>52876</c:v>
                </c:pt>
                <c:pt idx="1878">
                  <c:v>52883</c:v>
                </c:pt>
                <c:pt idx="1879">
                  <c:v>52890</c:v>
                </c:pt>
                <c:pt idx="1880">
                  <c:v>52897</c:v>
                </c:pt>
                <c:pt idx="1881">
                  <c:v>52904</c:v>
                </c:pt>
                <c:pt idx="1882">
                  <c:v>52911</c:v>
                </c:pt>
                <c:pt idx="1883">
                  <c:v>52918</c:v>
                </c:pt>
                <c:pt idx="1884">
                  <c:v>52926</c:v>
                </c:pt>
                <c:pt idx="1885">
                  <c:v>52932</c:v>
                </c:pt>
                <c:pt idx="1886">
                  <c:v>52939</c:v>
                </c:pt>
                <c:pt idx="1887">
                  <c:v>52946</c:v>
                </c:pt>
                <c:pt idx="1888">
                  <c:v>52953</c:v>
                </c:pt>
                <c:pt idx="1889">
                  <c:v>52961</c:v>
                </c:pt>
                <c:pt idx="1890">
                  <c:v>52968</c:v>
                </c:pt>
                <c:pt idx="1891">
                  <c:v>52975</c:v>
                </c:pt>
                <c:pt idx="1892">
                  <c:v>52982</c:v>
                </c:pt>
                <c:pt idx="1893">
                  <c:v>52989</c:v>
                </c:pt>
                <c:pt idx="1894">
                  <c:v>52996</c:v>
                </c:pt>
                <c:pt idx="1895">
                  <c:v>53003</c:v>
                </c:pt>
                <c:pt idx="1896">
                  <c:v>53010</c:v>
                </c:pt>
                <c:pt idx="1897">
                  <c:v>53017</c:v>
                </c:pt>
                <c:pt idx="1898">
                  <c:v>53024</c:v>
                </c:pt>
                <c:pt idx="1899">
                  <c:v>53031</c:v>
                </c:pt>
                <c:pt idx="1900">
                  <c:v>53038</c:v>
                </c:pt>
                <c:pt idx="1901">
                  <c:v>53045</c:v>
                </c:pt>
                <c:pt idx="1902">
                  <c:v>53052</c:v>
                </c:pt>
                <c:pt idx="1903">
                  <c:v>53063</c:v>
                </c:pt>
                <c:pt idx="1904">
                  <c:v>53066</c:v>
                </c:pt>
                <c:pt idx="1905">
                  <c:v>53073</c:v>
                </c:pt>
                <c:pt idx="1906">
                  <c:v>53080</c:v>
                </c:pt>
                <c:pt idx="1907">
                  <c:v>53087</c:v>
                </c:pt>
                <c:pt idx="1908">
                  <c:v>53094</c:v>
                </c:pt>
                <c:pt idx="1909">
                  <c:v>53101</c:v>
                </c:pt>
                <c:pt idx="1910">
                  <c:v>53108</c:v>
                </c:pt>
                <c:pt idx="1911">
                  <c:v>53115</c:v>
                </c:pt>
                <c:pt idx="1912">
                  <c:v>53122</c:v>
                </c:pt>
                <c:pt idx="1913">
                  <c:v>53129</c:v>
                </c:pt>
                <c:pt idx="1914">
                  <c:v>53136</c:v>
                </c:pt>
                <c:pt idx="1915">
                  <c:v>53143</c:v>
                </c:pt>
                <c:pt idx="1916">
                  <c:v>53150</c:v>
                </c:pt>
                <c:pt idx="1917">
                  <c:v>53157</c:v>
                </c:pt>
                <c:pt idx="1918">
                  <c:v>53164</c:v>
                </c:pt>
                <c:pt idx="1919">
                  <c:v>53171</c:v>
                </c:pt>
                <c:pt idx="1920">
                  <c:v>53178</c:v>
                </c:pt>
                <c:pt idx="1921">
                  <c:v>53185</c:v>
                </c:pt>
                <c:pt idx="1922">
                  <c:v>53192</c:v>
                </c:pt>
                <c:pt idx="1923">
                  <c:v>53199</c:v>
                </c:pt>
                <c:pt idx="1924">
                  <c:v>53206</c:v>
                </c:pt>
                <c:pt idx="1925">
                  <c:v>53213</c:v>
                </c:pt>
                <c:pt idx="1926">
                  <c:v>53220</c:v>
                </c:pt>
                <c:pt idx="1927">
                  <c:v>53227</c:v>
                </c:pt>
                <c:pt idx="1928">
                  <c:v>53234</c:v>
                </c:pt>
                <c:pt idx="1929">
                  <c:v>53241</c:v>
                </c:pt>
                <c:pt idx="1930">
                  <c:v>53248</c:v>
                </c:pt>
                <c:pt idx="1931">
                  <c:v>53255</c:v>
                </c:pt>
                <c:pt idx="1932">
                  <c:v>53262</c:v>
                </c:pt>
                <c:pt idx="1933">
                  <c:v>53269</c:v>
                </c:pt>
                <c:pt idx="1934">
                  <c:v>53279</c:v>
                </c:pt>
                <c:pt idx="1935">
                  <c:v>53283</c:v>
                </c:pt>
                <c:pt idx="1936">
                  <c:v>53290</c:v>
                </c:pt>
                <c:pt idx="1937">
                  <c:v>53297</c:v>
                </c:pt>
                <c:pt idx="1938">
                  <c:v>53304</c:v>
                </c:pt>
                <c:pt idx="1939">
                  <c:v>53311</c:v>
                </c:pt>
                <c:pt idx="1940">
                  <c:v>53318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53451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53500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53692</c:v>
                </c:pt>
                <c:pt idx="1994">
                  <c:v>53699</c:v>
                </c:pt>
                <c:pt idx="1995">
                  <c:v>53706</c:v>
                </c:pt>
                <c:pt idx="1996">
                  <c:v>53714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53742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53819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53846</c:v>
                </c:pt>
                <c:pt idx="2016">
                  <c:v>53853</c:v>
                </c:pt>
                <c:pt idx="2017">
                  <c:v>53860</c:v>
                </c:pt>
                <c:pt idx="2018">
                  <c:v>53867</c:v>
                </c:pt>
                <c:pt idx="2019">
                  <c:v>53874</c:v>
                </c:pt>
                <c:pt idx="2020">
                  <c:v>53881</c:v>
                </c:pt>
                <c:pt idx="2021">
                  <c:v>53888</c:v>
                </c:pt>
                <c:pt idx="2022">
                  <c:v>53895</c:v>
                </c:pt>
                <c:pt idx="2023">
                  <c:v>53902</c:v>
                </c:pt>
                <c:pt idx="2024">
                  <c:v>53909</c:v>
                </c:pt>
                <c:pt idx="2025">
                  <c:v>53916</c:v>
                </c:pt>
                <c:pt idx="2026">
                  <c:v>53923</c:v>
                </c:pt>
                <c:pt idx="2027">
                  <c:v>53931</c:v>
                </c:pt>
                <c:pt idx="2028">
                  <c:v>53938</c:v>
                </c:pt>
                <c:pt idx="2029">
                  <c:v>53944</c:v>
                </c:pt>
                <c:pt idx="2030">
                  <c:v>53951</c:v>
                </c:pt>
                <c:pt idx="2031">
                  <c:v>53958</c:v>
                </c:pt>
                <c:pt idx="2032">
                  <c:v>53965</c:v>
                </c:pt>
                <c:pt idx="2033">
                  <c:v>53972</c:v>
                </c:pt>
                <c:pt idx="2034">
                  <c:v>53980</c:v>
                </c:pt>
                <c:pt idx="2035">
                  <c:v>53986</c:v>
                </c:pt>
                <c:pt idx="2036">
                  <c:v>53993</c:v>
                </c:pt>
                <c:pt idx="2037">
                  <c:v>54000</c:v>
                </c:pt>
                <c:pt idx="2038">
                  <c:v>54008</c:v>
                </c:pt>
                <c:pt idx="2039">
                  <c:v>54014</c:v>
                </c:pt>
                <c:pt idx="2040">
                  <c:v>54021</c:v>
                </c:pt>
                <c:pt idx="2041">
                  <c:v>54028</c:v>
                </c:pt>
                <c:pt idx="2042">
                  <c:v>54035</c:v>
                </c:pt>
                <c:pt idx="2043">
                  <c:v>54042</c:v>
                </c:pt>
                <c:pt idx="2044">
                  <c:v>54049</c:v>
                </c:pt>
                <c:pt idx="2045">
                  <c:v>54057</c:v>
                </c:pt>
                <c:pt idx="2046">
                  <c:v>54064</c:v>
                </c:pt>
                <c:pt idx="2047">
                  <c:v>54071</c:v>
                </c:pt>
                <c:pt idx="2048">
                  <c:v>54078</c:v>
                </c:pt>
                <c:pt idx="2049">
                  <c:v>54085</c:v>
                </c:pt>
                <c:pt idx="2050">
                  <c:v>54092</c:v>
                </c:pt>
                <c:pt idx="2051">
                  <c:v>54099</c:v>
                </c:pt>
                <c:pt idx="2052">
                  <c:v>54106</c:v>
                </c:pt>
                <c:pt idx="2053">
                  <c:v>54113</c:v>
                </c:pt>
                <c:pt idx="2054">
                  <c:v>54120</c:v>
                </c:pt>
                <c:pt idx="2055">
                  <c:v>54127</c:v>
                </c:pt>
                <c:pt idx="2056">
                  <c:v>54134</c:v>
                </c:pt>
                <c:pt idx="2057">
                  <c:v>54141</c:v>
                </c:pt>
                <c:pt idx="2058">
                  <c:v>54148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54192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54389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54416</c:v>
                </c:pt>
                <c:pt idx="2097">
                  <c:v>54423</c:v>
                </c:pt>
                <c:pt idx="2098">
                  <c:v>54430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54570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54739</c:v>
                </c:pt>
                <c:pt idx="2143">
                  <c:v>54745</c:v>
                </c:pt>
                <c:pt idx="2144">
                  <c:v>54753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54792</c:v>
                </c:pt>
                <c:pt idx="2150">
                  <c:v>54795</c:v>
                </c:pt>
                <c:pt idx="2151">
                  <c:v>54802</c:v>
                </c:pt>
                <c:pt idx="2152">
                  <c:v>54809</c:v>
                </c:pt>
                <c:pt idx="2153">
                  <c:v>54816</c:v>
                </c:pt>
                <c:pt idx="2154">
                  <c:v>54823</c:v>
                </c:pt>
                <c:pt idx="2155">
                  <c:v>54830</c:v>
                </c:pt>
                <c:pt idx="2156">
                  <c:v>54837</c:v>
                </c:pt>
                <c:pt idx="2157">
                  <c:v>54844</c:v>
                </c:pt>
                <c:pt idx="2158">
                  <c:v>54851</c:v>
                </c:pt>
                <c:pt idx="2159">
                  <c:v>54858</c:v>
                </c:pt>
                <c:pt idx="2160">
                  <c:v>54865</c:v>
                </c:pt>
                <c:pt idx="2161">
                  <c:v>54872</c:v>
                </c:pt>
                <c:pt idx="2162">
                  <c:v>54879</c:v>
                </c:pt>
                <c:pt idx="2163">
                  <c:v>54890</c:v>
                </c:pt>
                <c:pt idx="2164">
                  <c:v>54893</c:v>
                </c:pt>
                <c:pt idx="2165">
                  <c:v>54900</c:v>
                </c:pt>
                <c:pt idx="2166">
                  <c:v>54907</c:v>
                </c:pt>
                <c:pt idx="2167">
                  <c:v>54914</c:v>
                </c:pt>
                <c:pt idx="2168">
                  <c:v>54921</c:v>
                </c:pt>
                <c:pt idx="2169">
                  <c:v>54928</c:v>
                </c:pt>
                <c:pt idx="2170">
                  <c:v>54935</c:v>
                </c:pt>
                <c:pt idx="2171">
                  <c:v>54942</c:v>
                </c:pt>
                <c:pt idx="2172">
                  <c:v>54949</c:v>
                </c:pt>
                <c:pt idx="2173">
                  <c:v>54956</c:v>
                </c:pt>
                <c:pt idx="2174">
                  <c:v>54963</c:v>
                </c:pt>
                <c:pt idx="2175">
                  <c:v>54970</c:v>
                </c:pt>
                <c:pt idx="2176">
                  <c:v>54977</c:v>
                </c:pt>
                <c:pt idx="2177">
                  <c:v>54984</c:v>
                </c:pt>
                <c:pt idx="2178">
                  <c:v>54991</c:v>
                </c:pt>
                <c:pt idx="2179">
                  <c:v>54998</c:v>
                </c:pt>
                <c:pt idx="2180">
                  <c:v>55005</c:v>
                </c:pt>
                <c:pt idx="2181">
                  <c:v>55012</c:v>
                </c:pt>
                <c:pt idx="2182">
                  <c:v>55019</c:v>
                </c:pt>
                <c:pt idx="2183">
                  <c:v>55026</c:v>
                </c:pt>
                <c:pt idx="2184">
                  <c:v>55033</c:v>
                </c:pt>
                <c:pt idx="2185">
                  <c:v>55040</c:v>
                </c:pt>
                <c:pt idx="2186">
                  <c:v>55047</c:v>
                </c:pt>
                <c:pt idx="2187">
                  <c:v>55054</c:v>
                </c:pt>
                <c:pt idx="2188">
                  <c:v>55061</c:v>
                </c:pt>
                <c:pt idx="2189">
                  <c:v>55068</c:v>
                </c:pt>
                <c:pt idx="2190">
                  <c:v>55075</c:v>
                </c:pt>
                <c:pt idx="2191">
                  <c:v>55082</c:v>
                </c:pt>
                <c:pt idx="2192">
                  <c:v>55089</c:v>
                </c:pt>
                <c:pt idx="2193">
                  <c:v>55096</c:v>
                </c:pt>
                <c:pt idx="2194">
                  <c:v>55106</c:v>
                </c:pt>
                <c:pt idx="2195">
                  <c:v>55110</c:v>
                </c:pt>
                <c:pt idx="2196">
                  <c:v>55117</c:v>
                </c:pt>
                <c:pt idx="2197">
                  <c:v>55124</c:v>
                </c:pt>
                <c:pt idx="2198">
                  <c:v>55131</c:v>
                </c:pt>
                <c:pt idx="2199">
                  <c:v>55138</c:v>
                </c:pt>
                <c:pt idx="2200">
                  <c:v>55145</c:v>
                </c:pt>
                <c:pt idx="2201">
                  <c:v>55152</c:v>
                </c:pt>
                <c:pt idx="2202">
                  <c:v>55159</c:v>
                </c:pt>
                <c:pt idx="2203">
                  <c:v>55166</c:v>
                </c:pt>
                <c:pt idx="2204">
                  <c:v>55173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55250</c:v>
                </c:pt>
                <c:pt idx="2216">
                  <c:v>55257</c:v>
                </c:pt>
                <c:pt idx="2217">
                  <c:v>55264</c:v>
                </c:pt>
                <c:pt idx="2218">
                  <c:v>55271</c:v>
                </c:pt>
                <c:pt idx="2219">
                  <c:v>55278</c:v>
                </c:pt>
                <c:pt idx="2220">
                  <c:v>55285</c:v>
                </c:pt>
                <c:pt idx="2221">
                  <c:v>55292</c:v>
                </c:pt>
                <c:pt idx="2222">
                  <c:v>55299</c:v>
                </c:pt>
                <c:pt idx="2223">
                  <c:v>55306</c:v>
                </c:pt>
                <c:pt idx="2224">
                  <c:v>55313</c:v>
                </c:pt>
                <c:pt idx="2225">
                  <c:v>55320</c:v>
                </c:pt>
                <c:pt idx="2226">
                  <c:v>55327</c:v>
                </c:pt>
                <c:pt idx="2227">
                  <c:v>55334</c:v>
                </c:pt>
                <c:pt idx="2228">
                  <c:v>55341</c:v>
                </c:pt>
                <c:pt idx="2229">
                  <c:v>55348</c:v>
                </c:pt>
                <c:pt idx="2230">
                  <c:v>55355</c:v>
                </c:pt>
                <c:pt idx="2231">
                  <c:v>55362</c:v>
                </c:pt>
                <c:pt idx="2232">
                  <c:v>55369</c:v>
                </c:pt>
                <c:pt idx="2233">
                  <c:v>55376</c:v>
                </c:pt>
                <c:pt idx="2234">
                  <c:v>55383</c:v>
                </c:pt>
                <c:pt idx="2235">
                  <c:v>55390</c:v>
                </c:pt>
                <c:pt idx="2236">
                  <c:v>55397</c:v>
                </c:pt>
                <c:pt idx="2237">
                  <c:v>55404</c:v>
                </c:pt>
                <c:pt idx="2238">
                  <c:v>55411</c:v>
                </c:pt>
                <c:pt idx="2239">
                  <c:v>55418</c:v>
                </c:pt>
                <c:pt idx="2240">
                  <c:v>55425</c:v>
                </c:pt>
                <c:pt idx="2241">
                  <c:v>55432</c:v>
                </c:pt>
                <c:pt idx="2242">
                  <c:v>55439</c:v>
                </c:pt>
                <c:pt idx="2243">
                  <c:v>55446</c:v>
                </c:pt>
                <c:pt idx="2244">
                  <c:v>55453</c:v>
                </c:pt>
                <c:pt idx="2245">
                  <c:v>55460</c:v>
                </c:pt>
                <c:pt idx="2246">
                  <c:v>55470</c:v>
                </c:pt>
                <c:pt idx="2247">
                  <c:v>55474</c:v>
                </c:pt>
                <c:pt idx="2248">
                  <c:v>55481</c:v>
                </c:pt>
                <c:pt idx="2249">
                  <c:v>55488</c:v>
                </c:pt>
                <c:pt idx="2250">
                  <c:v>55495</c:v>
                </c:pt>
                <c:pt idx="2251">
                  <c:v>55502</c:v>
                </c:pt>
                <c:pt idx="2252">
                  <c:v>55509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55642</c:v>
                </c:pt>
                <c:pt idx="2272">
                  <c:v>55649</c:v>
                </c:pt>
                <c:pt idx="2273">
                  <c:v>55656</c:v>
                </c:pt>
                <c:pt idx="2274">
                  <c:v>55663</c:v>
                </c:pt>
                <c:pt idx="2275">
                  <c:v>55670</c:v>
                </c:pt>
                <c:pt idx="2276">
                  <c:v>55677</c:v>
                </c:pt>
                <c:pt idx="2277">
                  <c:v>55684</c:v>
                </c:pt>
                <c:pt idx="2278">
                  <c:v>55691</c:v>
                </c:pt>
                <c:pt idx="2279">
                  <c:v>55698</c:v>
                </c:pt>
                <c:pt idx="2280">
                  <c:v>55705</c:v>
                </c:pt>
                <c:pt idx="2281">
                  <c:v>55712</c:v>
                </c:pt>
                <c:pt idx="2282">
                  <c:v>55719</c:v>
                </c:pt>
                <c:pt idx="2283">
                  <c:v>55726</c:v>
                </c:pt>
                <c:pt idx="2284">
                  <c:v>55733</c:v>
                </c:pt>
                <c:pt idx="2285">
                  <c:v>55740</c:v>
                </c:pt>
                <c:pt idx="2286">
                  <c:v>55747</c:v>
                </c:pt>
                <c:pt idx="2287">
                  <c:v>55754</c:v>
                </c:pt>
                <c:pt idx="2288">
                  <c:v>55761</c:v>
                </c:pt>
                <c:pt idx="2289">
                  <c:v>55768</c:v>
                </c:pt>
                <c:pt idx="2290">
                  <c:v>55775</c:v>
                </c:pt>
                <c:pt idx="2291">
                  <c:v>55782</c:v>
                </c:pt>
                <c:pt idx="2292">
                  <c:v>55789</c:v>
                </c:pt>
                <c:pt idx="2293">
                  <c:v>55796</c:v>
                </c:pt>
                <c:pt idx="2294">
                  <c:v>55803</c:v>
                </c:pt>
                <c:pt idx="2295">
                  <c:v>55810</c:v>
                </c:pt>
                <c:pt idx="2296">
                  <c:v>55817</c:v>
                </c:pt>
                <c:pt idx="2297">
                  <c:v>55824</c:v>
                </c:pt>
                <c:pt idx="2298">
                  <c:v>55831</c:v>
                </c:pt>
                <c:pt idx="2299">
                  <c:v>55838</c:v>
                </c:pt>
                <c:pt idx="2300">
                  <c:v>55845</c:v>
                </c:pt>
                <c:pt idx="2301">
                  <c:v>55852</c:v>
                </c:pt>
                <c:pt idx="2302">
                  <c:v>55859</c:v>
                </c:pt>
                <c:pt idx="2303">
                  <c:v>55866</c:v>
                </c:pt>
                <c:pt idx="2304">
                  <c:v>55873</c:v>
                </c:pt>
                <c:pt idx="2305">
                  <c:v>55884</c:v>
                </c:pt>
                <c:pt idx="2306">
                  <c:v>55891</c:v>
                </c:pt>
                <c:pt idx="2307">
                  <c:v>55898</c:v>
                </c:pt>
                <c:pt idx="2308">
                  <c:v>55905</c:v>
                </c:pt>
                <c:pt idx="2309">
                  <c:v>55912</c:v>
                </c:pt>
                <c:pt idx="2310">
                  <c:v>55919</c:v>
                </c:pt>
                <c:pt idx="2311">
                  <c:v>55926</c:v>
                </c:pt>
                <c:pt idx="2312">
                  <c:v>55933</c:v>
                </c:pt>
                <c:pt idx="2313">
                  <c:v>55940</c:v>
                </c:pt>
                <c:pt idx="2314">
                  <c:v>55947</c:v>
                </c:pt>
                <c:pt idx="2315">
                  <c:v>55954</c:v>
                </c:pt>
                <c:pt idx="2316">
                  <c:v>55961</c:v>
                </c:pt>
                <c:pt idx="2317">
                  <c:v>55968</c:v>
                </c:pt>
                <c:pt idx="2318">
                  <c:v>55975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56005</c:v>
                </c:pt>
                <c:pt idx="2323">
                  <c:v>56012</c:v>
                </c:pt>
                <c:pt idx="2324">
                  <c:v>56019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56216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56251</c:v>
                </c:pt>
                <c:pt idx="2358">
                  <c:v>56257</c:v>
                </c:pt>
                <c:pt idx="2359">
                  <c:v>56264</c:v>
                </c:pt>
                <c:pt idx="2360">
                  <c:v>56271</c:v>
                </c:pt>
                <c:pt idx="2361">
                  <c:v>56278</c:v>
                </c:pt>
                <c:pt idx="2362">
                  <c:v>56285</c:v>
                </c:pt>
                <c:pt idx="2363">
                  <c:v>56292</c:v>
                </c:pt>
                <c:pt idx="2364">
                  <c:v>56299</c:v>
                </c:pt>
                <c:pt idx="2365">
                  <c:v>56306</c:v>
                </c:pt>
                <c:pt idx="2366">
                  <c:v>56313</c:v>
                </c:pt>
                <c:pt idx="2367">
                  <c:v>56320</c:v>
                </c:pt>
                <c:pt idx="2368">
                  <c:v>56327</c:v>
                </c:pt>
                <c:pt idx="2369">
                  <c:v>56334</c:v>
                </c:pt>
                <c:pt idx="2370">
                  <c:v>56341</c:v>
                </c:pt>
                <c:pt idx="2371">
                  <c:v>56348</c:v>
                </c:pt>
                <c:pt idx="2372">
                  <c:v>56355</c:v>
                </c:pt>
                <c:pt idx="2373">
                  <c:v>56362</c:v>
                </c:pt>
                <c:pt idx="2374">
                  <c:v>56369</c:v>
                </c:pt>
                <c:pt idx="2375">
                  <c:v>56376</c:v>
                </c:pt>
                <c:pt idx="2376">
                  <c:v>56383</c:v>
                </c:pt>
                <c:pt idx="2377">
                  <c:v>56390</c:v>
                </c:pt>
                <c:pt idx="2378">
                  <c:v>56397</c:v>
                </c:pt>
                <c:pt idx="2379">
                  <c:v>56404</c:v>
                </c:pt>
                <c:pt idx="2380">
                  <c:v>56411</c:v>
                </c:pt>
                <c:pt idx="2381">
                  <c:v>56418</c:v>
                </c:pt>
                <c:pt idx="2382">
                  <c:v>56425</c:v>
                </c:pt>
                <c:pt idx="2383">
                  <c:v>56432</c:v>
                </c:pt>
                <c:pt idx="2384">
                  <c:v>56439</c:v>
                </c:pt>
                <c:pt idx="2385">
                  <c:v>56446</c:v>
                </c:pt>
                <c:pt idx="2386">
                  <c:v>56453</c:v>
                </c:pt>
                <c:pt idx="2387">
                  <c:v>56460</c:v>
                </c:pt>
                <c:pt idx="2388">
                  <c:v>56467</c:v>
                </c:pt>
                <c:pt idx="2389">
                  <c:v>56474</c:v>
                </c:pt>
                <c:pt idx="2390">
                  <c:v>56481</c:v>
                </c:pt>
                <c:pt idx="2391">
                  <c:v>56488</c:v>
                </c:pt>
                <c:pt idx="2392">
                  <c:v>56495</c:v>
                </c:pt>
                <c:pt idx="2393">
                  <c:v>56502</c:v>
                </c:pt>
                <c:pt idx="2394">
                  <c:v>56509</c:v>
                </c:pt>
                <c:pt idx="2395">
                  <c:v>56516</c:v>
                </c:pt>
                <c:pt idx="2396">
                  <c:v>56523</c:v>
                </c:pt>
                <c:pt idx="2397">
                  <c:v>56530</c:v>
                </c:pt>
                <c:pt idx="2398">
                  <c:v>56537</c:v>
                </c:pt>
                <c:pt idx="2399">
                  <c:v>56544</c:v>
                </c:pt>
                <c:pt idx="2400">
                  <c:v>56551</c:v>
                </c:pt>
                <c:pt idx="2401">
                  <c:v>56558</c:v>
                </c:pt>
                <c:pt idx="2402">
                  <c:v>56565</c:v>
                </c:pt>
                <c:pt idx="2403">
                  <c:v>56572</c:v>
                </c:pt>
                <c:pt idx="2404">
                  <c:v>56580</c:v>
                </c:pt>
                <c:pt idx="2405">
                  <c:v>56586</c:v>
                </c:pt>
                <c:pt idx="2406">
                  <c:v>56593</c:v>
                </c:pt>
                <c:pt idx="2407">
                  <c:v>56600</c:v>
                </c:pt>
                <c:pt idx="2408">
                  <c:v>56607</c:v>
                </c:pt>
                <c:pt idx="2409">
                  <c:v>56614</c:v>
                </c:pt>
                <c:pt idx="2410">
                  <c:v>56621</c:v>
                </c:pt>
                <c:pt idx="2411">
                  <c:v>56628</c:v>
                </c:pt>
                <c:pt idx="2412">
                  <c:v>56635</c:v>
                </c:pt>
                <c:pt idx="2413">
                  <c:v>56642</c:v>
                </c:pt>
                <c:pt idx="2414">
                  <c:v>56649</c:v>
                </c:pt>
                <c:pt idx="2415">
                  <c:v>56656</c:v>
                </c:pt>
                <c:pt idx="2416">
                  <c:v>56663</c:v>
                </c:pt>
                <c:pt idx="2417">
                  <c:v>56670</c:v>
                </c:pt>
                <c:pt idx="2418">
                  <c:v>56677</c:v>
                </c:pt>
                <c:pt idx="2419">
                  <c:v>56684</c:v>
                </c:pt>
                <c:pt idx="2420">
                  <c:v>56691</c:v>
                </c:pt>
                <c:pt idx="2421">
                  <c:v>56698</c:v>
                </c:pt>
                <c:pt idx="2422">
                  <c:v>56705</c:v>
                </c:pt>
                <c:pt idx="2423">
                  <c:v>56712</c:v>
                </c:pt>
                <c:pt idx="2424">
                  <c:v>56719</c:v>
                </c:pt>
                <c:pt idx="2425">
                  <c:v>56726</c:v>
                </c:pt>
                <c:pt idx="2426">
                  <c:v>56733</c:v>
                </c:pt>
                <c:pt idx="2427">
                  <c:v>56740</c:v>
                </c:pt>
                <c:pt idx="2428">
                  <c:v>56747</c:v>
                </c:pt>
                <c:pt idx="2429">
                  <c:v>56754</c:v>
                </c:pt>
                <c:pt idx="2430">
                  <c:v>56761</c:v>
                </c:pt>
                <c:pt idx="2431">
                  <c:v>56768</c:v>
                </c:pt>
                <c:pt idx="2432">
                  <c:v>56775</c:v>
                </c:pt>
                <c:pt idx="2433">
                  <c:v>56782</c:v>
                </c:pt>
                <c:pt idx="2434">
                  <c:v>56789</c:v>
                </c:pt>
                <c:pt idx="2435">
                  <c:v>56796</c:v>
                </c:pt>
                <c:pt idx="2436">
                  <c:v>56803</c:v>
                </c:pt>
                <c:pt idx="2437">
                  <c:v>56810</c:v>
                </c:pt>
                <c:pt idx="2438">
                  <c:v>56817</c:v>
                </c:pt>
                <c:pt idx="2439">
                  <c:v>56824</c:v>
                </c:pt>
                <c:pt idx="2440">
                  <c:v>56831</c:v>
                </c:pt>
                <c:pt idx="2441">
                  <c:v>56838</c:v>
                </c:pt>
                <c:pt idx="2442">
                  <c:v>56845</c:v>
                </c:pt>
                <c:pt idx="2443">
                  <c:v>56852</c:v>
                </c:pt>
                <c:pt idx="2444">
                  <c:v>56859</c:v>
                </c:pt>
                <c:pt idx="2445">
                  <c:v>56866</c:v>
                </c:pt>
                <c:pt idx="2446">
                  <c:v>56873</c:v>
                </c:pt>
                <c:pt idx="2447">
                  <c:v>56880</c:v>
                </c:pt>
                <c:pt idx="2448">
                  <c:v>56887</c:v>
                </c:pt>
                <c:pt idx="2449">
                  <c:v>56894</c:v>
                </c:pt>
                <c:pt idx="2450">
                  <c:v>56901</c:v>
                </c:pt>
                <c:pt idx="2451">
                  <c:v>56908</c:v>
                </c:pt>
                <c:pt idx="2452">
                  <c:v>56915</c:v>
                </c:pt>
                <c:pt idx="2453">
                  <c:v>56922</c:v>
                </c:pt>
                <c:pt idx="2454">
                  <c:v>56930</c:v>
                </c:pt>
                <c:pt idx="2455">
                  <c:v>56936</c:v>
                </c:pt>
                <c:pt idx="2456">
                  <c:v>56944</c:v>
                </c:pt>
                <c:pt idx="2457">
                  <c:v>56950</c:v>
                </c:pt>
                <c:pt idx="2458">
                  <c:v>56957</c:v>
                </c:pt>
                <c:pt idx="2459">
                  <c:v>56964</c:v>
                </c:pt>
                <c:pt idx="2460">
                  <c:v>56971</c:v>
                </c:pt>
                <c:pt idx="2461">
                  <c:v>56983</c:v>
                </c:pt>
                <c:pt idx="2462">
                  <c:v>56986</c:v>
                </c:pt>
                <c:pt idx="2463">
                  <c:v>56993</c:v>
                </c:pt>
                <c:pt idx="2464">
                  <c:v>57000</c:v>
                </c:pt>
                <c:pt idx="2465">
                  <c:v>57007</c:v>
                </c:pt>
                <c:pt idx="2466">
                  <c:v>57014</c:v>
                </c:pt>
                <c:pt idx="2467">
                  <c:v>57021</c:v>
                </c:pt>
                <c:pt idx="2468">
                  <c:v>57028</c:v>
                </c:pt>
                <c:pt idx="2469">
                  <c:v>57035</c:v>
                </c:pt>
                <c:pt idx="2470">
                  <c:v>57042</c:v>
                </c:pt>
                <c:pt idx="2471">
                  <c:v>57049</c:v>
                </c:pt>
                <c:pt idx="2472">
                  <c:v>57056</c:v>
                </c:pt>
                <c:pt idx="2473">
                  <c:v>57063</c:v>
                </c:pt>
                <c:pt idx="2474">
                  <c:v>57074</c:v>
                </c:pt>
                <c:pt idx="2475">
                  <c:v>57077</c:v>
                </c:pt>
                <c:pt idx="2476">
                  <c:v>57084</c:v>
                </c:pt>
                <c:pt idx="2477">
                  <c:v>57091</c:v>
                </c:pt>
                <c:pt idx="2478">
                  <c:v>57098</c:v>
                </c:pt>
                <c:pt idx="2479">
                  <c:v>57105</c:v>
                </c:pt>
                <c:pt idx="2480">
                  <c:v>57112</c:v>
                </c:pt>
                <c:pt idx="2481">
                  <c:v>57119</c:v>
                </c:pt>
                <c:pt idx="2482">
                  <c:v>57126</c:v>
                </c:pt>
                <c:pt idx="2483">
                  <c:v>57133</c:v>
                </c:pt>
                <c:pt idx="2484">
                  <c:v>57140</c:v>
                </c:pt>
                <c:pt idx="2485">
                  <c:v>57147</c:v>
                </c:pt>
                <c:pt idx="2486">
                  <c:v>57154</c:v>
                </c:pt>
                <c:pt idx="2487">
                  <c:v>57161</c:v>
                </c:pt>
                <c:pt idx="2488">
                  <c:v>57168</c:v>
                </c:pt>
                <c:pt idx="2489">
                  <c:v>57175</c:v>
                </c:pt>
                <c:pt idx="2490">
                  <c:v>57182</c:v>
                </c:pt>
                <c:pt idx="2491">
                  <c:v>57189</c:v>
                </c:pt>
                <c:pt idx="2492">
                  <c:v>57196</c:v>
                </c:pt>
                <c:pt idx="2493">
                  <c:v>57203</c:v>
                </c:pt>
                <c:pt idx="2494">
                  <c:v>57210</c:v>
                </c:pt>
                <c:pt idx="2495">
                  <c:v>57217</c:v>
                </c:pt>
                <c:pt idx="2496">
                  <c:v>57224</c:v>
                </c:pt>
                <c:pt idx="2497">
                  <c:v>57231</c:v>
                </c:pt>
                <c:pt idx="2498">
                  <c:v>57238</c:v>
                </c:pt>
                <c:pt idx="2499">
                  <c:v>57245</c:v>
                </c:pt>
                <c:pt idx="2500">
                  <c:v>57252</c:v>
                </c:pt>
                <c:pt idx="2501">
                  <c:v>57259</c:v>
                </c:pt>
                <c:pt idx="2502">
                  <c:v>57266</c:v>
                </c:pt>
                <c:pt idx="2503">
                  <c:v>57273</c:v>
                </c:pt>
                <c:pt idx="2504">
                  <c:v>57280</c:v>
                </c:pt>
                <c:pt idx="2505">
                  <c:v>57287</c:v>
                </c:pt>
                <c:pt idx="2506">
                  <c:v>57297</c:v>
                </c:pt>
                <c:pt idx="2507">
                  <c:v>57301</c:v>
                </c:pt>
                <c:pt idx="2508">
                  <c:v>57308</c:v>
                </c:pt>
                <c:pt idx="2509">
                  <c:v>57315</c:v>
                </c:pt>
                <c:pt idx="2510">
                  <c:v>57322</c:v>
                </c:pt>
                <c:pt idx="2511">
                  <c:v>57329</c:v>
                </c:pt>
                <c:pt idx="2512">
                  <c:v>57336</c:v>
                </c:pt>
                <c:pt idx="2513">
                  <c:v>57343</c:v>
                </c:pt>
                <c:pt idx="2514">
                  <c:v>57350</c:v>
                </c:pt>
                <c:pt idx="2515">
                  <c:v>57357</c:v>
                </c:pt>
                <c:pt idx="2516">
                  <c:v>57364</c:v>
                </c:pt>
                <c:pt idx="2517">
                  <c:v>57371</c:v>
                </c:pt>
                <c:pt idx="2518">
                  <c:v>57378</c:v>
                </c:pt>
                <c:pt idx="2519">
                  <c:v>57385</c:v>
                </c:pt>
                <c:pt idx="2520">
                  <c:v>57392</c:v>
                </c:pt>
                <c:pt idx="2521">
                  <c:v>57399</c:v>
                </c:pt>
                <c:pt idx="2522">
                  <c:v>57406</c:v>
                </c:pt>
                <c:pt idx="2523">
                  <c:v>57413</c:v>
                </c:pt>
                <c:pt idx="2524">
                  <c:v>57420</c:v>
                </c:pt>
                <c:pt idx="2525">
                  <c:v>57427</c:v>
                </c:pt>
                <c:pt idx="2526">
                  <c:v>57434</c:v>
                </c:pt>
                <c:pt idx="2527">
                  <c:v>57441</c:v>
                </c:pt>
                <c:pt idx="2528">
                  <c:v>57448</c:v>
                </c:pt>
                <c:pt idx="2529">
                  <c:v>57459</c:v>
                </c:pt>
                <c:pt idx="2530">
                  <c:v>57462</c:v>
                </c:pt>
                <c:pt idx="2531">
                  <c:v>57469</c:v>
                </c:pt>
                <c:pt idx="2532">
                  <c:v>57476</c:v>
                </c:pt>
                <c:pt idx="2533">
                  <c:v>57483</c:v>
                </c:pt>
                <c:pt idx="2534">
                  <c:v>57490</c:v>
                </c:pt>
                <c:pt idx="2535">
                  <c:v>57497</c:v>
                </c:pt>
                <c:pt idx="2536">
                  <c:v>57504</c:v>
                </c:pt>
                <c:pt idx="2537">
                  <c:v>57511</c:v>
                </c:pt>
                <c:pt idx="2538">
                  <c:v>57518</c:v>
                </c:pt>
                <c:pt idx="2539">
                  <c:v>57525</c:v>
                </c:pt>
                <c:pt idx="2540">
                  <c:v>57532</c:v>
                </c:pt>
                <c:pt idx="2541">
                  <c:v>57539</c:v>
                </c:pt>
                <c:pt idx="2542">
                  <c:v>57546</c:v>
                </c:pt>
                <c:pt idx="2543">
                  <c:v>57553</c:v>
                </c:pt>
                <c:pt idx="2544">
                  <c:v>57560</c:v>
                </c:pt>
                <c:pt idx="2545">
                  <c:v>57567</c:v>
                </c:pt>
                <c:pt idx="2546">
                  <c:v>57574</c:v>
                </c:pt>
                <c:pt idx="2547">
                  <c:v>57581</c:v>
                </c:pt>
                <c:pt idx="2548">
                  <c:v>57588</c:v>
                </c:pt>
                <c:pt idx="2549">
                  <c:v>57595</c:v>
                </c:pt>
                <c:pt idx="2550">
                  <c:v>57602</c:v>
                </c:pt>
                <c:pt idx="2551">
                  <c:v>57609</c:v>
                </c:pt>
                <c:pt idx="2552">
                  <c:v>57616</c:v>
                </c:pt>
                <c:pt idx="2553">
                  <c:v>57623</c:v>
                </c:pt>
                <c:pt idx="2554">
                  <c:v>57630</c:v>
                </c:pt>
                <c:pt idx="2555">
                  <c:v>57637</c:v>
                </c:pt>
                <c:pt idx="2556">
                  <c:v>57644</c:v>
                </c:pt>
                <c:pt idx="2557">
                  <c:v>57651</c:v>
                </c:pt>
                <c:pt idx="2558">
                  <c:v>57658</c:v>
                </c:pt>
                <c:pt idx="2559">
                  <c:v>57665</c:v>
                </c:pt>
                <c:pt idx="2560">
                  <c:v>57672</c:v>
                </c:pt>
                <c:pt idx="2561">
                  <c:v>57679</c:v>
                </c:pt>
                <c:pt idx="2562">
                  <c:v>57686</c:v>
                </c:pt>
                <c:pt idx="2563">
                  <c:v>57693</c:v>
                </c:pt>
                <c:pt idx="2564">
                  <c:v>57700</c:v>
                </c:pt>
                <c:pt idx="2565">
                  <c:v>57710</c:v>
                </c:pt>
                <c:pt idx="2566">
                  <c:v>57717</c:v>
                </c:pt>
                <c:pt idx="2567">
                  <c:v>57724</c:v>
                </c:pt>
                <c:pt idx="2568">
                  <c:v>57732</c:v>
                </c:pt>
                <c:pt idx="2569">
                  <c:v>57738</c:v>
                </c:pt>
                <c:pt idx="2570">
                  <c:v>57745</c:v>
                </c:pt>
                <c:pt idx="2571">
                  <c:v>57752</c:v>
                </c:pt>
                <c:pt idx="2572">
                  <c:v>57760</c:v>
                </c:pt>
                <c:pt idx="2573">
                  <c:v>57766</c:v>
                </c:pt>
                <c:pt idx="2574">
                  <c:v>57773</c:v>
                </c:pt>
                <c:pt idx="2575">
                  <c:v>57780</c:v>
                </c:pt>
                <c:pt idx="2576">
                  <c:v>57787</c:v>
                </c:pt>
                <c:pt idx="2577">
                  <c:v>57794</c:v>
                </c:pt>
                <c:pt idx="2578">
                  <c:v>57801</c:v>
                </c:pt>
                <c:pt idx="2579">
                  <c:v>57808</c:v>
                </c:pt>
                <c:pt idx="2580">
                  <c:v>57817</c:v>
                </c:pt>
                <c:pt idx="2581">
                  <c:v>57822</c:v>
                </c:pt>
                <c:pt idx="2582">
                  <c:v>57829</c:v>
                </c:pt>
                <c:pt idx="2583">
                  <c:v>57837</c:v>
                </c:pt>
                <c:pt idx="2584">
                  <c:v>57843</c:v>
                </c:pt>
                <c:pt idx="2585">
                  <c:v>57850</c:v>
                </c:pt>
                <c:pt idx="2586">
                  <c:v>57858</c:v>
                </c:pt>
                <c:pt idx="2587">
                  <c:v>57864</c:v>
                </c:pt>
                <c:pt idx="2588">
                  <c:v>57871</c:v>
                </c:pt>
                <c:pt idx="2589">
                  <c:v>57878</c:v>
                </c:pt>
                <c:pt idx="2590">
                  <c:v>57885</c:v>
                </c:pt>
                <c:pt idx="2591">
                  <c:v>57892</c:v>
                </c:pt>
                <c:pt idx="2592">
                  <c:v>57899</c:v>
                </c:pt>
                <c:pt idx="2593">
                  <c:v>57906</c:v>
                </c:pt>
                <c:pt idx="2594">
                  <c:v>57913</c:v>
                </c:pt>
                <c:pt idx="2595">
                  <c:v>57920</c:v>
                </c:pt>
                <c:pt idx="2596">
                  <c:v>57927</c:v>
                </c:pt>
                <c:pt idx="2597">
                  <c:v>57934</c:v>
                </c:pt>
                <c:pt idx="2598">
                  <c:v>57941</c:v>
                </c:pt>
                <c:pt idx="2599">
                  <c:v>57949</c:v>
                </c:pt>
                <c:pt idx="2600">
                  <c:v>57956</c:v>
                </c:pt>
                <c:pt idx="2601">
                  <c:v>57962</c:v>
                </c:pt>
                <c:pt idx="2602">
                  <c:v>57969</c:v>
                </c:pt>
                <c:pt idx="2603">
                  <c:v>57976</c:v>
                </c:pt>
                <c:pt idx="2604">
                  <c:v>57983</c:v>
                </c:pt>
                <c:pt idx="2605">
                  <c:v>57990</c:v>
                </c:pt>
                <c:pt idx="2606">
                  <c:v>57998</c:v>
                </c:pt>
                <c:pt idx="2607">
                  <c:v>58004</c:v>
                </c:pt>
                <c:pt idx="2608">
                  <c:v>58011</c:v>
                </c:pt>
                <c:pt idx="2609">
                  <c:v>58018</c:v>
                </c:pt>
                <c:pt idx="2610">
                  <c:v>58026</c:v>
                </c:pt>
                <c:pt idx="2611">
                  <c:v>58032</c:v>
                </c:pt>
                <c:pt idx="2612">
                  <c:v>58039</c:v>
                </c:pt>
                <c:pt idx="2613">
                  <c:v>58046</c:v>
                </c:pt>
                <c:pt idx="2614">
                  <c:v>58053</c:v>
                </c:pt>
                <c:pt idx="2615">
                  <c:v>58060</c:v>
                </c:pt>
                <c:pt idx="2616">
                  <c:v>58067</c:v>
                </c:pt>
                <c:pt idx="2617">
                  <c:v>58075</c:v>
                </c:pt>
                <c:pt idx="2618">
                  <c:v>58082</c:v>
                </c:pt>
                <c:pt idx="2619">
                  <c:v>58089</c:v>
                </c:pt>
                <c:pt idx="2620">
                  <c:v>58096</c:v>
                </c:pt>
                <c:pt idx="2621">
                  <c:v>58103</c:v>
                </c:pt>
                <c:pt idx="2622">
                  <c:v>58110</c:v>
                </c:pt>
                <c:pt idx="2623">
                  <c:v>58117</c:v>
                </c:pt>
                <c:pt idx="2624">
                  <c:v>58124</c:v>
                </c:pt>
                <c:pt idx="2625">
                  <c:v>58131</c:v>
                </c:pt>
                <c:pt idx="2626">
                  <c:v>58138</c:v>
                </c:pt>
                <c:pt idx="2627">
                  <c:v>58145</c:v>
                </c:pt>
                <c:pt idx="2628">
                  <c:v>58152</c:v>
                </c:pt>
                <c:pt idx="2629">
                  <c:v>58159</c:v>
                </c:pt>
                <c:pt idx="2630">
                  <c:v>58168</c:v>
                </c:pt>
                <c:pt idx="2631">
                  <c:v>58175</c:v>
                </c:pt>
                <c:pt idx="2632">
                  <c:v>58182</c:v>
                </c:pt>
                <c:pt idx="2633">
                  <c:v>58189</c:v>
                </c:pt>
                <c:pt idx="2634">
                  <c:v>58196</c:v>
                </c:pt>
                <c:pt idx="2635">
                  <c:v>58203</c:v>
                </c:pt>
                <c:pt idx="2636">
                  <c:v>58210</c:v>
                </c:pt>
                <c:pt idx="2637">
                  <c:v>58217</c:v>
                </c:pt>
                <c:pt idx="2638">
                  <c:v>58224</c:v>
                </c:pt>
                <c:pt idx="2639">
                  <c:v>58231</c:v>
                </c:pt>
                <c:pt idx="2640">
                  <c:v>58238</c:v>
                </c:pt>
                <c:pt idx="2641">
                  <c:v>58245</c:v>
                </c:pt>
                <c:pt idx="2642">
                  <c:v>58252</c:v>
                </c:pt>
                <c:pt idx="2643">
                  <c:v>58259</c:v>
                </c:pt>
                <c:pt idx="2644">
                  <c:v>58266</c:v>
                </c:pt>
                <c:pt idx="2645">
                  <c:v>58273</c:v>
                </c:pt>
                <c:pt idx="2646">
                  <c:v>58280</c:v>
                </c:pt>
                <c:pt idx="2647">
                  <c:v>58287</c:v>
                </c:pt>
                <c:pt idx="2648">
                  <c:v>58294</c:v>
                </c:pt>
                <c:pt idx="2649">
                  <c:v>58301</c:v>
                </c:pt>
                <c:pt idx="2650">
                  <c:v>58308</c:v>
                </c:pt>
                <c:pt idx="2651">
                  <c:v>58315</c:v>
                </c:pt>
                <c:pt idx="2652">
                  <c:v>58322</c:v>
                </c:pt>
                <c:pt idx="2653">
                  <c:v>58329</c:v>
                </c:pt>
                <c:pt idx="2654">
                  <c:v>58336</c:v>
                </c:pt>
                <c:pt idx="2655">
                  <c:v>58343</c:v>
                </c:pt>
                <c:pt idx="2656">
                  <c:v>58350</c:v>
                </c:pt>
                <c:pt idx="2657">
                  <c:v>58357</c:v>
                </c:pt>
                <c:pt idx="2658">
                  <c:v>58364</c:v>
                </c:pt>
                <c:pt idx="2659">
                  <c:v>58371</c:v>
                </c:pt>
                <c:pt idx="2660">
                  <c:v>58378</c:v>
                </c:pt>
                <c:pt idx="2661">
                  <c:v>58385</c:v>
                </c:pt>
                <c:pt idx="2662">
                  <c:v>58392</c:v>
                </c:pt>
                <c:pt idx="2663">
                  <c:v>58399</c:v>
                </c:pt>
                <c:pt idx="2664">
                  <c:v>58407</c:v>
                </c:pt>
                <c:pt idx="2665">
                  <c:v>58413</c:v>
                </c:pt>
                <c:pt idx="2666">
                  <c:v>58420</c:v>
                </c:pt>
                <c:pt idx="2667">
                  <c:v>58427</c:v>
                </c:pt>
                <c:pt idx="2668">
                  <c:v>58438</c:v>
                </c:pt>
                <c:pt idx="2669">
                  <c:v>58442</c:v>
                </c:pt>
                <c:pt idx="2670">
                  <c:v>58448</c:v>
                </c:pt>
                <c:pt idx="2671">
                  <c:v>58455</c:v>
                </c:pt>
                <c:pt idx="2672">
                  <c:v>58462</c:v>
                </c:pt>
                <c:pt idx="2673">
                  <c:v>58469</c:v>
                </c:pt>
                <c:pt idx="2674">
                  <c:v>58476</c:v>
                </c:pt>
                <c:pt idx="2675">
                  <c:v>58483</c:v>
                </c:pt>
                <c:pt idx="2676">
                  <c:v>58490</c:v>
                </c:pt>
                <c:pt idx="2677">
                  <c:v>58497</c:v>
                </c:pt>
                <c:pt idx="2678">
                  <c:v>58504</c:v>
                </c:pt>
                <c:pt idx="2679">
                  <c:v>58511</c:v>
                </c:pt>
                <c:pt idx="2680">
                  <c:v>58518</c:v>
                </c:pt>
                <c:pt idx="2681">
                  <c:v>58525</c:v>
                </c:pt>
                <c:pt idx="2682">
                  <c:v>58532</c:v>
                </c:pt>
                <c:pt idx="2683">
                  <c:v>58539</c:v>
                </c:pt>
                <c:pt idx="2684">
                  <c:v>58546</c:v>
                </c:pt>
                <c:pt idx="2685">
                  <c:v>58553</c:v>
                </c:pt>
                <c:pt idx="2686">
                  <c:v>58560</c:v>
                </c:pt>
                <c:pt idx="2687">
                  <c:v>58567</c:v>
                </c:pt>
                <c:pt idx="2688">
                  <c:v>58574</c:v>
                </c:pt>
                <c:pt idx="2689">
                  <c:v>58581</c:v>
                </c:pt>
                <c:pt idx="2690">
                  <c:v>58588</c:v>
                </c:pt>
                <c:pt idx="2691">
                  <c:v>58595</c:v>
                </c:pt>
                <c:pt idx="2692">
                  <c:v>58602</c:v>
                </c:pt>
                <c:pt idx="2693">
                  <c:v>58609</c:v>
                </c:pt>
                <c:pt idx="2694">
                  <c:v>58616</c:v>
                </c:pt>
                <c:pt idx="2695">
                  <c:v>58623</c:v>
                </c:pt>
                <c:pt idx="2696">
                  <c:v>58630</c:v>
                </c:pt>
                <c:pt idx="2697">
                  <c:v>58637</c:v>
                </c:pt>
                <c:pt idx="2698">
                  <c:v>58644</c:v>
                </c:pt>
                <c:pt idx="2699">
                  <c:v>58651</c:v>
                </c:pt>
                <c:pt idx="2700">
                  <c:v>58658</c:v>
                </c:pt>
                <c:pt idx="2701">
                  <c:v>58665</c:v>
                </c:pt>
                <c:pt idx="2702">
                  <c:v>58672</c:v>
                </c:pt>
                <c:pt idx="2703">
                  <c:v>58679</c:v>
                </c:pt>
                <c:pt idx="2704">
                  <c:v>58686</c:v>
                </c:pt>
                <c:pt idx="2705">
                  <c:v>58693</c:v>
                </c:pt>
                <c:pt idx="2706">
                  <c:v>58700</c:v>
                </c:pt>
                <c:pt idx="2707">
                  <c:v>58707</c:v>
                </c:pt>
                <c:pt idx="2708">
                  <c:v>58714</c:v>
                </c:pt>
                <c:pt idx="2709">
                  <c:v>58721</c:v>
                </c:pt>
                <c:pt idx="2710">
                  <c:v>58728</c:v>
                </c:pt>
                <c:pt idx="2711">
                  <c:v>58735</c:v>
                </c:pt>
                <c:pt idx="2712">
                  <c:v>58742</c:v>
                </c:pt>
                <c:pt idx="2713">
                  <c:v>58749</c:v>
                </c:pt>
                <c:pt idx="2714">
                  <c:v>58757</c:v>
                </c:pt>
                <c:pt idx="2715">
                  <c:v>58763</c:v>
                </c:pt>
                <c:pt idx="2716">
                  <c:v>58771</c:v>
                </c:pt>
                <c:pt idx="2717">
                  <c:v>58777</c:v>
                </c:pt>
                <c:pt idx="2718">
                  <c:v>58784</c:v>
                </c:pt>
                <c:pt idx="2719">
                  <c:v>58791</c:v>
                </c:pt>
                <c:pt idx="2720">
                  <c:v>58798</c:v>
                </c:pt>
                <c:pt idx="2721">
                  <c:v>58810</c:v>
                </c:pt>
                <c:pt idx="2722">
                  <c:v>58813</c:v>
                </c:pt>
                <c:pt idx="2723">
                  <c:v>58820</c:v>
                </c:pt>
                <c:pt idx="2724">
                  <c:v>58827</c:v>
                </c:pt>
                <c:pt idx="2725">
                  <c:v>58834</c:v>
                </c:pt>
                <c:pt idx="2726">
                  <c:v>58841</c:v>
                </c:pt>
                <c:pt idx="2727">
                  <c:v>58848</c:v>
                </c:pt>
                <c:pt idx="2728">
                  <c:v>58855</c:v>
                </c:pt>
                <c:pt idx="2729">
                  <c:v>58862</c:v>
                </c:pt>
                <c:pt idx="2730">
                  <c:v>58869</c:v>
                </c:pt>
                <c:pt idx="2731">
                  <c:v>58876</c:v>
                </c:pt>
                <c:pt idx="2732">
                  <c:v>58883</c:v>
                </c:pt>
                <c:pt idx="2733">
                  <c:v>58890</c:v>
                </c:pt>
                <c:pt idx="2734">
                  <c:v>58897</c:v>
                </c:pt>
                <c:pt idx="2735">
                  <c:v>58908</c:v>
                </c:pt>
                <c:pt idx="2736">
                  <c:v>58911</c:v>
                </c:pt>
                <c:pt idx="2737">
                  <c:v>58918</c:v>
                </c:pt>
                <c:pt idx="2738">
                  <c:v>58925</c:v>
                </c:pt>
                <c:pt idx="2739">
                  <c:v>58932</c:v>
                </c:pt>
                <c:pt idx="2740">
                  <c:v>58939</c:v>
                </c:pt>
                <c:pt idx="2741">
                  <c:v>58946</c:v>
                </c:pt>
                <c:pt idx="2742">
                  <c:v>58953</c:v>
                </c:pt>
                <c:pt idx="2743">
                  <c:v>58960</c:v>
                </c:pt>
                <c:pt idx="2744">
                  <c:v>58967</c:v>
                </c:pt>
                <c:pt idx="2745">
                  <c:v>58974</c:v>
                </c:pt>
                <c:pt idx="2746">
                  <c:v>58981</c:v>
                </c:pt>
                <c:pt idx="2747">
                  <c:v>58988</c:v>
                </c:pt>
                <c:pt idx="2748">
                  <c:v>58995</c:v>
                </c:pt>
                <c:pt idx="2749">
                  <c:v>59002</c:v>
                </c:pt>
                <c:pt idx="2750">
                  <c:v>59009</c:v>
                </c:pt>
                <c:pt idx="2751">
                  <c:v>59016</c:v>
                </c:pt>
                <c:pt idx="2752">
                  <c:v>59023</c:v>
                </c:pt>
                <c:pt idx="2753">
                  <c:v>59030</c:v>
                </c:pt>
                <c:pt idx="2754">
                  <c:v>59037</c:v>
                </c:pt>
                <c:pt idx="2755">
                  <c:v>59044</c:v>
                </c:pt>
                <c:pt idx="2756">
                  <c:v>59051</c:v>
                </c:pt>
                <c:pt idx="2757">
                  <c:v>59058</c:v>
                </c:pt>
                <c:pt idx="2758">
                  <c:v>59065</c:v>
                </c:pt>
                <c:pt idx="2759">
                  <c:v>59072</c:v>
                </c:pt>
                <c:pt idx="2760">
                  <c:v>59079</c:v>
                </c:pt>
                <c:pt idx="2761">
                  <c:v>59086</c:v>
                </c:pt>
                <c:pt idx="2762">
                  <c:v>59093</c:v>
                </c:pt>
                <c:pt idx="2763">
                  <c:v>59100</c:v>
                </c:pt>
                <c:pt idx="2764">
                  <c:v>59107</c:v>
                </c:pt>
                <c:pt idx="2765">
                  <c:v>59114</c:v>
                </c:pt>
                <c:pt idx="2766">
                  <c:v>59124</c:v>
                </c:pt>
                <c:pt idx="2767">
                  <c:v>59128</c:v>
                </c:pt>
                <c:pt idx="2768">
                  <c:v>59135</c:v>
                </c:pt>
                <c:pt idx="2769">
                  <c:v>59142</c:v>
                </c:pt>
                <c:pt idx="2770">
                  <c:v>59149</c:v>
                </c:pt>
                <c:pt idx="2771">
                  <c:v>59156</c:v>
                </c:pt>
                <c:pt idx="2772">
                  <c:v>59163</c:v>
                </c:pt>
                <c:pt idx="2773">
                  <c:v>59170</c:v>
                </c:pt>
                <c:pt idx="2774">
                  <c:v>59177</c:v>
                </c:pt>
                <c:pt idx="2775">
                  <c:v>59184</c:v>
                </c:pt>
                <c:pt idx="2776">
                  <c:v>59191</c:v>
                </c:pt>
                <c:pt idx="2777">
                  <c:v>59198</c:v>
                </c:pt>
                <c:pt idx="2778">
                  <c:v>59205</c:v>
                </c:pt>
                <c:pt idx="2779">
                  <c:v>59212</c:v>
                </c:pt>
                <c:pt idx="2780">
                  <c:v>59219</c:v>
                </c:pt>
                <c:pt idx="2781">
                  <c:v>59226</c:v>
                </c:pt>
                <c:pt idx="2782">
                  <c:v>59233</c:v>
                </c:pt>
                <c:pt idx="2783">
                  <c:v>59240</c:v>
                </c:pt>
                <c:pt idx="2784">
                  <c:v>59247</c:v>
                </c:pt>
                <c:pt idx="2785">
                  <c:v>59258</c:v>
                </c:pt>
                <c:pt idx="2786">
                  <c:v>59261</c:v>
                </c:pt>
                <c:pt idx="2787">
                  <c:v>59268</c:v>
                </c:pt>
                <c:pt idx="2788">
                  <c:v>59275</c:v>
                </c:pt>
                <c:pt idx="2789">
                  <c:v>59282</c:v>
                </c:pt>
                <c:pt idx="2790">
                  <c:v>59289</c:v>
                </c:pt>
                <c:pt idx="2791">
                  <c:v>59296</c:v>
                </c:pt>
                <c:pt idx="2792">
                  <c:v>59303</c:v>
                </c:pt>
                <c:pt idx="2793">
                  <c:v>59310</c:v>
                </c:pt>
                <c:pt idx="2794">
                  <c:v>59317</c:v>
                </c:pt>
                <c:pt idx="2795">
                  <c:v>59324</c:v>
                </c:pt>
                <c:pt idx="2796">
                  <c:v>59331</c:v>
                </c:pt>
                <c:pt idx="2797">
                  <c:v>59338</c:v>
                </c:pt>
                <c:pt idx="2798">
                  <c:v>59345</c:v>
                </c:pt>
                <c:pt idx="2799">
                  <c:v>59352</c:v>
                </c:pt>
                <c:pt idx="2800">
                  <c:v>59359</c:v>
                </c:pt>
                <c:pt idx="2801">
                  <c:v>59366</c:v>
                </c:pt>
                <c:pt idx="2802">
                  <c:v>59373</c:v>
                </c:pt>
                <c:pt idx="2803">
                  <c:v>59380</c:v>
                </c:pt>
                <c:pt idx="2804">
                  <c:v>59387</c:v>
                </c:pt>
                <c:pt idx="2805">
                  <c:v>59394</c:v>
                </c:pt>
                <c:pt idx="2806">
                  <c:v>59401</c:v>
                </c:pt>
                <c:pt idx="2807">
                  <c:v>59408</c:v>
                </c:pt>
                <c:pt idx="2808">
                  <c:v>59415</c:v>
                </c:pt>
                <c:pt idx="2809">
                  <c:v>59422</c:v>
                </c:pt>
                <c:pt idx="2810">
                  <c:v>59429</c:v>
                </c:pt>
                <c:pt idx="2811">
                  <c:v>59436</c:v>
                </c:pt>
                <c:pt idx="2812">
                  <c:v>59443</c:v>
                </c:pt>
                <c:pt idx="2813">
                  <c:v>59450</c:v>
                </c:pt>
                <c:pt idx="2814">
                  <c:v>59457</c:v>
                </c:pt>
                <c:pt idx="2815">
                  <c:v>59464</c:v>
                </c:pt>
                <c:pt idx="2816">
                  <c:v>59471</c:v>
                </c:pt>
                <c:pt idx="2817">
                  <c:v>59478</c:v>
                </c:pt>
                <c:pt idx="2818">
                  <c:v>59488</c:v>
                </c:pt>
                <c:pt idx="2819">
                  <c:v>59492</c:v>
                </c:pt>
                <c:pt idx="2820">
                  <c:v>59499</c:v>
                </c:pt>
                <c:pt idx="2821">
                  <c:v>59506</c:v>
                </c:pt>
                <c:pt idx="2822">
                  <c:v>59513</c:v>
                </c:pt>
                <c:pt idx="2823">
                  <c:v>59520</c:v>
                </c:pt>
                <c:pt idx="2824">
                  <c:v>59527</c:v>
                </c:pt>
                <c:pt idx="2825">
                  <c:v>59534</c:v>
                </c:pt>
                <c:pt idx="2826">
                  <c:v>59541</c:v>
                </c:pt>
                <c:pt idx="2827">
                  <c:v>59548</c:v>
                </c:pt>
                <c:pt idx="2828">
                  <c:v>59555</c:v>
                </c:pt>
                <c:pt idx="2829">
                  <c:v>59562</c:v>
                </c:pt>
                <c:pt idx="2830">
                  <c:v>59569</c:v>
                </c:pt>
                <c:pt idx="2831">
                  <c:v>59576</c:v>
                </c:pt>
                <c:pt idx="2832">
                  <c:v>59583</c:v>
                </c:pt>
                <c:pt idx="2833">
                  <c:v>59590</c:v>
                </c:pt>
                <c:pt idx="2834">
                  <c:v>59597</c:v>
                </c:pt>
                <c:pt idx="2835">
                  <c:v>59604</c:v>
                </c:pt>
                <c:pt idx="2836">
                  <c:v>59611</c:v>
                </c:pt>
                <c:pt idx="2837">
                  <c:v>59618</c:v>
                </c:pt>
                <c:pt idx="2838">
                  <c:v>59625</c:v>
                </c:pt>
                <c:pt idx="2839">
                  <c:v>59632</c:v>
                </c:pt>
                <c:pt idx="2840">
                  <c:v>59643</c:v>
                </c:pt>
                <c:pt idx="2841">
                  <c:v>59646</c:v>
                </c:pt>
                <c:pt idx="2842">
                  <c:v>59653</c:v>
                </c:pt>
                <c:pt idx="2843">
                  <c:v>59660</c:v>
                </c:pt>
                <c:pt idx="2844">
                  <c:v>59667</c:v>
                </c:pt>
                <c:pt idx="2845">
                  <c:v>59674</c:v>
                </c:pt>
                <c:pt idx="2846">
                  <c:v>59681</c:v>
                </c:pt>
                <c:pt idx="2847">
                  <c:v>59688</c:v>
                </c:pt>
                <c:pt idx="2848">
                  <c:v>59695</c:v>
                </c:pt>
                <c:pt idx="2849">
                  <c:v>59702</c:v>
                </c:pt>
                <c:pt idx="2850">
                  <c:v>59709</c:v>
                </c:pt>
                <c:pt idx="2851">
                  <c:v>59716</c:v>
                </c:pt>
                <c:pt idx="2852">
                  <c:v>59723</c:v>
                </c:pt>
                <c:pt idx="2853">
                  <c:v>59730</c:v>
                </c:pt>
                <c:pt idx="2854">
                  <c:v>59737</c:v>
                </c:pt>
                <c:pt idx="2855">
                  <c:v>59744</c:v>
                </c:pt>
                <c:pt idx="2856">
                  <c:v>59751</c:v>
                </c:pt>
                <c:pt idx="2857">
                  <c:v>59758</c:v>
                </c:pt>
                <c:pt idx="2858">
                  <c:v>59765</c:v>
                </c:pt>
                <c:pt idx="2859">
                  <c:v>59772</c:v>
                </c:pt>
                <c:pt idx="2860">
                  <c:v>59779</c:v>
                </c:pt>
                <c:pt idx="2861">
                  <c:v>59786</c:v>
                </c:pt>
                <c:pt idx="2862">
                  <c:v>59793</c:v>
                </c:pt>
                <c:pt idx="2863">
                  <c:v>59800</c:v>
                </c:pt>
                <c:pt idx="2864">
                  <c:v>59807</c:v>
                </c:pt>
                <c:pt idx="2865">
                  <c:v>59814</c:v>
                </c:pt>
                <c:pt idx="2866">
                  <c:v>59821</c:v>
                </c:pt>
                <c:pt idx="2867">
                  <c:v>59828</c:v>
                </c:pt>
                <c:pt idx="2868">
                  <c:v>59835</c:v>
                </c:pt>
                <c:pt idx="2869">
                  <c:v>59842</c:v>
                </c:pt>
                <c:pt idx="2870">
                  <c:v>59849</c:v>
                </c:pt>
                <c:pt idx="2871">
                  <c:v>59856</c:v>
                </c:pt>
                <c:pt idx="2872">
                  <c:v>59863</c:v>
                </c:pt>
                <c:pt idx="2873">
                  <c:v>59870</c:v>
                </c:pt>
                <c:pt idx="2874">
                  <c:v>59877</c:v>
                </c:pt>
                <c:pt idx="2875">
                  <c:v>59884</c:v>
                </c:pt>
                <c:pt idx="2876">
                  <c:v>59891</c:v>
                </c:pt>
                <c:pt idx="2877">
                  <c:v>59901</c:v>
                </c:pt>
                <c:pt idx="2878">
                  <c:v>59908</c:v>
                </c:pt>
                <c:pt idx="2879">
                  <c:v>59915</c:v>
                </c:pt>
                <c:pt idx="2880">
                  <c:v>59923</c:v>
                </c:pt>
                <c:pt idx="2881">
                  <c:v>59929</c:v>
                </c:pt>
                <c:pt idx="2882">
                  <c:v>59936</c:v>
                </c:pt>
                <c:pt idx="2883">
                  <c:v>59943</c:v>
                </c:pt>
                <c:pt idx="2884">
                  <c:v>59951</c:v>
                </c:pt>
                <c:pt idx="2885">
                  <c:v>59957</c:v>
                </c:pt>
                <c:pt idx="2886">
                  <c:v>59964</c:v>
                </c:pt>
                <c:pt idx="2887">
                  <c:v>59971</c:v>
                </c:pt>
                <c:pt idx="2888">
                  <c:v>59978</c:v>
                </c:pt>
                <c:pt idx="2889">
                  <c:v>59985</c:v>
                </c:pt>
                <c:pt idx="2890">
                  <c:v>59992</c:v>
                </c:pt>
                <c:pt idx="2891">
                  <c:v>60001</c:v>
                </c:pt>
                <c:pt idx="2892">
                  <c:v>60006</c:v>
                </c:pt>
                <c:pt idx="2893">
                  <c:v>60013</c:v>
                </c:pt>
                <c:pt idx="2894">
                  <c:v>60020</c:v>
                </c:pt>
                <c:pt idx="2895">
                  <c:v>60028</c:v>
                </c:pt>
                <c:pt idx="2896">
                  <c:v>60034</c:v>
                </c:pt>
                <c:pt idx="2897">
                  <c:v>60041</c:v>
                </c:pt>
                <c:pt idx="2898">
                  <c:v>60049</c:v>
                </c:pt>
                <c:pt idx="2899">
                  <c:v>60055</c:v>
                </c:pt>
                <c:pt idx="2900">
                  <c:v>60062</c:v>
                </c:pt>
                <c:pt idx="2901">
                  <c:v>60069</c:v>
                </c:pt>
                <c:pt idx="2902">
                  <c:v>60076</c:v>
                </c:pt>
                <c:pt idx="2903">
                  <c:v>60083</c:v>
                </c:pt>
                <c:pt idx="2904">
                  <c:v>60090</c:v>
                </c:pt>
                <c:pt idx="2905">
                  <c:v>60097</c:v>
                </c:pt>
                <c:pt idx="2906">
                  <c:v>60104</c:v>
                </c:pt>
                <c:pt idx="2907">
                  <c:v>60111</c:v>
                </c:pt>
                <c:pt idx="2908">
                  <c:v>60118</c:v>
                </c:pt>
                <c:pt idx="2909">
                  <c:v>60125</c:v>
                </c:pt>
                <c:pt idx="2910">
                  <c:v>60132</c:v>
                </c:pt>
                <c:pt idx="2911">
                  <c:v>60140</c:v>
                </c:pt>
                <c:pt idx="2912">
                  <c:v>60147</c:v>
                </c:pt>
                <c:pt idx="2913">
                  <c:v>60153</c:v>
                </c:pt>
                <c:pt idx="2914">
                  <c:v>60160</c:v>
                </c:pt>
                <c:pt idx="2915">
                  <c:v>60167</c:v>
                </c:pt>
                <c:pt idx="2916">
                  <c:v>60174</c:v>
                </c:pt>
                <c:pt idx="2917">
                  <c:v>60181</c:v>
                </c:pt>
                <c:pt idx="2918">
                  <c:v>60189</c:v>
                </c:pt>
                <c:pt idx="2919">
                  <c:v>60195</c:v>
                </c:pt>
                <c:pt idx="2920">
                  <c:v>60202</c:v>
                </c:pt>
                <c:pt idx="2921">
                  <c:v>60209</c:v>
                </c:pt>
                <c:pt idx="2922">
                  <c:v>60216</c:v>
                </c:pt>
                <c:pt idx="2923">
                  <c:v>60223</c:v>
                </c:pt>
                <c:pt idx="2924">
                  <c:v>60230</c:v>
                </c:pt>
                <c:pt idx="2925">
                  <c:v>60237</c:v>
                </c:pt>
                <c:pt idx="2926">
                  <c:v>60244</c:v>
                </c:pt>
                <c:pt idx="2927">
                  <c:v>60251</c:v>
                </c:pt>
                <c:pt idx="2928">
                  <c:v>60258</c:v>
                </c:pt>
                <c:pt idx="2929">
                  <c:v>60267</c:v>
                </c:pt>
                <c:pt idx="2930">
                  <c:v>60274</c:v>
                </c:pt>
                <c:pt idx="2931">
                  <c:v>60281</c:v>
                </c:pt>
                <c:pt idx="2932">
                  <c:v>60288</c:v>
                </c:pt>
                <c:pt idx="2933">
                  <c:v>60295</c:v>
                </c:pt>
                <c:pt idx="2934">
                  <c:v>60302</c:v>
                </c:pt>
                <c:pt idx="2935">
                  <c:v>60309</c:v>
                </c:pt>
                <c:pt idx="2936">
                  <c:v>60316</c:v>
                </c:pt>
                <c:pt idx="2937">
                  <c:v>60323</c:v>
                </c:pt>
                <c:pt idx="2938">
                  <c:v>60330</c:v>
                </c:pt>
                <c:pt idx="2939">
                  <c:v>60337</c:v>
                </c:pt>
                <c:pt idx="2940">
                  <c:v>60344</c:v>
                </c:pt>
                <c:pt idx="2941">
                  <c:v>60351</c:v>
                </c:pt>
                <c:pt idx="2942">
                  <c:v>60359</c:v>
                </c:pt>
                <c:pt idx="2943">
                  <c:v>60366</c:v>
                </c:pt>
                <c:pt idx="2944">
                  <c:v>60373</c:v>
                </c:pt>
                <c:pt idx="2945">
                  <c:v>60380</c:v>
                </c:pt>
                <c:pt idx="2946">
                  <c:v>60387</c:v>
                </c:pt>
                <c:pt idx="2947">
                  <c:v>60394</c:v>
                </c:pt>
                <c:pt idx="2948">
                  <c:v>60401</c:v>
                </c:pt>
                <c:pt idx="2949">
                  <c:v>60408</c:v>
                </c:pt>
                <c:pt idx="2950">
                  <c:v>60415</c:v>
                </c:pt>
                <c:pt idx="2951">
                  <c:v>60422</c:v>
                </c:pt>
                <c:pt idx="2952">
                  <c:v>60429</c:v>
                </c:pt>
                <c:pt idx="2953">
                  <c:v>60436</c:v>
                </c:pt>
                <c:pt idx="2954">
                  <c:v>60443</c:v>
                </c:pt>
                <c:pt idx="2955">
                  <c:v>60450</c:v>
                </c:pt>
                <c:pt idx="2956">
                  <c:v>60457</c:v>
                </c:pt>
                <c:pt idx="2957">
                  <c:v>60464</c:v>
                </c:pt>
                <c:pt idx="2958">
                  <c:v>60471</c:v>
                </c:pt>
                <c:pt idx="2959">
                  <c:v>60478</c:v>
                </c:pt>
                <c:pt idx="2960">
                  <c:v>60485</c:v>
                </c:pt>
                <c:pt idx="2961">
                  <c:v>60492</c:v>
                </c:pt>
                <c:pt idx="2962">
                  <c:v>60499</c:v>
                </c:pt>
                <c:pt idx="2963">
                  <c:v>60506</c:v>
                </c:pt>
                <c:pt idx="2964">
                  <c:v>60513</c:v>
                </c:pt>
                <c:pt idx="2965">
                  <c:v>60520</c:v>
                </c:pt>
                <c:pt idx="2966">
                  <c:v>60527</c:v>
                </c:pt>
                <c:pt idx="2967">
                  <c:v>60534</c:v>
                </c:pt>
                <c:pt idx="2968">
                  <c:v>60541</c:v>
                </c:pt>
                <c:pt idx="2969">
                  <c:v>60548</c:v>
                </c:pt>
                <c:pt idx="2970">
                  <c:v>60555</c:v>
                </c:pt>
                <c:pt idx="2971">
                  <c:v>60562</c:v>
                </c:pt>
                <c:pt idx="2972">
                  <c:v>60569</c:v>
                </c:pt>
                <c:pt idx="2973">
                  <c:v>60576</c:v>
                </c:pt>
                <c:pt idx="2974">
                  <c:v>60583</c:v>
                </c:pt>
                <c:pt idx="2975">
                  <c:v>60590</c:v>
                </c:pt>
                <c:pt idx="2976">
                  <c:v>60598</c:v>
                </c:pt>
                <c:pt idx="2977">
                  <c:v>60604</c:v>
                </c:pt>
                <c:pt idx="2978">
                  <c:v>60611</c:v>
                </c:pt>
                <c:pt idx="2979">
                  <c:v>60618</c:v>
                </c:pt>
                <c:pt idx="2980">
                  <c:v>60625</c:v>
                </c:pt>
                <c:pt idx="2981">
                  <c:v>60632</c:v>
                </c:pt>
                <c:pt idx="2982">
                  <c:v>60639</c:v>
                </c:pt>
                <c:pt idx="2983">
                  <c:v>60646</c:v>
                </c:pt>
                <c:pt idx="2984">
                  <c:v>60653</c:v>
                </c:pt>
                <c:pt idx="2985">
                  <c:v>60660</c:v>
                </c:pt>
                <c:pt idx="2986">
                  <c:v>60667</c:v>
                </c:pt>
                <c:pt idx="2987">
                  <c:v>60674</c:v>
                </c:pt>
                <c:pt idx="2988">
                  <c:v>60681</c:v>
                </c:pt>
                <c:pt idx="2989">
                  <c:v>60688</c:v>
                </c:pt>
                <c:pt idx="2990">
                  <c:v>60695</c:v>
                </c:pt>
                <c:pt idx="2991">
                  <c:v>60702</c:v>
                </c:pt>
                <c:pt idx="2992">
                  <c:v>60709</c:v>
                </c:pt>
                <c:pt idx="2993">
                  <c:v>60716</c:v>
                </c:pt>
                <c:pt idx="2994">
                  <c:v>60723</c:v>
                </c:pt>
                <c:pt idx="2995">
                  <c:v>60730</c:v>
                </c:pt>
                <c:pt idx="2996">
                  <c:v>60737</c:v>
                </c:pt>
                <c:pt idx="2997">
                  <c:v>60744</c:v>
                </c:pt>
                <c:pt idx="2998">
                  <c:v>60751</c:v>
                </c:pt>
                <c:pt idx="2999">
                  <c:v>60758</c:v>
                </c:pt>
                <c:pt idx="3000">
                  <c:v>60765</c:v>
                </c:pt>
                <c:pt idx="3001">
                  <c:v>60772</c:v>
                </c:pt>
                <c:pt idx="3002">
                  <c:v>60779</c:v>
                </c:pt>
                <c:pt idx="3003">
                  <c:v>60786</c:v>
                </c:pt>
                <c:pt idx="3004">
                  <c:v>60793</c:v>
                </c:pt>
                <c:pt idx="3005">
                  <c:v>60800</c:v>
                </c:pt>
                <c:pt idx="3006">
                  <c:v>60807</c:v>
                </c:pt>
                <c:pt idx="3007">
                  <c:v>60814</c:v>
                </c:pt>
                <c:pt idx="3008">
                  <c:v>60821</c:v>
                </c:pt>
                <c:pt idx="3009">
                  <c:v>60828</c:v>
                </c:pt>
                <c:pt idx="3010">
                  <c:v>60835</c:v>
                </c:pt>
                <c:pt idx="3011">
                  <c:v>60842</c:v>
                </c:pt>
                <c:pt idx="3012">
                  <c:v>60849</c:v>
                </c:pt>
                <c:pt idx="3013">
                  <c:v>60856</c:v>
                </c:pt>
                <c:pt idx="3014">
                  <c:v>60863</c:v>
                </c:pt>
                <c:pt idx="3015">
                  <c:v>60870</c:v>
                </c:pt>
                <c:pt idx="3016">
                  <c:v>60877</c:v>
                </c:pt>
                <c:pt idx="3017">
                  <c:v>60884</c:v>
                </c:pt>
                <c:pt idx="3018">
                  <c:v>60891</c:v>
                </c:pt>
                <c:pt idx="3019">
                  <c:v>60898</c:v>
                </c:pt>
                <c:pt idx="3020">
                  <c:v>60905</c:v>
                </c:pt>
                <c:pt idx="3021">
                  <c:v>60912</c:v>
                </c:pt>
                <c:pt idx="3022">
                  <c:v>60919</c:v>
                </c:pt>
                <c:pt idx="3023">
                  <c:v>60926</c:v>
                </c:pt>
                <c:pt idx="3024">
                  <c:v>60933</c:v>
                </c:pt>
                <c:pt idx="3025">
                  <c:v>60940</c:v>
                </c:pt>
                <c:pt idx="3026">
                  <c:v>60948</c:v>
                </c:pt>
                <c:pt idx="3027">
                  <c:v>60954</c:v>
                </c:pt>
                <c:pt idx="3028">
                  <c:v>60962</c:v>
                </c:pt>
                <c:pt idx="3029">
                  <c:v>60968</c:v>
                </c:pt>
                <c:pt idx="3030">
                  <c:v>60975</c:v>
                </c:pt>
                <c:pt idx="3031">
                  <c:v>60982</c:v>
                </c:pt>
                <c:pt idx="3032">
                  <c:v>60989</c:v>
                </c:pt>
                <c:pt idx="3033">
                  <c:v>61001</c:v>
                </c:pt>
                <c:pt idx="3034">
                  <c:v>61004</c:v>
                </c:pt>
                <c:pt idx="3035">
                  <c:v>61011</c:v>
                </c:pt>
                <c:pt idx="3036">
                  <c:v>61018</c:v>
                </c:pt>
                <c:pt idx="3037">
                  <c:v>61025</c:v>
                </c:pt>
                <c:pt idx="3038">
                  <c:v>61032</c:v>
                </c:pt>
                <c:pt idx="3039">
                  <c:v>61039</c:v>
                </c:pt>
                <c:pt idx="3040">
                  <c:v>61046</c:v>
                </c:pt>
                <c:pt idx="3041">
                  <c:v>61053</c:v>
                </c:pt>
                <c:pt idx="3042">
                  <c:v>61060</c:v>
                </c:pt>
                <c:pt idx="3043">
                  <c:v>61067</c:v>
                </c:pt>
                <c:pt idx="3044">
                  <c:v>61074</c:v>
                </c:pt>
                <c:pt idx="3045">
                  <c:v>61081</c:v>
                </c:pt>
                <c:pt idx="3046">
                  <c:v>61092</c:v>
                </c:pt>
                <c:pt idx="3047">
                  <c:v>61095</c:v>
                </c:pt>
                <c:pt idx="3048">
                  <c:v>61102</c:v>
                </c:pt>
                <c:pt idx="3049">
                  <c:v>61109</c:v>
                </c:pt>
                <c:pt idx="3050">
                  <c:v>61116</c:v>
                </c:pt>
                <c:pt idx="3051">
                  <c:v>61123</c:v>
                </c:pt>
                <c:pt idx="3052">
                  <c:v>61130</c:v>
                </c:pt>
                <c:pt idx="3053">
                  <c:v>61137</c:v>
                </c:pt>
                <c:pt idx="3054">
                  <c:v>61144</c:v>
                </c:pt>
                <c:pt idx="3055">
                  <c:v>61151</c:v>
                </c:pt>
                <c:pt idx="3056">
                  <c:v>61158</c:v>
                </c:pt>
                <c:pt idx="3057">
                  <c:v>61165</c:v>
                </c:pt>
                <c:pt idx="3058">
                  <c:v>61172</c:v>
                </c:pt>
                <c:pt idx="3059">
                  <c:v>61179</c:v>
                </c:pt>
                <c:pt idx="3060">
                  <c:v>61186</c:v>
                </c:pt>
                <c:pt idx="3061">
                  <c:v>61193</c:v>
                </c:pt>
                <c:pt idx="3062">
                  <c:v>61200</c:v>
                </c:pt>
                <c:pt idx="3063">
                  <c:v>61207</c:v>
                </c:pt>
                <c:pt idx="3064">
                  <c:v>61214</c:v>
                </c:pt>
                <c:pt idx="3065">
                  <c:v>61221</c:v>
                </c:pt>
                <c:pt idx="3066">
                  <c:v>61228</c:v>
                </c:pt>
                <c:pt idx="3067">
                  <c:v>61235</c:v>
                </c:pt>
                <c:pt idx="3068">
                  <c:v>61242</c:v>
                </c:pt>
                <c:pt idx="3069">
                  <c:v>61249</c:v>
                </c:pt>
                <c:pt idx="3070">
                  <c:v>61256</c:v>
                </c:pt>
                <c:pt idx="3071">
                  <c:v>61263</c:v>
                </c:pt>
                <c:pt idx="3072">
                  <c:v>61270</c:v>
                </c:pt>
                <c:pt idx="3073">
                  <c:v>61277</c:v>
                </c:pt>
                <c:pt idx="3074">
                  <c:v>61284</c:v>
                </c:pt>
                <c:pt idx="3075">
                  <c:v>61291</c:v>
                </c:pt>
                <c:pt idx="3076">
                  <c:v>61298</c:v>
                </c:pt>
                <c:pt idx="3077">
                  <c:v>61305</c:v>
                </c:pt>
                <c:pt idx="3078">
                  <c:v>61315</c:v>
                </c:pt>
                <c:pt idx="3079">
                  <c:v>61319</c:v>
                </c:pt>
                <c:pt idx="3080">
                  <c:v>61326</c:v>
                </c:pt>
                <c:pt idx="3081">
                  <c:v>61333</c:v>
                </c:pt>
                <c:pt idx="3082">
                  <c:v>61340</c:v>
                </c:pt>
                <c:pt idx="3083">
                  <c:v>61347</c:v>
                </c:pt>
                <c:pt idx="3084">
                  <c:v>61354</c:v>
                </c:pt>
                <c:pt idx="3085">
                  <c:v>61361</c:v>
                </c:pt>
                <c:pt idx="3086">
                  <c:v>61368</c:v>
                </c:pt>
                <c:pt idx="3087">
                  <c:v>61375</c:v>
                </c:pt>
                <c:pt idx="3088">
                  <c:v>61382</c:v>
                </c:pt>
                <c:pt idx="3089">
                  <c:v>61389</c:v>
                </c:pt>
                <c:pt idx="3090">
                  <c:v>61396</c:v>
                </c:pt>
                <c:pt idx="3091">
                  <c:v>61403</c:v>
                </c:pt>
                <c:pt idx="3092">
                  <c:v>61410</c:v>
                </c:pt>
                <c:pt idx="3093">
                  <c:v>61417</c:v>
                </c:pt>
                <c:pt idx="3094">
                  <c:v>61424</c:v>
                </c:pt>
                <c:pt idx="3095">
                  <c:v>61431</c:v>
                </c:pt>
                <c:pt idx="3096">
                  <c:v>61438</c:v>
                </c:pt>
                <c:pt idx="3097">
                  <c:v>61445</c:v>
                </c:pt>
                <c:pt idx="3098">
                  <c:v>61452</c:v>
                </c:pt>
                <c:pt idx="3099">
                  <c:v>61459</c:v>
                </c:pt>
                <c:pt idx="3100">
                  <c:v>61466</c:v>
                </c:pt>
                <c:pt idx="3101">
                  <c:v>61477</c:v>
                </c:pt>
                <c:pt idx="3102">
                  <c:v>61480</c:v>
                </c:pt>
                <c:pt idx="3103">
                  <c:v>61487</c:v>
                </c:pt>
                <c:pt idx="3104">
                  <c:v>61494</c:v>
                </c:pt>
                <c:pt idx="3105">
                  <c:v>61501</c:v>
                </c:pt>
                <c:pt idx="3106">
                  <c:v>61508</c:v>
                </c:pt>
                <c:pt idx="3107">
                  <c:v>61515</c:v>
                </c:pt>
                <c:pt idx="3108">
                  <c:v>61522</c:v>
                </c:pt>
                <c:pt idx="3109">
                  <c:v>61529</c:v>
                </c:pt>
                <c:pt idx="3110">
                  <c:v>61536</c:v>
                </c:pt>
                <c:pt idx="3111">
                  <c:v>61543</c:v>
                </c:pt>
                <c:pt idx="3112">
                  <c:v>61550</c:v>
                </c:pt>
                <c:pt idx="3113">
                  <c:v>61557</c:v>
                </c:pt>
                <c:pt idx="3114">
                  <c:v>61564</c:v>
                </c:pt>
                <c:pt idx="3115">
                  <c:v>61571</c:v>
                </c:pt>
                <c:pt idx="3116">
                  <c:v>61578</c:v>
                </c:pt>
                <c:pt idx="3117">
                  <c:v>61585</c:v>
                </c:pt>
                <c:pt idx="3118">
                  <c:v>61592</c:v>
                </c:pt>
                <c:pt idx="3119">
                  <c:v>61599</c:v>
                </c:pt>
                <c:pt idx="3120">
                  <c:v>61606</c:v>
                </c:pt>
                <c:pt idx="3121">
                  <c:v>61613</c:v>
                </c:pt>
                <c:pt idx="3122">
                  <c:v>61620</c:v>
                </c:pt>
                <c:pt idx="3123">
                  <c:v>61627</c:v>
                </c:pt>
                <c:pt idx="3124">
                  <c:v>61634</c:v>
                </c:pt>
                <c:pt idx="3125">
                  <c:v>61641</c:v>
                </c:pt>
                <c:pt idx="3126">
                  <c:v>61648</c:v>
                </c:pt>
                <c:pt idx="3127">
                  <c:v>61655</c:v>
                </c:pt>
                <c:pt idx="3128">
                  <c:v>61662</c:v>
                </c:pt>
                <c:pt idx="3129">
                  <c:v>61669</c:v>
                </c:pt>
                <c:pt idx="3130">
                  <c:v>61676</c:v>
                </c:pt>
                <c:pt idx="3131">
                  <c:v>61683</c:v>
                </c:pt>
                <c:pt idx="3132">
                  <c:v>61690</c:v>
                </c:pt>
                <c:pt idx="3133">
                  <c:v>61697</c:v>
                </c:pt>
                <c:pt idx="3134">
                  <c:v>61704</c:v>
                </c:pt>
                <c:pt idx="3135">
                  <c:v>61711</c:v>
                </c:pt>
                <c:pt idx="3136">
                  <c:v>61718</c:v>
                </c:pt>
                <c:pt idx="3137">
                  <c:v>61728</c:v>
                </c:pt>
                <c:pt idx="3138">
                  <c:v>61735</c:v>
                </c:pt>
                <c:pt idx="3139">
                  <c:v>61742</c:v>
                </c:pt>
                <c:pt idx="3140">
                  <c:v>61750</c:v>
                </c:pt>
                <c:pt idx="3141">
                  <c:v>61756</c:v>
                </c:pt>
                <c:pt idx="3142">
                  <c:v>61763</c:v>
                </c:pt>
                <c:pt idx="3143">
                  <c:v>61770</c:v>
                </c:pt>
                <c:pt idx="3144">
                  <c:v>61778</c:v>
                </c:pt>
                <c:pt idx="3145">
                  <c:v>61784</c:v>
                </c:pt>
                <c:pt idx="3146">
                  <c:v>61791</c:v>
                </c:pt>
                <c:pt idx="3147">
                  <c:v>61798</c:v>
                </c:pt>
                <c:pt idx="3148">
                  <c:v>61805</c:v>
                </c:pt>
                <c:pt idx="3149">
                  <c:v>61812</c:v>
                </c:pt>
                <c:pt idx="3150">
                  <c:v>61819</c:v>
                </c:pt>
                <c:pt idx="3151">
                  <c:v>61826</c:v>
                </c:pt>
                <c:pt idx="3152">
                  <c:v>61835</c:v>
                </c:pt>
                <c:pt idx="3153">
                  <c:v>61840</c:v>
                </c:pt>
                <c:pt idx="3154">
                  <c:v>61847</c:v>
                </c:pt>
                <c:pt idx="3155">
                  <c:v>61855</c:v>
                </c:pt>
                <c:pt idx="3156">
                  <c:v>61861</c:v>
                </c:pt>
                <c:pt idx="3157">
                  <c:v>61868</c:v>
                </c:pt>
                <c:pt idx="3158">
                  <c:v>61876</c:v>
                </c:pt>
                <c:pt idx="3159">
                  <c:v>61882</c:v>
                </c:pt>
                <c:pt idx="3160">
                  <c:v>61889</c:v>
                </c:pt>
                <c:pt idx="3161">
                  <c:v>61896</c:v>
                </c:pt>
                <c:pt idx="3162">
                  <c:v>61903</c:v>
                </c:pt>
                <c:pt idx="3163">
                  <c:v>61910</c:v>
                </c:pt>
                <c:pt idx="3164">
                  <c:v>61917</c:v>
                </c:pt>
                <c:pt idx="3165">
                  <c:v>61924</c:v>
                </c:pt>
                <c:pt idx="3166">
                  <c:v>61931</c:v>
                </c:pt>
                <c:pt idx="3167">
                  <c:v>61938</c:v>
                </c:pt>
                <c:pt idx="3168">
                  <c:v>61945</c:v>
                </c:pt>
                <c:pt idx="3169">
                  <c:v>61952</c:v>
                </c:pt>
                <c:pt idx="3170">
                  <c:v>61959</c:v>
                </c:pt>
                <c:pt idx="3171">
                  <c:v>61967</c:v>
                </c:pt>
                <c:pt idx="3172">
                  <c:v>61974</c:v>
                </c:pt>
                <c:pt idx="3173">
                  <c:v>61980</c:v>
                </c:pt>
                <c:pt idx="3174">
                  <c:v>61987</c:v>
                </c:pt>
                <c:pt idx="3175">
                  <c:v>61994</c:v>
                </c:pt>
                <c:pt idx="3176">
                  <c:v>62001</c:v>
                </c:pt>
                <c:pt idx="3177">
                  <c:v>62008</c:v>
                </c:pt>
                <c:pt idx="3178">
                  <c:v>62016</c:v>
                </c:pt>
                <c:pt idx="3179">
                  <c:v>62022</c:v>
                </c:pt>
                <c:pt idx="3180">
                  <c:v>62029</c:v>
                </c:pt>
                <c:pt idx="3181">
                  <c:v>62036</c:v>
                </c:pt>
                <c:pt idx="3182">
                  <c:v>62044</c:v>
                </c:pt>
                <c:pt idx="3183">
                  <c:v>62050</c:v>
                </c:pt>
                <c:pt idx="3184">
                  <c:v>62057</c:v>
                </c:pt>
                <c:pt idx="3185">
                  <c:v>62064</c:v>
                </c:pt>
                <c:pt idx="3186">
                  <c:v>62071</c:v>
                </c:pt>
                <c:pt idx="3187">
                  <c:v>62078</c:v>
                </c:pt>
                <c:pt idx="3188">
                  <c:v>62085</c:v>
                </c:pt>
                <c:pt idx="3189">
                  <c:v>62093</c:v>
                </c:pt>
                <c:pt idx="3190">
                  <c:v>62100</c:v>
                </c:pt>
                <c:pt idx="3191">
                  <c:v>62107</c:v>
                </c:pt>
                <c:pt idx="3192">
                  <c:v>62114</c:v>
                </c:pt>
                <c:pt idx="3193">
                  <c:v>62121</c:v>
                </c:pt>
                <c:pt idx="3194">
                  <c:v>62128</c:v>
                </c:pt>
                <c:pt idx="3195">
                  <c:v>62135</c:v>
                </c:pt>
                <c:pt idx="3196">
                  <c:v>62142</c:v>
                </c:pt>
                <c:pt idx="3197">
                  <c:v>62149</c:v>
                </c:pt>
                <c:pt idx="3198">
                  <c:v>62156</c:v>
                </c:pt>
                <c:pt idx="3199">
                  <c:v>62163</c:v>
                </c:pt>
                <c:pt idx="3200">
                  <c:v>62170</c:v>
                </c:pt>
                <c:pt idx="3201">
                  <c:v>62177</c:v>
                </c:pt>
                <c:pt idx="3202">
                  <c:v>62186</c:v>
                </c:pt>
                <c:pt idx="3203">
                  <c:v>62193</c:v>
                </c:pt>
                <c:pt idx="3204">
                  <c:v>62200</c:v>
                </c:pt>
                <c:pt idx="3205">
                  <c:v>62207</c:v>
                </c:pt>
                <c:pt idx="3206">
                  <c:v>62214</c:v>
                </c:pt>
                <c:pt idx="3207">
                  <c:v>62221</c:v>
                </c:pt>
                <c:pt idx="3208">
                  <c:v>62228</c:v>
                </c:pt>
                <c:pt idx="3209">
                  <c:v>62235</c:v>
                </c:pt>
                <c:pt idx="3210">
                  <c:v>62242</c:v>
                </c:pt>
                <c:pt idx="3211">
                  <c:v>62249</c:v>
                </c:pt>
                <c:pt idx="3212">
                  <c:v>62256</c:v>
                </c:pt>
                <c:pt idx="3213">
                  <c:v>62263</c:v>
                </c:pt>
                <c:pt idx="3214">
                  <c:v>62270</c:v>
                </c:pt>
                <c:pt idx="3215">
                  <c:v>62277</c:v>
                </c:pt>
                <c:pt idx="3216">
                  <c:v>62284</c:v>
                </c:pt>
                <c:pt idx="3217">
                  <c:v>62291</c:v>
                </c:pt>
                <c:pt idx="3218">
                  <c:v>62298</c:v>
                </c:pt>
                <c:pt idx="3219">
                  <c:v>62305</c:v>
                </c:pt>
                <c:pt idx="3220">
                  <c:v>62312</c:v>
                </c:pt>
                <c:pt idx="3221">
                  <c:v>62319</c:v>
                </c:pt>
                <c:pt idx="3222">
                  <c:v>62326</c:v>
                </c:pt>
                <c:pt idx="3223">
                  <c:v>62333</c:v>
                </c:pt>
                <c:pt idx="3224">
                  <c:v>62340</c:v>
                </c:pt>
                <c:pt idx="3225">
                  <c:v>62347</c:v>
                </c:pt>
                <c:pt idx="3226">
                  <c:v>62354</c:v>
                </c:pt>
                <c:pt idx="3227">
                  <c:v>62361</c:v>
                </c:pt>
                <c:pt idx="3228">
                  <c:v>62368</c:v>
                </c:pt>
                <c:pt idx="3229">
                  <c:v>62375</c:v>
                </c:pt>
                <c:pt idx="3230">
                  <c:v>62382</c:v>
                </c:pt>
                <c:pt idx="3231">
                  <c:v>62389</c:v>
                </c:pt>
                <c:pt idx="3232">
                  <c:v>62396</c:v>
                </c:pt>
                <c:pt idx="3233">
                  <c:v>62403</c:v>
                </c:pt>
                <c:pt idx="3234">
                  <c:v>62410</c:v>
                </c:pt>
                <c:pt idx="3235">
                  <c:v>62417</c:v>
                </c:pt>
                <c:pt idx="3236">
                  <c:v>62425</c:v>
                </c:pt>
                <c:pt idx="3237">
                  <c:v>62431</c:v>
                </c:pt>
                <c:pt idx="3238">
                  <c:v>62438</c:v>
                </c:pt>
                <c:pt idx="3239">
                  <c:v>62445</c:v>
                </c:pt>
                <c:pt idx="3240">
                  <c:v>62456</c:v>
                </c:pt>
                <c:pt idx="3241">
                  <c:v>62460</c:v>
                </c:pt>
                <c:pt idx="3242">
                  <c:v>62466</c:v>
                </c:pt>
                <c:pt idx="3243">
                  <c:v>62473</c:v>
                </c:pt>
                <c:pt idx="3244">
                  <c:v>62480</c:v>
                </c:pt>
                <c:pt idx="3245">
                  <c:v>62487</c:v>
                </c:pt>
                <c:pt idx="3246">
                  <c:v>62494</c:v>
                </c:pt>
                <c:pt idx="3247">
                  <c:v>62501</c:v>
                </c:pt>
                <c:pt idx="3248">
                  <c:v>62508</c:v>
                </c:pt>
                <c:pt idx="3249">
                  <c:v>62515</c:v>
                </c:pt>
                <c:pt idx="3250">
                  <c:v>62522</c:v>
                </c:pt>
                <c:pt idx="3251">
                  <c:v>62529</c:v>
                </c:pt>
                <c:pt idx="3252">
                  <c:v>62536</c:v>
                </c:pt>
                <c:pt idx="3253">
                  <c:v>62543</c:v>
                </c:pt>
                <c:pt idx="3254">
                  <c:v>62550</c:v>
                </c:pt>
                <c:pt idx="3255">
                  <c:v>62557</c:v>
                </c:pt>
                <c:pt idx="3256">
                  <c:v>62564</c:v>
                </c:pt>
                <c:pt idx="3257">
                  <c:v>62571</c:v>
                </c:pt>
                <c:pt idx="3258">
                  <c:v>62578</c:v>
                </c:pt>
                <c:pt idx="3259">
                  <c:v>62585</c:v>
                </c:pt>
                <c:pt idx="3260">
                  <c:v>62592</c:v>
                </c:pt>
                <c:pt idx="3261">
                  <c:v>62599</c:v>
                </c:pt>
                <c:pt idx="3262">
                  <c:v>62606</c:v>
                </c:pt>
                <c:pt idx="3263">
                  <c:v>62613</c:v>
                </c:pt>
                <c:pt idx="3264">
                  <c:v>62620</c:v>
                </c:pt>
                <c:pt idx="3265">
                  <c:v>62627</c:v>
                </c:pt>
                <c:pt idx="3266">
                  <c:v>62634</c:v>
                </c:pt>
                <c:pt idx="3267">
                  <c:v>62641</c:v>
                </c:pt>
                <c:pt idx="3268">
                  <c:v>62648</c:v>
                </c:pt>
                <c:pt idx="3269">
                  <c:v>62655</c:v>
                </c:pt>
                <c:pt idx="3270">
                  <c:v>62662</c:v>
                </c:pt>
                <c:pt idx="3271">
                  <c:v>62669</c:v>
                </c:pt>
                <c:pt idx="3272">
                  <c:v>62676</c:v>
                </c:pt>
                <c:pt idx="3273">
                  <c:v>62683</c:v>
                </c:pt>
                <c:pt idx="3274">
                  <c:v>62690</c:v>
                </c:pt>
                <c:pt idx="3275">
                  <c:v>62697</c:v>
                </c:pt>
                <c:pt idx="3276">
                  <c:v>62704</c:v>
                </c:pt>
                <c:pt idx="3277">
                  <c:v>62711</c:v>
                </c:pt>
                <c:pt idx="3278">
                  <c:v>62718</c:v>
                </c:pt>
                <c:pt idx="3279">
                  <c:v>62725</c:v>
                </c:pt>
                <c:pt idx="3280">
                  <c:v>62732</c:v>
                </c:pt>
                <c:pt idx="3281">
                  <c:v>62739</c:v>
                </c:pt>
                <c:pt idx="3282">
                  <c:v>62746</c:v>
                </c:pt>
                <c:pt idx="3283">
                  <c:v>62753</c:v>
                </c:pt>
                <c:pt idx="3284">
                  <c:v>62760</c:v>
                </c:pt>
                <c:pt idx="3285">
                  <c:v>62767</c:v>
                </c:pt>
                <c:pt idx="3286">
                  <c:v>62774</c:v>
                </c:pt>
                <c:pt idx="3287">
                  <c:v>62781</c:v>
                </c:pt>
                <c:pt idx="3288">
                  <c:v>62789</c:v>
                </c:pt>
                <c:pt idx="3289">
                  <c:v>62795</c:v>
                </c:pt>
                <c:pt idx="3290">
                  <c:v>62802</c:v>
                </c:pt>
                <c:pt idx="3291">
                  <c:v>62809</c:v>
                </c:pt>
                <c:pt idx="3292">
                  <c:v>62816</c:v>
                </c:pt>
                <c:pt idx="3293">
                  <c:v>62823</c:v>
                </c:pt>
                <c:pt idx="3294">
                  <c:v>62830</c:v>
                </c:pt>
                <c:pt idx="3295">
                  <c:v>62837</c:v>
                </c:pt>
                <c:pt idx="3296">
                  <c:v>62844</c:v>
                </c:pt>
                <c:pt idx="3297">
                  <c:v>62851</c:v>
                </c:pt>
                <c:pt idx="3298">
                  <c:v>62858</c:v>
                </c:pt>
                <c:pt idx="3299">
                  <c:v>62865</c:v>
                </c:pt>
                <c:pt idx="3300">
                  <c:v>62872</c:v>
                </c:pt>
                <c:pt idx="3301">
                  <c:v>62879</c:v>
                </c:pt>
                <c:pt idx="3302">
                  <c:v>62886</c:v>
                </c:pt>
                <c:pt idx="3303">
                  <c:v>62893</c:v>
                </c:pt>
                <c:pt idx="3304">
                  <c:v>62900</c:v>
                </c:pt>
                <c:pt idx="3305">
                  <c:v>62907</c:v>
                </c:pt>
                <c:pt idx="3306">
                  <c:v>62914</c:v>
                </c:pt>
                <c:pt idx="3307">
                  <c:v>62921</c:v>
                </c:pt>
                <c:pt idx="3308">
                  <c:v>62928</c:v>
                </c:pt>
                <c:pt idx="3309">
                  <c:v>62935</c:v>
                </c:pt>
                <c:pt idx="3310">
                  <c:v>62942</c:v>
                </c:pt>
                <c:pt idx="3311">
                  <c:v>62949</c:v>
                </c:pt>
                <c:pt idx="3312">
                  <c:v>62956</c:v>
                </c:pt>
                <c:pt idx="3313">
                  <c:v>62963</c:v>
                </c:pt>
                <c:pt idx="3314">
                  <c:v>62970</c:v>
                </c:pt>
                <c:pt idx="3315">
                  <c:v>62977</c:v>
                </c:pt>
                <c:pt idx="3316">
                  <c:v>62984</c:v>
                </c:pt>
                <c:pt idx="3317">
                  <c:v>62991</c:v>
                </c:pt>
                <c:pt idx="3318">
                  <c:v>62998</c:v>
                </c:pt>
                <c:pt idx="3319">
                  <c:v>63005</c:v>
                </c:pt>
                <c:pt idx="3320">
                  <c:v>63012</c:v>
                </c:pt>
                <c:pt idx="3321">
                  <c:v>63019</c:v>
                </c:pt>
                <c:pt idx="3322">
                  <c:v>63026</c:v>
                </c:pt>
                <c:pt idx="3323">
                  <c:v>63033</c:v>
                </c:pt>
                <c:pt idx="3324">
                  <c:v>63040</c:v>
                </c:pt>
                <c:pt idx="3325">
                  <c:v>63047</c:v>
                </c:pt>
                <c:pt idx="3326">
                  <c:v>63054</c:v>
                </c:pt>
                <c:pt idx="3327">
                  <c:v>63061</c:v>
                </c:pt>
                <c:pt idx="3328">
                  <c:v>63068</c:v>
                </c:pt>
                <c:pt idx="3329">
                  <c:v>63075</c:v>
                </c:pt>
                <c:pt idx="3330">
                  <c:v>63082</c:v>
                </c:pt>
                <c:pt idx="3331">
                  <c:v>63089</c:v>
                </c:pt>
                <c:pt idx="3332">
                  <c:v>63096</c:v>
                </c:pt>
                <c:pt idx="3333">
                  <c:v>63103</c:v>
                </c:pt>
                <c:pt idx="3334">
                  <c:v>63110</c:v>
                </c:pt>
                <c:pt idx="3335">
                  <c:v>63117</c:v>
                </c:pt>
                <c:pt idx="3336">
                  <c:v>63124</c:v>
                </c:pt>
                <c:pt idx="3337">
                  <c:v>63131</c:v>
                </c:pt>
                <c:pt idx="3338">
                  <c:v>63138</c:v>
                </c:pt>
                <c:pt idx="3339">
                  <c:v>63145</c:v>
                </c:pt>
                <c:pt idx="3340">
                  <c:v>63153</c:v>
                </c:pt>
                <c:pt idx="3341">
                  <c:v>63159</c:v>
                </c:pt>
                <c:pt idx="3342">
                  <c:v>63166</c:v>
                </c:pt>
                <c:pt idx="3343">
                  <c:v>63173</c:v>
                </c:pt>
                <c:pt idx="3344">
                  <c:v>63180</c:v>
                </c:pt>
                <c:pt idx="3345">
                  <c:v>63188</c:v>
                </c:pt>
                <c:pt idx="3346">
                  <c:v>63195</c:v>
                </c:pt>
                <c:pt idx="3347">
                  <c:v>63202</c:v>
                </c:pt>
                <c:pt idx="3348">
                  <c:v>63209</c:v>
                </c:pt>
                <c:pt idx="3349">
                  <c:v>63216</c:v>
                </c:pt>
                <c:pt idx="3350">
                  <c:v>63223</c:v>
                </c:pt>
                <c:pt idx="3351">
                  <c:v>63230</c:v>
                </c:pt>
                <c:pt idx="3352">
                  <c:v>63237</c:v>
                </c:pt>
                <c:pt idx="3353">
                  <c:v>63244</c:v>
                </c:pt>
                <c:pt idx="3354">
                  <c:v>63251</c:v>
                </c:pt>
                <c:pt idx="3355">
                  <c:v>63258</c:v>
                </c:pt>
                <c:pt idx="3356">
                  <c:v>63265</c:v>
                </c:pt>
                <c:pt idx="3357">
                  <c:v>63276</c:v>
                </c:pt>
                <c:pt idx="3358">
                  <c:v>63279</c:v>
                </c:pt>
                <c:pt idx="3359">
                  <c:v>63286</c:v>
                </c:pt>
                <c:pt idx="3360">
                  <c:v>63293</c:v>
                </c:pt>
                <c:pt idx="3361">
                  <c:v>63300</c:v>
                </c:pt>
                <c:pt idx="3362">
                  <c:v>63307</c:v>
                </c:pt>
                <c:pt idx="3363">
                  <c:v>63314</c:v>
                </c:pt>
                <c:pt idx="3364">
                  <c:v>63321</c:v>
                </c:pt>
                <c:pt idx="3365">
                  <c:v>63328</c:v>
                </c:pt>
                <c:pt idx="3366">
                  <c:v>63335</c:v>
                </c:pt>
                <c:pt idx="3367">
                  <c:v>63342</c:v>
                </c:pt>
                <c:pt idx="3368">
                  <c:v>63349</c:v>
                </c:pt>
                <c:pt idx="3369">
                  <c:v>63356</c:v>
                </c:pt>
                <c:pt idx="3370">
                  <c:v>63363</c:v>
                </c:pt>
                <c:pt idx="3371">
                  <c:v>63370</c:v>
                </c:pt>
                <c:pt idx="3372">
                  <c:v>63377</c:v>
                </c:pt>
                <c:pt idx="3373">
                  <c:v>63384</c:v>
                </c:pt>
                <c:pt idx="3374">
                  <c:v>63391</c:v>
                </c:pt>
                <c:pt idx="3375">
                  <c:v>63398</c:v>
                </c:pt>
                <c:pt idx="3376">
                  <c:v>63405</c:v>
                </c:pt>
                <c:pt idx="3377">
                  <c:v>63412</c:v>
                </c:pt>
                <c:pt idx="3378">
                  <c:v>63419</c:v>
                </c:pt>
                <c:pt idx="3379">
                  <c:v>63426</c:v>
                </c:pt>
                <c:pt idx="3380">
                  <c:v>63433</c:v>
                </c:pt>
                <c:pt idx="3381">
                  <c:v>63440</c:v>
                </c:pt>
                <c:pt idx="3382">
                  <c:v>63447</c:v>
                </c:pt>
                <c:pt idx="3383">
                  <c:v>63454</c:v>
                </c:pt>
                <c:pt idx="3384">
                  <c:v>63461</c:v>
                </c:pt>
                <c:pt idx="3385">
                  <c:v>63468</c:v>
                </c:pt>
                <c:pt idx="3386">
                  <c:v>63475</c:v>
                </c:pt>
                <c:pt idx="3387">
                  <c:v>63482</c:v>
                </c:pt>
                <c:pt idx="3388">
                  <c:v>63489</c:v>
                </c:pt>
                <c:pt idx="3389">
                  <c:v>63496</c:v>
                </c:pt>
                <c:pt idx="3390">
                  <c:v>63506</c:v>
                </c:pt>
                <c:pt idx="3391">
                  <c:v>63510</c:v>
                </c:pt>
                <c:pt idx="3392">
                  <c:v>63517</c:v>
                </c:pt>
                <c:pt idx="3393">
                  <c:v>63524</c:v>
                </c:pt>
                <c:pt idx="3394">
                  <c:v>63531</c:v>
                </c:pt>
                <c:pt idx="3395">
                  <c:v>63538</c:v>
                </c:pt>
                <c:pt idx="3396">
                  <c:v>63545</c:v>
                </c:pt>
                <c:pt idx="3397">
                  <c:v>63552</c:v>
                </c:pt>
                <c:pt idx="3398">
                  <c:v>63559</c:v>
                </c:pt>
                <c:pt idx="3399">
                  <c:v>63566</c:v>
                </c:pt>
                <c:pt idx="3400">
                  <c:v>63573</c:v>
                </c:pt>
                <c:pt idx="3401">
                  <c:v>63580</c:v>
                </c:pt>
                <c:pt idx="3402">
                  <c:v>63587</c:v>
                </c:pt>
                <c:pt idx="3403">
                  <c:v>63594</c:v>
                </c:pt>
                <c:pt idx="3404">
                  <c:v>63601</c:v>
                </c:pt>
                <c:pt idx="3405">
                  <c:v>63608</c:v>
                </c:pt>
                <c:pt idx="3406">
                  <c:v>63615</c:v>
                </c:pt>
                <c:pt idx="3407">
                  <c:v>63622</c:v>
                </c:pt>
                <c:pt idx="3408">
                  <c:v>63629</c:v>
                </c:pt>
                <c:pt idx="3409">
                  <c:v>63636</c:v>
                </c:pt>
                <c:pt idx="3410">
                  <c:v>63643</c:v>
                </c:pt>
                <c:pt idx="3411">
                  <c:v>63650</c:v>
                </c:pt>
                <c:pt idx="3412">
                  <c:v>63661</c:v>
                </c:pt>
                <c:pt idx="3413">
                  <c:v>63664</c:v>
                </c:pt>
                <c:pt idx="3414">
                  <c:v>63671</c:v>
                </c:pt>
                <c:pt idx="3415">
                  <c:v>63678</c:v>
                </c:pt>
                <c:pt idx="3416">
                  <c:v>63685</c:v>
                </c:pt>
                <c:pt idx="3417">
                  <c:v>63692</c:v>
                </c:pt>
                <c:pt idx="3418">
                  <c:v>63699</c:v>
                </c:pt>
                <c:pt idx="3419">
                  <c:v>63706</c:v>
                </c:pt>
                <c:pt idx="3420">
                  <c:v>63713</c:v>
                </c:pt>
                <c:pt idx="3421">
                  <c:v>63720</c:v>
                </c:pt>
                <c:pt idx="3422">
                  <c:v>63727</c:v>
                </c:pt>
                <c:pt idx="3423">
                  <c:v>63734</c:v>
                </c:pt>
                <c:pt idx="3424">
                  <c:v>63741</c:v>
                </c:pt>
                <c:pt idx="3425">
                  <c:v>63748</c:v>
                </c:pt>
                <c:pt idx="3426">
                  <c:v>63755</c:v>
                </c:pt>
                <c:pt idx="3427">
                  <c:v>63762</c:v>
                </c:pt>
                <c:pt idx="3428">
                  <c:v>63769</c:v>
                </c:pt>
                <c:pt idx="3429">
                  <c:v>63776</c:v>
                </c:pt>
                <c:pt idx="3430">
                  <c:v>63783</c:v>
                </c:pt>
                <c:pt idx="3431">
                  <c:v>63790</c:v>
                </c:pt>
                <c:pt idx="3432">
                  <c:v>63797</c:v>
                </c:pt>
                <c:pt idx="3433">
                  <c:v>63804</c:v>
                </c:pt>
                <c:pt idx="3434">
                  <c:v>63811</c:v>
                </c:pt>
                <c:pt idx="3435">
                  <c:v>63818</c:v>
                </c:pt>
                <c:pt idx="3436">
                  <c:v>63825</c:v>
                </c:pt>
                <c:pt idx="3437">
                  <c:v>63832</c:v>
                </c:pt>
                <c:pt idx="3438">
                  <c:v>63839</c:v>
                </c:pt>
                <c:pt idx="3439">
                  <c:v>63846</c:v>
                </c:pt>
                <c:pt idx="3440">
                  <c:v>63853</c:v>
                </c:pt>
                <c:pt idx="3441">
                  <c:v>63860</c:v>
                </c:pt>
                <c:pt idx="3442">
                  <c:v>63867</c:v>
                </c:pt>
                <c:pt idx="3443">
                  <c:v>63874</c:v>
                </c:pt>
                <c:pt idx="3444">
                  <c:v>63881</c:v>
                </c:pt>
                <c:pt idx="3445">
                  <c:v>63888</c:v>
                </c:pt>
                <c:pt idx="3446">
                  <c:v>63895</c:v>
                </c:pt>
                <c:pt idx="3447">
                  <c:v>63902</c:v>
                </c:pt>
                <c:pt idx="3448">
                  <c:v>63909</c:v>
                </c:pt>
                <c:pt idx="3449">
                  <c:v>63919</c:v>
                </c:pt>
                <c:pt idx="3450">
                  <c:v>63926</c:v>
                </c:pt>
                <c:pt idx="3451">
                  <c:v>63933</c:v>
                </c:pt>
                <c:pt idx="3452">
                  <c:v>63941</c:v>
                </c:pt>
                <c:pt idx="3453">
                  <c:v>63947</c:v>
                </c:pt>
                <c:pt idx="3454">
                  <c:v>63954</c:v>
                </c:pt>
                <c:pt idx="3455">
                  <c:v>63961</c:v>
                </c:pt>
                <c:pt idx="3456">
                  <c:v>63969</c:v>
                </c:pt>
                <c:pt idx="3457">
                  <c:v>63975</c:v>
                </c:pt>
                <c:pt idx="3458">
                  <c:v>63982</c:v>
                </c:pt>
                <c:pt idx="3459">
                  <c:v>63989</c:v>
                </c:pt>
                <c:pt idx="3460">
                  <c:v>63996</c:v>
                </c:pt>
                <c:pt idx="3461">
                  <c:v>64003</c:v>
                </c:pt>
                <c:pt idx="3462">
                  <c:v>64010</c:v>
                </c:pt>
                <c:pt idx="3463">
                  <c:v>64019</c:v>
                </c:pt>
                <c:pt idx="3464">
                  <c:v>64024</c:v>
                </c:pt>
                <c:pt idx="3465">
                  <c:v>64031</c:v>
                </c:pt>
                <c:pt idx="3466">
                  <c:v>64038</c:v>
                </c:pt>
                <c:pt idx="3467">
                  <c:v>64046</c:v>
                </c:pt>
                <c:pt idx="3468">
                  <c:v>64052</c:v>
                </c:pt>
                <c:pt idx="3469">
                  <c:v>64059</c:v>
                </c:pt>
                <c:pt idx="3470">
                  <c:v>64067</c:v>
                </c:pt>
                <c:pt idx="3471">
                  <c:v>64073</c:v>
                </c:pt>
                <c:pt idx="3472">
                  <c:v>64080</c:v>
                </c:pt>
                <c:pt idx="3473">
                  <c:v>64087</c:v>
                </c:pt>
                <c:pt idx="3474">
                  <c:v>64094</c:v>
                </c:pt>
                <c:pt idx="3475">
                  <c:v>64101</c:v>
                </c:pt>
                <c:pt idx="3476">
                  <c:v>64108</c:v>
                </c:pt>
                <c:pt idx="3477">
                  <c:v>64115</c:v>
                </c:pt>
                <c:pt idx="3478">
                  <c:v>64122</c:v>
                </c:pt>
                <c:pt idx="3479">
                  <c:v>64129</c:v>
                </c:pt>
                <c:pt idx="3480">
                  <c:v>64136</c:v>
                </c:pt>
                <c:pt idx="3481">
                  <c:v>64143</c:v>
                </c:pt>
                <c:pt idx="3482">
                  <c:v>64150</c:v>
                </c:pt>
                <c:pt idx="3483">
                  <c:v>64158</c:v>
                </c:pt>
                <c:pt idx="3484">
                  <c:v>64165</c:v>
                </c:pt>
                <c:pt idx="3485">
                  <c:v>64171</c:v>
                </c:pt>
                <c:pt idx="3486">
                  <c:v>64178</c:v>
                </c:pt>
                <c:pt idx="3487">
                  <c:v>64185</c:v>
                </c:pt>
                <c:pt idx="3488">
                  <c:v>64192</c:v>
                </c:pt>
                <c:pt idx="3489">
                  <c:v>64199</c:v>
                </c:pt>
                <c:pt idx="3490">
                  <c:v>64207</c:v>
                </c:pt>
                <c:pt idx="3491">
                  <c:v>64213</c:v>
                </c:pt>
                <c:pt idx="3492">
                  <c:v>64220</c:v>
                </c:pt>
                <c:pt idx="3493">
                  <c:v>64227</c:v>
                </c:pt>
                <c:pt idx="3494">
                  <c:v>64235</c:v>
                </c:pt>
                <c:pt idx="3495">
                  <c:v>64241</c:v>
                </c:pt>
                <c:pt idx="3496">
                  <c:v>64248</c:v>
                </c:pt>
                <c:pt idx="3497">
                  <c:v>64255</c:v>
                </c:pt>
                <c:pt idx="3498">
                  <c:v>64262</c:v>
                </c:pt>
                <c:pt idx="3499">
                  <c:v>64269</c:v>
                </c:pt>
                <c:pt idx="3500">
                  <c:v>64276</c:v>
                </c:pt>
                <c:pt idx="3501">
                  <c:v>64284</c:v>
                </c:pt>
                <c:pt idx="3502">
                  <c:v>64291</c:v>
                </c:pt>
                <c:pt idx="3503">
                  <c:v>64298</c:v>
                </c:pt>
                <c:pt idx="3504">
                  <c:v>64305</c:v>
                </c:pt>
                <c:pt idx="3505">
                  <c:v>64312</c:v>
                </c:pt>
                <c:pt idx="3506">
                  <c:v>64319</c:v>
                </c:pt>
                <c:pt idx="3507">
                  <c:v>64326</c:v>
                </c:pt>
                <c:pt idx="3508">
                  <c:v>64333</c:v>
                </c:pt>
                <c:pt idx="3509">
                  <c:v>64340</c:v>
                </c:pt>
                <c:pt idx="3510">
                  <c:v>64347</c:v>
                </c:pt>
                <c:pt idx="3511">
                  <c:v>64354</c:v>
                </c:pt>
                <c:pt idx="3512">
                  <c:v>64361</c:v>
                </c:pt>
                <c:pt idx="3513">
                  <c:v>64368</c:v>
                </c:pt>
                <c:pt idx="3514">
                  <c:v>64375</c:v>
                </c:pt>
                <c:pt idx="3515">
                  <c:v>64382</c:v>
                </c:pt>
                <c:pt idx="3516">
                  <c:v>64389</c:v>
                </c:pt>
                <c:pt idx="3517">
                  <c:v>64398</c:v>
                </c:pt>
                <c:pt idx="3518">
                  <c:v>64405</c:v>
                </c:pt>
                <c:pt idx="3519">
                  <c:v>64412</c:v>
                </c:pt>
                <c:pt idx="3520">
                  <c:v>64419</c:v>
                </c:pt>
                <c:pt idx="3521">
                  <c:v>64426</c:v>
                </c:pt>
                <c:pt idx="3522">
                  <c:v>64433</c:v>
                </c:pt>
                <c:pt idx="3523">
                  <c:v>64440</c:v>
                </c:pt>
                <c:pt idx="3524">
                  <c:v>64447</c:v>
                </c:pt>
                <c:pt idx="3525">
                  <c:v>64454</c:v>
                </c:pt>
                <c:pt idx="3526">
                  <c:v>64461</c:v>
                </c:pt>
                <c:pt idx="3527">
                  <c:v>64468</c:v>
                </c:pt>
                <c:pt idx="3528">
                  <c:v>64475</c:v>
                </c:pt>
                <c:pt idx="3529">
                  <c:v>64482</c:v>
                </c:pt>
                <c:pt idx="3530">
                  <c:v>64489</c:v>
                </c:pt>
                <c:pt idx="3531">
                  <c:v>64496</c:v>
                </c:pt>
                <c:pt idx="3532">
                  <c:v>64503</c:v>
                </c:pt>
                <c:pt idx="3533">
                  <c:v>64510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4.8739999999991568E-3</c:v>
                </c:pt>
                <c:pt idx="1">
                  <c:v>4.853541833800626E-3</c:v>
                </c:pt>
                <c:pt idx="2">
                  <c:v>4.8481171156034009E-3</c:v>
                </c:pt>
                <c:pt idx="3">
                  <c:v>4.8500083613939645E-3</c:v>
                </c:pt>
                <c:pt idx="4">
                  <c:v>4.8450820675965452E-3</c:v>
                </c:pt>
                <c:pt idx="5">
                  <c:v>4.8436235392366397E-3</c:v>
                </c:pt>
                <c:pt idx="6">
                  <c:v>4.8376398865345562E-3</c:v>
                </c:pt>
                <c:pt idx="7">
                  <c:v>4.8398745552736431E-3</c:v>
                </c:pt>
                <c:pt idx="8">
                  <c:v>4.8576756172665179E-3</c:v>
                </c:pt>
                <c:pt idx="9">
                  <c:v>4.8575119804846042E-3</c:v>
                </c:pt>
                <c:pt idx="10">
                  <c:v>4.8578338349025696E-3</c:v>
                </c:pt>
                <c:pt idx="11">
                  <c:v>4.8731803656980816E-3</c:v>
                </c:pt>
                <c:pt idx="12">
                  <c:v>4.8815605975355818E-3</c:v>
                </c:pt>
                <c:pt idx="13">
                  <c:v>4.9028362504557133E-3</c:v>
                </c:pt>
                <c:pt idx="14">
                  <c:v>4.906480269692981E-3</c:v>
                </c:pt>
                <c:pt idx="15">
                  <c:v>4.9105078125347952E-3</c:v>
                </c:pt>
                <c:pt idx="16">
                  <c:v>4.944068975098667E-3</c:v>
                </c:pt>
                <c:pt idx="17">
                  <c:v>4.956037831708995E-3</c:v>
                </c:pt>
                <c:pt idx="18">
                  <c:v>4.981319713612012E-3</c:v>
                </c:pt>
                <c:pt idx="19">
                  <c:v>4.9873522742810428E-3</c:v>
                </c:pt>
                <c:pt idx="20">
                  <c:v>4.9935592453083603E-3</c:v>
                </c:pt>
                <c:pt idx="21">
                  <c:v>5.0324070687206785E-3</c:v>
                </c:pt>
                <c:pt idx="22">
                  <c:v>5.0454162727546987E-3</c:v>
                </c:pt>
                <c:pt idx="23">
                  <c:v>5.0714295882067521E-3</c:v>
                </c:pt>
                <c:pt idx="24">
                  <c:v>5.0779108371520887E-3</c:v>
                </c:pt>
                <c:pt idx="25">
                  <c:v>5.0843888437031885E-3</c:v>
                </c:pt>
                <c:pt idx="26">
                  <c:v>5.1362238411330067E-3</c:v>
                </c:pt>
                <c:pt idx="27">
                  <c:v>5.1426795215157028E-3</c:v>
                </c:pt>
                <c:pt idx="28">
                  <c:v>5.168559156183139E-3</c:v>
                </c:pt>
                <c:pt idx="29">
                  <c:v>5.1750037652513953E-3</c:v>
                </c:pt>
                <c:pt idx="30">
                  <c:v>5.2201281696744317E-3</c:v>
                </c:pt>
                <c:pt idx="31">
                  <c:v>5.2201281696744317E-3</c:v>
                </c:pt>
                <c:pt idx="32">
                  <c:v>5.2330041680113126E-3</c:v>
                </c:pt>
                <c:pt idx="33">
                  <c:v>5.2651971593514254E-3</c:v>
                </c:pt>
                <c:pt idx="34">
                  <c:v>5.2716068265498683E-3</c:v>
                </c:pt>
                <c:pt idx="35">
                  <c:v>5.2972465449547812E-3</c:v>
                </c:pt>
                <c:pt idx="36">
                  <c:v>5.3100674971906514E-3</c:v>
                </c:pt>
                <c:pt idx="37">
                  <c:v>5.3228792749733245E-3</c:v>
                </c:pt>
                <c:pt idx="38">
                  <c:v>5.348507284086701E-3</c:v>
                </c:pt>
                <c:pt idx="39">
                  <c:v>5.3548850475260866E-3</c:v>
                </c:pt>
                <c:pt idx="40">
                  <c:v>5.3868005460628865E-3</c:v>
                </c:pt>
                <c:pt idx="41">
                  <c:v>5.399557276510869E-3</c:v>
                </c:pt>
                <c:pt idx="42">
                  <c:v>5.4123048323004852E-3</c:v>
                </c:pt>
                <c:pt idx="43">
                  <c:v>5.437807071373979E-3</c:v>
                </c:pt>
                <c:pt idx="44">
                  <c:v>5.4441513873505808E-3</c:v>
                </c:pt>
                <c:pt idx="45">
                  <c:v>5.4759026585138315E-3</c:v>
                </c:pt>
                <c:pt idx="46">
                  <c:v>5.4885896276237744E-3</c:v>
                </c:pt>
                <c:pt idx="47">
                  <c:v>5.5012621752270618E-3</c:v>
                </c:pt>
                <c:pt idx="48">
                  <c:v>5.5265635945550562E-3</c:v>
                </c:pt>
                <c:pt idx="49">
                  <c:v>5.5328714249071364E-3</c:v>
                </c:pt>
                <c:pt idx="50">
                  <c:v>5.5706128159646864E-3</c:v>
                </c:pt>
                <c:pt idx="51">
                  <c:v>5.5831433365703276E-3</c:v>
                </c:pt>
                <c:pt idx="52">
                  <c:v>5.6080502596035269E-3</c:v>
                </c:pt>
                <c:pt idx="53">
                  <c:v>5.614308176939975E-3</c:v>
                </c:pt>
                <c:pt idx="54">
                  <c:v>5.6205613729377567E-3</c:v>
                </c:pt>
                <c:pt idx="55">
                  <c:v>5.6881296597360532E-3</c:v>
                </c:pt>
                <c:pt idx="56">
                  <c:v>5.6881296597360532E-3</c:v>
                </c:pt>
                <c:pt idx="57">
                  <c:v>5.6943079103177752E-3</c:v>
                </c:pt>
                <c:pt idx="58">
                  <c:v>5.7004783939618164E-3</c:v>
                </c:pt>
                <c:pt idx="59">
                  <c:v>5.7066406741266718E-3</c:v>
                </c:pt>
                <c:pt idx="60">
                  <c:v>5.7428948746045035E-3</c:v>
                </c:pt>
                <c:pt idx="61">
                  <c:v>5.7548822714499851E-3</c:v>
                </c:pt>
                <c:pt idx="62">
                  <c:v>5.778479871774358E-3</c:v>
                </c:pt>
                <c:pt idx="63">
                  <c:v>5.7845118043520216E-3</c:v>
                </c:pt>
                <c:pt idx="64">
                  <c:v>5.79052875449789E-3</c:v>
                </c:pt>
                <c:pt idx="65">
                  <c:v>5.8313550582853035E-3</c:v>
                </c:pt>
                <c:pt idx="66">
                  <c:v>5.8372578357629972E-3</c:v>
                </c:pt>
                <c:pt idx="67">
                  <c:v>5.8600228406824328E-3</c:v>
                </c:pt>
                <c:pt idx="68">
                  <c:v>5.8658533296324089E-3</c:v>
                </c:pt>
                <c:pt idx="69">
                  <c:v>5.871663078144523E-3</c:v>
                </c:pt>
                <c:pt idx="70">
                  <c:v>5.9000186680657762E-3</c:v>
                </c:pt>
                <c:pt idx="71">
                  <c:v>5.9112094894366862E-3</c:v>
                </c:pt>
                <c:pt idx="72">
                  <c:v>5.9223386644369214E-3</c:v>
                </c:pt>
                <c:pt idx="73">
                  <c:v>5.9441916439428866E-3</c:v>
                </c:pt>
                <c:pt idx="74">
                  <c:v>5.9497843444700936E-3</c:v>
                </c:pt>
                <c:pt idx="75">
                  <c:v>5.9770598379413897E-3</c:v>
                </c:pt>
                <c:pt idx="76">
                  <c:v>5.9878191311577567E-3</c:v>
                </c:pt>
                <c:pt idx="77">
                  <c:v>5.9985167768310532E-3</c:v>
                </c:pt>
                <c:pt idx="78">
                  <c:v>6.0195091944567625E-3</c:v>
                </c:pt>
                <c:pt idx="79">
                  <c:v>6.051080286224142E-3</c:v>
                </c:pt>
                <c:pt idx="80">
                  <c:v>6.051080286224142E-3</c:v>
                </c:pt>
                <c:pt idx="81">
                  <c:v>6.0614080431751205E-3</c:v>
                </c:pt>
                <c:pt idx="82">
                  <c:v>6.0716741514426076E-3</c:v>
                </c:pt>
                <c:pt idx="83">
                  <c:v>6.0918059205175568E-3</c:v>
                </c:pt>
                <c:pt idx="84">
                  <c:v>6.0969646145937438E-3</c:v>
                </c:pt>
                <c:pt idx="85">
                  <c:v>6.1220799570467221E-3</c:v>
                </c:pt>
                <c:pt idx="86">
                  <c:v>6.1319761699305531E-3</c:v>
                </c:pt>
                <c:pt idx="87">
                  <c:v>6.1418107330437621E-3</c:v>
                </c:pt>
                <c:pt idx="88">
                  <c:v>6.1754195187926153E-3</c:v>
                </c:pt>
                <c:pt idx="89">
                  <c:v>6.1754195187926153E-3</c:v>
                </c:pt>
                <c:pt idx="90">
                  <c:v>6.1900587968066745E-3</c:v>
                </c:pt>
                <c:pt idx="91">
                  <c:v>6.1995234581546654E-3</c:v>
                </c:pt>
                <c:pt idx="92">
                  <c:v>6.2089264686928658E-3</c:v>
                </c:pt>
                <c:pt idx="93">
                  <c:v>6.231840494356918E-3</c:v>
                </c:pt>
                <c:pt idx="94">
                  <c:v>6.236555044931702E-3</c:v>
                </c:pt>
                <c:pt idx="95">
                  <c:v>6.2594387039297435E-3</c:v>
                </c:pt>
                <c:pt idx="96">
                  <c:v>6.2684411371931089E-3</c:v>
                </c:pt>
                <c:pt idx="97">
                  <c:v>6.2860419330929519E-3</c:v>
                </c:pt>
                <c:pt idx="98">
                  <c:v>6.2905705820323621E-3</c:v>
                </c:pt>
                <c:pt idx="99">
                  <c:v>6.2950785200731997E-3</c:v>
                </c:pt>
                <c:pt idx="100">
                  <c:v>6.3211610246396719E-3</c:v>
                </c:pt>
                <c:pt idx="101">
                  <c:v>6.3297318858887832E-3</c:v>
                </c:pt>
                <c:pt idx="102">
                  <c:v>6.3505563188902357E-3</c:v>
                </c:pt>
                <c:pt idx="103">
                  <c:v>6.3548578482773947E-3</c:v>
                </c:pt>
                <c:pt idx="104">
                  <c:v>6.3591386725278531E-3</c:v>
                </c:pt>
                <c:pt idx="105">
                  <c:v>6.379862321007946E-3</c:v>
                </c:pt>
                <c:pt idx="106">
                  <c:v>6.388001603556538E-3</c:v>
                </c:pt>
                <c:pt idx="107">
                  <c:v>6.4038802414985571E-3</c:v>
                </c:pt>
                <c:pt idx="108">
                  <c:v>6.4079752317319771E-3</c:v>
                </c:pt>
                <c:pt idx="109">
                  <c:v>6.412049522938809E-3</c:v>
                </c:pt>
                <c:pt idx="110">
                  <c:v>6.4582961913343829E-3</c:v>
                </c:pt>
                <c:pt idx="111">
                  <c:v>6.4621753054636133E-3</c:v>
                </c:pt>
                <c:pt idx="112">
                  <c:v>6.4696818439594073E-3</c:v>
                </c:pt>
                <c:pt idx="113">
                  <c:v>6.4955956575608919E-3</c:v>
                </c:pt>
                <c:pt idx="114">
                  <c:v>6.5098621601868767E-3</c:v>
                </c:pt>
                <c:pt idx="115">
                  <c:v>6.51353078975625E-3</c:v>
                </c:pt>
                <c:pt idx="116">
                  <c:v>6.517179193079735E-3</c:v>
                </c:pt>
                <c:pt idx="117">
                  <c:v>6.5382747806894039E-3</c:v>
                </c:pt>
                <c:pt idx="118">
                  <c:v>6.5452006899625924E-3</c:v>
                </c:pt>
                <c:pt idx="119">
                  <c:v>6.5587493513936069E-3</c:v>
                </c:pt>
                <c:pt idx="120">
                  <c:v>6.5622182376046112E-3</c:v>
                </c:pt>
                <c:pt idx="121">
                  <c:v>6.5656679968673802E-3</c:v>
                </c:pt>
                <c:pt idx="122">
                  <c:v>6.5922532611825228E-3</c:v>
                </c:pt>
                <c:pt idx="123">
                  <c:v>6.5922532611825228E-3</c:v>
                </c:pt>
                <c:pt idx="124">
                  <c:v>6.6082823497833967E-3</c:v>
                </c:pt>
                <c:pt idx="125">
                  <c:v>6.6115599173841785E-3</c:v>
                </c:pt>
                <c:pt idx="126">
                  <c:v>6.6148205403931959E-3</c:v>
                </c:pt>
                <c:pt idx="127">
                  <c:v>6.6306906383526865E-3</c:v>
                </c:pt>
                <c:pt idx="128">
                  <c:v>6.6369355379307876E-3</c:v>
                </c:pt>
                <c:pt idx="129">
                  <c:v>6.6491715737214789E-3</c:v>
                </c:pt>
                <c:pt idx="130">
                  <c:v>6.6522929438983525E-3</c:v>
                </c:pt>
                <c:pt idx="131">
                  <c:v>6.6553991358665075E-3</c:v>
                </c:pt>
                <c:pt idx="132">
                  <c:v>6.6675847472405609E-3</c:v>
                </c:pt>
                <c:pt idx="133">
                  <c:v>6.6706227069257551E-3</c:v>
                </c:pt>
                <c:pt idx="134">
                  <c:v>6.6765735823039385E-3</c:v>
                </c:pt>
                <c:pt idx="135">
                  <c:v>6.6824792760208519E-3</c:v>
                </c:pt>
                <c:pt idx="136">
                  <c:v>6.6883397880136896E-3</c:v>
                </c:pt>
                <c:pt idx="137">
                  <c:v>6.7056502330482227E-3</c:v>
                </c:pt>
                <c:pt idx="138">
                  <c:v>6.7113300175395251E-3</c:v>
                </c:pt>
                <c:pt idx="139">
                  <c:v>6.7169646200041355E-3</c:v>
                </c:pt>
                <c:pt idx="140">
                  <c:v>6.722554040384957E-3</c:v>
                </c:pt>
                <c:pt idx="141">
                  <c:v>6.728098278616328E-3</c:v>
                </c:pt>
                <c:pt idx="142">
                  <c:v>6.7444598998684614E-3</c:v>
                </c:pt>
                <c:pt idx="143">
                  <c:v>6.7498234089424791E-3</c:v>
                </c:pt>
                <c:pt idx="144">
                  <c:v>6.75514173558727E-3</c:v>
                </c:pt>
                <c:pt idx="145">
                  <c:v>6.7604148797400267E-3</c:v>
                </c:pt>
                <c:pt idx="146">
                  <c:v>6.7656428413522185E-3</c:v>
                </c:pt>
                <c:pt idx="147">
                  <c:v>6.7861028612619424E-3</c:v>
                </c:pt>
                <c:pt idx="148">
                  <c:v>6.7861028612619424E-3</c:v>
                </c:pt>
                <c:pt idx="149">
                  <c:v>6.7911049093376842E-3</c:v>
                </c:pt>
                <c:pt idx="150">
                  <c:v>6.7960617745445517E-3</c:v>
                </c:pt>
                <c:pt idx="151">
                  <c:v>6.8009734568340108E-3</c:v>
                </c:pt>
                <c:pt idx="152">
                  <c:v>6.8154374056669399E-3</c:v>
                </c:pt>
                <c:pt idx="153">
                  <c:v>6.8270409839636809E-3</c:v>
                </c:pt>
                <c:pt idx="154">
                  <c:v>6.8361210914279595E-3</c:v>
                </c:pt>
                <c:pt idx="155">
                  <c:v>6.8384482171970906E-3</c:v>
                </c:pt>
                <c:pt idx="156">
                  <c:v>6.8407601909341448E-3</c:v>
                </c:pt>
                <c:pt idx="157">
                  <c:v>6.8540727257325419E-3</c:v>
                </c:pt>
                <c:pt idx="158">
                  <c:v>6.8584198654981204E-3</c:v>
                </c:pt>
                <c:pt idx="159">
                  <c:v>6.8668685400684708E-3</c:v>
                </c:pt>
                <c:pt idx="160">
                  <c:v>6.8690369275717367E-3</c:v>
                </c:pt>
                <c:pt idx="161">
                  <c:v>6.8711901685763483E-3</c:v>
                </c:pt>
                <c:pt idx="162">
                  <c:v>6.8835537962928031E-3</c:v>
                </c:pt>
                <c:pt idx="163">
                  <c:v>6.8952777543752775E-3</c:v>
                </c:pt>
                <c:pt idx="164">
                  <c:v>6.8972950565195663E-3</c:v>
                </c:pt>
                <c:pt idx="165">
                  <c:v>6.8992972169492428E-3</c:v>
                </c:pt>
                <c:pt idx="166">
                  <c:v>6.9012842364848948E-3</c:v>
                </c:pt>
                <c:pt idx="167">
                  <c:v>6.9108207384498627E-3</c:v>
                </c:pt>
                <c:pt idx="168">
                  <c:v>6.9145352698007567E-3</c:v>
                </c:pt>
                <c:pt idx="169">
                  <c:v>6.9217208246762467E-3</c:v>
                </c:pt>
                <c:pt idx="170">
                  <c:v>6.9235718517957068E-3</c:v>
                </c:pt>
                <c:pt idx="171">
                  <c:v>6.9254077437386928E-3</c:v>
                </c:pt>
                <c:pt idx="172">
                  <c:v>6.9358846668535652E-3</c:v>
                </c:pt>
                <c:pt idx="173">
                  <c:v>6.9392981432712178E-3</c:v>
                </c:pt>
                <c:pt idx="174">
                  <c:v>6.9410291409353064E-3</c:v>
                </c:pt>
                <c:pt idx="175">
                  <c:v>6.9427450690013343E-3</c:v>
                </c:pt>
                <c:pt idx="176">
                  <c:v>6.9444459348063804E-3</c:v>
                </c:pt>
                <c:pt idx="177">
                  <c:v>6.9575124416063616E-3</c:v>
                </c:pt>
                <c:pt idx="178">
                  <c:v>6.9607323261546838E-3</c:v>
                </c:pt>
                <c:pt idx="179">
                  <c:v>6.963932582294774E-3</c:v>
                </c:pt>
                <c:pt idx="180">
                  <c:v>6.9703458459460799E-3</c:v>
                </c:pt>
                <c:pt idx="181">
                  <c:v>6.9718998757564796E-3</c:v>
                </c:pt>
                <c:pt idx="182">
                  <c:v>6.9797288890720566E-3</c:v>
                </c:pt>
                <c:pt idx="183">
                  <c:v>6.9828650461101205E-3</c:v>
                </c:pt>
                <c:pt idx="184">
                  <c:v>6.9859994652103907E-3</c:v>
                </c:pt>
                <c:pt idx="185">
                  <c:v>6.9924662221418354E-3</c:v>
                </c:pt>
                <c:pt idx="186">
                  <c:v>7.0049126076812129E-3</c:v>
                </c:pt>
                <c:pt idx="187">
                  <c:v>7.0081064235489876E-3</c:v>
                </c:pt>
                <c:pt idx="188">
                  <c:v>7.0148380191017989E-3</c:v>
                </c:pt>
                <c:pt idx="189">
                  <c:v>7.0163223168807597E-3</c:v>
                </c:pt>
                <c:pt idx="190">
                  <c:v>7.0244072463312435E-3</c:v>
                </c:pt>
                <c:pt idx="191">
                  <c:v>7.0277512243430706E-3</c:v>
                </c:pt>
                <c:pt idx="192">
                  <c:v>7.031126689956757E-3</c:v>
                </c:pt>
                <c:pt idx="193">
                  <c:v>7.0401575375520706E-3</c:v>
                </c:pt>
                <c:pt idx="194">
                  <c:v>7.0436434145306559E-3</c:v>
                </c:pt>
                <c:pt idx="195">
                  <c:v>7.0539838521234454E-3</c:v>
                </c:pt>
                <c:pt idx="196">
                  <c:v>7.0615451450940407E-3</c:v>
                </c:pt>
                <c:pt idx="197">
                  <c:v>7.0632240585394301E-3</c:v>
                </c:pt>
                <c:pt idx="198">
                  <c:v>7.0649134003782669E-3</c:v>
                </c:pt>
                <c:pt idx="199">
                  <c:v>7.0761263455416095E-3</c:v>
                </c:pt>
                <c:pt idx="200">
                  <c:v>7.0799269711648597E-3</c:v>
                </c:pt>
                <c:pt idx="201">
                  <c:v>7.0879301414757253E-3</c:v>
                </c:pt>
                <c:pt idx="202">
                  <c:v>7.0897187488835889E-3</c:v>
                </c:pt>
                <c:pt idx="203">
                  <c:v>7.0915177801561717E-3</c:v>
                </c:pt>
                <c:pt idx="204">
                  <c:v>7.1033919880105698E-3</c:v>
                </c:pt>
                <c:pt idx="205">
                  <c:v>7.1074130349666189E-3</c:v>
                </c:pt>
                <c:pt idx="206">
                  <c:v>7.1158581505495738E-3</c:v>
                </c:pt>
                <c:pt idx="207">
                  <c:v>7.1177564202881682E-3</c:v>
                </c:pt>
                <c:pt idx="208">
                  <c:v>7.1196651093203981E-3</c:v>
                </c:pt>
                <c:pt idx="209">
                  <c:v>7.1322005845898149E-3</c:v>
                </c:pt>
                <c:pt idx="210">
                  <c:v>7.1364420544876989E-3</c:v>
                </c:pt>
                <c:pt idx="211">
                  <c:v>7.1453291841533885E-3</c:v>
                </c:pt>
                <c:pt idx="212">
                  <c:v>7.1473370842789485E-3</c:v>
                </c:pt>
                <c:pt idx="213">
                  <c:v>7.1493553990774651E-3</c:v>
                </c:pt>
                <c:pt idx="214">
                  <c:v>7.1670140412827266E-3</c:v>
                </c:pt>
                <c:pt idx="215">
                  <c:v>7.1691053962359419E-3</c:v>
                </c:pt>
                <c:pt idx="216">
                  <c:v>7.1784607530236966E-3</c:v>
                </c:pt>
                <c:pt idx="217">
                  <c:v>7.1805886612579112E-3</c:v>
                </c:pt>
                <c:pt idx="218">
                  <c:v>7.1919654779302178E-3</c:v>
                </c:pt>
                <c:pt idx="219">
                  <c:v>7.1966319607970064E-3</c:v>
                </c:pt>
                <c:pt idx="220">
                  <c:v>7.2013299325872637E-3</c:v>
                </c:pt>
                <c:pt idx="221">
                  <c:v>7.2111274393146796E-3</c:v>
                </c:pt>
                <c:pt idx="222">
                  <c:v>7.2133649083008164E-3</c:v>
                </c:pt>
                <c:pt idx="223">
                  <c:v>7.2252921267628167E-3</c:v>
                </c:pt>
                <c:pt idx="224">
                  <c:v>7.2301790329039051E-3</c:v>
                </c:pt>
                <c:pt idx="225">
                  <c:v>7.2350974282349156E-3</c:v>
                </c:pt>
                <c:pt idx="226">
                  <c:v>7.2453371565886493E-3</c:v>
                </c:pt>
                <c:pt idx="227">
                  <c:v>7.2476841532667022E-3</c:v>
                </c:pt>
                <c:pt idx="228">
                  <c:v>7.260161744127025E-3</c:v>
                </c:pt>
                <c:pt idx="229">
                  <c:v>7.2652690754262395E-3</c:v>
                </c:pt>
                <c:pt idx="230">
                  <c:v>7.2704078961951524E-3</c:v>
                </c:pt>
                <c:pt idx="231">
                  <c:v>7.2810899189118539E-3</c:v>
                </c:pt>
                <c:pt idx="232">
                  <c:v>7.2835464098194771E-3</c:v>
                </c:pt>
                <c:pt idx="233">
                  <c:v>7.296572683577196E-3</c:v>
                </c:pt>
                <c:pt idx="234">
                  <c:v>7.3018964997730862E-3</c:v>
                </c:pt>
                <c:pt idx="235">
                  <c:v>7.3072480709699406E-3</c:v>
                </c:pt>
                <c:pt idx="236">
                  <c:v>7.3183190184725189E-3</c:v>
                </c:pt>
                <c:pt idx="237">
                  <c:v>7.3208828187852938E-3</c:v>
                </c:pt>
                <c:pt idx="238">
                  <c:v>7.3372540885496473E-3</c:v>
                </c:pt>
                <c:pt idx="239">
                  <c:v>7.3540420294605406E-3</c:v>
                </c:pt>
                <c:pt idx="240">
                  <c:v>7.3540420294605406E-3</c:v>
                </c:pt>
                <c:pt idx="241">
                  <c:v>7.3566908562272548E-3</c:v>
                </c:pt>
                <c:pt idx="242">
                  <c:v>7.359349025902919E-3</c:v>
                </c:pt>
                <c:pt idx="243">
                  <c:v>7.3760779954854241E-3</c:v>
                </c:pt>
                <c:pt idx="244">
                  <c:v>7.3816779440238544E-3</c:v>
                </c:pt>
                <c:pt idx="245">
                  <c:v>7.3930852742819624E-3</c:v>
                </c:pt>
                <c:pt idx="246">
                  <c:v>7.3958051060388219E-3</c:v>
                </c:pt>
                <c:pt idx="247">
                  <c:v>7.3985317988285232E-3</c:v>
                </c:pt>
                <c:pt idx="248">
                  <c:v>7.4154413670232226E-3</c:v>
                </c:pt>
                <c:pt idx="249">
                  <c:v>7.4210846481791472E-3</c:v>
                </c:pt>
                <c:pt idx="250">
                  <c:v>7.4325070055915954E-3</c:v>
                </c:pt>
                <c:pt idx="251">
                  <c:v>7.4352614364167624E-3</c:v>
                </c:pt>
                <c:pt idx="252">
                  <c:v>7.438017899849673E-3</c:v>
                </c:pt>
                <c:pt idx="253">
                  <c:v>7.4549309630834691E-3</c:v>
                </c:pt>
                <c:pt idx="254">
                  <c:v>7.460558742904984E-3</c:v>
                </c:pt>
                <c:pt idx="255">
                  <c:v>7.4747876928730134E-3</c:v>
                </c:pt>
                <c:pt idx="256">
                  <c:v>7.4775309594997778E-3</c:v>
                </c:pt>
                <c:pt idx="257">
                  <c:v>7.4802721573122288E-3</c:v>
                </c:pt>
                <c:pt idx="258">
                  <c:v>7.4942024124842691E-3</c:v>
                </c:pt>
                <c:pt idx="259">
                  <c:v>7.4997891891126845E-3</c:v>
                </c:pt>
                <c:pt idx="260">
                  <c:v>7.5139180735451982E-3</c:v>
                </c:pt>
                <c:pt idx="261">
                  <c:v>7.5166400239860699E-3</c:v>
                </c:pt>
                <c:pt idx="262">
                  <c:v>7.5193599058526184E-3</c:v>
                </c:pt>
                <c:pt idx="263">
                  <c:v>7.5331868382904994E-3</c:v>
                </c:pt>
                <c:pt idx="264">
                  <c:v>7.538732611308086E-3</c:v>
                </c:pt>
                <c:pt idx="265">
                  <c:v>7.5499336278792781E-3</c:v>
                </c:pt>
                <c:pt idx="266">
                  <c:v>7.5526352401780739E-3</c:v>
                </c:pt>
                <c:pt idx="267">
                  <c:v>7.5553347841858434E-3</c:v>
                </c:pt>
                <c:pt idx="268">
                  <c:v>7.5718842376089916E-3</c:v>
                </c:pt>
                <c:pt idx="269">
                  <c:v>7.5773890066109118E-3</c:v>
                </c:pt>
                <c:pt idx="270">
                  <c:v>7.5885096364364758E-3</c:v>
                </c:pt>
                <c:pt idx="271">
                  <c:v>7.5911899357716806E-3</c:v>
                </c:pt>
                <c:pt idx="272">
                  <c:v>7.593868167083245E-3</c:v>
                </c:pt>
                <c:pt idx="273">
                  <c:v>7.6102946075749401E-3</c:v>
                </c:pt>
                <c:pt idx="274">
                  <c:v>7.6157583721511981E-3</c:v>
                </c:pt>
                <c:pt idx="275">
                  <c:v>7.6267986105247529E-3</c:v>
                </c:pt>
                <c:pt idx="276">
                  <c:v>7.6294575986277091E-3</c:v>
                </c:pt>
                <c:pt idx="277">
                  <c:v>7.6321145189958608E-3</c:v>
                </c:pt>
                <c:pt idx="278">
                  <c:v>7.6538407050847695E-3</c:v>
                </c:pt>
                <c:pt idx="279">
                  <c:v>7.6564833810808253E-3</c:v>
                </c:pt>
                <c:pt idx="280">
                  <c:v>7.6591239896353532E-3</c:v>
                </c:pt>
                <c:pt idx="281">
                  <c:v>7.6700738370872488E-3</c:v>
                </c:pt>
                <c:pt idx="282">
                  <c:v>7.6888786602120618E-3</c:v>
                </c:pt>
                <c:pt idx="283">
                  <c:v>7.6888786602120618E-3</c:v>
                </c:pt>
                <c:pt idx="284">
                  <c:v>7.6942573708889128E-3</c:v>
                </c:pt>
                <c:pt idx="285">
                  <c:v>7.7078798534662759E-3</c:v>
                </c:pt>
                <c:pt idx="286">
                  <c:v>7.7104931809396371E-3</c:v>
                </c:pt>
                <c:pt idx="287">
                  <c:v>7.7210630558699478E-3</c:v>
                </c:pt>
                <c:pt idx="288">
                  <c:v>7.7264066191338188E-3</c:v>
                </c:pt>
                <c:pt idx="289">
                  <c:v>7.7317443244675488E-3</c:v>
                </c:pt>
                <c:pt idx="290">
                  <c:v>7.742538361626139E-3</c:v>
                </c:pt>
                <c:pt idx="291">
                  <c:v>7.7451313605920872E-3</c:v>
                </c:pt>
                <c:pt idx="292">
                  <c:v>7.7583449819202954E-3</c:v>
                </c:pt>
                <c:pt idx="293">
                  <c:v>7.7636475395159721E-3</c:v>
                </c:pt>
                <c:pt idx="294">
                  <c:v>7.7689442391255525E-3</c:v>
                </c:pt>
                <c:pt idx="295">
                  <c:v>7.779657864487588E-3</c:v>
                </c:pt>
                <c:pt idx="296">
                  <c:v>7.7822295604357992E-3</c:v>
                </c:pt>
                <c:pt idx="297">
                  <c:v>7.7953398671501972E-3</c:v>
                </c:pt>
                <c:pt idx="298">
                  <c:v>7.8006014186939865E-3</c:v>
                </c:pt>
                <c:pt idx="299">
                  <c:v>7.8058571122010534E-3</c:v>
                </c:pt>
                <c:pt idx="300">
                  <c:v>7.8164903201929925E-3</c:v>
                </c:pt>
                <c:pt idx="301">
                  <c:v>7.8217286669943209E-3</c:v>
                </c:pt>
                <c:pt idx="302">
                  <c:v>7.8347290529980837E-3</c:v>
                </c:pt>
                <c:pt idx="303">
                  <c:v>7.8399467826167739E-3</c:v>
                </c:pt>
                <c:pt idx="304">
                  <c:v>7.8505045635230367E-3</c:v>
                </c:pt>
                <c:pt idx="305">
                  <c:v>7.8530357259271044E-3</c:v>
                </c:pt>
                <c:pt idx="306">
                  <c:v>7.8555648225593858E-3</c:v>
                </c:pt>
                <c:pt idx="307">
                  <c:v>7.8842722815994533E-3</c:v>
                </c:pt>
                <c:pt idx="308">
                  <c:v>7.8842722815994533E-3</c:v>
                </c:pt>
                <c:pt idx="309">
                  <c:v>7.886784212977364E-3</c:v>
                </c:pt>
                <c:pt idx="310">
                  <c:v>7.8892940788896637E-3</c:v>
                </c:pt>
                <c:pt idx="311">
                  <c:v>7.8918018794036093E-3</c:v>
                </c:pt>
                <c:pt idx="312">
                  <c:v>7.9072441733916577E-3</c:v>
                </c:pt>
                <c:pt idx="313">
                  <c:v>7.9123798882308628E-3</c:v>
                </c:pt>
                <c:pt idx="314">
                  <c:v>7.9227768044276559E-3</c:v>
                </c:pt>
                <c:pt idx="315">
                  <c:v>7.9252653763078884E-3</c:v>
                </c:pt>
                <c:pt idx="316">
                  <c:v>7.927751883180064E-3</c:v>
                </c:pt>
                <c:pt idx="317">
                  <c:v>7.9456915202666401E-3</c:v>
                </c:pt>
                <c:pt idx="318">
                  <c:v>7.9481658604860506E-3</c:v>
                </c:pt>
                <c:pt idx="319">
                  <c:v>7.9584823350277081E-3</c:v>
                </c:pt>
                <c:pt idx="320">
                  <c:v>7.9609496154339765E-3</c:v>
                </c:pt>
                <c:pt idx="321">
                  <c:v>7.9634148312250769E-3</c:v>
                </c:pt>
                <c:pt idx="322">
                  <c:v>7.9786110769578065E-3</c:v>
                </c:pt>
                <c:pt idx="323">
                  <c:v>7.9810651044516234E-3</c:v>
                </c:pt>
                <c:pt idx="324">
                  <c:v>7.9861157618452694E-3</c:v>
                </c:pt>
                <c:pt idx="325">
                  <c:v>7.996346793530118E-3</c:v>
                </c:pt>
                <c:pt idx="326">
                  <c:v>7.9987907208981766E-3</c:v>
                </c:pt>
                <c:pt idx="327">
                  <c:v>8.0112811740260526E-3</c:v>
                </c:pt>
                <c:pt idx="328">
                  <c:v>8.0162966814514292E-3</c:v>
                </c:pt>
                <c:pt idx="329">
                  <c:v>8.0213063305230037E-3</c:v>
                </c:pt>
                <c:pt idx="330">
                  <c:v>8.031456907893475E-3</c:v>
                </c:pt>
                <c:pt idx="331">
                  <c:v>8.0462667003260435E-3</c:v>
                </c:pt>
                <c:pt idx="332">
                  <c:v>8.0462667003260435E-3</c:v>
                </c:pt>
                <c:pt idx="333">
                  <c:v>8.0512411991229271E-3</c:v>
                </c:pt>
                <c:pt idx="334">
                  <c:v>8.0562098395153825E-3</c:v>
                </c:pt>
                <c:pt idx="335">
                  <c:v>8.0662799558361975E-3</c:v>
                </c:pt>
                <c:pt idx="336">
                  <c:v>8.0686813146441279E-3</c:v>
                </c:pt>
                <c:pt idx="337">
                  <c:v>8.0809651651474468E-3</c:v>
                </c:pt>
                <c:pt idx="338">
                  <c:v>8.0858986549587897E-3</c:v>
                </c:pt>
                <c:pt idx="339">
                  <c:v>8.0908262863124136E-3</c:v>
                </c:pt>
                <c:pt idx="340">
                  <c:v>8.1082545677067172E-3</c:v>
                </c:pt>
                <c:pt idx="341">
                  <c:v>8.1082545677067172E-3</c:v>
                </c:pt>
                <c:pt idx="342">
                  <c:v>8.1153765660015864E-3</c:v>
                </c:pt>
                <c:pt idx="343">
                  <c:v>8.1202690464730054E-3</c:v>
                </c:pt>
                <c:pt idx="344">
                  <c:v>8.1251556684387438E-3</c:v>
                </c:pt>
                <c:pt idx="345">
                  <c:v>8.1275194636258249E-3</c:v>
                </c:pt>
                <c:pt idx="346">
                  <c:v>8.1399341082583065E-3</c:v>
                </c:pt>
                <c:pt idx="347">
                  <c:v>8.1520047492374716E-3</c:v>
                </c:pt>
                <c:pt idx="348">
                  <c:v>8.156853400521814E-3</c:v>
                </c:pt>
                <c:pt idx="349">
                  <c:v>8.1666870846481224E-3</c:v>
                </c:pt>
                <c:pt idx="350">
                  <c:v>8.169026674599289E-3</c:v>
                </c:pt>
                <c:pt idx="351">
                  <c:v>8.1713642025836898E-3</c:v>
                </c:pt>
                <c:pt idx="352">
                  <c:v>8.1858222768054073E-3</c:v>
                </c:pt>
                <c:pt idx="353">
                  <c:v>8.190629917547692E-3</c:v>
                </c:pt>
                <c:pt idx="354">
                  <c:v>8.202856052831527E-3</c:v>
                </c:pt>
                <c:pt idx="355">
                  <c:v>8.2051733945834576E-3</c:v>
                </c:pt>
                <c:pt idx="356">
                  <c:v>8.207488674831509E-3</c:v>
                </c:pt>
                <c:pt idx="357">
                  <c:v>8.2193527295139745E-3</c:v>
                </c:pt>
                <c:pt idx="358">
                  <c:v>8.224119359355778E-3</c:v>
                </c:pt>
                <c:pt idx="359">
                  <c:v>8.2337920559950508E-3</c:v>
                </c:pt>
                <c:pt idx="360">
                  <c:v>8.2360891067392861E-3</c:v>
                </c:pt>
                <c:pt idx="361">
                  <c:v>8.2383840964892208E-3</c:v>
                </c:pt>
                <c:pt idx="362">
                  <c:v>8.2669139149039641E-3</c:v>
                </c:pt>
                <c:pt idx="363">
                  <c:v>8.2691897009673498E-3</c:v>
                </c:pt>
                <c:pt idx="364">
                  <c:v>8.2763245728296134E-3</c:v>
                </c:pt>
                <c:pt idx="365">
                  <c:v>8.2902370074142417E-3</c:v>
                </c:pt>
                <c:pt idx="366">
                  <c:v>8.29974868581102E-3</c:v>
                </c:pt>
                <c:pt idx="367">
                  <c:v>8.30200321058433E-3</c:v>
                </c:pt>
                <c:pt idx="368">
                  <c:v>8.3042556753903755E-3</c:v>
                </c:pt>
                <c:pt idx="369">
                  <c:v>8.318221613718764E-3</c:v>
                </c:pt>
                <c:pt idx="370">
                  <c:v>8.3228652087627333E-3</c:v>
                </c:pt>
                <c:pt idx="371">
                  <c:v>8.332296366124356E-3</c:v>
                </c:pt>
                <c:pt idx="372">
                  <c:v>8.3345296330797347E-3</c:v>
                </c:pt>
                <c:pt idx="373">
                  <c:v>8.3367608405950141E-3</c:v>
                </c:pt>
                <c:pt idx="374">
                  <c:v>8.355206325089664E-3</c:v>
                </c:pt>
                <c:pt idx="375">
                  <c:v>8.355206325089664E-3</c:v>
                </c:pt>
                <c:pt idx="376">
                  <c:v>8.3669311366827044E-3</c:v>
                </c:pt>
                <c:pt idx="377">
                  <c:v>8.3691421722565853E-3</c:v>
                </c:pt>
                <c:pt idx="378">
                  <c:v>8.3713511489161285E-3</c:v>
                </c:pt>
                <c:pt idx="379">
                  <c:v>8.382698783881766E-3</c:v>
                </c:pt>
                <c:pt idx="380">
                  <c:v>8.3872603539995282E-3</c:v>
                </c:pt>
                <c:pt idx="381">
                  <c:v>8.3965304447210874E-3</c:v>
                </c:pt>
                <c:pt idx="382">
                  <c:v>8.3987212067687667E-3</c:v>
                </c:pt>
                <c:pt idx="383">
                  <c:v>8.4009099104678537E-3</c:v>
                </c:pt>
                <c:pt idx="384">
                  <c:v>8.4121608946423621E-3</c:v>
                </c:pt>
                <c:pt idx="385">
                  <c:v>8.4143394114732928E-3</c:v>
                </c:pt>
                <c:pt idx="386">
                  <c:v>8.4165158704006607E-3</c:v>
                </c:pt>
                <c:pt idx="387">
                  <c:v>8.4210331812232097E-3</c:v>
                </c:pt>
                <c:pt idx="388">
                  <c:v>8.4255446332637263E-3</c:v>
                </c:pt>
                <c:pt idx="389">
                  <c:v>8.4390438366045897E-3</c:v>
                </c:pt>
                <c:pt idx="390">
                  <c:v>8.4435318534370474E-3</c:v>
                </c:pt>
                <c:pt idx="391">
                  <c:v>8.448014011456069E-3</c:v>
                </c:pt>
                <c:pt idx="392">
                  <c:v>8.4524903106530935E-3</c:v>
                </c:pt>
                <c:pt idx="393">
                  <c:v>8.4569607510195533E-3</c:v>
                </c:pt>
                <c:pt idx="394">
                  <c:v>8.4703369190870202E-3</c:v>
                </c:pt>
                <c:pt idx="395">
                  <c:v>8.4747839240798383E-3</c:v>
                </c:pt>
                <c:pt idx="396">
                  <c:v>8.4792250702106896E-3</c:v>
                </c:pt>
                <c:pt idx="397">
                  <c:v>8.4836603574767189E-3</c:v>
                </c:pt>
                <c:pt idx="398">
                  <c:v>8.4880897858750706E-3</c:v>
                </c:pt>
                <c:pt idx="399">
                  <c:v>8.5057489106289876E-3</c:v>
                </c:pt>
                <c:pt idx="400">
                  <c:v>8.5057489106289876E-3</c:v>
                </c:pt>
                <c:pt idx="401">
                  <c:v>8.5101490445747621E-3</c:v>
                </c:pt>
                <c:pt idx="402">
                  <c:v>8.5145433196186018E-3</c:v>
                </c:pt>
                <c:pt idx="403">
                  <c:v>8.5189317357462335E-3</c:v>
                </c:pt>
                <c:pt idx="404">
                  <c:v>8.5320618305947549E-3</c:v>
                </c:pt>
                <c:pt idx="405">
                  <c:v>8.5364268110090149E-3</c:v>
                </c:pt>
                <c:pt idx="406">
                  <c:v>8.5430507198268179E-3</c:v>
                </c:pt>
                <c:pt idx="407">
                  <c:v>8.5564305092193527E-3</c:v>
                </c:pt>
                <c:pt idx="408">
                  <c:v>8.558512042501909E-3</c:v>
                </c:pt>
                <c:pt idx="409">
                  <c:v>8.5692400728135908E-3</c:v>
                </c:pt>
                <c:pt idx="410">
                  <c:v>8.5735555601307665E-3</c:v>
                </c:pt>
                <c:pt idx="411">
                  <c:v>8.5823422438367145E-3</c:v>
                </c:pt>
                <c:pt idx="412">
                  <c:v>8.5844055825839982E-3</c:v>
                </c:pt>
                <c:pt idx="413">
                  <c:v>8.5864668665135094E-3</c:v>
                </c:pt>
                <c:pt idx="414">
                  <c:v>8.5993254394038428E-3</c:v>
                </c:pt>
                <c:pt idx="415">
                  <c:v>8.6035999117850537E-3</c:v>
                </c:pt>
                <c:pt idx="416">
                  <c:v>8.612305995956214E-3</c:v>
                </c:pt>
                <c:pt idx="417">
                  <c:v>8.614348111615211E-3</c:v>
                </c:pt>
                <c:pt idx="418">
                  <c:v>8.6163881730814199E-3</c:v>
                </c:pt>
                <c:pt idx="419">
                  <c:v>8.6291237004831167E-3</c:v>
                </c:pt>
                <c:pt idx="420">
                  <c:v>8.6333571576060406E-3</c:v>
                </c:pt>
                <c:pt idx="421">
                  <c:v>8.6419826328205055E-3</c:v>
                </c:pt>
                <c:pt idx="422">
                  <c:v>8.644003529626465E-3</c:v>
                </c:pt>
                <c:pt idx="423">
                  <c:v>8.6460223728748471E-3</c:v>
                </c:pt>
                <c:pt idx="424">
                  <c:v>8.6586348538389875E-3</c:v>
                </c:pt>
                <c:pt idx="425">
                  <c:v>8.6628272953941949E-3</c:v>
                </c:pt>
                <c:pt idx="426">
                  <c:v>8.6713721520847997E-3</c:v>
                </c:pt>
                <c:pt idx="427">
                  <c:v>8.6733718343445787E-3</c:v>
                </c:pt>
                <c:pt idx="428">
                  <c:v>8.6898453837704892E-3</c:v>
                </c:pt>
                <c:pt idx="429">
                  <c:v>8.6939937796133293E-3</c:v>
                </c:pt>
                <c:pt idx="430">
                  <c:v>8.7046085985573937E-3</c:v>
                </c:pt>
                <c:pt idx="431">
                  <c:v>8.7065840409869533E-3</c:v>
                </c:pt>
                <c:pt idx="432">
                  <c:v>8.7146478685191653E-3</c:v>
                </c:pt>
                <c:pt idx="433">
                  <c:v>8.718761108196027E-3</c:v>
                </c:pt>
                <c:pt idx="434">
                  <c:v>8.7228684884905761E-3</c:v>
                </c:pt>
                <c:pt idx="435">
                  <c:v>8.7312470949385546E-3</c:v>
                </c:pt>
                <c:pt idx="436">
                  <c:v>8.7332023097186351E-3</c:v>
                </c:pt>
                <c:pt idx="437">
                  <c:v>8.7433174990207974E-3</c:v>
                </c:pt>
                <c:pt idx="438">
                  <c:v>8.7473897228962372E-3</c:v>
                </c:pt>
                <c:pt idx="439">
                  <c:v>8.7514560873493963E-3</c:v>
                </c:pt>
                <c:pt idx="440">
                  <c:v>8.7597540463854595E-3</c:v>
                </c:pt>
                <c:pt idx="441">
                  <c:v>8.7616880606483111E-3</c:v>
                </c:pt>
                <c:pt idx="442">
                  <c:v>8.7717000180438376E-3</c:v>
                </c:pt>
                <c:pt idx="443">
                  <c:v>8.7757312258274212E-3</c:v>
                </c:pt>
                <c:pt idx="444">
                  <c:v>8.7797565741434269E-3</c:v>
                </c:pt>
                <c:pt idx="445">
                  <c:v>8.79007000034061E-3</c:v>
                </c:pt>
                <c:pt idx="446">
                  <c:v>8.791981841203278E-3</c:v>
                </c:pt>
                <c:pt idx="447">
                  <c:v>8.8018839289698766E-3</c:v>
                </c:pt>
                <c:pt idx="448">
                  <c:v>8.8058712880863116E-3</c:v>
                </c:pt>
                <c:pt idx="449">
                  <c:v>8.8140129040560258E-3</c:v>
                </c:pt>
                <c:pt idx="450">
                  <c:v>8.8159065806778236E-3</c:v>
                </c:pt>
                <c:pt idx="451">
                  <c:v>8.8177982077652928E-3</c:v>
                </c:pt>
                <c:pt idx="452">
                  <c:v>8.8336187325316513E-3</c:v>
                </c:pt>
                <c:pt idx="453">
                  <c:v>8.8416796698216754E-3</c:v>
                </c:pt>
                <c:pt idx="454">
                  <c:v>8.8435521592242217E-3</c:v>
                </c:pt>
                <c:pt idx="455">
                  <c:v>8.8454225997959234E-3</c:v>
                </c:pt>
                <c:pt idx="456">
                  <c:v>8.8571737300454402E-3</c:v>
                </c:pt>
                <c:pt idx="457">
                  <c:v>8.8610790540941033E-3</c:v>
                </c:pt>
                <c:pt idx="458">
                  <c:v>8.8690593022302342E-3</c:v>
                </c:pt>
                <c:pt idx="459">
                  <c:v>8.8709106092096923E-3</c:v>
                </c:pt>
                <c:pt idx="460">
                  <c:v>8.8727598680721047E-3</c:v>
                </c:pt>
                <c:pt idx="461">
                  <c:v>8.8843879446614555E-3</c:v>
                </c:pt>
                <c:pt idx="462">
                  <c:v>8.8882522507417426E-3</c:v>
                </c:pt>
                <c:pt idx="463">
                  <c:v>8.8961517991234286E-3</c:v>
                </c:pt>
                <c:pt idx="464">
                  <c:v>8.8979819285409101E-3</c:v>
                </c:pt>
                <c:pt idx="465">
                  <c:v>8.8998100105670691E-3</c:v>
                </c:pt>
                <c:pt idx="466">
                  <c:v>8.9151383204606974E-3</c:v>
                </c:pt>
                <c:pt idx="467">
                  <c:v>8.9169522567926762E-3</c:v>
                </c:pt>
                <c:pt idx="468">
                  <c:v>8.9187641463846935E-3</c:v>
                </c:pt>
                <c:pt idx="469">
                  <c:v>8.9265730252746818E-3</c:v>
                </c:pt>
                <c:pt idx="470">
                  <c:v>8.9379549919677004E-3</c:v>
                </c:pt>
                <c:pt idx="471">
                  <c:v>8.939750783725664E-3</c:v>
                </c:pt>
                <c:pt idx="472">
                  <c:v>8.9435300292795006E-3</c:v>
                </c:pt>
                <c:pt idx="473">
                  <c:v>8.9512631669771969E-3</c:v>
                </c:pt>
                <c:pt idx="474">
                  <c:v>8.9530489102120133E-3</c:v>
                </c:pt>
                <c:pt idx="475">
                  <c:v>8.9623383612593699E-3</c:v>
                </c:pt>
                <c:pt idx="476">
                  <c:v>8.9660824484623092E-3</c:v>
                </c:pt>
                <c:pt idx="477">
                  <c:v>8.969820675920559E-3</c:v>
                </c:pt>
                <c:pt idx="478">
                  <c:v>8.9774730820055271E-3</c:v>
                </c:pt>
                <c:pt idx="479">
                  <c:v>8.9792376634141805E-3</c:v>
                </c:pt>
                <c:pt idx="480">
                  <c:v>8.988423916857613E-3</c:v>
                </c:pt>
                <c:pt idx="481">
                  <c:v>8.9921269857358155E-3</c:v>
                </c:pt>
                <c:pt idx="482">
                  <c:v>8.995824194832025E-3</c:v>
                </c:pt>
                <c:pt idx="483">
                  <c:v>9.0033958582236284E-3</c:v>
                </c:pt>
                <c:pt idx="484">
                  <c:v>9.0051392829420922E-3</c:v>
                </c:pt>
                <c:pt idx="485">
                  <c:v>9.0142226638176837E-3</c:v>
                </c:pt>
                <c:pt idx="486">
                  <c:v>9.0178854751279403E-3</c:v>
                </c:pt>
                <c:pt idx="487">
                  <c:v>9.0215431475861863E-3</c:v>
                </c:pt>
                <c:pt idx="488">
                  <c:v>9.0290443740848048E-3</c:v>
                </c:pt>
                <c:pt idx="489">
                  <c:v>9.0326895138773122E-3</c:v>
                </c:pt>
                <c:pt idx="490">
                  <c:v>9.0416822664354888E-3</c:v>
                </c:pt>
                <c:pt idx="491">
                  <c:v>9.0453132892701522E-3</c:v>
                </c:pt>
                <c:pt idx="492">
                  <c:v>9.0544830300115509E-3</c:v>
                </c:pt>
                <c:pt idx="493">
                  <c:v>9.0544830300115509E-3</c:v>
                </c:pt>
                <c:pt idx="494">
                  <c:v>9.0561874783316142E-3</c:v>
                </c:pt>
                <c:pt idx="495">
                  <c:v>9.0670382322837403E-3</c:v>
                </c:pt>
                <c:pt idx="496">
                  <c:v>9.070651027812288E-3</c:v>
                </c:pt>
                <c:pt idx="497">
                  <c:v>9.0780965492404612E-3</c:v>
                </c:pt>
                <c:pt idx="498">
                  <c:v>9.0797891075225512E-3</c:v>
                </c:pt>
                <c:pt idx="499">
                  <c:v>9.0814803030926702E-3</c:v>
                </c:pt>
                <c:pt idx="500">
                  <c:v>9.0923007954966887E-3</c:v>
                </c:pt>
                <c:pt idx="501">
                  <c:v>9.0959067599037605E-3</c:v>
                </c:pt>
                <c:pt idx="502">
                  <c:v>9.1033540366922891E-3</c:v>
                </c:pt>
                <c:pt idx="503">
                  <c:v>9.1050398888334327E-3</c:v>
                </c:pt>
                <c:pt idx="504">
                  <c:v>9.1067253100317637E-3</c:v>
                </c:pt>
                <c:pt idx="505">
                  <c:v>9.1175497296504659E-3</c:v>
                </c:pt>
                <c:pt idx="506">
                  <c:v>9.1211602204548589E-3</c:v>
                </c:pt>
                <c:pt idx="507">
                  <c:v>9.1305505658426586E-3</c:v>
                </c:pt>
                <c:pt idx="508">
                  <c:v>9.1322385777664102E-3</c:v>
                </c:pt>
                <c:pt idx="509">
                  <c:v>9.1339269500764764E-3</c:v>
                </c:pt>
                <c:pt idx="510">
                  <c:v>9.1428515132864537E-3</c:v>
                </c:pt>
                <c:pt idx="511">
                  <c:v>9.1464714534353793E-3</c:v>
                </c:pt>
                <c:pt idx="512">
                  <c:v>9.1558873518319192E-3</c:v>
                </c:pt>
                <c:pt idx="513">
                  <c:v>9.1575794457134738E-3</c:v>
                </c:pt>
                <c:pt idx="514">
                  <c:v>9.159271899505661E-3</c:v>
                </c:pt>
                <c:pt idx="515">
                  <c:v>9.1682194425043544E-3</c:v>
                </c:pt>
                <c:pt idx="516">
                  <c:v>9.1718488320571209E-3</c:v>
                </c:pt>
                <c:pt idx="517">
                  <c:v>9.1793528418540864E-3</c:v>
                </c:pt>
                <c:pt idx="518">
                  <c:v>9.2048165653087349E-3</c:v>
                </c:pt>
                <c:pt idx="519">
                  <c:v>9.2303464423889904E-3</c:v>
                </c:pt>
                <c:pt idx="520">
                  <c:v>9.2517924794799748E-3</c:v>
                </c:pt>
                <c:pt idx="521">
                  <c:v>9.285276086218824E-3</c:v>
                </c:pt>
                <c:pt idx="522">
                  <c:v>9.309049290180671E-3</c:v>
                </c:pt>
                <c:pt idx="523">
                  <c:v>9.3348478440488658E-3</c:v>
                </c:pt>
                <c:pt idx="524">
                  <c:v>9.3607125503430977E-3</c:v>
                </c:pt>
                <c:pt idx="525">
                  <c:v>9.3866434095155049E-3</c:v>
                </c:pt>
                <c:pt idx="526">
                  <c:v>9.4146266039799292E-3</c:v>
                </c:pt>
                <c:pt idx="527">
                  <c:v>9.4387035883283787E-3</c:v>
                </c:pt>
                <c:pt idx="528">
                  <c:v>9.464832908885612E-3</c:v>
                </c:pt>
                <c:pt idx="529">
                  <c:v>9.491028384154554E-3</c:v>
                </c:pt>
                <c:pt idx="530">
                  <c:v>9.5172900146023309E-3</c:v>
                </c:pt>
                <c:pt idx="531">
                  <c:v>9.5436178006835792E-3</c:v>
                </c:pt>
                <c:pt idx="532">
                  <c:v>9.5717688007130302E-3</c:v>
                </c:pt>
                <c:pt idx="533">
                  <c:v>9.5964718416199912E-3</c:v>
                </c:pt>
                <c:pt idx="534">
                  <c:v>9.6229980974044116E-3</c:v>
                </c:pt>
                <c:pt idx="535">
                  <c:v>9.6495905106883106E-3</c:v>
                </c:pt>
                <c:pt idx="536">
                  <c:v>9.6782895070008316E-3</c:v>
                </c:pt>
                <c:pt idx="537">
                  <c:v>9.7162263624553467E-3</c:v>
                </c:pt>
                <c:pt idx="538">
                  <c:v>9.7430496060248572E-3</c:v>
                </c:pt>
                <c:pt idx="539">
                  <c:v>9.7699390054209918E-3</c:v>
                </c:pt>
                <c:pt idx="540">
                  <c:v>9.8007507553079815E-3</c:v>
                </c:pt>
                <c:pt idx="541">
                  <c:v>9.8239162735239225E-3</c:v>
                </c:pt>
                <c:pt idx="542">
                  <c:v>9.8447803423213597E-3</c:v>
                </c:pt>
                <c:pt idx="543">
                  <c:v>9.8719179642395693E-3</c:v>
                </c:pt>
                <c:pt idx="544">
                  <c:v>9.903013384960753E-3</c:v>
                </c:pt>
                <c:pt idx="545">
                  <c:v>9.9263916478320446E-3</c:v>
                </c:pt>
                <c:pt idx="546">
                  <c:v>9.9600172029871755E-3</c:v>
                </c:pt>
                <c:pt idx="547">
                  <c:v>9.9874358656023669E-3</c:v>
                </c:pt>
                <c:pt idx="548">
                  <c:v>1.0014920688208593E-2</c:v>
                </c:pt>
                <c:pt idx="549">
                  <c:v>1.0042471671285469E-2</c:v>
                </c:pt>
                <c:pt idx="550">
                  <c:v>1.0067969794287812E-2</c:v>
                </c:pt>
                <c:pt idx="551">
                  <c:v>1.009564759906123E-2</c:v>
                </c:pt>
                <c:pt idx="552">
                  <c:v>1.0123391561695172E-2</c:v>
                </c:pt>
                <c:pt idx="553">
                  <c:v>1.0159159583082555E-2</c:v>
                </c:pt>
                <c:pt idx="554">
                  <c:v>1.017907796237516E-2</c:v>
                </c:pt>
                <c:pt idx="555">
                  <c:v>1.0213164932130024E-2</c:v>
                </c:pt>
                <c:pt idx="556">
                  <c:v>1.023718108546186E-2</c:v>
                </c:pt>
                <c:pt idx="557">
                  <c:v>1.0265261369278748E-2</c:v>
                </c:pt>
                <c:pt idx="558">
                  <c:v>1.029743414028348E-2</c:v>
                </c:pt>
                <c:pt idx="559">
                  <c:v>1.0319451758817877E-2</c:v>
                </c:pt>
                <c:pt idx="560">
                  <c:v>1.0347725000912078E-2</c:v>
                </c:pt>
                <c:pt idx="561">
                  <c:v>1.0376064405028806E-2</c:v>
                </c:pt>
                <c:pt idx="562">
                  <c:v>1.0404469863555477E-2</c:v>
                </c:pt>
                <c:pt idx="563">
                  <c:v>1.0435119473761172E-2</c:v>
                </c:pt>
                <c:pt idx="564">
                  <c:v>1.0463611759236656E-2</c:v>
                </c:pt>
                <c:pt idx="565">
                  <c:v>1.0492104864698799E-2</c:v>
                </c:pt>
                <c:pt idx="566">
                  <c:v>1.0520571882128562E-2</c:v>
                </c:pt>
                <c:pt idx="567">
                  <c:v>1.054899038793522E-2</c:v>
                </c:pt>
                <c:pt idx="568">
                  <c:v>1.0577355897071599E-2</c:v>
                </c:pt>
                <c:pt idx="569">
                  <c:v>1.0605668409143178E-2</c:v>
                </c:pt>
                <c:pt idx="570">
                  <c:v>1.0633927923765748E-2</c:v>
                </c:pt>
                <c:pt idx="571">
                  <c:v>1.0666159616574689E-2</c:v>
                </c:pt>
                <c:pt idx="572">
                  <c:v>1.069214091451709E-2</c:v>
                </c:pt>
                <c:pt idx="573">
                  <c:v>1.0716226358646885E-2</c:v>
                </c:pt>
                <c:pt idx="574">
                  <c:v>1.0744276829555588E-2</c:v>
                </c:pt>
                <c:pt idx="575">
                  <c:v>1.0772274300518525E-2</c:v>
                </c:pt>
                <c:pt idx="576">
                  <c:v>1.0802372043463427E-2</c:v>
                </c:pt>
                <c:pt idx="577">
                  <c:v>1.0830260565154137E-2</c:v>
                </c:pt>
                <c:pt idx="578">
                  <c:v>1.0862068262747368E-2</c:v>
                </c:pt>
                <c:pt idx="579">
                  <c:v>1.0885878606580728E-2</c:v>
                </c:pt>
                <c:pt idx="580">
                  <c:v>1.0915749370369321E-2</c:v>
                </c:pt>
                <c:pt idx="581">
                  <c:v>1.0939146106678344E-2</c:v>
                </c:pt>
                <c:pt idx="582">
                  <c:v>1.0970714878189902E-2</c:v>
                </c:pt>
                <c:pt idx="583">
                  <c:v>1.0994346025753998E-2</c:v>
                </c:pt>
                <c:pt idx="584">
                  <c:v>1.1026125644265083E-2</c:v>
                </c:pt>
                <c:pt idx="585">
                  <c:v>1.1051460687894055E-2</c:v>
                </c:pt>
                <c:pt idx="586">
                  <c:v>1.1078872191211576E-2</c:v>
                </c:pt>
                <c:pt idx="587">
                  <c:v>1.1106230690602688E-2</c:v>
                </c:pt>
                <c:pt idx="588">
                  <c:v>1.1133536185690917E-2</c:v>
                </c:pt>
                <c:pt idx="589">
                  <c:v>1.116467756208722E-2</c:v>
                </c:pt>
                <c:pt idx="590">
                  <c:v>1.1191869475270278E-2</c:v>
                </c:pt>
                <c:pt idx="591">
                  <c:v>1.1219008382979777E-2</c:v>
                </c:pt>
                <c:pt idx="592">
                  <c:v>1.1246094284844401E-2</c:v>
                </c:pt>
                <c:pt idx="593">
                  <c:v>1.1273127180490257E-2</c:v>
                </c:pt>
                <c:pt idx="594">
                  <c:v>1.1295907122747317E-2</c:v>
                </c:pt>
                <c:pt idx="595">
                  <c:v>1.1322839885845669E-2</c:v>
                </c:pt>
                <c:pt idx="596">
                  <c:v>1.1349719640984619E-2</c:v>
                </c:pt>
                <c:pt idx="597">
                  <c:v>1.1376546387822373E-2</c:v>
                </c:pt>
                <c:pt idx="598">
                  <c:v>1.1407496552547663E-2</c:v>
                </c:pt>
                <c:pt idx="599">
                  <c:v>1.1442549666909179E-2</c:v>
                </c:pt>
                <c:pt idx="600">
                  <c:v>1.1460873244953033E-2</c:v>
                </c:pt>
                <c:pt idx="601">
                  <c:v>1.1487482077605136E-2</c:v>
                </c:pt>
                <c:pt idx="602">
                  <c:v>1.1511961561014417E-2</c:v>
                </c:pt>
                <c:pt idx="603">
                  <c:v>1.1538467312522727E-2</c:v>
                </c:pt>
                <c:pt idx="604">
                  <c:v>1.1576607255247284E-2</c:v>
                </c:pt>
                <c:pt idx="605">
                  <c:v>1.1605052178950036E-2</c:v>
                </c:pt>
                <c:pt idx="606">
                  <c:v>1.1623120415820679E-2</c:v>
                </c:pt>
                <c:pt idx="607">
                  <c:v>1.1655584348370107E-2</c:v>
                </c:pt>
                <c:pt idx="608">
                  <c:v>1.1681804023326303E-2</c:v>
                </c:pt>
                <c:pt idx="609">
                  <c:v>1.1707970686285207E-2</c:v>
                </c:pt>
                <c:pt idx="610">
                  <c:v>1.1734084336879613E-2</c:v>
                </c:pt>
                <c:pt idx="611">
                  <c:v>1.1760144974739817E-2</c:v>
                </c:pt>
                <c:pt idx="612">
                  <c:v>1.1786152599498612E-2</c:v>
                </c:pt>
                <c:pt idx="613">
                  <c:v>1.1812107210786293E-2</c:v>
                </c:pt>
                <c:pt idx="614">
                  <c:v>1.1838013770121558E-2</c:v>
                </c:pt>
                <c:pt idx="615">
                  <c:v>1.1863925984718082E-2</c:v>
                </c:pt>
                <c:pt idx="616">
                  <c:v>1.1889925229867371E-2</c:v>
                </c:pt>
                <c:pt idx="617">
                  <c:v>1.1916093199188793E-2</c:v>
                </c:pt>
                <c:pt idx="618">
                  <c:v>1.194251154735787E-2</c:v>
                </c:pt>
                <c:pt idx="619">
                  <c:v>1.1962840911218893E-2</c:v>
                </c:pt>
                <c:pt idx="620">
                  <c:v>1.1998454460498662E-2</c:v>
                </c:pt>
                <c:pt idx="621">
                  <c:v>1.2023663537485685E-2</c:v>
                </c:pt>
                <c:pt idx="622">
                  <c:v>1.2051355097960348E-2</c:v>
                </c:pt>
                <c:pt idx="623">
                  <c:v>1.2079367110897077E-2</c:v>
                </c:pt>
                <c:pt idx="624">
                  <c:v>1.2107699578691455E-2</c:v>
                </c:pt>
                <c:pt idx="625">
                  <c:v>1.2138633681793628E-2</c:v>
                </c:pt>
                <c:pt idx="626">
                  <c:v>1.2165325888547907E-2</c:v>
                </c:pt>
                <c:pt idx="627">
                  <c:v>1.2194619735526047E-2</c:v>
                </c:pt>
                <c:pt idx="628">
                  <c:v>1.2224234047198967E-2</c:v>
                </c:pt>
                <c:pt idx="629">
                  <c:v>1.2254168826092149E-2</c:v>
                </c:pt>
                <c:pt idx="630">
                  <c:v>1.2284424074761047E-2</c:v>
                </c:pt>
                <c:pt idx="631">
                  <c:v>1.2314999795788595E-2</c:v>
                </c:pt>
                <c:pt idx="632">
                  <c:v>1.2345895991780209E-2</c:v>
                </c:pt>
                <c:pt idx="633">
                  <c:v>1.2377112665376278E-2</c:v>
                </c:pt>
                <c:pt idx="634">
                  <c:v>1.2408649819242168E-2</c:v>
                </c:pt>
                <c:pt idx="635">
                  <c:v>1.2440507456070726E-2</c:v>
                </c:pt>
                <c:pt idx="636">
                  <c:v>1.247730861547558E-2</c:v>
                </c:pt>
                <c:pt idx="637">
                  <c:v>1.2505184189507135E-2</c:v>
                </c:pt>
                <c:pt idx="638">
                  <c:v>1.2538003291640565E-2</c:v>
                </c:pt>
                <c:pt idx="639">
                  <c:v>1.2573759470425504E-2</c:v>
                </c:pt>
                <c:pt idx="640">
                  <c:v>1.2604602980736679E-2</c:v>
                </c:pt>
                <c:pt idx="641">
                  <c:v>1.2630403541590399E-2</c:v>
                </c:pt>
                <c:pt idx="642">
                  <c:v>1.2672484668599937E-2</c:v>
                </c:pt>
                <c:pt idx="643">
                  <c:v>1.2709619192336839E-2</c:v>
                </c:pt>
                <c:pt idx="644">
                  <c:v>1.2741648378411796E-2</c:v>
                </c:pt>
                <c:pt idx="645">
                  <c:v>1.2768441643584781E-2</c:v>
                </c:pt>
                <c:pt idx="646">
                  <c:v>1.2800976469934547E-2</c:v>
                </c:pt>
                <c:pt idx="647">
                  <c:v>1.2836583475915399E-2</c:v>
                </c:pt>
                <c:pt idx="648">
                  <c:v>1.2872510941575044E-2</c:v>
                </c:pt>
                <c:pt idx="649">
                  <c:v>1.2908758869594195E-2</c:v>
                </c:pt>
                <c:pt idx="650">
                  <c:v>1.2959713971756125E-2</c:v>
                </c:pt>
                <c:pt idx="651">
                  <c:v>1.299381763044144E-2</c:v>
                </c:pt>
                <c:pt idx="652">
                  <c:v>1.3031123915949738E-2</c:v>
                </c:pt>
                <c:pt idx="653">
                  <c:v>1.3068750737545709E-2</c:v>
                </c:pt>
                <c:pt idx="654">
                  <c:v>1.3109677200824748E-2</c:v>
                </c:pt>
                <c:pt idx="655">
                  <c:v>1.3144966001885361E-2</c:v>
                </c:pt>
                <c:pt idx="656">
                  <c:v>1.3183554451136337E-2</c:v>
                </c:pt>
                <c:pt idx="657">
                  <c:v>1.3222463449487076E-2</c:v>
                </c:pt>
                <c:pt idx="658">
                  <c:v>1.3252478270841623E-2</c:v>
                </c:pt>
                <c:pt idx="659">
                  <c:v>1.3301243106807192E-2</c:v>
                </c:pt>
                <c:pt idx="660">
                  <c:v>1.3341113772498692E-2</c:v>
                </c:pt>
                <c:pt idx="661">
                  <c:v>1.3381305000741694E-2</c:v>
                </c:pt>
                <c:pt idx="662">
                  <c:v>1.3421816794965957E-2</c:v>
                </c:pt>
                <c:pt idx="663">
                  <c:v>1.3465847472517598E-2</c:v>
                </c:pt>
                <c:pt idx="664">
                  <c:v>1.3503802095217177E-2</c:v>
                </c:pt>
                <c:pt idx="665">
                  <c:v>1.3545275608241036E-2</c:v>
                </c:pt>
                <c:pt idx="666">
                  <c:v>1.3587065175192925E-2</c:v>
                </c:pt>
                <c:pt idx="667">
                  <c:v>1.3629090249755726E-2</c:v>
                </c:pt>
                <c:pt idx="668">
                  <c:v>1.3671207202143876E-2</c:v>
                </c:pt>
                <c:pt idx="669">
                  <c:v>1.371327049098342E-2</c:v>
                </c:pt>
                <c:pt idx="670">
                  <c:v>1.3755134572724648E-2</c:v>
                </c:pt>
                <c:pt idx="671">
                  <c:v>1.3799877682419264E-2</c:v>
                </c:pt>
                <c:pt idx="672">
                  <c:v>1.3841053466210342E-2</c:v>
                </c:pt>
                <c:pt idx="673">
                  <c:v>1.387873105819587E-2</c:v>
                </c:pt>
                <c:pt idx="674">
                  <c:v>1.3919240363750862E-2</c:v>
                </c:pt>
                <c:pt idx="675">
                  <c:v>1.3959404901611461E-2</c:v>
                </c:pt>
                <c:pt idx="676">
                  <c:v>1.3999224668090615E-2</c:v>
                </c:pt>
                <c:pt idx="677">
                  <c:v>1.4041760772224198E-2</c:v>
                </c:pt>
                <c:pt idx="678">
                  <c:v>1.4077829872301273E-2</c:v>
                </c:pt>
                <c:pt idx="679">
                  <c:v>1.4116615302811053E-2</c:v>
                </c:pt>
                <c:pt idx="680">
                  <c:v>1.4146067852627821E-2</c:v>
                </c:pt>
                <c:pt idx="681">
                  <c:v>1.4193151802828763E-2</c:v>
                </c:pt>
                <c:pt idx="682">
                  <c:v>1.4230902865309814E-2</c:v>
                </c:pt>
                <c:pt idx="683">
                  <c:v>1.4268309131466872E-2</c:v>
                </c:pt>
                <c:pt idx="684">
                  <c:v>1.4305370597867684E-2</c:v>
                </c:pt>
                <c:pt idx="685">
                  <c:v>1.434208726110997E-2</c:v>
                </c:pt>
                <c:pt idx="686">
                  <c:v>1.438077527470594E-2</c:v>
                </c:pt>
                <c:pt idx="687">
                  <c:v>1.4414486164649742E-2</c:v>
                </c:pt>
                <c:pt idx="688">
                  <c:v>1.4458040859335533E-2</c:v>
                </c:pt>
                <c:pt idx="689">
                  <c:v>1.4488289066641711E-2</c:v>
                </c:pt>
                <c:pt idx="690">
                  <c:v>1.4520498412972094E-2</c:v>
                </c:pt>
                <c:pt idx="691">
                  <c:v>1.4557882983760546E-2</c:v>
                </c:pt>
                <c:pt idx="692">
                  <c:v>1.4589449135990751E-2</c:v>
                </c:pt>
                <c:pt idx="693">
                  <c:v>1.4644776107737935E-2</c:v>
                </c:pt>
                <c:pt idx="694">
                  <c:v>1.465912843759413E-2</c:v>
                </c:pt>
                <c:pt idx="695">
                  <c:v>1.469237090346316E-2</c:v>
                </c:pt>
                <c:pt idx="696">
                  <c:v>1.4727887829249775E-2</c:v>
                </c:pt>
                <c:pt idx="697">
                  <c:v>1.4757821349161166E-2</c:v>
                </c:pt>
                <c:pt idx="698">
                  <c:v>1.4782298385205919E-2</c:v>
                </c:pt>
                <c:pt idx="699">
                  <c:v>1.4814231480782298E-2</c:v>
                </c:pt>
                <c:pt idx="700">
                  <c:v>1.4845819771876569E-2</c:v>
                </c:pt>
                <c:pt idx="701">
                  <c:v>1.4877063255953615E-2</c:v>
                </c:pt>
                <c:pt idx="702">
                  <c:v>1.4915412827041374E-2</c:v>
                </c:pt>
                <c:pt idx="703">
                  <c:v>1.4945896591029278E-2</c:v>
                </c:pt>
                <c:pt idx="704">
                  <c:v>1.4978468070991069E-2</c:v>
                </c:pt>
                <c:pt idx="705">
                  <c:v>1.5005829565527361E-2</c:v>
                </c:pt>
                <c:pt idx="706">
                  <c:v>1.5037664537904394E-2</c:v>
                </c:pt>
                <c:pt idx="707">
                  <c:v>1.5064383117671038E-2</c:v>
                </c:pt>
                <c:pt idx="708">
                  <c:v>1.5107094065609949E-2</c:v>
                </c:pt>
                <c:pt idx="709">
                  <c:v>1.5121557226612469E-2</c:v>
                </c:pt>
                <c:pt idx="710">
                  <c:v>1.5151919005481351E-2</c:v>
                </c:pt>
                <c:pt idx="711">
                  <c:v>1.5177351872004061E-2</c:v>
                </c:pt>
                <c:pt idx="712">
                  <c:v>1.5204731889643001E-2</c:v>
                </c:pt>
                <c:pt idx="713">
                  <c:v>1.523176703398557E-2</c:v>
                </c:pt>
                <c:pt idx="714">
                  <c:v>1.5258457302623369E-2</c:v>
                </c:pt>
                <c:pt idx="715">
                  <c:v>1.5286977251238454E-2</c:v>
                </c:pt>
                <c:pt idx="716">
                  <c:v>1.5310803203323843E-2</c:v>
                </c:pt>
                <c:pt idx="717">
                  <c:v>1.5336458830727021E-2</c:v>
                </c:pt>
                <c:pt idx="718">
                  <c:v>1.5361770639244578E-2</c:v>
                </c:pt>
                <c:pt idx="719">
                  <c:v>1.5386774914710206E-2</c:v>
                </c:pt>
                <c:pt idx="720">
                  <c:v>1.5411550391350788E-2</c:v>
                </c:pt>
                <c:pt idx="721">
                  <c:v>1.5436178331236944E-2</c:v>
                </c:pt>
                <c:pt idx="722">
                  <c:v>1.5460739997122618E-2</c:v>
                </c:pt>
                <c:pt idx="723">
                  <c:v>1.548948109520897E-2</c:v>
                </c:pt>
                <c:pt idx="724">
                  <c:v>1.5511972199718227E-2</c:v>
                </c:pt>
                <c:pt idx="725">
                  <c:v>1.5534474299786171E-2</c:v>
                </c:pt>
                <c:pt idx="726">
                  <c:v>1.5559082379912039E-2</c:v>
                </c:pt>
                <c:pt idx="727">
                  <c:v>1.5583705449815069E-2</c:v>
                </c:pt>
                <c:pt idx="728">
                  <c:v>1.5608343509588089E-2</c:v>
                </c:pt>
                <c:pt idx="729">
                  <c:v>1.5635098225832977E-2</c:v>
                </c:pt>
                <c:pt idx="730">
                  <c:v>1.5657664599130885E-2</c:v>
                </c:pt>
                <c:pt idx="731">
                  <c:v>1.568234762909148E-2</c:v>
                </c:pt>
                <c:pt idx="732">
                  <c:v>1.5707045649303693E-2</c:v>
                </c:pt>
                <c:pt idx="733">
                  <c:v>1.5731758659862937E-2</c:v>
                </c:pt>
                <c:pt idx="734">
                  <c:v>1.5756486660864613E-2</c:v>
                </c:pt>
                <c:pt idx="735">
                  <c:v>1.5781229652406713E-2</c:v>
                </c:pt>
                <c:pt idx="736">
                  <c:v>1.5805987634582064E-2</c:v>
                </c:pt>
                <c:pt idx="737">
                  <c:v>1.5830760607486075E-2</c:v>
                </c:pt>
                <c:pt idx="738">
                  <c:v>1.5864054883138579E-2</c:v>
                </c:pt>
                <c:pt idx="739">
                  <c:v>1.5880351525866854E-2</c:v>
                </c:pt>
                <c:pt idx="740">
                  <c:v>1.590942046218367E-2</c:v>
                </c:pt>
                <c:pt idx="741">
                  <c:v>1.5932129937414885E-2</c:v>
                </c:pt>
                <c:pt idx="742">
                  <c:v>1.5954850336298468E-2</c:v>
                </c:pt>
                <c:pt idx="743">
                  <c:v>1.5981845128323902E-2</c:v>
                </c:pt>
                <c:pt idx="744">
                  <c:v>1.6004591166279801E-2</c:v>
                </c:pt>
                <c:pt idx="745">
                  <c:v>1.6031620294385263E-2</c:v>
                </c:pt>
                <c:pt idx="746">
                  <c:v>1.6054391962241701E-2</c:v>
                </c:pt>
                <c:pt idx="747">
                  <c:v>1.6079314847708075E-2</c:v>
                </c:pt>
                <c:pt idx="748">
                  <c:v>1.6106395498618753E-2</c:v>
                </c:pt>
                <c:pt idx="749">
                  <c:v>1.6129205594086125E-2</c:v>
                </c:pt>
                <c:pt idx="750">
                  <c:v>1.6147733639212562E-2</c:v>
                </c:pt>
                <c:pt idx="751">
                  <c:v>1.6172709918160458E-2</c:v>
                </c:pt>
                <c:pt idx="752">
                  <c:v>1.6197701182038796E-2</c:v>
                </c:pt>
                <c:pt idx="753">
                  <c:v>1.6222707430941785E-2</c:v>
                </c:pt>
                <c:pt idx="754">
                  <c:v>1.6254194821309756E-2</c:v>
                </c:pt>
                <c:pt idx="755">
                  <c:v>1.6281395779737529E-2</c:v>
                </c:pt>
                <c:pt idx="756">
                  <c:v>1.6304295458734283E-2</c:v>
                </c:pt>
                <c:pt idx="757">
                  <c:v>1.6329368266375977E-2</c:v>
                </c:pt>
                <c:pt idx="758">
                  <c:v>1.6347963453826924E-2</c:v>
                </c:pt>
                <c:pt idx="759">
                  <c:v>1.6391742088774031E-2</c:v>
                </c:pt>
                <c:pt idx="760">
                  <c:v>1.6404676646181709E-2</c:v>
                </c:pt>
                <c:pt idx="761">
                  <c:v>1.6429809425402071E-2</c:v>
                </c:pt>
                <c:pt idx="762">
                  <c:v>1.645930470970634E-2</c:v>
                </c:pt>
                <c:pt idx="763">
                  <c:v>1.6480119963344211E-2</c:v>
                </c:pt>
                <c:pt idx="764">
                  <c:v>1.6505297722261961E-2</c:v>
                </c:pt>
                <c:pt idx="765">
                  <c:v>1.6530490474610724E-2</c:v>
                </c:pt>
                <c:pt idx="766">
                  <c:v>1.6555698220480749E-2</c:v>
                </c:pt>
                <c:pt idx="767">
                  <c:v>1.6580920959975182E-2</c:v>
                </c:pt>
                <c:pt idx="768">
                  <c:v>1.6606158693186848E-2</c:v>
                </c:pt>
                <c:pt idx="769">
                  <c:v>1.6631411420216315E-2</c:v>
                </c:pt>
                <c:pt idx="770">
                  <c:v>1.6656679141158991E-2</c:v>
                </c:pt>
                <c:pt idx="771">
                  <c:v>1.6681950971825843E-2</c:v>
                </c:pt>
                <c:pt idx="772">
                  <c:v>1.6707172490686355E-2</c:v>
                </c:pt>
                <c:pt idx="773">
                  <c:v>1.6732278391404714E-2</c:v>
                </c:pt>
                <c:pt idx="774">
                  <c:v>1.6757203367082963E-2</c:v>
                </c:pt>
                <c:pt idx="775">
                  <c:v>1.6784012982140606E-2</c:v>
                </c:pt>
                <c:pt idx="776">
                  <c:v>1.6808401940098805E-2</c:v>
                </c:pt>
                <c:pt idx="777">
                  <c:v>1.6830424733645179E-2</c:v>
                </c:pt>
                <c:pt idx="778">
                  <c:v>1.6854283691809167E-2</c:v>
                </c:pt>
                <c:pt idx="779">
                  <c:v>1.6877868422336424E-2</c:v>
                </c:pt>
                <c:pt idx="780">
                  <c:v>1.6901178923556033E-2</c:v>
                </c:pt>
                <c:pt idx="781">
                  <c:v>1.6926233162045945E-2</c:v>
                </c:pt>
                <c:pt idx="782">
                  <c:v>1.6946977231496921E-2</c:v>
                </c:pt>
                <c:pt idx="783">
                  <c:v>1.6969465034979498E-2</c:v>
                </c:pt>
                <c:pt idx="784">
                  <c:v>1.6993640979341418E-2</c:v>
                </c:pt>
                <c:pt idx="785">
                  <c:v>1.7013617933008835E-2</c:v>
                </c:pt>
                <c:pt idx="786">
                  <c:v>1.7035283024432933E-2</c:v>
                </c:pt>
                <c:pt idx="787">
                  <c:v>1.7056673875415065E-2</c:v>
                </c:pt>
                <c:pt idx="788">
                  <c:v>1.7077790484439019E-2</c:v>
                </c:pt>
                <c:pt idx="789">
                  <c:v>1.70986328500118E-2</c:v>
                </c:pt>
                <c:pt idx="790">
                  <c:v>1.7126087314684568E-2</c:v>
                </c:pt>
                <c:pt idx="791">
                  <c:v>1.7139494844924674E-2</c:v>
                </c:pt>
                <c:pt idx="792">
                  <c:v>1.7163139981002992E-2</c:v>
                </c:pt>
                <c:pt idx="793">
                  <c:v>1.7181054813802943E-2</c:v>
                </c:pt>
                <c:pt idx="794">
                  <c:v>1.7198730975178513E-2</c:v>
                </c:pt>
                <c:pt idx="795">
                  <c:v>1.7219685480328595E-2</c:v>
                </c:pt>
                <c:pt idx="796">
                  <c:v>1.7236850470973258E-2</c:v>
                </c:pt>
                <c:pt idx="797">
                  <c:v>1.7258937604245555E-2</c:v>
                </c:pt>
                <c:pt idx="798">
                  <c:v>1.7273872947969626E-2</c:v>
                </c:pt>
                <c:pt idx="799">
                  <c:v>1.729197280112911E-2</c:v>
                </c:pt>
                <c:pt idx="800">
                  <c:v>1.7311462475457229E-2</c:v>
                </c:pt>
                <c:pt idx="801">
                  <c:v>1.7327349730378378E-2</c:v>
                </c:pt>
                <c:pt idx="802">
                  <c:v>1.7344626803966937E-2</c:v>
                </c:pt>
                <c:pt idx="803">
                  <c:v>1.7361629615218782E-2</c:v>
                </c:pt>
                <c:pt idx="804">
                  <c:v>1.7378358162942611E-2</c:v>
                </c:pt>
                <c:pt idx="805">
                  <c:v>1.7394812445949693E-2</c:v>
                </c:pt>
                <c:pt idx="806">
                  <c:v>1.7412543872257491E-2</c:v>
                </c:pt>
                <c:pt idx="807">
                  <c:v>1.7426898213179918E-2</c:v>
                </c:pt>
                <c:pt idx="808">
                  <c:v>1.7442529695131329E-2</c:v>
                </c:pt>
                <c:pt idx="809">
                  <c:v>1.7457886907827687E-2</c:v>
                </c:pt>
                <c:pt idx="810">
                  <c:v>1.747999852087645E-2</c:v>
                </c:pt>
                <c:pt idx="811">
                  <c:v>1.748923569134031E-2</c:v>
                </c:pt>
                <c:pt idx="812">
                  <c:v>1.7502312919607996E-2</c:v>
                </c:pt>
                <c:pt idx="813">
                  <c:v>1.7516573044608828E-2</c:v>
                </c:pt>
                <c:pt idx="814">
                  <c:v>1.7531959368708716E-2</c:v>
                </c:pt>
                <c:pt idx="815">
                  <c:v>1.7544270470136129E-2</c:v>
                </c:pt>
                <c:pt idx="816">
                  <c:v>1.7557707768702874E-2</c:v>
                </c:pt>
                <c:pt idx="817">
                  <c:v>1.757087078986367E-2</c:v>
                </c:pt>
                <c:pt idx="818">
                  <c:v>1.7583759532687652E-2</c:v>
                </c:pt>
                <c:pt idx="819">
                  <c:v>1.7592446236563499E-2</c:v>
                </c:pt>
                <c:pt idx="820">
                  <c:v>1.7608714179702254E-2</c:v>
                </c:pt>
                <c:pt idx="821">
                  <c:v>1.7620780082126548E-2</c:v>
                </c:pt>
                <c:pt idx="822">
                  <c:v>1.763257170267879E-2</c:v>
                </c:pt>
                <c:pt idx="823">
                  <c:v>1.7646578202915496E-2</c:v>
                </c:pt>
                <c:pt idx="824">
                  <c:v>1.7655458567108234E-2</c:v>
                </c:pt>
                <c:pt idx="825">
                  <c:v>1.7666727709109726E-2</c:v>
                </c:pt>
                <c:pt idx="826">
                  <c:v>1.7678007129671158E-2</c:v>
                </c:pt>
                <c:pt idx="827">
                  <c:v>1.7690649434736472E-2</c:v>
                </c:pt>
                <c:pt idx="828">
                  <c:v>1.7702186559317157E-2</c:v>
                </c:pt>
                <c:pt idx="829">
                  <c:v>1.7712586808510219E-2</c:v>
                </c:pt>
                <c:pt idx="830">
                  <c:v>1.7724404525060081E-2</c:v>
                </c:pt>
                <c:pt idx="831">
                  <c:v>1.7736368028218534E-2</c:v>
                </c:pt>
                <c:pt idx="832">
                  <c:v>1.7748477318439409E-2</c:v>
                </c:pt>
                <c:pt idx="833">
                  <c:v>1.7760732396179115E-2</c:v>
                </c:pt>
                <c:pt idx="834">
                  <c:v>1.7774470982099555E-2</c:v>
                </c:pt>
                <c:pt idx="835">
                  <c:v>1.7785679916053548E-2</c:v>
                </c:pt>
                <c:pt idx="836">
                  <c:v>1.7798372359126881E-2</c:v>
                </c:pt>
                <c:pt idx="837">
                  <c:v>1.7811210591593674E-2</c:v>
                </c:pt>
                <c:pt idx="838">
                  <c:v>1.7825576513124108E-2</c:v>
                </c:pt>
                <c:pt idx="839">
                  <c:v>1.7837324426641581E-2</c:v>
                </c:pt>
                <c:pt idx="840">
                  <c:v>1.7850600030205135E-2</c:v>
                </c:pt>
                <c:pt idx="841">
                  <c:v>1.786402142512445E-2</c:v>
                </c:pt>
                <c:pt idx="842">
                  <c:v>1.7877588611904929E-2</c:v>
                </c:pt>
                <c:pt idx="843">
                  <c:v>1.7891301591057132E-2</c:v>
                </c:pt>
                <c:pt idx="844">
                  <c:v>1.7905160363096775E-2</c:v>
                </c:pt>
                <c:pt idx="845">
                  <c:v>1.792062443889908E-2</c:v>
                </c:pt>
                <c:pt idx="846">
                  <c:v>1.7933315287927035E-2</c:v>
                </c:pt>
                <c:pt idx="847">
                  <c:v>1.7947611441777447E-2</c:v>
                </c:pt>
                <c:pt idx="848">
                  <c:v>1.7963546280175269E-2</c:v>
                </c:pt>
                <c:pt idx="849">
                  <c:v>1.7985042448412317E-2</c:v>
                </c:pt>
                <c:pt idx="850">
                  <c:v>1.7999859301212492E-2</c:v>
                </c:pt>
                <c:pt idx="851">
                  <c:v>1.8014821950979427E-2</c:v>
                </c:pt>
                <c:pt idx="852">
                  <c:v>1.8029930398280405E-2</c:v>
                </c:pt>
                <c:pt idx="853">
                  <c:v>1.8045184643682721E-2</c:v>
                </c:pt>
                <c:pt idx="854">
                  <c:v>1.8055892633710751E-2</c:v>
                </c:pt>
                <c:pt idx="855">
                  <c:v>1.8071404900658852E-2</c:v>
                </c:pt>
                <c:pt idx="856">
                  <c:v>1.8087062943352716E-2</c:v>
                </c:pt>
                <c:pt idx="857">
                  <c:v>1.8102866762331908E-2</c:v>
                </c:pt>
                <c:pt idx="858">
                  <c:v>1.8123642862451012E-2</c:v>
                </c:pt>
                <c:pt idx="859">
                  <c:v>1.8139771908686389E-2</c:v>
                </c:pt>
                <c:pt idx="860">
                  <c:v>1.8162587683576197E-2</c:v>
                </c:pt>
                <c:pt idx="861">
                  <c:v>1.8172467408464933E-2</c:v>
                </c:pt>
                <c:pt idx="862">
                  <c:v>1.8187378954454658E-2</c:v>
                </c:pt>
                <c:pt idx="863">
                  <c:v>1.8204079955186359E-2</c:v>
                </c:pt>
                <c:pt idx="864">
                  <c:v>1.8220926752434252E-2</c:v>
                </c:pt>
                <c:pt idx="865">
                  <c:v>1.8247880340904743E-2</c:v>
                </c:pt>
                <c:pt idx="866">
                  <c:v>1.8263388766280308E-2</c:v>
                </c:pt>
                <c:pt idx="867">
                  <c:v>1.8280737201561148E-2</c:v>
                </c:pt>
                <c:pt idx="868">
                  <c:v>1.829823145259396E-2</c:v>
                </c:pt>
                <c:pt idx="869">
                  <c:v>1.8315871520063198E-2</c:v>
                </c:pt>
                <c:pt idx="870">
                  <c:v>1.8333657404648318E-2</c:v>
                </c:pt>
                <c:pt idx="871">
                  <c:v>1.8351589107038768E-2</c:v>
                </c:pt>
                <c:pt idx="872">
                  <c:v>1.8369666627933989E-2</c:v>
                </c:pt>
                <c:pt idx="873">
                  <c:v>1.8387889968033422E-2</c:v>
                </c:pt>
                <c:pt idx="874">
                  <c:v>1.8406252900780296E-2</c:v>
                </c:pt>
                <c:pt idx="875">
                  <c:v>1.8424710769203989E-2</c:v>
                </c:pt>
                <c:pt idx="876">
                  <c:v>1.844320427038193E-2</c:v>
                </c:pt>
                <c:pt idx="877">
                  <c:v>1.8461674072184908E-2</c:v>
                </c:pt>
                <c:pt idx="878">
                  <c:v>1.8481837093421338E-2</c:v>
                </c:pt>
                <c:pt idx="879">
                  <c:v>1.8493018041345927E-2</c:v>
                </c:pt>
                <c:pt idx="880">
                  <c:v>1.8516466042768076E-2</c:v>
                </c:pt>
                <c:pt idx="881">
                  <c:v>1.8534480407288167E-2</c:v>
                </c:pt>
                <c:pt idx="882">
                  <c:v>1.8552369357331955E-2</c:v>
                </c:pt>
                <c:pt idx="883">
                  <c:v>1.8570132892312408E-2</c:v>
                </c:pt>
                <c:pt idx="884">
                  <c:v>1.8587771011627507E-2</c:v>
                </c:pt>
                <c:pt idx="885">
                  <c:v>1.860700346987992E-2</c:v>
                </c:pt>
                <c:pt idx="886">
                  <c:v>1.8622671000923519E-2</c:v>
                </c:pt>
                <c:pt idx="887">
                  <c:v>1.8639932869735365E-2</c:v>
                </c:pt>
                <c:pt idx="888">
                  <c:v>1.8657069320558717E-2</c:v>
                </c:pt>
                <c:pt idx="889">
                  <c:v>1.867408035281154E-2</c:v>
                </c:pt>
                <c:pt idx="890">
                  <c:v>1.8690965965934281E-2</c:v>
                </c:pt>
                <c:pt idx="891">
                  <c:v>1.8707726159359894E-2</c:v>
                </c:pt>
                <c:pt idx="892">
                  <c:v>1.8719367013700187E-2</c:v>
                </c:pt>
                <c:pt idx="893">
                  <c:v>1.8740870284886524E-2</c:v>
                </c:pt>
                <c:pt idx="894">
                  <c:v>1.8757254215883423E-2</c:v>
                </c:pt>
                <c:pt idx="895">
                  <c:v>1.8773512724964969E-2</c:v>
                </c:pt>
                <c:pt idx="896">
                  <c:v>1.8793569913325602E-2</c:v>
                </c:pt>
                <c:pt idx="897">
                  <c:v>1.8805653475231221E-2</c:v>
                </c:pt>
                <c:pt idx="898">
                  <c:v>1.8821535715341786E-2</c:v>
                </c:pt>
                <c:pt idx="899">
                  <c:v>1.8838898915458042E-2</c:v>
                </c:pt>
                <c:pt idx="900">
                  <c:v>1.8860205525207216E-2</c:v>
                </c:pt>
                <c:pt idx="901">
                  <c:v>1.8869045136959472E-2</c:v>
                </c:pt>
                <c:pt idx="902">
                  <c:v>1.8883810429971837E-2</c:v>
                </c:pt>
                <c:pt idx="903">
                  <c:v>1.8900639326009383E-2</c:v>
                </c:pt>
                <c:pt idx="904">
                  <c:v>1.8914195232533348E-2</c:v>
                </c:pt>
                <c:pt idx="905">
                  <c:v>1.8924522814208027E-2</c:v>
                </c:pt>
                <c:pt idx="906">
                  <c:v>1.893787400805369E-2</c:v>
                </c:pt>
                <c:pt idx="907">
                  <c:v>1.8952660139196022E-2</c:v>
                </c:pt>
                <c:pt idx="908">
                  <c:v>1.8967320865820154E-2</c:v>
                </c:pt>
                <c:pt idx="909">
                  <c:v>1.8981856187500715E-2</c:v>
                </c:pt>
                <c:pt idx="910">
                  <c:v>1.9003855868868769E-2</c:v>
                </c:pt>
                <c:pt idx="911">
                  <c:v>1.9016591060235233E-2</c:v>
                </c:pt>
                <c:pt idx="912">
                  <c:v>1.903071731718442E-2</c:v>
                </c:pt>
                <c:pt idx="913">
                  <c:v>1.9044718143093053E-2</c:v>
                </c:pt>
                <c:pt idx="914">
                  <c:v>1.9060077165727985E-2</c:v>
                </c:pt>
                <c:pt idx="915">
                  <c:v>1.9072343499915156E-2</c:v>
                </c:pt>
                <c:pt idx="916">
                  <c:v>1.9085968029906863E-2</c:v>
                </c:pt>
                <c:pt idx="917">
                  <c:v>1.9100926039889998E-2</c:v>
                </c:pt>
                <c:pt idx="918">
                  <c:v>1.9108484393579133E-2</c:v>
                </c:pt>
                <c:pt idx="919">
                  <c:v>1.9126089020753967E-2</c:v>
                </c:pt>
                <c:pt idx="920">
                  <c:v>1.9139211816506518E-2</c:v>
                </c:pt>
                <c:pt idx="921">
                  <c:v>1.9152209177591417E-2</c:v>
                </c:pt>
                <c:pt idx="922">
                  <c:v>1.9165081103579007E-2</c:v>
                </c:pt>
                <c:pt idx="923">
                  <c:v>1.9177827594032137E-2</c:v>
                </c:pt>
                <c:pt idx="924">
                  <c:v>1.9190448648533642E-2</c:v>
                </c:pt>
                <c:pt idx="925">
                  <c:v>1.9202944266656363E-2</c:v>
                </c:pt>
                <c:pt idx="926">
                  <c:v>1.9215314826910024E-2</c:v>
                </c:pt>
                <c:pt idx="927">
                  <c:v>1.9227564430321642E-2</c:v>
                </c:pt>
                <c:pt idx="928">
                  <c:v>1.9239699290823087E-2</c:v>
                </c:pt>
                <c:pt idx="929">
                  <c:v>1.9251725646619311E-2</c:v>
                </c:pt>
                <c:pt idx="930">
                  <c:v>1.9263649732920163E-2</c:v>
                </c:pt>
                <c:pt idx="931">
                  <c:v>1.9271418504463816E-2</c:v>
                </c:pt>
                <c:pt idx="932">
                  <c:v>1.9288551019195861E-2</c:v>
                </c:pt>
                <c:pt idx="933">
                  <c:v>1.9298838509692606E-2</c:v>
                </c:pt>
                <c:pt idx="934">
                  <c:v>1.9310374261678753E-2</c:v>
                </c:pt>
                <c:pt idx="935">
                  <c:v>1.9321813093030882E-2</c:v>
                </c:pt>
                <c:pt idx="936">
                  <c:v>1.9333155003454228E-2</c:v>
                </c:pt>
                <c:pt idx="937">
                  <c:v>1.9345713624363953E-2</c:v>
                </c:pt>
                <c:pt idx="938">
                  <c:v>1.9355548060345507E-2</c:v>
                </c:pt>
                <c:pt idx="939">
                  <c:v>1.9366599206233903E-2</c:v>
                </c:pt>
                <c:pt idx="940">
                  <c:v>1.937755343003944E-2</c:v>
                </c:pt>
                <c:pt idx="941">
                  <c:v>1.9388410731474848E-2</c:v>
                </c:pt>
                <c:pt idx="942">
                  <c:v>1.9399171110265345E-2</c:v>
                </c:pt>
                <c:pt idx="943">
                  <c:v>1.9409834566126161E-2</c:v>
                </c:pt>
                <c:pt idx="944">
                  <c:v>1.9420401098792506E-2</c:v>
                </c:pt>
                <c:pt idx="945">
                  <c:v>1.9430870707979608E-2</c:v>
                </c:pt>
                <c:pt idx="946">
                  <c:v>1.9441243393427676E-2</c:v>
                </c:pt>
                <c:pt idx="947">
                  <c:v>1.9451519154861929E-2</c:v>
                </c:pt>
                <c:pt idx="948">
                  <c:v>1.9463144199413918E-2</c:v>
                </c:pt>
                <c:pt idx="949">
                  <c:v>1.9471779904642328E-2</c:v>
                </c:pt>
                <c:pt idx="950">
                  <c:v>1.9481764892466391E-2</c:v>
                </c:pt>
                <c:pt idx="951">
                  <c:v>1.9492877594523058E-2</c:v>
                </c:pt>
                <c:pt idx="952">
                  <c:v>1.9501444092683284E-2</c:v>
                </c:pt>
                <c:pt idx="953">
                  <c:v>1.9507499367339112E-2</c:v>
                </c:pt>
                <c:pt idx="954">
                  <c:v>1.9520735590644878E-2</c:v>
                </c:pt>
                <c:pt idx="955">
                  <c:v>1.9531434984746715E-2</c:v>
                </c:pt>
                <c:pt idx="956">
                  <c:v>1.9539639384365259E-2</c:v>
                </c:pt>
                <c:pt idx="957">
                  <c:v>1.9545383873767606E-2</c:v>
                </c:pt>
                <c:pt idx="958">
                  <c:v>1.9553430666059413E-2</c:v>
                </c:pt>
                <c:pt idx="959">
                  <c:v>1.9562569028300621E-2</c:v>
                </c:pt>
                <c:pt idx="960">
                  <c:v>1.9571610483473747E-2</c:v>
                </c:pt>
                <c:pt idx="961">
                  <c:v>1.9580555031384655E-2</c:v>
                </c:pt>
                <c:pt idx="962">
                  <c:v>1.9594024520727116E-2</c:v>
                </c:pt>
                <c:pt idx="963">
                  <c:v>1.9602749463627778E-2</c:v>
                </c:pt>
                <c:pt idx="964">
                  <c:v>1.9611377478350456E-2</c:v>
                </c:pt>
                <c:pt idx="965">
                  <c:v>1.9619908564667832E-2</c:v>
                </c:pt>
                <c:pt idx="966">
                  <c:v>1.9629470926269089E-2</c:v>
                </c:pt>
                <c:pt idx="967">
                  <c:v>1.9636679951229863E-2</c:v>
                </c:pt>
                <c:pt idx="968">
                  <c:v>1.964492025103487E-2</c:v>
                </c:pt>
                <c:pt idx="969">
                  <c:v>1.9653063621575262E-2</c:v>
                </c:pt>
                <c:pt idx="970">
                  <c:v>1.9657799709684884E-2</c:v>
                </c:pt>
                <c:pt idx="971">
                  <c:v>1.966905957401538E-2</c:v>
                </c:pt>
                <c:pt idx="972">
                  <c:v>1.9676912155505433E-2</c:v>
                </c:pt>
                <c:pt idx="973">
                  <c:v>1.9684667806901535E-2</c:v>
                </c:pt>
                <c:pt idx="974">
                  <c:v>1.9692326528008841E-2</c:v>
                </c:pt>
                <c:pt idx="975">
                  <c:v>1.9700958111892319E-2</c:v>
                </c:pt>
                <c:pt idx="976">
                  <c:v>1.9707353178552711E-2</c:v>
                </c:pt>
                <c:pt idx="977">
                  <c:v>1.9714721107607081E-2</c:v>
                </c:pt>
                <c:pt idx="978">
                  <c:v>1.972199210559078E-2</c:v>
                </c:pt>
                <c:pt idx="979">
                  <c:v>1.9729166172318957E-2</c:v>
                </c:pt>
                <c:pt idx="980">
                  <c:v>1.9736243307609258E-2</c:v>
                </c:pt>
                <c:pt idx="981">
                  <c:v>1.9743223511274333E-2</c:v>
                </c:pt>
                <c:pt idx="982">
                  <c:v>1.9750106783136823E-2</c:v>
                </c:pt>
                <c:pt idx="983">
                  <c:v>1.9757910645187789E-2</c:v>
                </c:pt>
                <c:pt idx="984">
                  <c:v>1.9764593495674117E-2</c:v>
                </c:pt>
                <c:pt idx="985">
                  <c:v>1.9770175006142698E-2</c:v>
                </c:pt>
                <c:pt idx="986">
                  <c:v>1.9776670549041253E-2</c:v>
                </c:pt>
                <c:pt idx="987">
                  <c:v>1.9783069159275413E-2</c:v>
                </c:pt>
                <c:pt idx="988">
                  <c:v>1.9789370836675313E-2</c:v>
                </c:pt>
                <c:pt idx="989">
                  <c:v>1.9796553681602189E-2</c:v>
                </c:pt>
                <c:pt idx="990">
                  <c:v>1.9801683392332847E-2</c:v>
                </c:pt>
                <c:pt idx="991">
                  <c:v>1.9807694270275733E-2</c:v>
                </c:pt>
                <c:pt idx="992">
                  <c:v>1.981072969412094E-2</c:v>
                </c:pt>
                <c:pt idx="993">
                  <c:v>1.9819425225605369E-2</c:v>
                </c:pt>
                <c:pt idx="994">
                  <c:v>1.982514530269236E-2</c:v>
                </c:pt>
                <c:pt idx="995">
                  <c:v>1.983076844585846E-2</c:v>
                </c:pt>
                <c:pt idx="996">
                  <c:v>1.983629465496628E-2</c:v>
                </c:pt>
                <c:pt idx="997">
                  <c:v>1.984172392986594E-2</c:v>
                </c:pt>
                <c:pt idx="998">
                  <c:v>1.9846891854964927E-2</c:v>
                </c:pt>
                <c:pt idx="999">
                  <c:v>1.9852291676498712E-2</c:v>
                </c:pt>
                <c:pt idx="1000">
                  <c:v>1.9859060690707864E-2</c:v>
                </c:pt>
                <c:pt idx="1001">
                  <c:v>1.9863370375857222E-2</c:v>
                </c:pt>
                <c:pt idx="1002">
                  <c:v>1.986741628648564E-2</c:v>
                </c:pt>
                <c:pt idx="1003">
                  <c:v>1.9873149335828705E-2</c:v>
                </c:pt>
                <c:pt idx="1004">
                  <c:v>1.9877014684989147E-2</c:v>
                </c:pt>
                <c:pt idx="1005">
                  <c:v>1.988406538259652E-2</c:v>
                </c:pt>
                <c:pt idx="1006">
                  <c:v>1.9886003379033394E-2</c:v>
                </c:pt>
                <c:pt idx="1007">
                  <c:v>1.9890456134838759E-2</c:v>
                </c:pt>
                <c:pt idx="1008">
                  <c:v>1.9895663629148075E-2</c:v>
                </c:pt>
                <c:pt idx="1009">
                  <c:v>1.9899070855380844E-2</c:v>
                </c:pt>
                <c:pt idx="1010">
                  <c:v>1.9903232819906119E-2</c:v>
                </c:pt>
                <c:pt idx="1011">
                  <c:v>1.9907297853789818E-2</c:v>
                </c:pt>
                <c:pt idx="1012">
                  <c:v>1.991126595693395E-2</c:v>
                </c:pt>
                <c:pt idx="1013">
                  <c:v>1.9915137129240534E-2</c:v>
                </c:pt>
                <c:pt idx="1014">
                  <c:v>1.9918911370609003E-2</c:v>
                </c:pt>
                <c:pt idx="1015">
                  <c:v>1.9922588680949108E-2</c:v>
                </c:pt>
                <c:pt idx="1016">
                  <c:v>1.9926967069715251E-2</c:v>
                </c:pt>
                <c:pt idx="1017">
                  <c:v>1.9929652508170328E-2</c:v>
                </c:pt>
                <c:pt idx="1018">
                  <c:v>1.9930681721473942E-2</c:v>
                </c:pt>
                <c:pt idx="1019">
                  <c:v>1.9936328610197659E-2</c:v>
                </c:pt>
                <c:pt idx="1020">
                  <c:v>1.994053430825371E-2</c:v>
                </c:pt>
                <c:pt idx="1021">
                  <c:v>1.9942616986360674E-2</c:v>
                </c:pt>
                <c:pt idx="1022">
                  <c:v>1.9947130243117461E-2</c:v>
                </c:pt>
                <c:pt idx="1023">
                  <c:v>1.994851763603793E-2</c:v>
                </c:pt>
                <c:pt idx="1024">
                  <c:v>1.9951322563257455E-2</c:v>
                </c:pt>
                <c:pt idx="1025">
                  <c:v>1.9954030558633779E-2</c:v>
                </c:pt>
                <c:pt idx="1026">
                  <c:v>1.9956641622102443E-2</c:v>
                </c:pt>
                <c:pt idx="1027">
                  <c:v>1.9959155753598981E-2</c:v>
                </c:pt>
                <c:pt idx="1028">
                  <c:v>1.9961572953053772E-2</c:v>
                </c:pt>
                <c:pt idx="1029">
                  <c:v>1.9963893220417819E-2</c:v>
                </c:pt>
                <c:pt idx="1030">
                  <c:v>1.9966116555624084E-2</c:v>
                </c:pt>
                <c:pt idx="1031">
                  <c:v>1.996824626241436E-2</c:v>
                </c:pt>
                <c:pt idx="1032">
                  <c:v>1.9970298859727124E-2</c:v>
                </c:pt>
                <c:pt idx="1033">
                  <c:v>1.9972294170294218E-2</c:v>
                </c:pt>
                <c:pt idx="1034">
                  <c:v>1.9974252016878427E-2</c:v>
                </c:pt>
                <c:pt idx="1035">
                  <c:v>1.9976883223358222E-2</c:v>
                </c:pt>
                <c:pt idx="1036">
                  <c:v>1.9978812860186046E-2</c:v>
                </c:pt>
                <c:pt idx="1037">
                  <c:v>1.9980042826269143E-2</c:v>
                </c:pt>
                <c:pt idx="1038">
                  <c:v>1.9981954717884488E-2</c:v>
                </c:pt>
                <c:pt idx="1039">
                  <c:v>1.9983857463744717E-2</c:v>
                </c:pt>
                <c:pt idx="1040">
                  <c:v>1.9985751063847243E-2</c:v>
                </c:pt>
                <c:pt idx="1041">
                  <c:v>1.998832385059629E-2</c:v>
                </c:pt>
                <c:pt idx="1042">
                  <c:v>1.9989510826755992E-2</c:v>
                </c:pt>
                <c:pt idx="1043">
                  <c:v>1.9991376989554475E-2</c:v>
                </c:pt>
                <c:pt idx="1044">
                  <c:v>1.9993920689690969E-2</c:v>
                </c:pt>
                <c:pt idx="1045">
                  <c:v>1.9995081877816463E-2</c:v>
                </c:pt>
                <c:pt idx="1046">
                  <c:v>1.9996920603272225E-2</c:v>
                </c:pt>
                <c:pt idx="1047">
                  <c:v>1.999875018293935E-2</c:v>
                </c:pt>
                <c:pt idx="1048">
                  <c:v>2.0000570616810091E-2</c:v>
                </c:pt>
                <c:pt idx="1049">
                  <c:v>2.0002381904884459E-2</c:v>
                </c:pt>
                <c:pt idx="1050">
                  <c:v>2.0004270432826488E-2</c:v>
                </c:pt>
                <c:pt idx="1051">
                  <c:v>2.0005977043620848E-2</c:v>
                </c:pt>
                <c:pt idx="1052">
                  <c:v>2.0009125392795566E-2</c:v>
                </c:pt>
                <c:pt idx="1053">
                  <c:v>2.0010217307416256E-2</c:v>
                </c:pt>
                <c:pt idx="1054">
                  <c:v>2.0011301158130112E-2</c:v>
                </c:pt>
                <c:pt idx="1055">
                  <c:v>2.001373816862384E-2</c:v>
                </c:pt>
                <c:pt idx="1056">
                  <c:v>2.0014804838691273E-2</c:v>
                </c:pt>
                <c:pt idx="1057">
                  <c:v>2.0017901900895235E-2</c:v>
                </c:pt>
                <c:pt idx="1058">
                  <c:v>2.001827193592768E-2</c:v>
                </c:pt>
                <c:pt idx="1059">
                  <c:v>2.0019991765785564E-2</c:v>
                </c:pt>
                <c:pt idx="1060">
                  <c:v>2.0022380260840689E-2</c:v>
                </c:pt>
                <c:pt idx="1061">
                  <c:v>2.0023403987970371E-2</c:v>
                </c:pt>
                <c:pt idx="1062">
                  <c:v>2.0023066131767169E-2</c:v>
                </c:pt>
                <c:pt idx="1063">
                  <c:v>2.0024751057095003E-2</c:v>
                </c:pt>
                <c:pt idx="1064">
                  <c:v>2.0026426838060423E-2</c:v>
                </c:pt>
                <c:pt idx="1065">
                  <c:v>2.0028093474666289E-2</c:v>
                </c:pt>
                <c:pt idx="1066">
                  <c:v>2.0032448941949554E-2</c:v>
                </c:pt>
                <c:pt idx="1067">
                  <c:v>2.003342115393934E-2</c:v>
                </c:pt>
                <c:pt idx="1068">
                  <c:v>2.0035058671057371E-2</c:v>
                </c:pt>
                <c:pt idx="1069">
                  <c:v>2.0036687042296511E-2</c:v>
                </c:pt>
                <c:pt idx="1070">
                  <c:v>2.003855552528222E-2</c:v>
                </c:pt>
                <c:pt idx="1071">
                  <c:v>2.0040587984319624E-2</c:v>
                </c:pt>
                <c:pt idx="1072">
                  <c:v>2.0041517280699313E-2</c:v>
                </c:pt>
                <c:pt idx="1073">
                  <c:v>2.0043109068384201E-2</c:v>
                </c:pt>
                <c:pt idx="1074">
                  <c:v>2.0045361653059923E-2</c:v>
                </c:pt>
                <c:pt idx="1075">
                  <c:v>2.0046265206047676E-2</c:v>
                </c:pt>
                <c:pt idx="1076">
                  <c:v>2.0047829556026263E-2</c:v>
                </c:pt>
                <c:pt idx="1077">
                  <c:v>2.0049384760089859E-2</c:v>
                </c:pt>
                <c:pt idx="1078">
                  <c:v>2.0050930818243617E-2</c:v>
                </c:pt>
                <c:pt idx="1079">
                  <c:v>2.0052467730479806E-2</c:v>
                </c:pt>
                <c:pt idx="1080">
                  <c:v>2.0053995496795842E-2</c:v>
                </c:pt>
                <c:pt idx="1081">
                  <c:v>2.0055514117183992E-2</c:v>
                </c:pt>
                <c:pt idx="1082">
                  <c:v>2.0057023591646836E-2</c:v>
                </c:pt>
                <c:pt idx="1083">
                  <c:v>2.0059188753024926E-2</c:v>
                </c:pt>
                <c:pt idx="1084">
                  <c:v>2.0060015102775972E-2</c:v>
                </c:pt>
                <c:pt idx="1085">
                  <c:v>2.006149713943195E-2</c:v>
                </c:pt>
                <c:pt idx="1086">
                  <c:v>2.0062970030147148E-2</c:v>
                </c:pt>
                <c:pt idx="1087">
                  <c:v>2.0065096323555187E-2</c:v>
                </c:pt>
                <c:pt idx="1088">
                  <c:v>2.0066550350066881E-2</c:v>
                </c:pt>
                <c:pt idx="1089">
                  <c:v>2.0067333826609395E-2</c:v>
                </c:pt>
                <c:pt idx="1090">
                  <c:v>2.00687701335228E-2</c:v>
                </c:pt>
                <c:pt idx="1091">
                  <c:v>2.0070197294479956E-2</c:v>
                </c:pt>
                <c:pt idx="1092">
                  <c:v>2.0069636081874811E-2</c:v>
                </c:pt>
                <c:pt idx="1093">
                  <c:v>2.0073683285701527E-2</c:v>
                </c:pt>
                <c:pt idx="1094">
                  <c:v>2.0074423901552028E-2</c:v>
                </c:pt>
                <c:pt idx="1095">
                  <c:v>2.0075814478635188E-2</c:v>
                </c:pt>
                <c:pt idx="1096">
                  <c:v>2.0078510638584488E-2</c:v>
                </c:pt>
                <c:pt idx="1097">
                  <c:v>2.007856819487603E-2</c:v>
                </c:pt>
                <c:pt idx="1098">
                  <c:v>2.0080587559504204E-2</c:v>
                </c:pt>
                <c:pt idx="1099">
                  <c:v>2.0081285327183566E-2</c:v>
                </c:pt>
                <c:pt idx="1100">
                  <c:v>2.0082630174356544E-2</c:v>
                </c:pt>
                <c:pt idx="1101">
                  <c:v>2.0083965875537173E-2</c:v>
                </c:pt>
                <c:pt idx="1102">
                  <c:v>2.0085292430725449E-2</c:v>
                </c:pt>
                <c:pt idx="1103">
                  <c:v>2.0086609839911063E-2</c:v>
                </c:pt>
                <c:pt idx="1104">
                  <c:v>2.0087918103099168E-2</c:v>
                </c:pt>
                <c:pt idx="1105">
                  <c:v>2.0089217220282028E-2</c:v>
                </c:pt>
                <c:pt idx="1106">
                  <c:v>2.0090507191457069E-2</c:v>
                </c:pt>
                <c:pt idx="1107">
                  <c:v>2.0091788016621707E-2</c:v>
                </c:pt>
                <c:pt idx="1108">
                  <c:v>2.0093710119932495E-2</c:v>
                </c:pt>
                <c:pt idx="1109">
                  <c:v>2.0094860514735705E-2</c:v>
                </c:pt>
                <c:pt idx="1110">
                  <c:v>2.0096109982127189E-2</c:v>
                </c:pt>
                <c:pt idx="1111">
                  <c:v>2.0097350303495382E-2</c:v>
                </c:pt>
                <c:pt idx="1112">
                  <c:v>2.0098756614416E-2</c:v>
                </c:pt>
                <c:pt idx="1113">
                  <c:v>2.0099803508148995E-2</c:v>
                </c:pt>
                <c:pt idx="1114">
                  <c:v>2.0099076196692219E-2</c:v>
                </c:pt>
                <c:pt idx="1115">
                  <c:v>2.0100281692024349E-2</c:v>
                </c:pt>
                <c:pt idx="1116">
                  <c:v>2.0101648203608238E-2</c:v>
                </c:pt>
                <c:pt idx="1117">
                  <c:v>2.0102665249133178E-2</c:v>
                </c:pt>
                <c:pt idx="1118">
                  <c:v>2.0105776464170392E-2</c:v>
                </c:pt>
                <c:pt idx="1119">
                  <c:v>2.0106943617246513E-2</c:v>
                </c:pt>
                <c:pt idx="1120">
                  <c:v>2.0108101624273556E-2</c:v>
                </c:pt>
                <c:pt idx="1121">
                  <c:v>2.010925048524894E-2</c:v>
                </c:pt>
                <c:pt idx="1122">
                  <c:v>2.0109748203325672E-2</c:v>
                </c:pt>
                <c:pt idx="1123">
                  <c:v>2.0110879362342793E-2</c:v>
                </c:pt>
                <c:pt idx="1124">
                  <c:v>2.0112001375806265E-2</c:v>
                </c:pt>
                <c:pt idx="1125">
                  <c:v>2.011343052617498E-2</c:v>
                </c:pt>
                <c:pt idx="1126">
                  <c:v>2.0114217966058945E-2</c:v>
                </c:pt>
                <c:pt idx="1127">
                  <c:v>2.0116107120753474E-2</c:v>
                </c:pt>
                <c:pt idx="1128">
                  <c:v>2.0117036422392987E-2</c:v>
                </c:pt>
                <c:pt idx="1129">
                  <c:v>2.0118112114857121E-2</c:v>
                </c:pt>
                <c:pt idx="1130">
                  <c:v>2.0119330278396193E-2</c:v>
                </c:pt>
                <c:pt idx="1131">
                  <c:v>2.0119599394351262E-2</c:v>
                </c:pt>
                <c:pt idx="1132">
                  <c:v>2.0120648243300288E-2</c:v>
                </c:pt>
                <c:pt idx="1133">
                  <c:v>2.0121687946674349E-2</c:v>
                </c:pt>
                <c:pt idx="1134">
                  <c:v>2.0122718504470782E-2</c:v>
                </c:pt>
                <c:pt idx="1135">
                  <c:v>2.0124374201966621E-2</c:v>
                </c:pt>
                <c:pt idx="1136">
                  <c:v>2.0125385871852548E-2</c:v>
                </c:pt>
                <c:pt idx="1137">
                  <c:v>2.0126388395640404E-2</c:v>
                </c:pt>
                <c:pt idx="1138">
                  <c:v>2.0127381773335347E-2</c:v>
                </c:pt>
                <c:pt idx="1139">
                  <c:v>2.0128366004934794E-2</c:v>
                </c:pt>
                <c:pt idx="1140">
                  <c:v>2.0129341090431008E-2</c:v>
                </c:pt>
                <c:pt idx="1141">
                  <c:v>2.0130307029829157E-2</c:v>
                </c:pt>
                <c:pt idx="1142">
                  <c:v>2.0131263823121491E-2</c:v>
                </c:pt>
                <c:pt idx="1143">
                  <c:v>2.0132346101855221E-2</c:v>
                </c:pt>
                <c:pt idx="1144">
                  <c:v>2.013265448600432E-2</c:v>
                </c:pt>
                <c:pt idx="1145">
                  <c:v>2.0133451031463245E-2</c:v>
                </c:pt>
                <c:pt idx="1146">
                  <c:v>2.0134371842152277E-2</c:v>
                </c:pt>
                <c:pt idx="1147">
                  <c:v>2.0135283507237034E-2</c:v>
                </c:pt>
                <c:pt idx="1148">
                  <c:v>2.0136812514558133E-2</c:v>
                </c:pt>
                <c:pt idx="1149">
                  <c:v>2.0137705285055662E-2</c:v>
                </c:pt>
                <c:pt idx="1150">
                  <c:v>2.0138714394865569E-2</c:v>
                </c:pt>
                <c:pt idx="1151">
                  <c:v>2.013946338768946E-2</c:v>
                </c:pt>
                <c:pt idx="1152">
                  <c:v>2.0140952756742547E-2</c:v>
                </c:pt>
                <c:pt idx="1153">
                  <c:v>2.0140561439882632E-2</c:v>
                </c:pt>
                <c:pt idx="1154">
                  <c:v>2.0141529431337624E-2</c:v>
                </c:pt>
                <c:pt idx="1155">
                  <c:v>2.0142247585822837E-2</c:v>
                </c:pt>
                <c:pt idx="1156">
                  <c:v>2.0144320199015076E-2</c:v>
                </c:pt>
                <c:pt idx="1157">
                  <c:v>2.0144518188502221E-2</c:v>
                </c:pt>
                <c:pt idx="1158">
                  <c:v>2.0145328643833452E-2</c:v>
                </c:pt>
                <c:pt idx="1159">
                  <c:v>2.0146129953025355E-2</c:v>
                </c:pt>
                <c:pt idx="1160">
                  <c:v>2.0146922116072774E-2</c:v>
                </c:pt>
                <c:pt idx="1161">
                  <c:v>2.0147816245913906E-2</c:v>
                </c:pt>
                <c:pt idx="1162">
                  <c:v>2.0148588810083964E-2</c:v>
                </c:pt>
                <c:pt idx="1163">
                  <c:v>2.0149352228104378E-2</c:v>
                </c:pt>
                <c:pt idx="1164">
                  <c:v>2.0150106499977723E-2</c:v>
                </c:pt>
                <c:pt idx="1165">
                  <c:v>2.015085162569627E-2</c:v>
                </c:pt>
                <c:pt idx="1166">
                  <c:v>2.0149741113445634E-2</c:v>
                </c:pt>
                <c:pt idx="1167">
                  <c:v>2.0150469784480571E-2</c:v>
                </c:pt>
                <c:pt idx="1168">
                  <c:v>2.01511893108876E-2</c:v>
                </c:pt>
                <c:pt idx="1169">
                  <c:v>2.0151899692669568E-2</c:v>
                </c:pt>
                <c:pt idx="1170">
                  <c:v>2.0154440061977294E-2</c:v>
                </c:pt>
                <c:pt idx="1171">
                  <c:v>2.0157579527929972E-2</c:v>
                </c:pt>
                <c:pt idx="1172">
                  <c:v>2.0155811413373605E-2</c:v>
                </c:pt>
                <c:pt idx="1173">
                  <c:v>2.0156483369822797E-2</c:v>
                </c:pt>
                <c:pt idx="1174">
                  <c:v>2.0156535633405248E-2</c:v>
                </c:pt>
                <c:pt idx="1175">
                  <c:v>2.0157189914218776E-2</c:v>
                </c:pt>
                <c:pt idx="1176">
                  <c:v>2.0159235930487518E-2</c:v>
                </c:pt>
                <c:pt idx="1177">
                  <c:v>2.0160476517224041E-2</c:v>
                </c:pt>
                <c:pt idx="1178">
                  <c:v>2.0160491065111252E-2</c:v>
                </c:pt>
                <c:pt idx="1179">
                  <c:v>2.0161104912399253E-2</c:v>
                </c:pt>
                <c:pt idx="1180">
                  <c:v>2.0161709612998846E-2</c:v>
                </c:pt>
                <c:pt idx="1181">
                  <c:v>2.0162305166912531E-2</c:v>
                </c:pt>
                <c:pt idx="1182">
                  <c:v>2.0162891574135311E-2</c:v>
                </c:pt>
                <c:pt idx="1183">
                  <c:v>2.0163468834669684E-2</c:v>
                </c:pt>
                <c:pt idx="1184">
                  <c:v>2.0164036948508157E-2</c:v>
                </c:pt>
                <c:pt idx="1185">
                  <c:v>2.0164595915655725E-2</c:v>
                </c:pt>
                <c:pt idx="1186">
                  <c:v>2.0165145239649518E-2</c:v>
                </c:pt>
                <c:pt idx="1187">
                  <c:v>2.0165681360254928E-2</c:v>
                </c:pt>
                <c:pt idx="1188">
                  <c:v>2.0166199549631336E-2</c:v>
                </c:pt>
                <c:pt idx="1189">
                  <c:v>2.0166695077652452E-2</c:v>
                </c:pt>
                <c:pt idx="1190">
                  <c:v>2.0167758370780546E-2</c:v>
                </c:pt>
                <c:pt idx="1191">
                  <c:v>2.0165820900226141E-2</c:v>
                </c:pt>
                <c:pt idx="1192">
                  <c:v>2.0168007806518062E-2</c:v>
                </c:pt>
                <c:pt idx="1193">
                  <c:v>2.016838393824133E-2</c:v>
                </c:pt>
                <c:pt idx="1194">
                  <c:v>2.0168729299798183E-2</c:v>
                </c:pt>
                <c:pt idx="1195">
                  <c:v>2.0169043891181127E-2</c:v>
                </c:pt>
                <c:pt idx="1196">
                  <c:v>2.0169327712387664E-2</c:v>
                </c:pt>
                <c:pt idx="1197">
                  <c:v>2.0170160651004986E-2</c:v>
                </c:pt>
                <c:pt idx="1198">
                  <c:v>2.0169803044264023E-2</c:v>
                </c:pt>
                <c:pt idx="1199">
                  <c:v>2.0169994554931348E-2</c:v>
                </c:pt>
                <c:pt idx="1200">
                  <c:v>2.0170155295414771E-2</c:v>
                </c:pt>
                <c:pt idx="1201">
                  <c:v>2.0170285265714294E-2</c:v>
                </c:pt>
                <c:pt idx="1202">
                  <c:v>2.0170384465829916E-2</c:v>
                </c:pt>
                <c:pt idx="1203">
                  <c:v>2.0170452895754143E-2</c:v>
                </c:pt>
                <c:pt idx="1204">
                  <c:v>2.0168795768428952E-2</c:v>
                </c:pt>
                <c:pt idx="1205">
                  <c:v>2.0170497445045898E-2</c:v>
                </c:pt>
                <c:pt idx="1206">
                  <c:v>2.0170473564410929E-2</c:v>
                </c:pt>
                <c:pt idx="1207">
                  <c:v>2.0170418913587063E-2</c:v>
                </c:pt>
                <c:pt idx="1208">
                  <c:v>2.0170874214700391E-2</c:v>
                </c:pt>
                <c:pt idx="1209">
                  <c:v>2.0170217301385129E-2</c:v>
                </c:pt>
                <c:pt idx="1210">
                  <c:v>2.0170070340004564E-2</c:v>
                </c:pt>
                <c:pt idx="1211">
                  <c:v>2.017044174157399E-2</c:v>
                </c:pt>
                <c:pt idx="1212">
                  <c:v>2.0169005297255814E-2</c:v>
                </c:pt>
                <c:pt idx="1213">
                  <c:v>2.0168863554669111E-2</c:v>
                </c:pt>
                <c:pt idx="1214">
                  <c:v>2.0169174792655786E-2</c:v>
                </c:pt>
                <c:pt idx="1215">
                  <c:v>2.0169414264517824E-2</c:v>
                </c:pt>
                <c:pt idx="1216">
                  <c:v>2.0168542397914213E-2</c:v>
                </c:pt>
                <c:pt idx="1217">
                  <c:v>2.0166571348726726E-2</c:v>
                </c:pt>
                <c:pt idx="1218">
                  <c:v>2.016618488443719E-2</c:v>
                </c:pt>
                <c:pt idx="1219">
                  <c:v>2.0165767655143316E-2</c:v>
                </c:pt>
                <c:pt idx="1220">
                  <c:v>2.0165319660856131E-2</c:v>
                </c:pt>
                <c:pt idx="1221">
                  <c:v>2.0166949892119555E-2</c:v>
                </c:pt>
                <c:pt idx="1222">
                  <c:v>2.0165906729680549E-2</c:v>
                </c:pt>
                <c:pt idx="1223">
                  <c:v>2.0165359756091628E-2</c:v>
                </c:pt>
                <c:pt idx="1224">
                  <c:v>2.0164782012361271E-2</c:v>
                </c:pt>
                <c:pt idx="1225">
                  <c:v>2.0164173498486981E-2</c:v>
                </c:pt>
                <c:pt idx="1226">
                  <c:v>2.0164050021862907E-2</c:v>
                </c:pt>
                <c:pt idx="1227">
                  <c:v>2.0162864160339078E-2</c:v>
                </c:pt>
                <c:pt idx="1228">
                  <c:v>2.0162163336075456E-2</c:v>
                </c:pt>
                <c:pt idx="1229">
                  <c:v>2.0161431741692881E-2</c:v>
                </c:pt>
                <c:pt idx="1230">
                  <c:v>2.0159147643911707E-2</c:v>
                </c:pt>
                <c:pt idx="1231">
                  <c:v>2.0159876242590857E-2</c:v>
                </c:pt>
                <c:pt idx="1232">
                  <c:v>2.0159052337888894E-2</c:v>
                </c:pt>
                <c:pt idx="1233">
                  <c:v>2.015819766309046E-2</c:v>
                </c:pt>
                <c:pt idx="1234">
                  <c:v>2.0157312218205548E-2</c:v>
                </c:pt>
                <c:pt idx="1235">
                  <c:v>2.0156891629346581E-2</c:v>
                </c:pt>
                <c:pt idx="1236">
                  <c:v>2.0155449018206262E-2</c:v>
                </c:pt>
                <c:pt idx="1237">
                  <c:v>2.0154471263104379E-2</c:v>
                </c:pt>
                <c:pt idx="1238">
                  <c:v>2.0153462737950989E-2</c:v>
                </c:pt>
                <c:pt idx="1239">
                  <c:v>2.0152423442743594E-2</c:v>
                </c:pt>
                <c:pt idx="1240">
                  <c:v>2.0151353377502179E-2</c:v>
                </c:pt>
                <c:pt idx="1241">
                  <c:v>2.0150252542224245E-2</c:v>
                </c:pt>
                <c:pt idx="1242">
                  <c:v>2.0149120936929776E-2</c:v>
                </c:pt>
                <c:pt idx="1243">
                  <c:v>2.0148436131965528E-2</c:v>
                </c:pt>
                <c:pt idx="1244">
                  <c:v>2.014724072195697E-2</c:v>
                </c:pt>
                <c:pt idx="1245">
                  <c:v>2.0145541501007114E-2</c:v>
                </c:pt>
                <c:pt idx="1246">
                  <c:v>2.014428681571645E-2</c:v>
                </c:pt>
                <c:pt idx="1247">
                  <c:v>2.0143001360456714E-2</c:v>
                </c:pt>
                <c:pt idx="1248">
                  <c:v>2.0141685135235399E-2</c:v>
                </c:pt>
                <c:pt idx="1249">
                  <c:v>2.0140802096498722E-2</c:v>
                </c:pt>
                <c:pt idx="1250">
                  <c:v>2.0138960374945503E-2</c:v>
                </c:pt>
                <c:pt idx="1251">
                  <c:v>2.0137551839901902E-2</c:v>
                </c:pt>
                <c:pt idx="1252">
                  <c:v>2.0134739955156078E-2</c:v>
                </c:pt>
                <c:pt idx="1253">
                  <c:v>2.0134642460072349E-2</c:v>
                </c:pt>
                <c:pt idx="1254">
                  <c:v>2.0133141615311378E-2</c:v>
                </c:pt>
                <c:pt idx="1255">
                  <c:v>2.0131610000668765E-2</c:v>
                </c:pt>
                <c:pt idx="1256">
                  <c:v>2.0130047616156999E-2</c:v>
                </c:pt>
                <c:pt idx="1257">
                  <c:v>2.012845446178857E-2</c:v>
                </c:pt>
                <c:pt idx="1258">
                  <c:v>2.0126152742079222E-2</c:v>
                </c:pt>
                <c:pt idx="1259">
                  <c:v>2.012517584353668E-2</c:v>
                </c:pt>
                <c:pt idx="1260">
                  <c:v>2.01236855971463E-2</c:v>
                </c:pt>
                <c:pt idx="1261">
                  <c:v>2.0122210689631392E-2</c:v>
                </c:pt>
                <c:pt idx="1262">
                  <c:v>2.0120027142573604E-2</c:v>
                </c:pt>
                <c:pt idx="1263">
                  <c:v>2.011868132020922E-2</c:v>
                </c:pt>
                <c:pt idx="1264">
                  <c:v>2.0116440826369597E-2</c:v>
                </c:pt>
                <c:pt idx="1265">
                  <c:v>2.0112842969744631E-2</c:v>
                </c:pt>
                <c:pt idx="1266">
                  <c:v>2.0112036841184597E-2</c:v>
                </c:pt>
                <c:pt idx="1267">
                  <c:v>2.0110133897394956E-2</c:v>
                </c:pt>
                <c:pt idx="1268">
                  <c:v>2.0108620499356133E-2</c:v>
                </c:pt>
                <c:pt idx="1269">
                  <c:v>2.010623570585765E-2</c:v>
                </c:pt>
                <c:pt idx="1270">
                  <c:v>2.0102992139113977E-2</c:v>
                </c:pt>
                <c:pt idx="1271">
                  <c:v>2.0100973054577267E-2</c:v>
                </c:pt>
                <c:pt idx="1272">
                  <c:v>2.0098923207225408E-2</c:v>
                </c:pt>
                <c:pt idx="1273">
                  <c:v>2.0096842597072673E-2</c:v>
                </c:pt>
                <c:pt idx="1274">
                  <c:v>2.0095951788008739E-2</c:v>
                </c:pt>
                <c:pt idx="1275">
                  <c:v>2.0093802700739308E-2</c:v>
                </c:pt>
                <c:pt idx="1276">
                  <c:v>2.0092024651922336E-2</c:v>
                </c:pt>
                <c:pt idx="1277">
                  <c:v>2.0089412222631782E-2</c:v>
                </c:pt>
                <c:pt idx="1278">
                  <c:v>2.0087567994266919E-2</c:v>
                </c:pt>
                <c:pt idx="1279">
                  <c:v>2.0084898673221427E-2</c:v>
                </c:pt>
                <c:pt idx="1280">
                  <c:v>2.0080874585746145E-2</c:v>
                </c:pt>
                <c:pt idx="1281">
                  <c:v>2.0080262052647492E-2</c:v>
                </c:pt>
                <c:pt idx="1282">
                  <c:v>2.0078285445010169E-2</c:v>
                </c:pt>
                <c:pt idx="1283">
                  <c:v>2.0075502361062113E-2</c:v>
                </c:pt>
                <c:pt idx="1284">
                  <c:v>2.0073076363687509E-2</c:v>
                </c:pt>
                <c:pt idx="1285">
                  <c:v>2.0070619598614843E-2</c:v>
                </c:pt>
                <c:pt idx="1286">
                  <c:v>2.0068132065864736E-2</c:v>
                </c:pt>
                <c:pt idx="1287">
                  <c:v>2.0065989946370932E-2</c:v>
                </c:pt>
                <c:pt idx="1288">
                  <c:v>2.0063064697412144E-2</c:v>
                </c:pt>
                <c:pt idx="1289">
                  <c:v>2.0060484861753495E-2</c:v>
                </c:pt>
                <c:pt idx="1290">
                  <c:v>2.0057874258494767E-2</c:v>
                </c:pt>
                <c:pt idx="1291">
                  <c:v>2.0055232887661742E-2</c:v>
                </c:pt>
                <c:pt idx="1292">
                  <c:v>2.0052560749272474E-2</c:v>
                </c:pt>
                <c:pt idx="1293">
                  <c:v>2.0049857843350165E-2</c:v>
                </c:pt>
                <c:pt idx="1294">
                  <c:v>2.0047124169915453E-2</c:v>
                </c:pt>
                <c:pt idx="1295">
                  <c:v>2.004507434897107E-2</c:v>
                </c:pt>
                <c:pt idx="1296">
                  <c:v>2.0041919582758638E-2</c:v>
                </c:pt>
                <c:pt idx="1297">
                  <c:v>2.0038738544753455E-2</c:v>
                </c:pt>
                <c:pt idx="1298">
                  <c:v>2.0035881801488284E-2</c:v>
                </c:pt>
                <c:pt idx="1299">
                  <c:v>2.0032994290824162E-2</c:v>
                </c:pt>
                <c:pt idx="1300">
                  <c:v>2.003007601277914E-2</c:v>
                </c:pt>
                <c:pt idx="1301">
                  <c:v>2.0027470237795608E-2</c:v>
                </c:pt>
                <c:pt idx="1302">
                  <c:v>2.0024147154646954E-2</c:v>
                </c:pt>
                <c:pt idx="1303">
                  <c:v>2.0021136574606208E-2</c:v>
                </c:pt>
                <c:pt idx="1304">
                  <c:v>2.0018095227282547E-2</c:v>
                </c:pt>
                <c:pt idx="1305">
                  <c:v>2.0015023112699176E-2</c:v>
                </c:pt>
                <c:pt idx="1306">
                  <c:v>2.0011920230879304E-2</c:v>
                </c:pt>
                <c:pt idx="1307">
                  <c:v>2.0008786581848719E-2</c:v>
                </c:pt>
                <c:pt idx="1308">
                  <c:v>2.0005622165630628E-2</c:v>
                </c:pt>
                <c:pt idx="1309">
                  <c:v>2.0002426982248234E-2</c:v>
                </c:pt>
                <c:pt idx="1310">
                  <c:v>1.9997487928185897E-2</c:v>
                </c:pt>
                <c:pt idx="1311">
                  <c:v>1.9995944314109164E-2</c:v>
                </c:pt>
                <c:pt idx="1312">
                  <c:v>1.9993290975258402E-2</c:v>
                </c:pt>
                <c:pt idx="1313">
                  <c:v>1.9989653376268346E-2</c:v>
                </c:pt>
                <c:pt idx="1314">
                  <c:v>1.9985989558831005E-2</c:v>
                </c:pt>
                <c:pt idx="1315">
                  <c:v>1.9982919802886967E-2</c:v>
                </c:pt>
                <c:pt idx="1316">
                  <c:v>1.9979199220237658E-2</c:v>
                </c:pt>
                <c:pt idx="1317">
                  <c:v>1.9976063154902579E-2</c:v>
                </c:pt>
                <c:pt idx="1318">
                  <c:v>1.9972285813840623E-2</c:v>
                </c:pt>
                <c:pt idx="1319">
                  <c:v>1.9968782960282445E-2</c:v>
                </c:pt>
                <c:pt idx="1320">
                  <c:v>1.9965547418533403E-2</c:v>
                </c:pt>
                <c:pt idx="1321">
                  <c:v>1.9961684952591159E-2</c:v>
                </c:pt>
                <c:pt idx="1322">
                  <c:v>1.9957208633315356E-2</c:v>
                </c:pt>
                <c:pt idx="1323">
                  <c:v>1.9953589906685578E-2</c:v>
                </c:pt>
                <c:pt idx="1324">
                  <c:v>1.9949940418302652E-2</c:v>
                </c:pt>
                <c:pt idx="1325">
                  <c:v>1.9946260168180859E-2</c:v>
                </c:pt>
                <c:pt idx="1326">
                  <c:v>1.9943401514635275E-2</c:v>
                </c:pt>
                <c:pt idx="1327">
                  <c:v>1.9939933803919119E-2</c:v>
                </c:pt>
                <c:pt idx="1328">
                  <c:v>1.9935872772577107E-2</c:v>
                </c:pt>
                <c:pt idx="1329">
                  <c:v>1.993206225162027E-2</c:v>
                </c:pt>
                <c:pt idx="1330">
                  <c:v>1.9927397492505161E-2</c:v>
                </c:pt>
                <c:pt idx="1331">
                  <c:v>1.9921852013614405E-2</c:v>
                </c:pt>
                <c:pt idx="1332">
                  <c:v>1.9920446089410081E-2</c:v>
                </c:pt>
                <c:pt idx="1333">
                  <c:v>1.9916512502323055E-2</c:v>
                </c:pt>
                <c:pt idx="1334">
                  <c:v>1.9913076715955699E-2</c:v>
                </c:pt>
                <c:pt idx="1335">
                  <c:v>1.9908553028827273E-2</c:v>
                </c:pt>
                <c:pt idx="1336">
                  <c:v>1.9904527142477819E-2</c:v>
                </c:pt>
                <c:pt idx="1337">
                  <c:v>1.9900470489768587E-2</c:v>
                </c:pt>
                <c:pt idx="1338">
                  <c:v>1.9896383070730512E-2</c:v>
                </c:pt>
                <c:pt idx="1339">
                  <c:v>1.989226488539712E-2</c:v>
                </c:pt>
                <c:pt idx="1340">
                  <c:v>1.9888115933804511E-2</c:v>
                </c:pt>
                <c:pt idx="1341">
                  <c:v>1.9883936215983628E-2</c:v>
                </c:pt>
                <c:pt idx="1342">
                  <c:v>1.9879725731965413E-2</c:v>
                </c:pt>
                <c:pt idx="1343">
                  <c:v>1.987548448178339E-2</c:v>
                </c:pt>
                <c:pt idx="1344">
                  <c:v>1.9871212465473652E-2</c:v>
                </c:pt>
                <c:pt idx="1345">
                  <c:v>1.9866909683072309E-2</c:v>
                </c:pt>
                <c:pt idx="1346">
                  <c:v>1.9862576134605139E-2</c:v>
                </c:pt>
                <c:pt idx="1347">
                  <c:v>1.9858444644978435E-2</c:v>
                </c:pt>
                <c:pt idx="1348">
                  <c:v>1.9854047124595597E-2</c:v>
                </c:pt>
                <c:pt idx="1349">
                  <c:v>1.9849390893192896E-2</c:v>
                </c:pt>
                <c:pt idx="1350">
                  <c:v>1.9844934280831165E-2</c:v>
                </c:pt>
                <c:pt idx="1351">
                  <c:v>1.9840446902586694E-2</c:v>
                </c:pt>
                <c:pt idx="1352">
                  <c:v>1.9835928758485263E-2</c:v>
                </c:pt>
                <c:pt idx="1353">
                  <c:v>1.9831598009483753E-2</c:v>
                </c:pt>
                <c:pt idx="1354">
                  <c:v>1.9826800172881711E-2</c:v>
                </c:pt>
                <c:pt idx="1355">
                  <c:v>1.9822189731449211E-2</c:v>
                </c:pt>
                <c:pt idx="1356">
                  <c:v>1.981775933118296E-2</c:v>
                </c:pt>
                <c:pt idx="1357">
                  <c:v>1.9812876551500685E-2</c:v>
                </c:pt>
                <c:pt idx="1358">
                  <c:v>1.9808173813059441E-2</c:v>
                </c:pt>
                <c:pt idx="1359">
                  <c:v>1.9803440309024253E-2</c:v>
                </c:pt>
                <c:pt idx="1360">
                  <c:v>1.979867603943122E-2</c:v>
                </c:pt>
                <c:pt idx="1361">
                  <c:v>1.9793881004321601E-2</c:v>
                </c:pt>
                <c:pt idx="1362">
                  <c:v>1.9786782358942823E-2</c:v>
                </c:pt>
                <c:pt idx="1363">
                  <c:v>1.9784198637691854E-2</c:v>
                </c:pt>
                <c:pt idx="1364">
                  <c:v>1.9779693327185332E-2</c:v>
                </c:pt>
                <c:pt idx="1365">
                  <c:v>1.9774581866354446E-2</c:v>
                </c:pt>
                <c:pt idx="1366">
                  <c:v>1.9769444347311437E-2</c:v>
                </c:pt>
                <c:pt idx="1367">
                  <c:v>1.9764648436755572E-2</c:v>
                </c:pt>
                <c:pt idx="1368">
                  <c:v>1.9759454327228008E-2</c:v>
                </c:pt>
                <c:pt idx="1369">
                  <c:v>1.9754770480753855E-2</c:v>
                </c:pt>
                <c:pt idx="1370">
                  <c:v>1.9749341246308217E-2</c:v>
                </c:pt>
                <c:pt idx="1371">
                  <c:v>1.9744238558136864E-2</c:v>
                </c:pt>
                <c:pt idx="1372">
                  <c:v>1.9739276443376808E-2</c:v>
                </c:pt>
                <c:pt idx="1373">
                  <c:v>1.9733940886572366E-2</c:v>
                </c:pt>
                <c:pt idx="1374">
                  <c:v>1.9728245392770991E-2</c:v>
                </c:pt>
                <c:pt idx="1375">
                  <c:v>1.9723027094180612E-2</c:v>
                </c:pt>
                <c:pt idx="1376">
                  <c:v>1.9717778035484339E-2</c:v>
                </c:pt>
                <c:pt idx="1377">
                  <c:v>1.9713135283619954E-2</c:v>
                </c:pt>
                <c:pt idx="1378">
                  <c:v>1.9707658320794429E-2</c:v>
                </c:pt>
                <c:pt idx="1379">
                  <c:v>1.9702309513077686E-2</c:v>
                </c:pt>
                <c:pt idx="1380">
                  <c:v>1.9696929940607615E-2</c:v>
                </c:pt>
                <c:pt idx="1381">
                  <c:v>1.9688414169466463E-2</c:v>
                </c:pt>
                <c:pt idx="1382">
                  <c:v>1.9686078501572533E-2</c:v>
                </c:pt>
                <c:pt idx="1383">
                  <c:v>1.9680750599847807E-2</c:v>
                </c:pt>
                <c:pt idx="1384">
                  <c:v>1.9675104004034705E-2</c:v>
                </c:pt>
                <c:pt idx="1385">
                  <c:v>1.9669570608440077E-2</c:v>
                </c:pt>
                <c:pt idx="1386">
                  <c:v>1.9664142913981275E-2</c:v>
                </c:pt>
                <c:pt idx="1387">
                  <c:v>1.9658411523800517E-2</c:v>
                </c:pt>
                <c:pt idx="1388">
                  <c:v>1.9652785834850993E-2</c:v>
                </c:pt>
                <c:pt idx="1389">
                  <c:v>1.964712938154009E-2</c:v>
                </c:pt>
                <c:pt idx="1390">
                  <c:v>1.964144216391164E-2</c:v>
                </c:pt>
                <c:pt idx="1391">
                  <c:v>1.9635724182009484E-2</c:v>
                </c:pt>
                <c:pt idx="1392">
                  <c:v>1.9629975435885186E-2</c:v>
                </c:pt>
                <c:pt idx="1393">
                  <c:v>1.9624195925580012E-2</c:v>
                </c:pt>
                <c:pt idx="1394">
                  <c:v>1.961838565113521E-2</c:v>
                </c:pt>
                <c:pt idx="1395">
                  <c:v>1.9612658495225532E-2</c:v>
                </c:pt>
                <c:pt idx="1396">
                  <c:v>1.9606672810033032E-2</c:v>
                </c:pt>
                <c:pt idx="1397">
                  <c:v>1.9600770243463322E-2</c:v>
                </c:pt>
                <c:pt idx="1398">
                  <c:v>1.9594836912944807E-2</c:v>
                </c:pt>
                <c:pt idx="1399">
                  <c:v>1.9588976623207133E-2</c:v>
                </c:pt>
                <c:pt idx="1400">
                  <c:v>1.9582979241518361E-2</c:v>
                </c:pt>
                <c:pt idx="1401">
                  <c:v>1.9576852338170869E-2</c:v>
                </c:pt>
                <c:pt idx="1402">
                  <c:v>1.9570795952329002E-2</c:v>
                </c:pt>
                <c:pt idx="1403">
                  <c:v>1.9564708802778136E-2</c:v>
                </c:pt>
                <c:pt idx="1404">
                  <c:v>1.9558315947062001E-2</c:v>
                </c:pt>
                <c:pt idx="1405">
                  <c:v>1.9552530853439998E-2</c:v>
                </c:pt>
                <c:pt idx="1406">
                  <c:v>1.9546262772338261E-2</c:v>
                </c:pt>
                <c:pt idx="1407">
                  <c:v>1.9540052568431013E-2</c:v>
                </c:pt>
                <c:pt idx="1408">
                  <c:v>1.9533973437511065E-2</c:v>
                </c:pt>
                <c:pt idx="1409">
                  <c:v>1.9527539870255354E-2</c:v>
                </c:pt>
                <c:pt idx="1410">
                  <c:v>1.9521313337225454E-2</c:v>
                </c:pt>
                <c:pt idx="1411">
                  <c:v>1.9514904118610347E-2</c:v>
                </c:pt>
                <c:pt idx="1412">
                  <c:v>1.9508540097862542E-2</c:v>
                </c:pt>
                <c:pt idx="1413">
                  <c:v>1.950214531389825E-2</c:v>
                </c:pt>
                <c:pt idx="1414">
                  <c:v>1.949571976676388E-2</c:v>
                </c:pt>
                <c:pt idx="1415">
                  <c:v>1.9489263456516161E-2</c:v>
                </c:pt>
                <c:pt idx="1416">
                  <c:v>1.9482776383201512E-2</c:v>
                </c:pt>
                <c:pt idx="1417">
                  <c:v>1.947625854687924E-2</c:v>
                </c:pt>
                <c:pt idx="1418">
                  <c:v>1.9469709947590595E-2</c:v>
                </c:pt>
                <c:pt idx="1419">
                  <c:v>1.9463130585397472E-2</c:v>
                </c:pt>
                <c:pt idx="1420">
                  <c:v>1.9456570946107254E-2</c:v>
                </c:pt>
                <c:pt idx="1421">
                  <c:v>1.9447024060519777E-2</c:v>
                </c:pt>
                <c:pt idx="1422">
                  <c:v>1.9440339225890706E-2</c:v>
                </c:pt>
                <c:pt idx="1423">
                  <c:v>1.9433623628586649E-2</c:v>
                </c:pt>
                <c:pt idx="1424">
                  <c:v>1.9425910991724575E-2</c:v>
                </c:pt>
                <c:pt idx="1425">
                  <c:v>1.942010014616501E-2</c:v>
                </c:pt>
                <c:pt idx="1426">
                  <c:v>1.9413223476576095E-2</c:v>
                </c:pt>
                <c:pt idx="1427">
                  <c:v>1.9406389960070335E-2</c:v>
                </c:pt>
                <c:pt idx="1428">
                  <c:v>1.9398542562400724E-2</c:v>
                </c:pt>
                <c:pt idx="1429">
                  <c:v>1.939263064903084E-2</c:v>
                </c:pt>
                <c:pt idx="1430">
                  <c:v>1.9385753097032412E-2</c:v>
                </c:pt>
                <c:pt idx="1431">
                  <c:v>1.9378791400259807E-2</c:v>
                </c:pt>
                <c:pt idx="1432">
                  <c:v>1.9371798941296991E-2</c:v>
                </c:pt>
                <c:pt idx="1433">
                  <c:v>1.9364775720205844E-2</c:v>
                </c:pt>
                <c:pt idx="1434">
                  <c:v>1.9357708033688859E-2</c:v>
                </c:pt>
                <c:pt idx="1435">
                  <c:v>1.9350625866231042E-2</c:v>
                </c:pt>
                <c:pt idx="1436">
                  <c:v>1.9341475023331611E-2</c:v>
                </c:pt>
                <c:pt idx="1437">
                  <c:v>1.9336369250010144E-2</c:v>
                </c:pt>
                <c:pt idx="1438">
                  <c:v>1.932919480135098E-2</c:v>
                </c:pt>
                <c:pt idx="1439">
                  <c:v>1.9320958196165729E-2</c:v>
                </c:pt>
                <c:pt idx="1440">
                  <c:v>1.9314751837559332E-2</c:v>
                </c:pt>
                <c:pt idx="1441">
                  <c:v>1.9307482521434799E-2</c:v>
                </c:pt>
                <c:pt idx="1442">
                  <c:v>1.9299137064286234E-2</c:v>
                </c:pt>
                <c:pt idx="1443">
                  <c:v>1.9292861154798224E-2</c:v>
                </c:pt>
                <c:pt idx="1444">
                  <c:v>1.9285502145228506E-2</c:v>
                </c:pt>
                <c:pt idx="1445">
                  <c:v>1.9278112375701539E-2</c:v>
                </c:pt>
                <c:pt idx="1446">
                  <c:v>1.9270691853059851E-2</c:v>
                </c:pt>
                <c:pt idx="1447">
                  <c:v>1.9263225420867249E-2</c:v>
                </c:pt>
                <c:pt idx="1448">
                  <c:v>1.9255762889680703E-2</c:v>
                </c:pt>
                <c:pt idx="1449">
                  <c:v>1.9248300493957413E-2</c:v>
                </c:pt>
                <c:pt idx="1450">
                  <c:v>1.9240851751008516E-2</c:v>
                </c:pt>
                <c:pt idx="1451">
                  <c:v>1.923342875936522E-2</c:v>
                </c:pt>
                <c:pt idx="1452">
                  <c:v>1.9226034862177804E-2</c:v>
                </c:pt>
                <c:pt idx="1453">
                  <c:v>1.9218670065959766E-2</c:v>
                </c:pt>
                <c:pt idx="1454">
                  <c:v>1.9211334370659531E-2</c:v>
                </c:pt>
                <c:pt idx="1455">
                  <c:v>1.9202986352584009E-2</c:v>
                </c:pt>
                <c:pt idx="1456">
                  <c:v>1.9195718557807773E-2</c:v>
                </c:pt>
                <c:pt idx="1457">
                  <c:v>1.918950598057112E-2</c:v>
                </c:pt>
                <c:pt idx="1458">
                  <c:v>1.9182284994298193E-2</c:v>
                </c:pt>
                <c:pt idx="1459">
                  <c:v>1.9175093106975183E-2</c:v>
                </c:pt>
                <c:pt idx="1460">
                  <c:v>1.9167930318551463E-2</c:v>
                </c:pt>
                <c:pt idx="1461">
                  <c:v>1.9160799324532442E-2</c:v>
                </c:pt>
                <c:pt idx="1462">
                  <c:v>1.9152684111558571E-2</c:v>
                </c:pt>
                <c:pt idx="1463">
                  <c:v>1.9146622645050494E-2</c:v>
                </c:pt>
                <c:pt idx="1464">
                  <c:v>1.9139585921758295E-2</c:v>
                </c:pt>
                <c:pt idx="1465">
                  <c:v>1.9132552858105001E-2</c:v>
                </c:pt>
                <c:pt idx="1466">
                  <c:v>1.9125564661989891E-2</c:v>
                </c:pt>
                <c:pt idx="1467">
                  <c:v>1.9118605564414359E-2</c:v>
                </c:pt>
                <c:pt idx="1468">
                  <c:v>1.9111675565330444E-2</c:v>
                </c:pt>
                <c:pt idx="1469">
                  <c:v>1.9104807526944267E-2</c:v>
                </c:pt>
                <c:pt idx="1470">
                  <c:v>1.9097920925853676E-2</c:v>
                </c:pt>
                <c:pt idx="1471">
                  <c:v>1.9091079937845343E-2</c:v>
                </c:pt>
                <c:pt idx="1472">
                  <c:v>1.9084268049793008E-2</c:v>
                </c:pt>
                <c:pt idx="1473">
                  <c:v>1.9075528959363375E-2</c:v>
                </c:pt>
                <c:pt idx="1474">
                  <c:v>1.9068858646247706E-2</c:v>
                </c:pt>
                <c:pt idx="1475">
                  <c:v>1.9062173466680776E-2</c:v>
                </c:pt>
                <c:pt idx="1476">
                  <c:v>1.9055462094256338E-2</c:v>
                </c:pt>
                <c:pt idx="1477">
                  <c:v>1.9048715166158914E-2</c:v>
                </c:pt>
                <c:pt idx="1478">
                  <c:v>1.9042020298139901E-2</c:v>
                </c:pt>
                <c:pt idx="1479">
                  <c:v>1.9035415234147011E-2</c:v>
                </c:pt>
                <c:pt idx="1480">
                  <c:v>1.9028839264729439E-2</c:v>
                </c:pt>
                <c:pt idx="1481">
                  <c:v>1.9022292389844368E-2</c:v>
                </c:pt>
                <c:pt idx="1482">
                  <c:v>1.9016010669011624E-2</c:v>
                </c:pt>
                <c:pt idx="1483">
                  <c:v>1.9009490904218624E-2</c:v>
                </c:pt>
                <c:pt idx="1484">
                  <c:v>1.9003040002328383E-2</c:v>
                </c:pt>
                <c:pt idx="1485">
                  <c:v>1.899661820302757E-2</c:v>
                </c:pt>
                <c:pt idx="1486">
                  <c:v>1.8990086358718017E-2</c:v>
                </c:pt>
                <c:pt idx="1487">
                  <c:v>1.8982906660128529E-2</c:v>
                </c:pt>
                <c:pt idx="1488">
                  <c:v>1.8976574580590322E-2</c:v>
                </c:pt>
                <c:pt idx="1489">
                  <c:v>1.8970323636447715E-2</c:v>
                </c:pt>
                <c:pt idx="1490">
                  <c:v>1.8963837385684971E-2</c:v>
                </c:pt>
                <c:pt idx="1491">
                  <c:v>1.8957752946201778E-2</c:v>
                </c:pt>
                <c:pt idx="1492">
                  <c:v>1.8951537269316088E-2</c:v>
                </c:pt>
                <c:pt idx="1493">
                  <c:v>1.894535069297737E-2</c:v>
                </c:pt>
                <c:pt idx="1494">
                  <c:v>1.8939193217130668E-2</c:v>
                </c:pt>
                <c:pt idx="1495">
                  <c:v>1.8933064841733516E-2</c:v>
                </c:pt>
                <c:pt idx="1496">
                  <c:v>1.8926965566730958E-2</c:v>
                </c:pt>
                <c:pt idx="1497">
                  <c:v>1.8920895392085524E-2</c:v>
                </c:pt>
                <c:pt idx="1498">
                  <c:v>1.8914854317744756E-2</c:v>
                </c:pt>
                <c:pt idx="1499">
                  <c:v>1.8908842343661192E-2</c:v>
                </c:pt>
                <c:pt idx="1500">
                  <c:v>1.8902859469792366E-2</c:v>
                </c:pt>
                <c:pt idx="1501">
                  <c:v>1.8896905696083321E-2</c:v>
                </c:pt>
                <c:pt idx="1502">
                  <c:v>1.8890981022499087E-2</c:v>
                </c:pt>
                <c:pt idx="1503">
                  <c:v>1.8884856492821882E-2</c:v>
                </c:pt>
                <c:pt idx="1504">
                  <c:v>1.8879297408195779E-2</c:v>
                </c:pt>
                <c:pt idx="1505">
                  <c:v>1.8873381602000638E-2</c:v>
                </c:pt>
                <c:pt idx="1506">
                  <c:v>1.8867573328438525E-2</c:v>
                </c:pt>
                <c:pt idx="1507">
                  <c:v>1.8861794154763911E-2</c:v>
                </c:pt>
                <c:pt idx="1508">
                  <c:v>1.8856044080941825E-2</c:v>
                </c:pt>
                <c:pt idx="1509">
                  <c:v>1.8850410420017321E-2</c:v>
                </c:pt>
                <c:pt idx="1510">
                  <c:v>1.8844631232657894E-2</c:v>
                </c:pt>
                <c:pt idx="1511">
                  <c:v>1.8838968458108618E-2</c:v>
                </c:pt>
                <c:pt idx="1512">
                  <c:v>1.8833334783229516E-2</c:v>
                </c:pt>
                <c:pt idx="1513">
                  <c:v>1.882773020798062E-2</c:v>
                </c:pt>
                <c:pt idx="1514">
                  <c:v>1.8822154732314467E-2</c:v>
                </c:pt>
                <c:pt idx="1515">
                  <c:v>1.8816608356186093E-2</c:v>
                </c:pt>
                <c:pt idx="1516">
                  <c:v>1.8811091079558029E-2</c:v>
                </c:pt>
                <c:pt idx="1517">
                  <c:v>1.880560290238531E-2</c:v>
                </c:pt>
                <c:pt idx="1518">
                  <c:v>1.8800143824622972E-2</c:v>
                </c:pt>
                <c:pt idx="1519">
                  <c:v>1.8794713846231048E-2</c:v>
                </c:pt>
                <c:pt idx="1520">
                  <c:v>1.8788543788468837E-2</c:v>
                </c:pt>
                <c:pt idx="1521">
                  <c:v>1.8783941187391073E-2</c:v>
                </c:pt>
                <c:pt idx="1522">
                  <c:v>1.8778598506858091E-2</c:v>
                </c:pt>
                <c:pt idx="1523">
                  <c:v>1.8773397317298064E-2</c:v>
                </c:pt>
                <c:pt idx="1524">
                  <c:v>1.8768000443358801E-2</c:v>
                </c:pt>
                <c:pt idx="1525">
                  <c:v>1.8762398116814058E-2</c:v>
                </c:pt>
                <c:pt idx="1526">
                  <c:v>1.8757518776341964E-2</c:v>
                </c:pt>
                <c:pt idx="1527">
                  <c:v>1.8752441205957288E-2</c:v>
                </c:pt>
                <c:pt idx="1528">
                  <c:v>1.8747153505487835E-2</c:v>
                </c:pt>
                <c:pt idx="1529">
                  <c:v>1.8741645873723213E-2</c:v>
                </c:pt>
                <c:pt idx="1530">
                  <c:v>1.8736406208630374E-2</c:v>
                </c:pt>
                <c:pt idx="1531">
                  <c:v>1.8731318163939088E-2</c:v>
                </c:pt>
                <c:pt idx="1532">
                  <c:v>1.8726259211764771E-2</c:v>
                </c:pt>
                <c:pt idx="1533">
                  <c:v>1.8721229352070306E-2</c:v>
                </c:pt>
                <c:pt idx="1534">
                  <c:v>1.871675606668427E-2</c:v>
                </c:pt>
                <c:pt idx="1535">
                  <c:v>1.8711791672645917E-2</c:v>
                </c:pt>
                <c:pt idx="1536">
                  <c:v>1.8706856377291026E-2</c:v>
                </c:pt>
                <c:pt idx="1537">
                  <c:v>1.8702087962903364E-2</c:v>
                </c:pt>
                <c:pt idx="1538">
                  <c:v>1.8697212690264437E-2</c:v>
                </c:pt>
                <c:pt idx="1539">
                  <c:v>1.8692225082962421E-2</c:v>
                </c:pt>
                <c:pt idx="1540">
                  <c:v>1.8687406181971677E-2</c:v>
                </c:pt>
                <c:pt idx="1541">
                  <c:v>1.8682616379474548E-2</c:v>
                </c:pt>
                <c:pt idx="1542">
                  <c:v>1.8677415977582157E-2</c:v>
                </c:pt>
                <c:pt idx="1543">
                  <c:v>1.8673124069828739E-2</c:v>
                </c:pt>
                <c:pt idx="1544">
                  <c:v>1.8668421562600124E-2</c:v>
                </c:pt>
                <c:pt idx="1545">
                  <c:v>1.8663748153722737E-2</c:v>
                </c:pt>
                <c:pt idx="1546">
                  <c:v>1.8659103843159108E-2</c:v>
                </c:pt>
                <c:pt idx="1547">
                  <c:v>1.8654644738381038E-2</c:v>
                </c:pt>
                <c:pt idx="1548">
                  <c:v>1.8649902516828243E-2</c:v>
                </c:pt>
                <c:pt idx="1549">
                  <c:v>1.8645345500988564E-2</c:v>
                </c:pt>
                <c:pt idx="1550">
                  <c:v>1.8640817583320257E-2</c:v>
                </c:pt>
                <c:pt idx="1551">
                  <c:v>1.8636318763790849E-2</c:v>
                </c:pt>
                <c:pt idx="1552">
                  <c:v>1.8631849042357873E-2</c:v>
                </c:pt>
                <c:pt idx="1553">
                  <c:v>1.8627408418993852E-2</c:v>
                </c:pt>
                <c:pt idx="1554">
                  <c:v>1.8622996893661314E-2</c:v>
                </c:pt>
                <c:pt idx="1555">
                  <c:v>1.8618785346554197E-2</c:v>
                </c:pt>
                <c:pt idx="1556">
                  <c:v>1.8614433870780545E-2</c:v>
                </c:pt>
                <c:pt idx="1557">
                  <c:v>1.860993690551288E-2</c:v>
                </c:pt>
                <c:pt idx="1558">
                  <c:v>1.860564177196905E-2</c:v>
                </c:pt>
                <c:pt idx="1559">
                  <c:v>1.860137573628684E-2</c:v>
                </c:pt>
                <c:pt idx="1560">
                  <c:v>1.8597138798436275E-2</c:v>
                </c:pt>
                <c:pt idx="1561">
                  <c:v>1.8593112983453383E-2</c:v>
                </c:pt>
                <c:pt idx="1562">
                  <c:v>1.8588752216092685E-2</c:v>
                </c:pt>
                <c:pt idx="1563">
                  <c:v>1.8584602571534714E-2</c:v>
                </c:pt>
                <c:pt idx="1564">
                  <c:v>1.8579920275342391E-2</c:v>
                </c:pt>
                <c:pt idx="1565">
                  <c:v>1.8576390575494039E-2</c:v>
                </c:pt>
                <c:pt idx="1566">
                  <c:v>1.8572328223941392E-2</c:v>
                </c:pt>
                <c:pt idx="1567">
                  <c:v>1.8568294969995569E-2</c:v>
                </c:pt>
                <c:pt idx="1568">
                  <c:v>1.8564290813624096E-2</c:v>
                </c:pt>
                <c:pt idx="1569">
                  <c:v>1.8560315754794499E-2</c:v>
                </c:pt>
                <c:pt idx="1570">
                  <c:v>1.8555609530865307E-2</c:v>
                </c:pt>
                <c:pt idx="1571">
                  <c:v>1.8552452929641028E-2</c:v>
                </c:pt>
                <c:pt idx="1572">
                  <c:v>1.8548215013691954E-2</c:v>
                </c:pt>
                <c:pt idx="1573">
                  <c:v>1.8544910976027881E-2</c:v>
                </c:pt>
                <c:pt idx="1574">
                  <c:v>1.8540876922722993E-2</c:v>
                </c:pt>
                <c:pt idx="1575">
                  <c:v>1.8537284694579111E-2</c:v>
                </c:pt>
                <c:pt idx="1576">
                  <c:v>1.8533305071636863E-2</c:v>
                </c:pt>
                <c:pt idx="1577">
                  <c:v>1.8526694372471206E-2</c:v>
                </c:pt>
                <c:pt idx="1578">
                  <c:v>1.8525107543885255E-2</c:v>
                </c:pt>
                <c:pt idx="1579">
                  <c:v>1.852142572650009E-2</c:v>
                </c:pt>
                <c:pt idx="1580">
                  <c:v>1.8517990771026727E-2</c:v>
                </c:pt>
                <c:pt idx="1581">
                  <c:v>1.8514149378748665E-2</c:v>
                </c:pt>
                <c:pt idx="1582">
                  <c:v>1.8509891320715215E-2</c:v>
                </c:pt>
                <c:pt idx="1583">
                  <c:v>1.8506320201560542E-2</c:v>
                </c:pt>
                <c:pt idx="1584">
                  <c:v>1.8502778173395486E-2</c:v>
                </c:pt>
                <c:pt idx="1585">
                  <c:v>1.8499265236197208E-2</c:v>
                </c:pt>
                <c:pt idx="1586">
                  <c:v>1.849646768236806E-2</c:v>
                </c:pt>
                <c:pt idx="1587">
                  <c:v>1.8493249672958956E-2</c:v>
                </c:pt>
                <c:pt idx="1588">
                  <c:v>1.8489598672460094E-2</c:v>
                </c:pt>
                <c:pt idx="1589">
                  <c:v>1.8486207810682921E-2</c:v>
                </c:pt>
                <c:pt idx="1590">
                  <c:v>1.8483082800647421E-2</c:v>
                </c:pt>
                <c:pt idx="1591">
                  <c:v>1.8477382488931937E-2</c:v>
                </c:pt>
                <c:pt idx="1592">
                  <c:v>1.8476209797754398E-2</c:v>
                </c:pt>
                <c:pt idx="1593">
                  <c:v>1.8472935317495841E-2</c:v>
                </c:pt>
                <c:pt idx="1594">
                  <c:v>1.8469934327579596E-2</c:v>
                </c:pt>
                <c:pt idx="1595">
                  <c:v>1.8466473642909473E-2</c:v>
                </c:pt>
                <c:pt idx="1596">
                  <c:v>1.846328644853009E-2</c:v>
                </c:pt>
                <c:pt idx="1597">
                  <c:v>1.8460128349395626E-2</c:v>
                </c:pt>
                <c:pt idx="1598">
                  <c:v>1.8456999345485461E-2</c:v>
                </c:pt>
                <c:pt idx="1599">
                  <c:v>1.8454153414330932E-2</c:v>
                </c:pt>
                <c:pt idx="1600">
                  <c:v>1.8450828623232288E-2</c:v>
                </c:pt>
                <c:pt idx="1601">
                  <c:v>1.8447786904845446E-2</c:v>
                </c:pt>
                <c:pt idx="1602">
                  <c:v>1.8444774281590068E-2</c:v>
                </c:pt>
                <c:pt idx="1603">
                  <c:v>1.8441790753435213E-2</c:v>
                </c:pt>
                <c:pt idx="1604">
                  <c:v>1.8438836320367989E-2</c:v>
                </c:pt>
                <c:pt idx="1605">
                  <c:v>1.8435910982362608E-2</c:v>
                </c:pt>
                <c:pt idx="1606">
                  <c:v>1.8433014739395862E-2</c:v>
                </c:pt>
                <c:pt idx="1607">
                  <c:v>1.8430686561516717E-2</c:v>
                </c:pt>
                <c:pt idx="1608">
                  <c:v>1.8427580860006509E-2</c:v>
                </c:pt>
                <c:pt idx="1609">
                  <c:v>1.8424500580521159E-2</c:v>
                </c:pt>
                <c:pt idx="1610">
                  <c:v>1.8421720717500097E-2</c:v>
                </c:pt>
                <c:pt idx="1611">
                  <c:v>1.8418969949411945E-2</c:v>
                </c:pt>
                <c:pt idx="1612">
                  <c:v>1.8416248276236082E-2</c:v>
                </c:pt>
                <c:pt idx="1613">
                  <c:v>1.8413836707827647E-2</c:v>
                </c:pt>
                <c:pt idx="1614">
                  <c:v>1.8410892214538697E-2</c:v>
                </c:pt>
                <c:pt idx="1615">
                  <c:v>1.8408257825978498E-2</c:v>
                </c:pt>
                <c:pt idx="1616">
                  <c:v>1.8405652532253226E-2</c:v>
                </c:pt>
                <c:pt idx="1617">
                  <c:v>1.8403076333339676E-2</c:v>
                </c:pt>
                <c:pt idx="1618">
                  <c:v>1.8400529229217217E-2</c:v>
                </c:pt>
                <c:pt idx="1619">
                  <c:v>1.8398011219870381E-2</c:v>
                </c:pt>
                <c:pt idx="1620">
                  <c:v>1.8395522305281114E-2</c:v>
                </c:pt>
                <c:pt idx="1621">
                  <c:v>1.8393062485426215E-2</c:v>
                </c:pt>
                <c:pt idx="1622">
                  <c:v>1.8389299742307408E-2</c:v>
                </c:pt>
                <c:pt idx="1623">
                  <c:v>1.8388230129852457E-2</c:v>
                </c:pt>
                <c:pt idx="1624">
                  <c:v>1.8386462704288353E-2</c:v>
                </c:pt>
                <c:pt idx="1625">
                  <c:v>1.8383818568371013E-2</c:v>
                </c:pt>
                <c:pt idx="1626">
                  <c:v>1.8381199806563768E-2</c:v>
                </c:pt>
                <c:pt idx="1627">
                  <c:v>1.8379222892034031E-2</c:v>
                </c:pt>
                <c:pt idx="1628">
                  <c:v>1.8376658397549761E-2</c:v>
                </c:pt>
                <c:pt idx="1629">
                  <c:v>1.8374743600134136E-2</c:v>
                </c:pt>
                <c:pt idx="1630">
                  <c:v>1.8372233366913654E-2</c:v>
                </c:pt>
                <c:pt idx="1631">
                  <c:v>1.8370064493450893E-2</c:v>
                </c:pt>
                <c:pt idx="1632">
                  <c:v>1.8368242882799701E-2</c:v>
                </c:pt>
                <c:pt idx="1633">
                  <c:v>1.8365814030137963E-2</c:v>
                </c:pt>
                <c:pt idx="1634">
                  <c:v>1.8363732440259434E-2</c:v>
                </c:pt>
                <c:pt idx="1635">
                  <c:v>1.8361679944880614E-2</c:v>
                </c:pt>
                <c:pt idx="1636">
                  <c:v>1.8359656543986039E-2</c:v>
                </c:pt>
                <c:pt idx="1637">
                  <c:v>1.8357662237557651E-2</c:v>
                </c:pt>
                <c:pt idx="1638">
                  <c:v>1.8356027040357104E-2</c:v>
                </c:pt>
                <c:pt idx="1639">
                  <c:v>1.8353760908042725E-2</c:v>
                </c:pt>
                <c:pt idx="1640">
                  <c:v>1.8351853884927816E-2</c:v>
                </c:pt>
                <c:pt idx="1641">
                  <c:v>1.8349975956222373E-2</c:v>
                </c:pt>
                <c:pt idx="1642">
                  <c:v>1.8346744831927886E-2</c:v>
                </c:pt>
                <c:pt idx="1643">
                  <c:v>1.8346647309874786E-2</c:v>
                </c:pt>
                <c:pt idx="1644">
                  <c:v>1.8344516736418418E-2</c:v>
                </c:pt>
                <c:pt idx="1645">
                  <c:v>1.8342755185211577E-2</c:v>
                </c:pt>
                <c:pt idx="1646">
                  <c:v>1.8341368621987986E-2</c:v>
                </c:pt>
                <c:pt idx="1647">
                  <c:v>1.8339319365804532E-2</c:v>
                </c:pt>
                <c:pt idx="1648">
                  <c:v>1.8337645097581113E-2</c:v>
                </c:pt>
                <c:pt idx="1649">
                  <c:v>1.833599992365886E-2</c:v>
                </c:pt>
                <c:pt idx="1650">
                  <c:v>1.8334383844024874E-2</c:v>
                </c:pt>
                <c:pt idx="1651">
                  <c:v>1.8332796858671421E-2</c:v>
                </c:pt>
                <c:pt idx="1652">
                  <c:v>1.8331238967583031E-2</c:v>
                </c:pt>
                <c:pt idx="1653">
                  <c:v>1.8329710170751967E-2</c:v>
                </c:pt>
                <c:pt idx="1654">
                  <c:v>1.8328210468157597E-2</c:v>
                </c:pt>
                <c:pt idx="1655">
                  <c:v>1.8327103731022032E-2</c:v>
                </c:pt>
                <c:pt idx="1656">
                  <c:v>1.8325298345660903E-2</c:v>
                </c:pt>
                <c:pt idx="1657">
                  <c:v>1.8323885925732791E-2</c:v>
                </c:pt>
                <c:pt idx="1658">
                  <c:v>1.8322502600002698E-2</c:v>
                </c:pt>
                <c:pt idx="1659">
                  <c:v>1.8321520268347324E-2</c:v>
                </c:pt>
                <c:pt idx="1660">
                  <c:v>1.8320197141858952E-2</c:v>
                </c:pt>
                <c:pt idx="1661">
                  <c:v>1.8318527187902542E-2</c:v>
                </c:pt>
                <c:pt idx="1662">
                  <c:v>1.8317260238869117E-2</c:v>
                </c:pt>
                <c:pt idx="1663">
                  <c:v>1.8316022383984713E-2</c:v>
                </c:pt>
                <c:pt idx="1664">
                  <c:v>1.8313668946931459E-2</c:v>
                </c:pt>
                <c:pt idx="1665">
                  <c:v>1.8314017944015548E-2</c:v>
                </c:pt>
                <c:pt idx="1666">
                  <c:v>1.8312483384132834E-2</c:v>
                </c:pt>
                <c:pt idx="1667">
                  <c:v>1.8311361905756864E-2</c:v>
                </c:pt>
                <c:pt idx="1668">
                  <c:v>1.8311049829834145E-2</c:v>
                </c:pt>
                <c:pt idx="1669">
                  <c:v>1.8309206231305018E-2</c:v>
                </c:pt>
                <c:pt idx="1670">
                  <c:v>1.8308566136285287E-2</c:v>
                </c:pt>
                <c:pt idx="1671">
                  <c:v>1.8307166933212042E-2</c:v>
                </c:pt>
                <c:pt idx="1672">
                  <c:v>1.8306190925279506E-2</c:v>
                </c:pt>
                <c:pt idx="1673">
                  <c:v>1.8305244011416057E-2</c:v>
                </c:pt>
                <c:pt idx="1674">
                  <c:v>1.8304326191608804E-2</c:v>
                </c:pt>
                <c:pt idx="1675">
                  <c:v>1.8303437465855169E-2</c:v>
                </c:pt>
                <c:pt idx="1676">
                  <c:v>1.8302577834147418E-2</c:v>
                </c:pt>
                <c:pt idx="1677">
                  <c:v>1.8301747296477811E-2</c:v>
                </c:pt>
                <c:pt idx="1678">
                  <c:v>1.8300945852841193E-2</c:v>
                </c:pt>
                <c:pt idx="1679">
                  <c:v>1.830017350323241E-2</c:v>
                </c:pt>
                <c:pt idx="1680">
                  <c:v>1.829984468710244E-2</c:v>
                </c:pt>
                <c:pt idx="1681">
                  <c:v>1.829841892315634E-2</c:v>
                </c:pt>
                <c:pt idx="1682">
                  <c:v>1.8297746324457024E-2</c:v>
                </c:pt>
                <c:pt idx="1683">
                  <c:v>1.8297102819759752E-2</c:v>
                </c:pt>
                <c:pt idx="1684">
                  <c:v>1.829640301112033E-2</c:v>
                </c:pt>
                <c:pt idx="1685">
                  <c:v>1.8295903092350723E-2</c:v>
                </c:pt>
                <c:pt idx="1686">
                  <c:v>1.8294065352049773E-2</c:v>
                </c:pt>
                <c:pt idx="1687">
                  <c:v>1.8293532070139711E-2</c:v>
                </c:pt>
                <c:pt idx="1688">
                  <c:v>1.8292958224954057E-2</c:v>
                </c:pt>
                <c:pt idx="1689">
                  <c:v>1.8292552774954767E-2</c:v>
                </c:pt>
                <c:pt idx="1690">
                  <c:v>1.8293412918572574E-2</c:v>
                </c:pt>
                <c:pt idx="1691">
                  <c:v>1.8293002165742117E-2</c:v>
                </c:pt>
                <c:pt idx="1692">
                  <c:v>1.8292620506880183E-2</c:v>
                </c:pt>
                <c:pt idx="1693">
                  <c:v>1.8292267941981615E-2</c:v>
                </c:pt>
                <c:pt idx="1694">
                  <c:v>1.8291500637154456E-2</c:v>
                </c:pt>
                <c:pt idx="1695">
                  <c:v>1.8291204197089961E-2</c:v>
                </c:pt>
                <c:pt idx="1696">
                  <c:v>1.8290936849503225E-2</c:v>
                </c:pt>
                <c:pt idx="1697">
                  <c:v>1.8290635865023219E-2</c:v>
                </c:pt>
                <c:pt idx="1698">
                  <c:v>1.82904894317657E-2</c:v>
                </c:pt>
                <c:pt idx="1699">
                  <c:v>1.8290740471996282E-2</c:v>
                </c:pt>
                <c:pt idx="1700">
                  <c:v>1.8290614618508651E-2</c:v>
                </c:pt>
                <c:pt idx="1701">
                  <c:v>1.8290494805247401E-2</c:v>
                </c:pt>
                <c:pt idx="1702">
                  <c:v>1.8290393501053982E-2</c:v>
                </c:pt>
                <c:pt idx="1703">
                  <c:v>1.8289880005712078E-2</c:v>
                </c:pt>
                <c:pt idx="1704">
                  <c:v>1.828984539791545E-2</c:v>
                </c:pt>
                <c:pt idx="1705">
                  <c:v>1.8289839882588588E-2</c:v>
                </c:pt>
                <c:pt idx="1706">
                  <c:v>1.8289863431932396E-2</c:v>
                </c:pt>
                <c:pt idx="1707">
                  <c:v>1.8290383535361193E-2</c:v>
                </c:pt>
                <c:pt idx="1708">
                  <c:v>1.8290454219382413E-2</c:v>
                </c:pt>
                <c:pt idx="1709">
                  <c:v>1.8290537187876422E-2</c:v>
                </c:pt>
                <c:pt idx="1710">
                  <c:v>1.8290625519303754E-2</c:v>
                </c:pt>
                <c:pt idx="1711">
                  <c:v>1.8290713445702822E-2</c:v>
                </c:pt>
                <c:pt idx="1712">
                  <c:v>1.8290799813485425E-2</c:v>
                </c:pt>
                <c:pt idx="1713">
                  <c:v>1.8290884622654144E-2</c:v>
                </c:pt>
                <c:pt idx="1714">
                  <c:v>1.8290967873203823E-2</c:v>
                </c:pt>
                <c:pt idx="1715">
                  <c:v>1.829106110818227E-2</c:v>
                </c:pt>
                <c:pt idx="1716">
                  <c:v>1.8290671020610993E-2</c:v>
                </c:pt>
                <c:pt idx="1717">
                  <c:v>1.8290738366936843E-2</c:v>
                </c:pt>
                <c:pt idx="1718">
                  <c:v>1.82908154904311E-2</c:v>
                </c:pt>
                <c:pt idx="1719">
                  <c:v>1.8290891055393388E-2</c:v>
                </c:pt>
                <c:pt idx="1720">
                  <c:v>1.8291434645558786E-2</c:v>
                </c:pt>
                <c:pt idx="1721">
                  <c:v>1.8291506985790653E-2</c:v>
                </c:pt>
                <c:pt idx="1722">
                  <c:v>1.8291587751829673E-2</c:v>
                </c:pt>
                <c:pt idx="1723">
                  <c:v>1.8291646990405006E-2</c:v>
                </c:pt>
                <c:pt idx="1724">
                  <c:v>1.8292183813047314E-2</c:v>
                </c:pt>
                <c:pt idx="1725">
                  <c:v>1.8291311715857184E-2</c:v>
                </c:pt>
                <c:pt idx="1726">
                  <c:v>1.8291385480281086E-2</c:v>
                </c:pt>
                <c:pt idx="1727">
                  <c:v>1.8291439467711612E-2</c:v>
                </c:pt>
                <c:pt idx="1728">
                  <c:v>1.8292438452012227E-2</c:v>
                </c:pt>
                <c:pt idx="1729">
                  <c:v>1.8292029597442673E-2</c:v>
                </c:pt>
                <c:pt idx="1730">
                  <c:v>1.8292087910123808E-2</c:v>
                </c:pt>
                <c:pt idx="1731">
                  <c:v>1.8292144664183323E-2</c:v>
                </c:pt>
                <c:pt idx="1732">
                  <c:v>1.8292199859628957E-2</c:v>
                </c:pt>
                <c:pt idx="1733">
                  <c:v>1.8292261031628038E-2</c:v>
                </c:pt>
                <c:pt idx="1734">
                  <c:v>1.8292312887180147E-2</c:v>
                </c:pt>
                <c:pt idx="1735">
                  <c:v>1.8292363184113217E-2</c:v>
                </c:pt>
                <c:pt idx="1736">
                  <c:v>1.8292411922429825E-2</c:v>
                </c:pt>
                <c:pt idx="1737">
                  <c:v>1.8292459102127394E-2</c:v>
                </c:pt>
                <c:pt idx="1738">
                  <c:v>1.8291101884532677E-2</c:v>
                </c:pt>
                <c:pt idx="1739">
                  <c:v>1.8291146274224599E-2</c:v>
                </c:pt>
                <c:pt idx="1740">
                  <c:v>1.829118910553738E-2</c:v>
                </c:pt>
                <c:pt idx="1741">
                  <c:v>1.8291230378468169E-2</c:v>
                </c:pt>
                <c:pt idx="1742">
                  <c:v>1.8294540401334252E-2</c:v>
                </c:pt>
                <c:pt idx="1743">
                  <c:v>1.8292709449361948E-2</c:v>
                </c:pt>
                <c:pt idx="1744">
                  <c:v>1.829274571873913E-2</c:v>
                </c:pt>
                <c:pt idx="1745">
                  <c:v>1.8292780429499847E-2</c:v>
                </c:pt>
                <c:pt idx="1746">
                  <c:v>1.8292346838223672E-2</c:v>
                </c:pt>
                <c:pt idx="1747">
                  <c:v>1.829332052328575E-2</c:v>
                </c:pt>
                <c:pt idx="1748">
                  <c:v>1.8293350003039388E-2</c:v>
                </c:pt>
                <c:pt idx="1749">
                  <c:v>1.8293844317335779E-2</c:v>
                </c:pt>
                <c:pt idx="1750">
                  <c:v>1.8293404286462145E-2</c:v>
                </c:pt>
                <c:pt idx="1751">
                  <c:v>1.8293429090126267E-2</c:v>
                </c:pt>
                <c:pt idx="1752">
                  <c:v>1.8293452335094718E-2</c:v>
                </c:pt>
                <c:pt idx="1753">
                  <c:v>1.8293474021367495E-2</c:v>
                </c:pt>
                <c:pt idx="1754">
                  <c:v>1.82934941489446E-2</c:v>
                </c:pt>
                <c:pt idx="1755">
                  <c:v>1.8293512717823535E-2</c:v>
                </c:pt>
                <c:pt idx="1756">
                  <c:v>1.8293529728006797E-2</c:v>
                </c:pt>
                <c:pt idx="1757">
                  <c:v>1.8293545179491888E-2</c:v>
                </c:pt>
                <c:pt idx="1758">
                  <c:v>1.8293559072281307E-2</c:v>
                </c:pt>
                <c:pt idx="1759">
                  <c:v>1.8293571406372555E-2</c:v>
                </c:pt>
                <c:pt idx="1760">
                  <c:v>1.8293582181770629E-2</c:v>
                </c:pt>
                <c:pt idx="1761">
                  <c:v>1.8293591398468034E-2</c:v>
                </c:pt>
                <c:pt idx="1762">
                  <c:v>1.8294064013502493E-2</c:v>
                </c:pt>
                <c:pt idx="1763">
                  <c:v>1.8292210648700839E-2</c:v>
                </c:pt>
                <c:pt idx="1764">
                  <c:v>1.8293609696383717E-2</c:v>
                </c:pt>
                <c:pt idx="1765">
                  <c:v>1.8293612678295934E-2</c:v>
                </c:pt>
                <c:pt idx="1766">
                  <c:v>1.8293614101509981E-2</c:v>
                </c:pt>
                <c:pt idx="1767">
                  <c:v>1.8293613966028355E-2</c:v>
                </c:pt>
                <c:pt idx="1768">
                  <c:v>1.8293612271851056E-2</c:v>
                </c:pt>
                <c:pt idx="1769">
                  <c:v>1.8294073197123627E-2</c:v>
                </c:pt>
                <c:pt idx="1770">
                  <c:v>1.8293604207401948E-2</c:v>
                </c:pt>
                <c:pt idx="1771">
                  <c:v>1.8293597837135134E-2</c:v>
                </c:pt>
                <c:pt idx="1772">
                  <c:v>1.8293589908170149E-2</c:v>
                </c:pt>
                <c:pt idx="1773">
                  <c:v>1.8293580420509492E-2</c:v>
                </c:pt>
                <c:pt idx="1774">
                  <c:v>1.8293569374150664E-2</c:v>
                </c:pt>
                <c:pt idx="1775">
                  <c:v>1.8293556769093666E-2</c:v>
                </c:pt>
                <c:pt idx="1776">
                  <c:v>1.8292152449216986E-2</c:v>
                </c:pt>
                <c:pt idx="1777">
                  <c:v>1.8293526882890154E-2</c:v>
                </c:pt>
                <c:pt idx="1778">
                  <c:v>1.8293509601746138E-2</c:v>
                </c:pt>
                <c:pt idx="1779">
                  <c:v>1.829349076190645E-2</c:v>
                </c:pt>
                <c:pt idx="1780">
                  <c:v>1.8293930252342768E-2</c:v>
                </c:pt>
                <c:pt idx="1781">
                  <c:v>1.8293448406130064E-2</c:v>
                </c:pt>
                <c:pt idx="1782">
                  <c:v>1.8293424890198362E-2</c:v>
                </c:pt>
                <c:pt idx="1783">
                  <c:v>1.8293862424323203E-2</c:v>
                </c:pt>
                <c:pt idx="1784">
                  <c:v>1.8292894836662299E-2</c:v>
                </c:pt>
                <c:pt idx="1785">
                  <c:v>1.8292878473284549E-2</c:v>
                </c:pt>
                <c:pt idx="1786">
                  <c:v>1.8293315239502339E-2</c:v>
                </c:pt>
                <c:pt idx="1787">
                  <c:v>1.8293746087589019E-2</c:v>
                </c:pt>
                <c:pt idx="1788">
                  <c:v>1.8293251061974047E-2</c:v>
                </c:pt>
                <c:pt idx="1789">
                  <c:v>1.829183087011433E-2</c:v>
                </c:pt>
                <c:pt idx="1790">
                  <c:v>1.8291333425205027E-2</c:v>
                </c:pt>
                <c:pt idx="1791">
                  <c:v>1.8291296333877875E-2</c:v>
                </c:pt>
                <c:pt idx="1792">
                  <c:v>1.8291257684171582E-2</c:v>
                </c:pt>
                <c:pt idx="1793">
                  <c:v>1.8291217476086148E-2</c:v>
                </c:pt>
                <c:pt idx="1794">
                  <c:v>1.8293021120675546E-2</c:v>
                </c:pt>
                <c:pt idx="1795">
                  <c:v>1.8292977341690109E-2</c:v>
                </c:pt>
                <c:pt idx="1796">
                  <c:v>1.8292932004004003E-2</c:v>
                </c:pt>
                <c:pt idx="1797">
                  <c:v>1.8292885107624723E-2</c:v>
                </c:pt>
                <c:pt idx="1798">
                  <c:v>1.8293297562587636E-2</c:v>
                </c:pt>
                <c:pt idx="1799">
                  <c:v>1.829278663877415E-2</c:v>
                </c:pt>
                <c:pt idx="1800">
                  <c:v>1.8292735066305355E-2</c:v>
                </c:pt>
                <c:pt idx="1801">
                  <c:v>1.8293142503296167E-2</c:v>
                </c:pt>
                <c:pt idx="1802">
                  <c:v>1.8291245911406649E-2</c:v>
                </c:pt>
                <c:pt idx="1803">
                  <c:v>1.8292570996717439E-2</c:v>
                </c:pt>
                <c:pt idx="1804">
                  <c:v>1.8292513189460957E-2</c:v>
                </c:pt>
                <c:pt idx="1805">
                  <c:v>1.8292453823508803E-2</c:v>
                </c:pt>
                <c:pt idx="1806">
                  <c:v>1.8292392898860976E-2</c:v>
                </c:pt>
                <c:pt idx="1807">
                  <c:v>1.8292330415517477E-2</c:v>
                </c:pt>
                <c:pt idx="1808">
                  <c:v>1.8292266373475807E-2</c:v>
                </c:pt>
                <c:pt idx="1809">
                  <c:v>1.8292200772738465E-2</c:v>
                </c:pt>
                <c:pt idx="1810">
                  <c:v>1.8292133613310446E-2</c:v>
                </c:pt>
                <c:pt idx="1811">
                  <c:v>1.8292064895179261E-2</c:v>
                </c:pt>
                <c:pt idx="1812">
                  <c:v>1.8291994618354901E-2</c:v>
                </c:pt>
                <c:pt idx="1813">
                  <c:v>1.829192278283237E-2</c:v>
                </c:pt>
                <c:pt idx="1814">
                  <c:v>1.8291849388614168E-2</c:v>
                </c:pt>
                <c:pt idx="1815">
                  <c:v>1.8290397573143564E-2</c:v>
                </c:pt>
                <c:pt idx="1816">
                  <c:v>1.8292156772177621E-2</c:v>
                </c:pt>
                <c:pt idx="1817">
                  <c:v>1.8291619853790519E-2</c:v>
                </c:pt>
                <c:pt idx="1818">
                  <c:v>1.8291540224787128E-2</c:v>
                </c:pt>
                <c:pt idx="1819">
                  <c:v>1.8291459037093061E-2</c:v>
                </c:pt>
                <c:pt idx="1820">
                  <c:v>1.8291376290700823E-2</c:v>
                </c:pt>
                <c:pt idx="1821">
                  <c:v>1.829175025638205E-2</c:v>
                </c:pt>
                <c:pt idx="1822">
                  <c:v>1.8291206121826831E-2</c:v>
                </c:pt>
                <c:pt idx="1823">
                  <c:v>1.8291118699350073E-2</c:v>
                </c:pt>
                <c:pt idx="1824">
                  <c:v>1.8291029718172647E-2</c:v>
                </c:pt>
                <c:pt idx="1825">
                  <c:v>1.8290939178302046E-2</c:v>
                </c:pt>
                <c:pt idx="1826">
                  <c:v>1.8290847079733275E-2</c:v>
                </c:pt>
                <c:pt idx="1827">
                  <c:v>1.8290753422471329E-2</c:v>
                </c:pt>
                <c:pt idx="1828">
                  <c:v>1.8290658206516208E-2</c:v>
                </c:pt>
                <c:pt idx="1829">
                  <c:v>1.8290561431860419E-2</c:v>
                </c:pt>
                <c:pt idx="1830">
                  <c:v>1.8290463098511456E-2</c:v>
                </c:pt>
                <c:pt idx="1831">
                  <c:v>1.8290363206469318E-2</c:v>
                </c:pt>
                <c:pt idx="1832">
                  <c:v>1.8290247135526461E-2</c:v>
                </c:pt>
                <c:pt idx="1833">
                  <c:v>1.8290158746295526E-2</c:v>
                </c:pt>
                <c:pt idx="1834">
                  <c:v>1.8290054178163873E-2</c:v>
                </c:pt>
                <c:pt idx="1835">
                  <c:v>1.8290404695105105E-2</c:v>
                </c:pt>
                <c:pt idx="1836">
                  <c:v>1.8289840365816046E-2</c:v>
                </c:pt>
                <c:pt idx="1837">
                  <c:v>1.8288361917229386E-2</c:v>
                </c:pt>
                <c:pt idx="1838">
                  <c:v>1.8289620318690525E-2</c:v>
                </c:pt>
                <c:pt idx="1839">
                  <c:v>1.8289964133149702E-2</c:v>
                </c:pt>
                <c:pt idx="1840">
                  <c:v>1.8289394036784812E-2</c:v>
                </c:pt>
                <c:pt idx="1841">
                  <c:v>1.8289278557788446E-2</c:v>
                </c:pt>
                <c:pt idx="1842">
                  <c:v>1.8287794072236289E-2</c:v>
                </c:pt>
                <c:pt idx="1843">
                  <c:v>1.8287675827864752E-2</c:v>
                </c:pt>
                <c:pt idx="1844">
                  <c:v>1.828755602503503E-2</c:v>
                </c:pt>
                <c:pt idx="1845">
                  <c:v>1.8287434663747111E-2</c:v>
                </c:pt>
                <c:pt idx="1846">
                  <c:v>1.8288677782384022E-2</c:v>
                </c:pt>
                <c:pt idx="1847">
                  <c:v>1.8288552951218617E-2</c:v>
                </c:pt>
                <c:pt idx="1848">
                  <c:v>1.8288881680459796E-2</c:v>
                </c:pt>
                <c:pt idx="1849">
                  <c:v>1.8288298612803289E-2</c:v>
                </c:pt>
                <c:pt idx="1850">
                  <c:v>1.8286804480453979E-2</c:v>
                </c:pt>
                <c:pt idx="1851">
                  <c:v>1.8288038039612764E-2</c:v>
                </c:pt>
                <c:pt idx="1852">
                  <c:v>1.8287905414973993E-2</c:v>
                </c:pt>
                <c:pt idx="1853">
                  <c:v>1.8287771231642047E-2</c:v>
                </c:pt>
                <c:pt idx="1854">
                  <c:v>1.8288089900513945E-2</c:v>
                </c:pt>
                <c:pt idx="1855">
                  <c:v>1.8287498188896134E-2</c:v>
                </c:pt>
                <c:pt idx="1856">
                  <c:v>1.8287359329479669E-2</c:v>
                </c:pt>
                <c:pt idx="1857">
                  <c:v>1.8287218911372527E-2</c:v>
                </c:pt>
                <c:pt idx="1858">
                  <c:v>1.8287076934569713E-2</c:v>
                </c:pt>
                <c:pt idx="1859">
                  <c:v>1.8287387217629944E-2</c:v>
                </c:pt>
                <c:pt idx="1860">
                  <c:v>1.8286788304882062E-2</c:v>
                </c:pt>
                <c:pt idx="1861">
                  <c:v>1.8286641651997226E-2</c:v>
                </c:pt>
                <c:pt idx="1862">
                  <c:v>1.8286493440419216E-2</c:v>
                </c:pt>
                <c:pt idx="1863">
                  <c:v>1.828498366439605E-2</c:v>
                </c:pt>
                <c:pt idx="1864">
                  <c:v>1.8286192341178675E-2</c:v>
                </c:pt>
                <c:pt idx="1865">
                  <c:v>1.8286039453521141E-2</c:v>
                </c:pt>
                <c:pt idx="1866">
                  <c:v>1.8285885007167935E-2</c:v>
                </c:pt>
                <c:pt idx="1867">
                  <c:v>1.8286181868820091E-2</c:v>
                </c:pt>
                <c:pt idx="1868">
                  <c:v>1.8286024185741375E-2</c:v>
                </c:pt>
                <c:pt idx="1869">
                  <c:v>1.828541231594677E-2</c:v>
                </c:pt>
                <c:pt idx="1870">
                  <c:v>1.8285251634818367E-2</c:v>
                </c:pt>
                <c:pt idx="1871">
                  <c:v>1.8285089394999288E-2</c:v>
                </c:pt>
                <c:pt idx="1872">
                  <c:v>1.8284925596482038E-2</c:v>
                </c:pt>
                <c:pt idx="1873">
                  <c:v>1.8285212388765067E-2</c:v>
                </c:pt>
                <c:pt idx="1874">
                  <c:v>1.8284593323378007E-2</c:v>
                </c:pt>
                <c:pt idx="1875">
                  <c:v>1.8284424848783731E-2</c:v>
                </c:pt>
                <c:pt idx="1876">
                  <c:v>1.8284254815498779E-2</c:v>
                </c:pt>
                <c:pt idx="1877">
                  <c:v>1.8284083223520653E-2</c:v>
                </c:pt>
                <c:pt idx="1878">
                  <c:v>1.8283910072849352E-2</c:v>
                </c:pt>
                <c:pt idx="1879">
                  <c:v>1.8283735363482378E-2</c:v>
                </c:pt>
                <c:pt idx="1880">
                  <c:v>1.8283559095427226E-2</c:v>
                </c:pt>
                <c:pt idx="1881">
                  <c:v>1.82833812686789E-2</c:v>
                </c:pt>
                <c:pt idx="1882">
                  <c:v>1.8283201883237399E-2</c:v>
                </c:pt>
                <c:pt idx="1883">
                  <c:v>1.8283020939102723E-2</c:v>
                </c:pt>
                <c:pt idx="1884">
                  <c:v>1.8283263047177523E-2</c:v>
                </c:pt>
                <c:pt idx="1885">
                  <c:v>1.828310508128746E-2</c:v>
                </c:pt>
                <c:pt idx="1886">
                  <c:v>1.8282468754549641E-2</c:v>
                </c:pt>
                <c:pt idx="1887">
                  <c:v>1.8282732040571566E-2</c:v>
                </c:pt>
                <c:pt idx="1888">
                  <c:v>1.8282092838049213E-2</c:v>
                </c:pt>
                <c:pt idx="1889">
                  <c:v>1.8281875229338163E-2</c:v>
                </c:pt>
                <c:pt idx="1890">
                  <c:v>1.8281233070737757E-2</c:v>
                </c:pt>
                <c:pt idx="1891">
                  <c:v>1.8281039555554521E-2</c:v>
                </c:pt>
                <c:pt idx="1892">
                  <c:v>1.8281294320314778E-2</c:v>
                </c:pt>
                <c:pt idx="1893">
                  <c:v>1.8280647849341251E-2</c:v>
                </c:pt>
                <c:pt idx="1894">
                  <c:v>1.8279100892592468E-2</c:v>
                </c:pt>
                <c:pt idx="1895">
                  <c:v>1.827890150729277E-2</c:v>
                </c:pt>
                <c:pt idx="1896">
                  <c:v>1.8278700563622494E-2</c:v>
                </c:pt>
                <c:pt idx="1897">
                  <c:v>1.8278498061575936E-2</c:v>
                </c:pt>
                <c:pt idx="1898">
                  <c:v>1.8279641308096062E-2</c:v>
                </c:pt>
                <c:pt idx="1899">
                  <c:v>1.827988431172739E-2</c:v>
                </c:pt>
                <c:pt idx="1900">
                  <c:v>1.8279227781311632E-2</c:v>
                </c:pt>
                <c:pt idx="1901">
                  <c:v>1.8279018680002462E-2</c:v>
                </c:pt>
                <c:pt idx="1902">
                  <c:v>1.8277462175710277E-2</c:v>
                </c:pt>
                <c:pt idx="1903">
                  <c:v>1.8278025407582277E-2</c:v>
                </c:pt>
                <c:pt idx="1904">
                  <c:v>1.8278382024401966E-2</c:v>
                </c:pt>
                <c:pt idx="1905">
                  <c:v>1.8278166688642419E-2</c:v>
                </c:pt>
                <c:pt idx="1906">
                  <c:v>1.827884606377304E-2</c:v>
                </c:pt>
                <c:pt idx="1907">
                  <c:v>1.8277731341294571E-2</c:v>
                </c:pt>
                <c:pt idx="1908">
                  <c:v>1.8277511329703688E-2</c:v>
                </c:pt>
                <c:pt idx="1909">
                  <c:v>1.8277289759498924E-2</c:v>
                </c:pt>
                <c:pt idx="1910">
                  <c:v>1.8277066630682855E-2</c:v>
                </c:pt>
                <c:pt idx="1911">
                  <c:v>1.8276841943260638E-2</c:v>
                </c:pt>
                <c:pt idx="1912">
                  <c:v>1.8276615697224538E-2</c:v>
                </c:pt>
                <c:pt idx="1913">
                  <c:v>1.8276387892574558E-2</c:v>
                </c:pt>
                <c:pt idx="1914">
                  <c:v>1.8276158529318427E-2</c:v>
                </c:pt>
                <c:pt idx="1915">
                  <c:v>1.8275927607448415E-2</c:v>
                </c:pt>
                <c:pt idx="1916">
                  <c:v>1.8275695126969676E-2</c:v>
                </c:pt>
                <c:pt idx="1917">
                  <c:v>1.827546108787963E-2</c:v>
                </c:pt>
                <c:pt idx="1918">
                  <c:v>1.8275225490178282E-2</c:v>
                </c:pt>
                <c:pt idx="1919">
                  <c:v>1.8275434869280405E-2</c:v>
                </c:pt>
                <c:pt idx="1920">
                  <c:v>1.8275196030916319E-2</c:v>
                </c:pt>
                <c:pt idx="1921">
                  <c:v>1.827450934541415E-2</c:v>
                </c:pt>
                <c:pt idx="1922">
                  <c:v>1.8274267513275318E-2</c:v>
                </c:pt>
                <c:pt idx="1923">
                  <c:v>1.8274024122520025E-2</c:v>
                </c:pt>
                <c:pt idx="1924">
                  <c:v>1.8273779173161166E-2</c:v>
                </c:pt>
                <c:pt idx="1925">
                  <c:v>1.8273978458755724E-2</c:v>
                </c:pt>
                <c:pt idx="1926">
                  <c:v>1.8273284598604372E-2</c:v>
                </c:pt>
                <c:pt idx="1927">
                  <c:v>1.8273034973416757E-2</c:v>
                </c:pt>
                <c:pt idx="1928">
                  <c:v>1.8273229211194231E-2</c:v>
                </c:pt>
                <c:pt idx="1929">
                  <c:v>1.827253104720503E-2</c:v>
                </c:pt>
                <c:pt idx="1930">
                  <c:v>1.8272276746188656E-2</c:v>
                </c:pt>
                <c:pt idx="1931">
                  <c:v>1.82720208865584E-2</c:v>
                </c:pt>
                <c:pt idx="1932">
                  <c:v>1.8271763468324573E-2</c:v>
                </c:pt>
                <c:pt idx="1933">
                  <c:v>1.8271504491474286E-2</c:v>
                </c:pt>
                <c:pt idx="1934">
                  <c:v>1.8270687201931146E-2</c:v>
                </c:pt>
                <c:pt idx="1935">
                  <c:v>1.8270981861957847E-2</c:v>
                </c:pt>
                <c:pt idx="1936">
                  <c:v>1.8271607064709823E-2</c:v>
                </c:pt>
                <c:pt idx="1937">
                  <c:v>1.8270897299363098E-2</c:v>
                </c:pt>
                <c:pt idx="1938">
                  <c:v>1.8270186228112589E-2</c:v>
                </c:pt>
                <c:pt idx="1939">
                  <c:v>1.8270361951164826E-2</c:v>
                </c:pt>
                <c:pt idx="1940">
                  <c:v>1.8269648012508889E-2</c:v>
                </c:pt>
                <c:pt idx="1941">
                  <c:v>1.8270264172740077E-2</c:v>
                </c:pt>
                <c:pt idx="1942">
                  <c:v>1.8269103562472869E-2</c:v>
                </c:pt>
                <c:pt idx="1943">
                  <c:v>1.8268828999540479E-2</c:v>
                </c:pt>
                <c:pt idx="1944">
                  <c:v>1.8268996303662244E-2</c:v>
                </c:pt>
                <c:pt idx="1945">
                  <c:v>1.8268275197859833E-2</c:v>
                </c:pt>
                <c:pt idx="1946">
                  <c:v>1.8266666452988783E-2</c:v>
                </c:pt>
                <c:pt idx="1947">
                  <c:v>1.826638603227642E-2</c:v>
                </c:pt>
                <c:pt idx="1948">
                  <c:v>1.8266104053190624E-2</c:v>
                </c:pt>
                <c:pt idx="1949">
                  <c:v>1.8267591688997664E-2</c:v>
                </c:pt>
                <c:pt idx="1950">
                  <c:v>1.8266863418018416E-2</c:v>
                </c:pt>
                <c:pt idx="1951">
                  <c:v>1.8266576386226533E-2</c:v>
                </c:pt>
                <c:pt idx="1952">
                  <c:v>1.8266287795831081E-2</c:v>
                </c:pt>
                <c:pt idx="1953">
                  <c:v>1.8265831147612488E-2</c:v>
                </c:pt>
                <c:pt idx="1954">
                  <c:v>1.826570593921658E-2</c:v>
                </c:pt>
                <c:pt idx="1955">
                  <c:v>1.8265854714760721E-2</c:v>
                </c:pt>
                <c:pt idx="1956">
                  <c:v>1.8265117848177487E-2</c:v>
                </c:pt>
                <c:pt idx="1957">
                  <c:v>1.8264821464746141E-2</c:v>
                </c:pt>
                <c:pt idx="1958">
                  <c:v>1.8264965185390558E-2</c:v>
                </c:pt>
                <c:pt idx="1959">
                  <c:v>1.8264224022070164E-2</c:v>
                </c:pt>
                <c:pt idx="1960">
                  <c:v>1.8263922962820377E-2</c:v>
                </c:pt>
                <c:pt idx="1961">
                  <c:v>1.8263620344969599E-2</c:v>
                </c:pt>
                <c:pt idx="1962">
                  <c:v>1.8263316168507515E-2</c:v>
                </c:pt>
                <c:pt idx="1963">
                  <c:v>1.8263010433444443E-2</c:v>
                </c:pt>
                <c:pt idx="1964">
                  <c:v>1.8262703139775221E-2</c:v>
                </c:pt>
                <c:pt idx="1965">
                  <c:v>1.8262394287497277E-2</c:v>
                </c:pt>
                <c:pt idx="1966">
                  <c:v>1.8262083876615761E-2</c:v>
                </c:pt>
                <c:pt idx="1967">
                  <c:v>1.826221206052997E-2</c:v>
                </c:pt>
                <c:pt idx="1968">
                  <c:v>1.8261456344473383E-2</c:v>
                </c:pt>
                <c:pt idx="1969">
                  <c:v>1.826113642568257E-2</c:v>
                </c:pt>
                <c:pt idx="1970">
                  <c:v>1.8260810370515187E-2</c:v>
                </c:pt>
                <c:pt idx="1971">
                  <c:v>1.8260914986711618E-2</c:v>
                </c:pt>
                <c:pt idx="1972">
                  <c:v>1.8260572409065368E-2</c:v>
                </c:pt>
                <c:pt idx="1973">
                  <c:v>1.8259784451696903E-2</c:v>
                </c:pt>
                <c:pt idx="1974">
                  <c:v>1.8259425852899792E-2</c:v>
                </c:pt>
                <c:pt idx="1975">
                  <c:v>1.8259058937831144E-2</c:v>
                </c:pt>
                <c:pt idx="1976">
                  <c:v>1.8257377768889756E-2</c:v>
                </c:pt>
                <c:pt idx="1977">
                  <c:v>1.825873477050155E-2</c:v>
                </c:pt>
                <c:pt idx="1978">
                  <c:v>1.8257908295032037E-2</c:v>
                </c:pt>
                <c:pt idx="1979">
                  <c:v>1.8257508114908158E-2</c:v>
                </c:pt>
                <c:pt idx="1980">
                  <c:v>1.8257965111777675E-2</c:v>
                </c:pt>
                <c:pt idx="1981">
                  <c:v>1.8256682805868986E-2</c:v>
                </c:pt>
                <c:pt idx="1982">
                  <c:v>1.8256689214814215E-2</c:v>
                </c:pt>
                <c:pt idx="1983">
                  <c:v>1.8255824231787478E-2</c:v>
                </c:pt>
                <c:pt idx="1984">
                  <c:v>1.8255382470357462E-2</c:v>
                </c:pt>
                <c:pt idx="1985">
                  <c:v>1.8254932392671373E-2</c:v>
                </c:pt>
                <c:pt idx="1986">
                  <c:v>1.8254473998726633E-2</c:v>
                </c:pt>
                <c:pt idx="1987">
                  <c:v>1.8254007288525824E-2</c:v>
                </c:pt>
                <c:pt idx="1988">
                  <c:v>1.8253532262071524E-2</c:v>
                </c:pt>
                <c:pt idx="1989">
                  <c:v>1.8253048919363732E-2</c:v>
                </c:pt>
                <c:pt idx="1990">
                  <c:v>1.8252557260402445E-2</c:v>
                </c:pt>
                <c:pt idx="1991">
                  <c:v>1.8252057285185089E-2</c:v>
                </c:pt>
                <c:pt idx="1992">
                  <c:v>1.8251974352521128E-2</c:v>
                </c:pt>
                <c:pt idx="1993">
                  <c:v>1.8250808436911264E-2</c:v>
                </c:pt>
                <c:pt idx="1994">
                  <c:v>1.8250279948842471E-2</c:v>
                </c:pt>
                <c:pt idx="1995">
                  <c:v>1.8249743144525345E-2</c:v>
                </c:pt>
                <c:pt idx="1996">
                  <c:v>1.8249119470721133E-2</c:v>
                </c:pt>
                <c:pt idx="1997">
                  <c:v>1.8248644587158983E-2</c:v>
                </c:pt>
                <c:pt idx="1998">
                  <c:v>1.8246818470499804E-2</c:v>
                </c:pt>
                <c:pt idx="1999">
                  <c:v>1.8246250269604896E-2</c:v>
                </c:pt>
                <c:pt idx="2000">
                  <c:v>1.8245590715539248E-2</c:v>
                </c:pt>
                <c:pt idx="2001">
                  <c:v>1.8245088922868975E-2</c:v>
                </c:pt>
                <c:pt idx="2002">
                  <c:v>1.8245752659499057E-2</c:v>
                </c:pt>
                <c:pt idx="2003">
                  <c:v>1.824514932525198E-2</c:v>
                </c:pt>
                <c:pt idx="2004">
                  <c:v>1.8244537674766879E-2</c:v>
                </c:pt>
                <c:pt idx="2005">
                  <c:v>1.8243917708048916E-2</c:v>
                </c:pt>
                <c:pt idx="2006">
                  <c:v>1.8242873010290594E-2</c:v>
                </c:pt>
                <c:pt idx="2007">
                  <c:v>1.8242237037328302E-2</c:v>
                </c:pt>
                <c:pt idx="2008">
                  <c:v>1.8241407138650523E-2</c:v>
                </c:pt>
                <c:pt idx="2009">
                  <c:v>1.8240940143967599E-2</c:v>
                </c:pt>
                <c:pt idx="2010">
                  <c:v>1.8240279223574518E-2</c:v>
                </c:pt>
                <c:pt idx="2011">
                  <c:v>1.8239926893136832E-2</c:v>
                </c:pt>
                <c:pt idx="2012">
                  <c:v>1.8239345086562303E-2</c:v>
                </c:pt>
                <c:pt idx="2013">
                  <c:v>1.8238658590012374E-2</c:v>
                </c:pt>
                <c:pt idx="2014">
                  <c:v>1.8237863839401246E-2</c:v>
                </c:pt>
                <c:pt idx="2015">
                  <c:v>1.823684988454044E-2</c:v>
                </c:pt>
                <c:pt idx="2016">
                  <c:v>1.8236139069328416E-2</c:v>
                </c:pt>
                <c:pt idx="2017">
                  <c:v>1.8235419938320341E-2</c:v>
                </c:pt>
                <c:pt idx="2018">
                  <c:v>1.8234692491513549E-2</c:v>
                </c:pt>
                <c:pt idx="2019">
                  <c:v>1.8234364970124355E-2</c:v>
                </c:pt>
                <c:pt idx="2020">
                  <c:v>1.8233620260055261E-2</c:v>
                </c:pt>
                <c:pt idx="2021">
                  <c:v>1.8232867233773931E-2</c:v>
                </c:pt>
                <c:pt idx="2022">
                  <c:v>1.8232105891282945E-2</c:v>
                </c:pt>
                <c:pt idx="2023">
                  <c:v>1.8231336232587457E-2</c:v>
                </c:pt>
                <c:pt idx="2024">
                  <c:v>1.8230558257682314E-2</c:v>
                </c:pt>
                <c:pt idx="2025">
                  <c:v>1.8229771966575253E-2</c:v>
                </c:pt>
                <c:pt idx="2026">
                  <c:v>1.8228977359263689E-2</c:v>
                </c:pt>
                <c:pt idx="2027">
                  <c:v>1.8228059053517407E-2</c:v>
                </c:pt>
                <c:pt idx="2028">
                  <c:v>1.8226844175473822E-2</c:v>
                </c:pt>
                <c:pt idx="2029">
                  <c:v>1.8226141734517753E-2</c:v>
                </c:pt>
                <c:pt idx="2030">
                  <c:v>1.822531449827558E-2</c:v>
                </c:pt>
                <c:pt idx="2031">
                  <c:v>1.8224478946256006E-2</c:v>
                </c:pt>
                <c:pt idx="2032">
                  <c:v>1.822403507522876E-2</c:v>
                </c:pt>
                <c:pt idx="2033">
                  <c:v>1.8223182254547589E-2</c:v>
                </c:pt>
                <c:pt idx="2034">
                  <c:v>1.8222197419247826E-2</c:v>
                </c:pt>
                <c:pt idx="2035">
                  <c:v>1.8221451664615588E-2</c:v>
                </c:pt>
                <c:pt idx="2036">
                  <c:v>1.8220971293698429E-2</c:v>
                </c:pt>
                <c:pt idx="2037">
                  <c:v>1.8219291002959714E-2</c:v>
                </c:pt>
                <c:pt idx="2038">
                  <c:v>1.8218268881383004E-2</c:v>
                </c:pt>
                <c:pt idx="2039">
                  <c:v>1.8217495162403452E-2</c:v>
                </c:pt>
                <c:pt idx="2040">
                  <c:v>1.8217374496977967E-2</c:v>
                </c:pt>
                <c:pt idx="2041">
                  <c:v>1.8216060306440202E-2</c:v>
                </c:pt>
                <c:pt idx="2042">
                  <c:v>1.8215132640124827E-2</c:v>
                </c:pt>
                <c:pt idx="2043">
                  <c:v>1.821419665763847E-2</c:v>
                </c:pt>
                <c:pt idx="2044">
                  <c:v>1.8213252358981139E-2</c:v>
                </c:pt>
                <c:pt idx="2045">
                  <c:v>1.8212162977456793E-2</c:v>
                </c:pt>
                <c:pt idx="2046">
                  <c:v>1.8211200858442658E-2</c:v>
                </c:pt>
                <c:pt idx="2047">
                  <c:v>1.8210230423267859E-2</c:v>
                </c:pt>
                <c:pt idx="2048">
                  <c:v>1.8209251671932398E-2</c:v>
                </c:pt>
                <c:pt idx="2049">
                  <c:v>1.820826460443627E-2</c:v>
                </c:pt>
                <c:pt idx="2050">
                  <c:v>1.820649242731371E-2</c:v>
                </c:pt>
                <c:pt idx="2051">
                  <c:v>1.8205490016847355E-2</c:v>
                </c:pt>
                <c:pt idx="2052">
                  <c:v>1.8204479291062909E-2</c:v>
                </c:pt>
                <c:pt idx="2053">
                  <c:v>1.8203460249965886E-2</c:v>
                </c:pt>
                <c:pt idx="2054">
                  <c:v>1.8204747203869331E-2</c:v>
                </c:pt>
                <c:pt idx="2055">
                  <c:v>1.8202167560248037E-2</c:v>
                </c:pt>
                <c:pt idx="2056">
                  <c:v>1.8201122279696891E-2</c:v>
                </c:pt>
                <c:pt idx="2057">
                  <c:v>1.8200068683008285E-2</c:v>
                </c:pt>
                <c:pt idx="2058">
                  <c:v>1.8198623566895833E-2</c:v>
                </c:pt>
                <c:pt idx="2059">
                  <c:v>1.8198011555168037E-2</c:v>
                </c:pt>
                <c:pt idx="2060">
                  <c:v>1.8196929985391797E-2</c:v>
                </c:pt>
                <c:pt idx="2061">
                  <c:v>1.8196221073454311E-2</c:v>
                </c:pt>
                <c:pt idx="2062">
                  <c:v>1.8193600627073963E-2</c:v>
                </c:pt>
                <c:pt idx="2063">
                  <c:v>1.819363537679336E-2</c:v>
                </c:pt>
                <c:pt idx="2064">
                  <c:v>1.8192520540839807E-2</c:v>
                </c:pt>
                <c:pt idx="2065">
                  <c:v>1.8191397388348796E-2</c:v>
                </c:pt>
                <c:pt idx="2066">
                  <c:v>1.8190265919320325E-2</c:v>
                </c:pt>
                <c:pt idx="2067">
                  <c:v>1.818912613376189E-2</c:v>
                </c:pt>
                <c:pt idx="2068">
                  <c:v>1.8187978031670993E-2</c:v>
                </c:pt>
                <c:pt idx="2069">
                  <c:v>1.818682161305013E-2</c:v>
                </c:pt>
                <c:pt idx="2070">
                  <c:v>1.8185656877904299E-2</c:v>
                </c:pt>
                <c:pt idx="2071">
                  <c:v>1.8184483826235998E-2</c:v>
                </c:pt>
                <c:pt idx="2072">
                  <c:v>1.8183302458045225E-2</c:v>
                </c:pt>
                <c:pt idx="2073">
                  <c:v>1.8182112773339476E-2</c:v>
                </c:pt>
                <c:pt idx="2074">
                  <c:v>1.8180914772116252E-2</c:v>
                </c:pt>
                <c:pt idx="2075">
                  <c:v>1.8178592625697133E-2</c:v>
                </c:pt>
                <c:pt idx="2076">
                  <c:v>1.8178865007861107E-2</c:v>
                </c:pt>
                <c:pt idx="2077">
                  <c:v>1.8177270869381701E-2</c:v>
                </c:pt>
                <c:pt idx="2078">
                  <c:v>1.8176039602118554E-2</c:v>
                </c:pt>
                <c:pt idx="2079">
                  <c:v>1.8174800018360415E-2</c:v>
                </c:pt>
                <c:pt idx="2080">
                  <c:v>1.8173552118099789E-2</c:v>
                </c:pt>
                <c:pt idx="2081">
                  <c:v>1.8172663806073883E-2</c:v>
                </c:pt>
                <c:pt idx="2082">
                  <c:v>1.8171031368091062E-2</c:v>
                </c:pt>
                <c:pt idx="2083">
                  <c:v>1.8169758518352952E-2</c:v>
                </c:pt>
                <c:pt idx="2084">
                  <c:v>1.8168477352122347E-2</c:v>
                </c:pt>
                <c:pt idx="2085">
                  <c:v>1.816718786940924E-2</c:v>
                </c:pt>
                <c:pt idx="2086">
                  <c:v>1.8165890070211133E-2</c:v>
                </c:pt>
                <c:pt idx="2087">
                  <c:v>1.8164583954535518E-2</c:v>
                </c:pt>
                <c:pt idx="2088">
                  <c:v>1.8163269522382397E-2</c:v>
                </c:pt>
                <c:pt idx="2089">
                  <c:v>1.8161946773754267E-2</c:v>
                </c:pt>
                <c:pt idx="2090">
                  <c:v>1.8160615708658623E-2</c:v>
                </c:pt>
                <c:pt idx="2091">
                  <c:v>1.8159276327090468E-2</c:v>
                </c:pt>
                <c:pt idx="2092">
                  <c:v>1.8157735421877041E-2</c:v>
                </c:pt>
                <c:pt idx="2093">
                  <c:v>1.81565726145691E-2</c:v>
                </c:pt>
                <c:pt idx="2094">
                  <c:v>1.8155208283618385E-2</c:v>
                </c:pt>
                <c:pt idx="2095">
                  <c:v>1.8154194293405531E-2</c:v>
                </c:pt>
                <c:pt idx="2096">
                  <c:v>1.8152454672349383E-2</c:v>
                </c:pt>
                <c:pt idx="2097">
                  <c:v>1.814999309586587E-2</c:v>
                </c:pt>
                <c:pt idx="2098">
                  <c:v>1.8149667795285263E-2</c:v>
                </c:pt>
                <c:pt idx="2099">
                  <c:v>1.8148617882230284E-2</c:v>
                </c:pt>
                <c:pt idx="2100">
                  <c:v>1.814684765244351E-2</c:v>
                </c:pt>
                <c:pt idx="2101">
                  <c:v>1.8144360789765741E-2</c:v>
                </c:pt>
                <c:pt idx="2102">
                  <c:v>1.8142577715883106E-2</c:v>
                </c:pt>
                <c:pt idx="2103">
                  <c:v>1.8141141202452041E-2</c:v>
                </c:pt>
                <c:pt idx="2104">
                  <c:v>1.813969637424925E-2</c:v>
                </c:pt>
                <c:pt idx="2105">
                  <c:v>1.8138243231266164E-2</c:v>
                </c:pt>
                <c:pt idx="2106">
                  <c:v>1.8138187629524738E-2</c:v>
                </c:pt>
                <c:pt idx="2107">
                  <c:v>1.8136715184888519E-2</c:v>
                </c:pt>
                <c:pt idx="2108">
                  <c:v>1.8135584421451773E-2</c:v>
                </c:pt>
                <c:pt idx="2109">
                  <c:v>1.8133745346375907E-2</c:v>
                </c:pt>
                <c:pt idx="2110">
                  <c:v>1.8132596611689745E-2</c:v>
                </c:pt>
                <c:pt idx="2111">
                  <c:v>1.8130742242230546E-2</c:v>
                </c:pt>
                <c:pt idx="2112">
                  <c:v>1.8129228215554016E-2</c:v>
                </c:pt>
                <c:pt idx="2113">
                  <c:v>1.8127705872477418E-2</c:v>
                </c:pt>
                <c:pt idx="2114">
                  <c:v>1.812513696681569E-2</c:v>
                </c:pt>
                <c:pt idx="2115">
                  <c:v>1.8124636237143998E-2</c:v>
                </c:pt>
                <c:pt idx="2116">
                  <c:v>1.8123088944894672E-2</c:v>
                </c:pt>
                <c:pt idx="2117">
                  <c:v>1.8121533336257767E-2</c:v>
                </c:pt>
                <c:pt idx="2118">
                  <c:v>1.8119969411238279E-2</c:v>
                </c:pt>
                <c:pt idx="2119">
                  <c:v>1.8118739785697651E-2</c:v>
                </c:pt>
                <c:pt idx="2120">
                  <c:v>1.8116816612076536E-2</c:v>
                </c:pt>
                <c:pt idx="2121">
                  <c:v>1.8115227737936779E-2</c:v>
                </c:pt>
                <c:pt idx="2122">
                  <c:v>1.8113630547429427E-2</c:v>
                </c:pt>
                <c:pt idx="2123">
                  <c:v>1.8112025040559476E-2</c:v>
                </c:pt>
                <c:pt idx="2124">
                  <c:v>1.8110411217326927E-2</c:v>
                </c:pt>
                <c:pt idx="2125">
                  <c:v>1.8108789077739273E-2</c:v>
                </c:pt>
                <c:pt idx="2126">
                  <c:v>1.8107158621796515E-2</c:v>
                </c:pt>
                <c:pt idx="2127">
                  <c:v>1.8105857065551234E-2</c:v>
                </c:pt>
                <c:pt idx="2128">
                  <c:v>1.810420930009261E-2</c:v>
                </c:pt>
                <c:pt idx="2129">
                  <c:v>1.8102217355892569E-2</c:v>
                </c:pt>
                <c:pt idx="2130">
                  <c:v>1.8100553634576855E-2</c:v>
                </c:pt>
                <c:pt idx="2131">
                  <c:v>1.8098881596923522E-2</c:v>
                </c:pt>
                <c:pt idx="2132">
                  <c:v>1.8097201242937566E-2</c:v>
                </c:pt>
                <c:pt idx="2133">
                  <c:v>1.8095845721586495E-2</c:v>
                </c:pt>
                <c:pt idx="2134">
                  <c:v>1.8093815585995265E-2</c:v>
                </c:pt>
                <c:pt idx="2135">
                  <c:v>1.809211028303892E-2</c:v>
                </c:pt>
                <c:pt idx="2136">
                  <c:v>1.8089403011749012E-2</c:v>
                </c:pt>
                <c:pt idx="2137">
                  <c:v>1.8088674728183318E-2</c:v>
                </c:pt>
                <c:pt idx="2138">
                  <c:v>1.8086944476294053E-2</c:v>
                </c:pt>
                <c:pt idx="2139">
                  <c:v>1.8085205908097146E-2</c:v>
                </c:pt>
                <c:pt idx="2140">
                  <c:v>1.8083459023597592E-2</c:v>
                </c:pt>
                <c:pt idx="2141">
                  <c:v>1.8081703822802886E-2</c:v>
                </c:pt>
                <c:pt idx="2142">
                  <c:v>1.8079360718545736E-2</c:v>
                </c:pt>
                <c:pt idx="2143">
                  <c:v>1.8078168472338008E-2</c:v>
                </c:pt>
                <c:pt idx="2144">
                  <c:v>1.8076458893414582E-2</c:v>
                </c:pt>
                <c:pt idx="2145">
                  <c:v>1.8074924827323455E-2</c:v>
                </c:pt>
                <c:pt idx="2146">
                  <c:v>1.8072803074511978E-2</c:v>
                </c:pt>
                <c:pt idx="2147">
                  <c:v>1.8071321577830739E-2</c:v>
                </c:pt>
                <c:pt idx="2148">
                  <c:v>1.8069184561252949E-2</c:v>
                </c:pt>
                <c:pt idx="2149">
                  <c:v>1.80657347060184E-2</c:v>
                </c:pt>
                <c:pt idx="2150">
                  <c:v>1.8064949166529461E-2</c:v>
                </c:pt>
                <c:pt idx="2151">
                  <c:v>1.8063110301162387E-2</c:v>
                </c:pt>
                <c:pt idx="2152">
                  <c:v>1.806158324930307E-2</c:v>
                </c:pt>
                <c:pt idx="2153">
                  <c:v>1.8059407622900328E-2</c:v>
                </c:pt>
                <c:pt idx="2154">
                  <c:v>1.8056587216227969E-2</c:v>
                </c:pt>
                <c:pt idx="2155">
                  <c:v>1.805471715066842E-2</c:v>
                </c:pt>
                <c:pt idx="2156">
                  <c:v>1.8052838770502726E-2</c:v>
                </c:pt>
                <c:pt idx="2157">
                  <c:v>1.8050952075725171E-2</c:v>
                </c:pt>
                <c:pt idx="2158">
                  <c:v>1.8050005400155441E-2</c:v>
                </c:pt>
                <c:pt idx="2159">
                  <c:v>1.8048415319716349E-2</c:v>
                </c:pt>
                <c:pt idx="2160">
                  <c:v>1.8046186300306171E-2</c:v>
                </c:pt>
                <c:pt idx="2161">
                  <c:v>1.804426427666915E-2</c:v>
                </c:pt>
                <c:pt idx="2162">
                  <c:v>1.8042647177949622E-2</c:v>
                </c:pt>
                <c:pt idx="2163">
                  <c:v>1.8038971535364823E-2</c:v>
                </c:pt>
                <c:pt idx="2164">
                  <c:v>1.803844831093691E-2</c:v>
                </c:pt>
                <c:pt idx="2165">
                  <c:v>1.803649302410382E-2</c:v>
                </c:pt>
                <c:pt idx="2166">
                  <c:v>1.8034839895379184E-2</c:v>
                </c:pt>
                <c:pt idx="2167">
                  <c:v>1.8032557503069601E-2</c:v>
                </c:pt>
                <c:pt idx="2168">
                  <c:v>1.8030577268883938E-2</c:v>
                </c:pt>
                <c:pt idx="2169">
                  <c:v>1.8028588718921826E-2</c:v>
                </c:pt>
                <c:pt idx="2170">
                  <c:v>1.8026591853185836E-2</c:v>
                </c:pt>
                <c:pt idx="2171">
                  <c:v>1.8024893677939524E-2</c:v>
                </c:pt>
                <c:pt idx="2172">
                  <c:v>1.8022573174420589E-2</c:v>
                </c:pt>
                <c:pt idx="2173">
                  <c:v>1.8020551361396492E-2</c:v>
                </c:pt>
                <c:pt idx="2174">
                  <c:v>1.8018521232621727E-2</c:v>
                </c:pt>
                <c:pt idx="2175">
                  <c:v>1.8016482788093716E-2</c:v>
                </c:pt>
                <c:pt idx="2176">
                  <c:v>1.8014436027820189E-2</c:v>
                </c:pt>
                <c:pt idx="2177">
                  <c:v>1.8012380951806312E-2</c:v>
                </c:pt>
                <c:pt idx="2178">
                  <c:v>1.8010317560057235E-2</c:v>
                </c:pt>
                <c:pt idx="2179">
                  <c:v>1.8008848670127975E-2</c:v>
                </c:pt>
                <c:pt idx="2180">
                  <c:v>1.8006466568391277E-2</c:v>
                </c:pt>
                <c:pt idx="2181">
                  <c:v>1.8004077490429767E-2</c:v>
                </c:pt>
                <c:pt idx="2182">
                  <c:v>1.8001980835776001E-2</c:v>
                </c:pt>
                <c:pt idx="2183">
                  <c:v>1.7999875865412827E-2</c:v>
                </c:pt>
                <c:pt idx="2184">
                  <c:v>1.7997762579332503E-2</c:v>
                </c:pt>
                <c:pt idx="2185">
                  <c:v>1.7995938220662644E-2</c:v>
                </c:pt>
                <c:pt idx="2186">
                  <c:v>1.7993511060071986E-2</c:v>
                </c:pt>
                <c:pt idx="2187">
                  <c:v>1.7991372826891793E-2</c:v>
                </c:pt>
                <c:pt idx="2188">
                  <c:v>1.7989226278022817E-2</c:v>
                </c:pt>
                <c:pt idx="2189">
                  <c:v>1.7987071413465061E-2</c:v>
                </c:pt>
                <c:pt idx="2190">
                  <c:v>1.7984908233223674E-2</c:v>
                </c:pt>
                <c:pt idx="2191">
                  <c:v>1.798273673730898E-2</c:v>
                </c:pt>
                <c:pt idx="2192">
                  <c:v>1.7980556925720974E-2</c:v>
                </c:pt>
                <c:pt idx="2193">
                  <c:v>1.7978368798459658E-2</c:v>
                </c:pt>
                <c:pt idx="2194">
                  <c:v>1.7974937796394919E-2</c:v>
                </c:pt>
                <c:pt idx="2195">
                  <c:v>1.7973967596955766E-2</c:v>
                </c:pt>
                <c:pt idx="2196">
                  <c:v>1.7972333498613612E-2</c:v>
                </c:pt>
                <c:pt idx="2197">
                  <c:v>1.7969821944728293E-2</c:v>
                </c:pt>
                <c:pt idx="2198">
                  <c:v>1.7967303427303523E-2</c:v>
                </c:pt>
                <c:pt idx="2199">
                  <c:v>1.7965352807208235E-2</c:v>
                </c:pt>
                <c:pt idx="2200">
                  <c:v>1.7962819069329533E-2</c:v>
                </c:pt>
                <c:pt idx="2201">
                  <c:v>1.7960850405549234E-2</c:v>
                </c:pt>
                <c:pt idx="2202">
                  <c:v>1.795830144882991E-2</c:v>
                </c:pt>
                <c:pt idx="2203">
                  <c:v>1.7956030165150065E-2</c:v>
                </c:pt>
                <c:pt idx="2204">
                  <c:v>1.7954034432875465E-2</c:v>
                </c:pt>
                <c:pt idx="2205">
                  <c:v>1.7951462650945792E-2</c:v>
                </c:pt>
                <c:pt idx="2206">
                  <c:v>1.7948318719882561E-2</c:v>
                </c:pt>
                <c:pt idx="2207">
                  <c:v>1.7946016299813676E-2</c:v>
                </c:pt>
                <c:pt idx="2208">
                  <c:v>1.7943705565347048E-2</c:v>
                </c:pt>
                <c:pt idx="2209">
                  <c:v>1.7941386516488387E-2</c:v>
                </c:pt>
                <c:pt idx="2210">
                  <c:v>1.7940177955387548E-2</c:v>
                </c:pt>
                <c:pt idx="2211">
                  <c:v>1.7937560533942399E-2</c:v>
                </c:pt>
                <c:pt idx="2212">
                  <c:v>1.7935214409896396E-2</c:v>
                </c:pt>
                <c:pt idx="2213">
                  <c:v>1.7932859970280223E-2</c:v>
                </c:pt>
                <c:pt idx="2214">
                  <c:v>1.7928866914930452E-2</c:v>
                </c:pt>
                <c:pt idx="2215">
                  <c:v>1.7928126144352841E-2</c:v>
                </c:pt>
                <c:pt idx="2216">
                  <c:v>1.7925746758049373E-2</c:v>
                </c:pt>
                <c:pt idx="2217">
                  <c:v>1.7923359056198941E-2</c:v>
                </c:pt>
                <c:pt idx="2218">
                  <c:v>1.792151081710552E-2</c:v>
                </c:pt>
                <c:pt idx="2219">
                  <c:v>1.7918558705864934E-2</c:v>
                </c:pt>
                <c:pt idx="2220">
                  <c:v>1.7916146057391672E-2</c:v>
                </c:pt>
                <c:pt idx="2221">
                  <c:v>1.7913725093389499E-2</c:v>
                </c:pt>
                <c:pt idx="2222">
                  <c:v>1.7911295813863571E-2</c:v>
                </c:pt>
                <c:pt idx="2223">
                  <c:v>1.7908858218813894E-2</c:v>
                </c:pt>
                <c:pt idx="2224">
                  <c:v>1.7906412308250772E-2</c:v>
                </c:pt>
                <c:pt idx="2225">
                  <c:v>1.7903958082179372E-2</c:v>
                </c:pt>
                <c:pt idx="2226">
                  <c:v>1.7901495540602268E-2</c:v>
                </c:pt>
                <c:pt idx="2227">
                  <c:v>1.7899024683529774E-2</c:v>
                </c:pt>
                <c:pt idx="2228">
                  <c:v>1.7896545510959313E-2</c:v>
                </c:pt>
                <c:pt idx="2229">
                  <c:v>1.7894058022903777E-2</c:v>
                </c:pt>
                <c:pt idx="2230">
                  <c:v>1.7891562219365744E-2</c:v>
                </c:pt>
                <c:pt idx="2231">
                  <c:v>1.78893227113891E-2</c:v>
                </c:pt>
                <c:pt idx="2232">
                  <c:v>1.7886809558166072E-2</c:v>
                </c:pt>
                <c:pt idx="2233">
                  <c:v>1.7884024915900507E-2</c:v>
                </c:pt>
                <c:pt idx="2234">
                  <c:v>1.7881495850484062E-2</c:v>
                </c:pt>
                <c:pt idx="2235">
                  <c:v>1.7878958469613487E-2</c:v>
                </c:pt>
                <c:pt idx="2236">
                  <c:v>1.7876412773288778E-2</c:v>
                </c:pt>
                <c:pt idx="2237">
                  <c:v>1.7874119054228366E-2</c:v>
                </c:pt>
                <c:pt idx="2238">
                  <c:v>1.7871296434313066E-2</c:v>
                </c:pt>
                <c:pt idx="2239">
                  <c:v>1.7868725791672379E-2</c:v>
                </c:pt>
                <c:pt idx="2240">
                  <c:v>1.7866404961818516E-2</c:v>
                </c:pt>
                <c:pt idx="2241">
                  <c:v>1.7863559560105963E-2</c:v>
                </c:pt>
                <c:pt idx="2242">
                  <c:v>1.7860963971195708E-2</c:v>
                </c:pt>
                <c:pt idx="2243">
                  <c:v>1.7858360066875155E-2</c:v>
                </c:pt>
                <c:pt idx="2244">
                  <c:v>1.7855747847144308E-2</c:v>
                </c:pt>
                <c:pt idx="2245">
                  <c:v>1.7853127312016059E-2</c:v>
                </c:pt>
                <c:pt idx="2246">
                  <c:v>1.7849115726964904E-2</c:v>
                </c:pt>
                <c:pt idx="2247">
                  <c:v>1.7847861295575088E-2</c:v>
                </c:pt>
                <c:pt idx="2248">
                  <c:v>1.7845720431404807E-2</c:v>
                </c:pt>
                <c:pt idx="2249">
                  <c:v>1.7842813631124554E-2</c:v>
                </c:pt>
                <c:pt idx="2250">
                  <c:v>1.783989990555301E-2</c:v>
                </c:pt>
                <c:pt idx="2251">
                  <c:v>1.7837479639641052E-2</c:v>
                </c:pt>
                <c:pt idx="2252">
                  <c:v>1.7834550735362345E-2</c:v>
                </c:pt>
                <c:pt idx="2253">
                  <c:v>1.783236103196599E-2</c:v>
                </c:pt>
                <c:pt idx="2254">
                  <c:v>1.7829168303752255E-2</c:v>
                </c:pt>
                <c:pt idx="2255">
                  <c:v>1.7826464614923307E-2</c:v>
                </c:pt>
                <c:pt idx="2256">
                  <c:v>1.7823999135355706E-2</c:v>
                </c:pt>
                <c:pt idx="2257">
                  <c:v>1.7821032291269173E-2</c:v>
                </c:pt>
                <c:pt idx="2258">
                  <c:v>1.7818303656449142E-2</c:v>
                </c:pt>
                <c:pt idx="2259">
                  <c:v>1.781556670630649E-2</c:v>
                </c:pt>
                <c:pt idx="2260">
                  <c:v>1.7812821440851528E-2</c:v>
                </c:pt>
                <c:pt idx="2261">
                  <c:v>1.7810067860089415E-2</c:v>
                </c:pt>
                <c:pt idx="2262">
                  <c:v>1.7807305964022725E-2</c:v>
                </c:pt>
                <c:pt idx="2263">
                  <c:v>1.7804535752656621E-2</c:v>
                </c:pt>
                <c:pt idx="2264">
                  <c:v>1.7801757225998836E-2</c:v>
                </c:pt>
                <c:pt idx="2265">
                  <c:v>1.7799210337636207E-2</c:v>
                </c:pt>
                <c:pt idx="2266">
                  <c:v>1.7796414448358611E-2</c:v>
                </c:pt>
                <c:pt idx="2267">
                  <c:v>1.7793610243417857E-2</c:v>
                </c:pt>
                <c:pt idx="2268">
                  <c:v>1.779055996659528E-2</c:v>
                </c:pt>
                <c:pt idx="2269">
                  <c:v>1.7785887976806691E-2</c:v>
                </c:pt>
                <c:pt idx="2270">
                  <c:v>1.7785147734694084E-2</c:v>
                </c:pt>
                <c:pt idx="2271">
                  <c:v>1.7782074711781656E-2</c:v>
                </c:pt>
                <c:pt idx="2272">
                  <c:v>1.777922966301734E-2</c:v>
                </c:pt>
                <c:pt idx="2273">
                  <c:v>1.7776376299015489E-2</c:v>
                </c:pt>
                <c:pt idx="2274">
                  <c:v>1.7773514619781265E-2</c:v>
                </c:pt>
                <c:pt idx="2275">
                  <c:v>1.7769946404150465E-2</c:v>
                </c:pt>
                <c:pt idx="2276">
                  <c:v>1.7767766315651797E-2</c:v>
                </c:pt>
                <c:pt idx="2277">
                  <c:v>1.7764879690766868E-2</c:v>
                </c:pt>
                <c:pt idx="2278">
                  <c:v>1.7761984750670191E-2</c:v>
                </c:pt>
                <c:pt idx="2279">
                  <c:v>1.7759540771572189E-2</c:v>
                </c:pt>
                <c:pt idx="2280">
                  <c:v>1.7756169924895759E-2</c:v>
                </c:pt>
                <c:pt idx="2281">
                  <c:v>1.7753250039225735E-2</c:v>
                </c:pt>
                <c:pt idx="2282">
                  <c:v>1.7750321838369752E-2</c:v>
                </c:pt>
                <c:pt idx="2283">
                  <c:v>1.7747612039549499E-2</c:v>
                </c:pt>
                <c:pt idx="2284">
                  <c:v>1.774466646933176E-2</c:v>
                </c:pt>
                <c:pt idx="2285">
                  <c:v>1.774148734478919E-2</c:v>
                </c:pt>
                <c:pt idx="2286">
                  <c:v>1.7738525883279621E-2</c:v>
                </c:pt>
                <c:pt idx="2287">
                  <c:v>1.7735556106615036E-2</c:v>
                </c:pt>
                <c:pt idx="2288">
                  <c:v>1.7732578014808327E-2</c:v>
                </c:pt>
                <c:pt idx="2289">
                  <c:v>1.7729591607864654E-2</c:v>
                </c:pt>
                <c:pt idx="2290">
                  <c:v>1.7726818421759383E-2</c:v>
                </c:pt>
                <c:pt idx="2291">
                  <c:v>1.7723593848597348E-2</c:v>
                </c:pt>
                <c:pt idx="2292">
                  <c:v>1.7720582496286611E-2</c:v>
                </c:pt>
                <c:pt idx="2293">
                  <c:v>1.7717562828862117E-2</c:v>
                </c:pt>
                <c:pt idx="2294">
                  <c:v>1.7714753413142215E-2</c:v>
                </c:pt>
                <c:pt idx="2295">
                  <c:v>1.7711498548707946E-2</c:v>
                </c:pt>
                <c:pt idx="2296">
                  <c:v>1.7708453935991169E-2</c:v>
                </c:pt>
                <c:pt idx="2297">
                  <c:v>1.7705401008188994E-2</c:v>
                </c:pt>
                <c:pt idx="2298">
                  <c:v>1.7702339765306583E-2</c:v>
                </c:pt>
                <c:pt idx="2299">
                  <c:v>1.7699270207356829E-2</c:v>
                </c:pt>
                <c:pt idx="2300">
                  <c:v>1.7696192334339729E-2</c:v>
                </c:pt>
                <c:pt idx="2301">
                  <c:v>1.7693319502316007E-2</c:v>
                </c:pt>
                <c:pt idx="2302">
                  <c:v>1.7690011643139596E-2</c:v>
                </c:pt>
                <c:pt idx="2303">
                  <c:v>1.7686908824966881E-2</c:v>
                </c:pt>
                <c:pt idx="2304">
                  <c:v>1.7684008808899754E-2</c:v>
                </c:pt>
                <c:pt idx="2305">
                  <c:v>1.7678891968384427E-2</c:v>
                </c:pt>
                <c:pt idx="2306">
                  <c:v>1.7675759453674864E-2</c:v>
                </c:pt>
                <c:pt idx="2307">
                  <c:v>1.767261862395211E-2</c:v>
                </c:pt>
                <c:pt idx="2308">
                  <c:v>1.7669469479223897E-2</c:v>
                </c:pt>
                <c:pt idx="2309">
                  <c:v>1.7666312019492803E-2</c:v>
                </c:pt>
                <c:pt idx="2310">
                  <c:v>1.7662527254158303E-2</c:v>
                </c:pt>
                <c:pt idx="2311">
                  <c:v>1.7659355412757347E-2</c:v>
                </c:pt>
                <c:pt idx="2312">
                  <c:v>1.7656175257509635E-2</c:v>
                </c:pt>
                <c:pt idx="2313">
                  <c:v>1.765298678842659E-2</c:v>
                </c:pt>
                <c:pt idx="2314">
                  <c:v>1.7651212408137034E-2</c:v>
                </c:pt>
                <c:pt idx="2315">
                  <c:v>1.7647192646463503E-2</c:v>
                </c:pt>
                <c:pt idx="2316">
                  <c:v>1.7643976981910801E-2</c:v>
                </c:pt>
                <c:pt idx="2317">
                  <c:v>1.7640753002419688E-2</c:v>
                </c:pt>
                <c:pt idx="2318">
                  <c:v>1.7637320449011895E-2</c:v>
                </c:pt>
                <c:pt idx="2319">
                  <c:v>1.7633551909136402E-2</c:v>
                </c:pt>
                <c:pt idx="2320">
                  <c:v>1.7630299856079557E-2</c:v>
                </c:pt>
                <c:pt idx="2321">
                  <c:v>1.7627237141995395E-2</c:v>
                </c:pt>
                <c:pt idx="2322">
                  <c:v>1.7623770804095495E-2</c:v>
                </c:pt>
                <c:pt idx="2323">
                  <c:v>1.7620493805178272E-2</c:v>
                </c:pt>
                <c:pt idx="2324">
                  <c:v>1.7617208490992575E-2</c:v>
                </c:pt>
                <c:pt idx="2325">
                  <c:v>1.7613914861540902E-2</c:v>
                </c:pt>
                <c:pt idx="2326">
                  <c:v>1.7610612916830748E-2</c:v>
                </c:pt>
                <c:pt idx="2327">
                  <c:v>1.7607302656869606E-2</c:v>
                </c:pt>
                <c:pt idx="2328">
                  <c:v>1.7603984081667468E-2</c:v>
                </c:pt>
                <c:pt idx="2329">
                  <c:v>1.7600657191231828E-2</c:v>
                </c:pt>
                <c:pt idx="2330">
                  <c:v>1.7597321985565184E-2</c:v>
                </c:pt>
                <c:pt idx="2331">
                  <c:v>1.7593978464675031E-2</c:v>
                </c:pt>
                <c:pt idx="2332">
                  <c:v>1.7590626628576356E-2</c:v>
                </c:pt>
                <c:pt idx="2333">
                  <c:v>1.7587266477274155E-2</c:v>
                </c:pt>
                <c:pt idx="2334">
                  <c:v>1.7584085835193684E-2</c:v>
                </c:pt>
                <c:pt idx="2335">
                  <c:v>1.7579959634797734E-2</c:v>
                </c:pt>
                <c:pt idx="2336">
                  <c:v>1.757713613219386E-2</c:v>
                </c:pt>
                <c:pt idx="2337">
                  <c:v>1.7573742720137508E-2</c:v>
                </c:pt>
                <c:pt idx="2338">
                  <c:v>1.7570340992915101E-2</c:v>
                </c:pt>
                <c:pt idx="2339">
                  <c:v>1.7566930950531634E-2</c:v>
                </c:pt>
                <c:pt idx="2340">
                  <c:v>1.7563512592994601E-2</c:v>
                </c:pt>
                <c:pt idx="2341">
                  <c:v>1.7560268425554009E-2</c:v>
                </c:pt>
                <c:pt idx="2342">
                  <c:v>1.7556650932489815E-2</c:v>
                </c:pt>
                <c:pt idx="2343">
                  <c:v>1.7553207629539547E-2</c:v>
                </c:pt>
                <c:pt idx="2344">
                  <c:v>1.7549756011465689E-2</c:v>
                </c:pt>
                <c:pt idx="2345">
                  <c:v>1.7546296078273238E-2</c:v>
                </c:pt>
                <c:pt idx="2346">
                  <c:v>1.7542827829977181E-2</c:v>
                </c:pt>
                <c:pt idx="2347">
                  <c:v>1.7539351266577519E-2</c:v>
                </c:pt>
                <c:pt idx="2348">
                  <c:v>1.7535334482531879E-2</c:v>
                </c:pt>
                <c:pt idx="2349">
                  <c:v>1.7532373194512341E-2</c:v>
                </c:pt>
                <c:pt idx="2350">
                  <c:v>1.7528871685864311E-2</c:v>
                </c:pt>
                <c:pt idx="2351">
                  <c:v>1.7525361862142652E-2</c:v>
                </c:pt>
                <c:pt idx="2352">
                  <c:v>1.7521514453716334E-2</c:v>
                </c:pt>
                <c:pt idx="2353">
                  <c:v>1.7518317269520911E-2</c:v>
                </c:pt>
                <c:pt idx="2354">
                  <c:v>1.7514782500643311E-2</c:v>
                </c:pt>
                <c:pt idx="2355">
                  <c:v>1.7511411228984353E-2</c:v>
                </c:pt>
                <c:pt idx="2356">
                  <c:v>1.7505484238621843E-2</c:v>
                </c:pt>
                <c:pt idx="2357">
                  <c:v>1.7503448857692238E-2</c:v>
                </c:pt>
                <c:pt idx="2358">
                  <c:v>1.7500560274818777E-2</c:v>
                </c:pt>
                <c:pt idx="2359">
                  <c:v>1.74971526746447E-2</c:v>
                </c:pt>
                <c:pt idx="2360">
                  <c:v>1.7493399271828192E-2</c:v>
                </c:pt>
                <c:pt idx="2361">
                  <c:v>1.7489304268825036E-2</c:v>
                </c:pt>
                <c:pt idx="2362">
                  <c:v>1.7485538575716664E-2</c:v>
                </c:pt>
                <c:pt idx="2363">
                  <c:v>1.7481932047689011E-2</c:v>
                </c:pt>
                <c:pt idx="2364">
                  <c:v>1.7478317206171465E-2</c:v>
                </c:pt>
                <c:pt idx="2365">
                  <c:v>1.7474694051152602E-2</c:v>
                </c:pt>
                <c:pt idx="2366">
                  <c:v>1.7471716703365003E-2</c:v>
                </c:pt>
                <c:pt idx="2367">
                  <c:v>1.7468073839606857E-2</c:v>
                </c:pt>
                <c:pt idx="2368">
                  <c:v>1.7464422660914969E-2</c:v>
                </c:pt>
                <c:pt idx="2369">
                  <c:v>1.7460763167299331E-2</c:v>
                </c:pt>
                <c:pt idx="2370">
                  <c:v>1.7457255634090982E-2</c:v>
                </c:pt>
                <c:pt idx="2371">
                  <c:v>1.7453419235314294E-2</c:v>
                </c:pt>
                <c:pt idx="2372">
                  <c:v>1.7449734796967376E-2</c:v>
                </c:pt>
                <c:pt idx="2373">
                  <c:v>1.7446200001785591E-2</c:v>
                </c:pt>
                <c:pt idx="2374">
                  <c:v>1.7441869009273001E-2</c:v>
                </c:pt>
                <c:pt idx="2375">
                  <c:v>1.7438631592591458E-2</c:v>
                </c:pt>
                <c:pt idx="2376">
                  <c:v>1.7434913894716908E-2</c:v>
                </c:pt>
                <c:pt idx="2377">
                  <c:v>1.743118788197856E-2</c:v>
                </c:pt>
                <c:pt idx="2378">
                  <c:v>1.7427453554391403E-2</c:v>
                </c:pt>
                <c:pt idx="2379">
                  <c:v>1.7423710911957935E-2</c:v>
                </c:pt>
                <c:pt idx="2380">
                  <c:v>1.7419959954685649E-2</c:v>
                </c:pt>
                <c:pt idx="2381">
                  <c:v>1.7416200682589533E-2</c:v>
                </c:pt>
                <c:pt idx="2382">
                  <c:v>1.7412433095672086E-2</c:v>
                </c:pt>
                <c:pt idx="2383">
                  <c:v>1.74086571939433E-2</c:v>
                </c:pt>
                <c:pt idx="2384">
                  <c:v>1.7404872977410668E-2</c:v>
                </c:pt>
                <c:pt idx="2385">
                  <c:v>1.7401080446086681E-2</c:v>
                </c:pt>
                <c:pt idx="2386">
                  <c:v>1.7397279599976334E-2</c:v>
                </c:pt>
                <c:pt idx="2387">
                  <c:v>1.7393028719970491E-2</c:v>
                </c:pt>
                <c:pt idx="2388">
                  <c:v>1.7389799286138669E-2</c:v>
                </c:pt>
                <c:pt idx="2389">
                  <c:v>1.7385827173002077E-2</c:v>
                </c:pt>
                <c:pt idx="2390">
                  <c:v>1.7381993067831225E-2</c:v>
                </c:pt>
                <c:pt idx="2391">
                  <c:v>1.7378150647916479E-2</c:v>
                </c:pt>
                <c:pt idx="2392">
                  <c:v>1.7374299913262836E-2</c:v>
                </c:pt>
                <c:pt idx="2393">
                  <c:v>1.7370583290095807E-2</c:v>
                </c:pt>
                <c:pt idx="2394">
                  <c:v>1.7366573499788818E-2</c:v>
                </c:pt>
                <c:pt idx="2395">
                  <c:v>1.7362697820980932E-2</c:v>
                </c:pt>
                <c:pt idx="2396">
                  <c:v>1.735881382747162E-2</c:v>
                </c:pt>
                <c:pt idx="2397">
                  <c:v>1.735492151927337E-2</c:v>
                </c:pt>
                <c:pt idx="2398">
                  <c:v>1.7351020896391178E-2</c:v>
                </c:pt>
                <c:pt idx="2399">
                  <c:v>1.7347111958830042E-2</c:v>
                </c:pt>
                <c:pt idx="2400">
                  <c:v>1.7343194706599951E-2</c:v>
                </c:pt>
                <c:pt idx="2401">
                  <c:v>1.7339269139715896E-2</c:v>
                </c:pt>
                <c:pt idx="2402">
                  <c:v>1.7335335258182871E-2</c:v>
                </c:pt>
                <c:pt idx="2403">
                  <c:v>1.7331393062008371E-2</c:v>
                </c:pt>
                <c:pt idx="2404">
                  <c:v>1.7326877513770544E-2</c:v>
                </c:pt>
                <c:pt idx="2405">
                  <c:v>1.7323483725772415E-2</c:v>
                </c:pt>
                <c:pt idx="2406">
                  <c:v>1.7319516585728445E-2</c:v>
                </c:pt>
                <c:pt idx="2407">
                  <c:v>1.7315672599456506E-2</c:v>
                </c:pt>
                <c:pt idx="2408">
                  <c:v>1.7311557361833485E-2</c:v>
                </c:pt>
                <c:pt idx="2409">
                  <c:v>1.7307175161931133E-2</c:v>
                </c:pt>
                <c:pt idx="2410">
                  <c:v>1.7303564879584954E-2</c:v>
                </c:pt>
                <c:pt idx="2411">
                  <c:v>1.7299684491356035E-2</c:v>
                </c:pt>
                <c:pt idx="2412">
                  <c:v>1.729553913906029E-2</c:v>
                </c:pt>
                <c:pt idx="2413">
                  <c:v>1.7291133118830331E-2</c:v>
                </c:pt>
                <c:pt idx="2414">
                  <c:v>1.7286975577010453E-2</c:v>
                </c:pt>
                <c:pt idx="2415">
                  <c:v>1.7282936756643733E-2</c:v>
                </c:pt>
                <c:pt idx="2416">
                  <c:v>1.7278889623166815E-2</c:v>
                </c:pt>
                <c:pt idx="2417">
                  <c:v>1.7274834176576839E-2</c:v>
                </c:pt>
                <c:pt idx="2418">
                  <c:v>1.7271262368498963E-2</c:v>
                </c:pt>
                <c:pt idx="2419">
                  <c:v>1.7267187139274887E-2</c:v>
                </c:pt>
                <c:pt idx="2420">
                  <c:v>1.7263224826480957E-2</c:v>
                </c:pt>
                <c:pt idx="2421">
                  <c:v>1.7259011737364438E-2</c:v>
                </c:pt>
                <c:pt idx="2422">
                  <c:v>1.7255031215338657E-2</c:v>
                </c:pt>
                <c:pt idx="2423">
                  <c:v>1.7250803077572541E-2</c:v>
                </c:pt>
                <c:pt idx="2424">
                  <c:v>1.724668627598791E-2</c:v>
                </c:pt>
                <c:pt idx="2425">
                  <c:v>1.7242561159959147E-2</c:v>
                </c:pt>
                <c:pt idx="2426">
                  <c:v>1.7238077841541598E-2</c:v>
                </c:pt>
                <c:pt idx="2427">
                  <c:v>1.7234285984614184E-2</c:v>
                </c:pt>
                <c:pt idx="2428">
                  <c:v>1.7230135925307977E-2</c:v>
                </c:pt>
                <c:pt idx="2429">
                  <c:v>1.7225977551595106E-2</c:v>
                </c:pt>
                <c:pt idx="2430">
                  <c:v>1.7221810863483067E-2</c:v>
                </c:pt>
                <c:pt idx="2431">
                  <c:v>1.7217748383031181E-2</c:v>
                </c:pt>
                <c:pt idx="2432">
                  <c:v>1.7213452544101449E-2</c:v>
                </c:pt>
                <c:pt idx="2433">
                  <c:v>1.7209260912851854E-2</c:v>
                </c:pt>
                <c:pt idx="2434">
                  <c:v>1.720506096724056E-2</c:v>
                </c:pt>
                <c:pt idx="2435">
                  <c:v>1.7200852707272563E-2</c:v>
                </c:pt>
                <c:pt idx="2436">
                  <c:v>1.7196636132967846E-2</c:v>
                </c:pt>
                <c:pt idx="2437">
                  <c:v>1.7192411244326411E-2</c:v>
                </c:pt>
                <c:pt idx="2438">
                  <c:v>1.7188178041363245E-2</c:v>
                </c:pt>
                <c:pt idx="2439">
                  <c:v>1.7184042685917819E-2</c:v>
                </c:pt>
                <c:pt idx="2440">
                  <c:v>1.7179792057748375E-2</c:v>
                </c:pt>
                <c:pt idx="2441">
                  <c:v>1.7175428546615801E-2</c:v>
                </c:pt>
                <c:pt idx="2442">
                  <c:v>1.7171162086448144E-2</c:v>
                </c:pt>
                <c:pt idx="2443">
                  <c:v>1.7166887312001222E-2</c:v>
                </c:pt>
                <c:pt idx="2444">
                  <c:v>1.7162604223290023E-2</c:v>
                </c:pt>
                <c:pt idx="2445">
                  <c:v>1.7158414197463952E-2</c:v>
                </c:pt>
                <c:pt idx="2446">
                  <c:v>1.7154013103099774E-2</c:v>
                </c:pt>
                <c:pt idx="2447">
                  <c:v>1.7149705071640708E-2</c:v>
                </c:pt>
                <c:pt idx="2448">
                  <c:v>1.7145091347370835E-2</c:v>
                </c:pt>
                <c:pt idx="2449">
                  <c:v>1.7141064066044653E-2</c:v>
                </c:pt>
                <c:pt idx="2450">
                  <c:v>1.713673109192515E-2</c:v>
                </c:pt>
                <c:pt idx="2451">
                  <c:v>1.7132389803608816E-2</c:v>
                </c:pt>
                <c:pt idx="2452">
                  <c:v>1.7128040201098149E-2</c:v>
                </c:pt>
                <c:pt idx="2453">
                  <c:v>1.7123682284400643E-2</c:v>
                </c:pt>
                <c:pt idx="2454">
                  <c:v>1.7118597491786423E-2</c:v>
                </c:pt>
                <c:pt idx="2455">
                  <c:v>1.711494150851256E-2</c:v>
                </c:pt>
                <c:pt idx="2456">
                  <c:v>1.7110024306351657E-2</c:v>
                </c:pt>
                <c:pt idx="2457">
                  <c:v>1.7106259246667029E-2</c:v>
                </c:pt>
                <c:pt idx="2458">
                  <c:v>1.7101767988552674E-2</c:v>
                </c:pt>
                <c:pt idx="2459">
                  <c:v>1.7097450351771088E-2</c:v>
                </c:pt>
                <c:pt idx="2460">
                  <c:v>1.7092944071280813E-2</c:v>
                </c:pt>
                <c:pt idx="2461">
                  <c:v>1.708526618715395E-2</c:v>
                </c:pt>
                <c:pt idx="2462">
                  <c:v>1.7083365257353284E-2</c:v>
                </c:pt>
                <c:pt idx="2463">
                  <c:v>1.7078923816102376E-2</c:v>
                </c:pt>
                <c:pt idx="2464">
                  <c:v>1.7074560164294095E-2</c:v>
                </c:pt>
                <c:pt idx="2465">
                  <c:v>1.7070015992405641E-2</c:v>
                </c:pt>
                <c:pt idx="2466">
                  <c:v>1.7065549609975288E-2</c:v>
                </c:pt>
                <c:pt idx="2467">
                  <c:v>1.7061074913844239E-2</c:v>
                </c:pt>
                <c:pt idx="2468">
                  <c:v>1.7056591904017652E-2</c:v>
                </c:pt>
                <c:pt idx="2469">
                  <c:v>1.7052100580500683E-2</c:v>
                </c:pt>
                <c:pt idx="2470">
                  <c:v>1.7047682210668824E-2</c:v>
                </c:pt>
                <c:pt idx="2471">
                  <c:v>1.7043092992447176E-2</c:v>
                </c:pt>
                <c:pt idx="2472">
                  <c:v>1.7038576727931264E-2</c:v>
                </c:pt>
                <c:pt idx="2473">
                  <c:v>1.7034052149766228E-2</c:v>
                </c:pt>
                <c:pt idx="2474">
                  <c:v>1.702684765204765E-2</c:v>
                </c:pt>
                <c:pt idx="2475">
                  <c:v>1.7024978052530039E-2</c:v>
                </c:pt>
                <c:pt idx="2476">
                  <c:v>1.7020428533479518E-2</c:v>
                </c:pt>
                <c:pt idx="2477">
                  <c:v>1.7015870700821129E-2</c:v>
                </c:pt>
                <c:pt idx="2478">
                  <c:v>1.7011454081322149E-2</c:v>
                </c:pt>
                <c:pt idx="2479">
                  <c:v>1.7006730094714276E-2</c:v>
                </c:pt>
                <c:pt idx="2480">
                  <c:v>1.7002147321283859E-2</c:v>
                </c:pt>
                <c:pt idx="2481">
                  <c:v>1.6997556234289411E-2</c:v>
                </c:pt>
                <c:pt idx="2482">
                  <c:v>1.6992956833728354E-2</c:v>
                </c:pt>
                <c:pt idx="2483">
                  <c:v>1.6988349119623894E-2</c:v>
                </c:pt>
                <c:pt idx="2484">
                  <c:v>1.6983733091973454E-2</c:v>
                </c:pt>
                <c:pt idx="2485">
                  <c:v>1.6979108750795086E-2</c:v>
                </c:pt>
                <c:pt idx="2486">
                  <c:v>1.6974476096096518E-2</c:v>
                </c:pt>
                <c:pt idx="2487">
                  <c:v>1.6969835776824461E-2</c:v>
                </c:pt>
                <c:pt idx="2488">
                  <c:v>1.6965191037671169E-2</c:v>
                </c:pt>
                <c:pt idx="2489">
                  <c:v>1.6960545772260131E-2</c:v>
                </c:pt>
                <c:pt idx="2490">
                  <c:v>1.6955903874204519E-2</c:v>
                </c:pt>
                <c:pt idx="2491">
                  <c:v>1.6951337765889196E-2</c:v>
                </c:pt>
                <c:pt idx="2492">
                  <c:v>1.6946712306526168E-2</c:v>
                </c:pt>
                <c:pt idx="2493">
                  <c:v>1.6942026286485539E-2</c:v>
                </c:pt>
                <c:pt idx="2494">
                  <c:v>1.6937418266161512E-2</c:v>
                </c:pt>
                <c:pt idx="2495">
                  <c:v>1.6932819175458403E-2</c:v>
                </c:pt>
                <c:pt idx="2496">
                  <c:v>1.692822901436589E-2</c:v>
                </c:pt>
                <c:pt idx="2497">
                  <c:v>1.6923718961283363E-2</c:v>
                </c:pt>
                <c:pt idx="2498">
                  <c:v>1.6919075480968829E-2</c:v>
                </c:pt>
                <c:pt idx="2499">
                  <c:v>1.6914512108641071E-2</c:v>
                </c:pt>
                <c:pt idx="2500">
                  <c:v>1.6910030115014352E-2</c:v>
                </c:pt>
                <c:pt idx="2501">
                  <c:v>1.690541215268327E-2</c:v>
                </c:pt>
                <c:pt idx="2502">
                  <c:v>1.6900875569030017E-2</c:v>
                </c:pt>
                <c:pt idx="2503">
                  <c:v>1.6896347914912586E-2</c:v>
                </c:pt>
                <c:pt idx="2504">
                  <c:v>1.689182919032324E-2</c:v>
                </c:pt>
                <c:pt idx="2505">
                  <c:v>1.6887319395246504E-2</c:v>
                </c:pt>
                <c:pt idx="2506">
                  <c:v>1.6880817177369778E-2</c:v>
                </c:pt>
                <c:pt idx="2507">
                  <c:v>1.6878326593602513E-2</c:v>
                </c:pt>
                <c:pt idx="2508">
                  <c:v>1.6873995347443133E-2</c:v>
                </c:pt>
                <c:pt idx="2509">
                  <c:v>1.6869445796845739E-2</c:v>
                </c:pt>
                <c:pt idx="2510">
                  <c:v>1.6864904362245182E-2</c:v>
                </c:pt>
                <c:pt idx="2511">
                  <c:v>1.6860525289055794E-2</c:v>
                </c:pt>
                <c:pt idx="2512">
                  <c:v>1.685600085529412E-2</c:v>
                </c:pt>
                <c:pt idx="2513">
                  <c:v>1.6851718549337556E-2</c:v>
                </c:pt>
                <c:pt idx="2514">
                  <c:v>1.6847133066073765E-2</c:v>
                </c:pt>
                <c:pt idx="2515">
                  <c:v>1.6842712565589397E-2</c:v>
                </c:pt>
                <c:pt idx="2516">
                  <c:v>1.6838380292913957E-2</c:v>
                </c:pt>
                <c:pt idx="2517">
                  <c:v>1.6833898352815548E-2</c:v>
                </c:pt>
                <c:pt idx="2518">
                  <c:v>1.6829264413722456E-2</c:v>
                </c:pt>
                <c:pt idx="2519">
                  <c:v>1.6824878332036036E-2</c:v>
                </c:pt>
                <c:pt idx="2520">
                  <c:v>1.6820501178299425E-2</c:v>
                </c:pt>
                <c:pt idx="2521">
                  <c:v>1.6816132952506915E-2</c:v>
                </c:pt>
                <c:pt idx="2522">
                  <c:v>1.6812019084898135E-2</c:v>
                </c:pt>
                <c:pt idx="2523">
                  <c:v>1.6807670019349151E-2</c:v>
                </c:pt>
                <c:pt idx="2524">
                  <c:v>1.6803329883124545E-2</c:v>
                </c:pt>
                <c:pt idx="2525">
                  <c:v>1.6799081880354838E-2</c:v>
                </c:pt>
                <c:pt idx="2526">
                  <c:v>1.6794676398599471E-2</c:v>
                </c:pt>
                <c:pt idx="2527">
                  <c:v>1.6790447127514596E-2</c:v>
                </c:pt>
                <c:pt idx="2528">
                  <c:v>1.6786058631237818E-2</c:v>
                </c:pt>
                <c:pt idx="2529">
                  <c:v>1.6779227426827248E-2</c:v>
                </c:pt>
                <c:pt idx="2530">
                  <c:v>1.6777561971347554E-2</c:v>
                </c:pt>
                <c:pt idx="2531">
                  <c:v>1.6773198949719459E-2</c:v>
                </c:pt>
                <c:pt idx="2532">
                  <c:v>1.6768930247710815E-2</c:v>
                </c:pt>
                <c:pt idx="2533">
                  <c:v>1.6764670474933716E-2</c:v>
                </c:pt>
                <c:pt idx="2534">
                  <c:v>1.676041963138301E-2</c:v>
                </c:pt>
                <c:pt idx="2535">
                  <c:v>1.6756177717043224E-2</c:v>
                </c:pt>
                <c:pt idx="2536">
                  <c:v>1.6751944731904042E-2</c:v>
                </c:pt>
                <c:pt idx="2537">
                  <c:v>1.6747720675962887E-2</c:v>
                </c:pt>
                <c:pt idx="2538">
                  <c:v>1.6743505549204288E-2</c:v>
                </c:pt>
                <c:pt idx="2539">
                  <c:v>1.6739388706545899E-2</c:v>
                </c:pt>
                <c:pt idx="2540">
                  <c:v>1.673510208319607E-2</c:v>
                </c:pt>
                <c:pt idx="2541">
                  <c:v>1.6730913743930983E-2</c:v>
                </c:pt>
                <c:pt idx="2542">
                  <c:v>1.6726734333812349E-2</c:v>
                </c:pt>
                <c:pt idx="2543">
                  <c:v>1.6722654981832508E-2</c:v>
                </c:pt>
                <c:pt idx="2544">
                  <c:v>1.6718493874651186E-2</c:v>
                </c:pt>
                <c:pt idx="2545">
                  <c:v>1.67142496782243E-2</c:v>
                </c:pt>
                <c:pt idx="2546">
                  <c:v>1.6710105984585763E-2</c:v>
                </c:pt>
                <c:pt idx="2547">
                  <c:v>1.6705971220049843E-2</c:v>
                </c:pt>
                <c:pt idx="2548">
                  <c:v>1.6701565586324359E-2</c:v>
                </c:pt>
                <c:pt idx="2549">
                  <c:v>1.6697822282198405E-2</c:v>
                </c:pt>
                <c:pt idx="2550">
                  <c:v>1.6693620500921137E-2</c:v>
                </c:pt>
                <c:pt idx="2551">
                  <c:v>1.6689521452674501E-2</c:v>
                </c:pt>
                <c:pt idx="2552">
                  <c:v>1.6685621674525919E-2</c:v>
                </c:pt>
                <c:pt idx="2553">
                  <c:v>1.6681350143324052E-2</c:v>
                </c:pt>
                <c:pt idx="2554">
                  <c:v>1.6677373927973527E-2</c:v>
                </c:pt>
                <c:pt idx="2555">
                  <c:v>1.6673214550097855E-2</c:v>
                </c:pt>
                <c:pt idx="2556">
                  <c:v>1.6669160147008467E-2</c:v>
                </c:pt>
                <c:pt idx="2557">
                  <c:v>1.666511467292113E-2</c:v>
                </c:pt>
                <c:pt idx="2558">
                  <c:v>1.6661078127828115E-2</c:v>
                </c:pt>
                <c:pt idx="2559">
                  <c:v>1.6657050511719101E-2</c:v>
                </c:pt>
                <c:pt idx="2560">
                  <c:v>1.6653031824583778E-2</c:v>
                </c:pt>
                <c:pt idx="2561">
                  <c:v>1.6649022066414408E-2</c:v>
                </c:pt>
                <c:pt idx="2562">
                  <c:v>1.6645021237203256E-2</c:v>
                </c:pt>
                <c:pt idx="2563">
                  <c:v>1.6641029336940009E-2</c:v>
                </c:pt>
                <c:pt idx="2564">
                  <c:v>1.6637146929333879E-2</c:v>
                </c:pt>
                <c:pt idx="2565">
                  <c:v>1.6631371895528279E-2</c:v>
                </c:pt>
                <c:pt idx="2566">
                  <c:v>1.6627410608730339E-2</c:v>
                </c:pt>
                <c:pt idx="2567">
                  <c:v>1.662345825083647E-2</c:v>
                </c:pt>
                <c:pt idx="2568">
                  <c:v>1.6618952203726837E-2</c:v>
                </c:pt>
                <c:pt idx="2569">
                  <c:v>1.6615580321732572E-2</c:v>
                </c:pt>
                <c:pt idx="2570">
                  <c:v>1.6611344554281957E-2</c:v>
                </c:pt>
                <c:pt idx="2571">
                  <c:v>1.6607426540582764E-2</c:v>
                </c:pt>
                <c:pt idx="2572">
                  <c:v>1.6602959742271533E-2</c:v>
                </c:pt>
                <c:pt idx="2573">
                  <c:v>1.6599617295677747E-2</c:v>
                </c:pt>
                <c:pt idx="2574">
                  <c:v>1.6596041754207379E-2</c:v>
                </c:pt>
                <c:pt idx="2575">
                  <c:v>1.6592160827239202E-2</c:v>
                </c:pt>
                <c:pt idx="2576">
                  <c:v>1.6588288829100312E-2</c:v>
                </c:pt>
                <c:pt idx="2577">
                  <c:v>1.6584425759775239E-2</c:v>
                </c:pt>
                <c:pt idx="2578">
                  <c:v>1.6580464503754833E-2</c:v>
                </c:pt>
                <c:pt idx="2579">
                  <c:v>1.6576618831246392E-2</c:v>
                </c:pt>
                <c:pt idx="2580">
                  <c:v>1.6571687514358224E-2</c:v>
                </c:pt>
                <c:pt idx="2581">
                  <c:v>1.6568954271241054E-2</c:v>
                </c:pt>
                <c:pt idx="2582">
                  <c:v>1.6565135383725504E-2</c:v>
                </c:pt>
                <c:pt idx="2583">
                  <c:v>1.6560891363565339E-2</c:v>
                </c:pt>
                <c:pt idx="2584">
                  <c:v>1.6557634280634236E-2</c:v>
                </c:pt>
                <c:pt idx="2585">
                  <c:v>1.6553842641523164E-2</c:v>
                </c:pt>
                <c:pt idx="2586">
                  <c:v>1.654952027283052E-2</c:v>
                </c:pt>
                <c:pt idx="2587">
                  <c:v>1.6546174870677888E-2</c:v>
                </c:pt>
                <c:pt idx="2588">
                  <c:v>1.6542409552913639E-2</c:v>
                </c:pt>
                <c:pt idx="2589">
                  <c:v>1.6538653163410189E-2</c:v>
                </c:pt>
                <c:pt idx="2590">
                  <c:v>1.653490570216487E-2</c:v>
                </c:pt>
                <c:pt idx="2591">
                  <c:v>1.6531280310049065E-2</c:v>
                </c:pt>
                <c:pt idx="2592">
                  <c:v>1.652755117191787E-2</c:v>
                </c:pt>
                <c:pt idx="2593">
                  <c:v>1.6523830962466408E-2</c:v>
                </c:pt>
                <c:pt idx="2594">
                  <c:v>1.6520119681684358E-2</c:v>
                </c:pt>
                <c:pt idx="2595">
                  <c:v>1.6516417329556256E-2</c:v>
                </c:pt>
                <c:pt idx="2596">
                  <c:v>1.6512723906082098E-2</c:v>
                </c:pt>
                <c:pt idx="2597">
                  <c:v>1.6509039411251574E-2</c:v>
                </c:pt>
                <c:pt idx="2598">
                  <c:v>1.6505363845054365E-2</c:v>
                </c:pt>
                <c:pt idx="2599">
                  <c:v>1.6501174130981913E-2</c:v>
                </c:pt>
                <c:pt idx="2600">
                  <c:v>1.6497400273668639E-2</c:v>
                </c:pt>
                <c:pt idx="2601">
                  <c:v>1.6494272890862582E-2</c:v>
                </c:pt>
                <c:pt idx="2602">
                  <c:v>1.6490632568024743E-2</c:v>
                </c:pt>
                <c:pt idx="2603">
                  <c:v>1.6487001173330462E-2</c:v>
                </c:pt>
                <c:pt idx="2604">
                  <c:v>1.6483497948714346E-2</c:v>
                </c:pt>
                <c:pt idx="2605">
                  <c:v>1.6479884882720858E-2</c:v>
                </c:pt>
                <c:pt idx="2606">
                  <c:v>1.6475766597379721E-2</c:v>
                </c:pt>
                <c:pt idx="2607">
                  <c:v>1.6472685536424968E-2</c:v>
                </c:pt>
                <c:pt idx="2608">
                  <c:v>1.64692204392905E-2</c:v>
                </c:pt>
                <c:pt idx="2609">
                  <c:v>1.6465400295809118E-2</c:v>
                </c:pt>
                <c:pt idx="2610">
                  <c:v>1.6461322284184732E-2</c:v>
                </c:pt>
                <c:pt idx="2611">
                  <c:v>1.6458271428112958E-2</c:v>
                </c:pt>
                <c:pt idx="2612">
                  <c:v>1.6454966503049173E-2</c:v>
                </c:pt>
                <c:pt idx="2613">
                  <c:v>1.6451301782483212E-2</c:v>
                </c:pt>
                <c:pt idx="2614">
                  <c:v>1.6447769073294805E-2</c:v>
                </c:pt>
                <c:pt idx="2615">
                  <c:v>1.6444245292600471E-2</c:v>
                </c:pt>
                <c:pt idx="2616">
                  <c:v>1.6440730440389895E-2</c:v>
                </c:pt>
                <c:pt idx="2617">
                  <c:v>1.6436724399262685E-2</c:v>
                </c:pt>
                <c:pt idx="2618">
                  <c:v>1.6433228679492259E-2</c:v>
                </c:pt>
                <c:pt idx="2619">
                  <c:v>1.6429741888182383E-2</c:v>
                </c:pt>
                <c:pt idx="2620">
                  <c:v>1.6426264025322747E-2</c:v>
                </c:pt>
                <c:pt idx="2621">
                  <c:v>1.6422795090908188E-2</c:v>
                </c:pt>
                <c:pt idx="2622">
                  <c:v>1.6418951587932211E-2</c:v>
                </c:pt>
                <c:pt idx="2623">
                  <c:v>1.6415499069215578E-2</c:v>
                </c:pt>
                <c:pt idx="2624">
                  <c:v>1.6412055477603715E-2</c:v>
                </c:pt>
                <c:pt idx="2625">
                  <c:v>1.6408620813082347E-2</c:v>
                </c:pt>
                <c:pt idx="2626">
                  <c:v>1.6405584345202173E-2</c:v>
                </c:pt>
                <c:pt idx="2627">
                  <c:v>1.6402168981282751E-2</c:v>
                </c:pt>
                <c:pt idx="2628">
                  <c:v>1.6398762545746525E-2</c:v>
                </c:pt>
                <c:pt idx="2629">
                  <c:v>1.6395365038593492E-2</c:v>
                </c:pt>
                <c:pt idx="2630">
                  <c:v>1.6391273836761595E-2</c:v>
                </c:pt>
                <c:pt idx="2631">
                  <c:v>1.6387765245170771E-2</c:v>
                </c:pt>
                <c:pt idx="2632">
                  <c:v>1.6384397558636132E-2</c:v>
                </c:pt>
                <c:pt idx="2633">
                  <c:v>1.6381172231018194E-2</c:v>
                </c:pt>
                <c:pt idx="2634">
                  <c:v>1.6377688971909998E-2</c:v>
                </c:pt>
                <c:pt idx="2635">
                  <c:v>1.6374348071703515E-2</c:v>
                </c:pt>
                <c:pt idx="2636">
                  <c:v>1.6371016100252267E-2</c:v>
                </c:pt>
                <c:pt idx="2637">
                  <c:v>1.6367693057556254E-2</c:v>
                </c:pt>
                <c:pt idx="2638">
                  <c:v>1.6364378943605484E-2</c:v>
                </c:pt>
                <c:pt idx="2639">
                  <c:v>1.6361073758389966E-2</c:v>
                </c:pt>
                <c:pt idx="2640">
                  <c:v>1.6357777501902204E-2</c:v>
                </c:pt>
                <c:pt idx="2641">
                  <c:v>1.6354490174134706E-2</c:v>
                </c:pt>
                <c:pt idx="2642">
                  <c:v>1.6351211775082475E-2</c:v>
                </c:pt>
                <c:pt idx="2643">
                  <c:v>1.6347942304728025E-2</c:v>
                </c:pt>
                <c:pt idx="2644">
                  <c:v>1.6344681763076352E-2</c:v>
                </c:pt>
                <c:pt idx="2645">
                  <c:v>1.6341430150114966E-2</c:v>
                </c:pt>
                <c:pt idx="2646">
                  <c:v>1.6338327241386903E-2</c:v>
                </c:pt>
                <c:pt idx="2647">
                  <c:v>1.6334533216447081E-2</c:v>
                </c:pt>
                <c:pt idx="2648">
                  <c:v>1.6331728883280106E-2</c:v>
                </c:pt>
                <c:pt idx="2649">
                  <c:v>1.6328512984997434E-2</c:v>
                </c:pt>
                <c:pt idx="2650">
                  <c:v>1.6325306015365082E-2</c:v>
                </c:pt>
                <c:pt idx="2651">
                  <c:v>1.6322107974370559E-2</c:v>
                </c:pt>
                <c:pt idx="2652">
                  <c:v>1.6318918862018861E-2</c:v>
                </c:pt>
                <c:pt idx="2653">
                  <c:v>1.6315881900988479E-2</c:v>
                </c:pt>
                <c:pt idx="2654">
                  <c:v>1.6312567423186486E-2</c:v>
                </c:pt>
                <c:pt idx="2655">
                  <c:v>1.6309405096693319E-2</c:v>
                </c:pt>
                <c:pt idx="2656">
                  <c:v>1.6306251698805507E-2</c:v>
                </c:pt>
                <c:pt idx="2657">
                  <c:v>1.6303107229515557E-2</c:v>
                </c:pt>
                <c:pt idx="2658">
                  <c:v>1.6299971688813475E-2</c:v>
                </c:pt>
                <c:pt idx="2659">
                  <c:v>1.6296845076699262E-2</c:v>
                </c:pt>
                <c:pt idx="2660">
                  <c:v>1.6293287630816042E-2</c:v>
                </c:pt>
                <c:pt idx="2661">
                  <c:v>1.6290618638186982E-2</c:v>
                </c:pt>
                <c:pt idx="2662">
                  <c:v>1.6287518811771429E-2</c:v>
                </c:pt>
                <c:pt idx="2663">
                  <c:v>1.6284427913913768E-2</c:v>
                </c:pt>
                <c:pt idx="2664">
                  <c:v>1.6281055145729407E-2</c:v>
                </c:pt>
                <c:pt idx="2665">
                  <c:v>1.6278272903827162E-2</c:v>
                </c:pt>
                <c:pt idx="2666">
                  <c:v>1.6275208791585727E-2</c:v>
                </c:pt>
                <c:pt idx="2667">
                  <c:v>1.6272303788241033E-2</c:v>
                </c:pt>
                <c:pt idx="2668">
                  <c:v>1.6267219729782817E-2</c:v>
                </c:pt>
                <c:pt idx="2669">
                  <c:v>1.6265485650546484E-2</c:v>
                </c:pt>
                <c:pt idx="2670">
                  <c:v>1.6263041627781749E-2</c:v>
                </c:pt>
                <c:pt idx="2671">
                  <c:v>1.6260174341824071E-2</c:v>
                </c:pt>
                <c:pt idx="2672">
                  <c:v>1.6257011616878647E-2</c:v>
                </c:pt>
                <c:pt idx="2673">
                  <c:v>1.6253550755133701E-2</c:v>
                </c:pt>
                <c:pt idx="2674">
                  <c:v>1.6250556562915398E-2</c:v>
                </c:pt>
                <c:pt idx="2675">
                  <c:v>1.6247571297881607E-2</c:v>
                </c:pt>
                <c:pt idx="2676">
                  <c:v>1.6244594960024051E-2</c:v>
                </c:pt>
                <c:pt idx="2677">
                  <c:v>1.6241627549345494E-2</c:v>
                </c:pt>
                <c:pt idx="2678">
                  <c:v>1.6239135867485432E-2</c:v>
                </c:pt>
                <c:pt idx="2679">
                  <c:v>1.6236187825494908E-2</c:v>
                </c:pt>
                <c:pt idx="2680">
                  <c:v>1.6233405428243749E-2</c:v>
                </c:pt>
                <c:pt idx="2681">
                  <c:v>1.6230318526802845E-2</c:v>
                </c:pt>
                <c:pt idx="2682">
                  <c:v>1.6227554998314148E-2</c:v>
                </c:pt>
                <c:pt idx="2683">
                  <c:v>1.6224484941775308E-2</c:v>
                </c:pt>
                <c:pt idx="2684">
                  <c:v>1.622158154187231E-2</c:v>
                </c:pt>
                <c:pt idx="2685">
                  <c:v>1.6218687070367332E-2</c:v>
                </c:pt>
                <c:pt idx="2686">
                  <c:v>1.6215322574928873E-2</c:v>
                </c:pt>
                <c:pt idx="2687">
                  <c:v>1.6212924912513971E-2</c:v>
                </c:pt>
                <c:pt idx="2688">
                  <c:v>1.6210057226158092E-2</c:v>
                </c:pt>
                <c:pt idx="2689">
                  <c:v>1.6207198468167761E-2</c:v>
                </c:pt>
                <c:pt idx="2690">
                  <c:v>1.6204348638540478E-2</c:v>
                </c:pt>
                <c:pt idx="2691">
                  <c:v>1.6201670040188115E-2</c:v>
                </c:pt>
                <c:pt idx="2692">
                  <c:v>1.6198675764347581E-2</c:v>
                </c:pt>
                <c:pt idx="2693">
                  <c:v>1.6195852719766979E-2</c:v>
                </c:pt>
                <c:pt idx="2694">
                  <c:v>1.6193038603521948E-2</c:v>
                </c:pt>
                <c:pt idx="2695">
                  <c:v>1.6190233415607491E-2</c:v>
                </c:pt>
                <c:pt idx="2696">
                  <c:v>1.6187437156013618E-2</c:v>
                </c:pt>
                <c:pt idx="2697">
                  <c:v>1.6184649824735331E-2</c:v>
                </c:pt>
                <c:pt idx="2698">
                  <c:v>1.6181871421765137E-2</c:v>
                </c:pt>
                <c:pt idx="2699">
                  <c:v>1.61792683451994E-2</c:v>
                </c:pt>
                <c:pt idx="2700">
                  <c:v>1.6176508312623579E-2</c:v>
                </c:pt>
                <c:pt idx="2701">
                  <c:v>1.6173589782643161E-2</c:v>
                </c:pt>
                <c:pt idx="2702">
                  <c:v>1.617084709284039E-2</c:v>
                </c:pt>
                <c:pt idx="2703">
                  <c:v>1.6168113331318235E-2</c:v>
                </c:pt>
                <c:pt idx="2704">
                  <c:v>1.6165388498064204E-2</c:v>
                </c:pt>
                <c:pt idx="2705">
                  <c:v>1.6162842080279013E-2</c:v>
                </c:pt>
                <c:pt idx="2706">
                  <c:v>1.6159965616335537E-2</c:v>
                </c:pt>
                <c:pt idx="2707">
                  <c:v>1.615726756784841E-2</c:v>
                </c:pt>
                <c:pt idx="2708">
                  <c:v>1.6154065661737296E-2</c:v>
                </c:pt>
                <c:pt idx="2709">
                  <c:v>1.6151898255603592E-2</c:v>
                </c:pt>
                <c:pt idx="2710">
                  <c:v>1.6149226991830912E-2</c:v>
                </c:pt>
                <c:pt idx="2711">
                  <c:v>1.6146564656281392E-2</c:v>
                </c:pt>
                <c:pt idx="2712">
                  <c:v>1.6143911248950038E-2</c:v>
                </c:pt>
                <c:pt idx="2713">
                  <c:v>1.6141266769829354E-2</c:v>
                </c:pt>
                <c:pt idx="2714">
                  <c:v>1.6138081271718983E-2</c:v>
                </c:pt>
                <c:pt idx="2715">
                  <c:v>1.6136004596205011E-2</c:v>
                </c:pt>
                <c:pt idx="2716">
                  <c:v>1.6133188938400073E-2</c:v>
                </c:pt>
                <c:pt idx="2717">
                  <c:v>1.6130953846138496E-2</c:v>
                </c:pt>
                <c:pt idx="2718">
                  <c:v>1.6128178297198648E-2</c:v>
                </c:pt>
                <c:pt idx="2719">
                  <c:v>1.6125764141133366E-2</c:v>
                </c:pt>
                <c:pt idx="2720">
                  <c:v>1.612300540540873E-2</c:v>
                </c:pt>
                <c:pt idx="2721">
                  <c:v>1.6118421805421508E-2</c:v>
                </c:pt>
                <c:pt idx="2722">
                  <c:v>1.6117324310152649E-2</c:v>
                </c:pt>
                <c:pt idx="2723">
                  <c:v>1.6114769864813524E-2</c:v>
                </c:pt>
                <c:pt idx="2724">
                  <c:v>1.6112403735814018E-2</c:v>
                </c:pt>
                <c:pt idx="2725">
                  <c:v>1.6109687757309664E-2</c:v>
                </c:pt>
                <c:pt idx="2726">
                  <c:v>1.610661911468763E-2</c:v>
                </c:pt>
                <c:pt idx="2727">
                  <c:v>1.6104098805206517E-2</c:v>
                </c:pt>
                <c:pt idx="2728">
                  <c:v>1.6101587422173554E-2</c:v>
                </c:pt>
                <c:pt idx="2729">
                  <c:v>1.6099084965591599E-2</c:v>
                </c:pt>
                <c:pt idx="2730">
                  <c:v>1.609713872344342E-2</c:v>
                </c:pt>
                <c:pt idx="2731">
                  <c:v>1.6094838767072017E-2</c:v>
                </c:pt>
                <c:pt idx="2732">
                  <c:v>1.6092181603737734E-2</c:v>
                </c:pt>
                <c:pt idx="2733">
                  <c:v>1.6089716435397309E-2</c:v>
                </c:pt>
                <c:pt idx="2734">
                  <c:v>1.608744484487501E-2</c:v>
                </c:pt>
                <c:pt idx="2735">
                  <c:v>1.6083233000657948E-2</c:v>
                </c:pt>
                <c:pt idx="2736">
                  <c:v>1.6082374496368956E-2</c:v>
                </c:pt>
                <c:pt idx="2737">
                  <c:v>1.6079945038665559E-2</c:v>
                </c:pt>
                <c:pt idx="2738">
                  <c:v>1.6077711275002404E-2</c:v>
                </c:pt>
                <c:pt idx="2739">
                  <c:v>1.6075112906201075E-2</c:v>
                </c:pt>
                <c:pt idx="2740">
                  <c:v>1.6072710231421941E-2</c:v>
                </c:pt>
                <c:pt idx="2741">
                  <c:v>1.6070316484273053E-2</c:v>
                </c:pt>
                <c:pt idx="2742">
                  <c:v>1.6067931664744101E-2</c:v>
                </c:pt>
                <c:pt idx="2743">
                  <c:v>1.6065745193846459E-2</c:v>
                </c:pt>
                <c:pt idx="2744">
                  <c:v>1.6063188808545997E-2</c:v>
                </c:pt>
                <c:pt idx="2745">
                  <c:v>1.6060830771861375E-2</c:v>
                </c:pt>
                <c:pt idx="2746">
                  <c:v>1.6058481662773478E-2</c:v>
                </c:pt>
                <c:pt idx="2747">
                  <c:v>1.6056141481284886E-2</c:v>
                </c:pt>
                <c:pt idx="2748">
                  <c:v>1.6053810227385286E-2</c:v>
                </c:pt>
                <c:pt idx="2749">
                  <c:v>1.6051487901072099E-2</c:v>
                </c:pt>
                <c:pt idx="2750">
                  <c:v>1.6049174502342743E-2</c:v>
                </c:pt>
                <c:pt idx="2751">
                  <c:v>1.6047257467719109E-2</c:v>
                </c:pt>
                <c:pt idx="2752">
                  <c:v>1.6044768712949187E-2</c:v>
                </c:pt>
                <c:pt idx="2753">
                  <c:v>1.6042287871575162E-2</c:v>
                </c:pt>
                <c:pt idx="2754">
                  <c:v>1.6040010183111519E-2</c:v>
                </c:pt>
                <c:pt idx="2755">
                  <c:v>1.6037741422203346E-2</c:v>
                </c:pt>
                <c:pt idx="2756">
                  <c:v>1.6035481588840328E-2</c:v>
                </c:pt>
                <c:pt idx="2757">
                  <c:v>1.6033427591876925E-2</c:v>
                </c:pt>
                <c:pt idx="2758">
                  <c:v>1.6030988704744596E-2</c:v>
                </c:pt>
                <c:pt idx="2759">
                  <c:v>1.6028755653998989E-2</c:v>
                </c:pt>
                <c:pt idx="2760">
                  <c:v>1.6026531530783067E-2</c:v>
                </c:pt>
                <c:pt idx="2761">
                  <c:v>1.6024316335086514E-2</c:v>
                </c:pt>
                <c:pt idx="2762">
                  <c:v>1.6022110066909331E-2</c:v>
                </c:pt>
                <c:pt idx="2763">
                  <c:v>1.6019912726246359E-2</c:v>
                </c:pt>
                <c:pt idx="2764">
                  <c:v>1.6017724313087282E-2</c:v>
                </c:pt>
                <c:pt idx="2765">
                  <c:v>1.6015544827437264E-2</c:v>
                </c:pt>
                <c:pt idx="2766">
                  <c:v>1.6012244823462751E-2</c:v>
                </c:pt>
                <c:pt idx="2767">
                  <c:v>1.6011212638615394E-2</c:v>
                </c:pt>
                <c:pt idx="2768">
                  <c:v>1.6009465690498752E-2</c:v>
                </c:pt>
                <c:pt idx="2769">
                  <c:v>1.6007119550876248E-2</c:v>
                </c:pt>
                <c:pt idx="2770">
                  <c:v>1.6004781311531602E-2</c:v>
                </c:pt>
                <c:pt idx="2771">
                  <c:v>1.6002859868032293E-2</c:v>
                </c:pt>
                <c:pt idx="2772">
                  <c:v>1.6000538397511477E-2</c:v>
                </c:pt>
                <c:pt idx="2773">
                  <c:v>1.5998635896692093E-2</c:v>
                </c:pt>
                <c:pt idx="2774">
                  <c:v>1.5996331193344492E-2</c:v>
                </c:pt>
                <c:pt idx="2775">
                  <c:v>1.5994240982444643E-2</c:v>
                </c:pt>
                <c:pt idx="2776">
                  <c:v>1.5992366898671395E-2</c:v>
                </c:pt>
                <c:pt idx="2777">
                  <c:v>1.5990087342983877E-2</c:v>
                </c:pt>
                <c:pt idx="2778">
                  <c:v>1.5987399389173009E-2</c:v>
                </c:pt>
                <c:pt idx="2779">
                  <c:v>1.5985343248780773E-2</c:v>
                </c:pt>
                <c:pt idx="2780">
                  <c:v>1.5983296034599741E-2</c:v>
                </c:pt>
                <c:pt idx="2781">
                  <c:v>1.5982097125604444E-2</c:v>
                </c:pt>
                <c:pt idx="2782">
                  <c:v>1.5979859474434362E-2</c:v>
                </c:pt>
                <c:pt idx="2783">
                  <c:v>1.5977840682988093E-2</c:v>
                </c:pt>
                <c:pt idx="2784">
                  <c:v>1.597583081895031E-2</c:v>
                </c:pt>
                <c:pt idx="2785">
                  <c:v>1.5972690498185595E-2</c:v>
                </c:pt>
                <c:pt idx="2786">
                  <c:v>1.5971200199614684E-2</c:v>
                </c:pt>
                <c:pt idx="2787">
                  <c:v>1.5969854791267283E-2</c:v>
                </c:pt>
                <c:pt idx="2788">
                  <c:v>1.5967880636827362E-2</c:v>
                </c:pt>
                <c:pt idx="2789">
                  <c:v>1.5965915409777879E-2</c:v>
                </c:pt>
                <c:pt idx="2790">
                  <c:v>1.5964388922360004E-2</c:v>
                </c:pt>
                <c:pt idx="2791">
                  <c:v>1.5962011737824449E-2</c:v>
                </c:pt>
                <c:pt idx="2792">
                  <c:v>1.5960073292910187E-2</c:v>
                </c:pt>
                <c:pt idx="2793">
                  <c:v>1.5958143775368316E-2</c:v>
                </c:pt>
                <c:pt idx="2794">
                  <c:v>1.5956223185188519E-2</c:v>
                </c:pt>
                <c:pt idx="2795">
                  <c:v>1.5954311522370798E-2</c:v>
                </c:pt>
                <c:pt idx="2796">
                  <c:v>1.5952408786912575E-2</c:v>
                </c:pt>
                <c:pt idx="2797">
                  <c:v>1.595051497880353E-2</c:v>
                </c:pt>
                <c:pt idx="2798">
                  <c:v>1.5948630098043672E-2</c:v>
                </c:pt>
                <c:pt idx="2799">
                  <c:v>1.5946754144625257E-2</c:v>
                </c:pt>
                <c:pt idx="2800">
                  <c:v>1.5944887118543135E-2</c:v>
                </c:pt>
                <c:pt idx="2801">
                  <c:v>1.5943029019802459E-2</c:v>
                </c:pt>
                <c:pt idx="2802">
                  <c:v>1.5941179848390337E-2</c:v>
                </c:pt>
                <c:pt idx="2803">
                  <c:v>1.593956168088051E-2</c:v>
                </c:pt>
                <c:pt idx="2804">
                  <c:v>1.5937730920781989E-2</c:v>
                </c:pt>
                <c:pt idx="2805">
                  <c:v>1.5935685898094347E-2</c:v>
                </c:pt>
                <c:pt idx="2806">
                  <c:v>1.5933872435960339E-2</c:v>
                </c:pt>
                <c:pt idx="2807">
                  <c:v>1.5932067901136836E-2</c:v>
                </c:pt>
                <c:pt idx="2808">
                  <c:v>1.5930272293621255E-2</c:v>
                </c:pt>
                <c:pt idx="2809">
                  <c:v>1.5928711036050369E-2</c:v>
                </c:pt>
                <c:pt idx="2810">
                  <c:v>1.592670786048293E-2</c:v>
                </c:pt>
                <c:pt idx="2811">
                  <c:v>1.5924939034857605E-2</c:v>
                </c:pt>
                <c:pt idx="2812">
                  <c:v>1.5923406237649818E-2</c:v>
                </c:pt>
                <c:pt idx="2813">
                  <c:v>1.5921428165466267E-2</c:v>
                </c:pt>
                <c:pt idx="2814">
                  <c:v>1.5919686121695097E-2</c:v>
                </c:pt>
                <c:pt idx="2815">
                  <c:v>1.591795300519833E-2</c:v>
                </c:pt>
                <c:pt idx="2816">
                  <c:v>1.5916228815975965E-2</c:v>
                </c:pt>
                <c:pt idx="2817">
                  <c:v>1.5914513554025424E-2</c:v>
                </c:pt>
                <c:pt idx="2818">
                  <c:v>1.5911848016200381E-2</c:v>
                </c:pt>
                <c:pt idx="2819">
                  <c:v>1.5911109811906302E-2</c:v>
                </c:pt>
                <c:pt idx="2820">
                  <c:v>1.5909884581840315E-2</c:v>
                </c:pt>
                <c:pt idx="2821">
                  <c:v>1.590797393713983E-2</c:v>
                </c:pt>
                <c:pt idx="2822">
                  <c:v>1.5906071153151555E-2</c:v>
                </c:pt>
                <c:pt idx="2823">
                  <c:v>1.5904642741290664E-2</c:v>
                </c:pt>
                <c:pt idx="2824">
                  <c:v>1.5902756683549551E-2</c:v>
                </c:pt>
                <c:pt idx="2825">
                  <c:v>1.5901581733194125E-2</c:v>
                </c:pt>
                <c:pt idx="2826">
                  <c:v>1.5899477922895602E-2</c:v>
                </c:pt>
                <c:pt idx="2827">
                  <c:v>1.5897851933420928E-2</c:v>
                </c:pt>
                <c:pt idx="2828">
                  <c:v>1.5896470985356237E-2</c:v>
                </c:pt>
                <c:pt idx="2829">
                  <c:v>1.5894626736137493E-2</c:v>
                </c:pt>
                <c:pt idx="2830">
                  <c:v>1.5892316150361969E-2</c:v>
                </c:pt>
                <c:pt idx="2831">
                  <c:v>1.5890724167502146E-2</c:v>
                </c:pt>
                <c:pt idx="2832">
                  <c:v>1.588914111065368E-2</c:v>
                </c:pt>
                <c:pt idx="2833">
                  <c:v>1.5887566979810863E-2</c:v>
                </c:pt>
                <c:pt idx="2834">
                  <c:v>1.5886719969203406E-2</c:v>
                </c:pt>
                <c:pt idx="2835">
                  <c:v>1.5885165397436604E-2</c:v>
                </c:pt>
                <c:pt idx="2836">
                  <c:v>1.5883860412095607E-2</c:v>
                </c:pt>
                <c:pt idx="2837">
                  <c:v>1.5882083035486411E-2</c:v>
                </c:pt>
                <c:pt idx="2838">
                  <c:v>1.5880555245297856E-2</c:v>
                </c:pt>
                <c:pt idx="2839">
                  <c:v>1.5879278752523873E-2</c:v>
                </c:pt>
                <c:pt idx="2840">
                  <c:v>1.5876424427841762E-2</c:v>
                </c:pt>
                <c:pt idx="2841">
                  <c:v>1.5876025437839694E-2</c:v>
                </c:pt>
                <c:pt idx="2842">
                  <c:v>1.5874777441195198E-2</c:v>
                </c:pt>
                <c:pt idx="2843">
                  <c:v>1.5873050202089022E-2</c:v>
                </c:pt>
                <c:pt idx="2844">
                  <c:v>1.5871575974966707E-2</c:v>
                </c:pt>
                <c:pt idx="2845">
                  <c:v>1.5870110675015654E-2</c:v>
                </c:pt>
                <c:pt idx="2846">
                  <c:v>1.5868654302222968E-2</c:v>
                </c:pt>
                <c:pt idx="2847">
                  <c:v>1.5867206856593808E-2</c:v>
                </c:pt>
                <c:pt idx="2848">
                  <c:v>1.5865768338115278E-2</c:v>
                </c:pt>
                <c:pt idx="2849">
                  <c:v>1.5864338746792536E-2</c:v>
                </c:pt>
                <c:pt idx="2850">
                  <c:v>1.586291808261785E-2</c:v>
                </c:pt>
                <c:pt idx="2851">
                  <c:v>1.5861755595725779E-2</c:v>
                </c:pt>
                <c:pt idx="2852">
                  <c:v>1.5860103535704898E-2</c:v>
                </c:pt>
                <c:pt idx="2853">
                  <c:v>1.5858709652958897E-2</c:v>
                </c:pt>
                <c:pt idx="2854">
                  <c:v>1.5857324697350638E-2</c:v>
                </c:pt>
                <c:pt idx="2855">
                  <c:v>1.5856200225069783E-2</c:v>
                </c:pt>
                <c:pt idx="2856">
                  <c:v>1.5854833701233195E-2</c:v>
                </c:pt>
                <c:pt idx="2857">
                  <c:v>1.5853223393311029E-2</c:v>
                </c:pt>
                <c:pt idx="2858">
                  <c:v>1.585187414621762E-2</c:v>
                </c:pt>
                <c:pt idx="2859">
                  <c:v>1.5850533826241325E-2</c:v>
                </c:pt>
                <c:pt idx="2860">
                  <c:v>1.5848439466147494E-2</c:v>
                </c:pt>
                <c:pt idx="2861">
                  <c:v>1.5848134994861096E-2</c:v>
                </c:pt>
                <c:pt idx="2862">
                  <c:v>1.5846566429012516E-2</c:v>
                </c:pt>
                <c:pt idx="2863">
                  <c:v>1.584526181748919E-2</c:v>
                </c:pt>
                <c:pt idx="2864">
                  <c:v>1.5844479732146543E-2</c:v>
                </c:pt>
                <c:pt idx="2865">
                  <c:v>1.5842679375755186E-2</c:v>
                </c:pt>
                <c:pt idx="2866">
                  <c:v>1.5841659476204806E-2</c:v>
                </c:pt>
                <c:pt idx="2867">
                  <c:v>1.5840132642425155E-2</c:v>
                </c:pt>
                <c:pt idx="2868">
                  <c:v>1.5838872666397129E-2</c:v>
                </c:pt>
                <c:pt idx="2869">
                  <c:v>1.5837621617465582E-2</c:v>
                </c:pt>
                <c:pt idx="2870">
                  <c:v>1.5836379495617624E-2</c:v>
                </c:pt>
                <c:pt idx="2871">
                  <c:v>1.5835146300855831E-2</c:v>
                </c:pt>
                <c:pt idx="2872">
                  <c:v>1.5833922033177631E-2</c:v>
                </c:pt>
                <c:pt idx="2873">
                  <c:v>1.5832706692577858E-2</c:v>
                </c:pt>
                <c:pt idx="2874">
                  <c:v>1.5831500279053938E-2</c:v>
                </c:pt>
                <c:pt idx="2875">
                  <c:v>1.5830302792603296E-2</c:v>
                </c:pt>
                <c:pt idx="2876">
                  <c:v>1.5829378000535854E-2</c:v>
                </c:pt>
                <c:pt idx="2877">
                  <c:v>1.5827431776984504E-2</c:v>
                </c:pt>
                <c:pt idx="2878">
                  <c:v>1.5826264897622334E-2</c:v>
                </c:pt>
                <c:pt idx="2879">
                  <c:v>1.5825106945325705E-2</c:v>
                </c:pt>
                <c:pt idx="2880">
                  <c:v>1.5823794502363656E-2</c:v>
                </c:pt>
                <c:pt idx="2881">
                  <c:v>1.5822817821900696E-2</c:v>
                </c:pt>
                <c:pt idx="2882">
                  <c:v>1.5821151761681612E-2</c:v>
                </c:pt>
                <c:pt idx="2883">
                  <c:v>1.5820028340992724E-2</c:v>
                </c:pt>
                <c:pt idx="2884">
                  <c:v>1.5818755361745193E-2</c:v>
                </c:pt>
                <c:pt idx="2885">
                  <c:v>1.5817808278384492E-2</c:v>
                </c:pt>
                <c:pt idx="2886">
                  <c:v>1.5817251236738845E-2</c:v>
                </c:pt>
                <c:pt idx="2887">
                  <c:v>1.5816164700840171E-2</c:v>
                </c:pt>
                <c:pt idx="2888">
                  <c:v>1.5815087091978673E-2</c:v>
                </c:pt>
                <c:pt idx="2889">
                  <c:v>1.5814018410151769E-2</c:v>
                </c:pt>
                <c:pt idx="2890">
                  <c:v>1.5812686461155856E-2</c:v>
                </c:pt>
                <c:pt idx="2891">
                  <c:v>1.5811336275984189E-2</c:v>
                </c:pt>
                <c:pt idx="2892">
                  <c:v>1.5810592549277303E-2</c:v>
                </c:pt>
                <c:pt idx="2893">
                  <c:v>1.580955898328984E-2</c:v>
                </c:pt>
                <c:pt idx="2894">
                  <c:v>1.5808534343932479E-2</c:v>
                </c:pt>
                <c:pt idx="2895">
                  <c:v>1.5807649498459544E-2</c:v>
                </c:pt>
                <c:pt idx="2896">
                  <c:v>1.5806787594177404E-2</c:v>
                </c:pt>
                <c:pt idx="2897">
                  <c:v>1.5805790328552484E-2</c:v>
                </c:pt>
                <c:pt idx="2898">
                  <c:v>1.5804661527448284E-2</c:v>
                </c:pt>
                <c:pt idx="2899">
                  <c:v>1.5803545046495948E-2</c:v>
                </c:pt>
                <c:pt idx="2900">
                  <c:v>1.5802573966868572E-2</c:v>
                </c:pt>
                <c:pt idx="2901">
                  <c:v>1.5801611813847316E-2</c:v>
                </c:pt>
                <c:pt idx="2902">
                  <c:v>1.580065858744284E-2</c:v>
                </c:pt>
                <c:pt idx="2903">
                  <c:v>1.5799994202029231E-2</c:v>
                </c:pt>
                <c:pt idx="2904">
                  <c:v>1.5799059425458242E-2</c:v>
                </c:pt>
                <c:pt idx="2905">
                  <c:v>1.5798133575888329E-2</c:v>
                </c:pt>
                <c:pt idx="2906">
                  <c:v>1.5797216653314333E-2</c:v>
                </c:pt>
                <c:pt idx="2907">
                  <c:v>1.5796308657733672E-2</c:v>
                </c:pt>
                <c:pt idx="2908">
                  <c:v>1.5795409589146353E-2</c:v>
                </c:pt>
                <c:pt idx="2909">
                  <c:v>1.5794519447549792E-2</c:v>
                </c:pt>
                <c:pt idx="2910">
                  <c:v>1.5793638232943989E-2</c:v>
                </c:pt>
                <c:pt idx="2911">
                  <c:v>1.5792642061537979E-2</c:v>
                </c:pt>
                <c:pt idx="2912">
                  <c:v>1.5791494592354738E-2</c:v>
                </c:pt>
                <c:pt idx="2913">
                  <c:v>1.5790762252755108E-2</c:v>
                </c:pt>
                <c:pt idx="2914">
                  <c:v>1.578991614552816E-2</c:v>
                </c:pt>
                <c:pt idx="2915">
                  <c:v>1.5789078964888681E-2</c:v>
                </c:pt>
                <c:pt idx="2916">
                  <c:v>1.5788250710831342E-2</c:v>
                </c:pt>
                <c:pt idx="2917">
                  <c:v>1.5787719686202257E-2</c:v>
                </c:pt>
                <c:pt idx="2918">
                  <c:v>1.5786794930624334E-2</c:v>
                </c:pt>
                <c:pt idx="2919">
                  <c:v>1.5786109015629855E-2</c:v>
                </c:pt>
                <c:pt idx="2920">
                  <c:v>1.5785607247149058E-2</c:v>
                </c:pt>
                <c:pt idx="2921">
                  <c:v>1.5784243339234116E-2</c:v>
                </c:pt>
                <c:pt idx="2922">
                  <c:v>1.5783468644640308E-2</c:v>
                </c:pt>
                <c:pt idx="2923">
                  <c:v>1.5782702876620647E-2</c:v>
                </c:pt>
                <c:pt idx="2924">
                  <c:v>1.5781946035164474E-2</c:v>
                </c:pt>
                <c:pt idx="2925">
                  <c:v>1.5781784448189173E-2</c:v>
                </c:pt>
                <c:pt idx="2926">
                  <c:v>1.578075286807341E-2</c:v>
                </c:pt>
                <c:pt idx="2927">
                  <c:v>1.5780023411977883E-2</c:v>
                </c:pt>
                <c:pt idx="2928">
                  <c:v>1.5779302882837014E-2</c:v>
                </c:pt>
                <c:pt idx="2929">
                  <c:v>1.5778093877779398E-2</c:v>
                </c:pt>
                <c:pt idx="2930">
                  <c:v>1.5778282349344541E-2</c:v>
                </c:pt>
                <c:pt idx="2931">
                  <c:v>1.5777889508066245E-2</c:v>
                </c:pt>
                <c:pt idx="2932">
                  <c:v>1.5776911311309923E-2</c:v>
                </c:pt>
                <c:pt idx="2933">
                  <c:v>1.5775344510616129E-2</c:v>
                </c:pt>
                <c:pt idx="2934">
                  <c:v>1.577408215282659E-2</c:v>
                </c:pt>
                <c:pt idx="2935">
                  <c:v>1.5773424836319654E-2</c:v>
                </c:pt>
                <c:pt idx="2936">
                  <c:v>1.5772776445581407E-2</c:v>
                </c:pt>
                <c:pt idx="2937">
                  <c:v>1.5772136980609006E-2</c:v>
                </c:pt>
                <c:pt idx="2938">
                  <c:v>1.5773012462693844E-2</c:v>
                </c:pt>
                <c:pt idx="2939">
                  <c:v>1.5772393901624812E-2</c:v>
                </c:pt>
                <c:pt idx="2940">
                  <c:v>1.5771784268277373E-2</c:v>
                </c:pt>
                <c:pt idx="2941">
                  <c:v>1.5771183562644259E-2</c:v>
                </c:pt>
                <c:pt idx="2942">
                  <c:v>1.5770507973820586E-2</c:v>
                </c:pt>
                <c:pt idx="2943">
                  <c:v>1.5769621916532361E-2</c:v>
                </c:pt>
                <c:pt idx="2944">
                  <c:v>1.576904865683515E-2</c:v>
                </c:pt>
                <c:pt idx="2945">
                  <c:v>1.5768790032530754E-2</c:v>
                </c:pt>
                <c:pt idx="2946">
                  <c:v>1.5767010359415336E-2</c:v>
                </c:pt>
                <c:pt idx="2947">
                  <c:v>1.5767382441664313E-2</c:v>
                </c:pt>
                <c:pt idx="2948">
                  <c:v>1.5766844891242637E-2</c:v>
                </c:pt>
                <c:pt idx="2949">
                  <c:v>1.5766316268137348E-2</c:v>
                </c:pt>
                <c:pt idx="2950">
                  <c:v>1.5765796572343449E-2</c:v>
                </c:pt>
                <c:pt idx="2951">
                  <c:v>1.5765285803865936E-2</c:v>
                </c:pt>
                <c:pt idx="2952">
                  <c:v>1.5764783962699813E-2</c:v>
                </c:pt>
                <c:pt idx="2953">
                  <c:v>1.5764291048840084E-2</c:v>
                </c:pt>
                <c:pt idx="2954">
                  <c:v>1.5763807062294244E-2</c:v>
                </c:pt>
                <c:pt idx="2955">
                  <c:v>1.5763332003057295E-2</c:v>
                </c:pt>
                <c:pt idx="2956">
                  <c:v>1.5762865871124243E-2</c:v>
                </c:pt>
                <c:pt idx="2957">
                  <c:v>1.5762408666497585E-2</c:v>
                </c:pt>
                <c:pt idx="2958">
                  <c:v>1.5761960389174823E-2</c:v>
                </c:pt>
                <c:pt idx="2959">
                  <c:v>1.5760578454685134E-2</c:v>
                </c:pt>
                <c:pt idx="2960">
                  <c:v>1.5761405566352821E-2</c:v>
                </c:pt>
                <c:pt idx="2961">
                  <c:v>1.5760669121034909E-2</c:v>
                </c:pt>
                <c:pt idx="2962">
                  <c:v>1.5760256552925234E-2</c:v>
                </c:pt>
                <c:pt idx="2963">
                  <c:v>1.5759852912114458E-2</c:v>
                </c:pt>
                <c:pt idx="2964">
                  <c:v>1.5759458198600085E-2</c:v>
                </c:pt>
                <c:pt idx="2965">
                  <c:v>1.5759390462458164E-2</c:v>
                </c:pt>
                <c:pt idx="2966">
                  <c:v>1.5758695553468038E-2</c:v>
                </c:pt>
                <c:pt idx="2967">
                  <c:v>1.5758327621847867E-2</c:v>
                </c:pt>
                <c:pt idx="2968">
                  <c:v>1.57579686175216E-2</c:v>
                </c:pt>
                <c:pt idx="2969">
                  <c:v>1.5757618540491736E-2</c:v>
                </c:pt>
                <c:pt idx="2970">
                  <c:v>1.5757277390753277E-2</c:v>
                </c:pt>
                <c:pt idx="2971">
                  <c:v>1.5756945168306224E-2</c:v>
                </c:pt>
                <c:pt idx="2972">
                  <c:v>1.5756621873155574E-2</c:v>
                </c:pt>
                <c:pt idx="2973">
                  <c:v>1.5756307505293832E-2</c:v>
                </c:pt>
                <c:pt idx="2974">
                  <c:v>1.5756002064720998E-2</c:v>
                </c:pt>
                <c:pt idx="2975">
                  <c:v>1.5755705551437071E-2</c:v>
                </c:pt>
                <c:pt idx="2976">
                  <c:v>1.5755377610492671E-2</c:v>
                </c:pt>
                <c:pt idx="2977">
                  <c:v>1.5755139306745936E-2</c:v>
                </c:pt>
                <c:pt idx="2978">
                  <c:v>1.5754869575328734E-2</c:v>
                </c:pt>
                <c:pt idx="2979">
                  <c:v>1.5754935553715654E-2</c:v>
                </c:pt>
                <c:pt idx="2980">
                  <c:v>1.5754356894353561E-2</c:v>
                </c:pt>
                <c:pt idx="2981">
                  <c:v>1.5753130251954697E-2</c:v>
                </c:pt>
                <c:pt idx="2982">
                  <c:v>1.5753879922524028E-2</c:v>
                </c:pt>
                <c:pt idx="2983">
                  <c:v>1.5753984119104558E-2</c:v>
                </c:pt>
                <c:pt idx="2984">
                  <c:v>1.5753438659835139E-2</c:v>
                </c:pt>
                <c:pt idx="2985">
                  <c:v>1.5752240191391514E-2</c:v>
                </c:pt>
                <c:pt idx="2986">
                  <c:v>1.5751709092453683E-2</c:v>
                </c:pt>
                <c:pt idx="2987">
                  <c:v>1.5751517189517283E-2</c:v>
                </c:pt>
                <c:pt idx="2988">
                  <c:v>1.5751334212301047E-2</c:v>
                </c:pt>
                <c:pt idx="2989">
                  <c:v>1.5751160160804974E-2</c:v>
                </c:pt>
                <c:pt idx="2990">
                  <c:v>1.5752329126557385E-2</c:v>
                </c:pt>
                <c:pt idx="2991">
                  <c:v>1.5752509778232143E-2</c:v>
                </c:pt>
                <c:pt idx="2992">
                  <c:v>1.575203070038611E-2</c:v>
                </c:pt>
                <c:pt idx="2993">
                  <c:v>1.5751894878220096E-2</c:v>
                </c:pt>
                <c:pt idx="2994">
                  <c:v>1.5752104206987676E-2</c:v>
                </c:pt>
                <c:pt idx="2995">
                  <c:v>1.5751650015727314E-2</c:v>
                </c:pt>
                <c:pt idx="2996">
                  <c:v>1.5751540975400546E-2</c:v>
                </c:pt>
                <c:pt idx="2997">
                  <c:v>1.5751440862350197E-2</c:v>
                </c:pt>
                <c:pt idx="2998">
                  <c:v>1.5750333829796036E-2</c:v>
                </c:pt>
                <c:pt idx="2999">
                  <c:v>1.575126741809374E-2</c:v>
                </c:pt>
                <c:pt idx="3000">
                  <c:v>1.5751194086882636E-2</c:v>
                </c:pt>
                <c:pt idx="3001">
                  <c:v>1.5751129682947951E-2</c:v>
                </c:pt>
                <c:pt idx="3002">
                  <c:v>1.5751074206292182E-2</c:v>
                </c:pt>
                <c:pt idx="3003">
                  <c:v>1.5751369587420072E-2</c:v>
                </c:pt>
                <c:pt idx="3004">
                  <c:v>1.5750990034817391E-2</c:v>
                </c:pt>
                <c:pt idx="3005">
                  <c:v>1.5750961339993375E-2</c:v>
                </c:pt>
                <c:pt idx="3006">
                  <c:v>1.5750941511724348E-2</c:v>
                </c:pt>
                <c:pt idx="3007">
                  <c:v>1.5750929469197372E-2</c:v>
                </c:pt>
                <c:pt idx="3008">
                  <c:v>1.5750923285196561E-2</c:v>
                </c:pt>
                <c:pt idx="3009">
                  <c:v>1.5750921006881524E-2</c:v>
                </c:pt>
                <c:pt idx="3010">
                  <c:v>1.5750920681409375E-2</c:v>
                </c:pt>
                <c:pt idx="3011">
                  <c:v>1.5751265097262941E-2</c:v>
                </c:pt>
                <c:pt idx="3012">
                  <c:v>1.5751265097260519E-2</c:v>
                </c:pt>
                <c:pt idx="3013">
                  <c:v>1.5750920681409375E-2</c:v>
                </c:pt>
                <c:pt idx="3014">
                  <c:v>1.5750920681409375E-2</c:v>
                </c:pt>
                <c:pt idx="3015">
                  <c:v>1.5750920681406877E-2</c:v>
                </c:pt>
                <c:pt idx="3016">
                  <c:v>1.5750920681409375E-2</c:v>
                </c:pt>
                <c:pt idx="3017">
                  <c:v>1.5751265097262941E-2</c:v>
                </c:pt>
                <c:pt idx="3018">
                  <c:v>1.5750920681406877E-2</c:v>
                </c:pt>
                <c:pt idx="3019">
                  <c:v>1.5750920681406877E-2</c:v>
                </c:pt>
                <c:pt idx="3020">
                  <c:v>1.5749887494085575E-2</c:v>
                </c:pt>
                <c:pt idx="3021">
                  <c:v>1.5750920681409375E-2</c:v>
                </c:pt>
                <c:pt idx="3022">
                  <c:v>1.5750920681406877E-2</c:v>
                </c:pt>
                <c:pt idx="3023">
                  <c:v>1.5750920681406877E-2</c:v>
                </c:pt>
                <c:pt idx="3024">
                  <c:v>1.5750920681409375E-2</c:v>
                </c:pt>
                <c:pt idx="3025">
                  <c:v>1.5750920681409375E-2</c:v>
                </c:pt>
                <c:pt idx="3026">
                  <c:v>1.5750576275596957E-2</c:v>
                </c:pt>
                <c:pt idx="3027">
                  <c:v>1.5750920681409375E-2</c:v>
                </c:pt>
                <c:pt idx="3028">
                  <c:v>1.5751265097260519E-2</c:v>
                </c:pt>
                <c:pt idx="3029">
                  <c:v>1.5751265097262941E-2</c:v>
                </c:pt>
                <c:pt idx="3030">
                  <c:v>1.5750920681409375E-2</c:v>
                </c:pt>
                <c:pt idx="3031">
                  <c:v>1.5751265097262941E-2</c:v>
                </c:pt>
                <c:pt idx="3032">
                  <c:v>1.5750920681409375E-2</c:v>
                </c:pt>
                <c:pt idx="3033">
                  <c:v>1.5750576275594379E-2</c:v>
                </c:pt>
                <c:pt idx="3034">
                  <c:v>1.5750576275594379E-2</c:v>
                </c:pt>
                <c:pt idx="3035">
                  <c:v>1.5750576275594379E-2</c:v>
                </c:pt>
                <c:pt idx="3036">
                  <c:v>1.5750920681409375E-2</c:v>
                </c:pt>
                <c:pt idx="3037">
                  <c:v>1.5750576275594379E-2</c:v>
                </c:pt>
                <c:pt idx="3038">
                  <c:v>1.5749543118387863E-2</c:v>
                </c:pt>
                <c:pt idx="3039">
                  <c:v>1.5749543118387863E-2</c:v>
                </c:pt>
                <c:pt idx="3040">
                  <c:v>1.5749543118387863E-2</c:v>
                </c:pt>
                <c:pt idx="3041">
                  <c:v>1.5749543118387863E-2</c:v>
                </c:pt>
                <c:pt idx="3042">
                  <c:v>1.5750920681406877E-2</c:v>
                </c:pt>
                <c:pt idx="3043">
                  <c:v>1.5750576275594379E-2</c:v>
                </c:pt>
                <c:pt idx="3044">
                  <c:v>1.5750576275594379E-2</c:v>
                </c:pt>
                <c:pt idx="3045">
                  <c:v>1.5750576275594379E-2</c:v>
                </c:pt>
                <c:pt idx="3046">
                  <c:v>1.5750231879819943E-2</c:v>
                </c:pt>
                <c:pt idx="3047">
                  <c:v>1.5750576275594379E-2</c:v>
                </c:pt>
                <c:pt idx="3048">
                  <c:v>1.5750576275594379E-2</c:v>
                </c:pt>
                <c:pt idx="3049">
                  <c:v>1.5750576275594379E-2</c:v>
                </c:pt>
                <c:pt idx="3050">
                  <c:v>1.5750920681409375E-2</c:v>
                </c:pt>
                <c:pt idx="3051">
                  <c:v>1.5750576275594379E-2</c:v>
                </c:pt>
                <c:pt idx="3052">
                  <c:v>1.5750576275596957E-2</c:v>
                </c:pt>
                <c:pt idx="3053">
                  <c:v>1.5750576275594379E-2</c:v>
                </c:pt>
                <c:pt idx="3054">
                  <c:v>1.5750576275594379E-2</c:v>
                </c:pt>
                <c:pt idx="3055">
                  <c:v>1.5750920681409375E-2</c:v>
                </c:pt>
                <c:pt idx="3056">
                  <c:v>1.5750576275594379E-2</c:v>
                </c:pt>
                <c:pt idx="3057">
                  <c:v>1.5750576275594379E-2</c:v>
                </c:pt>
                <c:pt idx="3058">
                  <c:v>1.5750576275594379E-2</c:v>
                </c:pt>
                <c:pt idx="3059">
                  <c:v>1.5750576275591802E-2</c:v>
                </c:pt>
                <c:pt idx="3060">
                  <c:v>1.5750576275594379E-2</c:v>
                </c:pt>
                <c:pt idx="3061">
                  <c:v>1.5750576275594379E-2</c:v>
                </c:pt>
                <c:pt idx="3062">
                  <c:v>1.5750576275594379E-2</c:v>
                </c:pt>
                <c:pt idx="3063">
                  <c:v>1.5751265097260519E-2</c:v>
                </c:pt>
                <c:pt idx="3064">
                  <c:v>1.5750920681406877E-2</c:v>
                </c:pt>
                <c:pt idx="3065">
                  <c:v>1.5750576275594379E-2</c:v>
                </c:pt>
                <c:pt idx="3066">
                  <c:v>1.5750576275596957E-2</c:v>
                </c:pt>
                <c:pt idx="3067">
                  <c:v>1.5750576275594379E-2</c:v>
                </c:pt>
                <c:pt idx="3068">
                  <c:v>1.5750576275594379E-2</c:v>
                </c:pt>
                <c:pt idx="3069">
                  <c:v>1.5750920681409375E-2</c:v>
                </c:pt>
                <c:pt idx="3070">
                  <c:v>1.5750576275591802E-2</c:v>
                </c:pt>
                <c:pt idx="3071">
                  <c:v>1.5750576275594379E-2</c:v>
                </c:pt>
                <c:pt idx="3072">
                  <c:v>1.5750576275594379E-2</c:v>
                </c:pt>
                <c:pt idx="3073">
                  <c:v>1.5750576275594379E-2</c:v>
                </c:pt>
                <c:pt idx="3074">
                  <c:v>1.5750576275594379E-2</c:v>
                </c:pt>
                <c:pt idx="3075">
                  <c:v>1.5750576275594379E-2</c:v>
                </c:pt>
                <c:pt idx="3076">
                  <c:v>1.5750576275594379E-2</c:v>
                </c:pt>
                <c:pt idx="3077">
                  <c:v>1.5750576275594379E-2</c:v>
                </c:pt>
                <c:pt idx="3078">
                  <c:v>1.5750231879819943E-2</c:v>
                </c:pt>
                <c:pt idx="3079">
                  <c:v>1.5750576275594379E-2</c:v>
                </c:pt>
                <c:pt idx="3080">
                  <c:v>1.5751265097260519E-2</c:v>
                </c:pt>
                <c:pt idx="3081">
                  <c:v>1.5750920681409375E-2</c:v>
                </c:pt>
                <c:pt idx="3082">
                  <c:v>1.5750576275594379E-2</c:v>
                </c:pt>
                <c:pt idx="3083">
                  <c:v>1.5750920681409375E-2</c:v>
                </c:pt>
                <c:pt idx="3084">
                  <c:v>1.5750576275594379E-2</c:v>
                </c:pt>
                <c:pt idx="3085">
                  <c:v>1.5750920681406877E-2</c:v>
                </c:pt>
                <c:pt idx="3086">
                  <c:v>1.5750576275594379E-2</c:v>
                </c:pt>
                <c:pt idx="3087">
                  <c:v>1.5750576275594379E-2</c:v>
                </c:pt>
                <c:pt idx="3088">
                  <c:v>1.5750920681409375E-2</c:v>
                </c:pt>
                <c:pt idx="3089">
                  <c:v>1.5750576275594379E-2</c:v>
                </c:pt>
                <c:pt idx="3090">
                  <c:v>1.5750576275594379E-2</c:v>
                </c:pt>
                <c:pt idx="3091">
                  <c:v>1.5750576275594379E-2</c:v>
                </c:pt>
                <c:pt idx="3092">
                  <c:v>1.5750576275596957E-2</c:v>
                </c:pt>
                <c:pt idx="3093">
                  <c:v>1.5750576275594379E-2</c:v>
                </c:pt>
                <c:pt idx="3094">
                  <c:v>1.5750576275594379E-2</c:v>
                </c:pt>
                <c:pt idx="3095">
                  <c:v>1.5750576275594379E-2</c:v>
                </c:pt>
                <c:pt idx="3096">
                  <c:v>1.5750576275594379E-2</c:v>
                </c:pt>
                <c:pt idx="3097">
                  <c:v>1.5750920681409375E-2</c:v>
                </c:pt>
                <c:pt idx="3098">
                  <c:v>1.5750576275594379E-2</c:v>
                </c:pt>
                <c:pt idx="3099">
                  <c:v>1.5750920681406877E-2</c:v>
                </c:pt>
                <c:pt idx="3100">
                  <c:v>1.5750576275594379E-2</c:v>
                </c:pt>
                <c:pt idx="3101">
                  <c:v>1.5750231879819943E-2</c:v>
                </c:pt>
                <c:pt idx="3102">
                  <c:v>1.5750920681409375E-2</c:v>
                </c:pt>
                <c:pt idx="3103">
                  <c:v>1.5750576275594379E-2</c:v>
                </c:pt>
                <c:pt idx="3104">
                  <c:v>1.5750576275594379E-2</c:v>
                </c:pt>
                <c:pt idx="3105">
                  <c:v>1.5750576275594379E-2</c:v>
                </c:pt>
                <c:pt idx="3106">
                  <c:v>1.5750576275594379E-2</c:v>
                </c:pt>
                <c:pt idx="3107">
                  <c:v>1.5750576275594379E-2</c:v>
                </c:pt>
                <c:pt idx="3108">
                  <c:v>1.5750576275594379E-2</c:v>
                </c:pt>
                <c:pt idx="3109">
                  <c:v>1.5750576275594379E-2</c:v>
                </c:pt>
                <c:pt idx="3110">
                  <c:v>1.5750576275594379E-2</c:v>
                </c:pt>
                <c:pt idx="3111">
                  <c:v>1.5750920681406877E-2</c:v>
                </c:pt>
                <c:pt idx="3112">
                  <c:v>1.5750576275594379E-2</c:v>
                </c:pt>
                <c:pt idx="3113">
                  <c:v>1.5750576275594379E-2</c:v>
                </c:pt>
                <c:pt idx="3114">
                  <c:v>1.5750576275594379E-2</c:v>
                </c:pt>
                <c:pt idx="3115">
                  <c:v>1.5750920681409375E-2</c:v>
                </c:pt>
                <c:pt idx="3116">
                  <c:v>1.5750920681409375E-2</c:v>
                </c:pt>
                <c:pt idx="3117">
                  <c:v>1.5750576275594379E-2</c:v>
                </c:pt>
                <c:pt idx="3118">
                  <c:v>1.5750576275594379E-2</c:v>
                </c:pt>
                <c:pt idx="3119">
                  <c:v>1.5750576275596957E-2</c:v>
                </c:pt>
                <c:pt idx="3120">
                  <c:v>1.5749543118390719E-2</c:v>
                </c:pt>
                <c:pt idx="3121">
                  <c:v>1.5750920681409375E-2</c:v>
                </c:pt>
                <c:pt idx="3122">
                  <c:v>1.5750576275594379E-2</c:v>
                </c:pt>
                <c:pt idx="3123">
                  <c:v>1.5750576275596957E-2</c:v>
                </c:pt>
                <c:pt idx="3124">
                  <c:v>1.5751265097262941E-2</c:v>
                </c:pt>
                <c:pt idx="3125">
                  <c:v>1.5750576275596957E-2</c:v>
                </c:pt>
                <c:pt idx="3126">
                  <c:v>1.5750920681406877E-2</c:v>
                </c:pt>
                <c:pt idx="3127">
                  <c:v>1.5750576275594379E-2</c:v>
                </c:pt>
                <c:pt idx="3128">
                  <c:v>1.5750576275594379E-2</c:v>
                </c:pt>
                <c:pt idx="3129">
                  <c:v>1.5750576275594379E-2</c:v>
                </c:pt>
                <c:pt idx="3130">
                  <c:v>1.5750576275594379E-2</c:v>
                </c:pt>
                <c:pt idx="3131">
                  <c:v>1.5750576275596957E-2</c:v>
                </c:pt>
                <c:pt idx="3132">
                  <c:v>1.5750576275594379E-2</c:v>
                </c:pt>
                <c:pt idx="3133">
                  <c:v>1.5750576275594379E-2</c:v>
                </c:pt>
                <c:pt idx="3134">
                  <c:v>1.5750576275594379E-2</c:v>
                </c:pt>
                <c:pt idx="3135">
                  <c:v>1.5750576275594379E-2</c:v>
                </c:pt>
                <c:pt idx="3136">
                  <c:v>1.5750920681409375E-2</c:v>
                </c:pt>
                <c:pt idx="3137">
                  <c:v>1.5750576275594379E-2</c:v>
                </c:pt>
                <c:pt idx="3138">
                  <c:v>1.5750576275594379E-2</c:v>
                </c:pt>
                <c:pt idx="3139">
                  <c:v>1.5750576275591802E-2</c:v>
                </c:pt>
                <c:pt idx="3140">
                  <c:v>1.5750576275591802E-2</c:v>
                </c:pt>
                <c:pt idx="3141">
                  <c:v>1.5750576275594379E-2</c:v>
                </c:pt>
                <c:pt idx="3142">
                  <c:v>1.5749543118387863E-2</c:v>
                </c:pt>
                <c:pt idx="3143">
                  <c:v>1.5749543118387863E-2</c:v>
                </c:pt>
                <c:pt idx="3144">
                  <c:v>1.5749543118390719E-2</c:v>
                </c:pt>
                <c:pt idx="3145">
                  <c:v>1.5749543118387863E-2</c:v>
                </c:pt>
                <c:pt idx="3146">
                  <c:v>1.5750576275594379E-2</c:v>
                </c:pt>
                <c:pt idx="3147">
                  <c:v>1.5750576275594379E-2</c:v>
                </c:pt>
                <c:pt idx="3148">
                  <c:v>1.5750576275594379E-2</c:v>
                </c:pt>
                <c:pt idx="3149">
                  <c:v>1.5750576275594379E-2</c:v>
                </c:pt>
                <c:pt idx="3150">
                  <c:v>1.5750231879817278E-2</c:v>
                </c:pt>
                <c:pt idx="3151">
                  <c:v>1.5750231879819943E-2</c:v>
                </c:pt>
                <c:pt idx="3152">
                  <c:v>1.5750231879822607E-2</c:v>
                </c:pt>
                <c:pt idx="3153">
                  <c:v>1.5750231879822607E-2</c:v>
                </c:pt>
                <c:pt idx="3154">
                  <c:v>1.5750231879819943E-2</c:v>
                </c:pt>
                <c:pt idx="3155">
                  <c:v>1.5750576275591802E-2</c:v>
                </c:pt>
                <c:pt idx="3156">
                  <c:v>1.5750576275594379E-2</c:v>
                </c:pt>
                <c:pt idx="3157">
                  <c:v>1.5750576275594379E-2</c:v>
                </c:pt>
                <c:pt idx="3158">
                  <c:v>1.5750576275594379E-2</c:v>
                </c:pt>
                <c:pt idx="3159">
                  <c:v>1.5750231879817278E-2</c:v>
                </c:pt>
                <c:pt idx="3160">
                  <c:v>1.5750231879822607E-2</c:v>
                </c:pt>
                <c:pt idx="3161">
                  <c:v>1.5750231879819943E-2</c:v>
                </c:pt>
                <c:pt idx="3162">
                  <c:v>1.5750231879819943E-2</c:v>
                </c:pt>
                <c:pt idx="3163">
                  <c:v>1.5750576275594379E-2</c:v>
                </c:pt>
                <c:pt idx="3164">
                  <c:v>1.5750576275594379E-2</c:v>
                </c:pt>
                <c:pt idx="3165">
                  <c:v>1.5750576275594379E-2</c:v>
                </c:pt>
                <c:pt idx="3166">
                  <c:v>1.5750576275594379E-2</c:v>
                </c:pt>
                <c:pt idx="3167">
                  <c:v>1.5750576275594379E-2</c:v>
                </c:pt>
                <c:pt idx="3168">
                  <c:v>1.5750576275594379E-2</c:v>
                </c:pt>
                <c:pt idx="3169">
                  <c:v>1.5750576275596957E-2</c:v>
                </c:pt>
                <c:pt idx="3170">
                  <c:v>1.5750576275594379E-2</c:v>
                </c:pt>
                <c:pt idx="3171">
                  <c:v>1.5750576275594379E-2</c:v>
                </c:pt>
                <c:pt idx="3172">
                  <c:v>1.5750231879819943E-2</c:v>
                </c:pt>
                <c:pt idx="3173">
                  <c:v>1.5750231879819943E-2</c:v>
                </c:pt>
                <c:pt idx="3174">
                  <c:v>1.5750231879819943E-2</c:v>
                </c:pt>
                <c:pt idx="3175">
                  <c:v>1.5750231879822607E-2</c:v>
                </c:pt>
                <c:pt idx="3176">
                  <c:v>1.5750576275594379E-2</c:v>
                </c:pt>
                <c:pt idx="3177">
                  <c:v>1.5750576275594379E-2</c:v>
                </c:pt>
                <c:pt idx="3178">
                  <c:v>1.5750576275594379E-2</c:v>
                </c:pt>
                <c:pt idx="3179">
                  <c:v>1.5750576275591802E-2</c:v>
                </c:pt>
                <c:pt idx="3180">
                  <c:v>1.5750920681406877E-2</c:v>
                </c:pt>
                <c:pt idx="3181">
                  <c:v>1.5750231879819943E-2</c:v>
                </c:pt>
                <c:pt idx="3182">
                  <c:v>1.5750231879819943E-2</c:v>
                </c:pt>
                <c:pt idx="3183">
                  <c:v>1.5750231879819943E-2</c:v>
                </c:pt>
                <c:pt idx="3184">
                  <c:v>1.5750920681409375E-2</c:v>
                </c:pt>
                <c:pt idx="3185">
                  <c:v>1.5750576275591802E-2</c:v>
                </c:pt>
                <c:pt idx="3186">
                  <c:v>1.5750576275594379E-2</c:v>
                </c:pt>
                <c:pt idx="3187">
                  <c:v>1.5750576275594379E-2</c:v>
                </c:pt>
                <c:pt idx="3188">
                  <c:v>1.5750576275594379E-2</c:v>
                </c:pt>
                <c:pt idx="3189">
                  <c:v>1.5750576275594379E-2</c:v>
                </c:pt>
                <c:pt idx="3190">
                  <c:v>1.5750576275594379E-2</c:v>
                </c:pt>
                <c:pt idx="3191">
                  <c:v>1.5750576275594379E-2</c:v>
                </c:pt>
                <c:pt idx="3192">
                  <c:v>1.5750576275594379E-2</c:v>
                </c:pt>
                <c:pt idx="3193">
                  <c:v>1.5750576275596957E-2</c:v>
                </c:pt>
                <c:pt idx="3194">
                  <c:v>1.5749543118387863E-2</c:v>
                </c:pt>
                <c:pt idx="3195">
                  <c:v>1.5749543118390719E-2</c:v>
                </c:pt>
                <c:pt idx="3196">
                  <c:v>1.5749543118390719E-2</c:v>
                </c:pt>
                <c:pt idx="3197">
                  <c:v>1.5749543118387863E-2</c:v>
                </c:pt>
                <c:pt idx="3198">
                  <c:v>1.5750576275594379E-2</c:v>
                </c:pt>
                <c:pt idx="3199">
                  <c:v>1.5750576275594379E-2</c:v>
                </c:pt>
                <c:pt idx="3200">
                  <c:v>1.5750576275591802E-2</c:v>
                </c:pt>
                <c:pt idx="3201">
                  <c:v>1.5750576275594379E-2</c:v>
                </c:pt>
                <c:pt idx="3202">
                  <c:v>1.5751265097262941E-2</c:v>
                </c:pt>
                <c:pt idx="3203">
                  <c:v>1.5750920681409375E-2</c:v>
                </c:pt>
                <c:pt idx="3204">
                  <c:v>1.5750920681409375E-2</c:v>
                </c:pt>
                <c:pt idx="3205">
                  <c:v>1.5751265097262941E-2</c:v>
                </c:pt>
                <c:pt idx="3206">
                  <c:v>1.5750920681409375E-2</c:v>
                </c:pt>
                <c:pt idx="3207">
                  <c:v>1.5750920681409375E-2</c:v>
                </c:pt>
                <c:pt idx="3208">
                  <c:v>1.5750920681409375E-2</c:v>
                </c:pt>
                <c:pt idx="3209">
                  <c:v>1.5750920681406877E-2</c:v>
                </c:pt>
                <c:pt idx="3210">
                  <c:v>1.5750920681409375E-2</c:v>
                </c:pt>
                <c:pt idx="3211">
                  <c:v>1.5750920681411873E-2</c:v>
                </c:pt>
                <c:pt idx="3212">
                  <c:v>1.5750920681406877E-2</c:v>
                </c:pt>
                <c:pt idx="3213">
                  <c:v>1.5750920681406877E-2</c:v>
                </c:pt>
                <c:pt idx="3214">
                  <c:v>1.5750920681406877E-2</c:v>
                </c:pt>
                <c:pt idx="3215">
                  <c:v>1.5750920681409375E-2</c:v>
                </c:pt>
                <c:pt idx="3216">
                  <c:v>1.5750920681406877E-2</c:v>
                </c:pt>
                <c:pt idx="3217">
                  <c:v>1.5750920681409375E-2</c:v>
                </c:pt>
                <c:pt idx="3218">
                  <c:v>1.5751265097262941E-2</c:v>
                </c:pt>
                <c:pt idx="3219">
                  <c:v>1.5749887494085575E-2</c:v>
                </c:pt>
                <c:pt idx="3220">
                  <c:v>1.5750920681406877E-2</c:v>
                </c:pt>
                <c:pt idx="3221">
                  <c:v>1.5750920681409375E-2</c:v>
                </c:pt>
                <c:pt idx="3222">
                  <c:v>1.5750920681406877E-2</c:v>
                </c:pt>
                <c:pt idx="3223">
                  <c:v>1.5750920681406877E-2</c:v>
                </c:pt>
                <c:pt idx="3224">
                  <c:v>1.5750920681409375E-2</c:v>
                </c:pt>
                <c:pt idx="3225">
                  <c:v>1.5751265097262941E-2</c:v>
                </c:pt>
                <c:pt idx="3226">
                  <c:v>1.5750920681409375E-2</c:v>
                </c:pt>
                <c:pt idx="3227">
                  <c:v>1.5750920681409375E-2</c:v>
                </c:pt>
                <c:pt idx="3228">
                  <c:v>1.5750920681406877E-2</c:v>
                </c:pt>
                <c:pt idx="3229">
                  <c:v>1.5750920681409375E-2</c:v>
                </c:pt>
                <c:pt idx="3230">
                  <c:v>1.5750920681409375E-2</c:v>
                </c:pt>
                <c:pt idx="3231">
                  <c:v>1.5750920681409375E-2</c:v>
                </c:pt>
                <c:pt idx="3232">
                  <c:v>1.5749887494085575E-2</c:v>
                </c:pt>
                <c:pt idx="3233">
                  <c:v>1.5750920681409375E-2</c:v>
                </c:pt>
                <c:pt idx="3234">
                  <c:v>1.5750920681409375E-2</c:v>
                </c:pt>
                <c:pt idx="3235">
                  <c:v>1.5750920681406877E-2</c:v>
                </c:pt>
                <c:pt idx="3236">
                  <c:v>1.5751265097262941E-2</c:v>
                </c:pt>
                <c:pt idx="3237">
                  <c:v>1.5750920681409375E-2</c:v>
                </c:pt>
                <c:pt idx="3238">
                  <c:v>1.5750920681409375E-2</c:v>
                </c:pt>
                <c:pt idx="3239">
                  <c:v>1.5751265097262941E-2</c:v>
                </c:pt>
                <c:pt idx="3240">
                  <c:v>1.5750576275594379E-2</c:v>
                </c:pt>
                <c:pt idx="3241">
                  <c:v>1.5750576275594379E-2</c:v>
                </c:pt>
                <c:pt idx="3242">
                  <c:v>1.5750920681409375E-2</c:v>
                </c:pt>
                <c:pt idx="3243">
                  <c:v>1.5751265097262941E-2</c:v>
                </c:pt>
                <c:pt idx="3244">
                  <c:v>1.5750920681409375E-2</c:v>
                </c:pt>
                <c:pt idx="3245">
                  <c:v>1.5749887494085575E-2</c:v>
                </c:pt>
                <c:pt idx="3246">
                  <c:v>1.5749543118387863E-2</c:v>
                </c:pt>
                <c:pt idx="3247">
                  <c:v>1.5749543118387863E-2</c:v>
                </c:pt>
                <c:pt idx="3248">
                  <c:v>1.5749543118390719E-2</c:v>
                </c:pt>
                <c:pt idx="3249">
                  <c:v>1.5749543118390719E-2</c:v>
                </c:pt>
                <c:pt idx="3250">
                  <c:v>1.5750920681409375E-2</c:v>
                </c:pt>
                <c:pt idx="3251">
                  <c:v>1.5750920681409375E-2</c:v>
                </c:pt>
                <c:pt idx="3252">
                  <c:v>1.5751265097260519E-2</c:v>
                </c:pt>
                <c:pt idx="3253">
                  <c:v>1.5750920681409375E-2</c:v>
                </c:pt>
                <c:pt idx="3254">
                  <c:v>1.5751265097260519E-2</c:v>
                </c:pt>
                <c:pt idx="3255">
                  <c:v>1.5750920681409375E-2</c:v>
                </c:pt>
                <c:pt idx="3256">
                  <c:v>1.5750920681406877E-2</c:v>
                </c:pt>
                <c:pt idx="3257">
                  <c:v>1.5751265097262941E-2</c:v>
                </c:pt>
                <c:pt idx="3258">
                  <c:v>1.5749887494085575E-2</c:v>
                </c:pt>
                <c:pt idx="3259">
                  <c:v>1.5750920681409375E-2</c:v>
                </c:pt>
                <c:pt idx="3260">
                  <c:v>1.5750920681406877E-2</c:v>
                </c:pt>
                <c:pt idx="3261">
                  <c:v>1.5750920681409375E-2</c:v>
                </c:pt>
                <c:pt idx="3262">
                  <c:v>1.5750920681409375E-2</c:v>
                </c:pt>
                <c:pt idx="3263">
                  <c:v>1.5750920681406877E-2</c:v>
                </c:pt>
                <c:pt idx="3264">
                  <c:v>1.5750920681409375E-2</c:v>
                </c:pt>
                <c:pt idx="3265">
                  <c:v>1.5750920681406877E-2</c:v>
                </c:pt>
                <c:pt idx="3266">
                  <c:v>1.5750920681409375E-2</c:v>
                </c:pt>
                <c:pt idx="3267">
                  <c:v>1.5750920681409375E-2</c:v>
                </c:pt>
                <c:pt idx="3268">
                  <c:v>1.5750920681409375E-2</c:v>
                </c:pt>
                <c:pt idx="3269">
                  <c:v>1.5750920681409375E-2</c:v>
                </c:pt>
                <c:pt idx="3270">
                  <c:v>1.5750920681409375E-2</c:v>
                </c:pt>
                <c:pt idx="3271">
                  <c:v>1.5749887494082817E-2</c:v>
                </c:pt>
                <c:pt idx="3272">
                  <c:v>1.5751265097260519E-2</c:v>
                </c:pt>
                <c:pt idx="3273">
                  <c:v>1.5750920681409375E-2</c:v>
                </c:pt>
                <c:pt idx="3274">
                  <c:v>1.5750920681409375E-2</c:v>
                </c:pt>
                <c:pt idx="3275">
                  <c:v>1.5750920681409375E-2</c:v>
                </c:pt>
                <c:pt idx="3276">
                  <c:v>1.5750920681409375E-2</c:v>
                </c:pt>
                <c:pt idx="3277">
                  <c:v>1.5751265097262941E-2</c:v>
                </c:pt>
                <c:pt idx="3278">
                  <c:v>1.5750920681409375E-2</c:v>
                </c:pt>
                <c:pt idx="3279">
                  <c:v>1.5750920681409375E-2</c:v>
                </c:pt>
                <c:pt idx="3280">
                  <c:v>1.5750920681406877E-2</c:v>
                </c:pt>
                <c:pt idx="3281">
                  <c:v>1.5750920681406877E-2</c:v>
                </c:pt>
                <c:pt idx="3282">
                  <c:v>1.5750920681406877E-2</c:v>
                </c:pt>
                <c:pt idx="3283">
                  <c:v>1.5750920681406877E-2</c:v>
                </c:pt>
                <c:pt idx="3284">
                  <c:v>1.5750920681409375E-2</c:v>
                </c:pt>
                <c:pt idx="3285">
                  <c:v>1.5750920681406877E-2</c:v>
                </c:pt>
                <c:pt idx="3286">
                  <c:v>1.5750920681406877E-2</c:v>
                </c:pt>
                <c:pt idx="3287">
                  <c:v>1.5750920681409375E-2</c:v>
                </c:pt>
                <c:pt idx="3288">
                  <c:v>1.5750920681409375E-2</c:v>
                </c:pt>
                <c:pt idx="3289">
                  <c:v>1.5750920681406877E-2</c:v>
                </c:pt>
                <c:pt idx="3290">
                  <c:v>1.5750920681409375E-2</c:v>
                </c:pt>
                <c:pt idx="3291">
                  <c:v>1.5751265097262941E-2</c:v>
                </c:pt>
                <c:pt idx="3292">
                  <c:v>1.5750920681406877E-2</c:v>
                </c:pt>
                <c:pt idx="3293">
                  <c:v>1.5749887494082817E-2</c:v>
                </c:pt>
                <c:pt idx="3294">
                  <c:v>1.5750920681409375E-2</c:v>
                </c:pt>
                <c:pt idx="3295">
                  <c:v>1.5751265097262941E-2</c:v>
                </c:pt>
                <c:pt idx="3296">
                  <c:v>1.5750920681409375E-2</c:v>
                </c:pt>
                <c:pt idx="3297">
                  <c:v>1.5750920681409375E-2</c:v>
                </c:pt>
                <c:pt idx="3298">
                  <c:v>1.5749887494085575E-2</c:v>
                </c:pt>
                <c:pt idx="3299">
                  <c:v>1.5749887494085575E-2</c:v>
                </c:pt>
                <c:pt idx="3300">
                  <c:v>1.5749887494085575E-2</c:v>
                </c:pt>
                <c:pt idx="3301">
                  <c:v>1.5749887494085575E-2</c:v>
                </c:pt>
                <c:pt idx="3302">
                  <c:v>1.5750920681409375E-2</c:v>
                </c:pt>
                <c:pt idx="3303">
                  <c:v>1.5751265097260519E-2</c:v>
                </c:pt>
                <c:pt idx="3304">
                  <c:v>1.5750920681409375E-2</c:v>
                </c:pt>
                <c:pt idx="3305">
                  <c:v>1.5750920681409375E-2</c:v>
                </c:pt>
                <c:pt idx="3306">
                  <c:v>1.5749887494082817E-2</c:v>
                </c:pt>
                <c:pt idx="3307">
                  <c:v>1.5750920681406877E-2</c:v>
                </c:pt>
                <c:pt idx="3308">
                  <c:v>1.5750920681409375E-2</c:v>
                </c:pt>
                <c:pt idx="3309">
                  <c:v>1.5750920681406877E-2</c:v>
                </c:pt>
                <c:pt idx="3310">
                  <c:v>1.5751265097262941E-2</c:v>
                </c:pt>
                <c:pt idx="3311">
                  <c:v>1.5750920681409375E-2</c:v>
                </c:pt>
                <c:pt idx="3312">
                  <c:v>1.5750920681409375E-2</c:v>
                </c:pt>
                <c:pt idx="3313">
                  <c:v>1.5750920681409375E-2</c:v>
                </c:pt>
                <c:pt idx="3314">
                  <c:v>1.5750920681406877E-2</c:v>
                </c:pt>
                <c:pt idx="3315">
                  <c:v>1.5751265097262941E-2</c:v>
                </c:pt>
                <c:pt idx="3316">
                  <c:v>1.5750920681409375E-2</c:v>
                </c:pt>
                <c:pt idx="3317">
                  <c:v>1.5750920681409375E-2</c:v>
                </c:pt>
                <c:pt idx="3318">
                  <c:v>1.5750920681409375E-2</c:v>
                </c:pt>
                <c:pt idx="3319">
                  <c:v>1.574988749408833E-2</c:v>
                </c:pt>
                <c:pt idx="3320">
                  <c:v>1.5750920681409375E-2</c:v>
                </c:pt>
                <c:pt idx="3321">
                  <c:v>1.5750920681406877E-2</c:v>
                </c:pt>
                <c:pt idx="3322">
                  <c:v>1.5750920681409375E-2</c:v>
                </c:pt>
                <c:pt idx="3323">
                  <c:v>1.5751265097262941E-2</c:v>
                </c:pt>
                <c:pt idx="3324">
                  <c:v>1.5751265097262941E-2</c:v>
                </c:pt>
                <c:pt idx="3325">
                  <c:v>1.5750920681406877E-2</c:v>
                </c:pt>
                <c:pt idx="3326">
                  <c:v>1.5750920681409375E-2</c:v>
                </c:pt>
                <c:pt idx="3327">
                  <c:v>1.5750920681409375E-2</c:v>
                </c:pt>
                <c:pt idx="3328">
                  <c:v>1.5750920681409375E-2</c:v>
                </c:pt>
                <c:pt idx="3329">
                  <c:v>1.5751265097262941E-2</c:v>
                </c:pt>
                <c:pt idx="3330">
                  <c:v>1.5750920681409375E-2</c:v>
                </c:pt>
                <c:pt idx="3331">
                  <c:v>1.5750920681409375E-2</c:v>
                </c:pt>
                <c:pt idx="3332">
                  <c:v>1.5750920681406877E-2</c:v>
                </c:pt>
                <c:pt idx="3333">
                  <c:v>1.5750920681409375E-2</c:v>
                </c:pt>
                <c:pt idx="3334">
                  <c:v>1.5750920681409375E-2</c:v>
                </c:pt>
                <c:pt idx="3335">
                  <c:v>1.5750920681409375E-2</c:v>
                </c:pt>
                <c:pt idx="3336">
                  <c:v>1.5750920681406877E-2</c:v>
                </c:pt>
                <c:pt idx="3337">
                  <c:v>1.5750920681409375E-2</c:v>
                </c:pt>
                <c:pt idx="3338">
                  <c:v>1.5750920681409375E-2</c:v>
                </c:pt>
                <c:pt idx="3339">
                  <c:v>1.5750920681409375E-2</c:v>
                </c:pt>
                <c:pt idx="3340">
                  <c:v>1.5751265097260519E-2</c:v>
                </c:pt>
                <c:pt idx="3341">
                  <c:v>1.5751265097260519E-2</c:v>
                </c:pt>
                <c:pt idx="3342">
                  <c:v>1.5750920681409375E-2</c:v>
                </c:pt>
                <c:pt idx="3343">
                  <c:v>1.5751265097262941E-2</c:v>
                </c:pt>
                <c:pt idx="3344">
                  <c:v>1.5750920681406877E-2</c:v>
                </c:pt>
                <c:pt idx="3345">
                  <c:v>1.5750920681409375E-2</c:v>
                </c:pt>
                <c:pt idx="3346">
                  <c:v>1.5750576275594379E-2</c:v>
                </c:pt>
                <c:pt idx="3347">
                  <c:v>1.5750576275594379E-2</c:v>
                </c:pt>
                <c:pt idx="3348">
                  <c:v>1.5750920681406877E-2</c:v>
                </c:pt>
                <c:pt idx="3349">
                  <c:v>1.5750576275594379E-2</c:v>
                </c:pt>
                <c:pt idx="3350">
                  <c:v>1.5749543118387863E-2</c:v>
                </c:pt>
                <c:pt idx="3351">
                  <c:v>1.5749543118390719E-2</c:v>
                </c:pt>
                <c:pt idx="3352">
                  <c:v>1.5749543118387863E-2</c:v>
                </c:pt>
                <c:pt idx="3353">
                  <c:v>1.5750920681409375E-2</c:v>
                </c:pt>
                <c:pt idx="3354">
                  <c:v>1.5750576275594379E-2</c:v>
                </c:pt>
                <c:pt idx="3355">
                  <c:v>1.5750576275591802E-2</c:v>
                </c:pt>
                <c:pt idx="3356">
                  <c:v>1.5750576275596957E-2</c:v>
                </c:pt>
                <c:pt idx="3357">
                  <c:v>1.5750576275594379E-2</c:v>
                </c:pt>
                <c:pt idx="3358">
                  <c:v>1.5749543118390719E-2</c:v>
                </c:pt>
                <c:pt idx="3359">
                  <c:v>1.5750576275594379E-2</c:v>
                </c:pt>
                <c:pt idx="3360">
                  <c:v>1.5750576275594379E-2</c:v>
                </c:pt>
                <c:pt idx="3361">
                  <c:v>1.5750576275594379E-2</c:v>
                </c:pt>
                <c:pt idx="3362">
                  <c:v>1.5751265097260519E-2</c:v>
                </c:pt>
                <c:pt idx="3363">
                  <c:v>1.5750576275594379E-2</c:v>
                </c:pt>
                <c:pt idx="3364">
                  <c:v>1.5750576275594379E-2</c:v>
                </c:pt>
                <c:pt idx="3365">
                  <c:v>1.5750576275594379E-2</c:v>
                </c:pt>
                <c:pt idx="3366">
                  <c:v>1.5750576275594379E-2</c:v>
                </c:pt>
                <c:pt idx="3367">
                  <c:v>1.5750576275594379E-2</c:v>
                </c:pt>
                <c:pt idx="3368">
                  <c:v>1.5750576275594379E-2</c:v>
                </c:pt>
                <c:pt idx="3369">
                  <c:v>1.5750576275594379E-2</c:v>
                </c:pt>
                <c:pt idx="3370">
                  <c:v>1.5750576275594379E-2</c:v>
                </c:pt>
                <c:pt idx="3371">
                  <c:v>1.5750576275594379E-2</c:v>
                </c:pt>
                <c:pt idx="3372">
                  <c:v>1.5750576275594379E-2</c:v>
                </c:pt>
                <c:pt idx="3373">
                  <c:v>1.5750576275594379E-2</c:v>
                </c:pt>
                <c:pt idx="3374">
                  <c:v>1.5750576275594379E-2</c:v>
                </c:pt>
                <c:pt idx="3375">
                  <c:v>1.5750920681406877E-2</c:v>
                </c:pt>
                <c:pt idx="3376">
                  <c:v>1.5750920681406877E-2</c:v>
                </c:pt>
                <c:pt idx="3377">
                  <c:v>1.5750576275596957E-2</c:v>
                </c:pt>
                <c:pt idx="3378">
                  <c:v>1.5750576275594379E-2</c:v>
                </c:pt>
                <c:pt idx="3379">
                  <c:v>1.5750576275594379E-2</c:v>
                </c:pt>
                <c:pt idx="3380">
                  <c:v>1.5750576275594379E-2</c:v>
                </c:pt>
                <c:pt idx="3381">
                  <c:v>1.5750920681406877E-2</c:v>
                </c:pt>
                <c:pt idx="3382">
                  <c:v>1.5750576275594379E-2</c:v>
                </c:pt>
                <c:pt idx="3383">
                  <c:v>1.5750576275594379E-2</c:v>
                </c:pt>
                <c:pt idx="3384">
                  <c:v>1.5750920681406877E-2</c:v>
                </c:pt>
                <c:pt idx="3385">
                  <c:v>1.5750576275596957E-2</c:v>
                </c:pt>
                <c:pt idx="3386">
                  <c:v>1.5750576275594379E-2</c:v>
                </c:pt>
                <c:pt idx="3387">
                  <c:v>1.5750576275591802E-2</c:v>
                </c:pt>
                <c:pt idx="3388">
                  <c:v>1.5750576275594379E-2</c:v>
                </c:pt>
                <c:pt idx="3389">
                  <c:v>1.5750576275594379E-2</c:v>
                </c:pt>
                <c:pt idx="3390">
                  <c:v>1.5750231879819943E-2</c:v>
                </c:pt>
                <c:pt idx="3391">
                  <c:v>1.5750576275591802E-2</c:v>
                </c:pt>
                <c:pt idx="3392">
                  <c:v>1.5751265097262941E-2</c:v>
                </c:pt>
                <c:pt idx="3393">
                  <c:v>1.5750920681406877E-2</c:v>
                </c:pt>
                <c:pt idx="3394">
                  <c:v>1.5750576275594379E-2</c:v>
                </c:pt>
                <c:pt idx="3395">
                  <c:v>1.5750920681406877E-2</c:v>
                </c:pt>
                <c:pt idx="3396">
                  <c:v>1.5750576275594379E-2</c:v>
                </c:pt>
                <c:pt idx="3397">
                  <c:v>1.5751265097262941E-2</c:v>
                </c:pt>
                <c:pt idx="3398">
                  <c:v>1.5750576275594379E-2</c:v>
                </c:pt>
                <c:pt idx="3399">
                  <c:v>1.5750576275594379E-2</c:v>
                </c:pt>
                <c:pt idx="3400">
                  <c:v>1.5750920681409375E-2</c:v>
                </c:pt>
                <c:pt idx="3401">
                  <c:v>1.5750576275594379E-2</c:v>
                </c:pt>
                <c:pt idx="3402">
                  <c:v>1.5749543118387863E-2</c:v>
                </c:pt>
                <c:pt idx="3403">
                  <c:v>1.5749543118387863E-2</c:v>
                </c:pt>
                <c:pt idx="3404">
                  <c:v>1.5749543118387863E-2</c:v>
                </c:pt>
                <c:pt idx="3405">
                  <c:v>1.5749543118387863E-2</c:v>
                </c:pt>
                <c:pt idx="3406">
                  <c:v>1.5750576275596957E-2</c:v>
                </c:pt>
                <c:pt idx="3407">
                  <c:v>1.5750576275596957E-2</c:v>
                </c:pt>
                <c:pt idx="3408">
                  <c:v>1.5750920681409375E-2</c:v>
                </c:pt>
                <c:pt idx="3409">
                  <c:v>1.5750576275594379E-2</c:v>
                </c:pt>
                <c:pt idx="3410">
                  <c:v>1.5750576275594379E-2</c:v>
                </c:pt>
                <c:pt idx="3411">
                  <c:v>1.5750920681409375E-2</c:v>
                </c:pt>
                <c:pt idx="3412">
                  <c:v>1.5750231879819943E-2</c:v>
                </c:pt>
                <c:pt idx="3413">
                  <c:v>1.5750576275594379E-2</c:v>
                </c:pt>
                <c:pt idx="3414">
                  <c:v>1.5750920681409375E-2</c:v>
                </c:pt>
                <c:pt idx="3415">
                  <c:v>1.5750576275594379E-2</c:v>
                </c:pt>
                <c:pt idx="3416">
                  <c:v>1.5750576275591802E-2</c:v>
                </c:pt>
                <c:pt idx="3417">
                  <c:v>1.5750576275594379E-2</c:v>
                </c:pt>
                <c:pt idx="3418">
                  <c:v>1.5750576275591802E-2</c:v>
                </c:pt>
                <c:pt idx="3419">
                  <c:v>1.5750576275596957E-2</c:v>
                </c:pt>
                <c:pt idx="3420">
                  <c:v>1.5750576275596957E-2</c:v>
                </c:pt>
                <c:pt idx="3421">
                  <c:v>1.5750576275594379E-2</c:v>
                </c:pt>
                <c:pt idx="3422">
                  <c:v>1.5750576275594379E-2</c:v>
                </c:pt>
                <c:pt idx="3423">
                  <c:v>1.5750920681406877E-2</c:v>
                </c:pt>
                <c:pt idx="3424">
                  <c:v>1.5750576275594379E-2</c:v>
                </c:pt>
                <c:pt idx="3425">
                  <c:v>1.5750576275594379E-2</c:v>
                </c:pt>
                <c:pt idx="3426">
                  <c:v>1.5750576275594379E-2</c:v>
                </c:pt>
                <c:pt idx="3427">
                  <c:v>1.5750920681406877E-2</c:v>
                </c:pt>
                <c:pt idx="3428">
                  <c:v>1.5750920681409375E-2</c:v>
                </c:pt>
                <c:pt idx="3429">
                  <c:v>1.5750576275594379E-2</c:v>
                </c:pt>
                <c:pt idx="3430">
                  <c:v>1.5750576275594379E-2</c:v>
                </c:pt>
                <c:pt idx="3431">
                  <c:v>1.5750576275596957E-2</c:v>
                </c:pt>
                <c:pt idx="3432">
                  <c:v>1.5749543118390719E-2</c:v>
                </c:pt>
                <c:pt idx="3433">
                  <c:v>1.5750920681409375E-2</c:v>
                </c:pt>
                <c:pt idx="3434">
                  <c:v>1.5750576275591802E-2</c:v>
                </c:pt>
                <c:pt idx="3435">
                  <c:v>1.5750576275594379E-2</c:v>
                </c:pt>
                <c:pt idx="3436">
                  <c:v>1.5751265097260519E-2</c:v>
                </c:pt>
                <c:pt idx="3437">
                  <c:v>1.5750576275594379E-2</c:v>
                </c:pt>
                <c:pt idx="3438">
                  <c:v>1.5750920681406877E-2</c:v>
                </c:pt>
                <c:pt idx="3439">
                  <c:v>1.5750576275594379E-2</c:v>
                </c:pt>
                <c:pt idx="3440">
                  <c:v>1.5750576275594379E-2</c:v>
                </c:pt>
                <c:pt idx="3441">
                  <c:v>1.5750576275594379E-2</c:v>
                </c:pt>
                <c:pt idx="3442">
                  <c:v>1.5750576275596957E-2</c:v>
                </c:pt>
                <c:pt idx="3443">
                  <c:v>1.5750576275594379E-2</c:v>
                </c:pt>
                <c:pt idx="3444">
                  <c:v>1.5750576275594379E-2</c:v>
                </c:pt>
                <c:pt idx="3445">
                  <c:v>1.5750576275594379E-2</c:v>
                </c:pt>
                <c:pt idx="3446">
                  <c:v>1.5750576275594379E-2</c:v>
                </c:pt>
                <c:pt idx="3447">
                  <c:v>1.5750576275594379E-2</c:v>
                </c:pt>
                <c:pt idx="3448">
                  <c:v>1.5750920681409375E-2</c:v>
                </c:pt>
                <c:pt idx="3449">
                  <c:v>1.5750576275594379E-2</c:v>
                </c:pt>
                <c:pt idx="3450">
                  <c:v>1.5750576275594379E-2</c:v>
                </c:pt>
                <c:pt idx="3451">
                  <c:v>1.5750576275594379E-2</c:v>
                </c:pt>
                <c:pt idx="3452">
                  <c:v>1.5750576275594379E-2</c:v>
                </c:pt>
                <c:pt idx="3453">
                  <c:v>1.5750576275596957E-2</c:v>
                </c:pt>
                <c:pt idx="3454">
                  <c:v>1.5749543118387863E-2</c:v>
                </c:pt>
                <c:pt idx="3455">
                  <c:v>1.5749543118390719E-2</c:v>
                </c:pt>
                <c:pt idx="3456">
                  <c:v>1.5749543118387863E-2</c:v>
                </c:pt>
                <c:pt idx="3457">
                  <c:v>1.5749543118390719E-2</c:v>
                </c:pt>
                <c:pt idx="3458">
                  <c:v>1.5750576275596957E-2</c:v>
                </c:pt>
                <c:pt idx="3459">
                  <c:v>1.5750576275594379E-2</c:v>
                </c:pt>
                <c:pt idx="3460">
                  <c:v>1.5750576275594379E-2</c:v>
                </c:pt>
                <c:pt idx="3461">
                  <c:v>1.5750576275594379E-2</c:v>
                </c:pt>
                <c:pt idx="3462">
                  <c:v>1.5750231879817278E-2</c:v>
                </c:pt>
                <c:pt idx="3463">
                  <c:v>1.5750231879819943E-2</c:v>
                </c:pt>
                <c:pt idx="3464">
                  <c:v>1.5750231879819943E-2</c:v>
                </c:pt>
                <c:pt idx="3465">
                  <c:v>1.5750231879822607E-2</c:v>
                </c:pt>
                <c:pt idx="3466">
                  <c:v>1.5750231879819943E-2</c:v>
                </c:pt>
                <c:pt idx="3467">
                  <c:v>1.5750576275594379E-2</c:v>
                </c:pt>
                <c:pt idx="3468">
                  <c:v>1.5750576275594379E-2</c:v>
                </c:pt>
                <c:pt idx="3469">
                  <c:v>1.5750576275594379E-2</c:v>
                </c:pt>
                <c:pt idx="3470">
                  <c:v>1.5750576275596957E-2</c:v>
                </c:pt>
                <c:pt idx="3471">
                  <c:v>1.5750231879819943E-2</c:v>
                </c:pt>
                <c:pt idx="3472">
                  <c:v>1.5750231879819943E-2</c:v>
                </c:pt>
                <c:pt idx="3473">
                  <c:v>1.5750231879819943E-2</c:v>
                </c:pt>
                <c:pt idx="3474">
                  <c:v>1.5750231879822607E-2</c:v>
                </c:pt>
                <c:pt idx="3475">
                  <c:v>1.5750576275594379E-2</c:v>
                </c:pt>
                <c:pt idx="3476">
                  <c:v>1.5750576275594379E-2</c:v>
                </c:pt>
                <c:pt idx="3477">
                  <c:v>1.5750576275594379E-2</c:v>
                </c:pt>
                <c:pt idx="3478">
                  <c:v>1.5750576275594379E-2</c:v>
                </c:pt>
                <c:pt idx="3479">
                  <c:v>1.5750576275594379E-2</c:v>
                </c:pt>
                <c:pt idx="3480">
                  <c:v>1.5750576275594379E-2</c:v>
                </c:pt>
                <c:pt idx="3481">
                  <c:v>1.5750576275591802E-2</c:v>
                </c:pt>
                <c:pt idx="3482">
                  <c:v>1.5750576275594379E-2</c:v>
                </c:pt>
                <c:pt idx="3483">
                  <c:v>1.5750576275594379E-2</c:v>
                </c:pt>
                <c:pt idx="3484">
                  <c:v>1.5750231879819943E-2</c:v>
                </c:pt>
                <c:pt idx="3485">
                  <c:v>1.5750231879819943E-2</c:v>
                </c:pt>
                <c:pt idx="3486">
                  <c:v>1.5750231879819943E-2</c:v>
                </c:pt>
                <c:pt idx="3487">
                  <c:v>1.5750231879819943E-2</c:v>
                </c:pt>
                <c:pt idx="3488">
                  <c:v>1.5750576275594379E-2</c:v>
                </c:pt>
                <c:pt idx="3489">
                  <c:v>1.5750576275594379E-2</c:v>
                </c:pt>
                <c:pt idx="3490">
                  <c:v>1.5750576275596957E-2</c:v>
                </c:pt>
                <c:pt idx="3491">
                  <c:v>1.5750576275594379E-2</c:v>
                </c:pt>
                <c:pt idx="3492">
                  <c:v>1.5750920681409375E-2</c:v>
                </c:pt>
                <c:pt idx="3493">
                  <c:v>1.5750231879819943E-2</c:v>
                </c:pt>
                <c:pt idx="3494">
                  <c:v>1.5750231879819943E-2</c:v>
                </c:pt>
                <c:pt idx="3495">
                  <c:v>1.5750231879819943E-2</c:v>
                </c:pt>
                <c:pt idx="3496">
                  <c:v>1.5750920681409375E-2</c:v>
                </c:pt>
                <c:pt idx="3497">
                  <c:v>1.5750576275594379E-2</c:v>
                </c:pt>
                <c:pt idx="3498">
                  <c:v>1.5750576275594379E-2</c:v>
                </c:pt>
                <c:pt idx="3499">
                  <c:v>1.5750576275594379E-2</c:v>
                </c:pt>
                <c:pt idx="3500">
                  <c:v>1.5750576275594379E-2</c:v>
                </c:pt>
                <c:pt idx="3501">
                  <c:v>1.5750576275594379E-2</c:v>
                </c:pt>
                <c:pt idx="3502">
                  <c:v>1.5750576275594379E-2</c:v>
                </c:pt>
                <c:pt idx="3503">
                  <c:v>1.5750576275594379E-2</c:v>
                </c:pt>
                <c:pt idx="3504">
                  <c:v>1.5750576275591802E-2</c:v>
                </c:pt>
                <c:pt idx="3505">
                  <c:v>1.5750576275594379E-2</c:v>
                </c:pt>
                <c:pt idx="3506">
                  <c:v>1.5749887494082817E-2</c:v>
                </c:pt>
                <c:pt idx="3507">
                  <c:v>1.5749887494085575E-2</c:v>
                </c:pt>
                <c:pt idx="3508">
                  <c:v>1.5749887494085575E-2</c:v>
                </c:pt>
                <c:pt idx="3509">
                  <c:v>1.5749887494082817E-2</c:v>
                </c:pt>
                <c:pt idx="3510">
                  <c:v>1.5750576275594379E-2</c:v>
                </c:pt>
                <c:pt idx="3511">
                  <c:v>1.5750576275594379E-2</c:v>
                </c:pt>
                <c:pt idx="3512">
                  <c:v>1.5751953959092648E-2</c:v>
                </c:pt>
                <c:pt idx="3513">
                  <c:v>1.5750576275594379E-2</c:v>
                </c:pt>
                <c:pt idx="3514">
                  <c:v>1.5750231879819943E-2</c:v>
                </c:pt>
                <c:pt idx="3515">
                  <c:v>1.5750231879822607E-2</c:v>
                </c:pt>
                <c:pt idx="3516">
                  <c:v>1.5750231879819943E-2</c:v>
                </c:pt>
                <c:pt idx="3517">
                  <c:v>1.5751265097262941E-2</c:v>
                </c:pt>
                <c:pt idx="3518">
                  <c:v>1.5749887494082817E-2</c:v>
                </c:pt>
                <c:pt idx="3519">
                  <c:v>1.5750920681406877E-2</c:v>
                </c:pt>
                <c:pt idx="3520">
                  <c:v>1.5750920681406877E-2</c:v>
                </c:pt>
                <c:pt idx="3521">
                  <c:v>1.5750920681409375E-2</c:v>
                </c:pt>
                <c:pt idx="3522">
                  <c:v>1.5750920681406877E-2</c:v>
                </c:pt>
                <c:pt idx="3523">
                  <c:v>1.5750920681409375E-2</c:v>
                </c:pt>
                <c:pt idx="3524">
                  <c:v>1.5750920681409375E-2</c:v>
                </c:pt>
                <c:pt idx="3525">
                  <c:v>1.5750920681409375E-2</c:v>
                </c:pt>
                <c:pt idx="3526">
                  <c:v>1.5750920681406877E-2</c:v>
                </c:pt>
                <c:pt idx="3527">
                  <c:v>1.5750920681406877E-2</c:v>
                </c:pt>
                <c:pt idx="3528">
                  <c:v>1.5750920681409375E-2</c:v>
                </c:pt>
                <c:pt idx="3529">
                  <c:v>1.5750920681409375E-2</c:v>
                </c:pt>
                <c:pt idx="3530">
                  <c:v>1.5750920681409375E-2</c:v>
                </c:pt>
                <c:pt idx="3531">
                  <c:v>1.5749887494085575E-2</c:v>
                </c:pt>
                <c:pt idx="3532">
                  <c:v>1.5751265097262941E-2</c:v>
                </c:pt>
                <c:pt idx="3533">
                  <c:v>1.5750920681406877E-2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25216"/>
        <c:axId val="737647232"/>
      </c:lineChart>
      <c:dateAx>
        <c:axId val="73762521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472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764723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76252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42573</c:v>
                </c:pt>
                <c:pt idx="1">
                  <c:v>42576</c:v>
                </c:pt>
                <c:pt idx="2">
                  <c:v>42577</c:v>
                </c:pt>
                <c:pt idx="3">
                  <c:v>42578</c:v>
                </c:pt>
                <c:pt idx="4">
                  <c:v>42579</c:v>
                </c:pt>
                <c:pt idx="5">
                  <c:v>42580</c:v>
                </c:pt>
                <c:pt idx="6">
                  <c:v>42583</c:v>
                </c:pt>
                <c:pt idx="7">
                  <c:v>42584</c:v>
                </c:pt>
                <c:pt idx="8">
                  <c:v>42585</c:v>
                </c:pt>
                <c:pt idx="9">
                  <c:v>42586</c:v>
                </c:pt>
                <c:pt idx="10">
                  <c:v>42587</c:v>
                </c:pt>
                <c:pt idx="11">
                  <c:v>42590</c:v>
                </c:pt>
                <c:pt idx="12">
                  <c:v>42591</c:v>
                </c:pt>
                <c:pt idx="13">
                  <c:v>42592</c:v>
                </c:pt>
                <c:pt idx="14">
                  <c:v>42593</c:v>
                </c:pt>
                <c:pt idx="15">
                  <c:v>42594</c:v>
                </c:pt>
                <c:pt idx="16">
                  <c:v>42597</c:v>
                </c:pt>
                <c:pt idx="17">
                  <c:v>42598</c:v>
                </c:pt>
                <c:pt idx="18">
                  <c:v>42599</c:v>
                </c:pt>
                <c:pt idx="19">
                  <c:v>42600</c:v>
                </c:pt>
                <c:pt idx="20">
                  <c:v>42601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42612</c:v>
                </c:pt>
                <c:pt idx="27">
                  <c:v>42613</c:v>
                </c:pt>
                <c:pt idx="28">
                  <c:v>42614</c:v>
                </c:pt>
                <c:pt idx="29">
                  <c:v>42615</c:v>
                </c:pt>
                <c:pt idx="30">
                  <c:v>42619</c:v>
                </c:pt>
                <c:pt idx="31">
                  <c:v>42619</c:v>
                </c:pt>
                <c:pt idx="32">
                  <c:v>42620</c:v>
                </c:pt>
                <c:pt idx="33">
                  <c:v>42621</c:v>
                </c:pt>
                <c:pt idx="34">
                  <c:v>42622</c:v>
                </c:pt>
                <c:pt idx="35">
                  <c:v>42625</c:v>
                </c:pt>
                <c:pt idx="36">
                  <c:v>42626</c:v>
                </c:pt>
                <c:pt idx="37">
                  <c:v>42627</c:v>
                </c:pt>
                <c:pt idx="38">
                  <c:v>42628</c:v>
                </c:pt>
                <c:pt idx="39">
                  <c:v>42629</c:v>
                </c:pt>
                <c:pt idx="40">
                  <c:v>42632</c:v>
                </c:pt>
                <c:pt idx="41">
                  <c:v>42633</c:v>
                </c:pt>
                <c:pt idx="42">
                  <c:v>42634</c:v>
                </c:pt>
                <c:pt idx="43">
                  <c:v>42635</c:v>
                </c:pt>
                <c:pt idx="44">
                  <c:v>42636</c:v>
                </c:pt>
                <c:pt idx="45">
                  <c:v>42639</c:v>
                </c:pt>
                <c:pt idx="46">
                  <c:v>42640</c:v>
                </c:pt>
                <c:pt idx="47">
                  <c:v>42641</c:v>
                </c:pt>
                <c:pt idx="48">
                  <c:v>42642</c:v>
                </c:pt>
                <c:pt idx="49">
                  <c:v>42643</c:v>
                </c:pt>
                <c:pt idx="50">
                  <c:v>42646</c:v>
                </c:pt>
                <c:pt idx="51">
                  <c:v>42647</c:v>
                </c:pt>
                <c:pt idx="52">
                  <c:v>42648</c:v>
                </c:pt>
                <c:pt idx="53">
                  <c:v>42649</c:v>
                </c:pt>
                <c:pt idx="54">
                  <c:v>42650</c:v>
                </c:pt>
                <c:pt idx="55">
                  <c:v>42654</c:v>
                </c:pt>
                <c:pt idx="56">
                  <c:v>42654</c:v>
                </c:pt>
                <c:pt idx="57">
                  <c:v>42655</c:v>
                </c:pt>
                <c:pt idx="58">
                  <c:v>42656</c:v>
                </c:pt>
                <c:pt idx="59">
                  <c:v>42657</c:v>
                </c:pt>
                <c:pt idx="60">
                  <c:v>42660</c:v>
                </c:pt>
                <c:pt idx="61">
                  <c:v>42661</c:v>
                </c:pt>
                <c:pt idx="62">
                  <c:v>42662</c:v>
                </c:pt>
                <c:pt idx="63">
                  <c:v>42663</c:v>
                </c:pt>
                <c:pt idx="64">
                  <c:v>42664</c:v>
                </c:pt>
                <c:pt idx="65">
                  <c:v>42667</c:v>
                </c:pt>
                <c:pt idx="66">
                  <c:v>42668</c:v>
                </c:pt>
                <c:pt idx="67">
                  <c:v>42669</c:v>
                </c:pt>
                <c:pt idx="68">
                  <c:v>42670</c:v>
                </c:pt>
                <c:pt idx="69">
                  <c:v>42671</c:v>
                </c:pt>
                <c:pt idx="70">
                  <c:v>42674</c:v>
                </c:pt>
                <c:pt idx="71">
                  <c:v>42675</c:v>
                </c:pt>
                <c:pt idx="72">
                  <c:v>42676</c:v>
                </c:pt>
                <c:pt idx="73">
                  <c:v>42677</c:v>
                </c:pt>
                <c:pt idx="74">
                  <c:v>42678</c:v>
                </c:pt>
                <c:pt idx="75">
                  <c:v>42681</c:v>
                </c:pt>
                <c:pt idx="76">
                  <c:v>42682</c:v>
                </c:pt>
                <c:pt idx="77">
                  <c:v>42683</c:v>
                </c:pt>
                <c:pt idx="78">
                  <c:v>42684</c:v>
                </c:pt>
                <c:pt idx="79">
                  <c:v>42688</c:v>
                </c:pt>
                <c:pt idx="80">
                  <c:v>42688</c:v>
                </c:pt>
                <c:pt idx="81">
                  <c:v>42689</c:v>
                </c:pt>
                <c:pt idx="82">
                  <c:v>42690</c:v>
                </c:pt>
                <c:pt idx="83">
                  <c:v>42691</c:v>
                </c:pt>
                <c:pt idx="84">
                  <c:v>42692</c:v>
                </c:pt>
                <c:pt idx="85">
                  <c:v>42695</c:v>
                </c:pt>
                <c:pt idx="86">
                  <c:v>42696</c:v>
                </c:pt>
                <c:pt idx="87">
                  <c:v>42697</c:v>
                </c:pt>
                <c:pt idx="88">
                  <c:v>42699</c:v>
                </c:pt>
                <c:pt idx="89">
                  <c:v>42699</c:v>
                </c:pt>
                <c:pt idx="90">
                  <c:v>42702</c:v>
                </c:pt>
                <c:pt idx="91">
                  <c:v>42703</c:v>
                </c:pt>
                <c:pt idx="92">
                  <c:v>42704</c:v>
                </c:pt>
                <c:pt idx="93">
                  <c:v>42705</c:v>
                </c:pt>
                <c:pt idx="94">
                  <c:v>42706</c:v>
                </c:pt>
                <c:pt idx="95">
                  <c:v>42709</c:v>
                </c:pt>
                <c:pt idx="96">
                  <c:v>42710</c:v>
                </c:pt>
                <c:pt idx="97">
                  <c:v>42711</c:v>
                </c:pt>
                <c:pt idx="98">
                  <c:v>42712</c:v>
                </c:pt>
                <c:pt idx="99">
                  <c:v>42713</c:v>
                </c:pt>
                <c:pt idx="100">
                  <c:v>42716</c:v>
                </c:pt>
                <c:pt idx="101">
                  <c:v>42717</c:v>
                </c:pt>
                <c:pt idx="102">
                  <c:v>42718</c:v>
                </c:pt>
                <c:pt idx="103">
                  <c:v>42719</c:v>
                </c:pt>
                <c:pt idx="104">
                  <c:v>42720</c:v>
                </c:pt>
                <c:pt idx="105">
                  <c:v>42723</c:v>
                </c:pt>
                <c:pt idx="106">
                  <c:v>42724</c:v>
                </c:pt>
                <c:pt idx="107">
                  <c:v>42725</c:v>
                </c:pt>
                <c:pt idx="108">
                  <c:v>42726</c:v>
                </c:pt>
                <c:pt idx="109">
                  <c:v>42727</c:v>
                </c:pt>
                <c:pt idx="110">
                  <c:v>42732</c:v>
                </c:pt>
                <c:pt idx="111">
                  <c:v>42733</c:v>
                </c:pt>
                <c:pt idx="112">
                  <c:v>42734</c:v>
                </c:pt>
                <c:pt idx="113">
                  <c:v>42738</c:v>
                </c:pt>
                <c:pt idx="114">
                  <c:v>42739</c:v>
                </c:pt>
                <c:pt idx="115">
                  <c:v>42740</c:v>
                </c:pt>
                <c:pt idx="116">
                  <c:v>42741</c:v>
                </c:pt>
                <c:pt idx="117">
                  <c:v>42744</c:v>
                </c:pt>
                <c:pt idx="118">
                  <c:v>42745</c:v>
                </c:pt>
                <c:pt idx="119">
                  <c:v>42746</c:v>
                </c:pt>
                <c:pt idx="120">
                  <c:v>42747</c:v>
                </c:pt>
                <c:pt idx="121">
                  <c:v>42748</c:v>
                </c:pt>
                <c:pt idx="122">
                  <c:v>42752</c:v>
                </c:pt>
                <c:pt idx="123">
                  <c:v>42752</c:v>
                </c:pt>
                <c:pt idx="124">
                  <c:v>42753</c:v>
                </c:pt>
                <c:pt idx="125">
                  <c:v>42754</c:v>
                </c:pt>
                <c:pt idx="126">
                  <c:v>42755</c:v>
                </c:pt>
                <c:pt idx="127">
                  <c:v>42758</c:v>
                </c:pt>
                <c:pt idx="128">
                  <c:v>42759</c:v>
                </c:pt>
                <c:pt idx="129">
                  <c:v>42760</c:v>
                </c:pt>
                <c:pt idx="130">
                  <c:v>42761</c:v>
                </c:pt>
                <c:pt idx="131">
                  <c:v>42762</c:v>
                </c:pt>
                <c:pt idx="132">
                  <c:v>42765</c:v>
                </c:pt>
                <c:pt idx="133">
                  <c:v>42766</c:v>
                </c:pt>
                <c:pt idx="134">
                  <c:v>42767</c:v>
                </c:pt>
                <c:pt idx="135">
                  <c:v>42768</c:v>
                </c:pt>
                <c:pt idx="136">
                  <c:v>42769</c:v>
                </c:pt>
                <c:pt idx="137">
                  <c:v>42772</c:v>
                </c:pt>
                <c:pt idx="138">
                  <c:v>42773</c:v>
                </c:pt>
                <c:pt idx="139">
                  <c:v>42774</c:v>
                </c:pt>
                <c:pt idx="140">
                  <c:v>42775</c:v>
                </c:pt>
                <c:pt idx="141">
                  <c:v>42776</c:v>
                </c:pt>
                <c:pt idx="142">
                  <c:v>42779</c:v>
                </c:pt>
                <c:pt idx="143">
                  <c:v>42780</c:v>
                </c:pt>
                <c:pt idx="144">
                  <c:v>42781</c:v>
                </c:pt>
                <c:pt idx="145">
                  <c:v>42782</c:v>
                </c:pt>
                <c:pt idx="146">
                  <c:v>42783</c:v>
                </c:pt>
                <c:pt idx="147">
                  <c:v>42787</c:v>
                </c:pt>
                <c:pt idx="148">
                  <c:v>42787</c:v>
                </c:pt>
                <c:pt idx="149">
                  <c:v>42788</c:v>
                </c:pt>
                <c:pt idx="150">
                  <c:v>42789</c:v>
                </c:pt>
                <c:pt idx="151">
                  <c:v>42790</c:v>
                </c:pt>
                <c:pt idx="152">
                  <c:v>42793</c:v>
                </c:pt>
                <c:pt idx="153">
                  <c:v>42794</c:v>
                </c:pt>
                <c:pt idx="154">
                  <c:v>42795</c:v>
                </c:pt>
                <c:pt idx="155">
                  <c:v>42796</c:v>
                </c:pt>
                <c:pt idx="156">
                  <c:v>42797</c:v>
                </c:pt>
                <c:pt idx="157">
                  <c:v>42800</c:v>
                </c:pt>
                <c:pt idx="158">
                  <c:v>42801</c:v>
                </c:pt>
                <c:pt idx="159">
                  <c:v>42802</c:v>
                </c:pt>
                <c:pt idx="160">
                  <c:v>42803</c:v>
                </c:pt>
                <c:pt idx="161">
                  <c:v>42804</c:v>
                </c:pt>
                <c:pt idx="162">
                  <c:v>42807</c:v>
                </c:pt>
                <c:pt idx="163">
                  <c:v>42808</c:v>
                </c:pt>
                <c:pt idx="164">
                  <c:v>42809</c:v>
                </c:pt>
                <c:pt idx="165">
                  <c:v>42810</c:v>
                </c:pt>
                <c:pt idx="166">
                  <c:v>42811</c:v>
                </c:pt>
                <c:pt idx="167">
                  <c:v>42814</c:v>
                </c:pt>
                <c:pt idx="168">
                  <c:v>42815</c:v>
                </c:pt>
                <c:pt idx="169">
                  <c:v>42816</c:v>
                </c:pt>
                <c:pt idx="170">
                  <c:v>42817</c:v>
                </c:pt>
                <c:pt idx="171">
                  <c:v>42818</c:v>
                </c:pt>
                <c:pt idx="172">
                  <c:v>42821</c:v>
                </c:pt>
                <c:pt idx="173">
                  <c:v>42822</c:v>
                </c:pt>
                <c:pt idx="174">
                  <c:v>42823</c:v>
                </c:pt>
                <c:pt idx="175">
                  <c:v>42824</c:v>
                </c:pt>
                <c:pt idx="176">
                  <c:v>42825</c:v>
                </c:pt>
                <c:pt idx="177">
                  <c:v>42828</c:v>
                </c:pt>
                <c:pt idx="178">
                  <c:v>42829</c:v>
                </c:pt>
                <c:pt idx="179">
                  <c:v>42830</c:v>
                </c:pt>
                <c:pt idx="180">
                  <c:v>42831</c:v>
                </c:pt>
                <c:pt idx="181">
                  <c:v>42832</c:v>
                </c:pt>
                <c:pt idx="182">
                  <c:v>42835</c:v>
                </c:pt>
                <c:pt idx="183">
                  <c:v>42836</c:v>
                </c:pt>
                <c:pt idx="184">
                  <c:v>42837</c:v>
                </c:pt>
                <c:pt idx="185">
                  <c:v>42838</c:v>
                </c:pt>
                <c:pt idx="186">
                  <c:v>42843</c:v>
                </c:pt>
                <c:pt idx="187">
                  <c:v>42844</c:v>
                </c:pt>
                <c:pt idx="188">
                  <c:v>42845</c:v>
                </c:pt>
                <c:pt idx="189">
                  <c:v>42846</c:v>
                </c:pt>
                <c:pt idx="190">
                  <c:v>42849</c:v>
                </c:pt>
                <c:pt idx="191">
                  <c:v>42850</c:v>
                </c:pt>
                <c:pt idx="192">
                  <c:v>42851</c:v>
                </c:pt>
                <c:pt idx="193">
                  <c:v>42852</c:v>
                </c:pt>
                <c:pt idx="194">
                  <c:v>42853</c:v>
                </c:pt>
                <c:pt idx="195">
                  <c:v>42857</c:v>
                </c:pt>
                <c:pt idx="196">
                  <c:v>42858</c:v>
                </c:pt>
                <c:pt idx="197">
                  <c:v>42859</c:v>
                </c:pt>
                <c:pt idx="198">
                  <c:v>42860</c:v>
                </c:pt>
                <c:pt idx="199">
                  <c:v>42863</c:v>
                </c:pt>
                <c:pt idx="200">
                  <c:v>42864</c:v>
                </c:pt>
                <c:pt idx="201">
                  <c:v>42865</c:v>
                </c:pt>
                <c:pt idx="202">
                  <c:v>42866</c:v>
                </c:pt>
                <c:pt idx="203">
                  <c:v>42867</c:v>
                </c:pt>
                <c:pt idx="204">
                  <c:v>42870</c:v>
                </c:pt>
                <c:pt idx="205">
                  <c:v>42871</c:v>
                </c:pt>
                <c:pt idx="206">
                  <c:v>42872</c:v>
                </c:pt>
                <c:pt idx="207">
                  <c:v>42873</c:v>
                </c:pt>
                <c:pt idx="208">
                  <c:v>42874</c:v>
                </c:pt>
                <c:pt idx="209">
                  <c:v>42877</c:v>
                </c:pt>
                <c:pt idx="210">
                  <c:v>42878</c:v>
                </c:pt>
                <c:pt idx="211">
                  <c:v>42879</c:v>
                </c:pt>
                <c:pt idx="212">
                  <c:v>42880</c:v>
                </c:pt>
                <c:pt idx="213">
                  <c:v>42881</c:v>
                </c:pt>
                <c:pt idx="214">
                  <c:v>42885</c:v>
                </c:pt>
                <c:pt idx="215">
                  <c:v>42886</c:v>
                </c:pt>
                <c:pt idx="216">
                  <c:v>42887</c:v>
                </c:pt>
                <c:pt idx="217">
                  <c:v>42888</c:v>
                </c:pt>
                <c:pt idx="218">
                  <c:v>42891</c:v>
                </c:pt>
                <c:pt idx="219">
                  <c:v>42892</c:v>
                </c:pt>
                <c:pt idx="220">
                  <c:v>42893</c:v>
                </c:pt>
                <c:pt idx="221">
                  <c:v>42894</c:v>
                </c:pt>
                <c:pt idx="222">
                  <c:v>42895</c:v>
                </c:pt>
                <c:pt idx="223">
                  <c:v>42898</c:v>
                </c:pt>
                <c:pt idx="224">
                  <c:v>42899</c:v>
                </c:pt>
                <c:pt idx="225">
                  <c:v>42900</c:v>
                </c:pt>
                <c:pt idx="226">
                  <c:v>42901</c:v>
                </c:pt>
                <c:pt idx="227">
                  <c:v>42902</c:v>
                </c:pt>
                <c:pt idx="228">
                  <c:v>42905</c:v>
                </c:pt>
                <c:pt idx="229">
                  <c:v>42906</c:v>
                </c:pt>
                <c:pt idx="230">
                  <c:v>42907</c:v>
                </c:pt>
                <c:pt idx="231">
                  <c:v>42908</c:v>
                </c:pt>
                <c:pt idx="232">
                  <c:v>42909</c:v>
                </c:pt>
                <c:pt idx="233">
                  <c:v>42912</c:v>
                </c:pt>
                <c:pt idx="234">
                  <c:v>42913</c:v>
                </c:pt>
                <c:pt idx="235">
                  <c:v>42914</c:v>
                </c:pt>
                <c:pt idx="236">
                  <c:v>42915</c:v>
                </c:pt>
                <c:pt idx="237">
                  <c:v>42916</c:v>
                </c:pt>
                <c:pt idx="238">
                  <c:v>42919</c:v>
                </c:pt>
                <c:pt idx="239">
                  <c:v>42921</c:v>
                </c:pt>
                <c:pt idx="240">
                  <c:v>42921</c:v>
                </c:pt>
                <c:pt idx="241">
                  <c:v>42922</c:v>
                </c:pt>
                <c:pt idx="242">
                  <c:v>42923</c:v>
                </c:pt>
                <c:pt idx="243">
                  <c:v>42926</c:v>
                </c:pt>
                <c:pt idx="244">
                  <c:v>42927</c:v>
                </c:pt>
                <c:pt idx="245">
                  <c:v>42928</c:v>
                </c:pt>
                <c:pt idx="246">
                  <c:v>42929</c:v>
                </c:pt>
                <c:pt idx="247">
                  <c:v>42930</c:v>
                </c:pt>
                <c:pt idx="248">
                  <c:v>42933</c:v>
                </c:pt>
                <c:pt idx="249">
                  <c:v>42934</c:v>
                </c:pt>
                <c:pt idx="250">
                  <c:v>42935</c:v>
                </c:pt>
                <c:pt idx="251">
                  <c:v>42936</c:v>
                </c:pt>
                <c:pt idx="252">
                  <c:v>42937</c:v>
                </c:pt>
                <c:pt idx="253">
                  <c:v>42940</c:v>
                </c:pt>
                <c:pt idx="254">
                  <c:v>42941</c:v>
                </c:pt>
                <c:pt idx="255">
                  <c:v>42942</c:v>
                </c:pt>
                <c:pt idx="256">
                  <c:v>42943</c:v>
                </c:pt>
                <c:pt idx="257">
                  <c:v>42944</c:v>
                </c:pt>
                <c:pt idx="258">
                  <c:v>42947</c:v>
                </c:pt>
                <c:pt idx="259">
                  <c:v>42948</c:v>
                </c:pt>
                <c:pt idx="260">
                  <c:v>42949</c:v>
                </c:pt>
                <c:pt idx="261">
                  <c:v>42950</c:v>
                </c:pt>
                <c:pt idx="262">
                  <c:v>42951</c:v>
                </c:pt>
                <c:pt idx="263">
                  <c:v>42954</c:v>
                </c:pt>
                <c:pt idx="264">
                  <c:v>42955</c:v>
                </c:pt>
                <c:pt idx="265">
                  <c:v>42956</c:v>
                </c:pt>
                <c:pt idx="266">
                  <c:v>42957</c:v>
                </c:pt>
                <c:pt idx="267">
                  <c:v>42958</c:v>
                </c:pt>
                <c:pt idx="268">
                  <c:v>42961</c:v>
                </c:pt>
                <c:pt idx="269">
                  <c:v>42962</c:v>
                </c:pt>
                <c:pt idx="270">
                  <c:v>42963</c:v>
                </c:pt>
                <c:pt idx="271">
                  <c:v>42964</c:v>
                </c:pt>
                <c:pt idx="272">
                  <c:v>42965</c:v>
                </c:pt>
                <c:pt idx="273">
                  <c:v>42968</c:v>
                </c:pt>
                <c:pt idx="274">
                  <c:v>42969</c:v>
                </c:pt>
                <c:pt idx="275">
                  <c:v>42970</c:v>
                </c:pt>
                <c:pt idx="276">
                  <c:v>42971</c:v>
                </c:pt>
                <c:pt idx="277">
                  <c:v>42972</c:v>
                </c:pt>
                <c:pt idx="278">
                  <c:v>42976</c:v>
                </c:pt>
                <c:pt idx="279">
                  <c:v>42977</c:v>
                </c:pt>
                <c:pt idx="280">
                  <c:v>42978</c:v>
                </c:pt>
                <c:pt idx="281">
                  <c:v>42979</c:v>
                </c:pt>
                <c:pt idx="282">
                  <c:v>42983</c:v>
                </c:pt>
                <c:pt idx="283">
                  <c:v>42983</c:v>
                </c:pt>
                <c:pt idx="284">
                  <c:v>42984</c:v>
                </c:pt>
                <c:pt idx="285">
                  <c:v>42985</c:v>
                </c:pt>
                <c:pt idx="286">
                  <c:v>42986</c:v>
                </c:pt>
                <c:pt idx="287">
                  <c:v>42989</c:v>
                </c:pt>
                <c:pt idx="288">
                  <c:v>42990</c:v>
                </c:pt>
                <c:pt idx="289">
                  <c:v>42991</c:v>
                </c:pt>
                <c:pt idx="290">
                  <c:v>42992</c:v>
                </c:pt>
                <c:pt idx="291">
                  <c:v>42993</c:v>
                </c:pt>
                <c:pt idx="292">
                  <c:v>42996</c:v>
                </c:pt>
                <c:pt idx="293">
                  <c:v>42997</c:v>
                </c:pt>
                <c:pt idx="294">
                  <c:v>42998</c:v>
                </c:pt>
                <c:pt idx="295">
                  <c:v>42999</c:v>
                </c:pt>
                <c:pt idx="296">
                  <c:v>43000</c:v>
                </c:pt>
                <c:pt idx="297">
                  <c:v>43003</c:v>
                </c:pt>
                <c:pt idx="298">
                  <c:v>43004</c:v>
                </c:pt>
                <c:pt idx="299">
                  <c:v>43005</c:v>
                </c:pt>
                <c:pt idx="300">
                  <c:v>43006</c:v>
                </c:pt>
                <c:pt idx="301">
                  <c:v>43007</c:v>
                </c:pt>
                <c:pt idx="302">
                  <c:v>43010</c:v>
                </c:pt>
                <c:pt idx="303">
                  <c:v>43011</c:v>
                </c:pt>
                <c:pt idx="304">
                  <c:v>43012</c:v>
                </c:pt>
                <c:pt idx="305">
                  <c:v>43013</c:v>
                </c:pt>
                <c:pt idx="306">
                  <c:v>43014</c:v>
                </c:pt>
                <c:pt idx="307">
                  <c:v>43018</c:v>
                </c:pt>
                <c:pt idx="308">
                  <c:v>43018</c:v>
                </c:pt>
                <c:pt idx="309">
                  <c:v>43019</c:v>
                </c:pt>
                <c:pt idx="310">
                  <c:v>43020</c:v>
                </c:pt>
                <c:pt idx="311">
                  <c:v>43021</c:v>
                </c:pt>
                <c:pt idx="312">
                  <c:v>43024</c:v>
                </c:pt>
                <c:pt idx="313">
                  <c:v>43025</c:v>
                </c:pt>
                <c:pt idx="314">
                  <c:v>43026</c:v>
                </c:pt>
                <c:pt idx="315">
                  <c:v>43027</c:v>
                </c:pt>
                <c:pt idx="316">
                  <c:v>43028</c:v>
                </c:pt>
                <c:pt idx="317">
                  <c:v>43031</c:v>
                </c:pt>
                <c:pt idx="318">
                  <c:v>43032</c:v>
                </c:pt>
                <c:pt idx="319">
                  <c:v>43033</c:v>
                </c:pt>
                <c:pt idx="320">
                  <c:v>43034</c:v>
                </c:pt>
                <c:pt idx="321">
                  <c:v>43035</c:v>
                </c:pt>
                <c:pt idx="322">
                  <c:v>43038</c:v>
                </c:pt>
                <c:pt idx="323">
                  <c:v>43039</c:v>
                </c:pt>
                <c:pt idx="324">
                  <c:v>43040</c:v>
                </c:pt>
                <c:pt idx="325">
                  <c:v>43041</c:v>
                </c:pt>
                <c:pt idx="326">
                  <c:v>43042</c:v>
                </c:pt>
                <c:pt idx="327">
                  <c:v>43045</c:v>
                </c:pt>
                <c:pt idx="328">
                  <c:v>43046</c:v>
                </c:pt>
                <c:pt idx="329">
                  <c:v>43047</c:v>
                </c:pt>
                <c:pt idx="330">
                  <c:v>43048</c:v>
                </c:pt>
                <c:pt idx="331">
                  <c:v>43052</c:v>
                </c:pt>
                <c:pt idx="332">
                  <c:v>43052</c:v>
                </c:pt>
                <c:pt idx="333">
                  <c:v>43053</c:v>
                </c:pt>
                <c:pt idx="334">
                  <c:v>43054</c:v>
                </c:pt>
                <c:pt idx="335">
                  <c:v>43055</c:v>
                </c:pt>
                <c:pt idx="336">
                  <c:v>43056</c:v>
                </c:pt>
                <c:pt idx="337">
                  <c:v>43059</c:v>
                </c:pt>
                <c:pt idx="338">
                  <c:v>43060</c:v>
                </c:pt>
                <c:pt idx="339">
                  <c:v>43061</c:v>
                </c:pt>
                <c:pt idx="340">
                  <c:v>43063</c:v>
                </c:pt>
                <c:pt idx="341">
                  <c:v>43063</c:v>
                </c:pt>
                <c:pt idx="342">
                  <c:v>43066</c:v>
                </c:pt>
                <c:pt idx="343">
                  <c:v>43067</c:v>
                </c:pt>
                <c:pt idx="344">
                  <c:v>43068</c:v>
                </c:pt>
                <c:pt idx="345">
                  <c:v>43069</c:v>
                </c:pt>
                <c:pt idx="346">
                  <c:v>43070</c:v>
                </c:pt>
                <c:pt idx="347">
                  <c:v>43073</c:v>
                </c:pt>
                <c:pt idx="348">
                  <c:v>43074</c:v>
                </c:pt>
                <c:pt idx="349">
                  <c:v>43075</c:v>
                </c:pt>
                <c:pt idx="350">
                  <c:v>43076</c:v>
                </c:pt>
                <c:pt idx="351">
                  <c:v>43077</c:v>
                </c:pt>
                <c:pt idx="352">
                  <c:v>43080</c:v>
                </c:pt>
                <c:pt idx="353">
                  <c:v>43081</c:v>
                </c:pt>
                <c:pt idx="354">
                  <c:v>43082</c:v>
                </c:pt>
                <c:pt idx="355">
                  <c:v>43083</c:v>
                </c:pt>
                <c:pt idx="356">
                  <c:v>43084</c:v>
                </c:pt>
                <c:pt idx="357">
                  <c:v>43087</c:v>
                </c:pt>
                <c:pt idx="358">
                  <c:v>43088</c:v>
                </c:pt>
                <c:pt idx="359">
                  <c:v>43089</c:v>
                </c:pt>
                <c:pt idx="360">
                  <c:v>43090</c:v>
                </c:pt>
                <c:pt idx="361">
                  <c:v>43091</c:v>
                </c:pt>
                <c:pt idx="362">
                  <c:v>43096</c:v>
                </c:pt>
                <c:pt idx="363">
                  <c:v>43097</c:v>
                </c:pt>
                <c:pt idx="364">
                  <c:v>43098</c:v>
                </c:pt>
                <c:pt idx="365">
                  <c:v>43102</c:v>
                </c:pt>
                <c:pt idx="366">
                  <c:v>43103</c:v>
                </c:pt>
                <c:pt idx="367">
                  <c:v>43104</c:v>
                </c:pt>
                <c:pt idx="368">
                  <c:v>43105</c:v>
                </c:pt>
                <c:pt idx="369">
                  <c:v>43108</c:v>
                </c:pt>
                <c:pt idx="370">
                  <c:v>43109</c:v>
                </c:pt>
                <c:pt idx="371">
                  <c:v>43110</c:v>
                </c:pt>
                <c:pt idx="372">
                  <c:v>43111</c:v>
                </c:pt>
                <c:pt idx="373">
                  <c:v>43112</c:v>
                </c:pt>
                <c:pt idx="374">
                  <c:v>43116</c:v>
                </c:pt>
                <c:pt idx="375">
                  <c:v>43116</c:v>
                </c:pt>
                <c:pt idx="376">
                  <c:v>43117</c:v>
                </c:pt>
                <c:pt idx="377">
                  <c:v>43118</c:v>
                </c:pt>
                <c:pt idx="378">
                  <c:v>43119</c:v>
                </c:pt>
                <c:pt idx="379">
                  <c:v>43122</c:v>
                </c:pt>
                <c:pt idx="380">
                  <c:v>43123</c:v>
                </c:pt>
                <c:pt idx="381">
                  <c:v>43124</c:v>
                </c:pt>
                <c:pt idx="382">
                  <c:v>43125</c:v>
                </c:pt>
                <c:pt idx="383">
                  <c:v>43126</c:v>
                </c:pt>
                <c:pt idx="384">
                  <c:v>43129</c:v>
                </c:pt>
                <c:pt idx="385">
                  <c:v>43130</c:v>
                </c:pt>
                <c:pt idx="386">
                  <c:v>43131</c:v>
                </c:pt>
                <c:pt idx="387">
                  <c:v>43132</c:v>
                </c:pt>
                <c:pt idx="388">
                  <c:v>43133</c:v>
                </c:pt>
                <c:pt idx="389">
                  <c:v>43136</c:v>
                </c:pt>
                <c:pt idx="390">
                  <c:v>43137</c:v>
                </c:pt>
                <c:pt idx="391">
                  <c:v>43138</c:v>
                </c:pt>
                <c:pt idx="392">
                  <c:v>43139</c:v>
                </c:pt>
                <c:pt idx="393">
                  <c:v>43140</c:v>
                </c:pt>
                <c:pt idx="394">
                  <c:v>43143</c:v>
                </c:pt>
                <c:pt idx="395">
                  <c:v>43144</c:v>
                </c:pt>
                <c:pt idx="396">
                  <c:v>43145</c:v>
                </c:pt>
                <c:pt idx="397">
                  <c:v>43146</c:v>
                </c:pt>
                <c:pt idx="398">
                  <c:v>43147</c:v>
                </c:pt>
                <c:pt idx="399">
                  <c:v>43151</c:v>
                </c:pt>
                <c:pt idx="400">
                  <c:v>43151</c:v>
                </c:pt>
                <c:pt idx="401">
                  <c:v>43152</c:v>
                </c:pt>
                <c:pt idx="402">
                  <c:v>43153</c:v>
                </c:pt>
                <c:pt idx="403">
                  <c:v>43154</c:v>
                </c:pt>
                <c:pt idx="404">
                  <c:v>43157</c:v>
                </c:pt>
                <c:pt idx="405">
                  <c:v>43158</c:v>
                </c:pt>
                <c:pt idx="406">
                  <c:v>43159</c:v>
                </c:pt>
                <c:pt idx="407">
                  <c:v>43160</c:v>
                </c:pt>
                <c:pt idx="408">
                  <c:v>43161</c:v>
                </c:pt>
                <c:pt idx="409">
                  <c:v>43164</c:v>
                </c:pt>
                <c:pt idx="410">
                  <c:v>43165</c:v>
                </c:pt>
                <c:pt idx="411">
                  <c:v>43166</c:v>
                </c:pt>
                <c:pt idx="412">
                  <c:v>43167</c:v>
                </c:pt>
                <c:pt idx="413">
                  <c:v>43168</c:v>
                </c:pt>
                <c:pt idx="414">
                  <c:v>43171</c:v>
                </c:pt>
                <c:pt idx="415">
                  <c:v>43172</c:v>
                </c:pt>
                <c:pt idx="416">
                  <c:v>43173</c:v>
                </c:pt>
                <c:pt idx="417">
                  <c:v>43174</c:v>
                </c:pt>
                <c:pt idx="418">
                  <c:v>43175</c:v>
                </c:pt>
                <c:pt idx="419">
                  <c:v>43178</c:v>
                </c:pt>
                <c:pt idx="420">
                  <c:v>43179</c:v>
                </c:pt>
                <c:pt idx="421">
                  <c:v>43180</c:v>
                </c:pt>
                <c:pt idx="422">
                  <c:v>43181</c:v>
                </c:pt>
                <c:pt idx="423">
                  <c:v>43182</c:v>
                </c:pt>
                <c:pt idx="424">
                  <c:v>43185</c:v>
                </c:pt>
                <c:pt idx="425">
                  <c:v>43186</c:v>
                </c:pt>
                <c:pt idx="426">
                  <c:v>43187</c:v>
                </c:pt>
                <c:pt idx="427">
                  <c:v>43188</c:v>
                </c:pt>
                <c:pt idx="428">
                  <c:v>43193</c:v>
                </c:pt>
                <c:pt idx="429">
                  <c:v>43194</c:v>
                </c:pt>
                <c:pt idx="430">
                  <c:v>43195</c:v>
                </c:pt>
                <c:pt idx="431">
                  <c:v>43196</c:v>
                </c:pt>
                <c:pt idx="432">
                  <c:v>43199</c:v>
                </c:pt>
                <c:pt idx="433">
                  <c:v>43200</c:v>
                </c:pt>
                <c:pt idx="434">
                  <c:v>43201</c:v>
                </c:pt>
                <c:pt idx="435">
                  <c:v>43202</c:v>
                </c:pt>
                <c:pt idx="436">
                  <c:v>43203</c:v>
                </c:pt>
                <c:pt idx="437">
                  <c:v>43206</c:v>
                </c:pt>
                <c:pt idx="438">
                  <c:v>43207</c:v>
                </c:pt>
                <c:pt idx="439">
                  <c:v>43208</c:v>
                </c:pt>
                <c:pt idx="440">
                  <c:v>43209</c:v>
                </c:pt>
                <c:pt idx="441">
                  <c:v>43210</c:v>
                </c:pt>
                <c:pt idx="442">
                  <c:v>43213</c:v>
                </c:pt>
                <c:pt idx="443">
                  <c:v>43214</c:v>
                </c:pt>
                <c:pt idx="444">
                  <c:v>43215</c:v>
                </c:pt>
                <c:pt idx="445">
                  <c:v>43216</c:v>
                </c:pt>
                <c:pt idx="446">
                  <c:v>43217</c:v>
                </c:pt>
                <c:pt idx="447">
                  <c:v>43220</c:v>
                </c:pt>
                <c:pt idx="448">
                  <c:v>43221</c:v>
                </c:pt>
                <c:pt idx="449">
                  <c:v>43222</c:v>
                </c:pt>
                <c:pt idx="450">
                  <c:v>43223</c:v>
                </c:pt>
                <c:pt idx="451">
                  <c:v>43224</c:v>
                </c:pt>
                <c:pt idx="452">
                  <c:v>43228</c:v>
                </c:pt>
                <c:pt idx="453">
                  <c:v>43229</c:v>
                </c:pt>
                <c:pt idx="454">
                  <c:v>43230</c:v>
                </c:pt>
                <c:pt idx="455">
                  <c:v>43231</c:v>
                </c:pt>
                <c:pt idx="456">
                  <c:v>43234</c:v>
                </c:pt>
                <c:pt idx="457">
                  <c:v>43235</c:v>
                </c:pt>
                <c:pt idx="458">
                  <c:v>43236</c:v>
                </c:pt>
                <c:pt idx="459">
                  <c:v>43237</c:v>
                </c:pt>
                <c:pt idx="460">
                  <c:v>43238</c:v>
                </c:pt>
                <c:pt idx="461">
                  <c:v>43241</c:v>
                </c:pt>
                <c:pt idx="462">
                  <c:v>43242</c:v>
                </c:pt>
                <c:pt idx="463">
                  <c:v>43243</c:v>
                </c:pt>
                <c:pt idx="464">
                  <c:v>43244</c:v>
                </c:pt>
                <c:pt idx="465">
                  <c:v>43245</c:v>
                </c:pt>
                <c:pt idx="466">
                  <c:v>43249</c:v>
                </c:pt>
                <c:pt idx="467">
                  <c:v>43250</c:v>
                </c:pt>
                <c:pt idx="468">
                  <c:v>43251</c:v>
                </c:pt>
                <c:pt idx="469">
                  <c:v>43252</c:v>
                </c:pt>
                <c:pt idx="470">
                  <c:v>43255</c:v>
                </c:pt>
                <c:pt idx="471">
                  <c:v>43256</c:v>
                </c:pt>
                <c:pt idx="472">
                  <c:v>43257</c:v>
                </c:pt>
                <c:pt idx="473">
                  <c:v>43258</c:v>
                </c:pt>
                <c:pt idx="474">
                  <c:v>43259</c:v>
                </c:pt>
                <c:pt idx="475">
                  <c:v>43262</c:v>
                </c:pt>
                <c:pt idx="476">
                  <c:v>43263</c:v>
                </c:pt>
                <c:pt idx="477">
                  <c:v>43264</c:v>
                </c:pt>
                <c:pt idx="478">
                  <c:v>43265</c:v>
                </c:pt>
                <c:pt idx="479">
                  <c:v>43266</c:v>
                </c:pt>
                <c:pt idx="480">
                  <c:v>43269</c:v>
                </c:pt>
                <c:pt idx="481">
                  <c:v>43270</c:v>
                </c:pt>
                <c:pt idx="482">
                  <c:v>43271</c:v>
                </c:pt>
                <c:pt idx="483">
                  <c:v>43272</c:v>
                </c:pt>
                <c:pt idx="484">
                  <c:v>43273</c:v>
                </c:pt>
                <c:pt idx="485">
                  <c:v>43276</c:v>
                </c:pt>
                <c:pt idx="486">
                  <c:v>43277</c:v>
                </c:pt>
                <c:pt idx="487">
                  <c:v>43278</c:v>
                </c:pt>
                <c:pt idx="488">
                  <c:v>43279</c:v>
                </c:pt>
                <c:pt idx="489">
                  <c:v>43280</c:v>
                </c:pt>
                <c:pt idx="490">
                  <c:v>43283</c:v>
                </c:pt>
                <c:pt idx="491">
                  <c:v>43284</c:v>
                </c:pt>
                <c:pt idx="492">
                  <c:v>43286</c:v>
                </c:pt>
                <c:pt idx="493">
                  <c:v>43286</c:v>
                </c:pt>
                <c:pt idx="494">
                  <c:v>43287</c:v>
                </c:pt>
                <c:pt idx="495">
                  <c:v>43290</c:v>
                </c:pt>
                <c:pt idx="496">
                  <c:v>43291</c:v>
                </c:pt>
                <c:pt idx="497">
                  <c:v>43292</c:v>
                </c:pt>
                <c:pt idx="498">
                  <c:v>43293</c:v>
                </c:pt>
                <c:pt idx="499">
                  <c:v>43294</c:v>
                </c:pt>
                <c:pt idx="500">
                  <c:v>43297</c:v>
                </c:pt>
                <c:pt idx="501">
                  <c:v>43298</c:v>
                </c:pt>
                <c:pt idx="502">
                  <c:v>43299</c:v>
                </c:pt>
                <c:pt idx="503">
                  <c:v>43300</c:v>
                </c:pt>
                <c:pt idx="504">
                  <c:v>43301</c:v>
                </c:pt>
                <c:pt idx="505">
                  <c:v>43304</c:v>
                </c:pt>
                <c:pt idx="506">
                  <c:v>43305</c:v>
                </c:pt>
                <c:pt idx="507">
                  <c:v>43306</c:v>
                </c:pt>
                <c:pt idx="508">
                  <c:v>43307</c:v>
                </c:pt>
                <c:pt idx="509">
                  <c:v>43308</c:v>
                </c:pt>
                <c:pt idx="510">
                  <c:v>43311</c:v>
                </c:pt>
                <c:pt idx="511">
                  <c:v>43312</c:v>
                </c:pt>
                <c:pt idx="512">
                  <c:v>43313</c:v>
                </c:pt>
                <c:pt idx="513">
                  <c:v>43314</c:v>
                </c:pt>
                <c:pt idx="514">
                  <c:v>43315</c:v>
                </c:pt>
                <c:pt idx="515">
                  <c:v>43318</c:v>
                </c:pt>
                <c:pt idx="516">
                  <c:v>43319</c:v>
                </c:pt>
                <c:pt idx="517">
                  <c:v>43320</c:v>
                </c:pt>
                <c:pt idx="518">
                  <c:v>43327</c:v>
                </c:pt>
                <c:pt idx="519">
                  <c:v>43334</c:v>
                </c:pt>
                <c:pt idx="520">
                  <c:v>43342</c:v>
                </c:pt>
                <c:pt idx="521">
                  <c:v>43349</c:v>
                </c:pt>
                <c:pt idx="522">
                  <c:v>43356</c:v>
                </c:pt>
                <c:pt idx="523">
                  <c:v>43363</c:v>
                </c:pt>
                <c:pt idx="524">
                  <c:v>43370</c:v>
                </c:pt>
                <c:pt idx="525">
                  <c:v>43377</c:v>
                </c:pt>
                <c:pt idx="526">
                  <c:v>43384</c:v>
                </c:pt>
                <c:pt idx="527">
                  <c:v>43391</c:v>
                </c:pt>
                <c:pt idx="528">
                  <c:v>43398</c:v>
                </c:pt>
                <c:pt idx="529">
                  <c:v>43405</c:v>
                </c:pt>
                <c:pt idx="530">
                  <c:v>43412</c:v>
                </c:pt>
                <c:pt idx="531">
                  <c:v>43419</c:v>
                </c:pt>
                <c:pt idx="532">
                  <c:v>43427</c:v>
                </c:pt>
                <c:pt idx="533">
                  <c:v>43433</c:v>
                </c:pt>
                <c:pt idx="534">
                  <c:v>43440</c:v>
                </c:pt>
                <c:pt idx="535">
                  <c:v>43447</c:v>
                </c:pt>
                <c:pt idx="536">
                  <c:v>43454</c:v>
                </c:pt>
                <c:pt idx="537">
                  <c:v>43465</c:v>
                </c:pt>
                <c:pt idx="538">
                  <c:v>43472</c:v>
                </c:pt>
                <c:pt idx="539">
                  <c:v>43479</c:v>
                </c:pt>
                <c:pt idx="540">
                  <c:v>43487</c:v>
                </c:pt>
                <c:pt idx="541">
                  <c:v>43493</c:v>
                </c:pt>
                <c:pt idx="542">
                  <c:v>43500</c:v>
                </c:pt>
                <c:pt idx="543">
                  <c:v>43507</c:v>
                </c:pt>
                <c:pt idx="544">
                  <c:v>43515</c:v>
                </c:pt>
                <c:pt idx="545">
                  <c:v>43521</c:v>
                </c:pt>
                <c:pt idx="546">
                  <c:v>43528</c:v>
                </c:pt>
                <c:pt idx="547">
                  <c:v>43535</c:v>
                </c:pt>
                <c:pt idx="548">
                  <c:v>43542</c:v>
                </c:pt>
                <c:pt idx="549">
                  <c:v>43549</c:v>
                </c:pt>
                <c:pt idx="550">
                  <c:v>43556</c:v>
                </c:pt>
                <c:pt idx="551">
                  <c:v>43563</c:v>
                </c:pt>
                <c:pt idx="552">
                  <c:v>43570</c:v>
                </c:pt>
                <c:pt idx="553">
                  <c:v>43579</c:v>
                </c:pt>
                <c:pt idx="554">
                  <c:v>43584</c:v>
                </c:pt>
                <c:pt idx="555">
                  <c:v>43592</c:v>
                </c:pt>
                <c:pt idx="556">
                  <c:v>43598</c:v>
                </c:pt>
                <c:pt idx="557">
                  <c:v>43605</c:v>
                </c:pt>
                <c:pt idx="558">
                  <c:v>43613</c:v>
                </c:pt>
                <c:pt idx="559">
                  <c:v>43619</c:v>
                </c:pt>
                <c:pt idx="560">
                  <c:v>43626</c:v>
                </c:pt>
                <c:pt idx="561">
                  <c:v>43633</c:v>
                </c:pt>
                <c:pt idx="562">
                  <c:v>43640</c:v>
                </c:pt>
                <c:pt idx="563">
                  <c:v>43647</c:v>
                </c:pt>
                <c:pt idx="564">
                  <c:v>43654</c:v>
                </c:pt>
                <c:pt idx="565">
                  <c:v>43661</c:v>
                </c:pt>
                <c:pt idx="566">
                  <c:v>43668</c:v>
                </c:pt>
                <c:pt idx="567">
                  <c:v>43675</c:v>
                </c:pt>
                <c:pt idx="568">
                  <c:v>43682</c:v>
                </c:pt>
                <c:pt idx="569">
                  <c:v>43689</c:v>
                </c:pt>
                <c:pt idx="570">
                  <c:v>43696</c:v>
                </c:pt>
                <c:pt idx="571">
                  <c:v>43704</c:v>
                </c:pt>
                <c:pt idx="572">
                  <c:v>43711</c:v>
                </c:pt>
                <c:pt idx="573">
                  <c:v>43717</c:v>
                </c:pt>
                <c:pt idx="574">
                  <c:v>43724</c:v>
                </c:pt>
                <c:pt idx="575">
                  <c:v>43731</c:v>
                </c:pt>
                <c:pt idx="576">
                  <c:v>43738</c:v>
                </c:pt>
                <c:pt idx="577">
                  <c:v>43745</c:v>
                </c:pt>
                <c:pt idx="578">
                  <c:v>43753</c:v>
                </c:pt>
                <c:pt idx="579">
                  <c:v>43759</c:v>
                </c:pt>
                <c:pt idx="580">
                  <c:v>43766</c:v>
                </c:pt>
                <c:pt idx="581">
                  <c:v>43773</c:v>
                </c:pt>
                <c:pt idx="582">
                  <c:v>43781</c:v>
                </c:pt>
                <c:pt idx="583">
                  <c:v>43787</c:v>
                </c:pt>
                <c:pt idx="584">
                  <c:v>43794</c:v>
                </c:pt>
                <c:pt idx="585">
                  <c:v>43801</c:v>
                </c:pt>
                <c:pt idx="586">
                  <c:v>43808</c:v>
                </c:pt>
                <c:pt idx="587">
                  <c:v>43815</c:v>
                </c:pt>
                <c:pt idx="588">
                  <c:v>43822</c:v>
                </c:pt>
                <c:pt idx="589">
                  <c:v>43830</c:v>
                </c:pt>
                <c:pt idx="590">
                  <c:v>43837</c:v>
                </c:pt>
                <c:pt idx="591">
                  <c:v>43844</c:v>
                </c:pt>
                <c:pt idx="592">
                  <c:v>43851</c:v>
                </c:pt>
                <c:pt idx="593">
                  <c:v>43858</c:v>
                </c:pt>
                <c:pt idx="594">
                  <c:v>43865</c:v>
                </c:pt>
                <c:pt idx="595">
                  <c:v>43872</c:v>
                </c:pt>
                <c:pt idx="596">
                  <c:v>43879</c:v>
                </c:pt>
                <c:pt idx="597">
                  <c:v>43886</c:v>
                </c:pt>
                <c:pt idx="598">
                  <c:v>43893</c:v>
                </c:pt>
                <c:pt idx="599">
                  <c:v>43900</c:v>
                </c:pt>
                <c:pt idx="600">
                  <c:v>43907</c:v>
                </c:pt>
                <c:pt idx="601">
                  <c:v>43914</c:v>
                </c:pt>
                <c:pt idx="602">
                  <c:v>43921</c:v>
                </c:pt>
                <c:pt idx="603">
                  <c:v>43928</c:v>
                </c:pt>
                <c:pt idx="604">
                  <c:v>43937</c:v>
                </c:pt>
                <c:pt idx="605">
                  <c:v>43944</c:v>
                </c:pt>
                <c:pt idx="606">
                  <c:v>43951</c:v>
                </c:pt>
                <c:pt idx="607">
                  <c:v>43958</c:v>
                </c:pt>
                <c:pt idx="608">
                  <c:v>43965</c:v>
                </c:pt>
                <c:pt idx="609">
                  <c:v>43972</c:v>
                </c:pt>
                <c:pt idx="610">
                  <c:v>43979</c:v>
                </c:pt>
                <c:pt idx="611">
                  <c:v>43986</c:v>
                </c:pt>
                <c:pt idx="612">
                  <c:v>43993</c:v>
                </c:pt>
                <c:pt idx="613">
                  <c:v>44000</c:v>
                </c:pt>
                <c:pt idx="614">
                  <c:v>44007</c:v>
                </c:pt>
                <c:pt idx="615">
                  <c:v>44014</c:v>
                </c:pt>
                <c:pt idx="616">
                  <c:v>44021</c:v>
                </c:pt>
                <c:pt idx="617">
                  <c:v>44028</c:v>
                </c:pt>
                <c:pt idx="618">
                  <c:v>44035</c:v>
                </c:pt>
                <c:pt idx="619">
                  <c:v>44042</c:v>
                </c:pt>
                <c:pt idx="620">
                  <c:v>44049</c:v>
                </c:pt>
                <c:pt idx="621">
                  <c:v>44056</c:v>
                </c:pt>
                <c:pt idx="622">
                  <c:v>44063</c:v>
                </c:pt>
                <c:pt idx="623">
                  <c:v>44070</c:v>
                </c:pt>
                <c:pt idx="624">
                  <c:v>44077</c:v>
                </c:pt>
                <c:pt idx="625">
                  <c:v>44084</c:v>
                </c:pt>
                <c:pt idx="626">
                  <c:v>44091</c:v>
                </c:pt>
                <c:pt idx="627">
                  <c:v>44098</c:v>
                </c:pt>
                <c:pt idx="628">
                  <c:v>44105</c:v>
                </c:pt>
                <c:pt idx="629">
                  <c:v>44112</c:v>
                </c:pt>
                <c:pt idx="630">
                  <c:v>44119</c:v>
                </c:pt>
                <c:pt idx="631">
                  <c:v>44126</c:v>
                </c:pt>
                <c:pt idx="632">
                  <c:v>44133</c:v>
                </c:pt>
                <c:pt idx="633">
                  <c:v>44140</c:v>
                </c:pt>
                <c:pt idx="634">
                  <c:v>44147</c:v>
                </c:pt>
                <c:pt idx="635">
                  <c:v>44154</c:v>
                </c:pt>
                <c:pt idx="636">
                  <c:v>44162</c:v>
                </c:pt>
                <c:pt idx="637">
                  <c:v>44168</c:v>
                </c:pt>
                <c:pt idx="638">
                  <c:v>44175</c:v>
                </c:pt>
                <c:pt idx="639">
                  <c:v>44182</c:v>
                </c:pt>
                <c:pt idx="640">
                  <c:v>44189</c:v>
                </c:pt>
                <c:pt idx="641">
                  <c:v>44196</c:v>
                </c:pt>
                <c:pt idx="642">
                  <c:v>44203</c:v>
                </c:pt>
                <c:pt idx="643">
                  <c:v>44210</c:v>
                </c:pt>
                <c:pt idx="644">
                  <c:v>44217</c:v>
                </c:pt>
                <c:pt idx="645">
                  <c:v>44224</c:v>
                </c:pt>
                <c:pt idx="646">
                  <c:v>44231</c:v>
                </c:pt>
                <c:pt idx="647">
                  <c:v>44238</c:v>
                </c:pt>
                <c:pt idx="648">
                  <c:v>44245</c:v>
                </c:pt>
                <c:pt idx="649">
                  <c:v>44252</c:v>
                </c:pt>
                <c:pt idx="650">
                  <c:v>44259</c:v>
                </c:pt>
                <c:pt idx="651">
                  <c:v>44266</c:v>
                </c:pt>
                <c:pt idx="652">
                  <c:v>44273</c:v>
                </c:pt>
                <c:pt idx="653">
                  <c:v>44280</c:v>
                </c:pt>
                <c:pt idx="654">
                  <c:v>44287</c:v>
                </c:pt>
                <c:pt idx="655">
                  <c:v>44294</c:v>
                </c:pt>
                <c:pt idx="656">
                  <c:v>44301</c:v>
                </c:pt>
                <c:pt idx="657">
                  <c:v>44308</c:v>
                </c:pt>
                <c:pt idx="658">
                  <c:v>44315</c:v>
                </c:pt>
                <c:pt idx="659">
                  <c:v>44322</c:v>
                </c:pt>
                <c:pt idx="660">
                  <c:v>44329</c:v>
                </c:pt>
                <c:pt idx="661">
                  <c:v>44336</c:v>
                </c:pt>
                <c:pt idx="662">
                  <c:v>44343</c:v>
                </c:pt>
                <c:pt idx="663">
                  <c:v>44350</c:v>
                </c:pt>
                <c:pt idx="664">
                  <c:v>44357</c:v>
                </c:pt>
                <c:pt idx="665">
                  <c:v>44364</c:v>
                </c:pt>
                <c:pt idx="666">
                  <c:v>44371</c:v>
                </c:pt>
                <c:pt idx="667">
                  <c:v>44378</c:v>
                </c:pt>
                <c:pt idx="668">
                  <c:v>44385</c:v>
                </c:pt>
                <c:pt idx="669">
                  <c:v>44392</c:v>
                </c:pt>
                <c:pt idx="670">
                  <c:v>44399</c:v>
                </c:pt>
                <c:pt idx="671">
                  <c:v>44406</c:v>
                </c:pt>
                <c:pt idx="672">
                  <c:v>44413</c:v>
                </c:pt>
                <c:pt idx="673">
                  <c:v>44420</c:v>
                </c:pt>
                <c:pt idx="674">
                  <c:v>44427</c:v>
                </c:pt>
                <c:pt idx="675">
                  <c:v>44434</c:v>
                </c:pt>
                <c:pt idx="676">
                  <c:v>44441</c:v>
                </c:pt>
                <c:pt idx="677">
                  <c:v>44448</c:v>
                </c:pt>
                <c:pt idx="678">
                  <c:v>44455</c:v>
                </c:pt>
                <c:pt idx="679">
                  <c:v>44462</c:v>
                </c:pt>
                <c:pt idx="680">
                  <c:v>44469</c:v>
                </c:pt>
                <c:pt idx="681">
                  <c:v>44476</c:v>
                </c:pt>
                <c:pt idx="682">
                  <c:v>44483</c:v>
                </c:pt>
                <c:pt idx="683">
                  <c:v>44490</c:v>
                </c:pt>
                <c:pt idx="684">
                  <c:v>44497</c:v>
                </c:pt>
                <c:pt idx="685">
                  <c:v>44504</c:v>
                </c:pt>
                <c:pt idx="686">
                  <c:v>44512</c:v>
                </c:pt>
                <c:pt idx="687">
                  <c:v>44518</c:v>
                </c:pt>
                <c:pt idx="688">
                  <c:v>44526</c:v>
                </c:pt>
                <c:pt idx="689">
                  <c:v>44532</c:v>
                </c:pt>
                <c:pt idx="690">
                  <c:v>44539</c:v>
                </c:pt>
                <c:pt idx="691">
                  <c:v>44546</c:v>
                </c:pt>
                <c:pt idx="692">
                  <c:v>44553</c:v>
                </c:pt>
                <c:pt idx="693">
                  <c:v>44565</c:v>
                </c:pt>
                <c:pt idx="694">
                  <c:v>44568</c:v>
                </c:pt>
                <c:pt idx="695">
                  <c:v>44575</c:v>
                </c:pt>
                <c:pt idx="696">
                  <c:v>44582</c:v>
                </c:pt>
                <c:pt idx="697">
                  <c:v>44589</c:v>
                </c:pt>
                <c:pt idx="698">
                  <c:v>44596</c:v>
                </c:pt>
                <c:pt idx="699">
                  <c:v>44603</c:v>
                </c:pt>
                <c:pt idx="700">
                  <c:v>44610</c:v>
                </c:pt>
                <c:pt idx="701">
                  <c:v>44617</c:v>
                </c:pt>
                <c:pt idx="702">
                  <c:v>44624</c:v>
                </c:pt>
                <c:pt idx="703">
                  <c:v>44631</c:v>
                </c:pt>
                <c:pt idx="704">
                  <c:v>44638</c:v>
                </c:pt>
                <c:pt idx="705">
                  <c:v>44645</c:v>
                </c:pt>
                <c:pt idx="706">
                  <c:v>44652</c:v>
                </c:pt>
                <c:pt idx="707">
                  <c:v>44659</c:v>
                </c:pt>
                <c:pt idx="708">
                  <c:v>44670</c:v>
                </c:pt>
                <c:pt idx="709">
                  <c:v>44673</c:v>
                </c:pt>
                <c:pt idx="710">
                  <c:v>44680</c:v>
                </c:pt>
                <c:pt idx="711">
                  <c:v>44687</c:v>
                </c:pt>
                <c:pt idx="712">
                  <c:v>44694</c:v>
                </c:pt>
                <c:pt idx="713">
                  <c:v>44701</c:v>
                </c:pt>
                <c:pt idx="714">
                  <c:v>44708</c:v>
                </c:pt>
                <c:pt idx="715">
                  <c:v>44715</c:v>
                </c:pt>
                <c:pt idx="716">
                  <c:v>44722</c:v>
                </c:pt>
                <c:pt idx="717">
                  <c:v>44729</c:v>
                </c:pt>
                <c:pt idx="718">
                  <c:v>44736</c:v>
                </c:pt>
                <c:pt idx="719">
                  <c:v>44743</c:v>
                </c:pt>
                <c:pt idx="720">
                  <c:v>44750</c:v>
                </c:pt>
                <c:pt idx="721">
                  <c:v>44757</c:v>
                </c:pt>
                <c:pt idx="722">
                  <c:v>44764</c:v>
                </c:pt>
                <c:pt idx="723">
                  <c:v>44771</c:v>
                </c:pt>
                <c:pt idx="724">
                  <c:v>44778</c:v>
                </c:pt>
                <c:pt idx="725">
                  <c:v>44785</c:v>
                </c:pt>
                <c:pt idx="726">
                  <c:v>44792</c:v>
                </c:pt>
                <c:pt idx="727">
                  <c:v>44799</c:v>
                </c:pt>
                <c:pt idx="728">
                  <c:v>44806</c:v>
                </c:pt>
                <c:pt idx="729">
                  <c:v>44813</c:v>
                </c:pt>
                <c:pt idx="730">
                  <c:v>44820</c:v>
                </c:pt>
                <c:pt idx="731">
                  <c:v>44827</c:v>
                </c:pt>
                <c:pt idx="732">
                  <c:v>44834</c:v>
                </c:pt>
                <c:pt idx="733">
                  <c:v>44841</c:v>
                </c:pt>
                <c:pt idx="734">
                  <c:v>44848</c:v>
                </c:pt>
                <c:pt idx="735">
                  <c:v>44855</c:v>
                </c:pt>
                <c:pt idx="736">
                  <c:v>44862</c:v>
                </c:pt>
                <c:pt idx="737">
                  <c:v>44869</c:v>
                </c:pt>
                <c:pt idx="738">
                  <c:v>44879</c:v>
                </c:pt>
                <c:pt idx="739">
                  <c:v>44883</c:v>
                </c:pt>
                <c:pt idx="740">
                  <c:v>44890</c:v>
                </c:pt>
                <c:pt idx="741">
                  <c:v>44897</c:v>
                </c:pt>
                <c:pt idx="742">
                  <c:v>44904</c:v>
                </c:pt>
                <c:pt idx="743">
                  <c:v>44911</c:v>
                </c:pt>
                <c:pt idx="744">
                  <c:v>44918</c:v>
                </c:pt>
                <c:pt idx="745">
                  <c:v>44925</c:v>
                </c:pt>
                <c:pt idx="746">
                  <c:v>44932</c:v>
                </c:pt>
                <c:pt idx="747">
                  <c:v>44939</c:v>
                </c:pt>
                <c:pt idx="748">
                  <c:v>44946</c:v>
                </c:pt>
                <c:pt idx="749">
                  <c:v>44953</c:v>
                </c:pt>
                <c:pt idx="750">
                  <c:v>44960</c:v>
                </c:pt>
                <c:pt idx="751">
                  <c:v>44967</c:v>
                </c:pt>
                <c:pt idx="752">
                  <c:v>44974</c:v>
                </c:pt>
                <c:pt idx="753">
                  <c:v>44981</c:v>
                </c:pt>
                <c:pt idx="754">
                  <c:v>44988</c:v>
                </c:pt>
                <c:pt idx="755">
                  <c:v>44995</c:v>
                </c:pt>
                <c:pt idx="756">
                  <c:v>45002</c:v>
                </c:pt>
                <c:pt idx="757">
                  <c:v>45009</c:v>
                </c:pt>
                <c:pt idx="758">
                  <c:v>45016</c:v>
                </c:pt>
                <c:pt idx="759">
                  <c:v>45027</c:v>
                </c:pt>
                <c:pt idx="760">
                  <c:v>45030</c:v>
                </c:pt>
                <c:pt idx="761">
                  <c:v>45037</c:v>
                </c:pt>
                <c:pt idx="762">
                  <c:v>45044</c:v>
                </c:pt>
                <c:pt idx="763">
                  <c:v>45051</c:v>
                </c:pt>
                <c:pt idx="764">
                  <c:v>45058</c:v>
                </c:pt>
                <c:pt idx="765">
                  <c:v>45065</c:v>
                </c:pt>
                <c:pt idx="766">
                  <c:v>45072</c:v>
                </c:pt>
                <c:pt idx="767">
                  <c:v>45079</c:v>
                </c:pt>
                <c:pt idx="768">
                  <c:v>45086</c:v>
                </c:pt>
                <c:pt idx="769">
                  <c:v>45093</c:v>
                </c:pt>
                <c:pt idx="770">
                  <c:v>45100</c:v>
                </c:pt>
                <c:pt idx="771">
                  <c:v>45107</c:v>
                </c:pt>
                <c:pt idx="772">
                  <c:v>45114</c:v>
                </c:pt>
                <c:pt idx="773">
                  <c:v>45121</c:v>
                </c:pt>
                <c:pt idx="774">
                  <c:v>45128</c:v>
                </c:pt>
                <c:pt idx="775">
                  <c:v>45135</c:v>
                </c:pt>
                <c:pt idx="776">
                  <c:v>45142</c:v>
                </c:pt>
                <c:pt idx="777">
                  <c:v>45149</c:v>
                </c:pt>
                <c:pt idx="778">
                  <c:v>45156</c:v>
                </c:pt>
                <c:pt idx="779">
                  <c:v>45163</c:v>
                </c:pt>
                <c:pt idx="780">
                  <c:v>45170</c:v>
                </c:pt>
                <c:pt idx="781">
                  <c:v>45177</c:v>
                </c:pt>
                <c:pt idx="782">
                  <c:v>45184</c:v>
                </c:pt>
                <c:pt idx="783">
                  <c:v>45191</c:v>
                </c:pt>
                <c:pt idx="784">
                  <c:v>45198</c:v>
                </c:pt>
                <c:pt idx="785">
                  <c:v>45205</c:v>
                </c:pt>
                <c:pt idx="786">
                  <c:v>45212</c:v>
                </c:pt>
                <c:pt idx="787">
                  <c:v>45219</c:v>
                </c:pt>
                <c:pt idx="788">
                  <c:v>45226</c:v>
                </c:pt>
                <c:pt idx="789">
                  <c:v>45233</c:v>
                </c:pt>
                <c:pt idx="790">
                  <c:v>45243</c:v>
                </c:pt>
                <c:pt idx="791">
                  <c:v>45247</c:v>
                </c:pt>
                <c:pt idx="792">
                  <c:v>45254</c:v>
                </c:pt>
                <c:pt idx="793">
                  <c:v>45261</c:v>
                </c:pt>
                <c:pt idx="794">
                  <c:v>45268</c:v>
                </c:pt>
                <c:pt idx="795">
                  <c:v>45275</c:v>
                </c:pt>
                <c:pt idx="796">
                  <c:v>45282</c:v>
                </c:pt>
                <c:pt idx="797">
                  <c:v>45289</c:v>
                </c:pt>
                <c:pt idx="798">
                  <c:v>45296</c:v>
                </c:pt>
                <c:pt idx="799">
                  <c:v>45303</c:v>
                </c:pt>
                <c:pt idx="800">
                  <c:v>45310</c:v>
                </c:pt>
                <c:pt idx="801">
                  <c:v>45317</c:v>
                </c:pt>
                <c:pt idx="802">
                  <c:v>45324</c:v>
                </c:pt>
                <c:pt idx="803">
                  <c:v>45331</c:v>
                </c:pt>
                <c:pt idx="804">
                  <c:v>45338</c:v>
                </c:pt>
                <c:pt idx="805">
                  <c:v>45345</c:v>
                </c:pt>
                <c:pt idx="806">
                  <c:v>45352</c:v>
                </c:pt>
                <c:pt idx="807">
                  <c:v>45359</c:v>
                </c:pt>
                <c:pt idx="808">
                  <c:v>45366</c:v>
                </c:pt>
                <c:pt idx="809">
                  <c:v>45373</c:v>
                </c:pt>
                <c:pt idx="810">
                  <c:v>45384</c:v>
                </c:pt>
                <c:pt idx="811">
                  <c:v>45387</c:v>
                </c:pt>
                <c:pt idx="812">
                  <c:v>45394</c:v>
                </c:pt>
                <c:pt idx="813">
                  <c:v>45401</c:v>
                </c:pt>
                <c:pt idx="814">
                  <c:v>45408</c:v>
                </c:pt>
                <c:pt idx="815">
                  <c:v>45415</c:v>
                </c:pt>
                <c:pt idx="816">
                  <c:v>45422</c:v>
                </c:pt>
                <c:pt idx="817">
                  <c:v>45429</c:v>
                </c:pt>
                <c:pt idx="818">
                  <c:v>45436</c:v>
                </c:pt>
                <c:pt idx="819">
                  <c:v>45443</c:v>
                </c:pt>
                <c:pt idx="820">
                  <c:v>45450</c:v>
                </c:pt>
                <c:pt idx="821">
                  <c:v>45457</c:v>
                </c:pt>
                <c:pt idx="822">
                  <c:v>45464</c:v>
                </c:pt>
                <c:pt idx="823">
                  <c:v>45471</c:v>
                </c:pt>
                <c:pt idx="824">
                  <c:v>45478</c:v>
                </c:pt>
                <c:pt idx="825">
                  <c:v>45485</c:v>
                </c:pt>
                <c:pt idx="826">
                  <c:v>45492</c:v>
                </c:pt>
                <c:pt idx="827">
                  <c:v>45499</c:v>
                </c:pt>
                <c:pt idx="828">
                  <c:v>45506</c:v>
                </c:pt>
                <c:pt idx="829">
                  <c:v>45513</c:v>
                </c:pt>
                <c:pt idx="830">
                  <c:v>45520</c:v>
                </c:pt>
                <c:pt idx="831">
                  <c:v>45527</c:v>
                </c:pt>
                <c:pt idx="832">
                  <c:v>45534</c:v>
                </c:pt>
                <c:pt idx="833">
                  <c:v>45541</c:v>
                </c:pt>
                <c:pt idx="834">
                  <c:v>45548</c:v>
                </c:pt>
                <c:pt idx="835">
                  <c:v>45555</c:v>
                </c:pt>
                <c:pt idx="836">
                  <c:v>45562</c:v>
                </c:pt>
                <c:pt idx="837">
                  <c:v>45569</c:v>
                </c:pt>
                <c:pt idx="838">
                  <c:v>45576</c:v>
                </c:pt>
                <c:pt idx="839">
                  <c:v>45583</c:v>
                </c:pt>
                <c:pt idx="840">
                  <c:v>45590</c:v>
                </c:pt>
                <c:pt idx="841">
                  <c:v>45597</c:v>
                </c:pt>
                <c:pt idx="842">
                  <c:v>45604</c:v>
                </c:pt>
                <c:pt idx="843">
                  <c:v>45611</c:v>
                </c:pt>
                <c:pt idx="844">
                  <c:v>45618</c:v>
                </c:pt>
                <c:pt idx="845">
                  <c:v>45625</c:v>
                </c:pt>
                <c:pt idx="846">
                  <c:v>45632</c:v>
                </c:pt>
                <c:pt idx="847">
                  <c:v>45639</c:v>
                </c:pt>
                <c:pt idx="848">
                  <c:v>45646</c:v>
                </c:pt>
                <c:pt idx="849">
                  <c:v>45657</c:v>
                </c:pt>
                <c:pt idx="850">
                  <c:v>45664</c:v>
                </c:pt>
                <c:pt idx="851">
                  <c:v>45671</c:v>
                </c:pt>
                <c:pt idx="852">
                  <c:v>45678</c:v>
                </c:pt>
                <c:pt idx="853">
                  <c:v>45685</c:v>
                </c:pt>
                <c:pt idx="854">
                  <c:v>45692</c:v>
                </c:pt>
                <c:pt idx="855">
                  <c:v>45699</c:v>
                </c:pt>
                <c:pt idx="856">
                  <c:v>45706</c:v>
                </c:pt>
                <c:pt idx="857">
                  <c:v>45713</c:v>
                </c:pt>
                <c:pt idx="858">
                  <c:v>45720</c:v>
                </c:pt>
                <c:pt idx="859">
                  <c:v>45727</c:v>
                </c:pt>
                <c:pt idx="860">
                  <c:v>45734</c:v>
                </c:pt>
                <c:pt idx="861">
                  <c:v>45741</c:v>
                </c:pt>
                <c:pt idx="862">
                  <c:v>45748</c:v>
                </c:pt>
                <c:pt idx="863">
                  <c:v>45755</c:v>
                </c:pt>
                <c:pt idx="864">
                  <c:v>45762</c:v>
                </c:pt>
                <c:pt idx="865">
                  <c:v>45771</c:v>
                </c:pt>
                <c:pt idx="866">
                  <c:v>45778</c:v>
                </c:pt>
                <c:pt idx="867">
                  <c:v>45785</c:v>
                </c:pt>
                <c:pt idx="868">
                  <c:v>45792</c:v>
                </c:pt>
                <c:pt idx="869">
                  <c:v>45799</c:v>
                </c:pt>
                <c:pt idx="870">
                  <c:v>45806</c:v>
                </c:pt>
                <c:pt idx="871">
                  <c:v>45813</c:v>
                </c:pt>
                <c:pt idx="872">
                  <c:v>45820</c:v>
                </c:pt>
                <c:pt idx="873">
                  <c:v>45827</c:v>
                </c:pt>
                <c:pt idx="874">
                  <c:v>45834</c:v>
                </c:pt>
                <c:pt idx="875">
                  <c:v>45841</c:v>
                </c:pt>
                <c:pt idx="876">
                  <c:v>45848</c:v>
                </c:pt>
                <c:pt idx="877">
                  <c:v>45855</c:v>
                </c:pt>
                <c:pt idx="878">
                  <c:v>45862</c:v>
                </c:pt>
                <c:pt idx="879">
                  <c:v>45869</c:v>
                </c:pt>
                <c:pt idx="880">
                  <c:v>45876</c:v>
                </c:pt>
                <c:pt idx="881">
                  <c:v>45883</c:v>
                </c:pt>
                <c:pt idx="882">
                  <c:v>45890</c:v>
                </c:pt>
                <c:pt idx="883">
                  <c:v>45897</c:v>
                </c:pt>
                <c:pt idx="884">
                  <c:v>45904</c:v>
                </c:pt>
                <c:pt idx="885">
                  <c:v>45911</c:v>
                </c:pt>
                <c:pt idx="886">
                  <c:v>45918</c:v>
                </c:pt>
                <c:pt idx="887">
                  <c:v>45925</c:v>
                </c:pt>
                <c:pt idx="888">
                  <c:v>45932</c:v>
                </c:pt>
                <c:pt idx="889">
                  <c:v>45939</c:v>
                </c:pt>
                <c:pt idx="890">
                  <c:v>45946</c:v>
                </c:pt>
                <c:pt idx="891">
                  <c:v>45953</c:v>
                </c:pt>
                <c:pt idx="892">
                  <c:v>45960</c:v>
                </c:pt>
                <c:pt idx="893">
                  <c:v>45967</c:v>
                </c:pt>
                <c:pt idx="894">
                  <c:v>45974</c:v>
                </c:pt>
                <c:pt idx="895">
                  <c:v>45981</c:v>
                </c:pt>
                <c:pt idx="896">
                  <c:v>45989</c:v>
                </c:pt>
                <c:pt idx="897">
                  <c:v>45995</c:v>
                </c:pt>
                <c:pt idx="898">
                  <c:v>46002</c:v>
                </c:pt>
                <c:pt idx="899">
                  <c:v>46009</c:v>
                </c:pt>
                <c:pt idx="900">
                  <c:v>46020</c:v>
                </c:pt>
                <c:pt idx="901">
                  <c:v>46024</c:v>
                </c:pt>
                <c:pt idx="902">
                  <c:v>46030</c:v>
                </c:pt>
                <c:pt idx="903">
                  <c:v>46037</c:v>
                </c:pt>
                <c:pt idx="904">
                  <c:v>46044</c:v>
                </c:pt>
                <c:pt idx="905">
                  <c:v>46051</c:v>
                </c:pt>
                <c:pt idx="906">
                  <c:v>46058</c:v>
                </c:pt>
                <c:pt idx="907">
                  <c:v>46065</c:v>
                </c:pt>
                <c:pt idx="908">
                  <c:v>46072</c:v>
                </c:pt>
                <c:pt idx="909">
                  <c:v>46079</c:v>
                </c:pt>
                <c:pt idx="910">
                  <c:v>46086</c:v>
                </c:pt>
                <c:pt idx="911">
                  <c:v>46093</c:v>
                </c:pt>
                <c:pt idx="912">
                  <c:v>46100</c:v>
                </c:pt>
                <c:pt idx="913">
                  <c:v>46107</c:v>
                </c:pt>
                <c:pt idx="914">
                  <c:v>46114</c:v>
                </c:pt>
                <c:pt idx="915">
                  <c:v>46121</c:v>
                </c:pt>
                <c:pt idx="916">
                  <c:v>46128</c:v>
                </c:pt>
                <c:pt idx="917">
                  <c:v>46135</c:v>
                </c:pt>
                <c:pt idx="918">
                  <c:v>46142</c:v>
                </c:pt>
                <c:pt idx="919">
                  <c:v>46149</c:v>
                </c:pt>
                <c:pt idx="920">
                  <c:v>46156</c:v>
                </c:pt>
                <c:pt idx="921">
                  <c:v>46163</c:v>
                </c:pt>
                <c:pt idx="922">
                  <c:v>46170</c:v>
                </c:pt>
                <c:pt idx="923">
                  <c:v>46177</c:v>
                </c:pt>
                <c:pt idx="924">
                  <c:v>46184</c:v>
                </c:pt>
                <c:pt idx="925">
                  <c:v>46191</c:v>
                </c:pt>
                <c:pt idx="926">
                  <c:v>46198</c:v>
                </c:pt>
                <c:pt idx="927">
                  <c:v>46205</c:v>
                </c:pt>
                <c:pt idx="928">
                  <c:v>46212</c:v>
                </c:pt>
                <c:pt idx="929">
                  <c:v>46219</c:v>
                </c:pt>
                <c:pt idx="930">
                  <c:v>46226</c:v>
                </c:pt>
                <c:pt idx="931">
                  <c:v>46233</c:v>
                </c:pt>
                <c:pt idx="932">
                  <c:v>46240</c:v>
                </c:pt>
                <c:pt idx="933">
                  <c:v>46247</c:v>
                </c:pt>
                <c:pt idx="934">
                  <c:v>46254</c:v>
                </c:pt>
                <c:pt idx="935">
                  <c:v>46261</c:v>
                </c:pt>
                <c:pt idx="936">
                  <c:v>46268</c:v>
                </c:pt>
                <c:pt idx="937">
                  <c:v>46275</c:v>
                </c:pt>
                <c:pt idx="938">
                  <c:v>46282</c:v>
                </c:pt>
                <c:pt idx="939">
                  <c:v>46289</c:v>
                </c:pt>
                <c:pt idx="940">
                  <c:v>46296</c:v>
                </c:pt>
                <c:pt idx="941">
                  <c:v>46303</c:v>
                </c:pt>
                <c:pt idx="942">
                  <c:v>46310</c:v>
                </c:pt>
                <c:pt idx="943">
                  <c:v>46317</c:v>
                </c:pt>
                <c:pt idx="944">
                  <c:v>46324</c:v>
                </c:pt>
                <c:pt idx="945">
                  <c:v>46331</c:v>
                </c:pt>
                <c:pt idx="946">
                  <c:v>46338</c:v>
                </c:pt>
                <c:pt idx="947">
                  <c:v>46345</c:v>
                </c:pt>
                <c:pt idx="948">
                  <c:v>46353</c:v>
                </c:pt>
                <c:pt idx="949">
                  <c:v>46359</c:v>
                </c:pt>
                <c:pt idx="950">
                  <c:v>46366</c:v>
                </c:pt>
                <c:pt idx="951">
                  <c:v>46373</c:v>
                </c:pt>
                <c:pt idx="952">
                  <c:v>46380</c:v>
                </c:pt>
                <c:pt idx="953">
                  <c:v>46387</c:v>
                </c:pt>
                <c:pt idx="954">
                  <c:v>46394</c:v>
                </c:pt>
                <c:pt idx="955">
                  <c:v>46401</c:v>
                </c:pt>
                <c:pt idx="956">
                  <c:v>46408</c:v>
                </c:pt>
                <c:pt idx="957">
                  <c:v>46415</c:v>
                </c:pt>
                <c:pt idx="958">
                  <c:v>46422</c:v>
                </c:pt>
                <c:pt idx="959">
                  <c:v>46429</c:v>
                </c:pt>
                <c:pt idx="960">
                  <c:v>46436</c:v>
                </c:pt>
                <c:pt idx="961">
                  <c:v>46443</c:v>
                </c:pt>
                <c:pt idx="962">
                  <c:v>46450</c:v>
                </c:pt>
                <c:pt idx="963">
                  <c:v>46457</c:v>
                </c:pt>
                <c:pt idx="964">
                  <c:v>46464</c:v>
                </c:pt>
                <c:pt idx="965">
                  <c:v>46471</c:v>
                </c:pt>
                <c:pt idx="966">
                  <c:v>46478</c:v>
                </c:pt>
                <c:pt idx="967">
                  <c:v>46485</c:v>
                </c:pt>
                <c:pt idx="968">
                  <c:v>46492</c:v>
                </c:pt>
                <c:pt idx="969">
                  <c:v>46499</c:v>
                </c:pt>
                <c:pt idx="970">
                  <c:v>46506</c:v>
                </c:pt>
                <c:pt idx="971">
                  <c:v>46513</c:v>
                </c:pt>
                <c:pt idx="972">
                  <c:v>46520</c:v>
                </c:pt>
                <c:pt idx="973">
                  <c:v>46527</c:v>
                </c:pt>
                <c:pt idx="974">
                  <c:v>46534</c:v>
                </c:pt>
                <c:pt idx="975">
                  <c:v>46541</c:v>
                </c:pt>
                <c:pt idx="976">
                  <c:v>46548</c:v>
                </c:pt>
                <c:pt idx="977">
                  <c:v>46555</c:v>
                </c:pt>
                <c:pt idx="978">
                  <c:v>46562</c:v>
                </c:pt>
                <c:pt idx="979">
                  <c:v>46569</c:v>
                </c:pt>
                <c:pt idx="980">
                  <c:v>46576</c:v>
                </c:pt>
                <c:pt idx="981">
                  <c:v>46583</c:v>
                </c:pt>
                <c:pt idx="982">
                  <c:v>46590</c:v>
                </c:pt>
                <c:pt idx="983">
                  <c:v>46597</c:v>
                </c:pt>
                <c:pt idx="984">
                  <c:v>46604</c:v>
                </c:pt>
                <c:pt idx="985">
                  <c:v>46611</c:v>
                </c:pt>
                <c:pt idx="986">
                  <c:v>46618</c:v>
                </c:pt>
                <c:pt idx="987">
                  <c:v>46625</c:v>
                </c:pt>
                <c:pt idx="988">
                  <c:v>46632</c:v>
                </c:pt>
                <c:pt idx="989">
                  <c:v>46639</c:v>
                </c:pt>
                <c:pt idx="990">
                  <c:v>46646</c:v>
                </c:pt>
                <c:pt idx="991">
                  <c:v>46653</c:v>
                </c:pt>
                <c:pt idx="992">
                  <c:v>46660</c:v>
                </c:pt>
                <c:pt idx="993">
                  <c:v>46667</c:v>
                </c:pt>
                <c:pt idx="994">
                  <c:v>46674</c:v>
                </c:pt>
                <c:pt idx="995">
                  <c:v>46681</c:v>
                </c:pt>
                <c:pt idx="996">
                  <c:v>46688</c:v>
                </c:pt>
                <c:pt idx="997">
                  <c:v>46695</c:v>
                </c:pt>
                <c:pt idx="998">
                  <c:v>46703</c:v>
                </c:pt>
                <c:pt idx="999">
                  <c:v>46709</c:v>
                </c:pt>
                <c:pt idx="1000">
                  <c:v>46717</c:v>
                </c:pt>
                <c:pt idx="1001">
                  <c:v>46723</c:v>
                </c:pt>
                <c:pt idx="1002">
                  <c:v>46730</c:v>
                </c:pt>
                <c:pt idx="1003">
                  <c:v>46737</c:v>
                </c:pt>
                <c:pt idx="1004">
                  <c:v>46744</c:v>
                </c:pt>
                <c:pt idx="1005">
                  <c:v>46756</c:v>
                </c:pt>
                <c:pt idx="1006">
                  <c:v>46759</c:v>
                </c:pt>
                <c:pt idx="1007">
                  <c:v>46766</c:v>
                </c:pt>
                <c:pt idx="1008">
                  <c:v>46773</c:v>
                </c:pt>
                <c:pt idx="1009">
                  <c:v>46780</c:v>
                </c:pt>
                <c:pt idx="1010">
                  <c:v>46787</c:v>
                </c:pt>
                <c:pt idx="1011">
                  <c:v>46794</c:v>
                </c:pt>
                <c:pt idx="1012">
                  <c:v>46801</c:v>
                </c:pt>
                <c:pt idx="1013">
                  <c:v>46808</c:v>
                </c:pt>
                <c:pt idx="1014">
                  <c:v>46815</c:v>
                </c:pt>
                <c:pt idx="1015">
                  <c:v>46822</c:v>
                </c:pt>
                <c:pt idx="1016">
                  <c:v>46829</c:v>
                </c:pt>
                <c:pt idx="1017">
                  <c:v>46836</c:v>
                </c:pt>
                <c:pt idx="1018">
                  <c:v>46843</c:v>
                </c:pt>
                <c:pt idx="1019">
                  <c:v>46850</c:v>
                </c:pt>
                <c:pt idx="1020">
                  <c:v>46861</c:v>
                </c:pt>
                <c:pt idx="1021">
                  <c:v>46864</c:v>
                </c:pt>
                <c:pt idx="1022">
                  <c:v>46871</c:v>
                </c:pt>
                <c:pt idx="1023">
                  <c:v>46878</c:v>
                </c:pt>
                <c:pt idx="1024">
                  <c:v>46885</c:v>
                </c:pt>
                <c:pt idx="1025">
                  <c:v>46892</c:v>
                </c:pt>
                <c:pt idx="1026">
                  <c:v>46899</c:v>
                </c:pt>
                <c:pt idx="1027">
                  <c:v>46906</c:v>
                </c:pt>
                <c:pt idx="1028">
                  <c:v>46913</c:v>
                </c:pt>
                <c:pt idx="1029">
                  <c:v>46920</c:v>
                </c:pt>
                <c:pt idx="1030">
                  <c:v>46927</c:v>
                </c:pt>
                <c:pt idx="1031">
                  <c:v>46934</c:v>
                </c:pt>
                <c:pt idx="1032">
                  <c:v>46941</c:v>
                </c:pt>
                <c:pt idx="1033">
                  <c:v>46948</c:v>
                </c:pt>
                <c:pt idx="1034">
                  <c:v>46955</c:v>
                </c:pt>
                <c:pt idx="1035">
                  <c:v>46962</c:v>
                </c:pt>
                <c:pt idx="1036">
                  <c:v>46969</c:v>
                </c:pt>
                <c:pt idx="1037">
                  <c:v>46976</c:v>
                </c:pt>
                <c:pt idx="1038">
                  <c:v>46983</c:v>
                </c:pt>
                <c:pt idx="1039">
                  <c:v>46990</c:v>
                </c:pt>
                <c:pt idx="1040">
                  <c:v>46997</c:v>
                </c:pt>
                <c:pt idx="1041">
                  <c:v>47004</c:v>
                </c:pt>
                <c:pt idx="1042">
                  <c:v>47011</c:v>
                </c:pt>
                <c:pt idx="1043">
                  <c:v>47018</c:v>
                </c:pt>
                <c:pt idx="1044">
                  <c:v>47025</c:v>
                </c:pt>
                <c:pt idx="1045">
                  <c:v>47032</c:v>
                </c:pt>
                <c:pt idx="1046">
                  <c:v>47039</c:v>
                </c:pt>
                <c:pt idx="1047">
                  <c:v>47046</c:v>
                </c:pt>
                <c:pt idx="1048">
                  <c:v>47053</c:v>
                </c:pt>
                <c:pt idx="1049">
                  <c:v>47060</c:v>
                </c:pt>
                <c:pt idx="1050">
                  <c:v>47070</c:v>
                </c:pt>
                <c:pt idx="1051">
                  <c:v>47074</c:v>
                </c:pt>
                <c:pt idx="1052">
                  <c:v>47081</c:v>
                </c:pt>
                <c:pt idx="1053">
                  <c:v>47088</c:v>
                </c:pt>
                <c:pt idx="1054">
                  <c:v>47095</c:v>
                </c:pt>
                <c:pt idx="1055">
                  <c:v>47102</c:v>
                </c:pt>
                <c:pt idx="1056">
                  <c:v>47109</c:v>
                </c:pt>
                <c:pt idx="1057">
                  <c:v>47116</c:v>
                </c:pt>
                <c:pt idx="1058">
                  <c:v>47123</c:v>
                </c:pt>
                <c:pt idx="1059">
                  <c:v>47130</c:v>
                </c:pt>
                <c:pt idx="1060">
                  <c:v>47137</c:v>
                </c:pt>
                <c:pt idx="1061">
                  <c:v>47144</c:v>
                </c:pt>
                <c:pt idx="1062">
                  <c:v>47151</c:v>
                </c:pt>
                <c:pt idx="1063">
                  <c:v>47158</c:v>
                </c:pt>
                <c:pt idx="1064">
                  <c:v>47165</c:v>
                </c:pt>
                <c:pt idx="1065">
                  <c:v>47172</c:v>
                </c:pt>
                <c:pt idx="1066">
                  <c:v>47179</c:v>
                </c:pt>
                <c:pt idx="1067">
                  <c:v>47186</c:v>
                </c:pt>
                <c:pt idx="1068">
                  <c:v>47193</c:v>
                </c:pt>
                <c:pt idx="1069">
                  <c:v>47200</c:v>
                </c:pt>
                <c:pt idx="1070">
                  <c:v>47211</c:v>
                </c:pt>
                <c:pt idx="1071">
                  <c:v>47214</c:v>
                </c:pt>
                <c:pt idx="1072">
                  <c:v>47221</c:v>
                </c:pt>
                <c:pt idx="1073">
                  <c:v>47228</c:v>
                </c:pt>
                <c:pt idx="1074">
                  <c:v>47235</c:v>
                </c:pt>
                <c:pt idx="1075">
                  <c:v>47242</c:v>
                </c:pt>
                <c:pt idx="1076">
                  <c:v>47249</c:v>
                </c:pt>
                <c:pt idx="1077">
                  <c:v>47256</c:v>
                </c:pt>
                <c:pt idx="1078">
                  <c:v>47263</c:v>
                </c:pt>
                <c:pt idx="1079">
                  <c:v>47270</c:v>
                </c:pt>
                <c:pt idx="1080">
                  <c:v>47277</c:v>
                </c:pt>
                <c:pt idx="1081">
                  <c:v>47284</c:v>
                </c:pt>
                <c:pt idx="1082">
                  <c:v>47291</c:v>
                </c:pt>
                <c:pt idx="1083">
                  <c:v>47298</c:v>
                </c:pt>
                <c:pt idx="1084">
                  <c:v>47305</c:v>
                </c:pt>
                <c:pt idx="1085">
                  <c:v>47312</c:v>
                </c:pt>
                <c:pt idx="1086">
                  <c:v>47319</c:v>
                </c:pt>
                <c:pt idx="1087">
                  <c:v>47326</c:v>
                </c:pt>
                <c:pt idx="1088">
                  <c:v>47333</c:v>
                </c:pt>
                <c:pt idx="1089">
                  <c:v>47340</c:v>
                </c:pt>
                <c:pt idx="1090">
                  <c:v>47347</c:v>
                </c:pt>
                <c:pt idx="1091">
                  <c:v>47354</c:v>
                </c:pt>
                <c:pt idx="1092">
                  <c:v>47361</c:v>
                </c:pt>
                <c:pt idx="1093">
                  <c:v>47368</c:v>
                </c:pt>
                <c:pt idx="1094">
                  <c:v>47375</c:v>
                </c:pt>
                <c:pt idx="1095">
                  <c:v>47382</c:v>
                </c:pt>
                <c:pt idx="1096">
                  <c:v>47389</c:v>
                </c:pt>
                <c:pt idx="1097">
                  <c:v>47396</c:v>
                </c:pt>
                <c:pt idx="1098">
                  <c:v>47403</c:v>
                </c:pt>
                <c:pt idx="1099">
                  <c:v>47410</c:v>
                </c:pt>
                <c:pt idx="1100">
                  <c:v>47417</c:v>
                </c:pt>
                <c:pt idx="1101">
                  <c:v>47424</c:v>
                </c:pt>
                <c:pt idx="1102">
                  <c:v>47431</c:v>
                </c:pt>
                <c:pt idx="1103">
                  <c:v>47438</c:v>
                </c:pt>
                <c:pt idx="1104">
                  <c:v>47445</c:v>
                </c:pt>
                <c:pt idx="1105">
                  <c:v>47452</c:v>
                </c:pt>
                <c:pt idx="1106">
                  <c:v>47459</c:v>
                </c:pt>
                <c:pt idx="1107">
                  <c:v>47466</c:v>
                </c:pt>
                <c:pt idx="1108">
                  <c:v>47473</c:v>
                </c:pt>
                <c:pt idx="1109">
                  <c:v>47483</c:v>
                </c:pt>
                <c:pt idx="1110">
                  <c:v>47490</c:v>
                </c:pt>
                <c:pt idx="1111">
                  <c:v>47497</c:v>
                </c:pt>
                <c:pt idx="1112">
                  <c:v>47505</c:v>
                </c:pt>
                <c:pt idx="1113">
                  <c:v>47511</c:v>
                </c:pt>
                <c:pt idx="1114">
                  <c:v>47518</c:v>
                </c:pt>
                <c:pt idx="1115">
                  <c:v>47525</c:v>
                </c:pt>
                <c:pt idx="1116">
                  <c:v>47533</c:v>
                </c:pt>
                <c:pt idx="1117">
                  <c:v>47539</c:v>
                </c:pt>
                <c:pt idx="1118">
                  <c:v>47546</c:v>
                </c:pt>
                <c:pt idx="1119">
                  <c:v>47553</c:v>
                </c:pt>
                <c:pt idx="1120">
                  <c:v>47560</c:v>
                </c:pt>
                <c:pt idx="1121">
                  <c:v>47567</c:v>
                </c:pt>
                <c:pt idx="1122">
                  <c:v>47574</c:v>
                </c:pt>
                <c:pt idx="1123">
                  <c:v>47581</c:v>
                </c:pt>
                <c:pt idx="1124">
                  <c:v>47588</c:v>
                </c:pt>
                <c:pt idx="1125">
                  <c:v>47597</c:v>
                </c:pt>
                <c:pt idx="1126">
                  <c:v>47602</c:v>
                </c:pt>
                <c:pt idx="1127">
                  <c:v>47610</c:v>
                </c:pt>
                <c:pt idx="1128">
                  <c:v>47616</c:v>
                </c:pt>
                <c:pt idx="1129">
                  <c:v>47623</c:v>
                </c:pt>
                <c:pt idx="1130">
                  <c:v>47631</c:v>
                </c:pt>
                <c:pt idx="1131">
                  <c:v>47637</c:v>
                </c:pt>
                <c:pt idx="1132">
                  <c:v>47644</c:v>
                </c:pt>
                <c:pt idx="1133">
                  <c:v>47651</c:v>
                </c:pt>
                <c:pt idx="1134">
                  <c:v>47658</c:v>
                </c:pt>
                <c:pt idx="1135">
                  <c:v>47665</c:v>
                </c:pt>
                <c:pt idx="1136">
                  <c:v>47672</c:v>
                </c:pt>
                <c:pt idx="1137">
                  <c:v>47679</c:v>
                </c:pt>
                <c:pt idx="1138">
                  <c:v>47686</c:v>
                </c:pt>
                <c:pt idx="1139">
                  <c:v>47693</c:v>
                </c:pt>
                <c:pt idx="1140">
                  <c:v>47700</c:v>
                </c:pt>
                <c:pt idx="1141">
                  <c:v>47707</c:v>
                </c:pt>
                <c:pt idx="1142">
                  <c:v>47714</c:v>
                </c:pt>
                <c:pt idx="1143">
                  <c:v>47722</c:v>
                </c:pt>
                <c:pt idx="1144">
                  <c:v>47729</c:v>
                </c:pt>
                <c:pt idx="1145">
                  <c:v>47735</c:v>
                </c:pt>
                <c:pt idx="1146">
                  <c:v>47742</c:v>
                </c:pt>
                <c:pt idx="1147">
                  <c:v>47749</c:v>
                </c:pt>
                <c:pt idx="1148">
                  <c:v>47756</c:v>
                </c:pt>
                <c:pt idx="1149">
                  <c:v>47763</c:v>
                </c:pt>
                <c:pt idx="1150">
                  <c:v>47771</c:v>
                </c:pt>
                <c:pt idx="1151">
                  <c:v>47777</c:v>
                </c:pt>
                <c:pt idx="1152">
                  <c:v>47784</c:v>
                </c:pt>
                <c:pt idx="1153">
                  <c:v>47791</c:v>
                </c:pt>
                <c:pt idx="1154">
                  <c:v>47799</c:v>
                </c:pt>
                <c:pt idx="1155">
                  <c:v>47805</c:v>
                </c:pt>
                <c:pt idx="1156">
                  <c:v>47812</c:v>
                </c:pt>
                <c:pt idx="1157">
                  <c:v>47819</c:v>
                </c:pt>
                <c:pt idx="1158">
                  <c:v>47826</c:v>
                </c:pt>
                <c:pt idx="1159">
                  <c:v>47833</c:v>
                </c:pt>
                <c:pt idx="1160">
                  <c:v>47840</c:v>
                </c:pt>
                <c:pt idx="1161">
                  <c:v>47848</c:v>
                </c:pt>
                <c:pt idx="1162">
                  <c:v>47855</c:v>
                </c:pt>
                <c:pt idx="1163">
                  <c:v>47862</c:v>
                </c:pt>
                <c:pt idx="1164">
                  <c:v>47869</c:v>
                </c:pt>
                <c:pt idx="1165">
                  <c:v>47876</c:v>
                </c:pt>
                <c:pt idx="1166">
                  <c:v>47883</c:v>
                </c:pt>
                <c:pt idx="1167">
                  <c:v>47890</c:v>
                </c:pt>
                <c:pt idx="1168">
                  <c:v>47897</c:v>
                </c:pt>
                <c:pt idx="1169">
                  <c:v>47904</c:v>
                </c:pt>
                <c:pt idx="1170">
                  <c:v>47911</c:v>
                </c:pt>
                <c:pt idx="1171">
                  <c:v>47918</c:v>
                </c:pt>
                <c:pt idx="1172">
                  <c:v>47925</c:v>
                </c:pt>
                <c:pt idx="1173">
                  <c:v>47932</c:v>
                </c:pt>
                <c:pt idx="1174">
                  <c:v>47939</c:v>
                </c:pt>
                <c:pt idx="1175">
                  <c:v>47946</c:v>
                </c:pt>
                <c:pt idx="1176">
                  <c:v>47955</c:v>
                </c:pt>
                <c:pt idx="1177">
                  <c:v>47962</c:v>
                </c:pt>
                <c:pt idx="1178">
                  <c:v>47969</c:v>
                </c:pt>
                <c:pt idx="1179">
                  <c:v>47976</c:v>
                </c:pt>
                <c:pt idx="1180">
                  <c:v>47983</c:v>
                </c:pt>
                <c:pt idx="1181">
                  <c:v>47990</c:v>
                </c:pt>
                <c:pt idx="1182">
                  <c:v>47997</c:v>
                </c:pt>
                <c:pt idx="1183">
                  <c:v>48004</c:v>
                </c:pt>
                <c:pt idx="1184">
                  <c:v>48011</c:v>
                </c:pt>
                <c:pt idx="1185">
                  <c:v>48018</c:v>
                </c:pt>
                <c:pt idx="1186">
                  <c:v>48025</c:v>
                </c:pt>
                <c:pt idx="1187">
                  <c:v>48032</c:v>
                </c:pt>
                <c:pt idx="1188">
                  <c:v>48039</c:v>
                </c:pt>
                <c:pt idx="1189">
                  <c:v>48046</c:v>
                </c:pt>
                <c:pt idx="1190">
                  <c:v>48053</c:v>
                </c:pt>
                <c:pt idx="1191">
                  <c:v>48060</c:v>
                </c:pt>
                <c:pt idx="1192">
                  <c:v>48067</c:v>
                </c:pt>
                <c:pt idx="1193">
                  <c:v>48074</c:v>
                </c:pt>
                <c:pt idx="1194">
                  <c:v>48081</c:v>
                </c:pt>
                <c:pt idx="1195">
                  <c:v>48088</c:v>
                </c:pt>
                <c:pt idx="1196">
                  <c:v>48095</c:v>
                </c:pt>
                <c:pt idx="1197">
                  <c:v>48102</c:v>
                </c:pt>
                <c:pt idx="1198">
                  <c:v>48109</c:v>
                </c:pt>
                <c:pt idx="1199">
                  <c:v>48116</c:v>
                </c:pt>
                <c:pt idx="1200">
                  <c:v>48123</c:v>
                </c:pt>
                <c:pt idx="1201">
                  <c:v>48130</c:v>
                </c:pt>
                <c:pt idx="1202">
                  <c:v>48137</c:v>
                </c:pt>
                <c:pt idx="1203">
                  <c:v>48144</c:v>
                </c:pt>
                <c:pt idx="1204">
                  <c:v>48151</c:v>
                </c:pt>
                <c:pt idx="1205">
                  <c:v>48158</c:v>
                </c:pt>
                <c:pt idx="1206">
                  <c:v>48165</c:v>
                </c:pt>
                <c:pt idx="1207">
                  <c:v>48172</c:v>
                </c:pt>
                <c:pt idx="1208">
                  <c:v>48180</c:v>
                </c:pt>
                <c:pt idx="1209">
                  <c:v>48186</c:v>
                </c:pt>
                <c:pt idx="1210">
                  <c:v>48193</c:v>
                </c:pt>
                <c:pt idx="1211">
                  <c:v>48200</c:v>
                </c:pt>
                <c:pt idx="1212">
                  <c:v>48211</c:v>
                </c:pt>
                <c:pt idx="1213">
                  <c:v>48215</c:v>
                </c:pt>
                <c:pt idx="1214">
                  <c:v>48221</c:v>
                </c:pt>
                <c:pt idx="1215">
                  <c:v>48228</c:v>
                </c:pt>
                <c:pt idx="1216">
                  <c:v>48235</c:v>
                </c:pt>
                <c:pt idx="1217">
                  <c:v>48242</c:v>
                </c:pt>
                <c:pt idx="1218">
                  <c:v>48249</c:v>
                </c:pt>
                <c:pt idx="1219">
                  <c:v>48256</c:v>
                </c:pt>
                <c:pt idx="1220">
                  <c:v>48263</c:v>
                </c:pt>
                <c:pt idx="1221">
                  <c:v>48270</c:v>
                </c:pt>
                <c:pt idx="1222">
                  <c:v>48277</c:v>
                </c:pt>
                <c:pt idx="1223">
                  <c:v>48284</c:v>
                </c:pt>
                <c:pt idx="1224">
                  <c:v>48291</c:v>
                </c:pt>
                <c:pt idx="1225">
                  <c:v>48298</c:v>
                </c:pt>
                <c:pt idx="1226">
                  <c:v>48305</c:v>
                </c:pt>
                <c:pt idx="1227">
                  <c:v>48312</c:v>
                </c:pt>
                <c:pt idx="1228">
                  <c:v>48319</c:v>
                </c:pt>
                <c:pt idx="1229">
                  <c:v>48326</c:v>
                </c:pt>
                <c:pt idx="1230">
                  <c:v>48333</c:v>
                </c:pt>
                <c:pt idx="1231">
                  <c:v>48340</c:v>
                </c:pt>
                <c:pt idx="1232">
                  <c:v>48347</c:v>
                </c:pt>
                <c:pt idx="1233">
                  <c:v>48354</c:v>
                </c:pt>
                <c:pt idx="1234">
                  <c:v>48361</c:v>
                </c:pt>
                <c:pt idx="1235">
                  <c:v>48368</c:v>
                </c:pt>
                <c:pt idx="1236">
                  <c:v>48375</c:v>
                </c:pt>
                <c:pt idx="1237">
                  <c:v>48382</c:v>
                </c:pt>
                <c:pt idx="1238">
                  <c:v>48389</c:v>
                </c:pt>
                <c:pt idx="1239">
                  <c:v>48396</c:v>
                </c:pt>
                <c:pt idx="1240">
                  <c:v>48403</c:v>
                </c:pt>
                <c:pt idx="1241">
                  <c:v>48410</c:v>
                </c:pt>
                <c:pt idx="1242">
                  <c:v>48417</c:v>
                </c:pt>
                <c:pt idx="1243">
                  <c:v>48424</c:v>
                </c:pt>
                <c:pt idx="1244">
                  <c:v>48431</c:v>
                </c:pt>
                <c:pt idx="1245">
                  <c:v>48438</c:v>
                </c:pt>
                <c:pt idx="1246">
                  <c:v>48445</c:v>
                </c:pt>
                <c:pt idx="1247">
                  <c:v>48452</c:v>
                </c:pt>
                <c:pt idx="1248">
                  <c:v>48459</c:v>
                </c:pt>
                <c:pt idx="1249">
                  <c:v>48466</c:v>
                </c:pt>
                <c:pt idx="1250">
                  <c:v>48473</c:v>
                </c:pt>
                <c:pt idx="1251">
                  <c:v>48480</c:v>
                </c:pt>
                <c:pt idx="1252">
                  <c:v>48487</c:v>
                </c:pt>
                <c:pt idx="1253">
                  <c:v>48494</c:v>
                </c:pt>
                <c:pt idx="1254">
                  <c:v>48501</c:v>
                </c:pt>
                <c:pt idx="1255">
                  <c:v>48508</c:v>
                </c:pt>
                <c:pt idx="1256">
                  <c:v>48515</c:v>
                </c:pt>
                <c:pt idx="1257">
                  <c:v>48522</c:v>
                </c:pt>
                <c:pt idx="1258">
                  <c:v>48530</c:v>
                </c:pt>
                <c:pt idx="1259">
                  <c:v>48536</c:v>
                </c:pt>
                <c:pt idx="1260">
                  <c:v>48544</c:v>
                </c:pt>
                <c:pt idx="1261">
                  <c:v>48550</c:v>
                </c:pt>
                <c:pt idx="1262">
                  <c:v>48557</c:v>
                </c:pt>
                <c:pt idx="1263">
                  <c:v>48564</c:v>
                </c:pt>
                <c:pt idx="1264">
                  <c:v>48571</c:v>
                </c:pt>
                <c:pt idx="1265">
                  <c:v>48583</c:v>
                </c:pt>
                <c:pt idx="1266">
                  <c:v>48586</c:v>
                </c:pt>
                <c:pt idx="1267">
                  <c:v>48593</c:v>
                </c:pt>
                <c:pt idx="1268">
                  <c:v>48600</c:v>
                </c:pt>
                <c:pt idx="1269">
                  <c:v>48607</c:v>
                </c:pt>
                <c:pt idx="1270">
                  <c:v>48614</c:v>
                </c:pt>
                <c:pt idx="1271">
                  <c:v>48621</c:v>
                </c:pt>
                <c:pt idx="1272">
                  <c:v>48628</c:v>
                </c:pt>
                <c:pt idx="1273">
                  <c:v>48635</c:v>
                </c:pt>
                <c:pt idx="1274">
                  <c:v>48642</c:v>
                </c:pt>
                <c:pt idx="1275">
                  <c:v>48649</c:v>
                </c:pt>
                <c:pt idx="1276">
                  <c:v>48656</c:v>
                </c:pt>
                <c:pt idx="1277">
                  <c:v>48663</c:v>
                </c:pt>
                <c:pt idx="1278">
                  <c:v>48670</c:v>
                </c:pt>
                <c:pt idx="1279">
                  <c:v>48677</c:v>
                </c:pt>
                <c:pt idx="1280">
                  <c:v>48688</c:v>
                </c:pt>
                <c:pt idx="1281">
                  <c:v>48691</c:v>
                </c:pt>
                <c:pt idx="1282">
                  <c:v>48698</c:v>
                </c:pt>
                <c:pt idx="1283">
                  <c:v>48705</c:v>
                </c:pt>
                <c:pt idx="1284">
                  <c:v>48712</c:v>
                </c:pt>
                <c:pt idx="1285">
                  <c:v>48719</c:v>
                </c:pt>
                <c:pt idx="1286">
                  <c:v>48726</c:v>
                </c:pt>
                <c:pt idx="1287">
                  <c:v>48733</c:v>
                </c:pt>
                <c:pt idx="1288">
                  <c:v>48740</c:v>
                </c:pt>
                <c:pt idx="1289">
                  <c:v>48747</c:v>
                </c:pt>
                <c:pt idx="1290">
                  <c:v>48754</c:v>
                </c:pt>
                <c:pt idx="1291">
                  <c:v>48761</c:v>
                </c:pt>
                <c:pt idx="1292">
                  <c:v>48768</c:v>
                </c:pt>
                <c:pt idx="1293">
                  <c:v>48775</c:v>
                </c:pt>
                <c:pt idx="1294">
                  <c:v>48782</c:v>
                </c:pt>
                <c:pt idx="1295">
                  <c:v>48789</c:v>
                </c:pt>
                <c:pt idx="1296">
                  <c:v>48796</c:v>
                </c:pt>
                <c:pt idx="1297">
                  <c:v>48803</c:v>
                </c:pt>
                <c:pt idx="1298">
                  <c:v>48810</c:v>
                </c:pt>
                <c:pt idx="1299">
                  <c:v>48817</c:v>
                </c:pt>
                <c:pt idx="1300">
                  <c:v>48824</c:v>
                </c:pt>
                <c:pt idx="1301">
                  <c:v>48831</c:v>
                </c:pt>
                <c:pt idx="1302">
                  <c:v>48838</c:v>
                </c:pt>
                <c:pt idx="1303">
                  <c:v>48845</c:v>
                </c:pt>
                <c:pt idx="1304">
                  <c:v>48852</c:v>
                </c:pt>
                <c:pt idx="1305">
                  <c:v>48859</c:v>
                </c:pt>
                <c:pt idx="1306">
                  <c:v>48866</c:v>
                </c:pt>
                <c:pt idx="1307">
                  <c:v>48873</c:v>
                </c:pt>
                <c:pt idx="1308">
                  <c:v>48880</c:v>
                </c:pt>
                <c:pt idx="1309">
                  <c:v>48887</c:v>
                </c:pt>
                <c:pt idx="1310">
                  <c:v>48897</c:v>
                </c:pt>
                <c:pt idx="1311">
                  <c:v>48901</c:v>
                </c:pt>
                <c:pt idx="1312">
                  <c:v>48908</c:v>
                </c:pt>
                <c:pt idx="1313">
                  <c:v>48915</c:v>
                </c:pt>
                <c:pt idx="1314">
                  <c:v>48922</c:v>
                </c:pt>
                <c:pt idx="1315">
                  <c:v>48929</c:v>
                </c:pt>
                <c:pt idx="1316">
                  <c:v>48936</c:v>
                </c:pt>
                <c:pt idx="1317">
                  <c:v>48943</c:v>
                </c:pt>
                <c:pt idx="1318">
                  <c:v>48950</c:v>
                </c:pt>
                <c:pt idx="1319">
                  <c:v>48957</c:v>
                </c:pt>
                <c:pt idx="1320">
                  <c:v>48964</c:v>
                </c:pt>
                <c:pt idx="1321">
                  <c:v>48971</c:v>
                </c:pt>
                <c:pt idx="1322">
                  <c:v>48978</c:v>
                </c:pt>
                <c:pt idx="1323">
                  <c:v>48985</c:v>
                </c:pt>
                <c:pt idx="1324">
                  <c:v>48992</c:v>
                </c:pt>
                <c:pt idx="1325">
                  <c:v>48999</c:v>
                </c:pt>
                <c:pt idx="1326">
                  <c:v>49006</c:v>
                </c:pt>
                <c:pt idx="1327">
                  <c:v>49013</c:v>
                </c:pt>
                <c:pt idx="1328">
                  <c:v>49020</c:v>
                </c:pt>
                <c:pt idx="1329">
                  <c:v>49027</c:v>
                </c:pt>
                <c:pt idx="1330">
                  <c:v>49034</c:v>
                </c:pt>
                <c:pt idx="1331">
                  <c:v>49045</c:v>
                </c:pt>
                <c:pt idx="1332">
                  <c:v>49048</c:v>
                </c:pt>
                <c:pt idx="1333">
                  <c:v>49055</c:v>
                </c:pt>
                <c:pt idx="1334">
                  <c:v>49062</c:v>
                </c:pt>
                <c:pt idx="1335">
                  <c:v>49069</c:v>
                </c:pt>
                <c:pt idx="1336">
                  <c:v>49076</c:v>
                </c:pt>
                <c:pt idx="1337">
                  <c:v>49083</c:v>
                </c:pt>
                <c:pt idx="1338">
                  <c:v>49090</c:v>
                </c:pt>
                <c:pt idx="1339">
                  <c:v>49097</c:v>
                </c:pt>
                <c:pt idx="1340">
                  <c:v>49104</c:v>
                </c:pt>
                <c:pt idx="1341">
                  <c:v>49111</c:v>
                </c:pt>
                <c:pt idx="1342">
                  <c:v>49118</c:v>
                </c:pt>
                <c:pt idx="1343">
                  <c:v>49125</c:v>
                </c:pt>
                <c:pt idx="1344">
                  <c:v>49132</c:v>
                </c:pt>
                <c:pt idx="1345">
                  <c:v>49139</c:v>
                </c:pt>
                <c:pt idx="1346">
                  <c:v>49146</c:v>
                </c:pt>
                <c:pt idx="1347">
                  <c:v>49153</c:v>
                </c:pt>
                <c:pt idx="1348">
                  <c:v>49160</c:v>
                </c:pt>
                <c:pt idx="1349">
                  <c:v>49167</c:v>
                </c:pt>
                <c:pt idx="1350">
                  <c:v>49174</c:v>
                </c:pt>
                <c:pt idx="1351">
                  <c:v>49181</c:v>
                </c:pt>
                <c:pt idx="1352">
                  <c:v>49188</c:v>
                </c:pt>
                <c:pt idx="1353">
                  <c:v>49195</c:v>
                </c:pt>
                <c:pt idx="1354">
                  <c:v>49202</c:v>
                </c:pt>
                <c:pt idx="1355">
                  <c:v>49209</c:v>
                </c:pt>
                <c:pt idx="1356">
                  <c:v>49216</c:v>
                </c:pt>
                <c:pt idx="1357">
                  <c:v>49223</c:v>
                </c:pt>
                <c:pt idx="1358">
                  <c:v>49230</c:v>
                </c:pt>
                <c:pt idx="1359">
                  <c:v>49237</c:v>
                </c:pt>
                <c:pt idx="1360">
                  <c:v>49244</c:v>
                </c:pt>
                <c:pt idx="1361">
                  <c:v>49251</c:v>
                </c:pt>
                <c:pt idx="1362">
                  <c:v>49261</c:v>
                </c:pt>
                <c:pt idx="1363">
                  <c:v>49265</c:v>
                </c:pt>
                <c:pt idx="1364">
                  <c:v>49272</c:v>
                </c:pt>
                <c:pt idx="1365">
                  <c:v>49279</c:v>
                </c:pt>
                <c:pt idx="1366">
                  <c:v>49286</c:v>
                </c:pt>
                <c:pt idx="1367">
                  <c:v>49293</c:v>
                </c:pt>
                <c:pt idx="1368">
                  <c:v>49300</c:v>
                </c:pt>
                <c:pt idx="1369">
                  <c:v>49307</c:v>
                </c:pt>
                <c:pt idx="1370">
                  <c:v>49314</c:v>
                </c:pt>
                <c:pt idx="1371">
                  <c:v>49321</c:v>
                </c:pt>
                <c:pt idx="1372">
                  <c:v>49328</c:v>
                </c:pt>
                <c:pt idx="1373">
                  <c:v>49335</c:v>
                </c:pt>
                <c:pt idx="1374">
                  <c:v>49342</c:v>
                </c:pt>
                <c:pt idx="1375">
                  <c:v>49349</c:v>
                </c:pt>
                <c:pt idx="1376">
                  <c:v>49356</c:v>
                </c:pt>
                <c:pt idx="1377">
                  <c:v>49363</c:v>
                </c:pt>
                <c:pt idx="1378">
                  <c:v>49370</c:v>
                </c:pt>
                <c:pt idx="1379">
                  <c:v>49377</c:v>
                </c:pt>
                <c:pt idx="1380">
                  <c:v>49384</c:v>
                </c:pt>
                <c:pt idx="1381">
                  <c:v>49395</c:v>
                </c:pt>
                <c:pt idx="1382">
                  <c:v>49398</c:v>
                </c:pt>
                <c:pt idx="1383">
                  <c:v>49405</c:v>
                </c:pt>
                <c:pt idx="1384">
                  <c:v>49412</c:v>
                </c:pt>
                <c:pt idx="1385">
                  <c:v>49419</c:v>
                </c:pt>
                <c:pt idx="1386">
                  <c:v>49426</c:v>
                </c:pt>
                <c:pt idx="1387">
                  <c:v>49433</c:v>
                </c:pt>
                <c:pt idx="1388">
                  <c:v>49440</c:v>
                </c:pt>
                <c:pt idx="1389">
                  <c:v>49447</c:v>
                </c:pt>
                <c:pt idx="1390">
                  <c:v>49454</c:v>
                </c:pt>
                <c:pt idx="1391">
                  <c:v>49461</c:v>
                </c:pt>
                <c:pt idx="1392">
                  <c:v>49468</c:v>
                </c:pt>
                <c:pt idx="1393">
                  <c:v>49475</c:v>
                </c:pt>
                <c:pt idx="1394">
                  <c:v>49482</c:v>
                </c:pt>
                <c:pt idx="1395">
                  <c:v>49489</c:v>
                </c:pt>
                <c:pt idx="1396">
                  <c:v>49496</c:v>
                </c:pt>
                <c:pt idx="1397">
                  <c:v>49503</c:v>
                </c:pt>
                <c:pt idx="1398">
                  <c:v>49510</c:v>
                </c:pt>
                <c:pt idx="1399">
                  <c:v>49517</c:v>
                </c:pt>
                <c:pt idx="1400">
                  <c:v>49524</c:v>
                </c:pt>
                <c:pt idx="1401">
                  <c:v>49531</c:v>
                </c:pt>
                <c:pt idx="1402">
                  <c:v>49538</c:v>
                </c:pt>
                <c:pt idx="1403">
                  <c:v>49545</c:v>
                </c:pt>
                <c:pt idx="1404">
                  <c:v>49552</c:v>
                </c:pt>
                <c:pt idx="1405">
                  <c:v>49559</c:v>
                </c:pt>
                <c:pt idx="1406">
                  <c:v>49566</c:v>
                </c:pt>
                <c:pt idx="1407">
                  <c:v>49573</c:v>
                </c:pt>
                <c:pt idx="1408">
                  <c:v>49580</c:v>
                </c:pt>
                <c:pt idx="1409">
                  <c:v>49587</c:v>
                </c:pt>
                <c:pt idx="1410">
                  <c:v>49594</c:v>
                </c:pt>
                <c:pt idx="1411">
                  <c:v>49601</c:v>
                </c:pt>
                <c:pt idx="1412">
                  <c:v>49608</c:v>
                </c:pt>
                <c:pt idx="1413">
                  <c:v>49615</c:v>
                </c:pt>
                <c:pt idx="1414">
                  <c:v>49622</c:v>
                </c:pt>
                <c:pt idx="1415">
                  <c:v>49629</c:v>
                </c:pt>
                <c:pt idx="1416">
                  <c:v>49636</c:v>
                </c:pt>
                <c:pt idx="1417">
                  <c:v>49643</c:v>
                </c:pt>
                <c:pt idx="1418">
                  <c:v>49650</c:v>
                </c:pt>
                <c:pt idx="1419">
                  <c:v>49657</c:v>
                </c:pt>
                <c:pt idx="1420">
                  <c:v>49664</c:v>
                </c:pt>
                <c:pt idx="1421">
                  <c:v>49674</c:v>
                </c:pt>
                <c:pt idx="1422">
                  <c:v>49681</c:v>
                </c:pt>
                <c:pt idx="1423">
                  <c:v>49688</c:v>
                </c:pt>
                <c:pt idx="1424">
                  <c:v>49696</c:v>
                </c:pt>
                <c:pt idx="1425">
                  <c:v>49702</c:v>
                </c:pt>
                <c:pt idx="1426">
                  <c:v>49709</c:v>
                </c:pt>
                <c:pt idx="1427">
                  <c:v>49716</c:v>
                </c:pt>
                <c:pt idx="1428">
                  <c:v>49724</c:v>
                </c:pt>
                <c:pt idx="1429">
                  <c:v>49730</c:v>
                </c:pt>
                <c:pt idx="1430">
                  <c:v>49737</c:v>
                </c:pt>
                <c:pt idx="1431">
                  <c:v>49744</c:v>
                </c:pt>
                <c:pt idx="1432">
                  <c:v>49751</c:v>
                </c:pt>
                <c:pt idx="1433">
                  <c:v>49758</c:v>
                </c:pt>
                <c:pt idx="1434">
                  <c:v>49765</c:v>
                </c:pt>
                <c:pt idx="1435">
                  <c:v>49772</c:v>
                </c:pt>
                <c:pt idx="1436">
                  <c:v>49781</c:v>
                </c:pt>
                <c:pt idx="1437">
                  <c:v>49786</c:v>
                </c:pt>
                <c:pt idx="1438">
                  <c:v>49793</c:v>
                </c:pt>
                <c:pt idx="1439">
                  <c:v>49801</c:v>
                </c:pt>
                <c:pt idx="1440">
                  <c:v>49807</c:v>
                </c:pt>
                <c:pt idx="1441">
                  <c:v>49814</c:v>
                </c:pt>
                <c:pt idx="1442">
                  <c:v>49822</c:v>
                </c:pt>
                <c:pt idx="1443">
                  <c:v>49828</c:v>
                </c:pt>
                <c:pt idx="1444">
                  <c:v>49835</c:v>
                </c:pt>
                <c:pt idx="1445">
                  <c:v>49842</c:v>
                </c:pt>
                <c:pt idx="1446">
                  <c:v>49849</c:v>
                </c:pt>
                <c:pt idx="1447">
                  <c:v>49856</c:v>
                </c:pt>
                <c:pt idx="1448">
                  <c:v>49863</c:v>
                </c:pt>
                <c:pt idx="1449">
                  <c:v>49870</c:v>
                </c:pt>
                <c:pt idx="1450">
                  <c:v>49877</c:v>
                </c:pt>
                <c:pt idx="1451">
                  <c:v>49884</c:v>
                </c:pt>
                <c:pt idx="1452">
                  <c:v>49891</c:v>
                </c:pt>
                <c:pt idx="1453">
                  <c:v>49898</c:v>
                </c:pt>
                <c:pt idx="1454">
                  <c:v>49905</c:v>
                </c:pt>
                <c:pt idx="1455">
                  <c:v>49913</c:v>
                </c:pt>
                <c:pt idx="1456">
                  <c:v>49920</c:v>
                </c:pt>
                <c:pt idx="1457">
                  <c:v>49926</c:v>
                </c:pt>
                <c:pt idx="1458">
                  <c:v>49933</c:v>
                </c:pt>
                <c:pt idx="1459">
                  <c:v>49940</c:v>
                </c:pt>
                <c:pt idx="1460">
                  <c:v>49947</c:v>
                </c:pt>
                <c:pt idx="1461">
                  <c:v>49954</c:v>
                </c:pt>
                <c:pt idx="1462">
                  <c:v>49962</c:v>
                </c:pt>
                <c:pt idx="1463">
                  <c:v>49968</c:v>
                </c:pt>
                <c:pt idx="1464">
                  <c:v>49975</c:v>
                </c:pt>
                <c:pt idx="1465">
                  <c:v>49982</c:v>
                </c:pt>
                <c:pt idx="1466">
                  <c:v>49989</c:v>
                </c:pt>
                <c:pt idx="1467">
                  <c:v>49996</c:v>
                </c:pt>
                <c:pt idx="1468">
                  <c:v>50003</c:v>
                </c:pt>
                <c:pt idx="1469">
                  <c:v>50010</c:v>
                </c:pt>
                <c:pt idx="1470">
                  <c:v>50017</c:v>
                </c:pt>
                <c:pt idx="1471">
                  <c:v>50024</c:v>
                </c:pt>
                <c:pt idx="1472">
                  <c:v>50031</c:v>
                </c:pt>
                <c:pt idx="1473">
                  <c:v>50040</c:v>
                </c:pt>
                <c:pt idx="1474">
                  <c:v>50047</c:v>
                </c:pt>
                <c:pt idx="1475">
                  <c:v>50054</c:v>
                </c:pt>
                <c:pt idx="1476">
                  <c:v>50061</c:v>
                </c:pt>
                <c:pt idx="1477">
                  <c:v>50068</c:v>
                </c:pt>
                <c:pt idx="1478">
                  <c:v>50075</c:v>
                </c:pt>
                <c:pt idx="1479">
                  <c:v>50082</c:v>
                </c:pt>
                <c:pt idx="1480">
                  <c:v>50089</c:v>
                </c:pt>
                <c:pt idx="1481">
                  <c:v>50096</c:v>
                </c:pt>
                <c:pt idx="1482">
                  <c:v>50103</c:v>
                </c:pt>
                <c:pt idx="1483">
                  <c:v>50110</c:v>
                </c:pt>
                <c:pt idx="1484">
                  <c:v>50117</c:v>
                </c:pt>
                <c:pt idx="1485">
                  <c:v>50124</c:v>
                </c:pt>
                <c:pt idx="1486">
                  <c:v>50131</c:v>
                </c:pt>
                <c:pt idx="1487">
                  <c:v>50139</c:v>
                </c:pt>
                <c:pt idx="1488">
                  <c:v>50146</c:v>
                </c:pt>
                <c:pt idx="1489">
                  <c:v>50153</c:v>
                </c:pt>
                <c:pt idx="1490">
                  <c:v>50160</c:v>
                </c:pt>
                <c:pt idx="1491">
                  <c:v>50167</c:v>
                </c:pt>
                <c:pt idx="1492">
                  <c:v>50174</c:v>
                </c:pt>
                <c:pt idx="1493">
                  <c:v>50181</c:v>
                </c:pt>
                <c:pt idx="1494">
                  <c:v>50188</c:v>
                </c:pt>
                <c:pt idx="1495">
                  <c:v>50195</c:v>
                </c:pt>
                <c:pt idx="1496">
                  <c:v>50202</c:v>
                </c:pt>
                <c:pt idx="1497">
                  <c:v>50209</c:v>
                </c:pt>
                <c:pt idx="1498">
                  <c:v>50216</c:v>
                </c:pt>
                <c:pt idx="1499">
                  <c:v>50223</c:v>
                </c:pt>
                <c:pt idx="1500">
                  <c:v>50230</c:v>
                </c:pt>
                <c:pt idx="1501">
                  <c:v>50237</c:v>
                </c:pt>
                <c:pt idx="1502">
                  <c:v>50244</c:v>
                </c:pt>
                <c:pt idx="1503">
                  <c:v>50251</c:v>
                </c:pt>
                <c:pt idx="1504">
                  <c:v>50258</c:v>
                </c:pt>
                <c:pt idx="1505">
                  <c:v>50265</c:v>
                </c:pt>
                <c:pt idx="1506">
                  <c:v>50272</c:v>
                </c:pt>
                <c:pt idx="1507">
                  <c:v>50279</c:v>
                </c:pt>
                <c:pt idx="1508">
                  <c:v>50286</c:v>
                </c:pt>
                <c:pt idx="1509">
                  <c:v>50293</c:v>
                </c:pt>
                <c:pt idx="1510">
                  <c:v>50300</c:v>
                </c:pt>
                <c:pt idx="1511">
                  <c:v>50307</c:v>
                </c:pt>
                <c:pt idx="1512">
                  <c:v>50314</c:v>
                </c:pt>
                <c:pt idx="1513">
                  <c:v>50321</c:v>
                </c:pt>
                <c:pt idx="1514">
                  <c:v>50328</c:v>
                </c:pt>
                <c:pt idx="1515">
                  <c:v>50335</c:v>
                </c:pt>
                <c:pt idx="1516">
                  <c:v>50342</c:v>
                </c:pt>
                <c:pt idx="1517">
                  <c:v>50349</c:v>
                </c:pt>
                <c:pt idx="1518">
                  <c:v>50356</c:v>
                </c:pt>
                <c:pt idx="1519">
                  <c:v>50363</c:v>
                </c:pt>
                <c:pt idx="1520">
                  <c:v>50371</c:v>
                </c:pt>
                <c:pt idx="1521">
                  <c:v>50377</c:v>
                </c:pt>
                <c:pt idx="1522">
                  <c:v>50384</c:v>
                </c:pt>
                <c:pt idx="1523">
                  <c:v>50391</c:v>
                </c:pt>
                <c:pt idx="1524">
                  <c:v>50398</c:v>
                </c:pt>
                <c:pt idx="1525">
                  <c:v>50405</c:v>
                </c:pt>
                <c:pt idx="1526">
                  <c:v>50412</c:v>
                </c:pt>
                <c:pt idx="1527">
                  <c:v>50419</c:v>
                </c:pt>
                <c:pt idx="1528">
                  <c:v>50426</c:v>
                </c:pt>
                <c:pt idx="1529">
                  <c:v>50433</c:v>
                </c:pt>
                <c:pt idx="1530">
                  <c:v>50440</c:v>
                </c:pt>
                <c:pt idx="1531">
                  <c:v>50447</c:v>
                </c:pt>
                <c:pt idx="1532">
                  <c:v>50454</c:v>
                </c:pt>
                <c:pt idx="1533">
                  <c:v>50461</c:v>
                </c:pt>
                <c:pt idx="1534">
                  <c:v>50468</c:v>
                </c:pt>
                <c:pt idx="1535">
                  <c:v>50475</c:v>
                </c:pt>
                <c:pt idx="1536">
                  <c:v>50482</c:v>
                </c:pt>
                <c:pt idx="1537">
                  <c:v>50489</c:v>
                </c:pt>
                <c:pt idx="1538">
                  <c:v>50496</c:v>
                </c:pt>
                <c:pt idx="1539">
                  <c:v>50503</c:v>
                </c:pt>
                <c:pt idx="1540">
                  <c:v>50510</c:v>
                </c:pt>
                <c:pt idx="1541">
                  <c:v>50517</c:v>
                </c:pt>
                <c:pt idx="1542">
                  <c:v>50524</c:v>
                </c:pt>
                <c:pt idx="1543">
                  <c:v>50531</c:v>
                </c:pt>
                <c:pt idx="1544">
                  <c:v>50538</c:v>
                </c:pt>
                <c:pt idx="1545">
                  <c:v>50545</c:v>
                </c:pt>
                <c:pt idx="1546">
                  <c:v>50552</c:v>
                </c:pt>
                <c:pt idx="1547">
                  <c:v>50559</c:v>
                </c:pt>
                <c:pt idx="1548">
                  <c:v>50566</c:v>
                </c:pt>
                <c:pt idx="1549">
                  <c:v>50573</c:v>
                </c:pt>
                <c:pt idx="1550">
                  <c:v>50580</c:v>
                </c:pt>
                <c:pt idx="1551">
                  <c:v>50587</c:v>
                </c:pt>
                <c:pt idx="1552">
                  <c:v>50594</c:v>
                </c:pt>
                <c:pt idx="1553">
                  <c:v>50601</c:v>
                </c:pt>
                <c:pt idx="1554">
                  <c:v>50608</c:v>
                </c:pt>
                <c:pt idx="1555">
                  <c:v>50615</c:v>
                </c:pt>
                <c:pt idx="1556">
                  <c:v>50622</c:v>
                </c:pt>
                <c:pt idx="1557">
                  <c:v>50629</c:v>
                </c:pt>
                <c:pt idx="1558">
                  <c:v>50636</c:v>
                </c:pt>
                <c:pt idx="1559">
                  <c:v>50643</c:v>
                </c:pt>
                <c:pt idx="1560">
                  <c:v>50650</c:v>
                </c:pt>
                <c:pt idx="1561">
                  <c:v>50657</c:v>
                </c:pt>
                <c:pt idx="1562">
                  <c:v>50664</c:v>
                </c:pt>
                <c:pt idx="1563">
                  <c:v>50671</c:v>
                </c:pt>
                <c:pt idx="1564">
                  <c:v>50678</c:v>
                </c:pt>
                <c:pt idx="1565">
                  <c:v>50685</c:v>
                </c:pt>
                <c:pt idx="1566">
                  <c:v>50692</c:v>
                </c:pt>
                <c:pt idx="1567">
                  <c:v>50699</c:v>
                </c:pt>
                <c:pt idx="1568">
                  <c:v>50706</c:v>
                </c:pt>
                <c:pt idx="1569">
                  <c:v>50713</c:v>
                </c:pt>
                <c:pt idx="1570">
                  <c:v>50721</c:v>
                </c:pt>
                <c:pt idx="1571">
                  <c:v>50727</c:v>
                </c:pt>
                <c:pt idx="1572">
                  <c:v>50735</c:v>
                </c:pt>
                <c:pt idx="1573">
                  <c:v>50741</c:v>
                </c:pt>
                <c:pt idx="1574">
                  <c:v>50748</c:v>
                </c:pt>
                <c:pt idx="1575">
                  <c:v>50755</c:v>
                </c:pt>
                <c:pt idx="1576">
                  <c:v>50762</c:v>
                </c:pt>
                <c:pt idx="1577">
                  <c:v>50774</c:v>
                </c:pt>
                <c:pt idx="1578">
                  <c:v>50777</c:v>
                </c:pt>
                <c:pt idx="1579">
                  <c:v>50784</c:v>
                </c:pt>
                <c:pt idx="1580">
                  <c:v>50791</c:v>
                </c:pt>
                <c:pt idx="1581">
                  <c:v>50798</c:v>
                </c:pt>
                <c:pt idx="1582">
                  <c:v>50805</c:v>
                </c:pt>
                <c:pt idx="1583">
                  <c:v>50812</c:v>
                </c:pt>
                <c:pt idx="1584">
                  <c:v>50819</c:v>
                </c:pt>
                <c:pt idx="1585">
                  <c:v>50826</c:v>
                </c:pt>
                <c:pt idx="1586">
                  <c:v>50833</c:v>
                </c:pt>
                <c:pt idx="1587">
                  <c:v>50840</c:v>
                </c:pt>
                <c:pt idx="1588">
                  <c:v>50847</c:v>
                </c:pt>
                <c:pt idx="1589">
                  <c:v>50854</c:v>
                </c:pt>
                <c:pt idx="1590">
                  <c:v>50861</c:v>
                </c:pt>
                <c:pt idx="1591">
                  <c:v>50872</c:v>
                </c:pt>
                <c:pt idx="1592">
                  <c:v>50875</c:v>
                </c:pt>
                <c:pt idx="1593">
                  <c:v>50882</c:v>
                </c:pt>
                <c:pt idx="1594">
                  <c:v>50889</c:v>
                </c:pt>
                <c:pt idx="1595">
                  <c:v>50896</c:v>
                </c:pt>
                <c:pt idx="1596">
                  <c:v>50903</c:v>
                </c:pt>
                <c:pt idx="1597">
                  <c:v>50910</c:v>
                </c:pt>
                <c:pt idx="1598">
                  <c:v>50917</c:v>
                </c:pt>
                <c:pt idx="1599">
                  <c:v>50924</c:v>
                </c:pt>
                <c:pt idx="1600">
                  <c:v>50931</c:v>
                </c:pt>
                <c:pt idx="1601">
                  <c:v>50938</c:v>
                </c:pt>
                <c:pt idx="1602">
                  <c:v>50945</c:v>
                </c:pt>
                <c:pt idx="1603">
                  <c:v>50952</c:v>
                </c:pt>
                <c:pt idx="1604">
                  <c:v>50959</c:v>
                </c:pt>
                <c:pt idx="1605">
                  <c:v>50966</c:v>
                </c:pt>
                <c:pt idx="1606">
                  <c:v>50973</c:v>
                </c:pt>
                <c:pt idx="1607">
                  <c:v>50980</c:v>
                </c:pt>
                <c:pt idx="1608">
                  <c:v>50987</c:v>
                </c:pt>
                <c:pt idx="1609">
                  <c:v>50994</c:v>
                </c:pt>
                <c:pt idx="1610">
                  <c:v>51001</c:v>
                </c:pt>
                <c:pt idx="1611">
                  <c:v>51008</c:v>
                </c:pt>
                <c:pt idx="1612">
                  <c:v>51015</c:v>
                </c:pt>
                <c:pt idx="1613">
                  <c:v>51022</c:v>
                </c:pt>
                <c:pt idx="1614">
                  <c:v>51029</c:v>
                </c:pt>
                <c:pt idx="1615">
                  <c:v>51036</c:v>
                </c:pt>
                <c:pt idx="1616">
                  <c:v>51043</c:v>
                </c:pt>
                <c:pt idx="1617">
                  <c:v>51050</c:v>
                </c:pt>
                <c:pt idx="1618">
                  <c:v>51057</c:v>
                </c:pt>
                <c:pt idx="1619">
                  <c:v>51064</c:v>
                </c:pt>
                <c:pt idx="1620">
                  <c:v>51071</c:v>
                </c:pt>
                <c:pt idx="1621">
                  <c:v>51078</c:v>
                </c:pt>
                <c:pt idx="1622">
                  <c:v>51088</c:v>
                </c:pt>
                <c:pt idx="1623">
                  <c:v>51092</c:v>
                </c:pt>
                <c:pt idx="1624">
                  <c:v>51099</c:v>
                </c:pt>
                <c:pt idx="1625">
                  <c:v>51106</c:v>
                </c:pt>
                <c:pt idx="1626">
                  <c:v>51113</c:v>
                </c:pt>
                <c:pt idx="1627">
                  <c:v>51120</c:v>
                </c:pt>
                <c:pt idx="1628">
                  <c:v>51127</c:v>
                </c:pt>
                <c:pt idx="1629">
                  <c:v>51134</c:v>
                </c:pt>
                <c:pt idx="1630">
                  <c:v>51141</c:v>
                </c:pt>
                <c:pt idx="1631">
                  <c:v>51148</c:v>
                </c:pt>
                <c:pt idx="1632">
                  <c:v>51155</c:v>
                </c:pt>
                <c:pt idx="1633">
                  <c:v>51162</c:v>
                </c:pt>
                <c:pt idx="1634">
                  <c:v>51169</c:v>
                </c:pt>
                <c:pt idx="1635">
                  <c:v>51176</c:v>
                </c:pt>
                <c:pt idx="1636">
                  <c:v>51183</c:v>
                </c:pt>
                <c:pt idx="1637">
                  <c:v>51190</c:v>
                </c:pt>
                <c:pt idx="1638">
                  <c:v>51197</c:v>
                </c:pt>
                <c:pt idx="1639">
                  <c:v>51204</c:v>
                </c:pt>
                <c:pt idx="1640">
                  <c:v>51211</c:v>
                </c:pt>
                <c:pt idx="1641">
                  <c:v>51218</c:v>
                </c:pt>
                <c:pt idx="1642">
                  <c:v>51229</c:v>
                </c:pt>
                <c:pt idx="1643">
                  <c:v>51232</c:v>
                </c:pt>
                <c:pt idx="1644">
                  <c:v>51239</c:v>
                </c:pt>
                <c:pt idx="1645">
                  <c:v>51246</c:v>
                </c:pt>
                <c:pt idx="1646">
                  <c:v>51253</c:v>
                </c:pt>
                <c:pt idx="1647">
                  <c:v>51260</c:v>
                </c:pt>
                <c:pt idx="1648">
                  <c:v>51267</c:v>
                </c:pt>
                <c:pt idx="1649">
                  <c:v>51274</c:v>
                </c:pt>
                <c:pt idx="1650">
                  <c:v>51281</c:v>
                </c:pt>
                <c:pt idx="1651">
                  <c:v>51288</c:v>
                </c:pt>
                <c:pt idx="1652">
                  <c:v>51295</c:v>
                </c:pt>
                <c:pt idx="1653">
                  <c:v>51302</c:v>
                </c:pt>
                <c:pt idx="1654">
                  <c:v>51309</c:v>
                </c:pt>
                <c:pt idx="1655">
                  <c:v>51316</c:v>
                </c:pt>
                <c:pt idx="1656">
                  <c:v>51323</c:v>
                </c:pt>
                <c:pt idx="1657">
                  <c:v>51330</c:v>
                </c:pt>
                <c:pt idx="1658">
                  <c:v>51337</c:v>
                </c:pt>
                <c:pt idx="1659">
                  <c:v>51344</c:v>
                </c:pt>
                <c:pt idx="1660">
                  <c:v>51351</c:v>
                </c:pt>
                <c:pt idx="1661">
                  <c:v>51358</c:v>
                </c:pt>
                <c:pt idx="1662">
                  <c:v>51365</c:v>
                </c:pt>
                <c:pt idx="1663">
                  <c:v>51372</c:v>
                </c:pt>
                <c:pt idx="1664">
                  <c:v>51379</c:v>
                </c:pt>
                <c:pt idx="1665">
                  <c:v>51386</c:v>
                </c:pt>
                <c:pt idx="1666">
                  <c:v>51393</c:v>
                </c:pt>
                <c:pt idx="1667">
                  <c:v>51400</c:v>
                </c:pt>
                <c:pt idx="1668">
                  <c:v>51407</c:v>
                </c:pt>
                <c:pt idx="1669">
                  <c:v>51414</c:v>
                </c:pt>
                <c:pt idx="1670">
                  <c:v>51421</c:v>
                </c:pt>
                <c:pt idx="1671">
                  <c:v>51428</c:v>
                </c:pt>
                <c:pt idx="1672">
                  <c:v>51435</c:v>
                </c:pt>
                <c:pt idx="1673">
                  <c:v>51442</c:v>
                </c:pt>
                <c:pt idx="1674">
                  <c:v>51449</c:v>
                </c:pt>
                <c:pt idx="1675">
                  <c:v>51456</c:v>
                </c:pt>
                <c:pt idx="1676">
                  <c:v>51463</c:v>
                </c:pt>
                <c:pt idx="1677">
                  <c:v>51470</c:v>
                </c:pt>
                <c:pt idx="1678">
                  <c:v>51477</c:v>
                </c:pt>
                <c:pt idx="1679">
                  <c:v>51484</c:v>
                </c:pt>
                <c:pt idx="1680">
                  <c:v>51491</c:v>
                </c:pt>
                <c:pt idx="1681">
                  <c:v>51501</c:v>
                </c:pt>
                <c:pt idx="1682">
                  <c:v>51508</c:v>
                </c:pt>
                <c:pt idx="1683">
                  <c:v>51515</c:v>
                </c:pt>
                <c:pt idx="1684">
                  <c:v>51523</c:v>
                </c:pt>
                <c:pt idx="1685">
                  <c:v>51529</c:v>
                </c:pt>
                <c:pt idx="1686">
                  <c:v>51536</c:v>
                </c:pt>
                <c:pt idx="1687">
                  <c:v>51543</c:v>
                </c:pt>
                <c:pt idx="1688">
                  <c:v>51551</c:v>
                </c:pt>
                <c:pt idx="1689">
                  <c:v>51557</c:v>
                </c:pt>
                <c:pt idx="1690">
                  <c:v>51564</c:v>
                </c:pt>
                <c:pt idx="1691">
                  <c:v>51571</c:v>
                </c:pt>
                <c:pt idx="1692">
                  <c:v>51578</c:v>
                </c:pt>
                <c:pt idx="1693">
                  <c:v>51585</c:v>
                </c:pt>
                <c:pt idx="1694">
                  <c:v>51592</c:v>
                </c:pt>
                <c:pt idx="1695">
                  <c:v>51599</c:v>
                </c:pt>
                <c:pt idx="1696">
                  <c:v>51606</c:v>
                </c:pt>
                <c:pt idx="1697">
                  <c:v>51615</c:v>
                </c:pt>
                <c:pt idx="1698">
                  <c:v>51620</c:v>
                </c:pt>
                <c:pt idx="1699">
                  <c:v>51628</c:v>
                </c:pt>
                <c:pt idx="1700">
                  <c:v>51634</c:v>
                </c:pt>
                <c:pt idx="1701">
                  <c:v>51641</c:v>
                </c:pt>
                <c:pt idx="1702">
                  <c:v>51649</c:v>
                </c:pt>
                <c:pt idx="1703">
                  <c:v>51655</c:v>
                </c:pt>
                <c:pt idx="1704">
                  <c:v>51662</c:v>
                </c:pt>
                <c:pt idx="1705">
                  <c:v>51669</c:v>
                </c:pt>
                <c:pt idx="1706">
                  <c:v>51676</c:v>
                </c:pt>
                <c:pt idx="1707">
                  <c:v>51683</c:v>
                </c:pt>
                <c:pt idx="1708">
                  <c:v>51690</c:v>
                </c:pt>
                <c:pt idx="1709">
                  <c:v>51697</c:v>
                </c:pt>
                <c:pt idx="1710">
                  <c:v>51704</c:v>
                </c:pt>
                <c:pt idx="1711">
                  <c:v>51711</c:v>
                </c:pt>
                <c:pt idx="1712">
                  <c:v>51718</c:v>
                </c:pt>
                <c:pt idx="1713">
                  <c:v>51725</c:v>
                </c:pt>
                <c:pt idx="1714">
                  <c:v>51732</c:v>
                </c:pt>
                <c:pt idx="1715">
                  <c:v>51740</c:v>
                </c:pt>
                <c:pt idx="1716">
                  <c:v>51747</c:v>
                </c:pt>
                <c:pt idx="1717">
                  <c:v>51753</c:v>
                </c:pt>
                <c:pt idx="1718">
                  <c:v>51760</c:v>
                </c:pt>
                <c:pt idx="1719">
                  <c:v>51767</c:v>
                </c:pt>
                <c:pt idx="1720">
                  <c:v>51774</c:v>
                </c:pt>
                <c:pt idx="1721">
                  <c:v>51781</c:v>
                </c:pt>
                <c:pt idx="1722">
                  <c:v>51789</c:v>
                </c:pt>
                <c:pt idx="1723">
                  <c:v>51795</c:v>
                </c:pt>
                <c:pt idx="1724">
                  <c:v>51802</c:v>
                </c:pt>
                <c:pt idx="1725">
                  <c:v>51809</c:v>
                </c:pt>
                <c:pt idx="1726">
                  <c:v>51817</c:v>
                </c:pt>
                <c:pt idx="1727">
                  <c:v>51823</c:v>
                </c:pt>
                <c:pt idx="1728">
                  <c:v>51830</c:v>
                </c:pt>
                <c:pt idx="1729">
                  <c:v>51837</c:v>
                </c:pt>
                <c:pt idx="1730">
                  <c:v>51844</c:v>
                </c:pt>
                <c:pt idx="1731">
                  <c:v>51851</c:v>
                </c:pt>
                <c:pt idx="1732">
                  <c:v>51858</c:v>
                </c:pt>
                <c:pt idx="1733">
                  <c:v>51866</c:v>
                </c:pt>
                <c:pt idx="1734">
                  <c:v>51873</c:v>
                </c:pt>
                <c:pt idx="1735">
                  <c:v>51880</c:v>
                </c:pt>
                <c:pt idx="1736">
                  <c:v>51887</c:v>
                </c:pt>
                <c:pt idx="1737">
                  <c:v>51894</c:v>
                </c:pt>
                <c:pt idx="1738">
                  <c:v>51901</c:v>
                </c:pt>
                <c:pt idx="1739">
                  <c:v>51908</c:v>
                </c:pt>
                <c:pt idx="1740">
                  <c:v>51915</c:v>
                </c:pt>
                <c:pt idx="1741">
                  <c:v>51922</c:v>
                </c:pt>
                <c:pt idx="1742">
                  <c:v>51929</c:v>
                </c:pt>
                <c:pt idx="1743">
                  <c:v>51936</c:v>
                </c:pt>
                <c:pt idx="1744">
                  <c:v>51943</c:v>
                </c:pt>
                <c:pt idx="1745">
                  <c:v>51950</c:v>
                </c:pt>
                <c:pt idx="1746">
                  <c:v>51957</c:v>
                </c:pt>
                <c:pt idx="1747">
                  <c:v>51966</c:v>
                </c:pt>
                <c:pt idx="1748">
                  <c:v>51973</c:v>
                </c:pt>
                <c:pt idx="1749">
                  <c:v>51980</c:v>
                </c:pt>
                <c:pt idx="1750">
                  <c:v>51987</c:v>
                </c:pt>
                <c:pt idx="1751">
                  <c:v>51994</c:v>
                </c:pt>
                <c:pt idx="1752">
                  <c:v>52001</c:v>
                </c:pt>
                <c:pt idx="1753">
                  <c:v>52008</c:v>
                </c:pt>
                <c:pt idx="1754">
                  <c:v>52015</c:v>
                </c:pt>
                <c:pt idx="1755">
                  <c:v>52022</c:v>
                </c:pt>
                <c:pt idx="1756">
                  <c:v>52029</c:v>
                </c:pt>
                <c:pt idx="1757">
                  <c:v>52036</c:v>
                </c:pt>
                <c:pt idx="1758">
                  <c:v>52043</c:v>
                </c:pt>
                <c:pt idx="1759">
                  <c:v>52050</c:v>
                </c:pt>
                <c:pt idx="1760">
                  <c:v>52057</c:v>
                </c:pt>
                <c:pt idx="1761">
                  <c:v>52064</c:v>
                </c:pt>
                <c:pt idx="1762">
                  <c:v>52071</c:v>
                </c:pt>
                <c:pt idx="1763">
                  <c:v>52078</c:v>
                </c:pt>
                <c:pt idx="1764">
                  <c:v>52085</c:v>
                </c:pt>
                <c:pt idx="1765">
                  <c:v>52092</c:v>
                </c:pt>
                <c:pt idx="1766">
                  <c:v>52099</c:v>
                </c:pt>
                <c:pt idx="1767">
                  <c:v>52106</c:v>
                </c:pt>
                <c:pt idx="1768">
                  <c:v>52113</c:v>
                </c:pt>
                <c:pt idx="1769">
                  <c:v>52120</c:v>
                </c:pt>
                <c:pt idx="1770">
                  <c:v>52127</c:v>
                </c:pt>
                <c:pt idx="1771">
                  <c:v>52134</c:v>
                </c:pt>
                <c:pt idx="1772">
                  <c:v>52141</c:v>
                </c:pt>
                <c:pt idx="1773">
                  <c:v>52148</c:v>
                </c:pt>
                <c:pt idx="1774">
                  <c:v>52155</c:v>
                </c:pt>
                <c:pt idx="1775">
                  <c:v>52162</c:v>
                </c:pt>
                <c:pt idx="1776">
                  <c:v>52169</c:v>
                </c:pt>
                <c:pt idx="1777">
                  <c:v>52176</c:v>
                </c:pt>
                <c:pt idx="1778">
                  <c:v>52183</c:v>
                </c:pt>
                <c:pt idx="1779">
                  <c:v>52190</c:v>
                </c:pt>
                <c:pt idx="1780">
                  <c:v>52198</c:v>
                </c:pt>
                <c:pt idx="1781">
                  <c:v>52204</c:v>
                </c:pt>
                <c:pt idx="1782">
                  <c:v>52211</c:v>
                </c:pt>
                <c:pt idx="1783">
                  <c:v>52218</c:v>
                </c:pt>
                <c:pt idx="1784">
                  <c:v>52229</c:v>
                </c:pt>
                <c:pt idx="1785">
                  <c:v>52233</c:v>
                </c:pt>
                <c:pt idx="1786">
                  <c:v>52239</c:v>
                </c:pt>
                <c:pt idx="1787">
                  <c:v>52246</c:v>
                </c:pt>
                <c:pt idx="1788">
                  <c:v>52253</c:v>
                </c:pt>
                <c:pt idx="1789">
                  <c:v>52260</c:v>
                </c:pt>
                <c:pt idx="1790">
                  <c:v>52267</c:v>
                </c:pt>
                <c:pt idx="1791">
                  <c:v>52274</c:v>
                </c:pt>
                <c:pt idx="1792">
                  <c:v>52281</c:v>
                </c:pt>
                <c:pt idx="1793">
                  <c:v>52288</c:v>
                </c:pt>
                <c:pt idx="1794">
                  <c:v>52295</c:v>
                </c:pt>
                <c:pt idx="1795">
                  <c:v>52302</c:v>
                </c:pt>
                <c:pt idx="1796">
                  <c:v>52309</c:v>
                </c:pt>
                <c:pt idx="1797">
                  <c:v>52316</c:v>
                </c:pt>
                <c:pt idx="1798">
                  <c:v>52323</c:v>
                </c:pt>
                <c:pt idx="1799">
                  <c:v>52330</c:v>
                </c:pt>
                <c:pt idx="1800">
                  <c:v>52337</c:v>
                </c:pt>
                <c:pt idx="1801">
                  <c:v>52344</c:v>
                </c:pt>
                <c:pt idx="1802">
                  <c:v>52351</c:v>
                </c:pt>
                <c:pt idx="1803">
                  <c:v>52358</c:v>
                </c:pt>
                <c:pt idx="1804">
                  <c:v>52365</c:v>
                </c:pt>
                <c:pt idx="1805">
                  <c:v>52372</c:v>
                </c:pt>
                <c:pt idx="1806">
                  <c:v>52379</c:v>
                </c:pt>
                <c:pt idx="1807">
                  <c:v>52386</c:v>
                </c:pt>
                <c:pt idx="1808">
                  <c:v>52393</c:v>
                </c:pt>
                <c:pt idx="1809">
                  <c:v>52400</c:v>
                </c:pt>
                <c:pt idx="1810">
                  <c:v>52407</c:v>
                </c:pt>
                <c:pt idx="1811">
                  <c:v>52414</c:v>
                </c:pt>
                <c:pt idx="1812">
                  <c:v>52421</c:v>
                </c:pt>
                <c:pt idx="1813">
                  <c:v>52428</c:v>
                </c:pt>
                <c:pt idx="1814">
                  <c:v>52435</c:v>
                </c:pt>
                <c:pt idx="1815">
                  <c:v>52442</c:v>
                </c:pt>
                <c:pt idx="1816">
                  <c:v>52449</c:v>
                </c:pt>
                <c:pt idx="1817">
                  <c:v>52456</c:v>
                </c:pt>
                <c:pt idx="1818">
                  <c:v>52463</c:v>
                </c:pt>
                <c:pt idx="1819">
                  <c:v>52470</c:v>
                </c:pt>
                <c:pt idx="1820">
                  <c:v>52477</c:v>
                </c:pt>
                <c:pt idx="1821">
                  <c:v>52484</c:v>
                </c:pt>
                <c:pt idx="1822">
                  <c:v>52491</c:v>
                </c:pt>
                <c:pt idx="1823">
                  <c:v>52498</c:v>
                </c:pt>
                <c:pt idx="1824">
                  <c:v>52505</c:v>
                </c:pt>
                <c:pt idx="1825">
                  <c:v>52512</c:v>
                </c:pt>
                <c:pt idx="1826">
                  <c:v>52519</c:v>
                </c:pt>
                <c:pt idx="1827">
                  <c:v>52526</c:v>
                </c:pt>
                <c:pt idx="1828">
                  <c:v>52533</c:v>
                </c:pt>
                <c:pt idx="1829">
                  <c:v>52540</c:v>
                </c:pt>
                <c:pt idx="1830">
                  <c:v>52547</c:v>
                </c:pt>
                <c:pt idx="1831">
                  <c:v>52554</c:v>
                </c:pt>
                <c:pt idx="1832">
                  <c:v>52562</c:v>
                </c:pt>
                <c:pt idx="1833">
                  <c:v>52568</c:v>
                </c:pt>
                <c:pt idx="1834">
                  <c:v>52575</c:v>
                </c:pt>
                <c:pt idx="1835">
                  <c:v>52582</c:v>
                </c:pt>
                <c:pt idx="1836">
                  <c:v>52589</c:v>
                </c:pt>
                <c:pt idx="1837">
                  <c:v>52596</c:v>
                </c:pt>
                <c:pt idx="1838">
                  <c:v>52603</c:v>
                </c:pt>
                <c:pt idx="1839">
                  <c:v>52610</c:v>
                </c:pt>
                <c:pt idx="1840">
                  <c:v>52617</c:v>
                </c:pt>
                <c:pt idx="1841">
                  <c:v>52624</c:v>
                </c:pt>
                <c:pt idx="1842">
                  <c:v>52631</c:v>
                </c:pt>
                <c:pt idx="1843">
                  <c:v>52638</c:v>
                </c:pt>
                <c:pt idx="1844">
                  <c:v>52645</c:v>
                </c:pt>
                <c:pt idx="1845">
                  <c:v>52652</c:v>
                </c:pt>
                <c:pt idx="1846">
                  <c:v>52659</c:v>
                </c:pt>
                <c:pt idx="1847">
                  <c:v>52666</c:v>
                </c:pt>
                <c:pt idx="1848">
                  <c:v>52673</c:v>
                </c:pt>
                <c:pt idx="1849">
                  <c:v>52680</c:v>
                </c:pt>
                <c:pt idx="1850">
                  <c:v>52687</c:v>
                </c:pt>
                <c:pt idx="1851">
                  <c:v>52694</c:v>
                </c:pt>
                <c:pt idx="1852">
                  <c:v>52701</c:v>
                </c:pt>
                <c:pt idx="1853">
                  <c:v>52708</c:v>
                </c:pt>
                <c:pt idx="1854">
                  <c:v>52715</c:v>
                </c:pt>
                <c:pt idx="1855">
                  <c:v>52722</c:v>
                </c:pt>
                <c:pt idx="1856">
                  <c:v>52729</c:v>
                </c:pt>
                <c:pt idx="1857">
                  <c:v>52736</c:v>
                </c:pt>
                <c:pt idx="1858">
                  <c:v>52743</c:v>
                </c:pt>
                <c:pt idx="1859">
                  <c:v>52750</c:v>
                </c:pt>
                <c:pt idx="1860">
                  <c:v>52757</c:v>
                </c:pt>
                <c:pt idx="1861">
                  <c:v>52764</c:v>
                </c:pt>
                <c:pt idx="1862">
                  <c:v>52771</c:v>
                </c:pt>
                <c:pt idx="1863">
                  <c:v>52778</c:v>
                </c:pt>
                <c:pt idx="1864">
                  <c:v>52785</c:v>
                </c:pt>
                <c:pt idx="1865">
                  <c:v>52792</c:v>
                </c:pt>
                <c:pt idx="1866">
                  <c:v>52799</c:v>
                </c:pt>
                <c:pt idx="1867">
                  <c:v>52806</c:v>
                </c:pt>
                <c:pt idx="1868">
                  <c:v>52813</c:v>
                </c:pt>
                <c:pt idx="1869">
                  <c:v>52820</c:v>
                </c:pt>
                <c:pt idx="1870">
                  <c:v>52827</c:v>
                </c:pt>
                <c:pt idx="1871">
                  <c:v>52834</c:v>
                </c:pt>
                <c:pt idx="1872">
                  <c:v>52841</c:v>
                </c:pt>
                <c:pt idx="1873">
                  <c:v>52848</c:v>
                </c:pt>
                <c:pt idx="1874">
                  <c:v>52855</c:v>
                </c:pt>
                <c:pt idx="1875">
                  <c:v>52862</c:v>
                </c:pt>
                <c:pt idx="1876">
                  <c:v>52869</c:v>
                </c:pt>
                <c:pt idx="1877">
                  <c:v>52876</c:v>
                </c:pt>
                <c:pt idx="1878">
                  <c:v>52883</c:v>
                </c:pt>
                <c:pt idx="1879">
                  <c:v>52890</c:v>
                </c:pt>
                <c:pt idx="1880">
                  <c:v>52897</c:v>
                </c:pt>
                <c:pt idx="1881">
                  <c:v>52904</c:v>
                </c:pt>
                <c:pt idx="1882">
                  <c:v>52911</c:v>
                </c:pt>
                <c:pt idx="1883">
                  <c:v>52918</c:v>
                </c:pt>
                <c:pt idx="1884">
                  <c:v>52926</c:v>
                </c:pt>
                <c:pt idx="1885">
                  <c:v>52932</c:v>
                </c:pt>
                <c:pt idx="1886">
                  <c:v>52939</c:v>
                </c:pt>
                <c:pt idx="1887">
                  <c:v>52946</c:v>
                </c:pt>
                <c:pt idx="1888">
                  <c:v>52953</c:v>
                </c:pt>
                <c:pt idx="1889">
                  <c:v>52961</c:v>
                </c:pt>
                <c:pt idx="1890">
                  <c:v>52968</c:v>
                </c:pt>
                <c:pt idx="1891">
                  <c:v>52975</c:v>
                </c:pt>
                <c:pt idx="1892">
                  <c:v>52982</c:v>
                </c:pt>
                <c:pt idx="1893">
                  <c:v>52989</c:v>
                </c:pt>
                <c:pt idx="1894">
                  <c:v>52996</c:v>
                </c:pt>
                <c:pt idx="1895">
                  <c:v>53003</c:v>
                </c:pt>
                <c:pt idx="1896">
                  <c:v>53010</c:v>
                </c:pt>
                <c:pt idx="1897">
                  <c:v>53017</c:v>
                </c:pt>
                <c:pt idx="1898">
                  <c:v>53024</c:v>
                </c:pt>
                <c:pt idx="1899">
                  <c:v>53031</c:v>
                </c:pt>
                <c:pt idx="1900">
                  <c:v>53038</c:v>
                </c:pt>
                <c:pt idx="1901">
                  <c:v>53045</c:v>
                </c:pt>
                <c:pt idx="1902">
                  <c:v>53052</c:v>
                </c:pt>
                <c:pt idx="1903">
                  <c:v>53063</c:v>
                </c:pt>
                <c:pt idx="1904">
                  <c:v>53066</c:v>
                </c:pt>
                <c:pt idx="1905">
                  <c:v>53073</c:v>
                </c:pt>
                <c:pt idx="1906">
                  <c:v>53080</c:v>
                </c:pt>
                <c:pt idx="1907">
                  <c:v>53087</c:v>
                </c:pt>
                <c:pt idx="1908">
                  <c:v>53094</c:v>
                </c:pt>
                <c:pt idx="1909">
                  <c:v>53101</c:v>
                </c:pt>
                <c:pt idx="1910">
                  <c:v>53108</c:v>
                </c:pt>
                <c:pt idx="1911">
                  <c:v>53115</c:v>
                </c:pt>
                <c:pt idx="1912">
                  <c:v>53122</c:v>
                </c:pt>
                <c:pt idx="1913">
                  <c:v>53129</c:v>
                </c:pt>
                <c:pt idx="1914">
                  <c:v>53136</c:v>
                </c:pt>
                <c:pt idx="1915">
                  <c:v>53143</c:v>
                </c:pt>
                <c:pt idx="1916">
                  <c:v>53150</c:v>
                </c:pt>
                <c:pt idx="1917">
                  <c:v>53157</c:v>
                </c:pt>
                <c:pt idx="1918">
                  <c:v>53164</c:v>
                </c:pt>
                <c:pt idx="1919">
                  <c:v>53171</c:v>
                </c:pt>
                <c:pt idx="1920">
                  <c:v>53178</c:v>
                </c:pt>
                <c:pt idx="1921">
                  <c:v>53185</c:v>
                </c:pt>
                <c:pt idx="1922">
                  <c:v>53192</c:v>
                </c:pt>
                <c:pt idx="1923">
                  <c:v>53199</c:v>
                </c:pt>
                <c:pt idx="1924">
                  <c:v>53206</c:v>
                </c:pt>
                <c:pt idx="1925">
                  <c:v>53213</c:v>
                </c:pt>
                <c:pt idx="1926">
                  <c:v>53220</c:v>
                </c:pt>
                <c:pt idx="1927">
                  <c:v>53227</c:v>
                </c:pt>
                <c:pt idx="1928">
                  <c:v>53234</c:v>
                </c:pt>
                <c:pt idx="1929">
                  <c:v>53241</c:v>
                </c:pt>
                <c:pt idx="1930">
                  <c:v>53248</c:v>
                </c:pt>
                <c:pt idx="1931">
                  <c:v>53255</c:v>
                </c:pt>
                <c:pt idx="1932">
                  <c:v>53262</c:v>
                </c:pt>
                <c:pt idx="1933">
                  <c:v>53269</c:v>
                </c:pt>
                <c:pt idx="1934">
                  <c:v>53279</c:v>
                </c:pt>
                <c:pt idx="1935">
                  <c:v>53283</c:v>
                </c:pt>
                <c:pt idx="1936">
                  <c:v>53290</c:v>
                </c:pt>
                <c:pt idx="1937">
                  <c:v>53297</c:v>
                </c:pt>
                <c:pt idx="1938">
                  <c:v>53304</c:v>
                </c:pt>
                <c:pt idx="1939">
                  <c:v>53311</c:v>
                </c:pt>
                <c:pt idx="1940">
                  <c:v>53318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53451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53500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53692</c:v>
                </c:pt>
                <c:pt idx="1994">
                  <c:v>53699</c:v>
                </c:pt>
                <c:pt idx="1995">
                  <c:v>53706</c:v>
                </c:pt>
                <c:pt idx="1996">
                  <c:v>53714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53742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53819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53846</c:v>
                </c:pt>
                <c:pt idx="2016">
                  <c:v>53853</c:v>
                </c:pt>
                <c:pt idx="2017">
                  <c:v>53860</c:v>
                </c:pt>
                <c:pt idx="2018">
                  <c:v>53867</c:v>
                </c:pt>
                <c:pt idx="2019">
                  <c:v>53874</c:v>
                </c:pt>
                <c:pt idx="2020">
                  <c:v>53881</c:v>
                </c:pt>
                <c:pt idx="2021">
                  <c:v>53888</c:v>
                </c:pt>
                <c:pt idx="2022">
                  <c:v>53895</c:v>
                </c:pt>
                <c:pt idx="2023">
                  <c:v>53902</c:v>
                </c:pt>
                <c:pt idx="2024">
                  <c:v>53909</c:v>
                </c:pt>
                <c:pt idx="2025">
                  <c:v>53916</c:v>
                </c:pt>
                <c:pt idx="2026">
                  <c:v>53923</c:v>
                </c:pt>
                <c:pt idx="2027">
                  <c:v>53931</c:v>
                </c:pt>
                <c:pt idx="2028">
                  <c:v>53938</c:v>
                </c:pt>
                <c:pt idx="2029">
                  <c:v>53944</c:v>
                </c:pt>
                <c:pt idx="2030">
                  <c:v>53951</c:v>
                </c:pt>
                <c:pt idx="2031">
                  <c:v>53958</c:v>
                </c:pt>
                <c:pt idx="2032">
                  <c:v>53965</c:v>
                </c:pt>
                <c:pt idx="2033">
                  <c:v>53972</c:v>
                </c:pt>
                <c:pt idx="2034">
                  <c:v>53980</c:v>
                </c:pt>
                <c:pt idx="2035">
                  <c:v>53986</c:v>
                </c:pt>
                <c:pt idx="2036">
                  <c:v>53993</c:v>
                </c:pt>
                <c:pt idx="2037">
                  <c:v>54000</c:v>
                </c:pt>
                <c:pt idx="2038">
                  <c:v>54008</c:v>
                </c:pt>
                <c:pt idx="2039">
                  <c:v>54014</c:v>
                </c:pt>
                <c:pt idx="2040">
                  <c:v>54021</c:v>
                </c:pt>
                <c:pt idx="2041">
                  <c:v>54028</c:v>
                </c:pt>
                <c:pt idx="2042">
                  <c:v>54035</c:v>
                </c:pt>
                <c:pt idx="2043">
                  <c:v>54042</c:v>
                </c:pt>
                <c:pt idx="2044">
                  <c:v>54049</c:v>
                </c:pt>
                <c:pt idx="2045">
                  <c:v>54057</c:v>
                </c:pt>
                <c:pt idx="2046">
                  <c:v>54064</c:v>
                </c:pt>
                <c:pt idx="2047">
                  <c:v>54071</c:v>
                </c:pt>
                <c:pt idx="2048">
                  <c:v>54078</c:v>
                </c:pt>
                <c:pt idx="2049">
                  <c:v>54085</c:v>
                </c:pt>
                <c:pt idx="2050">
                  <c:v>54092</c:v>
                </c:pt>
                <c:pt idx="2051">
                  <c:v>54099</c:v>
                </c:pt>
                <c:pt idx="2052">
                  <c:v>54106</c:v>
                </c:pt>
                <c:pt idx="2053">
                  <c:v>54113</c:v>
                </c:pt>
                <c:pt idx="2054">
                  <c:v>54120</c:v>
                </c:pt>
                <c:pt idx="2055">
                  <c:v>54127</c:v>
                </c:pt>
                <c:pt idx="2056">
                  <c:v>54134</c:v>
                </c:pt>
                <c:pt idx="2057">
                  <c:v>54141</c:v>
                </c:pt>
                <c:pt idx="2058">
                  <c:v>54148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54192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54389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54416</c:v>
                </c:pt>
                <c:pt idx="2097">
                  <c:v>54423</c:v>
                </c:pt>
                <c:pt idx="2098">
                  <c:v>54430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54570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54739</c:v>
                </c:pt>
                <c:pt idx="2143">
                  <c:v>54745</c:v>
                </c:pt>
                <c:pt idx="2144">
                  <c:v>54753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54792</c:v>
                </c:pt>
                <c:pt idx="2150">
                  <c:v>54795</c:v>
                </c:pt>
                <c:pt idx="2151">
                  <c:v>54802</c:v>
                </c:pt>
                <c:pt idx="2152">
                  <c:v>54809</c:v>
                </c:pt>
                <c:pt idx="2153">
                  <c:v>54816</c:v>
                </c:pt>
                <c:pt idx="2154">
                  <c:v>54823</c:v>
                </c:pt>
                <c:pt idx="2155">
                  <c:v>54830</c:v>
                </c:pt>
                <c:pt idx="2156">
                  <c:v>54837</c:v>
                </c:pt>
                <c:pt idx="2157">
                  <c:v>54844</c:v>
                </c:pt>
                <c:pt idx="2158">
                  <c:v>54851</c:v>
                </c:pt>
                <c:pt idx="2159">
                  <c:v>54858</c:v>
                </c:pt>
                <c:pt idx="2160">
                  <c:v>54865</c:v>
                </c:pt>
                <c:pt idx="2161">
                  <c:v>54872</c:v>
                </c:pt>
                <c:pt idx="2162">
                  <c:v>54879</c:v>
                </c:pt>
                <c:pt idx="2163">
                  <c:v>54890</c:v>
                </c:pt>
                <c:pt idx="2164">
                  <c:v>54893</c:v>
                </c:pt>
                <c:pt idx="2165">
                  <c:v>54900</c:v>
                </c:pt>
                <c:pt idx="2166">
                  <c:v>54907</c:v>
                </c:pt>
                <c:pt idx="2167">
                  <c:v>54914</c:v>
                </c:pt>
                <c:pt idx="2168">
                  <c:v>54921</c:v>
                </c:pt>
                <c:pt idx="2169">
                  <c:v>54928</c:v>
                </c:pt>
                <c:pt idx="2170">
                  <c:v>54935</c:v>
                </c:pt>
                <c:pt idx="2171">
                  <c:v>54942</c:v>
                </c:pt>
                <c:pt idx="2172">
                  <c:v>54949</c:v>
                </c:pt>
                <c:pt idx="2173">
                  <c:v>54956</c:v>
                </c:pt>
                <c:pt idx="2174">
                  <c:v>54963</c:v>
                </c:pt>
                <c:pt idx="2175">
                  <c:v>54970</c:v>
                </c:pt>
                <c:pt idx="2176">
                  <c:v>54977</c:v>
                </c:pt>
                <c:pt idx="2177">
                  <c:v>54984</c:v>
                </c:pt>
                <c:pt idx="2178">
                  <c:v>54991</c:v>
                </c:pt>
                <c:pt idx="2179">
                  <c:v>54998</c:v>
                </c:pt>
                <c:pt idx="2180">
                  <c:v>55005</c:v>
                </c:pt>
                <c:pt idx="2181">
                  <c:v>55012</c:v>
                </c:pt>
                <c:pt idx="2182">
                  <c:v>55019</c:v>
                </c:pt>
                <c:pt idx="2183">
                  <c:v>55026</c:v>
                </c:pt>
                <c:pt idx="2184">
                  <c:v>55033</c:v>
                </c:pt>
                <c:pt idx="2185">
                  <c:v>55040</c:v>
                </c:pt>
                <c:pt idx="2186">
                  <c:v>55047</c:v>
                </c:pt>
                <c:pt idx="2187">
                  <c:v>55054</c:v>
                </c:pt>
                <c:pt idx="2188">
                  <c:v>55061</c:v>
                </c:pt>
                <c:pt idx="2189">
                  <c:v>55068</c:v>
                </c:pt>
                <c:pt idx="2190">
                  <c:v>55075</c:v>
                </c:pt>
                <c:pt idx="2191">
                  <c:v>55082</c:v>
                </c:pt>
                <c:pt idx="2192">
                  <c:v>55089</c:v>
                </c:pt>
                <c:pt idx="2193">
                  <c:v>55096</c:v>
                </c:pt>
                <c:pt idx="2194">
                  <c:v>55106</c:v>
                </c:pt>
                <c:pt idx="2195">
                  <c:v>55110</c:v>
                </c:pt>
                <c:pt idx="2196">
                  <c:v>55117</c:v>
                </c:pt>
                <c:pt idx="2197">
                  <c:v>55124</c:v>
                </c:pt>
                <c:pt idx="2198">
                  <c:v>55131</c:v>
                </c:pt>
                <c:pt idx="2199">
                  <c:v>55138</c:v>
                </c:pt>
                <c:pt idx="2200">
                  <c:v>55145</c:v>
                </c:pt>
                <c:pt idx="2201">
                  <c:v>55152</c:v>
                </c:pt>
                <c:pt idx="2202">
                  <c:v>55159</c:v>
                </c:pt>
                <c:pt idx="2203">
                  <c:v>55166</c:v>
                </c:pt>
                <c:pt idx="2204">
                  <c:v>55173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55250</c:v>
                </c:pt>
                <c:pt idx="2216">
                  <c:v>55257</c:v>
                </c:pt>
                <c:pt idx="2217">
                  <c:v>55264</c:v>
                </c:pt>
                <c:pt idx="2218">
                  <c:v>55271</c:v>
                </c:pt>
                <c:pt idx="2219">
                  <c:v>55278</c:v>
                </c:pt>
                <c:pt idx="2220">
                  <c:v>55285</c:v>
                </c:pt>
                <c:pt idx="2221">
                  <c:v>55292</c:v>
                </c:pt>
                <c:pt idx="2222">
                  <c:v>55299</c:v>
                </c:pt>
                <c:pt idx="2223">
                  <c:v>55306</c:v>
                </c:pt>
                <c:pt idx="2224">
                  <c:v>55313</c:v>
                </c:pt>
                <c:pt idx="2225">
                  <c:v>55320</c:v>
                </c:pt>
                <c:pt idx="2226">
                  <c:v>55327</c:v>
                </c:pt>
                <c:pt idx="2227">
                  <c:v>55334</c:v>
                </c:pt>
                <c:pt idx="2228">
                  <c:v>55341</c:v>
                </c:pt>
                <c:pt idx="2229">
                  <c:v>55348</c:v>
                </c:pt>
                <c:pt idx="2230">
                  <c:v>55355</c:v>
                </c:pt>
                <c:pt idx="2231">
                  <c:v>55362</c:v>
                </c:pt>
                <c:pt idx="2232">
                  <c:v>55369</c:v>
                </c:pt>
                <c:pt idx="2233">
                  <c:v>55376</c:v>
                </c:pt>
                <c:pt idx="2234">
                  <c:v>55383</c:v>
                </c:pt>
                <c:pt idx="2235">
                  <c:v>55390</c:v>
                </c:pt>
                <c:pt idx="2236">
                  <c:v>55397</c:v>
                </c:pt>
                <c:pt idx="2237">
                  <c:v>55404</c:v>
                </c:pt>
                <c:pt idx="2238">
                  <c:v>55411</c:v>
                </c:pt>
                <c:pt idx="2239">
                  <c:v>55418</c:v>
                </c:pt>
                <c:pt idx="2240">
                  <c:v>55425</c:v>
                </c:pt>
                <c:pt idx="2241">
                  <c:v>55432</c:v>
                </c:pt>
                <c:pt idx="2242">
                  <c:v>55439</c:v>
                </c:pt>
                <c:pt idx="2243">
                  <c:v>55446</c:v>
                </c:pt>
                <c:pt idx="2244">
                  <c:v>55453</c:v>
                </c:pt>
                <c:pt idx="2245">
                  <c:v>55460</c:v>
                </c:pt>
                <c:pt idx="2246">
                  <c:v>55470</c:v>
                </c:pt>
                <c:pt idx="2247">
                  <c:v>55474</c:v>
                </c:pt>
                <c:pt idx="2248">
                  <c:v>55481</c:v>
                </c:pt>
                <c:pt idx="2249">
                  <c:v>55488</c:v>
                </c:pt>
                <c:pt idx="2250">
                  <c:v>55495</c:v>
                </c:pt>
                <c:pt idx="2251">
                  <c:v>55502</c:v>
                </c:pt>
                <c:pt idx="2252">
                  <c:v>55509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55642</c:v>
                </c:pt>
                <c:pt idx="2272">
                  <c:v>55649</c:v>
                </c:pt>
                <c:pt idx="2273">
                  <c:v>55656</c:v>
                </c:pt>
                <c:pt idx="2274">
                  <c:v>55663</c:v>
                </c:pt>
                <c:pt idx="2275">
                  <c:v>55670</c:v>
                </c:pt>
                <c:pt idx="2276">
                  <c:v>55677</c:v>
                </c:pt>
                <c:pt idx="2277">
                  <c:v>55684</c:v>
                </c:pt>
                <c:pt idx="2278">
                  <c:v>55691</c:v>
                </c:pt>
                <c:pt idx="2279">
                  <c:v>55698</c:v>
                </c:pt>
                <c:pt idx="2280">
                  <c:v>55705</c:v>
                </c:pt>
                <c:pt idx="2281">
                  <c:v>55712</c:v>
                </c:pt>
                <c:pt idx="2282">
                  <c:v>55719</c:v>
                </c:pt>
                <c:pt idx="2283">
                  <c:v>55726</c:v>
                </c:pt>
                <c:pt idx="2284">
                  <c:v>55733</c:v>
                </c:pt>
                <c:pt idx="2285">
                  <c:v>55740</c:v>
                </c:pt>
                <c:pt idx="2286">
                  <c:v>55747</c:v>
                </c:pt>
                <c:pt idx="2287">
                  <c:v>55754</c:v>
                </c:pt>
                <c:pt idx="2288">
                  <c:v>55761</c:v>
                </c:pt>
                <c:pt idx="2289">
                  <c:v>55768</c:v>
                </c:pt>
                <c:pt idx="2290">
                  <c:v>55775</c:v>
                </c:pt>
                <c:pt idx="2291">
                  <c:v>55782</c:v>
                </c:pt>
                <c:pt idx="2292">
                  <c:v>55789</c:v>
                </c:pt>
                <c:pt idx="2293">
                  <c:v>55796</c:v>
                </c:pt>
                <c:pt idx="2294">
                  <c:v>55803</c:v>
                </c:pt>
                <c:pt idx="2295">
                  <c:v>55810</c:v>
                </c:pt>
                <c:pt idx="2296">
                  <c:v>55817</c:v>
                </c:pt>
                <c:pt idx="2297">
                  <c:v>55824</c:v>
                </c:pt>
                <c:pt idx="2298">
                  <c:v>55831</c:v>
                </c:pt>
                <c:pt idx="2299">
                  <c:v>55838</c:v>
                </c:pt>
                <c:pt idx="2300">
                  <c:v>55845</c:v>
                </c:pt>
                <c:pt idx="2301">
                  <c:v>55852</c:v>
                </c:pt>
                <c:pt idx="2302">
                  <c:v>55859</c:v>
                </c:pt>
                <c:pt idx="2303">
                  <c:v>55866</c:v>
                </c:pt>
                <c:pt idx="2304">
                  <c:v>55873</c:v>
                </c:pt>
                <c:pt idx="2305">
                  <c:v>55884</c:v>
                </c:pt>
                <c:pt idx="2306">
                  <c:v>55891</c:v>
                </c:pt>
                <c:pt idx="2307">
                  <c:v>55898</c:v>
                </c:pt>
                <c:pt idx="2308">
                  <c:v>55905</c:v>
                </c:pt>
                <c:pt idx="2309">
                  <c:v>55912</c:v>
                </c:pt>
                <c:pt idx="2310">
                  <c:v>55919</c:v>
                </c:pt>
                <c:pt idx="2311">
                  <c:v>55926</c:v>
                </c:pt>
                <c:pt idx="2312">
                  <c:v>55933</c:v>
                </c:pt>
                <c:pt idx="2313">
                  <c:v>55940</c:v>
                </c:pt>
                <c:pt idx="2314">
                  <c:v>55947</c:v>
                </c:pt>
                <c:pt idx="2315">
                  <c:v>55954</c:v>
                </c:pt>
                <c:pt idx="2316">
                  <c:v>55961</c:v>
                </c:pt>
                <c:pt idx="2317">
                  <c:v>55968</c:v>
                </c:pt>
                <c:pt idx="2318">
                  <c:v>55975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56005</c:v>
                </c:pt>
                <c:pt idx="2323">
                  <c:v>56012</c:v>
                </c:pt>
                <c:pt idx="2324">
                  <c:v>56019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56216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56251</c:v>
                </c:pt>
                <c:pt idx="2358">
                  <c:v>56257</c:v>
                </c:pt>
                <c:pt idx="2359">
                  <c:v>56264</c:v>
                </c:pt>
                <c:pt idx="2360">
                  <c:v>56271</c:v>
                </c:pt>
                <c:pt idx="2361">
                  <c:v>56278</c:v>
                </c:pt>
                <c:pt idx="2362">
                  <c:v>56285</c:v>
                </c:pt>
                <c:pt idx="2363">
                  <c:v>56292</c:v>
                </c:pt>
                <c:pt idx="2364">
                  <c:v>56299</c:v>
                </c:pt>
                <c:pt idx="2365">
                  <c:v>56306</c:v>
                </c:pt>
                <c:pt idx="2366">
                  <c:v>56313</c:v>
                </c:pt>
                <c:pt idx="2367">
                  <c:v>56320</c:v>
                </c:pt>
                <c:pt idx="2368">
                  <c:v>56327</c:v>
                </c:pt>
                <c:pt idx="2369">
                  <c:v>56334</c:v>
                </c:pt>
                <c:pt idx="2370">
                  <c:v>56341</c:v>
                </c:pt>
                <c:pt idx="2371">
                  <c:v>56348</c:v>
                </c:pt>
                <c:pt idx="2372">
                  <c:v>56355</c:v>
                </c:pt>
                <c:pt idx="2373">
                  <c:v>56362</c:v>
                </c:pt>
                <c:pt idx="2374">
                  <c:v>56369</c:v>
                </c:pt>
                <c:pt idx="2375">
                  <c:v>56376</c:v>
                </c:pt>
                <c:pt idx="2376">
                  <c:v>56383</c:v>
                </c:pt>
                <c:pt idx="2377">
                  <c:v>56390</c:v>
                </c:pt>
                <c:pt idx="2378">
                  <c:v>56397</c:v>
                </c:pt>
                <c:pt idx="2379">
                  <c:v>56404</c:v>
                </c:pt>
                <c:pt idx="2380">
                  <c:v>56411</c:v>
                </c:pt>
                <c:pt idx="2381">
                  <c:v>56418</c:v>
                </c:pt>
                <c:pt idx="2382">
                  <c:v>56425</c:v>
                </c:pt>
                <c:pt idx="2383">
                  <c:v>56432</c:v>
                </c:pt>
                <c:pt idx="2384">
                  <c:v>56439</c:v>
                </c:pt>
                <c:pt idx="2385">
                  <c:v>56446</c:v>
                </c:pt>
                <c:pt idx="2386">
                  <c:v>56453</c:v>
                </c:pt>
                <c:pt idx="2387">
                  <c:v>56460</c:v>
                </c:pt>
                <c:pt idx="2388">
                  <c:v>56467</c:v>
                </c:pt>
                <c:pt idx="2389">
                  <c:v>56474</c:v>
                </c:pt>
                <c:pt idx="2390">
                  <c:v>56481</c:v>
                </c:pt>
                <c:pt idx="2391">
                  <c:v>56488</c:v>
                </c:pt>
                <c:pt idx="2392">
                  <c:v>56495</c:v>
                </c:pt>
                <c:pt idx="2393">
                  <c:v>56502</c:v>
                </c:pt>
                <c:pt idx="2394">
                  <c:v>56509</c:v>
                </c:pt>
                <c:pt idx="2395">
                  <c:v>56516</c:v>
                </c:pt>
                <c:pt idx="2396">
                  <c:v>56523</c:v>
                </c:pt>
                <c:pt idx="2397">
                  <c:v>56530</c:v>
                </c:pt>
                <c:pt idx="2398">
                  <c:v>56537</c:v>
                </c:pt>
                <c:pt idx="2399">
                  <c:v>56544</c:v>
                </c:pt>
                <c:pt idx="2400">
                  <c:v>56551</c:v>
                </c:pt>
                <c:pt idx="2401">
                  <c:v>56558</c:v>
                </c:pt>
                <c:pt idx="2402">
                  <c:v>56565</c:v>
                </c:pt>
                <c:pt idx="2403">
                  <c:v>56572</c:v>
                </c:pt>
                <c:pt idx="2404">
                  <c:v>56580</c:v>
                </c:pt>
                <c:pt idx="2405">
                  <c:v>56586</c:v>
                </c:pt>
                <c:pt idx="2406">
                  <c:v>56593</c:v>
                </c:pt>
                <c:pt idx="2407">
                  <c:v>56600</c:v>
                </c:pt>
                <c:pt idx="2408">
                  <c:v>56607</c:v>
                </c:pt>
                <c:pt idx="2409">
                  <c:v>56614</c:v>
                </c:pt>
                <c:pt idx="2410">
                  <c:v>56621</c:v>
                </c:pt>
                <c:pt idx="2411">
                  <c:v>56628</c:v>
                </c:pt>
                <c:pt idx="2412">
                  <c:v>56635</c:v>
                </c:pt>
                <c:pt idx="2413">
                  <c:v>56642</c:v>
                </c:pt>
                <c:pt idx="2414">
                  <c:v>56649</c:v>
                </c:pt>
                <c:pt idx="2415">
                  <c:v>56656</c:v>
                </c:pt>
                <c:pt idx="2416">
                  <c:v>56663</c:v>
                </c:pt>
                <c:pt idx="2417">
                  <c:v>56670</c:v>
                </c:pt>
                <c:pt idx="2418">
                  <c:v>56677</c:v>
                </c:pt>
                <c:pt idx="2419">
                  <c:v>56684</c:v>
                </c:pt>
                <c:pt idx="2420">
                  <c:v>56691</c:v>
                </c:pt>
                <c:pt idx="2421">
                  <c:v>56698</c:v>
                </c:pt>
                <c:pt idx="2422">
                  <c:v>56705</c:v>
                </c:pt>
                <c:pt idx="2423">
                  <c:v>56712</c:v>
                </c:pt>
                <c:pt idx="2424">
                  <c:v>56719</c:v>
                </c:pt>
                <c:pt idx="2425">
                  <c:v>56726</c:v>
                </c:pt>
                <c:pt idx="2426">
                  <c:v>56733</c:v>
                </c:pt>
                <c:pt idx="2427">
                  <c:v>56740</c:v>
                </c:pt>
                <c:pt idx="2428">
                  <c:v>56747</c:v>
                </c:pt>
                <c:pt idx="2429">
                  <c:v>56754</c:v>
                </c:pt>
                <c:pt idx="2430">
                  <c:v>56761</c:v>
                </c:pt>
                <c:pt idx="2431">
                  <c:v>56768</c:v>
                </c:pt>
                <c:pt idx="2432">
                  <c:v>56775</c:v>
                </c:pt>
                <c:pt idx="2433">
                  <c:v>56782</c:v>
                </c:pt>
                <c:pt idx="2434">
                  <c:v>56789</c:v>
                </c:pt>
                <c:pt idx="2435">
                  <c:v>56796</c:v>
                </c:pt>
                <c:pt idx="2436">
                  <c:v>56803</c:v>
                </c:pt>
                <c:pt idx="2437">
                  <c:v>56810</c:v>
                </c:pt>
                <c:pt idx="2438">
                  <c:v>56817</c:v>
                </c:pt>
                <c:pt idx="2439">
                  <c:v>56824</c:v>
                </c:pt>
                <c:pt idx="2440">
                  <c:v>56831</c:v>
                </c:pt>
                <c:pt idx="2441">
                  <c:v>56838</c:v>
                </c:pt>
                <c:pt idx="2442">
                  <c:v>56845</c:v>
                </c:pt>
                <c:pt idx="2443">
                  <c:v>56852</c:v>
                </c:pt>
                <c:pt idx="2444">
                  <c:v>56859</c:v>
                </c:pt>
                <c:pt idx="2445">
                  <c:v>56866</c:v>
                </c:pt>
                <c:pt idx="2446">
                  <c:v>56873</c:v>
                </c:pt>
                <c:pt idx="2447">
                  <c:v>56880</c:v>
                </c:pt>
                <c:pt idx="2448">
                  <c:v>56887</c:v>
                </c:pt>
                <c:pt idx="2449">
                  <c:v>56894</c:v>
                </c:pt>
                <c:pt idx="2450">
                  <c:v>56901</c:v>
                </c:pt>
                <c:pt idx="2451">
                  <c:v>56908</c:v>
                </c:pt>
                <c:pt idx="2452">
                  <c:v>56915</c:v>
                </c:pt>
                <c:pt idx="2453">
                  <c:v>56922</c:v>
                </c:pt>
                <c:pt idx="2454">
                  <c:v>56930</c:v>
                </c:pt>
                <c:pt idx="2455">
                  <c:v>56936</c:v>
                </c:pt>
                <c:pt idx="2456">
                  <c:v>56944</c:v>
                </c:pt>
                <c:pt idx="2457">
                  <c:v>56950</c:v>
                </c:pt>
                <c:pt idx="2458">
                  <c:v>56957</c:v>
                </c:pt>
                <c:pt idx="2459">
                  <c:v>56964</c:v>
                </c:pt>
                <c:pt idx="2460">
                  <c:v>56971</c:v>
                </c:pt>
                <c:pt idx="2461">
                  <c:v>56983</c:v>
                </c:pt>
                <c:pt idx="2462">
                  <c:v>56986</c:v>
                </c:pt>
                <c:pt idx="2463">
                  <c:v>56993</c:v>
                </c:pt>
                <c:pt idx="2464">
                  <c:v>57000</c:v>
                </c:pt>
                <c:pt idx="2465">
                  <c:v>57007</c:v>
                </c:pt>
                <c:pt idx="2466">
                  <c:v>57014</c:v>
                </c:pt>
                <c:pt idx="2467">
                  <c:v>57021</c:v>
                </c:pt>
                <c:pt idx="2468">
                  <c:v>57028</c:v>
                </c:pt>
                <c:pt idx="2469">
                  <c:v>57035</c:v>
                </c:pt>
                <c:pt idx="2470">
                  <c:v>57042</c:v>
                </c:pt>
                <c:pt idx="2471">
                  <c:v>57049</c:v>
                </c:pt>
                <c:pt idx="2472">
                  <c:v>57056</c:v>
                </c:pt>
                <c:pt idx="2473">
                  <c:v>57063</c:v>
                </c:pt>
                <c:pt idx="2474">
                  <c:v>57074</c:v>
                </c:pt>
                <c:pt idx="2475">
                  <c:v>57077</c:v>
                </c:pt>
                <c:pt idx="2476">
                  <c:v>57084</c:v>
                </c:pt>
                <c:pt idx="2477">
                  <c:v>57091</c:v>
                </c:pt>
                <c:pt idx="2478">
                  <c:v>57098</c:v>
                </c:pt>
                <c:pt idx="2479">
                  <c:v>57105</c:v>
                </c:pt>
                <c:pt idx="2480">
                  <c:v>57112</c:v>
                </c:pt>
                <c:pt idx="2481">
                  <c:v>57119</c:v>
                </c:pt>
                <c:pt idx="2482">
                  <c:v>57126</c:v>
                </c:pt>
                <c:pt idx="2483">
                  <c:v>57133</c:v>
                </c:pt>
                <c:pt idx="2484">
                  <c:v>57140</c:v>
                </c:pt>
                <c:pt idx="2485">
                  <c:v>57147</c:v>
                </c:pt>
                <c:pt idx="2486">
                  <c:v>57154</c:v>
                </c:pt>
                <c:pt idx="2487">
                  <c:v>57161</c:v>
                </c:pt>
                <c:pt idx="2488">
                  <c:v>57168</c:v>
                </c:pt>
                <c:pt idx="2489">
                  <c:v>57175</c:v>
                </c:pt>
                <c:pt idx="2490">
                  <c:v>57182</c:v>
                </c:pt>
                <c:pt idx="2491">
                  <c:v>57189</c:v>
                </c:pt>
                <c:pt idx="2492">
                  <c:v>57196</c:v>
                </c:pt>
                <c:pt idx="2493">
                  <c:v>57203</c:v>
                </c:pt>
                <c:pt idx="2494">
                  <c:v>57210</c:v>
                </c:pt>
                <c:pt idx="2495">
                  <c:v>57217</c:v>
                </c:pt>
                <c:pt idx="2496">
                  <c:v>57224</c:v>
                </c:pt>
                <c:pt idx="2497">
                  <c:v>57231</c:v>
                </c:pt>
                <c:pt idx="2498">
                  <c:v>57238</c:v>
                </c:pt>
                <c:pt idx="2499">
                  <c:v>57245</c:v>
                </c:pt>
                <c:pt idx="2500">
                  <c:v>57252</c:v>
                </c:pt>
                <c:pt idx="2501">
                  <c:v>57259</c:v>
                </c:pt>
                <c:pt idx="2502">
                  <c:v>57266</c:v>
                </c:pt>
                <c:pt idx="2503">
                  <c:v>57273</c:v>
                </c:pt>
                <c:pt idx="2504">
                  <c:v>57280</c:v>
                </c:pt>
                <c:pt idx="2505">
                  <c:v>57287</c:v>
                </c:pt>
                <c:pt idx="2506">
                  <c:v>57297</c:v>
                </c:pt>
                <c:pt idx="2507">
                  <c:v>57301</c:v>
                </c:pt>
                <c:pt idx="2508">
                  <c:v>57308</c:v>
                </c:pt>
                <c:pt idx="2509">
                  <c:v>57315</c:v>
                </c:pt>
                <c:pt idx="2510">
                  <c:v>57322</c:v>
                </c:pt>
                <c:pt idx="2511">
                  <c:v>57329</c:v>
                </c:pt>
                <c:pt idx="2512">
                  <c:v>57336</c:v>
                </c:pt>
                <c:pt idx="2513">
                  <c:v>57343</c:v>
                </c:pt>
                <c:pt idx="2514">
                  <c:v>57350</c:v>
                </c:pt>
                <c:pt idx="2515">
                  <c:v>57357</c:v>
                </c:pt>
                <c:pt idx="2516">
                  <c:v>57364</c:v>
                </c:pt>
                <c:pt idx="2517">
                  <c:v>57371</c:v>
                </c:pt>
                <c:pt idx="2518">
                  <c:v>57378</c:v>
                </c:pt>
                <c:pt idx="2519">
                  <c:v>57385</c:v>
                </c:pt>
                <c:pt idx="2520">
                  <c:v>57392</c:v>
                </c:pt>
                <c:pt idx="2521">
                  <c:v>57399</c:v>
                </c:pt>
                <c:pt idx="2522">
                  <c:v>57406</c:v>
                </c:pt>
                <c:pt idx="2523">
                  <c:v>57413</c:v>
                </c:pt>
                <c:pt idx="2524">
                  <c:v>57420</c:v>
                </c:pt>
                <c:pt idx="2525">
                  <c:v>57427</c:v>
                </c:pt>
                <c:pt idx="2526">
                  <c:v>57434</c:v>
                </c:pt>
                <c:pt idx="2527">
                  <c:v>57441</c:v>
                </c:pt>
                <c:pt idx="2528">
                  <c:v>57448</c:v>
                </c:pt>
                <c:pt idx="2529">
                  <c:v>57459</c:v>
                </c:pt>
                <c:pt idx="2530">
                  <c:v>57462</c:v>
                </c:pt>
                <c:pt idx="2531">
                  <c:v>57469</c:v>
                </c:pt>
                <c:pt idx="2532">
                  <c:v>57476</c:v>
                </c:pt>
                <c:pt idx="2533">
                  <c:v>57483</c:v>
                </c:pt>
                <c:pt idx="2534">
                  <c:v>57490</c:v>
                </c:pt>
                <c:pt idx="2535">
                  <c:v>57497</c:v>
                </c:pt>
                <c:pt idx="2536">
                  <c:v>57504</c:v>
                </c:pt>
                <c:pt idx="2537">
                  <c:v>57511</c:v>
                </c:pt>
                <c:pt idx="2538">
                  <c:v>57518</c:v>
                </c:pt>
                <c:pt idx="2539">
                  <c:v>57525</c:v>
                </c:pt>
                <c:pt idx="2540">
                  <c:v>57532</c:v>
                </c:pt>
                <c:pt idx="2541">
                  <c:v>57539</c:v>
                </c:pt>
                <c:pt idx="2542">
                  <c:v>57546</c:v>
                </c:pt>
                <c:pt idx="2543">
                  <c:v>57553</c:v>
                </c:pt>
                <c:pt idx="2544">
                  <c:v>57560</c:v>
                </c:pt>
                <c:pt idx="2545">
                  <c:v>57567</c:v>
                </c:pt>
                <c:pt idx="2546">
                  <c:v>57574</c:v>
                </c:pt>
                <c:pt idx="2547">
                  <c:v>57581</c:v>
                </c:pt>
                <c:pt idx="2548">
                  <c:v>57588</c:v>
                </c:pt>
                <c:pt idx="2549">
                  <c:v>57595</c:v>
                </c:pt>
                <c:pt idx="2550">
                  <c:v>57602</c:v>
                </c:pt>
                <c:pt idx="2551">
                  <c:v>57609</c:v>
                </c:pt>
                <c:pt idx="2552">
                  <c:v>57616</c:v>
                </c:pt>
                <c:pt idx="2553">
                  <c:v>57623</c:v>
                </c:pt>
                <c:pt idx="2554">
                  <c:v>57630</c:v>
                </c:pt>
                <c:pt idx="2555">
                  <c:v>57637</c:v>
                </c:pt>
                <c:pt idx="2556">
                  <c:v>57644</c:v>
                </c:pt>
                <c:pt idx="2557">
                  <c:v>57651</c:v>
                </c:pt>
                <c:pt idx="2558">
                  <c:v>57658</c:v>
                </c:pt>
                <c:pt idx="2559">
                  <c:v>57665</c:v>
                </c:pt>
                <c:pt idx="2560">
                  <c:v>57672</c:v>
                </c:pt>
                <c:pt idx="2561">
                  <c:v>57679</c:v>
                </c:pt>
                <c:pt idx="2562">
                  <c:v>57686</c:v>
                </c:pt>
                <c:pt idx="2563">
                  <c:v>57693</c:v>
                </c:pt>
                <c:pt idx="2564">
                  <c:v>57700</c:v>
                </c:pt>
                <c:pt idx="2565">
                  <c:v>57710</c:v>
                </c:pt>
                <c:pt idx="2566">
                  <c:v>57717</c:v>
                </c:pt>
                <c:pt idx="2567">
                  <c:v>57724</c:v>
                </c:pt>
                <c:pt idx="2568">
                  <c:v>57732</c:v>
                </c:pt>
                <c:pt idx="2569">
                  <c:v>57738</c:v>
                </c:pt>
                <c:pt idx="2570">
                  <c:v>57745</c:v>
                </c:pt>
                <c:pt idx="2571">
                  <c:v>57752</c:v>
                </c:pt>
                <c:pt idx="2572">
                  <c:v>57760</c:v>
                </c:pt>
                <c:pt idx="2573">
                  <c:v>57766</c:v>
                </c:pt>
                <c:pt idx="2574">
                  <c:v>57773</c:v>
                </c:pt>
                <c:pt idx="2575">
                  <c:v>57780</c:v>
                </c:pt>
                <c:pt idx="2576">
                  <c:v>57787</c:v>
                </c:pt>
                <c:pt idx="2577">
                  <c:v>57794</c:v>
                </c:pt>
                <c:pt idx="2578">
                  <c:v>57801</c:v>
                </c:pt>
                <c:pt idx="2579">
                  <c:v>57808</c:v>
                </c:pt>
                <c:pt idx="2580">
                  <c:v>57817</c:v>
                </c:pt>
                <c:pt idx="2581">
                  <c:v>57822</c:v>
                </c:pt>
                <c:pt idx="2582">
                  <c:v>57829</c:v>
                </c:pt>
                <c:pt idx="2583">
                  <c:v>57837</c:v>
                </c:pt>
                <c:pt idx="2584">
                  <c:v>57843</c:v>
                </c:pt>
                <c:pt idx="2585">
                  <c:v>57850</c:v>
                </c:pt>
                <c:pt idx="2586">
                  <c:v>57858</c:v>
                </c:pt>
                <c:pt idx="2587">
                  <c:v>57864</c:v>
                </c:pt>
                <c:pt idx="2588">
                  <c:v>57871</c:v>
                </c:pt>
                <c:pt idx="2589">
                  <c:v>57878</c:v>
                </c:pt>
                <c:pt idx="2590">
                  <c:v>57885</c:v>
                </c:pt>
                <c:pt idx="2591">
                  <c:v>57892</c:v>
                </c:pt>
                <c:pt idx="2592">
                  <c:v>57899</c:v>
                </c:pt>
                <c:pt idx="2593">
                  <c:v>57906</c:v>
                </c:pt>
                <c:pt idx="2594">
                  <c:v>57913</c:v>
                </c:pt>
                <c:pt idx="2595">
                  <c:v>57920</c:v>
                </c:pt>
                <c:pt idx="2596">
                  <c:v>57927</c:v>
                </c:pt>
                <c:pt idx="2597">
                  <c:v>57934</c:v>
                </c:pt>
                <c:pt idx="2598">
                  <c:v>57941</c:v>
                </c:pt>
                <c:pt idx="2599">
                  <c:v>57949</c:v>
                </c:pt>
                <c:pt idx="2600">
                  <c:v>57956</c:v>
                </c:pt>
                <c:pt idx="2601">
                  <c:v>57962</c:v>
                </c:pt>
                <c:pt idx="2602">
                  <c:v>57969</c:v>
                </c:pt>
                <c:pt idx="2603">
                  <c:v>57976</c:v>
                </c:pt>
                <c:pt idx="2604">
                  <c:v>57983</c:v>
                </c:pt>
                <c:pt idx="2605">
                  <c:v>57990</c:v>
                </c:pt>
                <c:pt idx="2606">
                  <c:v>57998</c:v>
                </c:pt>
                <c:pt idx="2607">
                  <c:v>58004</c:v>
                </c:pt>
                <c:pt idx="2608">
                  <c:v>58011</c:v>
                </c:pt>
                <c:pt idx="2609">
                  <c:v>58018</c:v>
                </c:pt>
                <c:pt idx="2610">
                  <c:v>58026</c:v>
                </c:pt>
                <c:pt idx="2611">
                  <c:v>58032</c:v>
                </c:pt>
                <c:pt idx="2612">
                  <c:v>58039</c:v>
                </c:pt>
                <c:pt idx="2613">
                  <c:v>58046</c:v>
                </c:pt>
                <c:pt idx="2614">
                  <c:v>58053</c:v>
                </c:pt>
                <c:pt idx="2615">
                  <c:v>58060</c:v>
                </c:pt>
                <c:pt idx="2616">
                  <c:v>58067</c:v>
                </c:pt>
                <c:pt idx="2617">
                  <c:v>58075</c:v>
                </c:pt>
                <c:pt idx="2618">
                  <c:v>58082</c:v>
                </c:pt>
                <c:pt idx="2619">
                  <c:v>58089</c:v>
                </c:pt>
                <c:pt idx="2620">
                  <c:v>58096</c:v>
                </c:pt>
                <c:pt idx="2621">
                  <c:v>58103</c:v>
                </c:pt>
                <c:pt idx="2622">
                  <c:v>58110</c:v>
                </c:pt>
                <c:pt idx="2623">
                  <c:v>58117</c:v>
                </c:pt>
                <c:pt idx="2624">
                  <c:v>58124</c:v>
                </c:pt>
                <c:pt idx="2625">
                  <c:v>58131</c:v>
                </c:pt>
                <c:pt idx="2626">
                  <c:v>58138</c:v>
                </c:pt>
                <c:pt idx="2627">
                  <c:v>58145</c:v>
                </c:pt>
                <c:pt idx="2628">
                  <c:v>58152</c:v>
                </c:pt>
                <c:pt idx="2629">
                  <c:v>58159</c:v>
                </c:pt>
                <c:pt idx="2630">
                  <c:v>58168</c:v>
                </c:pt>
                <c:pt idx="2631">
                  <c:v>58175</c:v>
                </c:pt>
                <c:pt idx="2632">
                  <c:v>58182</c:v>
                </c:pt>
                <c:pt idx="2633">
                  <c:v>58189</c:v>
                </c:pt>
                <c:pt idx="2634">
                  <c:v>58196</c:v>
                </c:pt>
                <c:pt idx="2635">
                  <c:v>58203</c:v>
                </c:pt>
                <c:pt idx="2636">
                  <c:v>58210</c:v>
                </c:pt>
                <c:pt idx="2637">
                  <c:v>58217</c:v>
                </c:pt>
                <c:pt idx="2638">
                  <c:v>58224</c:v>
                </c:pt>
                <c:pt idx="2639">
                  <c:v>58231</c:v>
                </c:pt>
                <c:pt idx="2640">
                  <c:v>58238</c:v>
                </c:pt>
                <c:pt idx="2641">
                  <c:v>58245</c:v>
                </c:pt>
                <c:pt idx="2642">
                  <c:v>58252</c:v>
                </c:pt>
                <c:pt idx="2643">
                  <c:v>58259</c:v>
                </c:pt>
                <c:pt idx="2644">
                  <c:v>58266</c:v>
                </c:pt>
                <c:pt idx="2645">
                  <c:v>58273</c:v>
                </c:pt>
                <c:pt idx="2646">
                  <c:v>58280</c:v>
                </c:pt>
                <c:pt idx="2647">
                  <c:v>58287</c:v>
                </c:pt>
                <c:pt idx="2648">
                  <c:v>58294</c:v>
                </c:pt>
                <c:pt idx="2649">
                  <c:v>58301</c:v>
                </c:pt>
                <c:pt idx="2650">
                  <c:v>58308</c:v>
                </c:pt>
                <c:pt idx="2651">
                  <c:v>58315</c:v>
                </c:pt>
                <c:pt idx="2652">
                  <c:v>58322</c:v>
                </c:pt>
                <c:pt idx="2653">
                  <c:v>58329</c:v>
                </c:pt>
                <c:pt idx="2654">
                  <c:v>58336</c:v>
                </c:pt>
                <c:pt idx="2655">
                  <c:v>58343</c:v>
                </c:pt>
                <c:pt idx="2656">
                  <c:v>58350</c:v>
                </c:pt>
                <c:pt idx="2657">
                  <c:v>58357</c:v>
                </c:pt>
                <c:pt idx="2658">
                  <c:v>58364</c:v>
                </c:pt>
                <c:pt idx="2659">
                  <c:v>58371</c:v>
                </c:pt>
                <c:pt idx="2660">
                  <c:v>58378</c:v>
                </c:pt>
                <c:pt idx="2661">
                  <c:v>58385</c:v>
                </c:pt>
                <c:pt idx="2662">
                  <c:v>58392</c:v>
                </c:pt>
                <c:pt idx="2663">
                  <c:v>58399</c:v>
                </c:pt>
                <c:pt idx="2664">
                  <c:v>58407</c:v>
                </c:pt>
                <c:pt idx="2665">
                  <c:v>58413</c:v>
                </c:pt>
                <c:pt idx="2666">
                  <c:v>58420</c:v>
                </c:pt>
                <c:pt idx="2667">
                  <c:v>58427</c:v>
                </c:pt>
                <c:pt idx="2668">
                  <c:v>58438</c:v>
                </c:pt>
                <c:pt idx="2669">
                  <c:v>58442</c:v>
                </c:pt>
                <c:pt idx="2670">
                  <c:v>58448</c:v>
                </c:pt>
                <c:pt idx="2671">
                  <c:v>58455</c:v>
                </c:pt>
                <c:pt idx="2672">
                  <c:v>58462</c:v>
                </c:pt>
                <c:pt idx="2673">
                  <c:v>58469</c:v>
                </c:pt>
                <c:pt idx="2674">
                  <c:v>58476</c:v>
                </c:pt>
                <c:pt idx="2675">
                  <c:v>58483</c:v>
                </c:pt>
                <c:pt idx="2676">
                  <c:v>58490</c:v>
                </c:pt>
                <c:pt idx="2677">
                  <c:v>58497</c:v>
                </c:pt>
                <c:pt idx="2678">
                  <c:v>58504</c:v>
                </c:pt>
                <c:pt idx="2679">
                  <c:v>58511</c:v>
                </c:pt>
                <c:pt idx="2680">
                  <c:v>58518</c:v>
                </c:pt>
                <c:pt idx="2681">
                  <c:v>58525</c:v>
                </c:pt>
                <c:pt idx="2682">
                  <c:v>58532</c:v>
                </c:pt>
                <c:pt idx="2683">
                  <c:v>58539</c:v>
                </c:pt>
                <c:pt idx="2684">
                  <c:v>58546</c:v>
                </c:pt>
                <c:pt idx="2685">
                  <c:v>58553</c:v>
                </c:pt>
                <c:pt idx="2686">
                  <c:v>58560</c:v>
                </c:pt>
                <c:pt idx="2687">
                  <c:v>58567</c:v>
                </c:pt>
                <c:pt idx="2688">
                  <c:v>58574</c:v>
                </c:pt>
                <c:pt idx="2689">
                  <c:v>58581</c:v>
                </c:pt>
                <c:pt idx="2690">
                  <c:v>58588</c:v>
                </c:pt>
                <c:pt idx="2691">
                  <c:v>58595</c:v>
                </c:pt>
                <c:pt idx="2692">
                  <c:v>58602</c:v>
                </c:pt>
                <c:pt idx="2693">
                  <c:v>58609</c:v>
                </c:pt>
                <c:pt idx="2694">
                  <c:v>58616</c:v>
                </c:pt>
                <c:pt idx="2695">
                  <c:v>58623</c:v>
                </c:pt>
                <c:pt idx="2696">
                  <c:v>58630</c:v>
                </c:pt>
                <c:pt idx="2697">
                  <c:v>58637</c:v>
                </c:pt>
                <c:pt idx="2698">
                  <c:v>58644</c:v>
                </c:pt>
                <c:pt idx="2699">
                  <c:v>58651</c:v>
                </c:pt>
                <c:pt idx="2700">
                  <c:v>58658</c:v>
                </c:pt>
                <c:pt idx="2701">
                  <c:v>58665</c:v>
                </c:pt>
                <c:pt idx="2702">
                  <c:v>58672</c:v>
                </c:pt>
                <c:pt idx="2703">
                  <c:v>58679</c:v>
                </c:pt>
                <c:pt idx="2704">
                  <c:v>58686</c:v>
                </c:pt>
                <c:pt idx="2705">
                  <c:v>58693</c:v>
                </c:pt>
                <c:pt idx="2706">
                  <c:v>58700</c:v>
                </c:pt>
                <c:pt idx="2707">
                  <c:v>58707</c:v>
                </c:pt>
                <c:pt idx="2708">
                  <c:v>58714</c:v>
                </c:pt>
                <c:pt idx="2709">
                  <c:v>58721</c:v>
                </c:pt>
                <c:pt idx="2710">
                  <c:v>58728</c:v>
                </c:pt>
                <c:pt idx="2711">
                  <c:v>58735</c:v>
                </c:pt>
                <c:pt idx="2712">
                  <c:v>58742</c:v>
                </c:pt>
                <c:pt idx="2713">
                  <c:v>58749</c:v>
                </c:pt>
                <c:pt idx="2714">
                  <c:v>58757</c:v>
                </c:pt>
                <c:pt idx="2715">
                  <c:v>58763</c:v>
                </c:pt>
                <c:pt idx="2716">
                  <c:v>58771</c:v>
                </c:pt>
                <c:pt idx="2717">
                  <c:v>58777</c:v>
                </c:pt>
                <c:pt idx="2718">
                  <c:v>58784</c:v>
                </c:pt>
                <c:pt idx="2719">
                  <c:v>58791</c:v>
                </c:pt>
                <c:pt idx="2720">
                  <c:v>58798</c:v>
                </c:pt>
                <c:pt idx="2721">
                  <c:v>58810</c:v>
                </c:pt>
                <c:pt idx="2722">
                  <c:v>58813</c:v>
                </c:pt>
                <c:pt idx="2723">
                  <c:v>58820</c:v>
                </c:pt>
                <c:pt idx="2724">
                  <c:v>58827</c:v>
                </c:pt>
                <c:pt idx="2725">
                  <c:v>58834</c:v>
                </c:pt>
                <c:pt idx="2726">
                  <c:v>58841</c:v>
                </c:pt>
                <c:pt idx="2727">
                  <c:v>58848</c:v>
                </c:pt>
                <c:pt idx="2728">
                  <c:v>58855</c:v>
                </c:pt>
                <c:pt idx="2729">
                  <c:v>58862</c:v>
                </c:pt>
                <c:pt idx="2730">
                  <c:v>58869</c:v>
                </c:pt>
                <c:pt idx="2731">
                  <c:v>58876</c:v>
                </c:pt>
                <c:pt idx="2732">
                  <c:v>58883</c:v>
                </c:pt>
                <c:pt idx="2733">
                  <c:v>58890</c:v>
                </c:pt>
                <c:pt idx="2734">
                  <c:v>58897</c:v>
                </c:pt>
                <c:pt idx="2735">
                  <c:v>58908</c:v>
                </c:pt>
                <c:pt idx="2736">
                  <c:v>58911</c:v>
                </c:pt>
                <c:pt idx="2737">
                  <c:v>58918</c:v>
                </c:pt>
                <c:pt idx="2738">
                  <c:v>58925</c:v>
                </c:pt>
                <c:pt idx="2739">
                  <c:v>58932</c:v>
                </c:pt>
                <c:pt idx="2740">
                  <c:v>58939</c:v>
                </c:pt>
                <c:pt idx="2741">
                  <c:v>58946</c:v>
                </c:pt>
                <c:pt idx="2742">
                  <c:v>58953</c:v>
                </c:pt>
                <c:pt idx="2743">
                  <c:v>58960</c:v>
                </c:pt>
                <c:pt idx="2744">
                  <c:v>58967</c:v>
                </c:pt>
                <c:pt idx="2745">
                  <c:v>58974</c:v>
                </c:pt>
                <c:pt idx="2746">
                  <c:v>58981</c:v>
                </c:pt>
                <c:pt idx="2747">
                  <c:v>58988</c:v>
                </c:pt>
                <c:pt idx="2748">
                  <c:v>58995</c:v>
                </c:pt>
                <c:pt idx="2749">
                  <c:v>59002</c:v>
                </c:pt>
                <c:pt idx="2750">
                  <c:v>59009</c:v>
                </c:pt>
                <c:pt idx="2751">
                  <c:v>59016</c:v>
                </c:pt>
                <c:pt idx="2752">
                  <c:v>59023</c:v>
                </c:pt>
                <c:pt idx="2753">
                  <c:v>59030</c:v>
                </c:pt>
                <c:pt idx="2754">
                  <c:v>59037</c:v>
                </c:pt>
                <c:pt idx="2755">
                  <c:v>59044</c:v>
                </c:pt>
                <c:pt idx="2756">
                  <c:v>59051</c:v>
                </c:pt>
                <c:pt idx="2757">
                  <c:v>59058</c:v>
                </c:pt>
                <c:pt idx="2758">
                  <c:v>59065</c:v>
                </c:pt>
                <c:pt idx="2759">
                  <c:v>59072</c:v>
                </c:pt>
                <c:pt idx="2760">
                  <c:v>59079</c:v>
                </c:pt>
                <c:pt idx="2761">
                  <c:v>59086</c:v>
                </c:pt>
                <c:pt idx="2762">
                  <c:v>59093</c:v>
                </c:pt>
                <c:pt idx="2763">
                  <c:v>59100</c:v>
                </c:pt>
                <c:pt idx="2764">
                  <c:v>59107</c:v>
                </c:pt>
                <c:pt idx="2765">
                  <c:v>59114</c:v>
                </c:pt>
                <c:pt idx="2766">
                  <c:v>59124</c:v>
                </c:pt>
                <c:pt idx="2767">
                  <c:v>59128</c:v>
                </c:pt>
                <c:pt idx="2768">
                  <c:v>59135</c:v>
                </c:pt>
                <c:pt idx="2769">
                  <c:v>59142</c:v>
                </c:pt>
                <c:pt idx="2770">
                  <c:v>59149</c:v>
                </c:pt>
                <c:pt idx="2771">
                  <c:v>59156</c:v>
                </c:pt>
                <c:pt idx="2772">
                  <c:v>59163</c:v>
                </c:pt>
                <c:pt idx="2773">
                  <c:v>59170</c:v>
                </c:pt>
                <c:pt idx="2774">
                  <c:v>59177</c:v>
                </c:pt>
                <c:pt idx="2775">
                  <c:v>59184</c:v>
                </c:pt>
                <c:pt idx="2776">
                  <c:v>59191</c:v>
                </c:pt>
                <c:pt idx="2777">
                  <c:v>59198</c:v>
                </c:pt>
                <c:pt idx="2778">
                  <c:v>59205</c:v>
                </c:pt>
                <c:pt idx="2779">
                  <c:v>59212</c:v>
                </c:pt>
                <c:pt idx="2780">
                  <c:v>59219</c:v>
                </c:pt>
                <c:pt idx="2781">
                  <c:v>59226</c:v>
                </c:pt>
                <c:pt idx="2782">
                  <c:v>59233</c:v>
                </c:pt>
                <c:pt idx="2783">
                  <c:v>59240</c:v>
                </c:pt>
                <c:pt idx="2784">
                  <c:v>59247</c:v>
                </c:pt>
                <c:pt idx="2785">
                  <c:v>59258</c:v>
                </c:pt>
                <c:pt idx="2786">
                  <c:v>59261</c:v>
                </c:pt>
                <c:pt idx="2787">
                  <c:v>59268</c:v>
                </c:pt>
                <c:pt idx="2788">
                  <c:v>59275</c:v>
                </c:pt>
                <c:pt idx="2789">
                  <c:v>59282</c:v>
                </c:pt>
                <c:pt idx="2790">
                  <c:v>59289</c:v>
                </c:pt>
                <c:pt idx="2791">
                  <c:v>59296</c:v>
                </c:pt>
                <c:pt idx="2792">
                  <c:v>59303</c:v>
                </c:pt>
                <c:pt idx="2793">
                  <c:v>59310</c:v>
                </c:pt>
                <c:pt idx="2794">
                  <c:v>59317</c:v>
                </c:pt>
                <c:pt idx="2795">
                  <c:v>59324</c:v>
                </c:pt>
                <c:pt idx="2796">
                  <c:v>59331</c:v>
                </c:pt>
                <c:pt idx="2797">
                  <c:v>59338</c:v>
                </c:pt>
                <c:pt idx="2798">
                  <c:v>59345</c:v>
                </c:pt>
                <c:pt idx="2799">
                  <c:v>59352</c:v>
                </c:pt>
                <c:pt idx="2800">
                  <c:v>59359</c:v>
                </c:pt>
                <c:pt idx="2801">
                  <c:v>59366</c:v>
                </c:pt>
                <c:pt idx="2802">
                  <c:v>59373</c:v>
                </c:pt>
                <c:pt idx="2803">
                  <c:v>59380</c:v>
                </c:pt>
                <c:pt idx="2804">
                  <c:v>59387</c:v>
                </c:pt>
                <c:pt idx="2805">
                  <c:v>59394</c:v>
                </c:pt>
                <c:pt idx="2806">
                  <c:v>59401</c:v>
                </c:pt>
                <c:pt idx="2807">
                  <c:v>59408</c:v>
                </c:pt>
                <c:pt idx="2808">
                  <c:v>59415</c:v>
                </c:pt>
                <c:pt idx="2809">
                  <c:v>59422</c:v>
                </c:pt>
                <c:pt idx="2810">
                  <c:v>59429</c:v>
                </c:pt>
                <c:pt idx="2811">
                  <c:v>59436</c:v>
                </c:pt>
                <c:pt idx="2812">
                  <c:v>59443</c:v>
                </c:pt>
                <c:pt idx="2813">
                  <c:v>59450</c:v>
                </c:pt>
                <c:pt idx="2814">
                  <c:v>59457</c:v>
                </c:pt>
                <c:pt idx="2815">
                  <c:v>59464</c:v>
                </c:pt>
                <c:pt idx="2816">
                  <c:v>59471</c:v>
                </c:pt>
                <c:pt idx="2817">
                  <c:v>59478</c:v>
                </c:pt>
                <c:pt idx="2818">
                  <c:v>59488</c:v>
                </c:pt>
                <c:pt idx="2819">
                  <c:v>59492</c:v>
                </c:pt>
                <c:pt idx="2820">
                  <c:v>59499</c:v>
                </c:pt>
                <c:pt idx="2821">
                  <c:v>59506</c:v>
                </c:pt>
                <c:pt idx="2822">
                  <c:v>59513</c:v>
                </c:pt>
                <c:pt idx="2823">
                  <c:v>59520</c:v>
                </c:pt>
                <c:pt idx="2824">
                  <c:v>59527</c:v>
                </c:pt>
                <c:pt idx="2825">
                  <c:v>59534</c:v>
                </c:pt>
                <c:pt idx="2826">
                  <c:v>59541</c:v>
                </c:pt>
                <c:pt idx="2827">
                  <c:v>59548</c:v>
                </c:pt>
                <c:pt idx="2828">
                  <c:v>59555</c:v>
                </c:pt>
                <c:pt idx="2829">
                  <c:v>59562</c:v>
                </c:pt>
                <c:pt idx="2830">
                  <c:v>59569</c:v>
                </c:pt>
                <c:pt idx="2831">
                  <c:v>59576</c:v>
                </c:pt>
                <c:pt idx="2832">
                  <c:v>59583</c:v>
                </c:pt>
                <c:pt idx="2833">
                  <c:v>59590</c:v>
                </c:pt>
                <c:pt idx="2834">
                  <c:v>59597</c:v>
                </c:pt>
                <c:pt idx="2835">
                  <c:v>59604</c:v>
                </c:pt>
                <c:pt idx="2836">
                  <c:v>59611</c:v>
                </c:pt>
                <c:pt idx="2837">
                  <c:v>59618</c:v>
                </c:pt>
                <c:pt idx="2838">
                  <c:v>59625</c:v>
                </c:pt>
                <c:pt idx="2839">
                  <c:v>59632</c:v>
                </c:pt>
                <c:pt idx="2840">
                  <c:v>59643</c:v>
                </c:pt>
                <c:pt idx="2841">
                  <c:v>59646</c:v>
                </c:pt>
                <c:pt idx="2842">
                  <c:v>59653</c:v>
                </c:pt>
                <c:pt idx="2843">
                  <c:v>59660</c:v>
                </c:pt>
                <c:pt idx="2844">
                  <c:v>59667</c:v>
                </c:pt>
                <c:pt idx="2845">
                  <c:v>59674</c:v>
                </c:pt>
                <c:pt idx="2846">
                  <c:v>59681</c:v>
                </c:pt>
                <c:pt idx="2847">
                  <c:v>59688</c:v>
                </c:pt>
                <c:pt idx="2848">
                  <c:v>59695</c:v>
                </c:pt>
                <c:pt idx="2849">
                  <c:v>59702</c:v>
                </c:pt>
                <c:pt idx="2850">
                  <c:v>59709</c:v>
                </c:pt>
                <c:pt idx="2851">
                  <c:v>59716</c:v>
                </c:pt>
                <c:pt idx="2852">
                  <c:v>59723</c:v>
                </c:pt>
                <c:pt idx="2853">
                  <c:v>59730</c:v>
                </c:pt>
                <c:pt idx="2854">
                  <c:v>59737</c:v>
                </c:pt>
                <c:pt idx="2855">
                  <c:v>59744</c:v>
                </c:pt>
                <c:pt idx="2856">
                  <c:v>59751</c:v>
                </c:pt>
                <c:pt idx="2857">
                  <c:v>59758</c:v>
                </c:pt>
                <c:pt idx="2858">
                  <c:v>59765</c:v>
                </c:pt>
                <c:pt idx="2859">
                  <c:v>59772</c:v>
                </c:pt>
                <c:pt idx="2860">
                  <c:v>59779</c:v>
                </c:pt>
                <c:pt idx="2861">
                  <c:v>59786</c:v>
                </c:pt>
                <c:pt idx="2862">
                  <c:v>59793</c:v>
                </c:pt>
                <c:pt idx="2863">
                  <c:v>59800</c:v>
                </c:pt>
                <c:pt idx="2864">
                  <c:v>59807</c:v>
                </c:pt>
                <c:pt idx="2865">
                  <c:v>59814</c:v>
                </c:pt>
                <c:pt idx="2866">
                  <c:v>59821</c:v>
                </c:pt>
                <c:pt idx="2867">
                  <c:v>59828</c:v>
                </c:pt>
                <c:pt idx="2868">
                  <c:v>59835</c:v>
                </c:pt>
                <c:pt idx="2869">
                  <c:v>59842</c:v>
                </c:pt>
                <c:pt idx="2870">
                  <c:v>59849</c:v>
                </c:pt>
                <c:pt idx="2871">
                  <c:v>59856</c:v>
                </c:pt>
                <c:pt idx="2872">
                  <c:v>59863</c:v>
                </c:pt>
                <c:pt idx="2873">
                  <c:v>59870</c:v>
                </c:pt>
                <c:pt idx="2874">
                  <c:v>59877</c:v>
                </c:pt>
                <c:pt idx="2875">
                  <c:v>59884</c:v>
                </c:pt>
                <c:pt idx="2876">
                  <c:v>59891</c:v>
                </c:pt>
                <c:pt idx="2877">
                  <c:v>59901</c:v>
                </c:pt>
                <c:pt idx="2878">
                  <c:v>59908</c:v>
                </c:pt>
                <c:pt idx="2879">
                  <c:v>59915</c:v>
                </c:pt>
                <c:pt idx="2880">
                  <c:v>59923</c:v>
                </c:pt>
                <c:pt idx="2881">
                  <c:v>59929</c:v>
                </c:pt>
                <c:pt idx="2882">
                  <c:v>59936</c:v>
                </c:pt>
                <c:pt idx="2883">
                  <c:v>59943</c:v>
                </c:pt>
                <c:pt idx="2884">
                  <c:v>59951</c:v>
                </c:pt>
                <c:pt idx="2885">
                  <c:v>59957</c:v>
                </c:pt>
                <c:pt idx="2886">
                  <c:v>59964</c:v>
                </c:pt>
                <c:pt idx="2887">
                  <c:v>59971</c:v>
                </c:pt>
                <c:pt idx="2888">
                  <c:v>59978</c:v>
                </c:pt>
                <c:pt idx="2889">
                  <c:v>59985</c:v>
                </c:pt>
                <c:pt idx="2890">
                  <c:v>59992</c:v>
                </c:pt>
                <c:pt idx="2891">
                  <c:v>60001</c:v>
                </c:pt>
                <c:pt idx="2892">
                  <c:v>60006</c:v>
                </c:pt>
                <c:pt idx="2893">
                  <c:v>60013</c:v>
                </c:pt>
                <c:pt idx="2894">
                  <c:v>60020</c:v>
                </c:pt>
                <c:pt idx="2895">
                  <c:v>60028</c:v>
                </c:pt>
                <c:pt idx="2896">
                  <c:v>60034</c:v>
                </c:pt>
                <c:pt idx="2897">
                  <c:v>60041</c:v>
                </c:pt>
                <c:pt idx="2898">
                  <c:v>60049</c:v>
                </c:pt>
                <c:pt idx="2899">
                  <c:v>60055</c:v>
                </c:pt>
                <c:pt idx="2900">
                  <c:v>60062</c:v>
                </c:pt>
                <c:pt idx="2901">
                  <c:v>60069</c:v>
                </c:pt>
                <c:pt idx="2902">
                  <c:v>60076</c:v>
                </c:pt>
                <c:pt idx="2903">
                  <c:v>60083</c:v>
                </c:pt>
                <c:pt idx="2904">
                  <c:v>60090</c:v>
                </c:pt>
                <c:pt idx="2905">
                  <c:v>60097</c:v>
                </c:pt>
                <c:pt idx="2906">
                  <c:v>60104</c:v>
                </c:pt>
                <c:pt idx="2907">
                  <c:v>60111</c:v>
                </c:pt>
                <c:pt idx="2908">
                  <c:v>60118</c:v>
                </c:pt>
                <c:pt idx="2909">
                  <c:v>60125</c:v>
                </c:pt>
                <c:pt idx="2910">
                  <c:v>60132</c:v>
                </c:pt>
                <c:pt idx="2911">
                  <c:v>60140</c:v>
                </c:pt>
                <c:pt idx="2912">
                  <c:v>60147</c:v>
                </c:pt>
                <c:pt idx="2913">
                  <c:v>60153</c:v>
                </c:pt>
                <c:pt idx="2914">
                  <c:v>60160</c:v>
                </c:pt>
                <c:pt idx="2915">
                  <c:v>60167</c:v>
                </c:pt>
                <c:pt idx="2916">
                  <c:v>60174</c:v>
                </c:pt>
                <c:pt idx="2917">
                  <c:v>60181</c:v>
                </c:pt>
                <c:pt idx="2918">
                  <c:v>60189</c:v>
                </c:pt>
                <c:pt idx="2919">
                  <c:v>60195</c:v>
                </c:pt>
                <c:pt idx="2920">
                  <c:v>60202</c:v>
                </c:pt>
                <c:pt idx="2921">
                  <c:v>60209</c:v>
                </c:pt>
                <c:pt idx="2922">
                  <c:v>60216</c:v>
                </c:pt>
                <c:pt idx="2923">
                  <c:v>60223</c:v>
                </c:pt>
                <c:pt idx="2924">
                  <c:v>60230</c:v>
                </c:pt>
                <c:pt idx="2925">
                  <c:v>60237</c:v>
                </c:pt>
                <c:pt idx="2926">
                  <c:v>60244</c:v>
                </c:pt>
                <c:pt idx="2927">
                  <c:v>60251</c:v>
                </c:pt>
                <c:pt idx="2928">
                  <c:v>60258</c:v>
                </c:pt>
                <c:pt idx="2929">
                  <c:v>60267</c:v>
                </c:pt>
                <c:pt idx="2930">
                  <c:v>60274</c:v>
                </c:pt>
                <c:pt idx="2931">
                  <c:v>60281</c:v>
                </c:pt>
                <c:pt idx="2932">
                  <c:v>60288</c:v>
                </c:pt>
                <c:pt idx="2933">
                  <c:v>60295</c:v>
                </c:pt>
                <c:pt idx="2934">
                  <c:v>60302</c:v>
                </c:pt>
                <c:pt idx="2935">
                  <c:v>60309</c:v>
                </c:pt>
                <c:pt idx="2936">
                  <c:v>60316</c:v>
                </c:pt>
                <c:pt idx="2937">
                  <c:v>60323</c:v>
                </c:pt>
                <c:pt idx="2938">
                  <c:v>60330</c:v>
                </c:pt>
                <c:pt idx="2939">
                  <c:v>60337</c:v>
                </c:pt>
                <c:pt idx="2940">
                  <c:v>60344</c:v>
                </c:pt>
                <c:pt idx="2941">
                  <c:v>60351</c:v>
                </c:pt>
                <c:pt idx="2942">
                  <c:v>60359</c:v>
                </c:pt>
                <c:pt idx="2943">
                  <c:v>60366</c:v>
                </c:pt>
                <c:pt idx="2944">
                  <c:v>60373</c:v>
                </c:pt>
                <c:pt idx="2945">
                  <c:v>60380</c:v>
                </c:pt>
                <c:pt idx="2946">
                  <c:v>60387</c:v>
                </c:pt>
                <c:pt idx="2947">
                  <c:v>60394</c:v>
                </c:pt>
                <c:pt idx="2948">
                  <c:v>60401</c:v>
                </c:pt>
                <c:pt idx="2949">
                  <c:v>60408</c:v>
                </c:pt>
                <c:pt idx="2950">
                  <c:v>60415</c:v>
                </c:pt>
                <c:pt idx="2951">
                  <c:v>60422</c:v>
                </c:pt>
                <c:pt idx="2952">
                  <c:v>60429</c:v>
                </c:pt>
                <c:pt idx="2953">
                  <c:v>60436</c:v>
                </c:pt>
                <c:pt idx="2954">
                  <c:v>60443</c:v>
                </c:pt>
                <c:pt idx="2955">
                  <c:v>60450</c:v>
                </c:pt>
                <c:pt idx="2956">
                  <c:v>60457</c:v>
                </c:pt>
                <c:pt idx="2957">
                  <c:v>60464</c:v>
                </c:pt>
                <c:pt idx="2958">
                  <c:v>60471</c:v>
                </c:pt>
                <c:pt idx="2959">
                  <c:v>60478</c:v>
                </c:pt>
                <c:pt idx="2960">
                  <c:v>60485</c:v>
                </c:pt>
                <c:pt idx="2961">
                  <c:v>60492</c:v>
                </c:pt>
                <c:pt idx="2962">
                  <c:v>60499</c:v>
                </c:pt>
                <c:pt idx="2963">
                  <c:v>60506</c:v>
                </c:pt>
                <c:pt idx="2964">
                  <c:v>60513</c:v>
                </c:pt>
                <c:pt idx="2965">
                  <c:v>60520</c:v>
                </c:pt>
                <c:pt idx="2966">
                  <c:v>60527</c:v>
                </c:pt>
                <c:pt idx="2967">
                  <c:v>60534</c:v>
                </c:pt>
                <c:pt idx="2968">
                  <c:v>60541</c:v>
                </c:pt>
                <c:pt idx="2969">
                  <c:v>60548</c:v>
                </c:pt>
                <c:pt idx="2970">
                  <c:v>60555</c:v>
                </c:pt>
                <c:pt idx="2971">
                  <c:v>60562</c:v>
                </c:pt>
                <c:pt idx="2972">
                  <c:v>60569</c:v>
                </c:pt>
                <c:pt idx="2973">
                  <c:v>60576</c:v>
                </c:pt>
                <c:pt idx="2974">
                  <c:v>60583</c:v>
                </c:pt>
                <c:pt idx="2975">
                  <c:v>60590</c:v>
                </c:pt>
                <c:pt idx="2976">
                  <c:v>60598</c:v>
                </c:pt>
                <c:pt idx="2977">
                  <c:v>60604</c:v>
                </c:pt>
                <c:pt idx="2978">
                  <c:v>60611</c:v>
                </c:pt>
                <c:pt idx="2979">
                  <c:v>60618</c:v>
                </c:pt>
                <c:pt idx="2980">
                  <c:v>60625</c:v>
                </c:pt>
                <c:pt idx="2981">
                  <c:v>60632</c:v>
                </c:pt>
                <c:pt idx="2982">
                  <c:v>60639</c:v>
                </c:pt>
                <c:pt idx="2983">
                  <c:v>60646</c:v>
                </c:pt>
                <c:pt idx="2984">
                  <c:v>60653</c:v>
                </c:pt>
                <c:pt idx="2985">
                  <c:v>60660</c:v>
                </c:pt>
                <c:pt idx="2986">
                  <c:v>60667</c:v>
                </c:pt>
                <c:pt idx="2987">
                  <c:v>60674</c:v>
                </c:pt>
                <c:pt idx="2988">
                  <c:v>60681</c:v>
                </c:pt>
                <c:pt idx="2989">
                  <c:v>60688</c:v>
                </c:pt>
                <c:pt idx="2990">
                  <c:v>60695</c:v>
                </c:pt>
                <c:pt idx="2991">
                  <c:v>60702</c:v>
                </c:pt>
                <c:pt idx="2992">
                  <c:v>60709</c:v>
                </c:pt>
                <c:pt idx="2993">
                  <c:v>60716</c:v>
                </c:pt>
                <c:pt idx="2994">
                  <c:v>60723</c:v>
                </c:pt>
                <c:pt idx="2995">
                  <c:v>60730</c:v>
                </c:pt>
                <c:pt idx="2996">
                  <c:v>60737</c:v>
                </c:pt>
                <c:pt idx="2997">
                  <c:v>60744</c:v>
                </c:pt>
                <c:pt idx="2998">
                  <c:v>60751</c:v>
                </c:pt>
                <c:pt idx="2999">
                  <c:v>60758</c:v>
                </c:pt>
                <c:pt idx="3000">
                  <c:v>60765</c:v>
                </c:pt>
                <c:pt idx="3001">
                  <c:v>60772</c:v>
                </c:pt>
                <c:pt idx="3002">
                  <c:v>60779</c:v>
                </c:pt>
                <c:pt idx="3003">
                  <c:v>60786</c:v>
                </c:pt>
                <c:pt idx="3004">
                  <c:v>60793</c:v>
                </c:pt>
                <c:pt idx="3005">
                  <c:v>60800</c:v>
                </c:pt>
                <c:pt idx="3006">
                  <c:v>60807</c:v>
                </c:pt>
                <c:pt idx="3007">
                  <c:v>60814</c:v>
                </c:pt>
                <c:pt idx="3008">
                  <c:v>60821</c:v>
                </c:pt>
                <c:pt idx="3009">
                  <c:v>60828</c:v>
                </c:pt>
                <c:pt idx="3010">
                  <c:v>60835</c:v>
                </c:pt>
                <c:pt idx="3011">
                  <c:v>60842</c:v>
                </c:pt>
                <c:pt idx="3012">
                  <c:v>60849</c:v>
                </c:pt>
                <c:pt idx="3013">
                  <c:v>60856</c:v>
                </c:pt>
                <c:pt idx="3014">
                  <c:v>60863</c:v>
                </c:pt>
                <c:pt idx="3015">
                  <c:v>60870</c:v>
                </c:pt>
                <c:pt idx="3016">
                  <c:v>60877</c:v>
                </c:pt>
                <c:pt idx="3017">
                  <c:v>60884</c:v>
                </c:pt>
                <c:pt idx="3018">
                  <c:v>60891</c:v>
                </c:pt>
                <c:pt idx="3019">
                  <c:v>60898</c:v>
                </c:pt>
                <c:pt idx="3020">
                  <c:v>60905</c:v>
                </c:pt>
                <c:pt idx="3021">
                  <c:v>60912</c:v>
                </c:pt>
                <c:pt idx="3022">
                  <c:v>60919</c:v>
                </c:pt>
                <c:pt idx="3023">
                  <c:v>60926</c:v>
                </c:pt>
                <c:pt idx="3024">
                  <c:v>60933</c:v>
                </c:pt>
                <c:pt idx="3025">
                  <c:v>60940</c:v>
                </c:pt>
                <c:pt idx="3026">
                  <c:v>60948</c:v>
                </c:pt>
                <c:pt idx="3027">
                  <c:v>60954</c:v>
                </c:pt>
                <c:pt idx="3028">
                  <c:v>60962</c:v>
                </c:pt>
                <c:pt idx="3029">
                  <c:v>60968</c:v>
                </c:pt>
                <c:pt idx="3030">
                  <c:v>60975</c:v>
                </c:pt>
                <c:pt idx="3031">
                  <c:v>60982</c:v>
                </c:pt>
                <c:pt idx="3032">
                  <c:v>60989</c:v>
                </c:pt>
                <c:pt idx="3033">
                  <c:v>61001</c:v>
                </c:pt>
                <c:pt idx="3034">
                  <c:v>61004</c:v>
                </c:pt>
                <c:pt idx="3035">
                  <c:v>61011</c:v>
                </c:pt>
                <c:pt idx="3036">
                  <c:v>61018</c:v>
                </c:pt>
                <c:pt idx="3037">
                  <c:v>61025</c:v>
                </c:pt>
                <c:pt idx="3038">
                  <c:v>61032</c:v>
                </c:pt>
                <c:pt idx="3039">
                  <c:v>61039</c:v>
                </c:pt>
                <c:pt idx="3040">
                  <c:v>61046</c:v>
                </c:pt>
                <c:pt idx="3041">
                  <c:v>61053</c:v>
                </c:pt>
                <c:pt idx="3042">
                  <c:v>61060</c:v>
                </c:pt>
                <c:pt idx="3043">
                  <c:v>61067</c:v>
                </c:pt>
                <c:pt idx="3044">
                  <c:v>61074</c:v>
                </c:pt>
                <c:pt idx="3045">
                  <c:v>61081</c:v>
                </c:pt>
                <c:pt idx="3046">
                  <c:v>61092</c:v>
                </c:pt>
                <c:pt idx="3047">
                  <c:v>61095</c:v>
                </c:pt>
                <c:pt idx="3048">
                  <c:v>61102</c:v>
                </c:pt>
                <c:pt idx="3049">
                  <c:v>61109</c:v>
                </c:pt>
                <c:pt idx="3050">
                  <c:v>61116</c:v>
                </c:pt>
                <c:pt idx="3051">
                  <c:v>61123</c:v>
                </c:pt>
                <c:pt idx="3052">
                  <c:v>61130</c:v>
                </c:pt>
                <c:pt idx="3053">
                  <c:v>61137</c:v>
                </c:pt>
                <c:pt idx="3054">
                  <c:v>61144</c:v>
                </c:pt>
                <c:pt idx="3055">
                  <c:v>61151</c:v>
                </c:pt>
                <c:pt idx="3056">
                  <c:v>61158</c:v>
                </c:pt>
                <c:pt idx="3057">
                  <c:v>61165</c:v>
                </c:pt>
                <c:pt idx="3058">
                  <c:v>61172</c:v>
                </c:pt>
                <c:pt idx="3059">
                  <c:v>61179</c:v>
                </c:pt>
                <c:pt idx="3060">
                  <c:v>61186</c:v>
                </c:pt>
                <c:pt idx="3061">
                  <c:v>61193</c:v>
                </c:pt>
                <c:pt idx="3062">
                  <c:v>61200</c:v>
                </c:pt>
                <c:pt idx="3063">
                  <c:v>61207</c:v>
                </c:pt>
                <c:pt idx="3064">
                  <c:v>61214</c:v>
                </c:pt>
                <c:pt idx="3065">
                  <c:v>61221</c:v>
                </c:pt>
                <c:pt idx="3066">
                  <c:v>61228</c:v>
                </c:pt>
                <c:pt idx="3067">
                  <c:v>61235</c:v>
                </c:pt>
                <c:pt idx="3068">
                  <c:v>61242</c:v>
                </c:pt>
                <c:pt idx="3069">
                  <c:v>61249</c:v>
                </c:pt>
                <c:pt idx="3070">
                  <c:v>61256</c:v>
                </c:pt>
                <c:pt idx="3071">
                  <c:v>61263</c:v>
                </c:pt>
                <c:pt idx="3072">
                  <c:v>61270</c:v>
                </c:pt>
                <c:pt idx="3073">
                  <c:v>61277</c:v>
                </c:pt>
                <c:pt idx="3074">
                  <c:v>61284</c:v>
                </c:pt>
                <c:pt idx="3075">
                  <c:v>61291</c:v>
                </c:pt>
                <c:pt idx="3076">
                  <c:v>61298</c:v>
                </c:pt>
                <c:pt idx="3077">
                  <c:v>61305</c:v>
                </c:pt>
                <c:pt idx="3078">
                  <c:v>61315</c:v>
                </c:pt>
                <c:pt idx="3079">
                  <c:v>61319</c:v>
                </c:pt>
                <c:pt idx="3080">
                  <c:v>61326</c:v>
                </c:pt>
                <c:pt idx="3081">
                  <c:v>61333</c:v>
                </c:pt>
                <c:pt idx="3082">
                  <c:v>61340</c:v>
                </c:pt>
                <c:pt idx="3083">
                  <c:v>61347</c:v>
                </c:pt>
                <c:pt idx="3084">
                  <c:v>61354</c:v>
                </c:pt>
                <c:pt idx="3085">
                  <c:v>61361</c:v>
                </c:pt>
                <c:pt idx="3086">
                  <c:v>61368</c:v>
                </c:pt>
                <c:pt idx="3087">
                  <c:v>61375</c:v>
                </c:pt>
                <c:pt idx="3088">
                  <c:v>61382</c:v>
                </c:pt>
                <c:pt idx="3089">
                  <c:v>61389</c:v>
                </c:pt>
                <c:pt idx="3090">
                  <c:v>61396</c:v>
                </c:pt>
                <c:pt idx="3091">
                  <c:v>61403</c:v>
                </c:pt>
                <c:pt idx="3092">
                  <c:v>61410</c:v>
                </c:pt>
                <c:pt idx="3093">
                  <c:v>61417</c:v>
                </c:pt>
                <c:pt idx="3094">
                  <c:v>61424</c:v>
                </c:pt>
                <c:pt idx="3095">
                  <c:v>61431</c:v>
                </c:pt>
                <c:pt idx="3096">
                  <c:v>61438</c:v>
                </c:pt>
                <c:pt idx="3097">
                  <c:v>61445</c:v>
                </c:pt>
                <c:pt idx="3098">
                  <c:v>61452</c:v>
                </c:pt>
                <c:pt idx="3099">
                  <c:v>61459</c:v>
                </c:pt>
                <c:pt idx="3100">
                  <c:v>61466</c:v>
                </c:pt>
                <c:pt idx="3101">
                  <c:v>61477</c:v>
                </c:pt>
                <c:pt idx="3102">
                  <c:v>61480</c:v>
                </c:pt>
                <c:pt idx="3103">
                  <c:v>61487</c:v>
                </c:pt>
                <c:pt idx="3104">
                  <c:v>61494</c:v>
                </c:pt>
                <c:pt idx="3105">
                  <c:v>61501</c:v>
                </c:pt>
                <c:pt idx="3106">
                  <c:v>61508</c:v>
                </c:pt>
                <c:pt idx="3107">
                  <c:v>61515</c:v>
                </c:pt>
                <c:pt idx="3108">
                  <c:v>61522</c:v>
                </c:pt>
                <c:pt idx="3109">
                  <c:v>61529</c:v>
                </c:pt>
                <c:pt idx="3110">
                  <c:v>61536</c:v>
                </c:pt>
                <c:pt idx="3111">
                  <c:v>61543</c:v>
                </c:pt>
                <c:pt idx="3112">
                  <c:v>61550</c:v>
                </c:pt>
                <c:pt idx="3113">
                  <c:v>61557</c:v>
                </c:pt>
                <c:pt idx="3114">
                  <c:v>61564</c:v>
                </c:pt>
                <c:pt idx="3115">
                  <c:v>61571</c:v>
                </c:pt>
                <c:pt idx="3116">
                  <c:v>61578</c:v>
                </c:pt>
                <c:pt idx="3117">
                  <c:v>61585</c:v>
                </c:pt>
                <c:pt idx="3118">
                  <c:v>61592</c:v>
                </c:pt>
                <c:pt idx="3119">
                  <c:v>61599</c:v>
                </c:pt>
                <c:pt idx="3120">
                  <c:v>61606</c:v>
                </c:pt>
                <c:pt idx="3121">
                  <c:v>61613</c:v>
                </c:pt>
                <c:pt idx="3122">
                  <c:v>61620</c:v>
                </c:pt>
                <c:pt idx="3123">
                  <c:v>61627</c:v>
                </c:pt>
                <c:pt idx="3124">
                  <c:v>61634</c:v>
                </c:pt>
                <c:pt idx="3125">
                  <c:v>61641</c:v>
                </c:pt>
                <c:pt idx="3126">
                  <c:v>61648</c:v>
                </c:pt>
                <c:pt idx="3127">
                  <c:v>61655</c:v>
                </c:pt>
                <c:pt idx="3128">
                  <c:v>61662</c:v>
                </c:pt>
                <c:pt idx="3129">
                  <c:v>61669</c:v>
                </c:pt>
                <c:pt idx="3130">
                  <c:v>61676</c:v>
                </c:pt>
                <c:pt idx="3131">
                  <c:v>61683</c:v>
                </c:pt>
                <c:pt idx="3132">
                  <c:v>61690</c:v>
                </c:pt>
                <c:pt idx="3133">
                  <c:v>61697</c:v>
                </c:pt>
                <c:pt idx="3134">
                  <c:v>61704</c:v>
                </c:pt>
                <c:pt idx="3135">
                  <c:v>61711</c:v>
                </c:pt>
                <c:pt idx="3136">
                  <c:v>61718</c:v>
                </c:pt>
                <c:pt idx="3137">
                  <c:v>61728</c:v>
                </c:pt>
                <c:pt idx="3138">
                  <c:v>61735</c:v>
                </c:pt>
                <c:pt idx="3139">
                  <c:v>61742</c:v>
                </c:pt>
                <c:pt idx="3140">
                  <c:v>61750</c:v>
                </c:pt>
                <c:pt idx="3141">
                  <c:v>61756</c:v>
                </c:pt>
                <c:pt idx="3142">
                  <c:v>61763</c:v>
                </c:pt>
                <c:pt idx="3143">
                  <c:v>61770</c:v>
                </c:pt>
                <c:pt idx="3144">
                  <c:v>61778</c:v>
                </c:pt>
                <c:pt idx="3145">
                  <c:v>61784</c:v>
                </c:pt>
                <c:pt idx="3146">
                  <c:v>61791</c:v>
                </c:pt>
                <c:pt idx="3147">
                  <c:v>61798</c:v>
                </c:pt>
                <c:pt idx="3148">
                  <c:v>61805</c:v>
                </c:pt>
                <c:pt idx="3149">
                  <c:v>61812</c:v>
                </c:pt>
                <c:pt idx="3150">
                  <c:v>61819</c:v>
                </c:pt>
                <c:pt idx="3151">
                  <c:v>61826</c:v>
                </c:pt>
                <c:pt idx="3152">
                  <c:v>61835</c:v>
                </c:pt>
                <c:pt idx="3153">
                  <c:v>61840</c:v>
                </c:pt>
                <c:pt idx="3154">
                  <c:v>61847</c:v>
                </c:pt>
                <c:pt idx="3155">
                  <c:v>61855</c:v>
                </c:pt>
                <c:pt idx="3156">
                  <c:v>61861</c:v>
                </c:pt>
                <c:pt idx="3157">
                  <c:v>61868</c:v>
                </c:pt>
                <c:pt idx="3158">
                  <c:v>61876</c:v>
                </c:pt>
                <c:pt idx="3159">
                  <c:v>61882</c:v>
                </c:pt>
                <c:pt idx="3160">
                  <c:v>61889</c:v>
                </c:pt>
                <c:pt idx="3161">
                  <c:v>61896</c:v>
                </c:pt>
                <c:pt idx="3162">
                  <c:v>61903</c:v>
                </c:pt>
                <c:pt idx="3163">
                  <c:v>61910</c:v>
                </c:pt>
                <c:pt idx="3164">
                  <c:v>61917</c:v>
                </c:pt>
                <c:pt idx="3165">
                  <c:v>61924</c:v>
                </c:pt>
                <c:pt idx="3166">
                  <c:v>61931</c:v>
                </c:pt>
                <c:pt idx="3167">
                  <c:v>61938</c:v>
                </c:pt>
                <c:pt idx="3168">
                  <c:v>61945</c:v>
                </c:pt>
                <c:pt idx="3169">
                  <c:v>61952</c:v>
                </c:pt>
                <c:pt idx="3170">
                  <c:v>61959</c:v>
                </c:pt>
                <c:pt idx="3171">
                  <c:v>61967</c:v>
                </c:pt>
                <c:pt idx="3172">
                  <c:v>61974</c:v>
                </c:pt>
                <c:pt idx="3173">
                  <c:v>61980</c:v>
                </c:pt>
                <c:pt idx="3174">
                  <c:v>61987</c:v>
                </c:pt>
                <c:pt idx="3175">
                  <c:v>61994</c:v>
                </c:pt>
                <c:pt idx="3176">
                  <c:v>62001</c:v>
                </c:pt>
                <c:pt idx="3177">
                  <c:v>62008</c:v>
                </c:pt>
                <c:pt idx="3178">
                  <c:v>62016</c:v>
                </c:pt>
                <c:pt idx="3179">
                  <c:v>62022</c:v>
                </c:pt>
                <c:pt idx="3180">
                  <c:v>62029</c:v>
                </c:pt>
                <c:pt idx="3181">
                  <c:v>62036</c:v>
                </c:pt>
                <c:pt idx="3182">
                  <c:v>62044</c:v>
                </c:pt>
                <c:pt idx="3183">
                  <c:v>62050</c:v>
                </c:pt>
                <c:pt idx="3184">
                  <c:v>62057</c:v>
                </c:pt>
                <c:pt idx="3185">
                  <c:v>62064</c:v>
                </c:pt>
                <c:pt idx="3186">
                  <c:v>62071</c:v>
                </c:pt>
                <c:pt idx="3187">
                  <c:v>62078</c:v>
                </c:pt>
                <c:pt idx="3188">
                  <c:v>62085</c:v>
                </c:pt>
                <c:pt idx="3189">
                  <c:v>62093</c:v>
                </c:pt>
                <c:pt idx="3190">
                  <c:v>62100</c:v>
                </c:pt>
                <c:pt idx="3191">
                  <c:v>62107</c:v>
                </c:pt>
                <c:pt idx="3192">
                  <c:v>62114</c:v>
                </c:pt>
                <c:pt idx="3193">
                  <c:v>62121</c:v>
                </c:pt>
                <c:pt idx="3194">
                  <c:v>62128</c:v>
                </c:pt>
                <c:pt idx="3195">
                  <c:v>62135</c:v>
                </c:pt>
                <c:pt idx="3196">
                  <c:v>62142</c:v>
                </c:pt>
                <c:pt idx="3197">
                  <c:v>62149</c:v>
                </c:pt>
                <c:pt idx="3198">
                  <c:v>62156</c:v>
                </c:pt>
                <c:pt idx="3199">
                  <c:v>62163</c:v>
                </c:pt>
                <c:pt idx="3200">
                  <c:v>62170</c:v>
                </c:pt>
                <c:pt idx="3201">
                  <c:v>62177</c:v>
                </c:pt>
                <c:pt idx="3202">
                  <c:v>62186</c:v>
                </c:pt>
                <c:pt idx="3203">
                  <c:v>62193</c:v>
                </c:pt>
                <c:pt idx="3204">
                  <c:v>62200</c:v>
                </c:pt>
                <c:pt idx="3205">
                  <c:v>62207</c:v>
                </c:pt>
                <c:pt idx="3206">
                  <c:v>62214</c:v>
                </c:pt>
                <c:pt idx="3207">
                  <c:v>62221</c:v>
                </c:pt>
                <c:pt idx="3208">
                  <c:v>62228</c:v>
                </c:pt>
                <c:pt idx="3209">
                  <c:v>62235</c:v>
                </c:pt>
                <c:pt idx="3210">
                  <c:v>62242</c:v>
                </c:pt>
                <c:pt idx="3211">
                  <c:v>62249</c:v>
                </c:pt>
                <c:pt idx="3212">
                  <c:v>62256</c:v>
                </c:pt>
                <c:pt idx="3213">
                  <c:v>62263</c:v>
                </c:pt>
                <c:pt idx="3214">
                  <c:v>62270</c:v>
                </c:pt>
                <c:pt idx="3215">
                  <c:v>62277</c:v>
                </c:pt>
                <c:pt idx="3216">
                  <c:v>62284</c:v>
                </c:pt>
                <c:pt idx="3217">
                  <c:v>62291</c:v>
                </c:pt>
                <c:pt idx="3218">
                  <c:v>62298</c:v>
                </c:pt>
                <c:pt idx="3219">
                  <c:v>62305</c:v>
                </c:pt>
                <c:pt idx="3220">
                  <c:v>62312</c:v>
                </c:pt>
                <c:pt idx="3221">
                  <c:v>62319</c:v>
                </c:pt>
                <c:pt idx="3222">
                  <c:v>62326</c:v>
                </c:pt>
                <c:pt idx="3223">
                  <c:v>62333</c:v>
                </c:pt>
                <c:pt idx="3224">
                  <c:v>62340</c:v>
                </c:pt>
                <c:pt idx="3225">
                  <c:v>62347</c:v>
                </c:pt>
                <c:pt idx="3226">
                  <c:v>62354</c:v>
                </c:pt>
                <c:pt idx="3227">
                  <c:v>62361</c:v>
                </c:pt>
                <c:pt idx="3228">
                  <c:v>62368</c:v>
                </c:pt>
                <c:pt idx="3229">
                  <c:v>62375</c:v>
                </c:pt>
                <c:pt idx="3230">
                  <c:v>62382</c:v>
                </c:pt>
                <c:pt idx="3231">
                  <c:v>62389</c:v>
                </c:pt>
                <c:pt idx="3232">
                  <c:v>62396</c:v>
                </c:pt>
                <c:pt idx="3233">
                  <c:v>62403</c:v>
                </c:pt>
                <c:pt idx="3234">
                  <c:v>62410</c:v>
                </c:pt>
                <c:pt idx="3235">
                  <c:v>62417</c:v>
                </c:pt>
                <c:pt idx="3236">
                  <c:v>62425</c:v>
                </c:pt>
                <c:pt idx="3237">
                  <c:v>62431</c:v>
                </c:pt>
                <c:pt idx="3238">
                  <c:v>62438</c:v>
                </c:pt>
                <c:pt idx="3239">
                  <c:v>62445</c:v>
                </c:pt>
                <c:pt idx="3240">
                  <c:v>62456</c:v>
                </c:pt>
                <c:pt idx="3241">
                  <c:v>62460</c:v>
                </c:pt>
                <c:pt idx="3242">
                  <c:v>62466</c:v>
                </c:pt>
                <c:pt idx="3243">
                  <c:v>62473</c:v>
                </c:pt>
                <c:pt idx="3244">
                  <c:v>62480</c:v>
                </c:pt>
                <c:pt idx="3245">
                  <c:v>62487</c:v>
                </c:pt>
                <c:pt idx="3246">
                  <c:v>62494</c:v>
                </c:pt>
                <c:pt idx="3247">
                  <c:v>62501</c:v>
                </c:pt>
                <c:pt idx="3248">
                  <c:v>62508</c:v>
                </c:pt>
                <c:pt idx="3249">
                  <c:v>62515</c:v>
                </c:pt>
                <c:pt idx="3250">
                  <c:v>62522</c:v>
                </c:pt>
                <c:pt idx="3251">
                  <c:v>62529</c:v>
                </c:pt>
                <c:pt idx="3252">
                  <c:v>62536</c:v>
                </c:pt>
                <c:pt idx="3253">
                  <c:v>62543</c:v>
                </c:pt>
                <c:pt idx="3254">
                  <c:v>62550</c:v>
                </c:pt>
                <c:pt idx="3255">
                  <c:v>62557</c:v>
                </c:pt>
                <c:pt idx="3256">
                  <c:v>62564</c:v>
                </c:pt>
                <c:pt idx="3257">
                  <c:v>62571</c:v>
                </c:pt>
                <c:pt idx="3258">
                  <c:v>62578</c:v>
                </c:pt>
                <c:pt idx="3259">
                  <c:v>62585</c:v>
                </c:pt>
                <c:pt idx="3260">
                  <c:v>62592</c:v>
                </c:pt>
                <c:pt idx="3261">
                  <c:v>62599</c:v>
                </c:pt>
                <c:pt idx="3262">
                  <c:v>62606</c:v>
                </c:pt>
                <c:pt idx="3263">
                  <c:v>62613</c:v>
                </c:pt>
                <c:pt idx="3264">
                  <c:v>62620</c:v>
                </c:pt>
                <c:pt idx="3265">
                  <c:v>62627</c:v>
                </c:pt>
                <c:pt idx="3266">
                  <c:v>62634</c:v>
                </c:pt>
                <c:pt idx="3267">
                  <c:v>62641</c:v>
                </c:pt>
                <c:pt idx="3268">
                  <c:v>62648</c:v>
                </c:pt>
                <c:pt idx="3269">
                  <c:v>62655</c:v>
                </c:pt>
                <c:pt idx="3270">
                  <c:v>62662</c:v>
                </c:pt>
                <c:pt idx="3271">
                  <c:v>62669</c:v>
                </c:pt>
                <c:pt idx="3272">
                  <c:v>62676</c:v>
                </c:pt>
                <c:pt idx="3273">
                  <c:v>62683</c:v>
                </c:pt>
                <c:pt idx="3274">
                  <c:v>62690</c:v>
                </c:pt>
                <c:pt idx="3275">
                  <c:v>62697</c:v>
                </c:pt>
                <c:pt idx="3276">
                  <c:v>62704</c:v>
                </c:pt>
                <c:pt idx="3277">
                  <c:v>62711</c:v>
                </c:pt>
                <c:pt idx="3278">
                  <c:v>62718</c:v>
                </c:pt>
                <c:pt idx="3279">
                  <c:v>62725</c:v>
                </c:pt>
                <c:pt idx="3280">
                  <c:v>62732</c:v>
                </c:pt>
                <c:pt idx="3281">
                  <c:v>62739</c:v>
                </c:pt>
                <c:pt idx="3282">
                  <c:v>62746</c:v>
                </c:pt>
                <c:pt idx="3283">
                  <c:v>62753</c:v>
                </c:pt>
                <c:pt idx="3284">
                  <c:v>62760</c:v>
                </c:pt>
                <c:pt idx="3285">
                  <c:v>62767</c:v>
                </c:pt>
                <c:pt idx="3286">
                  <c:v>62774</c:v>
                </c:pt>
                <c:pt idx="3287">
                  <c:v>62781</c:v>
                </c:pt>
                <c:pt idx="3288">
                  <c:v>62789</c:v>
                </c:pt>
                <c:pt idx="3289">
                  <c:v>62795</c:v>
                </c:pt>
                <c:pt idx="3290">
                  <c:v>62802</c:v>
                </c:pt>
                <c:pt idx="3291">
                  <c:v>62809</c:v>
                </c:pt>
                <c:pt idx="3292">
                  <c:v>62816</c:v>
                </c:pt>
                <c:pt idx="3293">
                  <c:v>62823</c:v>
                </c:pt>
                <c:pt idx="3294">
                  <c:v>62830</c:v>
                </c:pt>
                <c:pt idx="3295">
                  <c:v>62837</c:v>
                </c:pt>
                <c:pt idx="3296">
                  <c:v>62844</c:v>
                </c:pt>
                <c:pt idx="3297">
                  <c:v>62851</c:v>
                </c:pt>
                <c:pt idx="3298">
                  <c:v>62858</c:v>
                </c:pt>
                <c:pt idx="3299">
                  <c:v>62865</c:v>
                </c:pt>
                <c:pt idx="3300">
                  <c:v>62872</c:v>
                </c:pt>
                <c:pt idx="3301">
                  <c:v>62879</c:v>
                </c:pt>
                <c:pt idx="3302">
                  <c:v>62886</c:v>
                </c:pt>
                <c:pt idx="3303">
                  <c:v>62893</c:v>
                </c:pt>
                <c:pt idx="3304">
                  <c:v>62900</c:v>
                </c:pt>
                <c:pt idx="3305">
                  <c:v>62907</c:v>
                </c:pt>
                <c:pt idx="3306">
                  <c:v>62914</c:v>
                </c:pt>
                <c:pt idx="3307">
                  <c:v>62921</c:v>
                </c:pt>
                <c:pt idx="3308">
                  <c:v>62928</c:v>
                </c:pt>
                <c:pt idx="3309">
                  <c:v>62935</c:v>
                </c:pt>
                <c:pt idx="3310">
                  <c:v>62942</c:v>
                </c:pt>
                <c:pt idx="3311">
                  <c:v>62949</c:v>
                </c:pt>
                <c:pt idx="3312">
                  <c:v>62956</c:v>
                </c:pt>
                <c:pt idx="3313">
                  <c:v>62963</c:v>
                </c:pt>
                <c:pt idx="3314">
                  <c:v>62970</c:v>
                </c:pt>
                <c:pt idx="3315">
                  <c:v>62977</c:v>
                </c:pt>
                <c:pt idx="3316">
                  <c:v>62984</c:v>
                </c:pt>
                <c:pt idx="3317">
                  <c:v>62991</c:v>
                </c:pt>
                <c:pt idx="3318">
                  <c:v>62998</c:v>
                </c:pt>
                <c:pt idx="3319">
                  <c:v>63005</c:v>
                </c:pt>
                <c:pt idx="3320">
                  <c:v>63012</c:v>
                </c:pt>
                <c:pt idx="3321">
                  <c:v>63019</c:v>
                </c:pt>
                <c:pt idx="3322">
                  <c:v>63026</c:v>
                </c:pt>
                <c:pt idx="3323">
                  <c:v>63033</c:v>
                </c:pt>
                <c:pt idx="3324">
                  <c:v>63040</c:v>
                </c:pt>
                <c:pt idx="3325">
                  <c:v>63047</c:v>
                </c:pt>
                <c:pt idx="3326">
                  <c:v>63054</c:v>
                </c:pt>
                <c:pt idx="3327">
                  <c:v>63061</c:v>
                </c:pt>
                <c:pt idx="3328">
                  <c:v>63068</c:v>
                </c:pt>
                <c:pt idx="3329">
                  <c:v>63075</c:v>
                </c:pt>
                <c:pt idx="3330">
                  <c:v>63082</c:v>
                </c:pt>
                <c:pt idx="3331">
                  <c:v>63089</c:v>
                </c:pt>
                <c:pt idx="3332">
                  <c:v>63096</c:v>
                </c:pt>
                <c:pt idx="3333">
                  <c:v>63103</c:v>
                </c:pt>
                <c:pt idx="3334">
                  <c:v>63110</c:v>
                </c:pt>
                <c:pt idx="3335">
                  <c:v>63117</c:v>
                </c:pt>
                <c:pt idx="3336">
                  <c:v>63124</c:v>
                </c:pt>
                <c:pt idx="3337">
                  <c:v>63131</c:v>
                </c:pt>
                <c:pt idx="3338">
                  <c:v>63138</c:v>
                </c:pt>
                <c:pt idx="3339">
                  <c:v>63145</c:v>
                </c:pt>
                <c:pt idx="3340">
                  <c:v>63153</c:v>
                </c:pt>
                <c:pt idx="3341">
                  <c:v>63159</c:v>
                </c:pt>
                <c:pt idx="3342">
                  <c:v>63166</c:v>
                </c:pt>
                <c:pt idx="3343">
                  <c:v>63173</c:v>
                </c:pt>
                <c:pt idx="3344">
                  <c:v>63180</c:v>
                </c:pt>
                <c:pt idx="3345">
                  <c:v>63188</c:v>
                </c:pt>
                <c:pt idx="3346">
                  <c:v>63195</c:v>
                </c:pt>
                <c:pt idx="3347">
                  <c:v>63202</c:v>
                </c:pt>
                <c:pt idx="3348">
                  <c:v>63209</c:v>
                </c:pt>
                <c:pt idx="3349">
                  <c:v>63216</c:v>
                </c:pt>
                <c:pt idx="3350">
                  <c:v>63223</c:v>
                </c:pt>
                <c:pt idx="3351">
                  <c:v>63230</c:v>
                </c:pt>
                <c:pt idx="3352">
                  <c:v>63237</c:v>
                </c:pt>
                <c:pt idx="3353">
                  <c:v>63244</c:v>
                </c:pt>
                <c:pt idx="3354">
                  <c:v>63251</c:v>
                </c:pt>
                <c:pt idx="3355">
                  <c:v>63258</c:v>
                </c:pt>
                <c:pt idx="3356">
                  <c:v>63265</c:v>
                </c:pt>
                <c:pt idx="3357">
                  <c:v>63276</c:v>
                </c:pt>
                <c:pt idx="3358">
                  <c:v>63279</c:v>
                </c:pt>
                <c:pt idx="3359">
                  <c:v>63286</c:v>
                </c:pt>
                <c:pt idx="3360">
                  <c:v>63293</c:v>
                </c:pt>
                <c:pt idx="3361">
                  <c:v>63300</c:v>
                </c:pt>
                <c:pt idx="3362">
                  <c:v>63307</c:v>
                </c:pt>
                <c:pt idx="3363">
                  <c:v>63314</c:v>
                </c:pt>
                <c:pt idx="3364">
                  <c:v>63321</c:v>
                </c:pt>
                <c:pt idx="3365">
                  <c:v>63328</c:v>
                </c:pt>
                <c:pt idx="3366">
                  <c:v>63335</c:v>
                </c:pt>
                <c:pt idx="3367">
                  <c:v>63342</c:v>
                </c:pt>
                <c:pt idx="3368">
                  <c:v>63349</c:v>
                </c:pt>
                <c:pt idx="3369">
                  <c:v>63356</c:v>
                </c:pt>
                <c:pt idx="3370">
                  <c:v>63363</c:v>
                </c:pt>
                <c:pt idx="3371">
                  <c:v>63370</c:v>
                </c:pt>
                <c:pt idx="3372">
                  <c:v>63377</c:v>
                </c:pt>
                <c:pt idx="3373">
                  <c:v>63384</c:v>
                </c:pt>
                <c:pt idx="3374">
                  <c:v>63391</c:v>
                </c:pt>
                <c:pt idx="3375">
                  <c:v>63398</c:v>
                </c:pt>
                <c:pt idx="3376">
                  <c:v>63405</c:v>
                </c:pt>
                <c:pt idx="3377">
                  <c:v>63412</c:v>
                </c:pt>
                <c:pt idx="3378">
                  <c:v>63419</c:v>
                </c:pt>
                <c:pt idx="3379">
                  <c:v>63426</c:v>
                </c:pt>
                <c:pt idx="3380">
                  <c:v>63433</c:v>
                </c:pt>
                <c:pt idx="3381">
                  <c:v>63440</c:v>
                </c:pt>
                <c:pt idx="3382">
                  <c:v>63447</c:v>
                </c:pt>
                <c:pt idx="3383">
                  <c:v>63454</c:v>
                </c:pt>
                <c:pt idx="3384">
                  <c:v>63461</c:v>
                </c:pt>
                <c:pt idx="3385">
                  <c:v>63468</c:v>
                </c:pt>
                <c:pt idx="3386">
                  <c:v>63475</c:v>
                </c:pt>
                <c:pt idx="3387">
                  <c:v>63482</c:v>
                </c:pt>
                <c:pt idx="3388">
                  <c:v>63489</c:v>
                </c:pt>
                <c:pt idx="3389">
                  <c:v>63496</c:v>
                </c:pt>
                <c:pt idx="3390">
                  <c:v>63506</c:v>
                </c:pt>
                <c:pt idx="3391">
                  <c:v>63510</c:v>
                </c:pt>
                <c:pt idx="3392">
                  <c:v>63517</c:v>
                </c:pt>
                <c:pt idx="3393">
                  <c:v>63524</c:v>
                </c:pt>
                <c:pt idx="3394">
                  <c:v>63531</c:v>
                </c:pt>
                <c:pt idx="3395">
                  <c:v>63538</c:v>
                </c:pt>
                <c:pt idx="3396">
                  <c:v>63545</c:v>
                </c:pt>
                <c:pt idx="3397">
                  <c:v>63552</c:v>
                </c:pt>
                <c:pt idx="3398">
                  <c:v>63559</c:v>
                </c:pt>
                <c:pt idx="3399">
                  <c:v>63566</c:v>
                </c:pt>
                <c:pt idx="3400">
                  <c:v>63573</c:v>
                </c:pt>
                <c:pt idx="3401">
                  <c:v>63580</c:v>
                </c:pt>
                <c:pt idx="3402">
                  <c:v>63587</c:v>
                </c:pt>
                <c:pt idx="3403">
                  <c:v>63594</c:v>
                </c:pt>
                <c:pt idx="3404">
                  <c:v>63601</c:v>
                </c:pt>
                <c:pt idx="3405">
                  <c:v>63608</c:v>
                </c:pt>
                <c:pt idx="3406">
                  <c:v>63615</c:v>
                </c:pt>
                <c:pt idx="3407">
                  <c:v>63622</c:v>
                </c:pt>
                <c:pt idx="3408">
                  <c:v>63629</c:v>
                </c:pt>
                <c:pt idx="3409">
                  <c:v>63636</c:v>
                </c:pt>
                <c:pt idx="3410">
                  <c:v>63643</c:v>
                </c:pt>
                <c:pt idx="3411">
                  <c:v>63650</c:v>
                </c:pt>
                <c:pt idx="3412">
                  <c:v>63661</c:v>
                </c:pt>
                <c:pt idx="3413">
                  <c:v>63664</c:v>
                </c:pt>
                <c:pt idx="3414">
                  <c:v>63671</c:v>
                </c:pt>
                <c:pt idx="3415">
                  <c:v>63678</c:v>
                </c:pt>
                <c:pt idx="3416">
                  <c:v>63685</c:v>
                </c:pt>
                <c:pt idx="3417">
                  <c:v>63692</c:v>
                </c:pt>
                <c:pt idx="3418">
                  <c:v>63699</c:v>
                </c:pt>
                <c:pt idx="3419">
                  <c:v>63706</c:v>
                </c:pt>
                <c:pt idx="3420">
                  <c:v>63713</c:v>
                </c:pt>
                <c:pt idx="3421">
                  <c:v>63720</c:v>
                </c:pt>
                <c:pt idx="3422">
                  <c:v>63727</c:v>
                </c:pt>
                <c:pt idx="3423">
                  <c:v>63734</c:v>
                </c:pt>
                <c:pt idx="3424">
                  <c:v>63741</c:v>
                </c:pt>
                <c:pt idx="3425">
                  <c:v>63748</c:v>
                </c:pt>
                <c:pt idx="3426">
                  <c:v>63755</c:v>
                </c:pt>
                <c:pt idx="3427">
                  <c:v>63762</c:v>
                </c:pt>
                <c:pt idx="3428">
                  <c:v>63769</c:v>
                </c:pt>
                <c:pt idx="3429">
                  <c:v>63776</c:v>
                </c:pt>
                <c:pt idx="3430">
                  <c:v>63783</c:v>
                </c:pt>
                <c:pt idx="3431">
                  <c:v>63790</c:v>
                </c:pt>
                <c:pt idx="3432">
                  <c:v>63797</c:v>
                </c:pt>
                <c:pt idx="3433">
                  <c:v>63804</c:v>
                </c:pt>
                <c:pt idx="3434">
                  <c:v>63811</c:v>
                </c:pt>
                <c:pt idx="3435">
                  <c:v>63818</c:v>
                </c:pt>
                <c:pt idx="3436">
                  <c:v>63825</c:v>
                </c:pt>
                <c:pt idx="3437">
                  <c:v>63832</c:v>
                </c:pt>
                <c:pt idx="3438">
                  <c:v>63839</c:v>
                </c:pt>
                <c:pt idx="3439">
                  <c:v>63846</c:v>
                </c:pt>
                <c:pt idx="3440">
                  <c:v>63853</c:v>
                </c:pt>
                <c:pt idx="3441">
                  <c:v>63860</c:v>
                </c:pt>
                <c:pt idx="3442">
                  <c:v>63867</c:v>
                </c:pt>
                <c:pt idx="3443">
                  <c:v>63874</c:v>
                </c:pt>
                <c:pt idx="3444">
                  <c:v>63881</c:v>
                </c:pt>
                <c:pt idx="3445">
                  <c:v>63888</c:v>
                </c:pt>
                <c:pt idx="3446">
                  <c:v>63895</c:v>
                </c:pt>
                <c:pt idx="3447">
                  <c:v>63902</c:v>
                </c:pt>
                <c:pt idx="3448">
                  <c:v>63909</c:v>
                </c:pt>
                <c:pt idx="3449">
                  <c:v>63919</c:v>
                </c:pt>
                <c:pt idx="3450">
                  <c:v>63926</c:v>
                </c:pt>
                <c:pt idx="3451">
                  <c:v>63933</c:v>
                </c:pt>
                <c:pt idx="3452">
                  <c:v>63941</c:v>
                </c:pt>
                <c:pt idx="3453">
                  <c:v>63947</c:v>
                </c:pt>
                <c:pt idx="3454">
                  <c:v>63954</c:v>
                </c:pt>
                <c:pt idx="3455">
                  <c:v>63961</c:v>
                </c:pt>
                <c:pt idx="3456">
                  <c:v>63969</c:v>
                </c:pt>
                <c:pt idx="3457">
                  <c:v>63975</c:v>
                </c:pt>
                <c:pt idx="3458">
                  <c:v>63982</c:v>
                </c:pt>
                <c:pt idx="3459">
                  <c:v>63989</c:v>
                </c:pt>
                <c:pt idx="3460">
                  <c:v>63996</c:v>
                </c:pt>
                <c:pt idx="3461">
                  <c:v>64003</c:v>
                </c:pt>
                <c:pt idx="3462">
                  <c:v>64010</c:v>
                </c:pt>
                <c:pt idx="3463">
                  <c:v>64019</c:v>
                </c:pt>
                <c:pt idx="3464">
                  <c:v>64024</c:v>
                </c:pt>
                <c:pt idx="3465">
                  <c:v>64031</c:v>
                </c:pt>
                <c:pt idx="3466">
                  <c:v>64038</c:v>
                </c:pt>
                <c:pt idx="3467">
                  <c:v>64046</c:v>
                </c:pt>
                <c:pt idx="3468">
                  <c:v>64052</c:v>
                </c:pt>
                <c:pt idx="3469">
                  <c:v>64059</c:v>
                </c:pt>
                <c:pt idx="3470">
                  <c:v>64067</c:v>
                </c:pt>
                <c:pt idx="3471">
                  <c:v>64073</c:v>
                </c:pt>
                <c:pt idx="3472">
                  <c:v>64080</c:v>
                </c:pt>
                <c:pt idx="3473">
                  <c:v>64087</c:v>
                </c:pt>
                <c:pt idx="3474">
                  <c:v>64094</c:v>
                </c:pt>
                <c:pt idx="3475">
                  <c:v>64101</c:v>
                </c:pt>
                <c:pt idx="3476">
                  <c:v>64108</c:v>
                </c:pt>
                <c:pt idx="3477">
                  <c:v>64115</c:v>
                </c:pt>
                <c:pt idx="3478">
                  <c:v>64122</c:v>
                </c:pt>
                <c:pt idx="3479">
                  <c:v>64129</c:v>
                </c:pt>
                <c:pt idx="3480">
                  <c:v>64136</c:v>
                </c:pt>
                <c:pt idx="3481">
                  <c:v>64143</c:v>
                </c:pt>
                <c:pt idx="3482">
                  <c:v>64150</c:v>
                </c:pt>
                <c:pt idx="3483">
                  <c:v>64158</c:v>
                </c:pt>
                <c:pt idx="3484">
                  <c:v>64165</c:v>
                </c:pt>
                <c:pt idx="3485">
                  <c:v>64171</c:v>
                </c:pt>
                <c:pt idx="3486">
                  <c:v>64178</c:v>
                </c:pt>
                <c:pt idx="3487">
                  <c:v>64185</c:v>
                </c:pt>
                <c:pt idx="3488">
                  <c:v>64192</c:v>
                </c:pt>
                <c:pt idx="3489">
                  <c:v>64199</c:v>
                </c:pt>
                <c:pt idx="3490">
                  <c:v>64207</c:v>
                </c:pt>
                <c:pt idx="3491">
                  <c:v>64213</c:v>
                </c:pt>
                <c:pt idx="3492">
                  <c:v>64220</c:v>
                </c:pt>
                <c:pt idx="3493">
                  <c:v>64227</c:v>
                </c:pt>
                <c:pt idx="3494">
                  <c:v>64235</c:v>
                </c:pt>
                <c:pt idx="3495">
                  <c:v>64241</c:v>
                </c:pt>
                <c:pt idx="3496">
                  <c:v>64248</c:v>
                </c:pt>
                <c:pt idx="3497">
                  <c:v>64255</c:v>
                </c:pt>
                <c:pt idx="3498">
                  <c:v>64262</c:v>
                </c:pt>
                <c:pt idx="3499">
                  <c:v>64269</c:v>
                </c:pt>
                <c:pt idx="3500">
                  <c:v>64276</c:v>
                </c:pt>
                <c:pt idx="3501">
                  <c:v>64284</c:v>
                </c:pt>
                <c:pt idx="3502">
                  <c:v>64291</c:v>
                </c:pt>
                <c:pt idx="3503">
                  <c:v>64298</c:v>
                </c:pt>
                <c:pt idx="3504">
                  <c:v>64305</c:v>
                </c:pt>
                <c:pt idx="3505">
                  <c:v>64312</c:v>
                </c:pt>
                <c:pt idx="3506">
                  <c:v>64319</c:v>
                </c:pt>
                <c:pt idx="3507">
                  <c:v>64326</c:v>
                </c:pt>
                <c:pt idx="3508">
                  <c:v>64333</c:v>
                </c:pt>
                <c:pt idx="3509">
                  <c:v>64340</c:v>
                </c:pt>
                <c:pt idx="3510">
                  <c:v>64347</c:v>
                </c:pt>
                <c:pt idx="3511">
                  <c:v>64354</c:v>
                </c:pt>
                <c:pt idx="3512">
                  <c:v>64361</c:v>
                </c:pt>
                <c:pt idx="3513">
                  <c:v>64368</c:v>
                </c:pt>
                <c:pt idx="3514">
                  <c:v>64375</c:v>
                </c:pt>
                <c:pt idx="3515">
                  <c:v>64382</c:v>
                </c:pt>
                <c:pt idx="3516">
                  <c:v>64389</c:v>
                </c:pt>
                <c:pt idx="3517">
                  <c:v>64398</c:v>
                </c:pt>
                <c:pt idx="3518">
                  <c:v>64405</c:v>
                </c:pt>
                <c:pt idx="3519">
                  <c:v>64412</c:v>
                </c:pt>
                <c:pt idx="3520">
                  <c:v>64419</c:v>
                </c:pt>
                <c:pt idx="3521">
                  <c:v>64426</c:v>
                </c:pt>
                <c:pt idx="3522">
                  <c:v>64433</c:v>
                </c:pt>
                <c:pt idx="3523">
                  <c:v>64440</c:v>
                </c:pt>
                <c:pt idx="3524">
                  <c:v>64447</c:v>
                </c:pt>
                <c:pt idx="3525">
                  <c:v>64454</c:v>
                </c:pt>
                <c:pt idx="3526">
                  <c:v>64461</c:v>
                </c:pt>
                <c:pt idx="3527">
                  <c:v>64468</c:v>
                </c:pt>
                <c:pt idx="3528">
                  <c:v>64475</c:v>
                </c:pt>
                <c:pt idx="3529">
                  <c:v>64482</c:v>
                </c:pt>
                <c:pt idx="3530">
                  <c:v>64489</c:v>
                </c:pt>
                <c:pt idx="3531">
                  <c:v>64496</c:v>
                </c:pt>
                <c:pt idx="3532">
                  <c:v>64503</c:v>
                </c:pt>
                <c:pt idx="3533">
                  <c:v>64510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5.0600863367122884E-3</c:v>
                </c:pt>
                <c:pt idx="1">
                  <c:v>5.0430566323722559E-3</c:v>
                </c:pt>
                <c:pt idx="2">
                  <c:v>5.0285207051103953E-3</c:v>
                </c:pt>
                <c:pt idx="3">
                  <c:v>5.0103507969723182E-3</c:v>
                </c:pt>
                <c:pt idx="4">
                  <c:v>4.9885469082777689E-3</c:v>
                </c:pt>
                <c:pt idx="5">
                  <c:v>4.9407564283043826E-3</c:v>
                </c:pt>
                <c:pt idx="6">
                  <c:v>4.8973162219123623E-3</c:v>
                </c:pt>
                <c:pt idx="7">
                  <c:v>4.8783097842886036E-3</c:v>
                </c:pt>
                <c:pt idx="8">
                  <c:v>4.8609112037922841E-3</c:v>
                </c:pt>
                <c:pt idx="9">
                  <c:v>4.8451204800237235E-3</c:v>
                </c:pt>
                <c:pt idx="10">
                  <c:v>4.8189630592077037E-3</c:v>
                </c:pt>
                <c:pt idx="11">
                  <c:v>4.7980361489496914E-3</c:v>
                </c:pt>
                <c:pt idx="12">
                  <c:v>4.7902847064218435E-3</c:v>
                </c:pt>
                <c:pt idx="13">
                  <c:v>4.7841411197424577E-3</c:v>
                </c:pt>
                <c:pt idx="14">
                  <c:v>4.7796053889115342E-3</c:v>
                </c:pt>
                <c:pt idx="15">
                  <c:v>4.7759568050498302E-3</c:v>
                </c:pt>
                <c:pt idx="16">
                  <c:v>4.777541021994125E-3</c:v>
                </c:pt>
                <c:pt idx="17">
                  <c:v>4.78104456944628E-3</c:v>
                </c:pt>
                <c:pt idx="18">
                  <c:v>4.7861559725870251E-3</c:v>
                </c:pt>
                <c:pt idx="19">
                  <c:v>4.7928752315762324E-3</c:v>
                </c:pt>
                <c:pt idx="20">
                  <c:v>4.8117375811518315E-3</c:v>
                </c:pt>
                <c:pt idx="21">
                  <c:v>4.8355613207995418E-3</c:v>
                </c:pt>
                <c:pt idx="22">
                  <c:v>4.8487028202881532E-3</c:v>
                </c:pt>
                <c:pt idx="23">
                  <c:v>4.8618351361628953E-3</c:v>
                </c:pt>
                <c:pt idx="24">
                  <c:v>4.8749582682638959E-3</c:v>
                </c:pt>
                <c:pt idx="25">
                  <c:v>4.9078205376695827E-3</c:v>
                </c:pt>
                <c:pt idx="26">
                  <c:v>4.9404361729621371E-3</c:v>
                </c:pt>
                <c:pt idx="27">
                  <c:v>4.953504202740433E-3</c:v>
                </c:pt>
                <c:pt idx="28">
                  <c:v>4.9665630488249235E-3</c:v>
                </c:pt>
                <c:pt idx="29">
                  <c:v>4.9992683778099511E-3</c:v>
                </c:pt>
                <c:pt idx="30">
                  <c:v>5.03171952312087E-3</c:v>
                </c:pt>
                <c:pt idx="31">
                  <c:v>5.03171952312087E-3</c:v>
                </c:pt>
                <c:pt idx="32">
                  <c:v>5.0447232668826558E-3</c:v>
                </c:pt>
                <c:pt idx="33">
                  <c:v>5.0577178267907641E-3</c:v>
                </c:pt>
                <c:pt idx="34">
                  <c:v>5.0837481227361536E-3</c:v>
                </c:pt>
                <c:pt idx="35">
                  <c:v>5.1096042293252708E-3</c:v>
                </c:pt>
                <c:pt idx="36">
                  <c:v>5.1225528706044798E-3</c:v>
                </c:pt>
                <c:pt idx="37">
                  <c:v>5.1354923281898834E-3</c:v>
                </c:pt>
                <c:pt idx="38">
                  <c:v>5.1484226020015456E-3</c:v>
                </c:pt>
                <c:pt idx="39">
                  <c:v>5.1743269065163133E-3</c:v>
                </c:pt>
                <c:pt idx="40">
                  <c:v>5.2000518599104595E-3</c:v>
                </c:pt>
                <c:pt idx="41">
                  <c:v>5.2129362150132863E-3</c:v>
                </c:pt>
                <c:pt idx="42">
                  <c:v>5.2258113864223077E-3</c:v>
                </c:pt>
                <c:pt idx="43">
                  <c:v>5.2386773739776515E-3</c:v>
                </c:pt>
                <c:pt idx="44">
                  <c:v>5.2644557194625463E-3</c:v>
                </c:pt>
                <c:pt idx="45">
                  <c:v>5.2900494871011006E-3</c:v>
                </c:pt>
                <c:pt idx="46">
                  <c:v>5.3028695559476091E-3</c:v>
                </c:pt>
                <c:pt idx="47">
                  <c:v>5.3156804411003122E-3</c:v>
                </c:pt>
                <c:pt idx="48">
                  <c:v>5.3284821424792739E-3</c:v>
                </c:pt>
                <c:pt idx="49">
                  <c:v>5.3541345605090385E-3</c:v>
                </c:pt>
                <c:pt idx="50">
                  <c:v>5.3795971104975138E-3</c:v>
                </c:pt>
                <c:pt idx="51">
                  <c:v>5.392352893087704E-3</c:v>
                </c:pt>
                <c:pt idx="52">
                  <c:v>5.4050994919840889E-3</c:v>
                </c:pt>
                <c:pt idx="53">
                  <c:v>5.4178369071067323E-3</c:v>
                </c:pt>
                <c:pt idx="54">
                  <c:v>5.4497582708390446E-3</c:v>
                </c:pt>
                <c:pt idx="55">
                  <c:v>5.4813862261937629E-3</c:v>
                </c:pt>
                <c:pt idx="56">
                  <c:v>5.4813862261937629E-3</c:v>
                </c:pt>
                <c:pt idx="57">
                  <c:v>5.4940685386739574E-3</c:v>
                </c:pt>
                <c:pt idx="58">
                  <c:v>5.5067416675402825E-3</c:v>
                </c:pt>
                <c:pt idx="59">
                  <c:v>5.5321423229326427E-3</c:v>
                </c:pt>
                <c:pt idx="60">
                  <c:v>5.5573423448684878E-3</c:v>
                </c:pt>
                <c:pt idx="61">
                  <c:v>5.5699695548661055E-3</c:v>
                </c:pt>
                <c:pt idx="62">
                  <c:v>5.5825875810100456E-3</c:v>
                </c:pt>
                <c:pt idx="63">
                  <c:v>5.5951964233802443E-3</c:v>
                </c:pt>
                <c:pt idx="64">
                  <c:v>5.6204712423113534E-3</c:v>
                </c:pt>
                <c:pt idx="65">
                  <c:v>5.645531214675259E-3</c:v>
                </c:pt>
                <c:pt idx="66">
                  <c:v>5.6580416950069434E-3</c:v>
                </c:pt>
                <c:pt idx="67">
                  <c:v>5.6704905484750157E-3</c:v>
                </c:pt>
                <c:pt idx="68">
                  <c:v>5.6828777749995396E-3</c:v>
                </c:pt>
                <c:pt idx="69">
                  <c:v>5.7075372912684941E-3</c:v>
                </c:pt>
                <c:pt idx="70">
                  <c:v>5.7318104116621527E-3</c:v>
                </c:pt>
                <c:pt idx="71">
                  <c:v>5.7438895035488713E-3</c:v>
                </c:pt>
                <c:pt idx="72">
                  <c:v>5.7559069683321695E-3</c:v>
                </c:pt>
                <c:pt idx="73">
                  <c:v>5.7678628061719195E-3</c:v>
                </c:pt>
                <c:pt idx="74">
                  <c:v>5.7916622319886812E-3</c:v>
                </c:pt>
                <c:pt idx="75">
                  <c:v>5.8150698877756923E-3</c:v>
                </c:pt>
                <c:pt idx="76">
                  <c:v>5.8267175906578927E-3</c:v>
                </c:pt>
                <c:pt idx="77">
                  <c:v>5.8383036665965449E-3</c:v>
                </c:pt>
                <c:pt idx="78">
                  <c:v>5.8671041443592031E-3</c:v>
                </c:pt>
                <c:pt idx="79">
                  <c:v>5.8953096407776684E-3</c:v>
                </c:pt>
                <c:pt idx="80">
                  <c:v>5.8953096407776684E-3</c:v>
                </c:pt>
                <c:pt idx="81">
                  <c:v>5.9065259544954785E-3</c:v>
                </c:pt>
                <c:pt idx="82">
                  <c:v>5.9176806411098681E-3</c:v>
                </c:pt>
                <c:pt idx="83">
                  <c:v>5.9287737007807095E-3</c:v>
                </c:pt>
                <c:pt idx="84">
                  <c:v>5.9508527621598972E-3</c:v>
                </c:pt>
                <c:pt idx="85">
                  <c:v>5.9725296686696794E-3</c:v>
                </c:pt>
                <c:pt idx="86">
                  <c:v>5.9833145929033549E-3</c:v>
                </c:pt>
                <c:pt idx="87">
                  <c:v>5.9994187145795408E-3</c:v>
                </c:pt>
                <c:pt idx="88">
                  <c:v>6.025918339593872E-3</c:v>
                </c:pt>
                <c:pt idx="89">
                  <c:v>6.025918339593872E-3</c:v>
                </c:pt>
                <c:pt idx="90">
                  <c:v>6.0467299694533239E-3</c:v>
                </c:pt>
                <c:pt idx="91">
                  <c:v>6.0570835040429927E-3</c:v>
                </c:pt>
                <c:pt idx="92">
                  <c:v>6.067375411449305E-3</c:v>
                </c:pt>
                <c:pt idx="93">
                  <c:v>6.0776056916722609E-3</c:v>
                </c:pt>
                <c:pt idx="94">
                  <c:v>6.097964117577348E-3</c:v>
                </c:pt>
                <c:pt idx="95">
                  <c:v>6.1179105414499446E-3</c:v>
                </c:pt>
                <c:pt idx="96">
                  <c:v>6.1278326859959265E-3</c:v>
                </c:pt>
                <c:pt idx="97">
                  <c:v>6.1376932032786158E-3</c:v>
                </c:pt>
                <c:pt idx="98">
                  <c:v>6.1474920935378208E-3</c:v>
                </c:pt>
                <c:pt idx="99">
                  <c:v>6.1669900907812547E-3</c:v>
                </c:pt>
                <c:pt idx="100">
                  <c:v>6.1860713825812041E-3</c:v>
                </c:pt>
                <c:pt idx="101">
                  <c:v>6.195562137003563E-3</c:v>
                </c:pt>
                <c:pt idx="102">
                  <c:v>6.2049912640027571E-3</c:v>
                </c:pt>
                <c:pt idx="103">
                  <c:v>6.2143587638985309E-3</c:v>
                </c:pt>
                <c:pt idx="104">
                  <c:v>6.2329962538765216E-3</c:v>
                </c:pt>
                <c:pt idx="105">
                  <c:v>6.2512124914082534E-3</c:v>
                </c:pt>
                <c:pt idx="106">
                  <c:v>6.2602718552273728E-3</c:v>
                </c:pt>
                <c:pt idx="107">
                  <c:v>6.2692695918631358E-3</c:v>
                </c:pt>
                <c:pt idx="108">
                  <c:v>6.2782057012356063E-3</c:v>
                </c:pt>
                <c:pt idx="109">
                  <c:v>6.3048034631325578E-3</c:v>
                </c:pt>
                <c:pt idx="110">
                  <c:v>6.3305281851011586E-3</c:v>
                </c:pt>
                <c:pt idx="111">
                  <c:v>6.3390329037904536E-3</c:v>
                </c:pt>
                <c:pt idx="112">
                  <c:v>6.3601551049785598E-3</c:v>
                </c:pt>
                <c:pt idx="113">
                  <c:v>6.3806320874881806E-3</c:v>
                </c:pt>
                <c:pt idx="114">
                  <c:v>6.3887670423579124E-3</c:v>
                </c:pt>
                <c:pt idx="115">
                  <c:v>6.3968403699643517E-3</c:v>
                </c:pt>
                <c:pt idx="116">
                  <c:v>6.4128958341491682E-3</c:v>
                </c:pt>
                <c:pt idx="117">
                  <c:v>6.4285174073575035E-3</c:v>
                </c:pt>
                <c:pt idx="118">
                  <c:v>6.4362825984076721E-3</c:v>
                </c:pt>
                <c:pt idx="119">
                  <c:v>6.4439861621146122E-3</c:v>
                </c:pt>
                <c:pt idx="120">
                  <c:v>6.4516280985582597E-3</c:v>
                </c:pt>
                <c:pt idx="121">
                  <c:v>6.4705992482094743E-3</c:v>
                </c:pt>
                <c:pt idx="122">
                  <c:v>6.4889133705481328E-3</c:v>
                </c:pt>
                <c:pt idx="123">
                  <c:v>6.4889133705481328E-3</c:v>
                </c:pt>
                <c:pt idx="124">
                  <c:v>6.4961855429324089E-3</c:v>
                </c:pt>
                <c:pt idx="125">
                  <c:v>6.5033960879734565E-3</c:v>
                </c:pt>
                <c:pt idx="126">
                  <c:v>6.517729752122392E-3</c:v>
                </c:pt>
                <c:pt idx="127">
                  <c:v>6.5316247387503523E-3</c:v>
                </c:pt>
                <c:pt idx="128">
                  <c:v>6.5385436127840535E-3</c:v>
                </c:pt>
                <c:pt idx="129">
                  <c:v>6.5454173250234504E-3</c:v>
                </c:pt>
                <c:pt idx="130">
                  <c:v>6.5522458757882873E-3</c:v>
                </c:pt>
                <c:pt idx="131">
                  <c:v>6.5658721865613501E-3</c:v>
                </c:pt>
                <c:pt idx="132">
                  <c:v>6.5791084621835694E-3</c:v>
                </c:pt>
                <c:pt idx="133">
                  <c:v>6.5857112046963096E-3</c:v>
                </c:pt>
                <c:pt idx="134">
                  <c:v>6.5922687855746176E-3</c:v>
                </c:pt>
                <c:pt idx="135">
                  <c:v>6.5987812047385574E-3</c:v>
                </c:pt>
                <c:pt idx="136">
                  <c:v>6.611776932752278E-3</c:v>
                </c:pt>
                <c:pt idx="137">
                  <c:v>6.6243792650499955E-3</c:v>
                </c:pt>
                <c:pt idx="138">
                  <c:v>6.6306658759618387E-3</c:v>
                </c:pt>
                <c:pt idx="139">
                  <c:v>6.6369073251593136E-3</c:v>
                </c:pt>
                <c:pt idx="140">
                  <c:v>6.6431036128022924E-3</c:v>
                </c:pt>
                <c:pt idx="141">
                  <c:v>6.6554686876596492E-3</c:v>
                </c:pt>
                <c:pt idx="142">
                  <c:v>6.6674371464703341E-3</c:v>
                </c:pt>
                <c:pt idx="143">
                  <c:v>6.6734076257013442E-3</c:v>
                </c:pt>
                <c:pt idx="144">
                  <c:v>6.679332943217986E-3</c:v>
                </c:pt>
                <c:pt idx="145">
                  <c:v>6.6852130991001957E-3</c:v>
                </c:pt>
                <c:pt idx="146">
                  <c:v>6.6998747068280906E-3</c:v>
                </c:pt>
                <c:pt idx="147">
                  <c:v>6.7139364531154655E-3</c:v>
                </c:pt>
                <c:pt idx="148">
                  <c:v>6.7139364531154655E-3</c:v>
                </c:pt>
                <c:pt idx="149">
                  <c:v>6.7195456388713382E-3</c:v>
                </c:pt>
                <c:pt idx="150">
                  <c:v>6.7251096628329066E-3</c:v>
                </c:pt>
                <c:pt idx="151">
                  <c:v>6.7362132140047493E-3</c:v>
                </c:pt>
                <c:pt idx="152">
                  <c:v>6.7469141419351786E-3</c:v>
                </c:pt>
                <c:pt idx="153">
                  <c:v>6.7522523574847781E-3</c:v>
                </c:pt>
                <c:pt idx="154">
                  <c:v>6.7575454113200095E-3</c:v>
                </c:pt>
                <c:pt idx="155">
                  <c:v>6.7627933034408727E-3</c:v>
                </c:pt>
                <c:pt idx="156">
                  <c:v>6.7732659810193496E-3</c:v>
                </c:pt>
                <c:pt idx="157">
                  <c:v>6.7833332546207714E-3</c:v>
                </c:pt>
                <c:pt idx="158">
                  <c:v>6.7883553380898576E-3</c:v>
                </c:pt>
                <c:pt idx="159">
                  <c:v>6.7933322599245116E-3</c:v>
                </c:pt>
                <c:pt idx="160">
                  <c:v>6.7982640199648614E-3</c:v>
                </c:pt>
                <c:pt idx="161">
                  <c:v>6.8081057477709095E-3</c:v>
                </c:pt>
                <c:pt idx="162">
                  <c:v>6.8175394429026426E-3</c:v>
                </c:pt>
                <c:pt idx="163">
                  <c:v>6.8222453943711514E-3</c:v>
                </c:pt>
                <c:pt idx="164">
                  <c:v>6.826906184045356E-3</c:v>
                </c:pt>
                <c:pt idx="165">
                  <c:v>6.8315218119252563E-3</c:v>
                </c:pt>
                <c:pt idx="166">
                  <c:v>6.8407325123942542E-3</c:v>
                </c:pt>
                <c:pt idx="167">
                  <c:v>6.8495327062212397E-3</c:v>
                </c:pt>
                <c:pt idx="168">
                  <c:v>6.853922525529299E-3</c:v>
                </c:pt>
                <c:pt idx="169">
                  <c:v>6.8582671829631181E-3</c:v>
                </c:pt>
                <c:pt idx="170">
                  <c:v>6.862566678682569E-3</c:v>
                </c:pt>
                <c:pt idx="171">
                  <c:v>6.8711462730508543E-3</c:v>
                </c:pt>
                <c:pt idx="172">
                  <c:v>6.8793130440170103E-3</c:v>
                </c:pt>
                <c:pt idx="173">
                  <c:v>6.8833867310047481E-3</c:v>
                </c:pt>
                <c:pt idx="174">
                  <c:v>6.8874152561981816E-3</c:v>
                </c:pt>
                <c:pt idx="175">
                  <c:v>6.891398619677247E-3</c:v>
                </c:pt>
                <c:pt idx="176">
                  <c:v>6.8993470280354074E-3</c:v>
                </c:pt>
                <c:pt idx="177">
                  <c:v>6.906880455730402E-3</c:v>
                </c:pt>
                <c:pt idx="178">
                  <c:v>6.9106380103178822E-3</c:v>
                </c:pt>
                <c:pt idx="179">
                  <c:v>6.9143504031909941E-3</c:v>
                </c:pt>
                <c:pt idx="180">
                  <c:v>6.9180176342698019E-3</c:v>
                </c:pt>
                <c:pt idx="181">
                  <c:v>6.9253347758557737E-3</c:v>
                </c:pt>
                <c:pt idx="182">
                  <c:v>6.9322349408018624E-3</c:v>
                </c:pt>
                <c:pt idx="183">
                  <c:v>6.935676363069021E-3</c:v>
                </c:pt>
                <c:pt idx="184">
                  <c:v>6.9390726234619393E-3</c:v>
                </c:pt>
                <c:pt idx="185">
                  <c:v>6.9492135431659108E-3</c:v>
                </c:pt>
                <c:pt idx="186">
                  <c:v>6.9585017885387401E-3</c:v>
                </c:pt>
                <c:pt idx="187">
                  <c:v>6.9615819165314008E-3</c:v>
                </c:pt>
                <c:pt idx="188">
                  <c:v>6.9646168826498212E-3</c:v>
                </c:pt>
                <c:pt idx="189">
                  <c:v>6.9706712442219043E-3</c:v>
                </c:pt>
                <c:pt idx="190">
                  <c:v>6.9763179011239629E-3</c:v>
                </c:pt>
                <c:pt idx="191">
                  <c:v>6.9792036889726461E-3</c:v>
                </c:pt>
                <c:pt idx="192">
                  <c:v>6.9821209457288091E-3</c:v>
                </c:pt>
                <c:pt idx="193">
                  <c:v>6.9850696712325799E-3</c:v>
                </c:pt>
                <c:pt idx="194">
                  <c:v>6.9928025672760796E-3</c:v>
                </c:pt>
                <c:pt idx="195">
                  <c:v>7.0002853321238234E-3</c:v>
                </c:pt>
                <c:pt idx="196">
                  <c:v>7.0034228708326651E-3</c:v>
                </c:pt>
                <c:pt idx="197">
                  <c:v>7.0065918785289227E-3</c:v>
                </c:pt>
                <c:pt idx="198">
                  <c:v>7.0131714093690789E-3</c:v>
                </c:pt>
                <c:pt idx="199">
                  <c:v>7.0195825977492632E-3</c:v>
                </c:pt>
                <c:pt idx="200">
                  <c:v>7.0229089497431119E-3</c:v>
                </c:pt>
                <c:pt idx="201">
                  <c:v>7.0262667706444404E-3</c:v>
                </c:pt>
                <c:pt idx="202">
                  <c:v>7.0296560603733127E-3</c:v>
                </c:pt>
                <c:pt idx="203">
                  <c:v>7.0366770728114147E-3</c:v>
                </c:pt>
                <c:pt idx="204">
                  <c:v>7.0435279081237923E-3</c:v>
                </c:pt>
                <c:pt idx="205">
                  <c:v>7.0470745423101278E-3</c:v>
                </c:pt>
                <c:pt idx="206">
                  <c:v>7.050652645244071E-3</c:v>
                </c:pt>
                <c:pt idx="207">
                  <c:v>7.0542622171654301E-3</c:v>
                </c:pt>
                <c:pt idx="208">
                  <c:v>7.06172477483058E-3</c:v>
                </c:pt>
                <c:pt idx="209">
                  <c:v>7.0690151936059209E-3</c:v>
                </c:pt>
                <c:pt idx="210">
                  <c:v>7.0727821099847432E-3</c:v>
                </c:pt>
                <c:pt idx="211">
                  <c:v>7.0765804951111733E-3</c:v>
                </c:pt>
                <c:pt idx="212">
                  <c:v>7.0804103492250192E-3</c:v>
                </c:pt>
                <c:pt idx="213">
                  <c:v>7.0903517904752356E-3</c:v>
                </c:pt>
                <c:pt idx="214">
                  <c:v>7.1000316530867025E-3</c:v>
                </c:pt>
                <c:pt idx="215">
                  <c:v>7.1040503204855554E-3</c:v>
                </c:pt>
                <c:pt idx="216">
                  <c:v>7.1081004568718242E-3</c:v>
                </c:pt>
                <c:pt idx="217">
                  <c:v>7.1164462984629751E-3</c:v>
                </c:pt>
                <c:pt idx="218">
                  <c:v>7.1246156911719538E-3</c:v>
                </c:pt>
                <c:pt idx="219">
                  <c:v>7.1288231720956219E-3</c:v>
                </c:pt>
                <c:pt idx="220">
                  <c:v>7.1330621217668977E-3</c:v>
                </c:pt>
                <c:pt idx="221">
                  <c:v>7.1373325404255894E-3</c:v>
                </c:pt>
                <c:pt idx="222">
                  <c:v>7.146120122207833E-3</c:v>
                </c:pt>
                <c:pt idx="223">
                  <c:v>7.1547289040552187E-3</c:v>
                </c:pt>
                <c:pt idx="224">
                  <c:v>7.1591566671713736E-3</c:v>
                </c:pt>
                <c:pt idx="225">
                  <c:v>7.1636158992749444E-3</c:v>
                </c:pt>
                <c:pt idx="226">
                  <c:v>7.168106600285995E-3</c:v>
                </c:pt>
                <c:pt idx="227">
                  <c:v>7.1773359887394861E-3</c:v>
                </c:pt>
                <c:pt idx="228">
                  <c:v>7.1863840934049961E-3</c:v>
                </c:pt>
                <c:pt idx="229">
                  <c:v>7.191032138953446E-3</c:v>
                </c:pt>
                <c:pt idx="230">
                  <c:v>7.1957116534093757E-3</c:v>
                </c:pt>
                <c:pt idx="231">
                  <c:v>7.2004226368527213E-3</c:v>
                </c:pt>
                <c:pt idx="232">
                  <c:v>7.2100938992569752E-3</c:v>
                </c:pt>
                <c:pt idx="233">
                  <c:v>7.2195812597009024E-3</c:v>
                </c:pt>
                <c:pt idx="234">
                  <c:v>7.2244495876816472E-3</c:v>
                </c:pt>
                <c:pt idx="235">
                  <c:v>7.229349384649808E-3</c:v>
                </c:pt>
                <c:pt idx="236">
                  <c:v>7.2342806505254487E-3</c:v>
                </c:pt>
                <c:pt idx="237">
                  <c:v>7.2443938550392772E-3</c:v>
                </c:pt>
                <c:pt idx="238">
                  <c:v>7.2569378504017124E-3</c:v>
                </c:pt>
                <c:pt idx="239">
                  <c:v>7.2645290933959217E-3</c:v>
                </c:pt>
                <c:pt idx="240">
                  <c:v>7.2645290933959217E-3</c:v>
                </c:pt>
                <c:pt idx="241">
                  <c:v>7.2696806417837934E-3</c:v>
                </c:pt>
                <c:pt idx="242">
                  <c:v>7.2802358573920145E-3</c:v>
                </c:pt>
                <c:pt idx="243">
                  <c:v>7.2906015248097589E-3</c:v>
                </c:pt>
                <c:pt idx="244">
                  <c:v>7.295910417974838E-3</c:v>
                </c:pt>
                <c:pt idx="245">
                  <c:v>7.3012507799674609E-3</c:v>
                </c:pt>
                <c:pt idx="246">
                  <c:v>7.3066226110274357E-3</c:v>
                </c:pt>
                <c:pt idx="247">
                  <c:v>7.3176199077273907E-3</c:v>
                </c:pt>
                <c:pt idx="248">
                  <c:v>7.3284246245819418E-3</c:v>
                </c:pt>
                <c:pt idx="249">
                  <c:v>7.333953800339188E-3</c:v>
                </c:pt>
                <c:pt idx="250">
                  <c:v>7.3395144450838501E-3</c:v>
                </c:pt>
                <c:pt idx="251">
                  <c:v>7.3451065587359921E-3</c:v>
                </c:pt>
                <c:pt idx="252">
                  <c:v>7.3565460074309641E-3</c:v>
                </c:pt>
                <c:pt idx="253">
                  <c:v>7.3677834821950228E-3</c:v>
                </c:pt>
                <c:pt idx="254">
                  <c:v>7.3734956151216835E-3</c:v>
                </c:pt>
                <c:pt idx="255">
                  <c:v>7.3792018915330715E-3</c:v>
                </c:pt>
                <c:pt idx="256">
                  <c:v>7.3849023113492507E-3</c:v>
                </c:pt>
                <c:pt idx="257">
                  <c:v>7.396435588562511E-3</c:v>
                </c:pt>
                <c:pt idx="258">
                  <c:v>7.4076454251414958E-3</c:v>
                </c:pt>
                <c:pt idx="259">
                  <c:v>7.4133165621415031E-3</c:v>
                </c:pt>
                <c:pt idx="260">
                  <c:v>7.4189818425463017E-3</c:v>
                </c:pt>
                <c:pt idx="261">
                  <c:v>7.4246412665157635E-3</c:v>
                </c:pt>
                <c:pt idx="262">
                  <c:v>7.4360941856088658E-3</c:v>
                </c:pt>
                <c:pt idx="263">
                  <c:v>7.4472203963615868E-3</c:v>
                </c:pt>
                <c:pt idx="264">
                  <c:v>7.4528505373550047E-3</c:v>
                </c:pt>
                <c:pt idx="265">
                  <c:v>7.4584748218331498E-3</c:v>
                </c:pt>
                <c:pt idx="266">
                  <c:v>7.4640932497960222E-3</c:v>
                </c:pt>
                <c:pt idx="267">
                  <c:v>7.4754658077580416E-3</c:v>
                </c:pt>
                <c:pt idx="268">
                  <c:v>7.4865083957753598E-3</c:v>
                </c:pt>
                <c:pt idx="269">
                  <c:v>7.4920975408421242E-3</c:v>
                </c:pt>
                <c:pt idx="270">
                  <c:v>7.4976808293136799E-3</c:v>
                </c:pt>
                <c:pt idx="271">
                  <c:v>7.5032582613498988E-3</c:v>
                </c:pt>
                <c:pt idx="272">
                  <c:v>7.5145504546636488E-3</c:v>
                </c:pt>
                <c:pt idx="273">
                  <c:v>7.5255094233828146E-3</c:v>
                </c:pt>
                <c:pt idx="274">
                  <c:v>7.5310575724429896E-3</c:v>
                </c:pt>
                <c:pt idx="275">
                  <c:v>7.5365998649878918E-3</c:v>
                </c:pt>
                <c:pt idx="276">
                  <c:v>7.5421363009375852E-3</c:v>
                </c:pt>
                <c:pt idx="277">
                  <c:v>7.5561859960249222E-3</c:v>
                </c:pt>
                <c:pt idx="278">
                  <c:v>7.5697306320776647E-3</c:v>
                </c:pt>
                <c:pt idx="279">
                  <c:v>7.5752319286159775E-3</c:v>
                </c:pt>
                <c:pt idx="280">
                  <c:v>7.5807273685590815E-3</c:v>
                </c:pt>
                <c:pt idx="281">
                  <c:v>7.5946770033263888E-3</c:v>
                </c:pt>
                <c:pt idx="282">
                  <c:v>7.6081167196662136E-3</c:v>
                </c:pt>
                <c:pt idx="283">
                  <c:v>7.6081167196662136E-3</c:v>
                </c:pt>
                <c:pt idx="284">
                  <c:v>7.6135770201979369E-3</c:v>
                </c:pt>
                <c:pt idx="285">
                  <c:v>7.6190314640545154E-3</c:v>
                </c:pt>
                <c:pt idx="286">
                  <c:v>7.6300825413877504E-3</c:v>
                </c:pt>
                <c:pt idx="287">
                  <c:v>7.6407906740083575E-3</c:v>
                </c:pt>
                <c:pt idx="288">
                  <c:v>7.6462158350487641E-3</c:v>
                </c:pt>
                <c:pt idx="289">
                  <c:v>7.651635139573898E-3</c:v>
                </c:pt>
                <c:pt idx="290">
                  <c:v>7.6570485874238869E-3</c:v>
                </c:pt>
                <c:pt idx="291">
                  <c:v>7.6680192846811934E-3</c:v>
                </c:pt>
                <c:pt idx="292">
                  <c:v>7.6786438131914991E-3</c:v>
                </c:pt>
                <c:pt idx="293">
                  <c:v>7.6840279782253162E-3</c:v>
                </c:pt>
                <c:pt idx="294">
                  <c:v>7.6894062865839885E-3</c:v>
                </c:pt>
                <c:pt idx="295">
                  <c:v>7.6947787385073241E-3</c:v>
                </c:pt>
                <c:pt idx="296">
                  <c:v>7.7056690513988002E-3</c:v>
                </c:pt>
                <c:pt idx="297">
                  <c:v>7.7162099800887063E-3</c:v>
                </c:pt>
                <c:pt idx="298">
                  <c:v>7.7215531490359979E-3</c:v>
                </c:pt>
                <c:pt idx="299">
                  <c:v>7.7268904613880807E-3</c:v>
                </c:pt>
                <c:pt idx="300">
                  <c:v>7.7322219171449547E-3</c:v>
                </c:pt>
                <c:pt idx="301">
                  <c:v>7.7430318412208265E-3</c:v>
                </c:pt>
                <c:pt idx="302">
                  <c:v>7.7534891745401069E-3</c:v>
                </c:pt>
                <c:pt idx="303">
                  <c:v>7.758791347400873E-3</c:v>
                </c:pt>
                <c:pt idx="304">
                  <c:v>7.7640876637463663E-3</c:v>
                </c:pt>
                <c:pt idx="305">
                  <c:v>7.7693781234167147E-3</c:v>
                </c:pt>
                <c:pt idx="306">
                  <c:v>7.7828273620395017E-3</c:v>
                </c:pt>
                <c:pt idx="307">
                  <c:v>7.7957425732400054E-3</c:v>
                </c:pt>
                <c:pt idx="308">
                  <c:v>7.7957425732400054E-3</c:v>
                </c:pt>
                <c:pt idx="309">
                  <c:v>7.8009978934989732E-3</c:v>
                </c:pt>
                <c:pt idx="310">
                  <c:v>7.8062473571627322E-3</c:v>
                </c:pt>
                <c:pt idx="311">
                  <c:v>7.8168964892721959E-3</c:v>
                </c:pt>
                <c:pt idx="312">
                  <c:v>7.8271866458656802E-3</c:v>
                </c:pt>
                <c:pt idx="313">
                  <c:v>7.8324068265533953E-3</c:v>
                </c:pt>
                <c:pt idx="314">
                  <c:v>7.8376211507258375E-3</c:v>
                </c:pt>
                <c:pt idx="315">
                  <c:v>7.8428296181431989E-3</c:v>
                </c:pt>
                <c:pt idx="316">
                  <c:v>7.8533983469153412E-3</c:v>
                </c:pt>
                <c:pt idx="317">
                  <c:v>7.8636049225000448E-3</c:v>
                </c:pt>
                <c:pt idx="318">
                  <c:v>7.8687841071012343E-3</c:v>
                </c:pt>
                <c:pt idx="319">
                  <c:v>7.873957435107215E-3</c:v>
                </c:pt>
                <c:pt idx="320">
                  <c:v>7.879124906597923E-3</c:v>
                </c:pt>
                <c:pt idx="321">
                  <c:v>7.8896132266503827E-3</c:v>
                </c:pt>
                <c:pt idx="322">
                  <c:v>7.8997362263688586E-3</c:v>
                </c:pt>
                <c:pt idx="323">
                  <c:v>7.9048744148835226E-3</c:v>
                </c:pt>
                <c:pt idx="324">
                  <c:v>7.9100067468029778E-3</c:v>
                </c:pt>
                <c:pt idx="325">
                  <c:v>7.9151332220472881E-3</c:v>
                </c:pt>
                <c:pt idx="326">
                  <c:v>7.9255411282108668E-3</c:v>
                </c:pt>
                <c:pt idx="327">
                  <c:v>7.9355805573921856E-3</c:v>
                </c:pt>
                <c:pt idx="328">
                  <c:v>7.940677749820324E-3</c:v>
                </c:pt>
                <c:pt idx="329">
                  <c:v>7.9457690854933816E-3</c:v>
                </c:pt>
                <c:pt idx="330">
                  <c:v>7.9587320509344472E-3</c:v>
                </c:pt>
                <c:pt idx="331">
                  <c:v>7.9711379154900897E-3</c:v>
                </c:pt>
                <c:pt idx="332">
                  <c:v>7.9711379154900897E-3</c:v>
                </c:pt>
                <c:pt idx="333">
                  <c:v>7.9761941117517665E-3</c:v>
                </c:pt>
                <c:pt idx="334">
                  <c:v>7.9812444513382985E-3</c:v>
                </c:pt>
                <c:pt idx="335">
                  <c:v>7.9862889344095578E-3</c:v>
                </c:pt>
                <c:pt idx="336">
                  <c:v>7.9965359957423487E-3</c:v>
                </c:pt>
                <c:pt idx="337">
                  <c:v>8.0064083005826348E-3</c:v>
                </c:pt>
                <c:pt idx="338">
                  <c:v>8.01142350067785E-3</c:v>
                </c:pt>
                <c:pt idx="339">
                  <c:v>8.0190238977095873E-3</c:v>
                </c:pt>
                <c:pt idx="340">
                  <c:v>8.0316029612070849E-3</c:v>
                </c:pt>
                <c:pt idx="341">
                  <c:v>8.0316029612070849E-3</c:v>
                </c:pt>
                <c:pt idx="342">
                  <c:v>8.0413917125898848E-3</c:v>
                </c:pt>
                <c:pt idx="343">
                  <c:v>8.0463659164387025E-3</c:v>
                </c:pt>
                <c:pt idx="344">
                  <c:v>8.0513342637722474E-3</c:v>
                </c:pt>
                <c:pt idx="345">
                  <c:v>8.0562967544306474E-3</c:v>
                </c:pt>
                <c:pt idx="346">
                  <c:v>8.0663829474847404E-3</c:v>
                </c:pt>
                <c:pt idx="347">
                  <c:v>8.0760881512720317E-3</c:v>
                </c:pt>
                <c:pt idx="348">
                  <c:v>8.0810213590343238E-3</c:v>
                </c:pt>
                <c:pt idx="349">
                  <c:v>8.0859487102014072E-3</c:v>
                </c:pt>
                <c:pt idx="350">
                  <c:v>8.0908702046933456E-3</c:v>
                </c:pt>
                <c:pt idx="351">
                  <c:v>8.1008759543088615E-3</c:v>
                </c:pt>
                <c:pt idx="352">
                  <c:v>8.1104976167889475E-3</c:v>
                </c:pt>
                <c:pt idx="353">
                  <c:v>8.115389828304842E-3</c:v>
                </c:pt>
                <c:pt idx="354">
                  <c:v>8.1202761833054637E-3</c:v>
                </c:pt>
                <c:pt idx="355">
                  <c:v>8.1251566816309406E-3</c:v>
                </c:pt>
                <c:pt idx="356">
                  <c:v>8.1350819814396402E-3</c:v>
                </c:pt>
                <c:pt idx="357">
                  <c:v>8.1446201089807602E-3</c:v>
                </c:pt>
                <c:pt idx="358">
                  <c:v>8.149471324250257E-3</c:v>
                </c:pt>
                <c:pt idx="359">
                  <c:v>8.1543166830044811E-3</c:v>
                </c:pt>
                <c:pt idx="360">
                  <c:v>8.1591561851634964E-3</c:v>
                </c:pt>
                <c:pt idx="361">
                  <c:v>8.1740048608125448E-3</c:v>
                </c:pt>
                <c:pt idx="362">
                  <c:v>8.1880702092185231E-3</c:v>
                </c:pt>
                <c:pt idx="363">
                  <c:v>8.1928687152110768E-3</c:v>
                </c:pt>
                <c:pt idx="364">
                  <c:v>8.2051161983587306E-3</c:v>
                </c:pt>
                <c:pt idx="365">
                  <c:v>8.2167733956861611E-3</c:v>
                </c:pt>
                <c:pt idx="366">
                  <c:v>8.2215367619475899E-3</c:v>
                </c:pt>
                <c:pt idx="367">
                  <c:v>8.2262942716937459E-3</c:v>
                </c:pt>
                <c:pt idx="368">
                  <c:v>8.2359781821939038E-3</c:v>
                </c:pt>
                <c:pt idx="369">
                  <c:v>8.245265744326602E-3</c:v>
                </c:pt>
                <c:pt idx="370">
                  <c:v>8.249993971016778E-3</c:v>
                </c:pt>
                <c:pt idx="371">
                  <c:v>8.2547163410318092E-3</c:v>
                </c:pt>
                <c:pt idx="372">
                  <c:v>8.2594328545315676E-3</c:v>
                </c:pt>
                <c:pt idx="373">
                  <c:v>8.2714799121830218E-3</c:v>
                </c:pt>
                <c:pt idx="374">
                  <c:v>8.2829275726226115E-3</c:v>
                </c:pt>
                <c:pt idx="375">
                  <c:v>8.2829275726226115E-3</c:v>
                </c:pt>
                <c:pt idx="376">
                  <c:v>8.2876089464711811E-3</c:v>
                </c:pt>
                <c:pt idx="377">
                  <c:v>8.2922844636446058E-3</c:v>
                </c:pt>
                <c:pt idx="378">
                  <c:v>8.3018074130869479E-3</c:v>
                </c:pt>
                <c:pt idx="379">
                  <c:v>8.3109279663862168E-3</c:v>
                </c:pt>
                <c:pt idx="380">
                  <c:v>8.3155742005036615E-3</c:v>
                </c:pt>
                <c:pt idx="381">
                  <c:v>8.3202145780258974E-3</c:v>
                </c:pt>
                <c:pt idx="382">
                  <c:v>8.3248490990328605E-3</c:v>
                </c:pt>
                <c:pt idx="383">
                  <c:v>8.3342915569417642E-3</c:v>
                </c:pt>
                <c:pt idx="384">
                  <c:v>8.3433286166290088E-3</c:v>
                </c:pt>
                <c:pt idx="385">
                  <c:v>8.3479338545799919E-3</c:v>
                </c:pt>
                <c:pt idx="386">
                  <c:v>8.3525332357758941E-3</c:v>
                </c:pt>
                <c:pt idx="387">
                  <c:v>8.3571267603765875E-3</c:v>
                </c:pt>
                <c:pt idx="388">
                  <c:v>8.3664887194512261E-3</c:v>
                </c:pt>
                <c:pt idx="389">
                  <c:v>8.3754422929871453E-3</c:v>
                </c:pt>
                <c:pt idx="390">
                  <c:v>8.3800065345318586E-3</c:v>
                </c:pt>
                <c:pt idx="391">
                  <c:v>8.3845649196412353E-3</c:v>
                </c:pt>
                <c:pt idx="392">
                  <c:v>8.3891174479955311E-3</c:v>
                </c:pt>
                <c:pt idx="393">
                  <c:v>8.3983989003222348E-3</c:v>
                </c:pt>
                <c:pt idx="394">
                  <c:v>8.407268995300754E-3</c:v>
                </c:pt>
                <c:pt idx="395">
                  <c:v>8.4117922406790058E-3</c:v>
                </c:pt>
                <c:pt idx="396">
                  <c:v>8.4163096293821127E-3</c:v>
                </c:pt>
                <c:pt idx="397">
                  <c:v>8.4208211614900108E-3</c:v>
                </c:pt>
                <c:pt idx="398">
                  <c:v>8.4323669624053466E-3</c:v>
                </c:pt>
                <c:pt idx="399">
                  <c:v>8.4432909727016892E-3</c:v>
                </c:pt>
                <c:pt idx="400">
                  <c:v>8.4432909727016892E-3</c:v>
                </c:pt>
                <c:pt idx="401">
                  <c:v>8.4477673650784624E-3</c:v>
                </c:pt>
                <c:pt idx="402">
                  <c:v>8.4522379008600268E-3</c:v>
                </c:pt>
                <c:pt idx="403">
                  <c:v>8.4613583163761774E-3</c:v>
                </c:pt>
                <c:pt idx="404">
                  <c:v>8.4700614777943883E-3</c:v>
                </c:pt>
                <c:pt idx="405">
                  <c:v>8.4745027305199727E-3</c:v>
                </c:pt>
                <c:pt idx="406">
                  <c:v>8.4789381265704122E-3</c:v>
                </c:pt>
                <c:pt idx="407">
                  <c:v>8.483367666025643E-3</c:v>
                </c:pt>
                <c:pt idx="408">
                  <c:v>8.4924075511061403E-3</c:v>
                </c:pt>
                <c:pt idx="409">
                  <c:v>8.5010272577346058E-3</c:v>
                </c:pt>
                <c:pt idx="410">
                  <c:v>8.5054275141338564E-3</c:v>
                </c:pt>
                <c:pt idx="411">
                  <c:v>8.5098219138579623E-3</c:v>
                </c:pt>
                <c:pt idx="412">
                  <c:v>8.5142104569868593E-3</c:v>
                </c:pt>
                <c:pt idx="413">
                  <c:v>8.523169803291708E-3</c:v>
                </c:pt>
                <c:pt idx="414">
                  <c:v>8.5317060633904873E-3</c:v>
                </c:pt>
                <c:pt idx="415">
                  <c:v>8.5360653234634043E-3</c:v>
                </c:pt>
                <c:pt idx="416">
                  <c:v>8.5404187267812404E-3</c:v>
                </c:pt>
                <c:pt idx="417">
                  <c:v>8.5447662736637398E-3</c:v>
                </c:pt>
                <c:pt idx="418">
                  <c:v>8.5536450727996538E-3</c:v>
                </c:pt>
                <c:pt idx="419">
                  <c:v>8.5620978946820969E-3</c:v>
                </c:pt>
                <c:pt idx="420">
                  <c:v>8.5664161583487441E-3</c:v>
                </c:pt>
                <c:pt idx="421">
                  <c:v>8.5707285654201826E-3</c:v>
                </c:pt>
                <c:pt idx="422">
                  <c:v>8.5750351158964122E-3</c:v>
                </c:pt>
                <c:pt idx="423">
                  <c:v>8.5838333593368787E-3</c:v>
                </c:pt>
                <c:pt idx="424">
                  <c:v>8.5922027514495625E-3</c:v>
                </c:pt>
                <c:pt idx="425">
                  <c:v>8.5964800188698121E-3</c:v>
                </c:pt>
                <c:pt idx="426">
                  <c:v>8.6007514295349807E-3</c:v>
                </c:pt>
                <c:pt idx="427">
                  <c:v>8.6139368574205122E-3</c:v>
                </c:pt>
                <c:pt idx="428">
                  <c:v>8.6262569047867999E-3</c:v>
                </c:pt>
                <c:pt idx="429">
                  <c:v>8.6304873191256348E-3</c:v>
                </c:pt>
                <c:pt idx="430">
                  <c:v>8.634711876869261E-3</c:v>
                </c:pt>
                <c:pt idx="431">
                  <c:v>8.6433489826998056E-3</c:v>
                </c:pt>
                <c:pt idx="432">
                  <c:v>8.6515515414919975E-3</c:v>
                </c:pt>
                <c:pt idx="433">
                  <c:v>8.6557468160997075E-3</c:v>
                </c:pt>
                <c:pt idx="434">
                  <c:v>8.6599362341122088E-3</c:v>
                </c:pt>
                <c:pt idx="435">
                  <c:v>8.6641197954495652E-3</c:v>
                </c:pt>
                <c:pt idx="436">
                  <c:v>8.6726763190991818E-3</c:v>
                </c:pt>
                <c:pt idx="437">
                  <c:v>8.6807954746070948E-3</c:v>
                </c:pt>
                <c:pt idx="438">
                  <c:v>8.6849497528085351E-3</c:v>
                </c:pt>
                <c:pt idx="439">
                  <c:v>8.6890981744147666E-3</c:v>
                </c:pt>
                <c:pt idx="440">
                  <c:v>8.6932407393458533E-3</c:v>
                </c:pt>
                <c:pt idx="441">
                  <c:v>8.7017166717284766E-3</c:v>
                </c:pt>
                <c:pt idx="442">
                  <c:v>8.7097524329582399E-3</c:v>
                </c:pt>
                <c:pt idx="443">
                  <c:v>8.7138657148333465E-3</c:v>
                </c:pt>
                <c:pt idx="444">
                  <c:v>8.7179731400333083E-3</c:v>
                </c:pt>
                <c:pt idx="445">
                  <c:v>8.7220747085581252E-3</c:v>
                </c:pt>
                <c:pt idx="446">
                  <c:v>8.7304700403212365E-3</c:v>
                </c:pt>
                <c:pt idx="447">
                  <c:v>8.7384224165454327E-3</c:v>
                </c:pt>
                <c:pt idx="448">
                  <c:v>8.7424947019343335E-3</c:v>
                </c:pt>
                <c:pt idx="449">
                  <c:v>8.7465611307280255E-3</c:v>
                </c:pt>
                <c:pt idx="450">
                  <c:v>8.7506217029265088E-3</c:v>
                </c:pt>
                <c:pt idx="451">
                  <c:v>8.7610636496138206E-3</c:v>
                </c:pt>
                <c:pt idx="452">
                  <c:v>8.7708367142713684E-3</c:v>
                </c:pt>
                <c:pt idx="453">
                  <c:v>8.7748621466587906E-3</c:v>
                </c:pt>
                <c:pt idx="454">
                  <c:v>8.778881722371068E-3</c:v>
                </c:pt>
                <c:pt idx="455">
                  <c:v>8.787115824677727E-3</c:v>
                </c:pt>
                <c:pt idx="456">
                  <c:v>8.7949014590282815E-3</c:v>
                </c:pt>
                <c:pt idx="457">
                  <c:v>8.7988917515247067E-3</c:v>
                </c:pt>
                <c:pt idx="458">
                  <c:v>8.8028761875058592E-3</c:v>
                </c:pt>
                <c:pt idx="459">
                  <c:v>8.8068547668918029E-3</c:v>
                </c:pt>
                <c:pt idx="460">
                  <c:v>8.8150082400151319E-3</c:v>
                </c:pt>
                <c:pt idx="461">
                  <c:v>8.8227105177640652E-3</c:v>
                </c:pt>
                <c:pt idx="462">
                  <c:v>8.8266598139341568E-3</c:v>
                </c:pt>
                <c:pt idx="463">
                  <c:v>8.8306032534291035E-3</c:v>
                </c:pt>
                <c:pt idx="464">
                  <c:v>8.8345408363288414E-3</c:v>
                </c:pt>
                <c:pt idx="465">
                  <c:v>8.8446814432630028E-3</c:v>
                </c:pt>
                <c:pt idx="466">
                  <c:v>8.8541409011799743E-3</c:v>
                </c:pt>
                <c:pt idx="467">
                  <c:v>8.8580433442686513E-3</c:v>
                </c:pt>
                <c:pt idx="468">
                  <c:v>8.8619399306821833E-3</c:v>
                </c:pt>
                <c:pt idx="469">
                  <c:v>8.8699321160756739E-3</c:v>
                </c:pt>
                <c:pt idx="470">
                  <c:v>8.8774677100644794E-3</c:v>
                </c:pt>
                <c:pt idx="471">
                  <c:v>8.8813350133420954E-3</c:v>
                </c:pt>
                <c:pt idx="472">
                  <c:v>8.8851964599445665E-3</c:v>
                </c:pt>
                <c:pt idx="473">
                  <c:v>8.8890520499518288E-3</c:v>
                </c:pt>
                <c:pt idx="474">
                  <c:v>8.8969635763724852E-3</c:v>
                </c:pt>
                <c:pt idx="475">
                  <c:v>8.9044158434692378E-3</c:v>
                </c:pt>
                <c:pt idx="476">
                  <c:v>8.9082421502606479E-3</c:v>
                </c:pt>
                <c:pt idx="477">
                  <c:v>8.9120626003769132E-3</c:v>
                </c:pt>
                <c:pt idx="478">
                  <c:v>8.9158771938979697E-3</c:v>
                </c:pt>
                <c:pt idx="479">
                  <c:v>8.9237080512472033E-3</c:v>
                </c:pt>
                <c:pt idx="480">
                  <c:v>8.9310770016304275E-3</c:v>
                </c:pt>
                <c:pt idx="481">
                  <c:v>8.9348623119356319E-3</c:v>
                </c:pt>
                <c:pt idx="482">
                  <c:v>8.9386417655656913E-3</c:v>
                </c:pt>
                <c:pt idx="483">
                  <c:v>8.942415362600542E-3</c:v>
                </c:pt>
                <c:pt idx="484">
                  <c:v>8.9501655405399561E-3</c:v>
                </c:pt>
                <c:pt idx="485">
                  <c:v>8.9574511843881766E-3</c:v>
                </c:pt>
                <c:pt idx="486">
                  <c:v>8.9611954982871111E-3</c:v>
                </c:pt>
                <c:pt idx="487">
                  <c:v>8.9649339554309648E-3</c:v>
                </c:pt>
                <c:pt idx="488">
                  <c:v>8.9686665559796097E-3</c:v>
                </c:pt>
                <c:pt idx="489">
                  <c:v>8.9763360440375806E-3</c:v>
                </c:pt>
                <c:pt idx="490">
                  <c:v>8.983538391822421E-3</c:v>
                </c:pt>
                <c:pt idx="491">
                  <c:v>8.9892026669513569E-3</c:v>
                </c:pt>
                <c:pt idx="492">
                  <c:v>8.9946307739552367E-3</c:v>
                </c:pt>
                <c:pt idx="493">
                  <c:v>8.9946307739552367E-3</c:v>
                </c:pt>
                <c:pt idx="494">
                  <c:v>9.0022195615535594E-3</c:v>
                </c:pt>
                <c:pt idx="495">
                  <c:v>9.0093386237732886E-3</c:v>
                </c:pt>
                <c:pt idx="496">
                  <c:v>9.0130009446198756E-3</c:v>
                </c:pt>
                <c:pt idx="497">
                  <c:v>9.0166574088712537E-3</c:v>
                </c:pt>
                <c:pt idx="498">
                  <c:v>9.0203080164474869E-3</c:v>
                </c:pt>
                <c:pt idx="499">
                  <c:v>9.0278160929013751E-3</c:v>
                </c:pt>
                <c:pt idx="500">
                  <c:v>9.0348518802407796E-3</c:v>
                </c:pt>
                <c:pt idx="501">
                  <c:v>9.0384732046011607E-3</c:v>
                </c:pt>
                <c:pt idx="502">
                  <c:v>9.042088672366333E-3</c:v>
                </c:pt>
                <c:pt idx="503">
                  <c:v>9.0456982833764243E-3</c:v>
                </c:pt>
                <c:pt idx="504">
                  <c:v>9.0531256379211555E-3</c:v>
                </c:pt>
                <c:pt idx="505">
                  <c:v>9.0600793618644815E-3</c:v>
                </c:pt>
                <c:pt idx="506">
                  <c:v>9.0636668942156717E-3</c:v>
                </c:pt>
                <c:pt idx="507">
                  <c:v>9.06725577420886E-3</c:v>
                </c:pt>
                <c:pt idx="508">
                  <c:v>9.0708460020838544E-3</c:v>
                </c:pt>
                <c:pt idx="509">
                  <c:v>9.0782598708027962E-3</c:v>
                </c:pt>
                <c:pt idx="510">
                  <c:v>9.085220391362725E-3</c:v>
                </c:pt>
                <c:pt idx="511">
                  <c:v>9.0888173582470699E-3</c:v>
                </c:pt>
                <c:pt idx="512">
                  <c:v>9.092415672853349E-3</c:v>
                </c:pt>
                <c:pt idx="513">
                  <c:v>9.0960153352614981E-3</c:v>
                </c:pt>
                <c:pt idx="514">
                  <c:v>9.1034493451225273E-3</c:v>
                </c:pt>
                <c:pt idx="515">
                  <c:v>9.1104274627529236E-3</c:v>
                </c:pt>
                <c:pt idx="516">
                  <c:v>9.1140338640904872E-3</c:v>
                </c:pt>
                <c:pt idx="517">
                  <c:v>9.1176416131499849E-3</c:v>
                </c:pt>
                <c:pt idx="518">
                  <c:v>9.142933595418512E-3</c:v>
                </c:pt>
                <c:pt idx="519">
                  <c:v>9.1682916194191222E-3</c:v>
                </c:pt>
                <c:pt idx="520">
                  <c:v>9.1973530858524555E-3</c:v>
                </c:pt>
                <c:pt idx="521">
                  <c:v>9.2228526280901946E-3</c:v>
                </c:pt>
                <c:pt idx="522">
                  <c:v>9.2484182122198888E-3</c:v>
                </c:pt>
                <c:pt idx="523">
                  <c:v>9.2740498382415382E-3</c:v>
                </c:pt>
                <c:pt idx="524">
                  <c:v>9.2997475060752066E-3</c:v>
                </c:pt>
                <c:pt idx="525">
                  <c:v>9.3255112158807663E-3</c:v>
                </c:pt>
                <c:pt idx="526">
                  <c:v>9.3513409676582171E-3</c:v>
                </c:pt>
                <c:pt idx="527">
                  <c:v>9.3772367613276231E-3</c:v>
                </c:pt>
                <c:pt idx="528">
                  <c:v>9.4031985968889842E-3</c:v>
                </c:pt>
                <c:pt idx="529">
                  <c:v>9.4292264745021726E-3</c:v>
                </c:pt>
                <c:pt idx="530">
                  <c:v>9.4553203940872521E-3</c:v>
                </c:pt>
                <c:pt idx="531">
                  <c:v>9.4814803555642868E-3</c:v>
                </c:pt>
                <c:pt idx="532">
                  <c:v>9.5154635826233402E-3</c:v>
                </c:pt>
                <c:pt idx="533">
                  <c:v>9.533998404753774E-3</c:v>
                </c:pt>
                <c:pt idx="534">
                  <c:v>9.5603564923063544E-3</c:v>
                </c:pt>
                <c:pt idx="535">
                  <c:v>9.5867806220706342E-3</c:v>
                </c:pt>
                <c:pt idx="536">
                  <c:v>9.6132707937268691E-3</c:v>
                </c:pt>
                <c:pt idx="537">
                  <c:v>9.6570634248482889E-3</c:v>
                </c:pt>
                <c:pt idx="538">
                  <c:v>9.6816916328013036E-3</c:v>
                </c:pt>
                <c:pt idx="539">
                  <c:v>9.7084176691453195E-3</c:v>
                </c:pt>
                <c:pt idx="540">
                  <c:v>9.7390425786336721E-3</c:v>
                </c:pt>
                <c:pt idx="541">
                  <c:v>9.7620678683085771E-3</c:v>
                </c:pt>
                <c:pt idx="542">
                  <c:v>9.7889920311278189E-3</c:v>
                </c:pt>
                <c:pt idx="543">
                  <c:v>9.8159822361587601E-3</c:v>
                </c:pt>
                <c:pt idx="544">
                  <c:v>9.8469090527064651E-3</c:v>
                </c:pt>
                <c:pt idx="545">
                  <c:v>9.8701607727758045E-3</c:v>
                </c:pt>
                <c:pt idx="546">
                  <c:v>9.8973491043619077E-3</c:v>
                </c:pt>
                <c:pt idx="547">
                  <c:v>9.9246034782396464E-3</c:v>
                </c:pt>
                <c:pt idx="548">
                  <c:v>9.9519238943290844E-3</c:v>
                </c:pt>
                <c:pt idx="549">
                  <c:v>9.9793103527101579E-3</c:v>
                </c:pt>
                <c:pt idx="550">
                  <c:v>1.0006762853382867E-2</c:v>
                </c:pt>
                <c:pt idx="551">
                  <c:v>1.0034281396347211E-2</c:v>
                </c:pt>
                <c:pt idx="552">
                  <c:v>1.0061865981683127E-2</c:v>
                </c:pt>
                <c:pt idx="553">
                  <c:v>1.0097428918838247E-2</c:v>
                </c:pt>
                <c:pt idx="554">
                  <c:v>1.0117233279229865E-2</c:v>
                </c:pt>
                <c:pt idx="555">
                  <c:v>1.0148990341649622E-2</c:v>
                </c:pt>
                <c:pt idx="556">
                  <c:v>1.0172864746182952E-2</c:v>
                </c:pt>
                <c:pt idx="557">
                  <c:v>1.020077954329679E-2</c:v>
                </c:pt>
                <c:pt idx="558">
                  <c:v>1.0232763036670534E-2</c:v>
                </c:pt>
                <c:pt idx="559">
                  <c:v>1.0256807264639178E-2</c:v>
                </c:pt>
                <c:pt idx="560">
                  <c:v>1.0284920188947666E-2</c:v>
                </c:pt>
                <c:pt idx="561">
                  <c:v>1.0313099155707661E-2</c:v>
                </c:pt>
                <c:pt idx="562">
                  <c:v>1.03413441649991E-2</c:v>
                </c:pt>
                <c:pt idx="563">
                  <c:v>1.0369655216742046E-2</c:v>
                </c:pt>
                <c:pt idx="564">
                  <c:v>1.03980323109365E-2</c:v>
                </c:pt>
                <c:pt idx="565">
                  <c:v>1.0426475447662398E-2</c:v>
                </c:pt>
                <c:pt idx="566">
                  <c:v>1.045498422196367E-2</c:v>
                </c:pt>
                <c:pt idx="567">
                  <c:v>1.0483491409694068E-2</c:v>
                </c:pt>
                <c:pt idx="568">
                  <c:v>1.0511945580233828E-2</c:v>
                </c:pt>
                <c:pt idx="569">
                  <c:v>1.0540346733662886E-2</c:v>
                </c:pt>
                <c:pt idx="570">
                  <c:v>1.0568694869821371E-2</c:v>
                </c:pt>
                <c:pt idx="571">
                  <c:v>1.060102782069805E-2</c:v>
                </c:pt>
                <c:pt idx="572">
                  <c:v>1.0629262348693658E-2</c:v>
                </c:pt>
                <c:pt idx="573">
                  <c:v>1.0653421175232936E-2</c:v>
                </c:pt>
                <c:pt idx="574">
                  <c:v>1.0681557242548934E-2</c:v>
                </c:pt>
                <c:pt idx="575">
                  <c:v>1.0709640292674294E-2</c:v>
                </c:pt>
                <c:pt idx="576">
                  <c:v>1.0737670325529081E-2</c:v>
                </c:pt>
                <c:pt idx="577">
                  <c:v>1.0765647341113294E-2</c:v>
                </c:pt>
                <c:pt idx="578">
                  <c:v>1.0797556154065191E-2</c:v>
                </c:pt>
                <c:pt idx="579">
                  <c:v>1.0821442320390062E-2</c:v>
                </c:pt>
                <c:pt idx="580">
                  <c:v>1.0849260284162554E-2</c:v>
                </c:pt>
                <c:pt idx="581">
                  <c:v>1.08770252305046E-2</c:v>
                </c:pt>
                <c:pt idx="582">
                  <c:v>1.0908691678608307E-2</c:v>
                </c:pt>
                <c:pt idx="583">
                  <c:v>1.0932396071376971E-2</c:v>
                </c:pt>
                <c:pt idx="584">
                  <c:v>1.0960001965747423E-2</c:v>
                </c:pt>
                <c:pt idx="585">
                  <c:v>1.098755484268743E-2</c:v>
                </c:pt>
                <c:pt idx="586">
                  <c:v>1.1015054702356863E-2</c:v>
                </c:pt>
                <c:pt idx="587">
                  <c:v>1.1042501544595851E-2</c:v>
                </c:pt>
                <c:pt idx="588">
                  <c:v>1.1069895369404392E-2</c:v>
                </c:pt>
                <c:pt idx="589">
                  <c:v>1.1103259108575791E-2</c:v>
                </c:pt>
                <c:pt idx="590">
                  <c:v>1.1128417894550324E-2</c:v>
                </c:pt>
                <c:pt idx="591">
                  <c:v>1.1155645093285926E-2</c:v>
                </c:pt>
                <c:pt idx="592">
                  <c:v>1.118281927443121E-2</c:v>
                </c:pt>
                <c:pt idx="593">
                  <c:v>1.1209940438146049E-2</c:v>
                </c:pt>
                <c:pt idx="594">
                  <c:v>1.1237008584430441E-2</c:v>
                </c:pt>
                <c:pt idx="595">
                  <c:v>1.1264023713204452E-2</c:v>
                </c:pt>
                <c:pt idx="596">
                  <c:v>1.1290985824468081E-2</c:v>
                </c:pt>
                <c:pt idx="597">
                  <c:v>1.1317894918221327E-2</c:v>
                </c:pt>
                <c:pt idx="598">
                  <c:v>1.1344750994384256E-2</c:v>
                </c:pt>
                <c:pt idx="599">
                  <c:v>1.1371554053116739E-2</c:v>
                </c:pt>
                <c:pt idx="600">
                  <c:v>1.1398304094258904E-2</c:v>
                </c:pt>
                <c:pt idx="601">
                  <c:v>1.1425001117810751E-2</c:v>
                </c:pt>
                <c:pt idx="602">
                  <c:v>1.1451645123852217E-2</c:v>
                </c:pt>
                <c:pt idx="603">
                  <c:v>1.1478236112303364E-2</c:v>
                </c:pt>
                <c:pt idx="604">
                  <c:v>1.1512346622559733E-2</c:v>
                </c:pt>
                <c:pt idx="605">
                  <c:v>1.1538816427947296E-2</c:v>
                </c:pt>
                <c:pt idx="606">
                  <c:v>1.1565233215584669E-2</c:v>
                </c:pt>
                <c:pt idx="607">
                  <c:v>1.1591596985711661E-2</c:v>
                </c:pt>
                <c:pt idx="608">
                  <c:v>1.1617907738168398E-2</c:v>
                </c:pt>
                <c:pt idx="609">
                  <c:v>1.1644165472954882E-2</c:v>
                </c:pt>
                <c:pt idx="610">
                  <c:v>1.1670370190071111E-2</c:v>
                </c:pt>
                <c:pt idx="611">
                  <c:v>1.1696521889517086E-2</c:v>
                </c:pt>
                <c:pt idx="612">
                  <c:v>1.1722620571292808E-2</c:v>
                </c:pt>
                <c:pt idx="613">
                  <c:v>1.1748666235318339E-2</c:v>
                </c:pt>
                <c:pt idx="614">
                  <c:v>1.1774658881673616E-2</c:v>
                </c:pt>
                <c:pt idx="615">
                  <c:v>1.1806730212324812E-2</c:v>
                </c:pt>
                <c:pt idx="616">
                  <c:v>1.1826485121053665E-2</c:v>
                </c:pt>
                <c:pt idx="617">
                  <c:v>1.1852318714238308E-2</c:v>
                </c:pt>
                <c:pt idx="618">
                  <c:v>1.1878108172247437E-2</c:v>
                </c:pt>
                <c:pt idx="619">
                  <c:v>1.1904102209090439E-2</c:v>
                </c:pt>
                <c:pt idx="620">
                  <c:v>1.1930416299117397E-2</c:v>
                </c:pt>
                <c:pt idx="621">
                  <c:v>1.1957050442568118E-2</c:v>
                </c:pt>
                <c:pt idx="622">
                  <c:v>1.198400463928273E-2</c:v>
                </c:pt>
                <c:pt idx="623">
                  <c:v>1.2011278889421106E-2</c:v>
                </c:pt>
                <c:pt idx="624">
                  <c:v>1.2038873193143118E-2</c:v>
                </c:pt>
                <c:pt idx="625">
                  <c:v>1.2066787550368829E-2</c:v>
                </c:pt>
                <c:pt idx="626">
                  <c:v>1.2095021961338048E-2</c:v>
                </c:pt>
                <c:pt idx="627">
                  <c:v>1.2123576426050775E-2</c:v>
                </c:pt>
                <c:pt idx="628">
                  <c:v>1.2152450944507009E-2</c:v>
                </c:pt>
                <c:pt idx="629">
                  <c:v>1.218164551694656E-2</c:v>
                </c:pt>
                <c:pt idx="630">
                  <c:v>1.221116014328949E-2</c:v>
                </c:pt>
                <c:pt idx="631">
                  <c:v>1.2240994823695672E-2</c:v>
                </c:pt>
                <c:pt idx="632">
                  <c:v>1.2271149558165106E-2</c:v>
                </c:pt>
                <c:pt idx="633">
                  <c:v>1.2301624346937601E-2</c:v>
                </c:pt>
                <c:pt idx="634">
                  <c:v>1.2332419189933219E-2</c:v>
                </c:pt>
                <c:pt idx="635">
                  <c:v>1.236353408739177E-2</c:v>
                </c:pt>
                <c:pt idx="636">
                  <c:v>1.2404438809188179E-2</c:v>
                </c:pt>
                <c:pt idx="637">
                  <c:v>1.2426724045617732E-2</c:v>
                </c:pt>
                <c:pt idx="638">
                  <c:v>1.2458799106624951E-2</c:v>
                </c:pt>
                <c:pt idx="639">
                  <c:v>1.2491194222334912E-2</c:v>
                </c:pt>
                <c:pt idx="640">
                  <c:v>1.2534194621816042E-2</c:v>
                </c:pt>
                <c:pt idx="641">
                  <c:v>1.2564727065149661E-2</c:v>
                </c:pt>
                <c:pt idx="642">
                  <c:v>1.2590299898640467E-2</c:v>
                </c:pt>
                <c:pt idx="643">
                  <c:v>1.2623975234040685E-2</c:v>
                </c:pt>
                <c:pt idx="644">
                  <c:v>1.2657970624543324E-2</c:v>
                </c:pt>
                <c:pt idx="645">
                  <c:v>1.2692286070388192E-2</c:v>
                </c:pt>
                <c:pt idx="646">
                  <c:v>1.2726921571495353E-2</c:v>
                </c:pt>
                <c:pt idx="647">
                  <c:v>1.2761877128104615E-2</c:v>
                </c:pt>
                <c:pt idx="648">
                  <c:v>1.2797152740136042E-2</c:v>
                </c:pt>
                <c:pt idx="649">
                  <c:v>1.2832748407829442E-2</c:v>
                </c:pt>
                <c:pt idx="650">
                  <c:v>1.2868664131264751E-2</c:v>
                </c:pt>
                <c:pt idx="651">
                  <c:v>1.2904899910441969E-2</c:v>
                </c:pt>
                <c:pt idx="652">
                  <c:v>1.2941455745520969E-2</c:v>
                </c:pt>
                <c:pt idx="653">
                  <c:v>1.2978331636581686E-2</c:v>
                </c:pt>
                <c:pt idx="654">
                  <c:v>1.3027163028999311E-2</c:v>
                </c:pt>
                <c:pt idx="655">
                  <c:v>1.3053043587207824E-2</c:v>
                </c:pt>
                <c:pt idx="656">
                  <c:v>1.3090879646853182E-2</c:v>
                </c:pt>
                <c:pt idx="657">
                  <c:v>1.3129035762879937E-2</c:v>
                </c:pt>
                <c:pt idx="658">
                  <c:v>1.3167511935447962E-2</c:v>
                </c:pt>
                <c:pt idx="659">
                  <c:v>1.3206308164637193E-2</c:v>
                </c:pt>
                <c:pt idx="660">
                  <c:v>1.3245424450447629E-2</c:v>
                </c:pt>
                <c:pt idx="661">
                  <c:v>1.328486079311908E-2</c:v>
                </c:pt>
                <c:pt idx="662">
                  <c:v>1.332461719273148E-2</c:v>
                </c:pt>
                <c:pt idx="663">
                  <c:v>1.3364693649284831E-2</c:v>
                </c:pt>
                <c:pt idx="664">
                  <c:v>1.340509016301894E-2</c:v>
                </c:pt>
                <c:pt idx="665">
                  <c:v>1.3445806733933807E-2</c:v>
                </c:pt>
                <c:pt idx="666">
                  <c:v>1.3486843362269241E-2</c:v>
                </c:pt>
                <c:pt idx="667">
                  <c:v>1.3528200047945305E-2</c:v>
                </c:pt>
                <c:pt idx="668">
                  <c:v>1.3569876791281743E-2</c:v>
                </c:pt>
                <c:pt idx="669">
                  <c:v>1.361187359219862E-2</c:v>
                </c:pt>
                <c:pt idx="670">
                  <c:v>1.3654188190583838E-2</c:v>
                </c:pt>
                <c:pt idx="671">
                  <c:v>1.3696445363304832E-2</c:v>
                </c:pt>
                <c:pt idx="672">
                  <c:v>1.3738358041832655E-2</c:v>
                </c:pt>
                <c:pt idx="673">
                  <c:v>1.3779926226167305E-2</c:v>
                </c:pt>
                <c:pt idx="674">
                  <c:v>1.3821149916148912E-2</c:v>
                </c:pt>
                <c:pt idx="675">
                  <c:v>1.3862029111617602E-2</c:v>
                </c:pt>
                <c:pt idx="676">
                  <c:v>1.390256381249344E-2</c:v>
                </c:pt>
                <c:pt idx="677">
                  <c:v>1.3942754018776427E-2</c:v>
                </c:pt>
                <c:pt idx="678">
                  <c:v>1.3982599730146816E-2</c:v>
                </c:pt>
                <c:pt idx="679">
                  <c:v>1.402210094660461E-2</c:v>
                </c:pt>
                <c:pt idx="680">
                  <c:v>1.4061257667989935E-2</c:v>
                </c:pt>
                <c:pt idx="681">
                  <c:v>1.4100069894302791E-2</c:v>
                </c:pt>
                <c:pt idx="682">
                  <c:v>1.4138537625303371E-2</c:v>
                </c:pt>
                <c:pt idx="683">
                  <c:v>1.4176660860911738E-2</c:v>
                </c:pt>
                <c:pt idx="684">
                  <c:v>1.4214439600968021E-2</c:v>
                </c:pt>
                <c:pt idx="685">
                  <c:v>1.4251873845472218E-2</c:v>
                </c:pt>
                <c:pt idx="686">
                  <c:v>1.4300063042291811E-2</c:v>
                </c:pt>
                <c:pt idx="687">
                  <c:v>1.4325708847264806E-2</c:v>
                </c:pt>
                <c:pt idx="688">
                  <c:v>1.4373018007614036E-2</c:v>
                </c:pt>
                <c:pt idx="689">
                  <c:v>1.4398165865410206E-2</c:v>
                </c:pt>
                <c:pt idx="690">
                  <c:v>1.443387763031545E-2</c:v>
                </c:pt>
                <c:pt idx="691">
                  <c:v>1.4469244898949185E-2</c:v>
                </c:pt>
                <c:pt idx="692">
                  <c:v>1.4518145573378938E-2</c:v>
                </c:pt>
                <c:pt idx="693">
                  <c:v>1.4563505228171181E-2</c:v>
                </c:pt>
                <c:pt idx="694">
                  <c:v>1.4583614502470255E-2</c:v>
                </c:pt>
                <c:pt idx="695">
                  <c:v>1.4620210700109215E-2</c:v>
                </c:pt>
                <c:pt idx="696">
                  <c:v>1.465105719227644E-2</c:v>
                </c:pt>
                <c:pt idx="697">
                  <c:v>1.4684261759265738E-2</c:v>
                </c:pt>
                <c:pt idx="698">
                  <c:v>1.4717121807281686E-2</c:v>
                </c:pt>
                <c:pt idx="699">
                  <c:v>1.4749637336031185E-2</c:v>
                </c:pt>
                <c:pt idx="700">
                  <c:v>1.4784394600764195E-2</c:v>
                </c:pt>
                <c:pt idx="701">
                  <c:v>1.4813634834585088E-2</c:v>
                </c:pt>
                <c:pt idx="702">
                  <c:v>1.4845116803856584E-2</c:v>
                </c:pt>
                <c:pt idx="703">
                  <c:v>1.4876254252742527E-2</c:v>
                </c:pt>
                <c:pt idx="704">
                  <c:v>1.4907047181003108E-2</c:v>
                </c:pt>
                <c:pt idx="705">
                  <c:v>1.4937495588318583E-2</c:v>
                </c:pt>
                <c:pt idx="706">
                  <c:v>1.4967599474502435E-2</c:v>
                </c:pt>
                <c:pt idx="707">
                  <c:v>1.499735883923492E-2</c:v>
                </c:pt>
                <c:pt idx="708">
                  <c:v>1.5038648687868417E-2</c:v>
                </c:pt>
                <c:pt idx="709">
                  <c:v>1.5055844003413199E-2</c:v>
                </c:pt>
                <c:pt idx="710">
                  <c:v>1.5086922521279078E-2</c:v>
                </c:pt>
                <c:pt idx="711">
                  <c:v>1.5112951078828374E-2</c:v>
                </c:pt>
                <c:pt idx="712">
                  <c:v>1.5140987832653607E-2</c:v>
                </c:pt>
                <c:pt idx="713">
                  <c:v>1.5168680063535334E-2</c:v>
                </c:pt>
                <c:pt idx="714">
                  <c:v>1.5198286738886679E-2</c:v>
                </c:pt>
                <c:pt idx="715">
                  <c:v>1.5223030955615613E-2</c:v>
                </c:pt>
                <c:pt idx="716">
                  <c:v>1.524968961633455E-2</c:v>
                </c:pt>
                <c:pt idx="717">
                  <c:v>1.5276003753177392E-2</c:v>
                </c:pt>
                <c:pt idx="718">
                  <c:v>1.5301973365930976E-2</c:v>
                </c:pt>
                <c:pt idx="719">
                  <c:v>1.5329739950782351E-2</c:v>
                </c:pt>
                <c:pt idx="720">
                  <c:v>1.5352879018344368E-2</c:v>
                </c:pt>
                <c:pt idx="721">
                  <c:v>1.5377815057497912E-2</c:v>
                </c:pt>
                <c:pt idx="722">
                  <c:v>1.5402417575307581E-2</c:v>
                </c:pt>
                <c:pt idx="723">
                  <c:v>1.5426921314212194E-2</c:v>
                </c:pt>
                <c:pt idx="724">
                  <c:v>1.5451439977738346E-2</c:v>
                </c:pt>
                <c:pt idx="725">
                  <c:v>1.5475973565886036E-2</c:v>
                </c:pt>
                <c:pt idx="726">
                  <c:v>1.5500522078655266E-2</c:v>
                </c:pt>
                <c:pt idx="727">
                  <c:v>1.5527175534764126E-2</c:v>
                </c:pt>
                <c:pt idx="728">
                  <c:v>1.5551756023768348E-2</c:v>
                </c:pt>
                <c:pt idx="729">
                  <c:v>1.5574257164798766E-2</c:v>
                </c:pt>
                <c:pt idx="730">
                  <c:v>1.5598865376134086E-2</c:v>
                </c:pt>
                <c:pt idx="731">
                  <c:v>1.562348851217088E-2</c:v>
                </c:pt>
                <c:pt idx="732">
                  <c:v>1.5648126572882504E-2</c:v>
                </c:pt>
                <c:pt idx="733">
                  <c:v>1.5674882373624133E-2</c:v>
                </c:pt>
                <c:pt idx="734">
                  <c:v>1.5697447468356884E-2</c:v>
                </c:pt>
                <c:pt idx="735">
                  <c:v>1.5722130303146287E-2</c:v>
                </c:pt>
                <c:pt idx="736">
                  <c:v>1.5746828062663809E-2</c:v>
                </c:pt>
                <c:pt idx="737">
                  <c:v>1.5771540746936097E-2</c:v>
                </c:pt>
                <c:pt idx="738">
                  <c:v>1.5802642340290163E-2</c:v>
                </c:pt>
                <c:pt idx="739">
                  <c:v>1.5821010889611742E-2</c:v>
                </c:pt>
                <c:pt idx="740">
                  <c:v>1.584576834812168E-2</c:v>
                </c:pt>
                <c:pt idx="741">
                  <c:v>1.5870540731333094E-2</c:v>
                </c:pt>
                <c:pt idx="742">
                  <c:v>1.5895328039352563E-2</c:v>
                </c:pt>
                <c:pt idx="743">
                  <c:v>1.5920130272153443E-2</c:v>
                </c:pt>
                <c:pt idx="744">
                  <c:v>1.5949200689043153E-2</c:v>
                </c:pt>
                <c:pt idx="745">
                  <c:v>1.597190817411942E-2</c:v>
                </c:pt>
                <c:pt idx="746">
                  <c:v>1.5994626519297839E-2</c:v>
                </c:pt>
                <c:pt idx="747">
                  <c:v>1.6021621454231916E-2</c:v>
                </c:pt>
                <c:pt idx="748">
                  <c:v>1.6044365308145458E-2</c:v>
                </c:pt>
                <c:pt idx="749">
                  <c:v>1.6069257089821321E-2</c:v>
                </c:pt>
                <c:pt idx="750">
                  <c:v>1.6094163796358529E-2</c:v>
                </c:pt>
                <c:pt idx="751">
                  <c:v>1.611908542773044E-2</c:v>
                </c:pt>
                <c:pt idx="752">
                  <c:v>1.6146165880903673E-2</c:v>
                </c:pt>
                <c:pt idx="753">
                  <c:v>1.6168973465084946E-2</c:v>
                </c:pt>
                <c:pt idx="754">
                  <c:v>1.6193939871094187E-2</c:v>
                </c:pt>
                <c:pt idx="755">
                  <c:v>1.6218921201964775E-2</c:v>
                </c:pt>
                <c:pt idx="756">
                  <c:v>1.6243917457776647E-2</c:v>
                </c:pt>
                <c:pt idx="757">
                  <c:v>1.626892863847651E-2</c:v>
                </c:pt>
                <c:pt idx="758">
                  <c:v>1.629395474409101E-2</c:v>
                </c:pt>
                <c:pt idx="759">
                  <c:v>1.6328991445631047E-2</c:v>
                </c:pt>
                <c:pt idx="760">
                  <c:v>1.634405173014386E-2</c:v>
                </c:pt>
                <c:pt idx="761">
                  <c:v>1.636912261058221E-2</c:v>
                </c:pt>
                <c:pt idx="762">
                  <c:v>1.6396374281202331E-2</c:v>
                </c:pt>
                <c:pt idx="763">
                  <c:v>1.6419309146362693E-2</c:v>
                </c:pt>
                <c:pt idx="764">
                  <c:v>1.6444424801678181E-2</c:v>
                </c:pt>
                <c:pt idx="765">
                  <c:v>1.6469555382014889E-2</c:v>
                </c:pt>
                <c:pt idx="766">
                  <c:v>1.6496875607743267E-2</c:v>
                </c:pt>
                <c:pt idx="767">
                  <c:v>1.651986131769867E-2</c:v>
                </c:pt>
                <c:pt idx="768">
                  <c:v>1.6545036673045743E-2</c:v>
                </c:pt>
                <c:pt idx="769">
                  <c:v>1.657022695338739E-2</c:v>
                </c:pt>
                <c:pt idx="770">
                  <c:v>1.6595432158803547E-2</c:v>
                </c:pt>
                <c:pt idx="771">
                  <c:v>1.6620652289240923E-2</c:v>
                </c:pt>
                <c:pt idx="772">
                  <c:v>1.6645887344726162E-2</c:v>
                </c:pt>
                <c:pt idx="773">
                  <c:v>1.6671137325285912E-2</c:v>
                </c:pt>
                <c:pt idx="774">
                  <c:v>1.6696402230946816E-2</c:v>
                </c:pt>
                <c:pt idx="775">
                  <c:v>1.6721590695008004E-2</c:v>
                </c:pt>
                <c:pt idx="776">
                  <c:v>1.6746514089529541E-2</c:v>
                </c:pt>
                <c:pt idx="777">
                  <c:v>1.6771163572437686E-2</c:v>
                </c:pt>
                <c:pt idx="778">
                  <c:v>1.6795539143519278E-2</c:v>
                </c:pt>
                <c:pt idx="779">
                  <c:v>1.6821743222672492E-2</c:v>
                </c:pt>
                <c:pt idx="780">
                  <c:v>1.6845552517688045E-2</c:v>
                </c:pt>
                <c:pt idx="781">
                  <c:v>1.6867022384312591E-2</c:v>
                </c:pt>
                <c:pt idx="782">
                  <c:v>1.6890302306542537E-2</c:v>
                </c:pt>
                <c:pt idx="783">
                  <c:v>1.6913308316119924E-2</c:v>
                </c:pt>
                <c:pt idx="784">
                  <c:v>1.6936040412964815E-2</c:v>
                </c:pt>
                <c:pt idx="785">
                  <c:v>1.6960490134931838E-2</c:v>
                </c:pt>
                <c:pt idx="786">
                  <c:v>1.6980682867631103E-2</c:v>
                </c:pt>
                <c:pt idx="787">
                  <c:v>1.7002593225159401E-2</c:v>
                </c:pt>
                <c:pt idx="788">
                  <c:v>1.7024229669342361E-2</c:v>
                </c:pt>
                <c:pt idx="789">
                  <c:v>1.7045592199966819E-2</c:v>
                </c:pt>
                <c:pt idx="790">
                  <c:v>1.7071848098142439E-2</c:v>
                </c:pt>
                <c:pt idx="791">
                  <c:v>1.7087495520007323E-2</c:v>
                </c:pt>
                <c:pt idx="792">
                  <c:v>1.7108036309156915E-2</c:v>
                </c:pt>
                <c:pt idx="793">
                  <c:v>1.7128303184161808E-2</c:v>
                </c:pt>
                <c:pt idx="794">
                  <c:v>1.7148296144942066E-2</c:v>
                </c:pt>
                <c:pt idx="795">
                  <c:v>1.7168015191337815E-2</c:v>
                </c:pt>
                <c:pt idx="796">
                  <c:v>1.7191032941720863E-2</c:v>
                </c:pt>
                <c:pt idx="797">
                  <c:v>1.7208400058721374E-2</c:v>
                </c:pt>
                <c:pt idx="798">
                  <c:v>1.722552884283246E-2</c:v>
                </c:pt>
                <c:pt idx="799">
                  <c:v>1.724588341142308E-2</c:v>
                </c:pt>
                <c:pt idx="800">
                  <c:v>1.7262501702752786E-2</c:v>
                </c:pt>
                <c:pt idx="801">
                  <c:v>1.7280577260043728E-2</c:v>
                </c:pt>
                <c:pt idx="802">
                  <c:v>1.7298378902070866E-2</c:v>
                </c:pt>
                <c:pt idx="803">
                  <c:v>1.7315906628621036E-2</c:v>
                </c:pt>
                <c:pt idx="804">
                  <c:v>1.7334798063783907E-2</c:v>
                </c:pt>
                <c:pt idx="805">
                  <c:v>1.7350140335024022E-2</c:v>
                </c:pt>
                <c:pt idx="806">
                  <c:v>1.7366846314663675E-2</c:v>
                </c:pt>
                <c:pt idx="807">
                  <c:v>1.7383278378400036E-2</c:v>
                </c:pt>
                <c:pt idx="808">
                  <c:v>1.7399436526126522E-2</c:v>
                </c:pt>
                <c:pt idx="809">
                  <c:v>1.7415320757763197E-2</c:v>
                </c:pt>
                <c:pt idx="810">
                  <c:v>1.7436694655268425E-2</c:v>
                </c:pt>
                <c:pt idx="811">
                  <c:v>1.7446267472260857E-2</c:v>
                </c:pt>
                <c:pt idx="812">
                  <c:v>1.7461329954908678E-2</c:v>
                </c:pt>
                <c:pt idx="813">
                  <c:v>1.7476118521040362E-2</c:v>
                </c:pt>
                <c:pt idx="814">
                  <c:v>1.7490633170522685E-2</c:v>
                </c:pt>
                <c:pt idx="815">
                  <c:v>1.7506304605772183E-2</c:v>
                </c:pt>
                <c:pt idx="816">
                  <c:v>1.7518840719219497E-2</c:v>
                </c:pt>
                <c:pt idx="817">
                  <c:v>1.7532533618220825E-2</c:v>
                </c:pt>
                <c:pt idx="818">
                  <c:v>1.754732660315117E-2</c:v>
                </c:pt>
                <c:pt idx="819">
                  <c:v>1.7559097665102996E-2</c:v>
                </c:pt>
                <c:pt idx="820">
                  <c:v>1.7571968812770677E-2</c:v>
                </c:pt>
                <c:pt idx="821">
                  <c:v>1.7584566043149508E-2</c:v>
                </c:pt>
                <c:pt idx="822">
                  <c:v>1.7596889356159551E-2</c:v>
                </c:pt>
                <c:pt idx="823">
                  <c:v>1.7608938751720871E-2</c:v>
                </c:pt>
                <c:pt idx="824">
                  <c:v>1.7620714229726886E-2</c:v>
                </c:pt>
                <c:pt idx="825">
                  <c:v>1.7632215790124306E-2</c:v>
                </c:pt>
                <c:pt idx="826">
                  <c:v>1.7643443432806549E-2</c:v>
                </c:pt>
                <c:pt idx="827">
                  <c:v>1.7654529854347345E-2</c:v>
                </c:pt>
                <c:pt idx="828">
                  <c:v>1.7665749008992648E-2</c:v>
                </c:pt>
                <c:pt idx="829">
                  <c:v>1.767711373847014E-2</c:v>
                </c:pt>
                <c:pt idx="830">
                  <c:v>1.7688624042779821E-2</c:v>
                </c:pt>
                <c:pt idx="831">
                  <c:v>1.7701554087474758E-2</c:v>
                </c:pt>
                <c:pt idx="832">
                  <c:v>1.7713366520726304E-2</c:v>
                </c:pt>
                <c:pt idx="833">
                  <c:v>1.7724028405101677E-2</c:v>
                </c:pt>
                <c:pt idx="834">
                  <c:v>1.7736121009139794E-2</c:v>
                </c:pt>
                <c:pt idx="835">
                  <c:v>1.7748359188249907E-2</c:v>
                </c:pt>
                <c:pt idx="836">
                  <c:v>1.7760742942458663E-2</c:v>
                </c:pt>
                <c:pt idx="837">
                  <c:v>1.7773272271792706E-2</c:v>
                </c:pt>
                <c:pt idx="838">
                  <c:v>1.7787298355180781E-2</c:v>
                </c:pt>
                <c:pt idx="839">
                  <c:v>1.7798767656049819E-2</c:v>
                </c:pt>
                <c:pt idx="840">
                  <c:v>1.7811733711079469E-2</c:v>
                </c:pt>
                <c:pt idx="841">
                  <c:v>1.782484534144757E-2</c:v>
                </c:pt>
                <c:pt idx="842">
                  <c:v>1.7839497901586121E-2</c:v>
                </c:pt>
                <c:pt idx="843">
                  <c:v>1.7851505328305706E-2</c:v>
                </c:pt>
                <c:pt idx="844">
                  <c:v>1.7865053684928967E-2</c:v>
                </c:pt>
                <c:pt idx="845">
                  <c:v>1.787874761705055E-2</c:v>
                </c:pt>
                <c:pt idx="846">
                  <c:v>1.7892587124723747E-2</c:v>
                </c:pt>
                <c:pt idx="847">
                  <c:v>1.7906572208055138E-2</c:v>
                </c:pt>
                <c:pt idx="848">
                  <c:v>1.7920702867018079E-2</c:v>
                </c:pt>
                <c:pt idx="849">
                  <c:v>1.7941724107566337E-2</c:v>
                </c:pt>
                <c:pt idx="850">
                  <c:v>1.7954729768314692E-2</c:v>
                </c:pt>
                <c:pt idx="851">
                  <c:v>1.7969358084473086E-2</c:v>
                </c:pt>
                <c:pt idx="852">
                  <c:v>1.798413196083537E-2</c:v>
                </c:pt>
                <c:pt idx="853">
                  <c:v>1.7999051397321608E-2</c:v>
                </c:pt>
                <c:pt idx="854">
                  <c:v>1.8014116394091673E-2</c:v>
                </c:pt>
                <c:pt idx="855">
                  <c:v>1.8029326950985691E-2</c:v>
                </c:pt>
                <c:pt idx="856">
                  <c:v>1.8044683068163536E-2</c:v>
                </c:pt>
                <c:pt idx="857">
                  <c:v>1.8060184745625207E-2</c:v>
                </c:pt>
                <c:pt idx="858">
                  <c:v>1.8075831983370705E-2</c:v>
                </c:pt>
                <c:pt idx="859">
                  <c:v>1.8091624781400029E-2</c:v>
                </c:pt>
                <c:pt idx="860">
                  <c:v>1.8107563139793115E-2</c:v>
                </c:pt>
                <c:pt idx="861">
                  <c:v>1.8123647058470027E-2</c:v>
                </c:pt>
                <c:pt idx="862">
                  <c:v>1.8139876537510702E-2</c:v>
                </c:pt>
                <c:pt idx="863">
                  <c:v>1.8156251576915139E-2</c:v>
                </c:pt>
                <c:pt idx="864">
                  <c:v>1.8172772176683338E-2</c:v>
                </c:pt>
                <c:pt idx="865">
                  <c:v>1.8194226832575211E-2</c:v>
                </c:pt>
                <c:pt idx="866">
                  <c:v>1.8211080141963265E-2</c:v>
                </c:pt>
                <c:pt idx="867">
                  <c:v>1.8228079011715081E-2</c:v>
                </c:pt>
                <c:pt idx="868">
                  <c:v>1.8245223441990532E-2</c:v>
                </c:pt>
                <c:pt idx="869">
                  <c:v>1.8262513432789618E-2</c:v>
                </c:pt>
                <c:pt idx="870">
                  <c:v>1.8279948984192274E-2</c:v>
                </c:pt>
                <c:pt idx="871">
                  <c:v>1.8297530096038628E-2</c:v>
                </c:pt>
                <c:pt idx="872">
                  <c:v>1.8315256768488553E-2</c:v>
                </c:pt>
                <c:pt idx="873">
                  <c:v>1.8333129001462112E-2</c:v>
                </c:pt>
                <c:pt idx="874">
                  <c:v>1.8351146795119178E-2</c:v>
                </c:pt>
                <c:pt idx="875">
                  <c:v>1.8374629702817558E-2</c:v>
                </c:pt>
                <c:pt idx="876">
                  <c:v>1.8387619064244021E-2</c:v>
                </c:pt>
                <c:pt idx="877">
                  <c:v>1.840607353987167E-2</c:v>
                </c:pt>
                <c:pt idx="878">
                  <c:v>1.8424656075302082E-2</c:v>
                </c:pt>
                <c:pt idx="879">
                  <c:v>1.8443169555490968E-2</c:v>
                </c:pt>
                <c:pt idx="880">
                  <c:v>1.8461557793543193E-2</c:v>
                </c:pt>
                <c:pt idx="881">
                  <c:v>1.847982078937882E-2</c:v>
                </c:pt>
                <c:pt idx="882">
                  <c:v>1.8497958542837978E-2</c:v>
                </c:pt>
                <c:pt idx="883">
                  <c:v>1.8515971054160474E-2</c:v>
                </c:pt>
                <c:pt idx="884">
                  <c:v>1.85338583231065E-2</c:v>
                </c:pt>
                <c:pt idx="885">
                  <c:v>1.8551620349755993E-2</c:v>
                </c:pt>
                <c:pt idx="886">
                  <c:v>1.8569257134108952E-2</c:v>
                </c:pt>
                <c:pt idx="887">
                  <c:v>1.8586768676085441E-2</c:v>
                </c:pt>
                <c:pt idx="888">
                  <c:v>1.8604154975765397E-2</c:v>
                </c:pt>
                <c:pt idx="889">
                  <c:v>1.8621416032988947E-2</c:v>
                </c:pt>
                <c:pt idx="890">
                  <c:v>1.8638551847915963E-2</c:v>
                </c:pt>
                <c:pt idx="891">
                  <c:v>1.8655562420306637E-2</c:v>
                </c:pt>
                <c:pt idx="892">
                  <c:v>1.8672447750320842E-2</c:v>
                </c:pt>
                <c:pt idx="893">
                  <c:v>1.8689207837878641E-2</c:v>
                </c:pt>
                <c:pt idx="894">
                  <c:v>1.870584268305997E-2</c:v>
                </c:pt>
                <c:pt idx="895">
                  <c:v>1.8722352285625021E-2</c:v>
                </c:pt>
                <c:pt idx="896">
                  <c:v>1.8744369927174986E-2</c:v>
                </c:pt>
                <c:pt idx="897">
                  <c:v>1.8754995763226034E-2</c:v>
                </c:pt>
                <c:pt idx="898">
                  <c:v>1.8771129638341932E-2</c:v>
                </c:pt>
                <c:pt idx="899">
                  <c:v>1.8787138270841552E-2</c:v>
                </c:pt>
                <c:pt idx="900">
                  <c:v>1.881204165219863E-2</c:v>
                </c:pt>
                <c:pt idx="901">
                  <c:v>1.8824242505806055E-2</c:v>
                </c:pt>
                <c:pt idx="902">
                  <c:v>1.8834412712802617E-2</c:v>
                </c:pt>
                <c:pt idx="903">
                  <c:v>1.8849920374917062E-2</c:v>
                </c:pt>
                <c:pt idx="904">
                  <c:v>1.8865302794415229E-2</c:v>
                </c:pt>
                <c:pt idx="905">
                  <c:v>1.8880559971217181E-2</c:v>
                </c:pt>
                <c:pt idx="906">
                  <c:v>1.8895691905402856E-2</c:v>
                </c:pt>
                <c:pt idx="907">
                  <c:v>1.8910698596892317E-2</c:v>
                </c:pt>
                <c:pt idx="908">
                  <c:v>1.8925580045685564E-2</c:v>
                </c:pt>
                <c:pt idx="909">
                  <c:v>1.8940336251702661E-2</c:v>
                </c:pt>
                <c:pt idx="910">
                  <c:v>1.8954967215023544E-2</c:v>
                </c:pt>
                <c:pt idx="911">
                  <c:v>1.8969472935648213E-2</c:v>
                </c:pt>
                <c:pt idx="912">
                  <c:v>1.8983853413496732E-2</c:v>
                </c:pt>
                <c:pt idx="913">
                  <c:v>1.8998108648489165E-2</c:v>
                </c:pt>
                <c:pt idx="914">
                  <c:v>1.9018259315368269E-2</c:v>
                </c:pt>
                <c:pt idx="915">
                  <c:v>1.9026243390145581E-2</c:v>
                </c:pt>
                <c:pt idx="916">
                  <c:v>1.9040122896729628E-2</c:v>
                </c:pt>
                <c:pt idx="917">
                  <c:v>1.9053877160617461E-2</c:v>
                </c:pt>
                <c:pt idx="918">
                  <c:v>1.9067506181569271E-2</c:v>
                </c:pt>
                <c:pt idx="919">
                  <c:v>1.9081009959664996E-2</c:v>
                </c:pt>
                <c:pt idx="920">
                  <c:v>1.9094388494824699E-2</c:v>
                </c:pt>
                <c:pt idx="921">
                  <c:v>1.9107641787128316E-2</c:v>
                </c:pt>
                <c:pt idx="922">
                  <c:v>1.912076983649591E-2</c:v>
                </c:pt>
                <c:pt idx="923">
                  <c:v>1.9133772643007418E-2</c:v>
                </c:pt>
                <c:pt idx="924">
                  <c:v>1.9146650206582905E-2</c:v>
                </c:pt>
                <c:pt idx="925">
                  <c:v>1.9159402527142433E-2</c:v>
                </c:pt>
                <c:pt idx="926">
                  <c:v>1.9172029604845875E-2</c:v>
                </c:pt>
                <c:pt idx="927">
                  <c:v>1.9188726518237775E-2</c:v>
                </c:pt>
                <c:pt idx="928">
                  <c:v>1.9196908031284821E-2</c:v>
                </c:pt>
                <c:pt idx="929">
                  <c:v>1.9209159379940388E-2</c:v>
                </c:pt>
                <c:pt idx="930">
                  <c:v>1.9221286163517703E-2</c:v>
                </c:pt>
                <c:pt idx="931">
                  <c:v>1.9233307363313301E-2</c:v>
                </c:pt>
                <c:pt idx="932">
                  <c:v>1.9245231792117679E-2</c:v>
                </c:pt>
                <c:pt idx="933">
                  <c:v>1.9257059449930836E-2</c:v>
                </c:pt>
                <c:pt idx="934">
                  <c:v>1.9268790336672836E-2</c:v>
                </c:pt>
                <c:pt idx="935">
                  <c:v>1.9280424452263745E-2</c:v>
                </c:pt>
                <c:pt idx="936">
                  <c:v>1.9291961796943369E-2</c:v>
                </c:pt>
                <c:pt idx="937">
                  <c:v>1.9303402370551836E-2</c:v>
                </c:pt>
                <c:pt idx="938">
                  <c:v>1.9314746173009212E-2</c:v>
                </c:pt>
                <c:pt idx="939">
                  <c:v>1.9325993204395431E-2</c:v>
                </c:pt>
                <c:pt idx="940">
                  <c:v>1.9337143464710493E-2</c:v>
                </c:pt>
                <c:pt idx="941">
                  <c:v>1.9348196953874464E-2</c:v>
                </c:pt>
                <c:pt idx="942">
                  <c:v>1.9359153672047213E-2</c:v>
                </c:pt>
                <c:pt idx="943">
                  <c:v>1.9370013618988935E-2</c:v>
                </c:pt>
                <c:pt idx="944">
                  <c:v>1.93807767948595E-2</c:v>
                </c:pt>
                <c:pt idx="945">
                  <c:v>1.9391443199499037E-2</c:v>
                </c:pt>
                <c:pt idx="946">
                  <c:v>1.9402012833067417E-2</c:v>
                </c:pt>
                <c:pt idx="947">
                  <c:v>1.9412485695484705E-2</c:v>
                </c:pt>
                <c:pt idx="948">
                  <c:v>1.9426856198325737E-2</c:v>
                </c:pt>
                <c:pt idx="949">
                  <c:v>1.9433141106866003E-2</c:v>
                </c:pt>
                <c:pt idx="950">
                  <c:v>1.9443323655750078E-2</c:v>
                </c:pt>
                <c:pt idx="951">
                  <c:v>1.9453409433403124E-2</c:v>
                </c:pt>
                <c:pt idx="952">
                  <c:v>1.9468337996508822E-2</c:v>
                </c:pt>
                <c:pt idx="953">
                  <c:v>1.9476977051979816E-2</c:v>
                </c:pt>
                <c:pt idx="954">
                  <c:v>1.9483086139375771E-2</c:v>
                </c:pt>
                <c:pt idx="955">
                  <c:v>1.949278483218464E-2</c:v>
                </c:pt>
                <c:pt idx="956">
                  <c:v>1.9502386753922352E-2</c:v>
                </c:pt>
                <c:pt idx="957">
                  <c:v>1.9511891904349099E-2</c:v>
                </c:pt>
                <c:pt idx="958">
                  <c:v>1.9521300283464882E-2</c:v>
                </c:pt>
                <c:pt idx="959">
                  <c:v>1.9530611891429572E-2</c:v>
                </c:pt>
                <c:pt idx="960">
                  <c:v>1.9539826728083298E-2</c:v>
                </c:pt>
                <c:pt idx="961">
                  <c:v>1.954894479342606E-2</c:v>
                </c:pt>
                <c:pt idx="962">
                  <c:v>1.9557966087617729E-2</c:v>
                </c:pt>
                <c:pt idx="963">
                  <c:v>1.9566890610418497E-2</c:v>
                </c:pt>
                <c:pt idx="964">
                  <c:v>1.9575718361988237E-2</c:v>
                </c:pt>
                <c:pt idx="965">
                  <c:v>1.9589055650302001E-2</c:v>
                </c:pt>
                <c:pt idx="966">
                  <c:v>1.9593083551194823E-2</c:v>
                </c:pt>
                <c:pt idx="967">
                  <c:v>1.9601620988911606E-2</c:v>
                </c:pt>
                <c:pt idx="968">
                  <c:v>1.9610061655237487E-2</c:v>
                </c:pt>
                <c:pt idx="969">
                  <c:v>1.9618405550252405E-2</c:v>
                </c:pt>
                <c:pt idx="970">
                  <c:v>1.9626652673956357E-2</c:v>
                </c:pt>
                <c:pt idx="971">
                  <c:v>1.963480302626941E-2</c:v>
                </c:pt>
                <c:pt idx="972">
                  <c:v>1.9642856607271497E-2</c:v>
                </c:pt>
                <c:pt idx="973">
                  <c:v>1.9650813416882684E-2</c:v>
                </c:pt>
                <c:pt idx="974">
                  <c:v>1.9658673455262843E-2</c:v>
                </c:pt>
                <c:pt idx="975">
                  <c:v>1.9666436722172165E-2</c:v>
                </c:pt>
                <c:pt idx="976">
                  <c:v>1.9674103217690586E-2</c:v>
                </c:pt>
                <c:pt idx="977">
                  <c:v>1.9681672941977979E-2</c:v>
                </c:pt>
                <c:pt idx="978">
                  <c:v>1.9689145894794535E-2</c:v>
                </c:pt>
                <c:pt idx="979">
                  <c:v>1.9696522076220191E-2</c:v>
                </c:pt>
                <c:pt idx="980">
                  <c:v>1.9703801486254946E-2</c:v>
                </c:pt>
                <c:pt idx="981">
                  <c:v>1.97109841248988E-2</c:v>
                </c:pt>
                <c:pt idx="982">
                  <c:v>1.9718069992151754E-2</c:v>
                </c:pt>
                <c:pt idx="983">
                  <c:v>1.9725059087933872E-2</c:v>
                </c:pt>
                <c:pt idx="984">
                  <c:v>1.9731951412405024E-2</c:v>
                </c:pt>
                <c:pt idx="985">
                  <c:v>1.973874696540534E-2</c:v>
                </c:pt>
                <c:pt idx="986">
                  <c:v>1.9745445747014756E-2</c:v>
                </c:pt>
                <c:pt idx="987">
                  <c:v>1.9752047757153335E-2</c:v>
                </c:pt>
                <c:pt idx="988">
                  <c:v>1.9758552995821077E-2</c:v>
                </c:pt>
                <c:pt idx="989">
                  <c:v>1.9764961463097919E-2</c:v>
                </c:pt>
                <c:pt idx="990">
                  <c:v>1.9771273158903924E-2</c:v>
                </c:pt>
                <c:pt idx="991">
                  <c:v>1.9777488083319028E-2</c:v>
                </c:pt>
                <c:pt idx="992">
                  <c:v>1.978360623618336E-2</c:v>
                </c:pt>
                <c:pt idx="993">
                  <c:v>1.9789627617656791E-2</c:v>
                </c:pt>
                <c:pt idx="994">
                  <c:v>1.9795552227579449E-2</c:v>
                </c:pt>
                <c:pt idx="995">
                  <c:v>1.9801380066111207E-2</c:v>
                </c:pt>
                <c:pt idx="996">
                  <c:v>1.9807111133172128E-2</c:v>
                </c:pt>
                <c:pt idx="997">
                  <c:v>1.9812745428682277E-2</c:v>
                </c:pt>
                <c:pt idx="998">
                  <c:v>1.9820937874044375E-2</c:v>
                </c:pt>
                <c:pt idx="999">
                  <c:v>1.9823723705290064E-2</c:v>
                </c:pt>
                <c:pt idx="1000">
                  <c:v>1.9831668491478993E-2</c:v>
                </c:pt>
                <c:pt idx="1001">
                  <c:v>1.9834314896014504E-2</c:v>
                </c:pt>
                <c:pt idx="1002">
                  <c:v>1.9839465334090534E-2</c:v>
                </c:pt>
                <c:pt idx="1003">
                  <c:v>1.984451900061579E-2</c:v>
                </c:pt>
                <c:pt idx="1004">
                  <c:v>1.9853956687847507E-2</c:v>
                </c:pt>
                <c:pt idx="1005">
                  <c:v>1.9857748288121257E-2</c:v>
                </c:pt>
                <c:pt idx="1006">
                  <c:v>1.9861537575192045E-2</c:v>
                </c:pt>
                <c:pt idx="1007">
                  <c:v>1.9867052271644869E-2</c:v>
                </c:pt>
                <c:pt idx="1008">
                  <c:v>1.9870719679921933E-2</c:v>
                </c:pt>
                <c:pt idx="1009">
                  <c:v>1.9875165559133379E-2</c:v>
                </c:pt>
                <c:pt idx="1010">
                  <c:v>1.9879514656215846E-2</c:v>
                </c:pt>
                <c:pt idx="1011">
                  <c:v>1.9883766971195982E-2</c:v>
                </c:pt>
                <c:pt idx="1012">
                  <c:v>1.9888764390747493E-2</c:v>
                </c:pt>
                <c:pt idx="1013">
                  <c:v>1.989198125476932E-2</c:v>
                </c:pt>
                <c:pt idx="1014">
                  <c:v>1.9895943223309231E-2</c:v>
                </c:pt>
                <c:pt idx="1015">
                  <c:v>1.989980840969352E-2</c:v>
                </c:pt>
                <c:pt idx="1016">
                  <c:v>1.990357681389554E-2</c:v>
                </c:pt>
                <c:pt idx="1017">
                  <c:v>1.9907248435941938E-2</c:v>
                </c:pt>
                <c:pt idx="1018">
                  <c:v>1.9910823275779421E-2</c:v>
                </c:pt>
                <c:pt idx="1019">
                  <c:v>1.9914301333434636E-2</c:v>
                </c:pt>
                <c:pt idx="1020">
                  <c:v>1.9918000719005846E-2</c:v>
                </c:pt>
                <c:pt idx="1021">
                  <c:v>1.992096710209168E-2</c:v>
                </c:pt>
                <c:pt idx="1022">
                  <c:v>1.9924929569179461E-2</c:v>
                </c:pt>
                <c:pt idx="1023">
                  <c:v>1.9927245741833133E-2</c:v>
                </c:pt>
                <c:pt idx="1024">
                  <c:v>1.9930239888390489E-2</c:v>
                </c:pt>
                <c:pt idx="1025">
                  <c:v>1.9933137252658994E-2</c:v>
                </c:pt>
                <c:pt idx="1026">
                  <c:v>1.9936685589476699E-2</c:v>
                </c:pt>
                <c:pt idx="1027">
                  <c:v>1.9938641634462684E-2</c:v>
                </c:pt>
                <c:pt idx="1028">
                  <c:v>1.9941248651971222E-2</c:v>
                </c:pt>
                <c:pt idx="1029">
                  <c:v>1.9943758887164265E-2</c:v>
                </c:pt>
                <c:pt idx="1030">
                  <c:v>1.9946172340148394E-2</c:v>
                </c:pt>
                <c:pt idx="1031">
                  <c:v>1.9948489010790382E-2</c:v>
                </c:pt>
                <c:pt idx="1032">
                  <c:v>1.9950708899170166E-2</c:v>
                </c:pt>
                <c:pt idx="1033">
                  <c:v>1.9952832005261101E-2</c:v>
                </c:pt>
                <c:pt idx="1034">
                  <c:v>1.9954858329063185E-2</c:v>
                </c:pt>
                <c:pt idx="1035">
                  <c:v>1.9956815596691158E-2</c:v>
                </c:pt>
                <c:pt idx="1036">
                  <c:v>1.995876104931682E-2</c:v>
                </c:pt>
                <c:pt idx="1037">
                  <c:v>1.9960697370100533E-2</c:v>
                </c:pt>
                <c:pt idx="1038">
                  <c:v>1.9962624559042297E-2</c:v>
                </c:pt>
                <c:pt idx="1039">
                  <c:v>1.9965232790959409E-2</c:v>
                </c:pt>
                <c:pt idx="1040">
                  <c:v>1.9967141169754399E-2</c:v>
                </c:pt>
                <c:pt idx="1041">
                  <c:v>1.9968351334735956E-2</c:v>
                </c:pt>
                <c:pt idx="1042">
                  <c:v>1.9970241996309923E-2</c:v>
                </c:pt>
                <c:pt idx="1043">
                  <c:v>1.9972123526015295E-2</c:v>
                </c:pt>
                <c:pt idx="1044">
                  <c:v>1.9973995923878718E-2</c:v>
                </c:pt>
                <c:pt idx="1045">
                  <c:v>1.9976546078586122E-2</c:v>
                </c:pt>
                <c:pt idx="1046">
                  <c:v>1.997771332405307E-2</c:v>
                </c:pt>
                <c:pt idx="1047">
                  <c:v>1.9979558326364E-2</c:v>
                </c:pt>
                <c:pt idx="1048">
                  <c:v>1.9981394196806335E-2</c:v>
                </c:pt>
                <c:pt idx="1049">
                  <c:v>1.9983220935460011E-2</c:v>
                </c:pt>
                <c:pt idx="1050">
                  <c:v>1.9984446839051984E-2</c:v>
                </c:pt>
                <c:pt idx="1051">
                  <c:v>1.9986847017134934E-2</c:v>
                </c:pt>
                <c:pt idx="1052">
                  <c:v>1.9988646360182827E-2</c:v>
                </c:pt>
                <c:pt idx="1053">
                  <c:v>1.9990436571415415E-2</c:v>
                </c:pt>
                <c:pt idx="1054">
                  <c:v>1.9992217650779409E-2</c:v>
                </c:pt>
                <c:pt idx="1055">
                  <c:v>1.9993989598301454E-2</c:v>
                </c:pt>
                <c:pt idx="1056">
                  <c:v>1.9997114021586881E-2</c:v>
                </c:pt>
                <c:pt idx="1057">
                  <c:v>1.9998186360492554E-2</c:v>
                </c:pt>
                <c:pt idx="1058">
                  <c:v>1.999925064970931E-2</c:v>
                </c:pt>
                <c:pt idx="1059">
                  <c:v>2.0001665221232034E-2</c:v>
                </c:pt>
                <c:pt idx="1060">
                  <c:v>2.0002712358069275E-2</c:v>
                </c:pt>
                <c:pt idx="1061">
                  <c:v>2.0004429514459687E-2</c:v>
                </c:pt>
                <c:pt idx="1062">
                  <c:v>2.0006137538981505E-2</c:v>
                </c:pt>
                <c:pt idx="1063">
                  <c:v>2.0007836431661374E-2</c:v>
                </c:pt>
                <c:pt idx="1064">
                  <c:v>2.0010202556930423E-2</c:v>
                </c:pt>
                <c:pt idx="1065">
                  <c:v>2.0011206821495264E-2</c:v>
                </c:pt>
                <c:pt idx="1066">
                  <c:v>2.001287831862264E-2</c:v>
                </c:pt>
                <c:pt idx="1067">
                  <c:v>2.0014540683854776E-2</c:v>
                </c:pt>
                <c:pt idx="1068">
                  <c:v>2.0016193917298253E-2</c:v>
                </c:pt>
                <c:pt idx="1069">
                  <c:v>2.0017838018819845E-2</c:v>
                </c:pt>
                <c:pt idx="1070">
                  <c:v>2.0019057706184284E-2</c:v>
                </c:pt>
                <c:pt idx="1071">
                  <c:v>2.0021098826363826E-2</c:v>
                </c:pt>
                <c:pt idx="1072">
                  <c:v>2.0022715532332924E-2</c:v>
                </c:pt>
                <c:pt idx="1073">
                  <c:v>2.0024323106433428E-2</c:v>
                </c:pt>
                <c:pt idx="1074">
                  <c:v>2.0025921548691983E-2</c:v>
                </c:pt>
                <c:pt idx="1075">
                  <c:v>2.0028181048106219E-2</c:v>
                </c:pt>
                <c:pt idx="1076">
                  <c:v>2.0029091037656599E-2</c:v>
                </c:pt>
                <c:pt idx="1077">
                  <c:v>2.0030662084336015E-2</c:v>
                </c:pt>
                <c:pt idx="1078">
                  <c:v>2.0032892493420107E-2</c:v>
                </c:pt>
                <c:pt idx="1079">
                  <c:v>2.0033776782089063E-2</c:v>
                </c:pt>
                <c:pt idx="1080">
                  <c:v>2.0035320433215986E-2</c:v>
                </c:pt>
                <c:pt idx="1081">
                  <c:v>2.0036854952421024E-2</c:v>
                </c:pt>
                <c:pt idx="1082">
                  <c:v>2.0038380339784112E-2</c:v>
                </c:pt>
                <c:pt idx="1083">
                  <c:v>2.0039896595305251E-2</c:v>
                </c:pt>
                <c:pt idx="1084">
                  <c:v>2.0041403718984441E-2</c:v>
                </c:pt>
                <c:pt idx="1085">
                  <c:v>2.0042901710741745E-2</c:v>
                </c:pt>
                <c:pt idx="1086">
                  <c:v>2.00443905706571E-2</c:v>
                </c:pt>
                <c:pt idx="1087">
                  <c:v>2.0045870298730506E-2</c:v>
                </c:pt>
                <c:pt idx="1088">
                  <c:v>2.0047340894935317E-2</c:v>
                </c:pt>
                <c:pt idx="1089">
                  <c:v>2.0048802359244888E-2</c:v>
                </c:pt>
                <c:pt idx="1090">
                  <c:v>2.005025469171251E-2</c:v>
                </c:pt>
                <c:pt idx="1091">
                  <c:v>2.0052358990654273E-2</c:v>
                </c:pt>
                <c:pt idx="1092">
                  <c:v>2.0053792486955935E-2</c:v>
                </c:pt>
                <c:pt idx="1093">
                  <c:v>2.0054556897930453E-2</c:v>
                </c:pt>
                <c:pt idx="1094">
                  <c:v>2.0055972702950342E-2</c:v>
                </c:pt>
                <c:pt idx="1095">
                  <c:v>2.0057379376074991E-2</c:v>
                </c:pt>
                <c:pt idx="1096">
                  <c:v>2.005877691735769E-2</c:v>
                </c:pt>
                <c:pt idx="1097">
                  <c:v>2.006082298290135E-2</c:v>
                </c:pt>
                <c:pt idx="1098">
                  <c:v>2.006154460429066E-2</c:v>
                </c:pt>
                <c:pt idx="1099">
                  <c:v>2.0062914749967575E-2</c:v>
                </c:pt>
                <c:pt idx="1100">
                  <c:v>2.0064275763775896E-2</c:v>
                </c:pt>
                <c:pt idx="1101">
                  <c:v>2.0065627645715622E-2</c:v>
                </c:pt>
                <c:pt idx="1102">
                  <c:v>2.0067625169615244E-2</c:v>
                </c:pt>
                <c:pt idx="1103">
                  <c:v>2.0068304013962646E-2</c:v>
                </c:pt>
                <c:pt idx="1104">
                  <c:v>2.0069628500323233E-2</c:v>
                </c:pt>
                <c:pt idx="1105">
                  <c:v>2.0070943854761936E-2</c:v>
                </c:pt>
                <c:pt idx="1106">
                  <c:v>2.0072250077358689E-2</c:v>
                </c:pt>
                <c:pt idx="1107">
                  <c:v>2.0073547168060202E-2</c:v>
                </c:pt>
                <c:pt idx="1108">
                  <c:v>2.0074835126919766E-2</c:v>
                </c:pt>
                <c:pt idx="1109">
                  <c:v>2.0076008727722972E-2</c:v>
                </c:pt>
                <c:pt idx="1110">
                  <c:v>2.0076625141722815E-2</c:v>
                </c:pt>
                <c:pt idx="1111">
                  <c:v>2.0077882955575888E-2</c:v>
                </c:pt>
                <c:pt idx="1112">
                  <c:v>2.0079309276477275E-2</c:v>
                </c:pt>
                <c:pt idx="1113">
                  <c:v>2.0080371190633883E-2</c:v>
                </c:pt>
                <c:pt idx="1114">
                  <c:v>2.0081601611918742E-2</c:v>
                </c:pt>
                <c:pt idx="1115">
                  <c:v>2.0082822902267594E-2</c:v>
                </c:pt>
                <c:pt idx="1116">
                  <c:v>2.0084207482078398E-2</c:v>
                </c:pt>
                <c:pt idx="1117">
                  <c:v>2.008523809047702E-2</c:v>
                </c:pt>
                <c:pt idx="1118">
                  <c:v>2.0086431988257658E-2</c:v>
                </c:pt>
                <c:pt idx="1119">
                  <c:v>2.0087616755182225E-2</c:v>
                </c:pt>
                <c:pt idx="1120">
                  <c:v>2.008879239125072E-2</c:v>
                </c:pt>
                <c:pt idx="1121">
                  <c:v>2.0089958896463145E-2</c:v>
                </c:pt>
                <c:pt idx="1122">
                  <c:v>2.0091116270819498E-2</c:v>
                </c:pt>
                <c:pt idx="1123">
                  <c:v>2.0092264514239844E-2</c:v>
                </c:pt>
                <c:pt idx="1124">
                  <c:v>2.009340362696399E-2</c:v>
                </c:pt>
                <c:pt idx="1125">
                  <c:v>2.0094854783518912E-2</c:v>
                </c:pt>
                <c:pt idx="1126">
                  <c:v>2.0095654459524326E-2</c:v>
                </c:pt>
                <c:pt idx="1127">
                  <c:v>2.0096924251395976E-2</c:v>
                </c:pt>
                <c:pt idx="1128">
                  <c:v>2.0097868768820248E-2</c:v>
                </c:pt>
                <c:pt idx="1129">
                  <c:v>2.0098962227104167E-2</c:v>
                </c:pt>
                <c:pt idx="1130">
                  <c:v>2.0100200713057959E-2</c:v>
                </c:pt>
                <c:pt idx="1131">
                  <c:v>2.010112175110379E-2</c:v>
                </c:pt>
                <c:pt idx="1132">
                  <c:v>2.0102187816819495E-2</c:v>
                </c:pt>
                <c:pt idx="1133">
                  <c:v>2.0103244751679128E-2</c:v>
                </c:pt>
                <c:pt idx="1134">
                  <c:v>2.010429255568269E-2</c:v>
                </c:pt>
                <c:pt idx="1135">
                  <c:v>2.0105331228750245E-2</c:v>
                </c:pt>
                <c:pt idx="1136">
                  <c:v>2.0106360771121601E-2</c:v>
                </c:pt>
                <c:pt idx="1137">
                  <c:v>2.0107381182477013E-2</c:v>
                </c:pt>
                <c:pt idx="1138">
                  <c:v>2.0108392462976354E-2</c:v>
                </c:pt>
                <c:pt idx="1139">
                  <c:v>2.010939461269956E-2</c:v>
                </c:pt>
                <c:pt idx="1140">
                  <c:v>2.0110387631486759E-2</c:v>
                </c:pt>
                <c:pt idx="1141">
                  <c:v>2.0111371519497823E-2</c:v>
                </c:pt>
                <c:pt idx="1142">
                  <c:v>2.0112346276492943E-2</c:v>
                </c:pt>
                <c:pt idx="1143">
                  <c:v>2.0113449103922321E-2</c:v>
                </c:pt>
                <c:pt idx="1144">
                  <c:v>2.011440429496858E-2</c:v>
                </c:pt>
                <c:pt idx="1145">
                  <c:v>2.0115215762581684E-2</c:v>
                </c:pt>
                <c:pt idx="1146">
                  <c:v>2.0116153996152519E-2</c:v>
                </c:pt>
                <c:pt idx="1147">
                  <c:v>2.0117083099027155E-2</c:v>
                </c:pt>
                <c:pt idx="1148">
                  <c:v>2.0118003070805912E-2</c:v>
                </c:pt>
                <c:pt idx="1149">
                  <c:v>2.011891391188847E-2</c:v>
                </c:pt>
                <c:pt idx="1150">
                  <c:v>2.0119943692389342E-2</c:v>
                </c:pt>
                <c:pt idx="1151">
                  <c:v>2.0120708201325499E-2</c:v>
                </c:pt>
                <c:pt idx="1152">
                  <c:v>2.0121591649759907E-2</c:v>
                </c:pt>
                <c:pt idx="1153">
                  <c:v>2.0122465967338243E-2</c:v>
                </c:pt>
                <c:pt idx="1154">
                  <c:v>2.0123454006748531E-2</c:v>
                </c:pt>
                <c:pt idx="1155">
                  <c:v>2.0124187209846767E-2</c:v>
                </c:pt>
                <c:pt idx="1156">
                  <c:v>2.012503413485689E-2</c:v>
                </c:pt>
                <c:pt idx="1157">
                  <c:v>2.0125871928931005E-2</c:v>
                </c:pt>
                <c:pt idx="1158">
                  <c:v>2.0126700592228985E-2</c:v>
                </c:pt>
                <c:pt idx="1159">
                  <c:v>2.0127520124590959E-2</c:v>
                </c:pt>
                <c:pt idx="1160">
                  <c:v>2.012833052609686E-2</c:v>
                </c:pt>
                <c:pt idx="1161">
                  <c:v>2.0129865048605922E-2</c:v>
                </c:pt>
                <c:pt idx="1162">
                  <c:v>2.0130036353895875E-2</c:v>
                </c:pt>
                <c:pt idx="1163">
                  <c:v>2.0130818058436972E-2</c:v>
                </c:pt>
                <c:pt idx="1164">
                  <c:v>2.0131590632121998E-2</c:v>
                </c:pt>
                <c:pt idx="1165">
                  <c:v>2.0132354074871017E-2</c:v>
                </c:pt>
                <c:pt idx="1166">
                  <c:v>2.0133108386763965E-2</c:v>
                </c:pt>
                <c:pt idx="1167">
                  <c:v>2.0133853567800841E-2</c:v>
                </c:pt>
                <c:pt idx="1168">
                  <c:v>2.0134589617981646E-2</c:v>
                </c:pt>
                <c:pt idx="1169">
                  <c:v>2.013531653730638E-2</c:v>
                </c:pt>
                <c:pt idx="1170">
                  <c:v>2.0136034325775043E-2</c:v>
                </c:pt>
                <c:pt idx="1171">
                  <c:v>2.0136742983307698E-2</c:v>
                </c:pt>
                <c:pt idx="1172">
                  <c:v>2.0137442510064218E-2</c:v>
                </c:pt>
                <c:pt idx="1173">
                  <c:v>2.0138132905884731E-2</c:v>
                </c:pt>
                <c:pt idx="1174">
                  <c:v>2.0138814170929109E-2</c:v>
                </c:pt>
                <c:pt idx="1175">
                  <c:v>2.0139486304957543E-2</c:v>
                </c:pt>
                <c:pt idx="1176">
                  <c:v>2.0140337060663427E-2</c:v>
                </c:pt>
                <c:pt idx="1177">
                  <c:v>2.0140988324186537E-2</c:v>
                </c:pt>
                <c:pt idx="1178">
                  <c:v>2.0141630456853576E-2</c:v>
                </c:pt>
                <c:pt idx="1179">
                  <c:v>2.014226345874448E-2</c:v>
                </c:pt>
                <c:pt idx="1180">
                  <c:v>2.0142887329699377E-2</c:v>
                </c:pt>
                <c:pt idx="1181">
                  <c:v>2.0143502069798203E-2</c:v>
                </c:pt>
                <c:pt idx="1182">
                  <c:v>2.0144107679040957E-2</c:v>
                </c:pt>
                <c:pt idx="1183">
                  <c:v>2.014470415742764E-2</c:v>
                </c:pt>
                <c:pt idx="1184">
                  <c:v>2.0145291504878315E-2</c:v>
                </c:pt>
                <c:pt idx="1185">
                  <c:v>2.014586972147292E-2</c:v>
                </c:pt>
                <c:pt idx="1186">
                  <c:v>2.0146438807291389E-2</c:v>
                </c:pt>
                <c:pt idx="1187">
                  <c:v>2.0148808787643357E-2</c:v>
                </c:pt>
                <c:pt idx="1188">
                  <c:v>2.0147549586200242E-2</c:v>
                </c:pt>
                <c:pt idx="1189">
                  <c:v>2.0148091279370561E-2</c:v>
                </c:pt>
                <c:pt idx="1190">
                  <c:v>2.0148622446640729E-2</c:v>
                </c:pt>
                <c:pt idx="1191">
                  <c:v>2.014912737577923E-2</c:v>
                </c:pt>
                <c:pt idx="1192">
                  <c:v>2.0149601588208554E-2</c:v>
                </c:pt>
                <c:pt idx="1193">
                  <c:v>2.0150045083688894E-2</c:v>
                </c:pt>
                <c:pt idx="1194">
                  <c:v>2.0150457862300186E-2</c:v>
                </c:pt>
                <c:pt idx="1195">
                  <c:v>2.0150839924122366E-2</c:v>
                </c:pt>
                <c:pt idx="1196">
                  <c:v>2.0151191269155433E-2</c:v>
                </c:pt>
                <c:pt idx="1197">
                  <c:v>2.0151511897239516E-2</c:v>
                </c:pt>
                <c:pt idx="1198">
                  <c:v>2.0151801808534486E-2</c:v>
                </c:pt>
                <c:pt idx="1199">
                  <c:v>2.0152061003120281E-2</c:v>
                </c:pt>
                <c:pt idx="1200">
                  <c:v>2.0152289480677155E-2</c:v>
                </c:pt>
                <c:pt idx="1201">
                  <c:v>2.0152487241524852E-2</c:v>
                </c:pt>
                <c:pt idx="1202">
                  <c:v>2.0152654285503502E-2</c:v>
                </c:pt>
                <c:pt idx="1203">
                  <c:v>2.0152790612613103E-2</c:v>
                </c:pt>
                <c:pt idx="1204">
                  <c:v>2.0152896222853656E-2</c:v>
                </c:pt>
                <c:pt idx="1205">
                  <c:v>2.0152971116385032E-2</c:v>
                </c:pt>
                <c:pt idx="1206">
                  <c:v>2.0153015292967424E-2</c:v>
                </c:pt>
                <c:pt idx="1207">
                  <c:v>2.0153028752760704E-2</c:v>
                </c:pt>
                <c:pt idx="1208">
                  <c:v>2.015412891160473E-2</c:v>
                </c:pt>
                <c:pt idx="1209">
                  <c:v>2.0152963521899991E-2</c:v>
                </c:pt>
                <c:pt idx="1210">
                  <c:v>2.0152884831166062E-2</c:v>
                </c:pt>
                <c:pt idx="1211">
                  <c:v>2.0152775423563085E-2</c:v>
                </c:pt>
                <c:pt idx="1212">
                  <c:v>2.0152541436813109E-2</c:v>
                </c:pt>
                <c:pt idx="1213">
                  <c:v>2.0153537926423937E-2</c:v>
                </c:pt>
                <c:pt idx="1214">
                  <c:v>2.0152262899859608E-2</c:v>
                </c:pt>
                <c:pt idx="1215">
                  <c:v>2.0152030624940309E-2</c:v>
                </c:pt>
                <c:pt idx="1216">
                  <c:v>2.0151767633231898E-2</c:v>
                </c:pt>
                <c:pt idx="1217">
                  <c:v>2.0151473924574503E-2</c:v>
                </c:pt>
                <c:pt idx="1218">
                  <c:v>2.0151149499287868E-2</c:v>
                </c:pt>
                <c:pt idx="1219">
                  <c:v>2.0150794356892376E-2</c:v>
                </c:pt>
                <c:pt idx="1220">
                  <c:v>2.0150408497947581E-2</c:v>
                </c:pt>
                <c:pt idx="1221">
                  <c:v>2.0149991921973864E-2</c:v>
                </c:pt>
                <c:pt idx="1222">
                  <c:v>2.01495446291311E-2</c:v>
                </c:pt>
                <c:pt idx="1223">
                  <c:v>2.0149066619579159E-2</c:v>
                </c:pt>
                <c:pt idx="1224">
                  <c:v>2.014855789315817E-2</c:v>
                </c:pt>
                <c:pt idx="1225">
                  <c:v>2.0150113381728119E-2</c:v>
                </c:pt>
                <c:pt idx="1226">
                  <c:v>2.0147448289788983E-2</c:v>
                </c:pt>
                <c:pt idx="1227">
                  <c:v>2.0146847412840785E-2</c:v>
                </c:pt>
                <c:pt idx="1228">
                  <c:v>2.0146215819103475E-2</c:v>
                </c:pt>
                <c:pt idx="1229">
                  <c:v>2.014555350841718E-2</c:v>
                </c:pt>
                <c:pt idx="1230">
                  <c:v>2.0144860481021709E-2</c:v>
                </c:pt>
                <c:pt idx="1231">
                  <c:v>2.0144136736677254E-2</c:v>
                </c:pt>
                <c:pt idx="1232">
                  <c:v>2.0143382275623622E-2</c:v>
                </c:pt>
                <c:pt idx="1233">
                  <c:v>2.0142597097621007E-2</c:v>
                </c:pt>
                <c:pt idx="1234">
                  <c:v>2.0141781202909215E-2</c:v>
                </c:pt>
                <c:pt idx="1235">
                  <c:v>2.0140934591248438E-2</c:v>
                </c:pt>
                <c:pt idx="1236">
                  <c:v>2.014005726279855E-2</c:v>
                </c:pt>
                <c:pt idx="1237">
                  <c:v>2.0139149217559549E-2</c:v>
                </c:pt>
                <c:pt idx="1238">
                  <c:v>2.0138210455371564E-2</c:v>
                </c:pt>
                <c:pt idx="1239">
                  <c:v>2.0137240976474402E-2</c:v>
                </c:pt>
                <c:pt idx="1240">
                  <c:v>2.0136240780708192E-2</c:v>
                </c:pt>
                <c:pt idx="1241">
                  <c:v>2.0135209867992998E-2</c:v>
                </c:pt>
                <c:pt idx="1242">
                  <c:v>2.0134148238568628E-2</c:v>
                </c:pt>
                <c:pt idx="1243">
                  <c:v>2.0133055892355145E-2</c:v>
                </c:pt>
                <c:pt idx="1244">
                  <c:v>2.0131932829192678E-2</c:v>
                </c:pt>
                <c:pt idx="1245">
                  <c:v>2.0130779049321035E-2</c:v>
                </c:pt>
                <c:pt idx="1246">
                  <c:v>2.0129594552500407E-2</c:v>
                </c:pt>
                <c:pt idx="1247">
                  <c:v>2.0128379338890667E-2</c:v>
                </c:pt>
                <c:pt idx="1248">
                  <c:v>2.0127133408411879E-2</c:v>
                </c:pt>
                <c:pt idx="1249">
                  <c:v>2.0125856761223915E-2</c:v>
                </c:pt>
                <c:pt idx="1250">
                  <c:v>2.0124549397166902E-2</c:v>
                </c:pt>
                <c:pt idx="1251">
                  <c:v>2.0123211316160905E-2</c:v>
                </c:pt>
                <c:pt idx="1252">
                  <c:v>2.0121842518365796E-2</c:v>
                </c:pt>
                <c:pt idx="1253">
                  <c:v>2.0120443003781574E-2</c:v>
                </c:pt>
                <c:pt idx="1254">
                  <c:v>2.011901277240824E-2</c:v>
                </c:pt>
                <c:pt idx="1255">
                  <c:v>2.0117551824165858E-2</c:v>
                </c:pt>
                <c:pt idx="1256">
                  <c:v>2.0116060159054427E-2</c:v>
                </c:pt>
                <c:pt idx="1257">
                  <c:v>2.0114537777233821E-2</c:v>
                </c:pt>
                <c:pt idx="1258">
                  <c:v>2.0113658756324426E-2</c:v>
                </c:pt>
                <c:pt idx="1259">
                  <c:v>2.0111400862985462E-2</c:v>
                </c:pt>
                <c:pt idx="1260">
                  <c:v>2.011044249658589E-2</c:v>
                </c:pt>
                <c:pt idx="1261">
                  <c:v>2.0108141081420783E-2</c:v>
                </c:pt>
                <c:pt idx="1262">
                  <c:v>2.0106465115334871E-2</c:v>
                </c:pt>
                <c:pt idx="1263">
                  <c:v>2.0104758432539782E-2</c:v>
                </c:pt>
                <c:pt idx="1264">
                  <c:v>2.0105198676407809E-2</c:v>
                </c:pt>
                <c:pt idx="1265">
                  <c:v>2.0099971169793562E-2</c:v>
                </c:pt>
                <c:pt idx="1266">
                  <c:v>2.0100056431671121E-2</c:v>
                </c:pt>
                <c:pt idx="1267">
                  <c:v>2.0098646215187532E-2</c:v>
                </c:pt>
                <c:pt idx="1268">
                  <c:v>2.0096348648150908E-2</c:v>
                </c:pt>
                <c:pt idx="1269">
                  <c:v>2.0094448676024612E-2</c:v>
                </c:pt>
                <c:pt idx="1270">
                  <c:v>2.0092517983698599E-2</c:v>
                </c:pt>
                <c:pt idx="1271">
                  <c:v>2.0090556571146223E-2</c:v>
                </c:pt>
                <c:pt idx="1272">
                  <c:v>2.0088981242585291E-2</c:v>
                </c:pt>
                <c:pt idx="1273">
                  <c:v>2.0086541585309092E-2</c:v>
                </c:pt>
                <c:pt idx="1274">
                  <c:v>2.0084488012050983E-2</c:v>
                </c:pt>
                <c:pt idx="1275">
                  <c:v>2.0082403718593156E-2</c:v>
                </c:pt>
                <c:pt idx="1276">
                  <c:v>2.0080288704908966E-2</c:v>
                </c:pt>
                <c:pt idx="1277">
                  <c:v>2.0078142970998414E-2</c:v>
                </c:pt>
                <c:pt idx="1278">
                  <c:v>2.0075966516861499E-2</c:v>
                </c:pt>
                <c:pt idx="1279">
                  <c:v>2.0073759342524866E-2</c:v>
                </c:pt>
                <c:pt idx="1280">
                  <c:v>2.0069434294924804E-2</c:v>
                </c:pt>
                <c:pt idx="1281">
                  <c:v>2.0069252833199158E-2</c:v>
                </c:pt>
                <c:pt idx="1282">
                  <c:v>2.0067347153025494E-2</c:v>
                </c:pt>
                <c:pt idx="1283">
                  <c:v>2.006462344302129E-2</c:v>
                </c:pt>
                <c:pt idx="1284">
                  <c:v>2.0062262667659425E-2</c:v>
                </c:pt>
                <c:pt idx="1285">
                  <c:v>2.0059871172017907E-2</c:v>
                </c:pt>
                <c:pt idx="1286">
                  <c:v>2.0057833303717132E-2</c:v>
                </c:pt>
                <c:pt idx="1287">
                  <c:v>2.0054996020215654E-2</c:v>
                </c:pt>
                <c:pt idx="1288">
                  <c:v>2.0052512364001629E-2</c:v>
                </c:pt>
                <c:pt idx="1289">
                  <c:v>2.0049997987641177E-2</c:v>
                </c:pt>
                <c:pt idx="1290">
                  <c:v>2.0047452891001072E-2</c:v>
                </c:pt>
                <c:pt idx="1291">
                  <c:v>2.004524974941857E-2</c:v>
                </c:pt>
                <c:pt idx="1292">
                  <c:v>2.0042270537201645E-2</c:v>
                </c:pt>
                <c:pt idx="1293">
                  <c:v>2.0039633280042324E-2</c:v>
                </c:pt>
                <c:pt idx="1294">
                  <c:v>2.0036965302683285E-2</c:v>
                </c:pt>
                <c:pt idx="1295">
                  <c:v>2.0034266605151174E-2</c:v>
                </c:pt>
                <c:pt idx="1296">
                  <c:v>2.0031537187392701E-2</c:v>
                </c:pt>
                <c:pt idx="1297">
                  <c:v>2.0028777049461155E-2</c:v>
                </c:pt>
                <c:pt idx="1298">
                  <c:v>2.0025986191383183E-2</c:v>
                </c:pt>
                <c:pt idx="1299">
                  <c:v>2.0023518524718842E-2</c:v>
                </c:pt>
                <c:pt idx="1300">
                  <c:v>2.0020663873223654E-2</c:v>
                </c:pt>
                <c:pt idx="1301">
                  <c:v>2.0017429296030897E-2</c:v>
                </c:pt>
                <c:pt idx="1302">
                  <c:v>2.0014515557233992E-2</c:v>
                </c:pt>
                <c:pt idx="1303">
                  <c:v>2.0011571098264014E-2</c:v>
                </c:pt>
                <c:pt idx="1304">
                  <c:v>2.0008595919147609E-2</c:v>
                </c:pt>
                <c:pt idx="1305">
                  <c:v>2.0005929787931809E-2</c:v>
                </c:pt>
                <c:pt idx="1306">
                  <c:v>2.0002553400395584E-2</c:v>
                </c:pt>
                <c:pt idx="1307">
                  <c:v>1.9999486060786609E-2</c:v>
                </c:pt>
                <c:pt idx="1308">
                  <c:v>1.9996388001004561E-2</c:v>
                </c:pt>
                <c:pt idx="1309">
                  <c:v>1.9993259221076087E-2</c:v>
                </c:pt>
                <c:pt idx="1310">
                  <c:v>1.9988081765411891E-2</c:v>
                </c:pt>
                <c:pt idx="1311">
                  <c:v>1.9986909500779859E-2</c:v>
                </c:pt>
                <c:pt idx="1312">
                  <c:v>1.998368856038546E-2</c:v>
                </c:pt>
                <c:pt idx="1313">
                  <c:v>1.9980436899871279E-2</c:v>
                </c:pt>
                <c:pt idx="1314">
                  <c:v>1.9977154519210671E-2</c:v>
                </c:pt>
                <c:pt idx="1315">
                  <c:v>1.9973841418376992E-2</c:v>
                </c:pt>
                <c:pt idx="1316">
                  <c:v>1.9971124744696311E-2</c:v>
                </c:pt>
                <c:pt idx="1317">
                  <c:v>1.9967434355989688E-2</c:v>
                </c:pt>
                <c:pt idx="1318">
                  <c:v>1.9963717795183911E-2</c:v>
                </c:pt>
                <c:pt idx="1319">
                  <c:v>1.9960588345271368E-2</c:v>
                </c:pt>
                <c:pt idx="1320">
                  <c:v>1.9956815112358584E-2</c:v>
                </c:pt>
                <c:pt idx="1321">
                  <c:v>1.9953317690752925E-2</c:v>
                </c:pt>
                <c:pt idx="1322">
                  <c:v>1.9949789549054131E-2</c:v>
                </c:pt>
                <c:pt idx="1323">
                  <c:v>1.994623068720891E-2</c:v>
                </c:pt>
                <c:pt idx="1324">
                  <c:v>1.9942935687036201E-2</c:v>
                </c:pt>
                <c:pt idx="1325">
                  <c:v>1.9939020803212415E-2</c:v>
                </c:pt>
                <c:pt idx="1326">
                  <c:v>1.9935369781034495E-2</c:v>
                </c:pt>
                <c:pt idx="1327">
                  <c:v>1.993168803876344E-2</c:v>
                </c:pt>
                <c:pt idx="1328">
                  <c:v>1.9927975576345958E-2</c:v>
                </c:pt>
                <c:pt idx="1329">
                  <c:v>1.992423239388863E-2</c:v>
                </c:pt>
                <c:pt idx="1330">
                  <c:v>1.9920458491284876E-2</c:v>
                </c:pt>
                <c:pt idx="1331">
                  <c:v>1.9913912534095246E-2</c:v>
                </c:pt>
                <c:pt idx="1332">
                  <c:v>1.9912818525824605E-2</c:v>
                </c:pt>
                <c:pt idx="1333">
                  <c:v>1.9908952462968088E-2</c:v>
                </c:pt>
                <c:pt idx="1334">
                  <c:v>1.9905326237621424E-2</c:v>
                </c:pt>
                <c:pt idx="1335">
                  <c:v>1.9901128176949001E-2</c:v>
                </c:pt>
                <c:pt idx="1336">
                  <c:v>1.9897169953839722E-2</c:v>
                </c:pt>
                <c:pt idx="1337">
                  <c:v>1.9893181010610661E-2</c:v>
                </c:pt>
                <c:pt idx="1338">
                  <c:v>1.9889422248935418E-2</c:v>
                </c:pt>
                <c:pt idx="1339">
                  <c:v>1.9885110964006358E-2</c:v>
                </c:pt>
                <c:pt idx="1340">
                  <c:v>1.9881029860577826E-2</c:v>
                </c:pt>
                <c:pt idx="1341">
                  <c:v>1.9876918037109448E-2</c:v>
                </c:pt>
                <c:pt idx="1342">
                  <c:v>1.9872775493547934E-2</c:v>
                </c:pt>
                <c:pt idx="1343">
                  <c:v>1.9868602229946575E-2</c:v>
                </c:pt>
                <c:pt idx="1344">
                  <c:v>1.9864398246278725E-2</c:v>
                </c:pt>
                <c:pt idx="1345">
                  <c:v>1.986016354257103E-2</c:v>
                </c:pt>
                <c:pt idx="1346">
                  <c:v>1.9855898118770199E-2</c:v>
                </c:pt>
                <c:pt idx="1347">
                  <c:v>1.9851601974982813E-2</c:v>
                </c:pt>
                <c:pt idx="1348">
                  <c:v>1.9847275111102292E-2</c:v>
                </c:pt>
                <c:pt idx="1349">
                  <c:v>1.984291752720857E-2</c:v>
                </c:pt>
                <c:pt idx="1350">
                  <c:v>1.9838529223275003E-2</c:v>
                </c:pt>
                <c:pt idx="1351">
                  <c:v>1.9834339536504153E-2</c:v>
                </c:pt>
                <c:pt idx="1352">
                  <c:v>1.9829887352982301E-2</c:v>
                </c:pt>
                <c:pt idx="1353">
                  <c:v>1.9825179991261876E-2</c:v>
                </c:pt>
                <c:pt idx="1354">
                  <c:v>1.9820668807222219E-2</c:v>
                </c:pt>
                <c:pt idx="1355">
                  <c:v>1.9816126903169362E-2</c:v>
                </c:pt>
                <c:pt idx="1356">
                  <c:v>1.981155427907666E-2</c:v>
                </c:pt>
                <c:pt idx="1357">
                  <c:v>1.9807165610534749E-2</c:v>
                </c:pt>
                <c:pt idx="1358">
                  <c:v>1.9802316870851655E-2</c:v>
                </c:pt>
                <c:pt idx="1359">
                  <c:v>1.9797652086745998E-2</c:v>
                </c:pt>
                <c:pt idx="1360">
                  <c:v>1.9792956582627141E-2</c:v>
                </c:pt>
                <c:pt idx="1361">
                  <c:v>1.978823035852173E-2</c:v>
                </c:pt>
                <c:pt idx="1362">
                  <c:v>1.9781021920701747E-2</c:v>
                </c:pt>
                <c:pt idx="1363">
                  <c:v>1.9778685750271308E-2</c:v>
                </c:pt>
                <c:pt idx="1364">
                  <c:v>1.9773867366179587E-2</c:v>
                </c:pt>
                <c:pt idx="1365">
                  <c:v>1.9769018262101312E-2</c:v>
                </c:pt>
                <c:pt idx="1366">
                  <c:v>1.9764138438036483E-2</c:v>
                </c:pt>
                <c:pt idx="1367">
                  <c:v>1.9759227894038389E-2</c:v>
                </c:pt>
                <c:pt idx="1368">
                  <c:v>1.9754661689168174E-2</c:v>
                </c:pt>
                <c:pt idx="1369">
                  <c:v>1.9749499822470096E-2</c:v>
                </c:pt>
                <c:pt idx="1370">
                  <c:v>1.9744311942098136E-2</c:v>
                </c:pt>
                <c:pt idx="1371">
                  <c:v>1.973945875543226E-2</c:v>
                </c:pt>
                <c:pt idx="1372">
                  <c:v>1.9734214374356185E-2</c:v>
                </c:pt>
                <c:pt idx="1373">
                  <c:v>1.9729119510545345E-2</c:v>
                </c:pt>
                <c:pt idx="1374">
                  <c:v>1.9723993926801242E-2</c:v>
                </c:pt>
                <c:pt idx="1375">
                  <c:v>1.9718837623070584E-2</c:v>
                </c:pt>
                <c:pt idx="1376">
                  <c:v>1.9713818460465049E-2</c:v>
                </c:pt>
                <c:pt idx="1377">
                  <c:v>1.9708432855836122E-2</c:v>
                </c:pt>
                <c:pt idx="1378">
                  <c:v>1.9703184392358963E-2</c:v>
                </c:pt>
                <c:pt idx="1379">
                  <c:v>1.9697905208868605E-2</c:v>
                </c:pt>
                <c:pt idx="1380">
                  <c:v>1.9692595305498273E-2</c:v>
                </c:pt>
                <c:pt idx="1381">
                  <c:v>1.9683880364622652E-2</c:v>
                </c:pt>
                <c:pt idx="1382">
                  <c:v>1.9681883338984463E-2</c:v>
                </c:pt>
                <c:pt idx="1383">
                  <c:v>1.967648127586763E-2</c:v>
                </c:pt>
                <c:pt idx="1384">
                  <c:v>1.9671048492817533E-2</c:v>
                </c:pt>
                <c:pt idx="1385">
                  <c:v>1.9665584989914109E-2</c:v>
                </c:pt>
                <c:pt idx="1386">
                  <c:v>1.9660090767050775E-2</c:v>
                </c:pt>
                <c:pt idx="1387">
                  <c:v>1.9654706316525328E-2</c:v>
                </c:pt>
                <c:pt idx="1388">
                  <c:v>1.9649010161657543E-2</c:v>
                </c:pt>
                <c:pt idx="1389">
                  <c:v>1.964342377915429E-2</c:v>
                </c:pt>
                <c:pt idx="1390">
                  <c:v>1.9637939671253157E-2</c:v>
                </c:pt>
                <c:pt idx="1391">
                  <c:v>1.9632158854454573E-2</c:v>
                </c:pt>
                <c:pt idx="1392">
                  <c:v>1.9626480312311401E-2</c:v>
                </c:pt>
                <c:pt idx="1393">
                  <c:v>1.9620771050288255E-2</c:v>
                </c:pt>
                <c:pt idx="1394">
                  <c:v>1.9615031068385136E-2</c:v>
                </c:pt>
                <c:pt idx="1395">
                  <c:v>1.9609260366628689E-2</c:v>
                </c:pt>
                <c:pt idx="1396">
                  <c:v>1.960345894504556E-2</c:v>
                </c:pt>
                <c:pt idx="1397">
                  <c:v>1.9597626803555812E-2</c:v>
                </c:pt>
                <c:pt idx="1398">
                  <c:v>1.9591763942212737E-2</c:v>
                </c:pt>
                <c:pt idx="1399">
                  <c:v>1.9585870361096269E-2</c:v>
                </c:pt>
                <c:pt idx="1400">
                  <c:v>1.9579946060046538E-2</c:v>
                </c:pt>
                <c:pt idx="1401">
                  <c:v>1.957399103925006E-2</c:v>
                </c:pt>
                <c:pt idx="1402">
                  <c:v>1.956800529857361E-2</c:v>
                </c:pt>
                <c:pt idx="1403">
                  <c:v>1.95620891779269E-2</c:v>
                </c:pt>
                <c:pt idx="1404">
                  <c:v>1.955603947470852E-2</c:v>
                </c:pt>
                <c:pt idx="1405">
                  <c:v>1.9549863757637453E-2</c:v>
                </c:pt>
                <c:pt idx="1406">
                  <c:v>1.9543755137707564E-2</c:v>
                </c:pt>
                <c:pt idx="1407">
                  <c:v>1.9537615797950991E-2</c:v>
                </c:pt>
                <c:pt idx="1408">
                  <c:v>1.9531445738394382E-2</c:v>
                </c:pt>
                <c:pt idx="1409">
                  <c:v>1.9525330137954988E-2</c:v>
                </c:pt>
                <c:pt idx="1410">
                  <c:v>1.9519013459907697E-2</c:v>
                </c:pt>
                <c:pt idx="1411">
                  <c:v>1.9512751240977622E-2</c:v>
                </c:pt>
                <c:pt idx="1412">
                  <c:v>1.9506458302274154E-2</c:v>
                </c:pt>
                <c:pt idx="1413">
                  <c:v>1.950013464377065E-2</c:v>
                </c:pt>
                <c:pt idx="1414">
                  <c:v>1.9493852767444864E-2</c:v>
                </c:pt>
                <c:pt idx="1415">
                  <c:v>1.9487395167470112E-2</c:v>
                </c:pt>
                <c:pt idx="1416">
                  <c:v>1.9480979349673078E-2</c:v>
                </c:pt>
                <c:pt idx="1417">
                  <c:v>1.9474532812102652E-2</c:v>
                </c:pt>
                <c:pt idx="1418">
                  <c:v>1.9468055554785479E-2</c:v>
                </c:pt>
                <c:pt idx="1419">
                  <c:v>1.9461547577748206E-2</c:v>
                </c:pt>
                <c:pt idx="1420">
                  <c:v>1.9455008880910896E-2</c:v>
                </c:pt>
                <c:pt idx="1421">
                  <c:v>1.944556075909265E-2</c:v>
                </c:pt>
                <c:pt idx="1422">
                  <c:v>1.9438898481523026E-2</c:v>
                </c:pt>
                <c:pt idx="1423">
                  <c:v>1.9432259565306254E-2</c:v>
                </c:pt>
                <c:pt idx="1424">
                  <c:v>1.9424634620230918E-2</c:v>
                </c:pt>
                <c:pt idx="1425">
                  <c:v>1.9418889582905052E-2</c:v>
                </c:pt>
                <c:pt idx="1426">
                  <c:v>1.9412158516800559E-2</c:v>
                </c:pt>
                <c:pt idx="1427">
                  <c:v>1.9405396733906954E-2</c:v>
                </c:pt>
                <c:pt idx="1428">
                  <c:v>1.9397631369875157E-2</c:v>
                </c:pt>
                <c:pt idx="1429">
                  <c:v>1.939178101831196E-2</c:v>
                </c:pt>
                <c:pt idx="1430">
                  <c:v>1.938492708561057E-2</c:v>
                </c:pt>
                <c:pt idx="1431">
                  <c:v>1.9378042436200005E-2</c:v>
                </c:pt>
                <c:pt idx="1432">
                  <c:v>1.9371127070160199E-2</c:v>
                </c:pt>
                <c:pt idx="1433">
                  <c:v>1.9364180987571089E-2</c:v>
                </c:pt>
                <c:pt idx="1434">
                  <c:v>1.9357204188272803E-2</c:v>
                </c:pt>
                <c:pt idx="1435">
                  <c:v>1.9350196672345277E-2</c:v>
                </c:pt>
                <c:pt idx="1436">
                  <c:v>1.9341141874393841E-2</c:v>
                </c:pt>
                <c:pt idx="1437">
                  <c:v>1.933608949068244E-2</c:v>
                </c:pt>
                <c:pt idx="1438">
                  <c:v>1.9328989824787257E-2</c:v>
                </c:pt>
                <c:pt idx="1439">
                  <c:v>1.9320838308765076E-2</c:v>
                </c:pt>
                <c:pt idx="1440">
                  <c:v>1.9314698343269043E-2</c:v>
                </c:pt>
                <c:pt idx="1441">
                  <c:v>1.9307506527646012E-2</c:v>
                </c:pt>
                <c:pt idx="1442">
                  <c:v>1.92992496973865E-2</c:v>
                </c:pt>
                <c:pt idx="1443">
                  <c:v>1.9293030746352358E-2</c:v>
                </c:pt>
                <c:pt idx="1444">
                  <c:v>1.9285746780841606E-2</c:v>
                </c:pt>
                <c:pt idx="1445">
                  <c:v>1.9278432098701614E-2</c:v>
                </c:pt>
                <c:pt idx="1446">
                  <c:v>1.9271086699852447E-2</c:v>
                </c:pt>
                <c:pt idx="1447">
                  <c:v>1.9263710584533911E-2</c:v>
                </c:pt>
                <c:pt idx="1448">
                  <c:v>1.9256303752506199E-2</c:v>
                </c:pt>
                <c:pt idx="1449">
                  <c:v>1.9248866203929182E-2</c:v>
                </c:pt>
                <c:pt idx="1450">
                  <c:v>1.9241397938722926E-2</c:v>
                </c:pt>
                <c:pt idx="1451">
                  <c:v>1.9233924774395561E-2</c:v>
                </c:pt>
                <c:pt idx="1452">
                  <c:v>1.9226480456673301E-2</c:v>
                </c:pt>
                <c:pt idx="1453">
                  <c:v>1.9219065188913476E-2</c:v>
                </c:pt>
                <c:pt idx="1454">
                  <c:v>1.9211678971116086E-2</c:v>
                </c:pt>
                <c:pt idx="1455">
                  <c:v>1.9203273150436573E-2</c:v>
                </c:pt>
                <c:pt idx="1456">
                  <c:v>1.9195949182364558E-2</c:v>
                </c:pt>
                <c:pt idx="1457">
                  <c:v>1.9189694616699171E-2</c:v>
                </c:pt>
                <c:pt idx="1458">
                  <c:v>1.9182424598511716E-2</c:v>
                </c:pt>
                <c:pt idx="1459">
                  <c:v>1.9175183630046888E-2</c:v>
                </c:pt>
                <c:pt idx="1460">
                  <c:v>1.9167971711544496E-2</c:v>
                </c:pt>
                <c:pt idx="1461">
                  <c:v>1.9160788842844667E-2</c:v>
                </c:pt>
                <c:pt idx="1462">
                  <c:v>1.9152615421385022E-2</c:v>
                </c:pt>
                <c:pt idx="1463">
                  <c:v>1.914651025525238E-2</c:v>
                </c:pt>
                <c:pt idx="1464">
                  <c:v>1.9139414536279986E-2</c:v>
                </c:pt>
                <c:pt idx="1465">
                  <c:v>1.9132347867110155E-2</c:v>
                </c:pt>
                <c:pt idx="1466">
                  <c:v>1.9125316744186271E-2</c:v>
                </c:pt>
                <c:pt idx="1467">
                  <c:v>1.9118301678497929E-2</c:v>
                </c:pt>
                <c:pt idx="1468">
                  <c:v>1.9111322159055533E-2</c:v>
                </c:pt>
                <c:pt idx="1469">
                  <c:v>1.9104371689495636E-2</c:v>
                </c:pt>
                <c:pt idx="1470">
                  <c:v>1.9097450269658367E-2</c:v>
                </c:pt>
                <c:pt idx="1471">
                  <c:v>1.9090557899783533E-2</c:v>
                </c:pt>
                <c:pt idx="1472">
                  <c:v>1.9083694579871135E-2</c:v>
                </c:pt>
                <c:pt idx="1473">
                  <c:v>1.9074931937859141E-2</c:v>
                </c:pt>
                <c:pt idx="1474">
                  <c:v>1.9068116076503827E-2</c:v>
                </c:pt>
                <c:pt idx="1475">
                  <c:v>1.9061348205999806E-2</c:v>
                </c:pt>
                <c:pt idx="1476">
                  <c:v>1.9054609385458221E-2</c:v>
                </c:pt>
                <c:pt idx="1477">
                  <c:v>1.9047899614639263E-2</c:v>
                </c:pt>
                <c:pt idx="1478">
                  <c:v>1.9041218893862677E-2</c:v>
                </c:pt>
                <c:pt idx="1479">
                  <c:v>1.9034567222808718E-2</c:v>
                </c:pt>
                <c:pt idx="1480">
                  <c:v>1.9027944601637259E-2</c:v>
                </c:pt>
                <c:pt idx="1481">
                  <c:v>1.9021351030348299E-2</c:v>
                </c:pt>
                <c:pt idx="1482">
                  <c:v>1.9014786508941839E-2</c:v>
                </c:pt>
                <c:pt idx="1483">
                  <c:v>1.9008251037337942E-2</c:v>
                </c:pt>
                <c:pt idx="1484">
                  <c:v>1.9001744615536609E-2</c:v>
                </c:pt>
                <c:pt idx="1485">
                  <c:v>1.8995267243617775E-2</c:v>
                </c:pt>
                <c:pt idx="1486">
                  <c:v>1.8988818921581441E-2</c:v>
                </c:pt>
                <c:pt idx="1487">
                  <c:v>1.8981484981885899E-2</c:v>
                </c:pt>
                <c:pt idx="1488">
                  <c:v>1.8975098909495003E-2</c:v>
                </c:pt>
                <c:pt idx="1489">
                  <c:v>1.896874188690667E-2</c:v>
                </c:pt>
                <c:pt idx="1490">
                  <c:v>1.8962413914200837E-2</c:v>
                </c:pt>
                <c:pt idx="1491">
                  <c:v>1.8956114991297568E-2</c:v>
                </c:pt>
                <c:pt idx="1492">
                  <c:v>1.8949845118276798E-2</c:v>
                </c:pt>
                <c:pt idx="1493">
                  <c:v>1.8943604295058591E-2</c:v>
                </c:pt>
                <c:pt idx="1494">
                  <c:v>1.8937392521642948E-2</c:v>
                </c:pt>
                <c:pt idx="1495">
                  <c:v>1.8931209798109805E-2</c:v>
                </c:pt>
                <c:pt idx="1496">
                  <c:v>1.8925056124379225E-2</c:v>
                </c:pt>
                <c:pt idx="1497">
                  <c:v>1.8918931500451208E-2</c:v>
                </c:pt>
                <c:pt idx="1498">
                  <c:v>1.8912835926405691E-2</c:v>
                </c:pt>
                <c:pt idx="1499">
                  <c:v>1.8906962872042854E-2</c:v>
                </c:pt>
                <c:pt idx="1500">
                  <c:v>1.8900731927722347E-2</c:v>
                </c:pt>
                <c:pt idx="1501">
                  <c:v>1.8894723503084521E-2</c:v>
                </c:pt>
                <c:pt idx="1502">
                  <c:v>1.888874412840913E-2</c:v>
                </c:pt>
                <c:pt idx="1503">
                  <c:v>1.8882793803456366E-2</c:v>
                </c:pt>
                <c:pt idx="1504">
                  <c:v>1.8876872528306166E-2</c:v>
                </c:pt>
                <c:pt idx="1505">
                  <c:v>1.8870980302958529E-2</c:v>
                </c:pt>
                <c:pt idx="1506">
                  <c:v>1.8865117127493392E-2</c:v>
                </c:pt>
                <c:pt idx="1507">
                  <c:v>1.8859283001830818E-2</c:v>
                </c:pt>
                <c:pt idx="1508">
                  <c:v>1.8853477925890871E-2</c:v>
                </c:pt>
                <c:pt idx="1509">
                  <c:v>1.8847701899833424E-2</c:v>
                </c:pt>
                <c:pt idx="1510">
                  <c:v>1.8841954923578541E-2</c:v>
                </c:pt>
                <c:pt idx="1511">
                  <c:v>1.8836236997126221E-2</c:v>
                </c:pt>
                <c:pt idx="1512">
                  <c:v>1.8830548120476465E-2</c:v>
                </c:pt>
                <c:pt idx="1513">
                  <c:v>1.8824888293629272E-2</c:v>
                </c:pt>
                <c:pt idx="1514">
                  <c:v>1.8819257516584642E-2</c:v>
                </c:pt>
                <c:pt idx="1515">
                  <c:v>1.8813655789342576E-2</c:v>
                </c:pt>
                <c:pt idx="1516">
                  <c:v>1.8808083111903073E-2</c:v>
                </c:pt>
                <c:pt idx="1517">
                  <c:v>1.8802539484186198E-2</c:v>
                </c:pt>
                <c:pt idx="1518">
                  <c:v>1.8797024906431758E-2</c:v>
                </c:pt>
                <c:pt idx="1519">
                  <c:v>1.8791539378399946E-2</c:v>
                </c:pt>
                <c:pt idx="1520">
                  <c:v>1.8785509619307916E-2</c:v>
                </c:pt>
                <c:pt idx="1521">
                  <c:v>1.8780655471744012E-2</c:v>
                </c:pt>
                <c:pt idx="1522">
                  <c:v>1.8775257093039954E-2</c:v>
                </c:pt>
                <c:pt idx="1523">
                  <c:v>1.8769887764218396E-2</c:v>
                </c:pt>
                <c:pt idx="1524">
                  <c:v>1.8764983561574411E-2</c:v>
                </c:pt>
                <c:pt idx="1525">
                  <c:v>1.8759568446158337E-2</c:v>
                </c:pt>
                <c:pt idx="1526">
                  <c:v>1.8753954076249357E-2</c:v>
                </c:pt>
                <c:pt idx="1527">
                  <c:v>1.8748700946638053E-2</c:v>
                </c:pt>
                <c:pt idx="1528">
                  <c:v>1.874347686666944E-2</c:v>
                </c:pt>
                <c:pt idx="1529">
                  <c:v>1.873828183650339E-2</c:v>
                </c:pt>
                <c:pt idx="1530">
                  <c:v>1.8733115856139904E-2</c:v>
                </c:pt>
                <c:pt idx="1531">
                  <c:v>1.8727978925578981E-2</c:v>
                </c:pt>
                <c:pt idx="1532">
                  <c:v>1.8722871044820621E-2</c:v>
                </c:pt>
                <c:pt idx="1533">
                  <c:v>1.871779221378489E-2</c:v>
                </c:pt>
                <c:pt idx="1534">
                  <c:v>1.8712742432551721E-2</c:v>
                </c:pt>
                <c:pt idx="1535">
                  <c:v>1.870772170104118E-2</c:v>
                </c:pt>
                <c:pt idx="1536">
                  <c:v>1.8702730019333202E-2</c:v>
                </c:pt>
                <c:pt idx="1537">
                  <c:v>1.8697767387427788E-2</c:v>
                </c:pt>
                <c:pt idx="1538">
                  <c:v>1.8692833805324938E-2</c:v>
                </c:pt>
                <c:pt idx="1539">
                  <c:v>1.8687929272944714E-2</c:v>
                </c:pt>
                <c:pt idx="1540">
                  <c:v>1.8683053790367055E-2</c:v>
                </c:pt>
                <c:pt idx="1541">
                  <c:v>1.8678766602210573E-2</c:v>
                </c:pt>
                <c:pt idx="1542">
                  <c:v>1.8673389974539489E-2</c:v>
                </c:pt>
                <c:pt idx="1543">
                  <c:v>1.8668601641209648E-2</c:v>
                </c:pt>
                <c:pt idx="1544">
                  <c:v>1.866384235768237E-2</c:v>
                </c:pt>
                <c:pt idx="1545">
                  <c:v>1.8659112123877719E-2</c:v>
                </c:pt>
                <c:pt idx="1546">
                  <c:v>1.8654410939875632E-2</c:v>
                </c:pt>
                <c:pt idx="1547">
                  <c:v>1.8649738805676108E-2</c:v>
                </c:pt>
                <c:pt idx="1548">
                  <c:v>1.8645095721199212E-2</c:v>
                </c:pt>
                <c:pt idx="1549">
                  <c:v>1.8640481686444943E-2</c:v>
                </c:pt>
                <c:pt idx="1550">
                  <c:v>1.8635896701493238E-2</c:v>
                </c:pt>
                <c:pt idx="1551">
                  <c:v>1.8631340766344096E-2</c:v>
                </c:pt>
                <c:pt idx="1552">
                  <c:v>1.8626813880837645E-2</c:v>
                </c:pt>
                <c:pt idx="1553">
                  <c:v>1.8622316045133758E-2</c:v>
                </c:pt>
                <c:pt idx="1554">
                  <c:v>1.8617847259232434E-2</c:v>
                </c:pt>
                <c:pt idx="1555">
                  <c:v>1.8613407523133674E-2</c:v>
                </c:pt>
                <c:pt idx="1556">
                  <c:v>1.8608996836677605E-2</c:v>
                </c:pt>
                <c:pt idx="1557">
                  <c:v>1.8604615199944163E-2</c:v>
                </c:pt>
                <c:pt idx="1558">
                  <c:v>1.8600262613093221E-2</c:v>
                </c:pt>
                <c:pt idx="1559">
                  <c:v>1.8595939075884971E-2</c:v>
                </c:pt>
                <c:pt idx="1560">
                  <c:v>1.8591644588479284E-2</c:v>
                </c:pt>
                <c:pt idx="1561">
                  <c:v>1.8587379150796224E-2</c:v>
                </c:pt>
                <c:pt idx="1562">
                  <c:v>1.8583142762835791E-2</c:v>
                </c:pt>
                <c:pt idx="1563">
                  <c:v>1.8578935424677923E-2</c:v>
                </c:pt>
                <c:pt idx="1564">
                  <c:v>1.8574757136242681E-2</c:v>
                </c:pt>
                <c:pt idx="1565">
                  <c:v>1.8570607897530067E-2</c:v>
                </c:pt>
                <c:pt idx="1566">
                  <c:v>1.856648770854008E-2</c:v>
                </c:pt>
                <c:pt idx="1567">
                  <c:v>1.8562396569352657E-2</c:v>
                </c:pt>
                <c:pt idx="1568">
                  <c:v>1.8558334479887861E-2</c:v>
                </c:pt>
                <c:pt idx="1569">
                  <c:v>1.8554301440145693E-2</c:v>
                </c:pt>
                <c:pt idx="1570">
                  <c:v>1.8550114756319402E-2</c:v>
                </c:pt>
                <c:pt idx="1571">
                  <c:v>1.8546322509829238E-2</c:v>
                </c:pt>
                <c:pt idx="1572">
                  <c:v>1.8542209711007729E-2</c:v>
                </c:pt>
                <c:pt idx="1573">
                  <c:v>1.8538459778563166E-2</c:v>
                </c:pt>
                <c:pt idx="1574">
                  <c:v>1.853457198751407E-2</c:v>
                </c:pt>
                <c:pt idx="1575">
                  <c:v>1.8530713246187602E-2</c:v>
                </c:pt>
                <c:pt idx="1576">
                  <c:v>1.8527907174652469E-2</c:v>
                </c:pt>
                <c:pt idx="1577">
                  <c:v>1.852038595420602E-2</c:v>
                </c:pt>
                <c:pt idx="1578">
                  <c:v>1.8519191842463201E-2</c:v>
                </c:pt>
                <c:pt idx="1579">
                  <c:v>1.851566785335601E-2</c:v>
                </c:pt>
                <c:pt idx="1580">
                  <c:v>1.8511751642007468E-2</c:v>
                </c:pt>
                <c:pt idx="1581">
                  <c:v>1.8508075120973189E-2</c:v>
                </c:pt>
                <c:pt idx="1582">
                  <c:v>1.8504427652725752E-2</c:v>
                </c:pt>
                <c:pt idx="1583">
                  <c:v>1.8500809237265159E-2</c:v>
                </c:pt>
                <c:pt idx="1584">
                  <c:v>1.8497439951168371E-2</c:v>
                </c:pt>
                <c:pt idx="1585">
                  <c:v>1.8493659564704501E-2</c:v>
                </c:pt>
                <c:pt idx="1586">
                  <c:v>1.8490128307577791E-2</c:v>
                </c:pt>
                <c:pt idx="1587">
                  <c:v>1.8486626103237924E-2</c:v>
                </c:pt>
                <c:pt idx="1588">
                  <c:v>1.8483152951658255E-2</c:v>
                </c:pt>
                <c:pt idx="1589">
                  <c:v>1.8479708852865429E-2</c:v>
                </c:pt>
                <c:pt idx="1590">
                  <c:v>1.84762938068328E-2</c:v>
                </c:pt>
                <c:pt idx="1591">
                  <c:v>1.8470517686770549E-2</c:v>
                </c:pt>
                <c:pt idx="1592">
                  <c:v>1.8469550873048135E-2</c:v>
                </c:pt>
                <c:pt idx="1593">
                  <c:v>1.8466222985322744E-2</c:v>
                </c:pt>
                <c:pt idx="1594">
                  <c:v>1.8463163219535339E-2</c:v>
                </c:pt>
                <c:pt idx="1595">
                  <c:v>1.8459654368099265E-2</c:v>
                </c:pt>
                <c:pt idx="1596">
                  <c:v>1.8456413638601177E-2</c:v>
                </c:pt>
                <c:pt idx="1597">
                  <c:v>1.8453201961863286E-2</c:v>
                </c:pt>
                <c:pt idx="1598">
                  <c:v>1.8450266046765584E-2</c:v>
                </c:pt>
                <c:pt idx="1599">
                  <c:v>1.8446865766668097E-2</c:v>
                </c:pt>
                <c:pt idx="1600">
                  <c:v>1.8443741248184153E-2</c:v>
                </c:pt>
                <c:pt idx="1601">
                  <c:v>1.8440645782407117E-2</c:v>
                </c:pt>
                <c:pt idx="1602">
                  <c:v>1.8437579369443569E-2</c:v>
                </c:pt>
                <c:pt idx="1603">
                  <c:v>1.8434798301680821E-2</c:v>
                </c:pt>
                <c:pt idx="1604">
                  <c:v>1.8431533701610547E-2</c:v>
                </c:pt>
                <c:pt idx="1605">
                  <c:v>1.8428554446794365E-2</c:v>
                </c:pt>
                <c:pt idx="1606">
                  <c:v>1.8425604244738381E-2</c:v>
                </c:pt>
                <c:pt idx="1607">
                  <c:v>1.8422683095362657E-2</c:v>
                </c:pt>
                <c:pt idx="1608">
                  <c:v>1.8419790998747132E-2</c:v>
                </c:pt>
                <c:pt idx="1609">
                  <c:v>1.8416927954865159E-2</c:v>
                </c:pt>
                <c:pt idx="1610">
                  <c:v>1.8414093963690092E-2</c:v>
                </c:pt>
                <c:pt idx="1611">
                  <c:v>1.8411560730293708E-2</c:v>
                </c:pt>
                <c:pt idx="1612">
                  <c:v>1.8408786777905917E-2</c:v>
                </c:pt>
                <c:pt idx="1613">
                  <c:v>1.8405766306486271E-2</c:v>
                </c:pt>
                <c:pt idx="1614">
                  <c:v>1.8403048526165477E-2</c:v>
                </c:pt>
                <c:pt idx="1615">
                  <c:v>1.8400359798578236E-2</c:v>
                </c:pt>
                <c:pt idx="1616">
                  <c:v>1.8397700123697902E-2</c:v>
                </c:pt>
                <c:pt idx="1617">
                  <c:v>1.8395352829292388E-2</c:v>
                </c:pt>
                <c:pt idx="1618">
                  <c:v>1.8392467932031309E-2</c:v>
                </c:pt>
                <c:pt idx="1619">
                  <c:v>1.8389895415271695E-2</c:v>
                </c:pt>
                <c:pt idx="1620">
                  <c:v>1.8387351951218989E-2</c:v>
                </c:pt>
                <c:pt idx="1621">
                  <c:v>1.8384837539873189E-2</c:v>
                </c:pt>
                <c:pt idx="1622">
                  <c:v>1.8380708727860906E-2</c:v>
                </c:pt>
                <c:pt idx="1623">
                  <c:v>1.8379895875222374E-2</c:v>
                </c:pt>
                <c:pt idx="1624">
                  <c:v>1.837746862197065E-2</c:v>
                </c:pt>
                <c:pt idx="1625">
                  <c:v>1.8375070421372541E-2</c:v>
                </c:pt>
                <c:pt idx="1626">
                  <c:v>1.837270127348134E-2</c:v>
                </c:pt>
                <c:pt idx="1627">
                  <c:v>1.8370361178297046E-2</c:v>
                </c:pt>
                <c:pt idx="1628">
                  <c:v>1.8368659885728889E-2</c:v>
                </c:pt>
                <c:pt idx="1629">
                  <c:v>1.8366074881366323E-2</c:v>
                </c:pt>
                <c:pt idx="1630">
                  <c:v>1.8363515208825731E-2</c:v>
                </c:pt>
                <c:pt idx="1631">
                  <c:v>1.8361601982035403E-2</c:v>
                </c:pt>
                <c:pt idx="1632">
                  <c:v>1.8359096492632787E-2</c:v>
                </c:pt>
                <c:pt idx="1633">
                  <c:v>1.8356930713503417E-2</c:v>
                </c:pt>
                <c:pt idx="1634">
                  <c:v>1.8354793987080953E-2</c:v>
                </c:pt>
                <c:pt idx="1635">
                  <c:v>1.8352686313365396E-2</c:v>
                </c:pt>
                <c:pt idx="1636">
                  <c:v>1.8350928181731785E-2</c:v>
                </c:pt>
                <c:pt idx="1637">
                  <c:v>1.8348558123921777E-2</c:v>
                </c:pt>
                <c:pt idx="1638">
                  <c:v>1.8346537608193714E-2</c:v>
                </c:pt>
                <c:pt idx="1639">
                  <c:v>1.8344546145145912E-2</c:v>
                </c:pt>
                <c:pt idx="1640">
                  <c:v>1.8342583734778373E-2</c:v>
                </c:pt>
                <c:pt idx="1641">
                  <c:v>1.8340650377091094E-2</c:v>
                </c:pt>
                <c:pt idx="1642">
                  <c:v>1.8337004605539775E-2</c:v>
                </c:pt>
                <c:pt idx="1643">
                  <c:v>1.8336870819650741E-2</c:v>
                </c:pt>
                <c:pt idx="1644">
                  <c:v>1.8335024619950957E-2</c:v>
                </c:pt>
                <c:pt idx="1645">
                  <c:v>1.8333207472878144E-2</c:v>
                </c:pt>
                <c:pt idx="1646">
                  <c:v>1.8331419378512237E-2</c:v>
                </c:pt>
                <c:pt idx="1647">
                  <c:v>1.833000258735451E-2</c:v>
                </c:pt>
                <c:pt idx="1648">
                  <c:v>1.8327930347714627E-2</c:v>
                </c:pt>
                <c:pt idx="1649">
                  <c:v>1.8326229411309569E-2</c:v>
                </c:pt>
                <c:pt idx="1650">
                  <c:v>1.8324905744246944E-2</c:v>
                </c:pt>
                <c:pt idx="1651">
                  <c:v>1.8322914696460302E-2</c:v>
                </c:pt>
                <c:pt idx="1652">
                  <c:v>1.8321300917989447E-2</c:v>
                </c:pt>
                <c:pt idx="1653">
                  <c:v>1.8319716192225499E-2</c:v>
                </c:pt>
                <c:pt idx="1654">
                  <c:v>1.8318160519061877E-2</c:v>
                </c:pt>
                <c:pt idx="1655">
                  <c:v>1.8316633898578516E-2</c:v>
                </c:pt>
                <c:pt idx="1656">
                  <c:v>1.8315136330722126E-2</c:v>
                </c:pt>
                <c:pt idx="1657">
                  <c:v>1.8313667815572643E-2</c:v>
                </c:pt>
                <c:pt idx="1658">
                  <c:v>1.831222835299684E-2</c:v>
                </c:pt>
                <c:pt idx="1659">
                  <c:v>1.8310817943101299E-2</c:v>
                </c:pt>
                <c:pt idx="1660">
                  <c:v>1.8309436585832728E-2</c:v>
                </c:pt>
                <c:pt idx="1661">
                  <c:v>1.8308084281217774E-2</c:v>
                </c:pt>
                <c:pt idx="1662">
                  <c:v>1.8306761029256435E-2</c:v>
                </c:pt>
                <c:pt idx="1663">
                  <c:v>1.830584105430022E-2</c:v>
                </c:pt>
                <c:pt idx="1664">
                  <c:v>1.8304577918564213E-2</c:v>
                </c:pt>
                <c:pt idx="1665">
                  <c:v>1.8302965589214182E-2</c:v>
                </c:pt>
                <c:pt idx="1666">
                  <c:v>1.8301758547787372E-2</c:v>
                </c:pt>
                <c:pt idx="1667">
                  <c:v>1.8300580559040824E-2</c:v>
                </c:pt>
                <c:pt idx="1668">
                  <c:v>1.8299431622894602E-2</c:v>
                </c:pt>
                <c:pt idx="1669">
                  <c:v>1.829869805179074E-2</c:v>
                </c:pt>
                <c:pt idx="1670">
                  <c:v>1.829722090853636E-2</c:v>
                </c:pt>
                <c:pt idx="1671">
                  <c:v>1.8296159130324341E-2</c:v>
                </c:pt>
                <c:pt idx="1672">
                  <c:v>1.8295126404712647E-2</c:v>
                </c:pt>
                <c:pt idx="1673">
                  <c:v>1.8294122731781215E-2</c:v>
                </c:pt>
                <c:pt idx="1674">
                  <c:v>1.8293544537895112E-2</c:v>
                </c:pt>
                <c:pt idx="1675">
                  <c:v>1.8292202543772618E-2</c:v>
                </c:pt>
                <c:pt idx="1676">
                  <c:v>1.8291286028695453E-2</c:v>
                </c:pt>
                <c:pt idx="1677">
                  <c:v>1.8290398566298549E-2</c:v>
                </c:pt>
                <c:pt idx="1678">
                  <c:v>1.8289540156475326E-2</c:v>
                </c:pt>
                <c:pt idx="1679">
                  <c:v>1.8288710799305719E-2</c:v>
                </c:pt>
                <c:pt idx="1680">
                  <c:v>1.8287910494789728E-2</c:v>
                </c:pt>
                <c:pt idx="1681">
                  <c:v>1.8286406286684986E-2</c:v>
                </c:pt>
                <c:pt idx="1682">
                  <c:v>1.8285261357293692E-2</c:v>
                </c:pt>
                <c:pt idx="1683">
                  <c:v>1.8284556582974787E-2</c:v>
                </c:pt>
                <c:pt idx="1684">
                  <c:v>1.828378669761932E-2</c:v>
                </c:pt>
                <c:pt idx="1685">
                  <c:v>1.8283234183424923E-2</c:v>
                </c:pt>
                <c:pt idx="1686">
                  <c:v>1.8282616558114029E-2</c:v>
                </c:pt>
                <c:pt idx="1687">
                  <c:v>1.8282027982445825E-2</c:v>
                </c:pt>
                <c:pt idx="1688">
                  <c:v>1.8281390895742433E-2</c:v>
                </c:pt>
                <c:pt idx="1689">
                  <c:v>1.8280937980277301E-2</c:v>
                </c:pt>
                <c:pt idx="1690">
                  <c:v>1.8280436553697044E-2</c:v>
                </c:pt>
                <c:pt idx="1691">
                  <c:v>1.8279964176759478E-2</c:v>
                </c:pt>
                <c:pt idx="1692">
                  <c:v>1.8279520849544539E-2</c:v>
                </c:pt>
                <c:pt idx="1693">
                  <c:v>1.8279106571892356E-2</c:v>
                </c:pt>
                <c:pt idx="1694">
                  <c:v>1.82787213439628E-2</c:v>
                </c:pt>
                <c:pt idx="1695">
                  <c:v>1.8278365165755872E-2</c:v>
                </c:pt>
                <c:pt idx="1696">
                  <c:v>1.8278038037111699E-2</c:v>
                </c:pt>
                <c:pt idx="1697">
                  <c:v>1.8277660128527273E-2</c:v>
                </c:pt>
                <c:pt idx="1698">
                  <c:v>1.8277470929071171E-2</c:v>
                </c:pt>
                <c:pt idx="1699">
                  <c:v>1.8277199038081449E-2</c:v>
                </c:pt>
                <c:pt idx="1700">
                  <c:v>1.8277020019601409E-2</c:v>
                </c:pt>
                <c:pt idx="1701">
                  <c:v>1.8276838139410501E-2</c:v>
                </c:pt>
                <c:pt idx="1702">
                  <c:v>1.8276665847309914E-2</c:v>
                </c:pt>
                <c:pt idx="1703">
                  <c:v>1.8276561527956758E-2</c:v>
                </c:pt>
                <c:pt idx="1704">
                  <c:v>1.8276466796693924E-2</c:v>
                </c:pt>
                <c:pt idx="1705">
                  <c:v>1.8276401115153718E-2</c:v>
                </c:pt>
                <c:pt idx="1706">
                  <c:v>1.8276364483416074E-2</c:v>
                </c:pt>
                <c:pt idx="1707">
                  <c:v>1.8276356901081314E-2</c:v>
                </c:pt>
                <c:pt idx="1708">
                  <c:v>1.827637836870899E-2</c:v>
                </c:pt>
                <c:pt idx="1709">
                  <c:v>1.8276428885739548E-2</c:v>
                </c:pt>
                <c:pt idx="1710">
                  <c:v>1.8276508348575859E-2</c:v>
                </c:pt>
                <c:pt idx="1711">
                  <c:v>1.8276599475921529E-2</c:v>
                </c:pt>
                <c:pt idx="1712">
                  <c:v>1.8276689047072026E-2</c:v>
                </c:pt>
                <c:pt idx="1713">
                  <c:v>1.8276777061947413E-2</c:v>
                </c:pt>
                <c:pt idx="1714">
                  <c:v>1.8276863520707565E-2</c:v>
                </c:pt>
                <c:pt idx="1715">
                  <c:v>1.8276960424952193E-2</c:v>
                </c:pt>
                <c:pt idx="1716">
                  <c:v>1.8277043548780014E-2</c:v>
                </c:pt>
                <c:pt idx="1717">
                  <c:v>1.8277113559177494E-2</c:v>
                </c:pt>
                <c:pt idx="1718">
                  <c:v>1.827719379283721E-2</c:v>
                </c:pt>
                <c:pt idx="1719">
                  <c:v>1.8277272470381689E-2</c:v>
                </c:pt>
                <c:pt idx="1720">
                  <c:v>1.8277349591491188E-2</c:v>
                </c:pt>
                <c:pt idx="1721">
                  <c:v>1.8277425156405513E-2</c:v>
                </c:pt>
                <c:pt idx="1722">
                  <c:v>1.8277509610769016E-2</c:v>
                </c:pt>
                <c:pt idx="1723">
                  <c:v>1.8277571617568711E-2</c:v>
                </c:pt>
                <c:pt idx="1724">
                  <c:v>1.8277642513817582E-2</c:v>
                </c:pt>
                <c:pt idx="1725">
                  <c:v>1.8277711853791345E-2</c:v>
                </c:pt>
                <c:pt idx="1726">
                  <c:v>1.8277789193845706E-2</c:v>
                </c:pt>
                <c:pt idx="1727">
                  <c:v>1.8277845864993481E-2</c:v>
                </c:pt>
                <c:pt idx="1728">
                  <c:v>1.8277910536141917E-2</c:v>
                </c:pt>
                <c:pt idx="1729">
                  <c:v>1.8277973651175117E-2</c:v>
                </c:pt>
                <c:pt idx="1730">
                  <c:v>1.8278035209933208E-2</c:v>
                </c:pt>
                <c:pt idx="1731">
                  <c:v>1.8278095212336254E-2</c:v>
                </c:pt>
                <c:pt idx="1732">
                  <c:v>1.8278153658624063E-2</c:v>
                </c:pt>
                <c:pt idx="1733">
                  <c:v>1.8278686551593815E-2</c:v>
                </c:pt>
                <c:pt idx="1734">
                  <c:v>1.8278273660232713E-2</c:v>
                </c:pt>
                <c:pt idx="1735">
                  <c:v>1.827832721539302E-2</c:v>
                </c:pt>
                <c:pt idx="1736">
                  <c:v>1.8278379214358154E-2</c:v>
                </c:pt>
                <c:pt idx="1737">
                  <c:v>1.8278429657048179E-2</c:v>
                </c:pt>
                <c:pt idx="1738">
                  <c:v>1.8278478543463095E-2</c:v>
                </c:pt>
                <c:pt idx="1739">
                  <c:v>1.8278525873682838E-2</c:v>
                </c:pt>
                <c:pt idx="1740">
                  <c:v>1.8278571647627473E-2</c:v>
                </c:pt>
                <c:pt idx="1741">
                  <c:v>1.8278615865376935E-2</c:v>
                </c:pt>
                <c:pt idx="1742">
                  <c:v>1.8278658526851288E-2</c:v>
                </c:pt>
                <c:pt idx="1743">
                  <c:v>1.8278699632130468E-2</c:v>
                </c:pt>
                <c:pt idx="1744">
                  <c:v>1.827873918113454E-2</c:v>
                </c:pt>
                <c:pt idx="1745">
                  <c:v>1.8278777173863503E-2</c:v>
                </c:pt>
                <c:pt idx="1746">
                  <c:v>1.8278813610397293E-2</c:v>
                </c:pt>
                <c:pt idx="1747">
                  <c:v>1.8278858170592827E-2</c:v>
                </c:pt>
                <c:pt idx="1748">
                  <c:v>1.827889104989211E-2</c:v>
                </c:pt>
                <c:pt idx="1749">
                  <c:v>1.827892237299622E-2</c:v>
                </c:pt>
                <c:pt idx="1750">
                  <c:v>1.8278952139825222E-2</c:v>
                </c:pt>
                <c:pt idx="1751">
                  <c:v>1.8278980350538987E-2</c:v>
                </c:pt>
                <c:pt idx="1752">
                  <c:v>1.8279007004897707E-2</c:v>
                </c:pt>
                <c:pt idx="1753">
                  <c:v>1.8279032103061255E-2</c:v>
                </c:pt>
                <c:pt idx="1754">
                  <c:v>1.8279055644949693E-2</c:v>
                </c:pt>
                <c:pt idx="1755">
                  <c:v>1.8279077630563023E-2</c:v>
                </c:pt>
                <c:pt idx="1756">
                  <c:v>1.8279098060061116E-2</c:v>
                </c:pt>
                <c:pt idx="1757">
                  <c:v>1.8279116933124229E-2</c:v>
                </c:pt>
                <c:pt idx="1758">
                  <c:v>1.8279134249992168E-2</c:v>
                </c:pt>
                <c:pt idx="1759">
                  <c:v>1.8280545410480631E-2</c:v>
                </c:pt>
                <c:pt idx="1760">
                  <c:v>1.8279164215142529E-2</c:v>
                </c:pt>
                <c:pt idx="1761">
                  <c:v>1.8279176863345015E-2</c:v>
                </c:pt>
                <c:pt idx="1762">
                  <c:v>1.8279187955272391E-2</c:v>
                </c:pt>
                <c:pt idx="1763">
                  <c:v>1.8279197491004595E-2</c:v>
                </c:pt>
                <c:pt idx="1764">
                  <c:v>1.8279205470301818E-2</c:v>
                </c:pt>
                <c:pt idx="1765">
                  <c:v>1.8279211893483804E-2</c:v>
                </c:pt>
                <c:pt idx="1766">
                  <c:v>1.8279216760470618E-2</c:v>
                </c:pt>
                <c:pt idx="1767">
                  <c:v>1.8279220071182323E-2</c:v>
                </c:pt>
                <c:pt idx="1768">
                  <c:v>1.8279221825698855E-2</c:v>
                </c:pt>
                <c:pt idx="1769">
                  <c:v>1.8279222023860342E-2</c:v>
                </c:pt>
                <c:pt idx="1770">
                  <c:v>1.8279220665826657E-2</c:v>
                </c:pt>
                <c:pt idx="1771">
                  <c:v>1.8279217751597798E-2</c:v>
                </c:pt>
                <c:pt idx="1772">
                  <c:v>1.8279213281093831E-2</c:v>
                </c:pt>
                <c:pt idx="1773">
                  <c:v>1.8279207254234819E-2</c:v>
                </c:pt>
                <c:pt idx="1774">
                  <c:v>1.8279199671260571E-2</c:v>
                </c:pt>
                <c:pt idx="1775">
                  <c:v>1.8279190532011214E-2</c:v>
                </c:pt>
                <c:pt idx="1776">
                  <c:v>1.8279179836486747E-2</c:v>
                </c:pt>
                <c:pt idx="1777">
                  <c:v>1.8279167584687173E-2</c:v>
                </c:pt>
                <c:pt idx="1778">
                  <c:v>1.8279153776692425E-2</c:v>
                </c:pt>
                <c:pt idx="1779">
                  <c:v>1.8279138412502505E-2</c:v>
                </c:pt>
                <c:pt idx="1780">
                  <c:v>1.828004450493026E-2</c:v>
                </c:pt>
                <c:pt idx="1781">
                  <c:v>1.8279103015297338E-2</c:v>
                </c:pt>
                <c:pt idx="1782">
                  <c:v>1.8279082982362027E-2</c:v>
                </c:pt>
                <c:pt idx="1783">
                  <c:v>1.8279061393151608E-2</c:v>
                </c:pt>
                <c:pt idx="1784">
                  <c:v>1.8279024322964688E-2</c:v>
                </c:pt>
                <c:pt idx="1785">
                  <c:v>1.827993432442554E-2</c:v>
                </c:pt>
                <c:pt idx="1786">
                  <c:v>1.8278987287949633E-2</c:v>
                </c:pt>
                <c:pt idx="1787">
                  <c:v>1.8278959473718714E-2</c:v>
                </c:pt>
                <c:pt idx="1788">
                  <c:v>1.8278930103292623E-2</c:v>
                </c:pt>
                <c:pt idx="1789">
                  <c:v>1.8278899176671359E-2</c:v>
                </c:pt>
                <c:pt idx="1790">
                  <c:v>1.8278866693695051E-2</c:v>
                </c:pt>
                <c:pt idx="1791">
                  <c:v>1.8278832654523569E-2</c:v>
                </c:pt>
                <c:pt idx="1792">
                  <c:v>1.8278797059076979E-2</c:v>
                </c:pt>
                <c:pt idx="1793">
                  <c:v>1.827875990735528E-2</c:v>
                </c:pt>
                <c:pt idx="1794">
                  <c:v>1.8278721199438408E-2</c:v>
                </c:pt>
                <c:pt idx="1795">
                  <c:v>1.8278680935326364E-2</c:v>
                </c:pt>
                <c:pt idx="1796">
                  <c:v>1.8278639114859274E-2</c:v>
                </c:pt>
                <c:pt idx="1797">
                  <c:v>1.8280439269316773E-2</c:v>
                </c:pt>
                <c:pt idx="1798">
                  <c:v>1.8278550805339577E-2</c:v>
                </c:pt>
                <c:pt idx="1799">
                  <c:v>1.8278504316207034E-2</c:v>
                </c:pt>
                <c:pt idx="1800">
                  <c:v>1.8278456270799381E-2</c:v>
                </c:pt>
                <c:pt idx="1801">
                  <c:v>1.8278406669196556E-2</c:v>
                </c:pt>
                <c:pt idx="1802">
                  <c:v>1.8278355511238686E-2</c:v>
                </c:pt>
                <c:pt idx="1803">
                  <c:v>1.827830279716558E-2</c:v>
                </c:pt>
                <c:pt idx="1804">
                  <c:v>1.8278248526817364E-2</c:v>
                </c:pt>
                <c:pt idx="1805">
                  <c:v>1.827819270019404E-2</c:v>
                </c:pt>
                <c:pt idx="1806">
                  <c:v>1.8278135317295607E-2</c:v>
                </c:pt>
                <c:pt idx="1807">
                  <c:v>1.8278076378202002E-2</c:v>
                </c:pt>
                <c:pt idx="1808">
                  <c:v>1.8278015882913223E-2</c:v>
                </c:pt>
                <c:pt idx="1809">
                  <c:v>1.82779538312694E-2</c:v>
                </c:pt>
                <c:pt idx="1810">
                  <c:v>1.8277890223430404E-2</c:v>
                </c:pt>
                <c:pt idx="1811">
                  <c:v>1.8279202913606962E-2</c:v>
                </c:pt>
                <c:pt idx="1812">
                  <c:v>1.8277758339007022E-2</c:v>
                </c:pt>
                <c:pt idx="1813">
                  <c:v>1.8277690062422636E-2</c:v>
                </c:pt>
                <c:pt idx="1814">
                  <c:v>1.8277620229563141E-2</c:v>
                </c:pt>
                <c:pt idx="1815">
                  <c:v>1.8277548840588409E-2</c:v>
                </c:pt>
                <c:pt idx="1816">
                  <c:v>1.8277475895258632E-2</c:v>
                </c:pt>
                <c:pt idx="1817">
                  <c:v>1.8277401393653747E-2</c:v>
                </c:pt>
                <c:pt idx="1818">
                  <c:v>1.8277325335773753E-2</c:v>
                </c:pt>
                <c:pt idx="1819">
                  <c:v>1.8277247721778522E-2</c:v>
                </c:pt>
                <c:pt idx="1820">
                  <c:v>1.8277168551428247E-2</c:v>
                </c:pt>
                <c:pt idx="1821">
                  <c:v>1.827708782504267E-2</c:v>
                </c:pt>
                <c:pt idx="1822">
                  <c:v>1.8277005542142177E-2</c:v>
                </c:pt>
                <c:pt idx="1823">
                  <c:v>1.8276921703206384E-2</c:v>
                </c:pt>
                <c:pt idx="1824">
                  <c:v>1.8276836307915545E-2</c:v>
                </c:pt>
                <c:pt idx="1825">
                  <c:v>1.8276749356269661E-2</c:v>
                </c:pt>
                <c:pt idx="1826">
                  <c:v>1.8276660848588477E-2</c:v>
                </c:pt>
                <c:pt idx="1827">
                  <c:v>1.8276570784472312E-2</c:v>
                </c:pt>
                <c:pt idx="1828">
                  <c:v>1.8276479164320847E-2</c:v>
                </c:pt>
                <c:pt idx="1829">
                  <c:v>1.82763859877344E-2</c:v>
                </c:pt>
                <c:pt idx="1830">
                  <c:v>1.8276291255112653E-2</c:v>
                </c:pt>
                <c:pt idx="1831">
                  <c:v>1.8276194966055925E-2</c:v>
                </c:pt>
                <c:pt idx="1832">
                  <c:v>1.8276996702892845E-2</c:v>
                </c:pt>
                <c:pt idx="1833">
                  <c:v>1.8275997719356951E-2</c:v>
                </c:pt>
                <c:pt idx="1834">
                  <c:v>1.8275896761634769E-2</c:v>
                </c:pt>
                <c:pt idx="1835">
                  <c:v>1.8275794247637478E-2</c:v>
                </c:pt>
                <c:pt idx="1836">
                  <c:v>1.8277515773855058E-2</c:v>
                </c:pt>
                <c:pt idx="1837">
                  <c:v>1.8276953392137862E-2</c:v>
                </c:pt>
                <c:pt idx="1838">
                  <c:v>1.827547736823476E-2</c:v>
                </c:pt>
                <c:pt idx="1839">
                  <c:v>1.8275368629296906E-2</c:v>
                </c:pt>
                <c:pt idx="1840">
                  <c:v>1.8275258334083944E-2</c:v>
                </c:pt>
                <c:pt idx="1841">
                  <c:v>1.8275146482675808E-2</c:v>
                </c:pt>
                <c:pt idx="1842">
                  <c:v>1.8275033074992564E-2</c:v>
                </c:pt>
                <c:pt idx="1843">
                  <c:v>1.8274918111034211E-2</c:v>
                </c:pt>
                <c:pt idx="1844">
                  <c:v>1.8274801590800749E-2</c:v>
                </c:pt>
                <c:pt idx="1845">
                  <c:v>1.8274683514372114E-2</c:v>
                </c:pt>
                <c:pt idx="1846">
                  <c:v>1.8274563881748307E-2</c:v>
                </c:pt>
                <c:pt idx="1847">
                  <c:v>1.8274442692769455E-2</c:v>
                </c:pt>
                <c:pt idx="1848">
                  <c:v>1.8274319947675366E-2</c:v>
                </c:pt>
                <c:pt idx="1849">
                  <c:v>1.8274195646226232E-2</c:v>
                </c:pt>
                <c:pt idx="1850">
                  <c:v>1.8274069788581926E-2</c:v>
                </c:pt>
                <c:pt idx="1851">
                  <c:v>1.8273942374662511E-2</c:v>
                </c:pt>
                <c:pt idx="1852">
                  <c:v>1.8275631504170775E-2</c:v>
                </c:pt>
                <c:pt idx="1853">
                  <c:v>1.8273682878158226E-2</c:v>
                </c:pt>
                <c:pt idx="1854">
                  <c:v>1.8273550795493421E-2</c:v>
                </c:pt>
                <c:pt idx="1855">
                  <c:v>1.8273417156633442E-2</c:v>
                </c:pt>
                <c:pt idx="1856">
                  <c:v>1.8273281961498355E-2</c:v>
                </c:pt>
                <c:pt idx="1857">
                  <c:v>1.8273145210168096E-2</c:v>
                </c:pt>
                <c:pt idx="1858">
                  <c:v>1.8273006902562727E-2</c:v>
                </c:pt>
                <c:pt idx="1859">
                  <c:v>1.8272867038762186E-2</c:v>
                </c:pt>
                <c:pt idx="1860">
                  <c:v>1.8272725618526664E-2</c:v>
                </c:pt>
                <c:pt idx="1861">
                  <c:v>1.8272582642255841E-2</c:v>
                </c:pt>
                <c:pt idx="1862">
                  <c:v>1.8272438109550038E-2</c:v>
                </c:pt>
                <c:pt idx="1863">
                  <c:v>1.8272292020728997E-2</c:v>
                </c:pt>
                <c:pt idx="1864">
                  <c:v>1.827214437579272E-2</c:v>
                </c:pt>
                <c:pt idx="1865">
                  <c:v>1.8271995174341527E-2</c:v>
                </c:pt>
                <c:pt idx="1866">
                  <c:v>1.8271844416855032E-2</c:v>
                </c:pt>
                <c:pt idx="1867">
                  <c:v>1.8271692103013493E-2</c:v>
                </c:pt>
                <c:pt idx="1868">
                  <c:v>1.8271538232896845E-2</c:v>
                </c:pt>
                <c:pt idx="1869">
                  <c:v>1.827138280666496E-2</c:v>
                </c:pt>
                <c:pt idx="1870">
                  <c:v>1.827122582407803E-2</c:v>
                </c:pt>
                <c:pt idx="1871">
                  <c:v>1.8271067285295928E-2</c:v>
                </c:pt>
                <c:pt idx="1872">
                  <c:v>1.8270907190238717E-2</c:v>
                </c:pt>
                <c:pt idx="1873">
                  <c:v>1.8270745538906397E-2</c:v>
                </c:pt>
                <c:pt idx="1874">
                  <c:v>1.8270582331378904E-2</c:v>
                </c:pt>
                <c:pt idx="1875">
                  <c:v>1.8270417567576303E-2</c:v>
                </c:pt>
                <c:pt idx="1876">
                  <c:v>1.8270251247578528E-2</c:v>
                </c:pt>
                <c:pt idx="1877">
                  <c:v>1.8270083371305645E-2</c:v>
                </c:pt>
                <c:pt idx="1878">
                  <c:v>1.8269913938757654E-2</c:v>
                </c:pt>
                <c:pt idx="1879">
                  <c:v>1.8269742950014489E-2</c:v>
                </c:pt>
                <c:pt idx="1880">
                  <c:v>1.8269570404996216E-2</c:v>
                </c:pt>
                <c:pt idx="1881">
                  <c:v>1.826939630378277E-2</c:v>
                </c:pt>
                <c:pt idx="1882">
                  <c:v>1.8270573509435728E-2</c:v>
                </c:pt>
                <c:pt idx="1883">
                  <c:v>1.8269043432450616E-2</c:v>
                </c:pt>
                <c:pt idx="1884">
                  <c:v>1.8269740386678279E-2</c:v>
                </c:pt>
                <c:pt idx="1885">
                  <c:v>1.826868433633777E-2</c:v>
                </c:pt>
                <c:pt idx="1886">
                  <c:v>1.8268502453828717E-2</c:v>
                </c:pt>
                <c:pt idx="1887">
                  <c:v>1.826831901512449E-2</c:v>
                </c:pt>
                <c:pt idx="1888">
                  <c:v>1.8268134020065219E-2</c:v>
                </c:pt>
                <c:pt idx="1889">
                  <c:v>1.8269270974595742E-2</c:v>
                </c:pt>
                <c:pt idx="1890">
                  <c:v>1.8268632305318278E-2</c:v>
                </c:pt>
                <c:pt idx="1891">
                  <c:v>1.826889203413673E-2</c:v>
                </c:pt>
                <c:pt idx="1892">
                  <c:v>1.8268250493642668E-2</c:v>
                </c:pt>
                <c:pt idx="1893">
                  <c:v>1.8268057253179038E-2</c:v>
                </c:pt>
                <c:pt idx="1894">
                  <c:v>1.8267862456360362E-2</c:v>
                </c:pt>
                <c:pt idx="1895">
                  <c:v>1.826766610308006E-2</c:v>
                </c:pt>
                <c:pt idx="1896">
                  <c:v>1.8267917444567683E-2</c:v>
                </c:pt>
                <c:pt idx="1897">
                  <c:v>1.8267268727374386E-2</c:v>
                </c:pt>
                <c:pt idx="1898">
                  <c:v>1.8267067704922368E-2</c:v>
                </c:pt>
                <c:pt idx="1899">
                  <c:v>1.8266865126062015E-2</c:v>
                </c:pt>
                <c:pt idx="1900">
                  <c:v>1.8266660990819972E-2</c:v>
                </c:pt>
                <c:pt idx="1901">
                  <c:v>1.8266455299116302E-2</c:v>
                </c:pt>
                <c:pt idx="1902">
                  <c:v>1.8266248051057588E-2</c:v>
                </c:pt>
                <c:pt idx="1903">
                  <c:v>1.8265022579999624E-2</c:v>
                </c:pt>
                <c:pt idx="1904">
                  <c:v>1.8265828885688506E-2</c:v>
                </c:pt>
                <c:pt idx="1905">
                  <c:v>1.8265616968431431E-2</c:v>
                </c:pt>
                <c:pt idx="1906">
                  <c:v>1.8265851529368771E-2</c:v>
                </c:pt>
                <c:pt idx="1907">
                  <c:v>1.8265188464665627E-2</c:v>
                </c:pt>
                <c:pt idx="1908">
                  <c:v>1.8264971878183545E-2</c:v>
                </c:pt>
                <c:pt idx="1909">
                  <c:v>1.8264753735293127E-2</c:v>
                </c:pt>
                <c:pt idx="1910">
                  <c:v>1.8264981581794792E-2</c:v>
                </c:pt>
                <c:pt idx="1911">
                  <c:v>1.8264312780313929E-2</c:v>
                </c:pt>
                <c:pt idx="1912">
                  <c:v>1.826408996822515E-2</c:v>
                </c:pt>
                <c:pt idx="1913">
                  <c:v>1.826386559970139E-2</c:v>
                </c:pt>
                <c:pt idx="1914">
                  <c:v>1.826363967479594E-2</c:v>
                </c:pt>
                <c:pt idx="1915">
                  <c:v>1.8263412193508799E-2</c:v>
                </c:pt>
                <c:pt idx="1916">
                  <c:v>1.8263183155786678E-2</c:v>
                </c:pt>
                <c:pt idx="1917">
                  <c:v>1.826295256165622E-2</c:v>
                </c:pt>
                <c:pt idx="1918">
                  <c:v>1.8262720411170719E-2</c:v>
                </c:pt>
                <c:pt idx="1919">
                  <c:v>1.8262486704250236E-2</c:v>
                </c:pt>
                <c:pt idx="1920">
                  <c:v>1.8262251440948063E-2</c:v>
                </c:pt>
                <c:pt idx="1921">
                  <c:v>1.8262014621184264E-2</c:v>
                </c:pt>
                <c:pt idx="1922">
                  <c:v>1.8261776245092065E-2</c:v>
                </c:pt>
                <c:pt idx="1923">
                  <c:v>1.8261982260963094E-2</c:v>
                </c:pt>
                <c:pt idx="1924">
                  <c:v>1.8261740648632951E-2</c:v>
                </c:pt>
                <c:pt idx="1925">
                  <c:v>1.826105177828552E-2</c:v>
                </c:pt>
                <c:pt idx="1926">
                  <c:v>1.8260807176559979E-2</c:v>
                </c:pt>
                <c:pt idx="1927">
                  <c:v>1.8260561018426102E-2</c:v>
                </c:pt>
                <c:pt idx="1928">
                  <c:v>1.8260313303883891E-2</c:v>
                </c:pt>
                <c:pt idx="1929">
                  <c:v>1.826050923959821E-2</c:v>
                </c:pt>
                <c:pt idx="1930">
                  <c:v>1.825981320557446E-2</c:v>
                </c:pt>
                <c:pt idx="1931">
                  <c:v>1.8259560821833887E-2</c:v>
                </c:pt>
                <c:pt idx="1932">
                  <c:v>1.8259306881711623E-2</c:v>
                </c:pt>
                <c:pt idx="1933">
                  <c:v>1.8259051385127734E-2</c:v>
                </c:pt>
                <c:pt idx="1934">
                  <c:v>1.8257794633438351E-2</c:v>
                </c:pt>
                <c:pt idx="1935">
                  <c:v>1.8258535722814884E-2</c:v>
                </c:pt>
                <c:pt idx="1936">
                  <c:v>1.8258275557085923E-2</c:v>
                </c:pt>
                <c:pt idx="1937">
                  <c:v>1.8258013834895337E-2</c:v>
                </c:pt>
                <c:pt idx="1938">
                  <c:v>1.825775055632306E-2</c:v>
                </c:pt>
                <c:pt idx="1939">
                  <c:v>1.8257485721369093E-2</c:v>
                </c:pt>
                <c:pt idx="1940">
                  <c:v>1.8258107012041336E-2</c:v>
                </c:pt>
                <c:pt idx="1941">
                  <c:v>1.8257395096954454E-2</c:v>
                </c:pt>
                <c:pt idx="1942">
                  <c:v>1.8256681878057179E-2</c:v>
                </c:pt>
                <c:pt idx="1943">
                  <c:v>1.8256854282401314E-2</c:v>
                </c:pt>
                <c:pt idx="1944">
                  <c:v>1.8256138200474226E-2</c:v>
                </c:pt>
                <c:pt idx="1945">
                  <c:v>1.8255864027123536E-2</c:v>
                </c:pt>
                <c:pt idx="1946">
                  <c:v>1.8255588297337866E-2</c:v>
                </c:pt>
                <c:pt idx="1947">
                  <c:v>1.8255311011170505E-2</c:v>
                </c:pt>
                <c:pt idx="1948">
                  <c:v>1.8255475007686872E-2</c:v>
                </c:pt>
                <c:pt idx="1949">
                  <c:v>1.8254751769584132E-2</c:v>
                </c:pt>
                <c:pt idx="1950">
                  <c:v>1.8254469814191765E-2</c:v>
                </c:pt>
                <c:pt idx="1951">
                  <c:v>1.8254186302364417E-2</c:v>
                </c:pt>
                <c:pt idx="1952">
                  <c:v>1.8253901234182024E-2</c:v>
                </c:pt>
                <c:pt idx="1953">
                  <c:v>1.8252565855148006E-2</c:v>
                </c:pt>
                <c:pt idx="1954">
                  <c:v>1.8253326428565586E-2</c:v>
                </c:pt>
                <c:pt idx="1955">
                  <c:v>1.8253036691158186E-2</c:v>
                </c:pt>
                <c:pt idx="1956">
                  <c:v>1.8252745397369097E-2</c:v>
                </c:pt>
                <c:pt idx="1957">
                  <c:v>1.8252452547145026E-2</c:v>
                </c:pt>
                <c:pt idx="1958">
                  <c:v>1.8252158140539265E-2</c:v>
                </c:pt>
                <c:pt idx="1959">
                  <c:v>1.8252303633004008E-2</c:v>
                </c:pt>
                <c:pt idx="1960">
                  <c:v>1.8251564658102737E-2</c:v>
                </c:pt>
                <c:pt idx="1961">
                  <c:v>1.8251265582298615E-2</c:v>
                </c:pt>
                <c:pt idx="1962">
                  <c:v>1.8251406026514871E-2</c:v>
                </c:pt>
                <c:pt idx="1963">
                  <c:v>1.8250662761465364E-2</c:v>
                </c:pt>
                <c:pt idx="1964">
                  <c:v>1.8250359016436235E-2</c:v>
                </c:pt>
                <c:pt idx="1965">
                  <c:v>1.8250053714998771E-2</c:v>
                </c:pt>
                <c:pt idx="1966">
                  <c:v>1.8249746857152971E-2</c:v>
                </c:pt>
                <c:pt idx="1967">
                  <c:v>1.8249438442952126E-2</c:v>
                </c:pt>
                <c:pt idx="1968">
                  <c:v>1.8249128472316301E-2</c:v>
                </c:pt>
                <c:pt idx="1969">
                  <c:v>1.8248816945272139E-2</c:v>
                </c:pt>
                <c:pt idx="1970">
                  <c:v>1.8248503861819643E-2</c:v>
                </c:pt>
                <c:pt idx="1971">
                  <c:v>1.8248187087399614E-2</c:v>
                </c:pt>
                <c:pt idx="1972">
                  <c:v>1.8247862215057253E-2</c:v>
                </c:pt>
                <c:pt idx="1973">
                  <c:v>1.8247529038211141E-2</c:v>
                </c:pt>
                <c:pt idx="1974">
                  <c:v>1.8247187556914568E-2</c:v>
                </c:pt>
                <c:pt idx="1975">
                  <c:v>1.8247274828810944E-2</c:v>
                </c:pt>
                <c:pt idx="1976">
                  <c:v>1.824691612716256E-2</c:v>
                </c:pt>
                <c:pt idx="1977">
                  <c:v>1.8246113286055632E-2</c:v>
                </c:pt>
                <c:pt idx="1978">
                  <c:v>1.8245738586797344E-2</c:v>
                </c:pt>
                <c:pt idx="1979">
                  <c:v>1.8245355583088596E-2</c:v>
                </c:pt>
                <c:pt idx="1980">
                  <c:v>1.8244964274876097E-2</c:v>
                </c:pt>
                <c:pt idx="1981">
                  <c:v>1.8244998045389149E-2</c:v>
                </c:pt>
                <c:pt idx="1982">
                  <c:v>1.8244156744966489E-2</c:v>
                </c:pt>
                <c:pt idx="1983">
                  <c:v>1.8243740523296026E-2</c:v>
                </c:pt>
                <c:pt idx="1984">
                  <c:v>1.8243315997148457E-2</c:v>
                </c:pt>
                <c:pt idx="1985">
                  <c:v>1.8242883166523782E-2</c:v>
                </c:pt>
                <c:pt idx="1986">
                  <c:v>1.8242872341036609E-2</c:v>
                </c:pt>
                <c:pt idx="1987">
                  <c:v>1.8241992591789824E-2</c:v>
                </c:pt>
                <c:pt idx="1988">
                  <c:v>1.8241534847707186E-2</c:v>
                </c:pt>
                <c:pt idx="1989">
                  <c:v>1.8241068799120796E-2</c:v>
                </c:pt>
                <c:pt idx="1990">
                  <c:v>1.8240594446083946E-2</c:v>
                </c:pt>
                <c:pt idx="1991">
                  <c:v>1.8240111788543345E-2</c:v>
                </c:pt>
                <c:pt idx="1992">
                  <c:v>1.8239620826552283E-2</c:v>
                </c:pt>
                <c:pt idx="1993">
                  <c:v>1.8238479278163133E-2</c:v>
                </c:pt>
                <c:pt idx="1994">
                  <c:v>1.8237543573169646E-2</c:v>
                </c:pt>
                <c:pt idx="1995">
                  <c:v>1.8237025377603189E-2</c:v>
                </c:pt>
                <c:pt idx="1996">
                  <c:v>1.8236422986266376E-2</c:v>
                </c:pt>
                <c:pt idx="1997">
                  <c:v>1.8235964075357103E-2</c:v>
                </c:pt>
                <c:pt idx="1998">
                  <c:v>1.8235420968677474E-2</c:v>
                </c:pt>
                <c:pt idx="1999">
                  <c:v>1.8234869558479971E-2</c:v>
                </c:pt>
                <c:pt idx="2000">
                  <c:v>1.8234229207667596E-2</c:v>
                </c:pt>
                <c:pt idx="2001">
                  <c:v>1.8233741827131666E-2</c:v>
                </c:pt>
                <c:pt idx="2002">
                  <c:v>1.8233165505980864E-2</c:v>
                </c:pt>
                <c:pt idx="2003">
                  <c:v>1.8232580881152316E-2</c:v>
                </c:pt>
                <c:pt idx="2004">
                  <c:v>1.8231987952646023E-2</c:v>
                </c:pt>
                <c:pt idx="2005">
                  <c:v>1.8231386720621856E-2</c:v>
                </c:pt>
                <c:pt idx="2006">
                  <c:v>1.8230777184919944E-2</c:v>
                </c:pt>
                <c:pt idx="2007">
                  <c:v>1.8230159345540287E-2</c:v>
                </c:pt>
                <c:pt idx="2008">
                  <c:v>1.8229352779286501E-2</c:v>
                </c:pt>
                <c:pt idx="2009">
                  <c:v>1.8228898755907608E-2</c:v>
                </c:pt>
                <c:pt idx="2010">
                  <c:v>1.822825600557465E-2</c:v>
                </c:pt>
                <c:pt idx="2011">
                  <c:v>1.8227511266024621E-2</c:v>
                </c:pt>
                <c:pt idx="2012">
                  <c:v>1.8226945594035371E-2</c:v>
                </c:pt>
                <c:pt idx="2013">
                  <c:v>1.8226277932749113E-2</c:v>
                </c:pt>
                <c:pt idx="2014">
                  <c:v>1.8225504723652364E-2</c:v>
                </c:pt>
                <c:pt idx="2015">
                  <c:v>1.8224917699463106E-2</c:v>
                </c:pt>
                <c:pt idx="2016">
                  <c:v>1.8224225127303484E-2</c:v>
                </c:pt>
                <c:pt idx="2017">
                  <c:v>1.8223524251466117E-2</c:v>
                </c:pt>
                <c:pt idx="2018">
                  <c:v>1.8222815072110876E-2</c:v>
                </c:pt>
                <c:pt idx="2019">
                  <c:v>1.8222097588997954E-2</c:v>
                </c:pt>
                <c:pt idx="2020">
                  <c:v>1.8221371802287223E-2</c:v>
                </c:pt>
                <c:pt idx="2021">
                  <c:v>1.8220637711898746E-2</c:v>
                </c:pt>
                <c:pt idx="2022">
                  <c:v>1.8219895317992396E-2</c:v>
                </c:pt>
                <c:pt idx="2023">
                  <c:v>1.8219144620328365E-2</c:v>
                </c:pt>
                <c:pt idx="2024">
                  <c:v>1.8218385618986588E-2</c:v>
                </c:pt>
                <c:pt idx="2025">
                  <c:v>1.8217618314126938E-2</c:v>
                </c:pt>
                <c:pt idx="2026">
                  <c:v>1.8216842705509606E-2</c:v>
                </c:pt>
                <c:pt idx="2027">
                  <c:v>1.8215946128057325E-2</c:v>
                </c:pt>
                <c:pt idx="2028">
                  <c:v>1.8215152725993278E-2</c:v>
                </c:pt>
                <c:pt idx="2029">
                  <c:v>1.8214466058070755E-2</c:v>
                </c:pt>
                <c:pt idx="2030">
                  <c:v>1.8213657234902314E-2</c:v>
                </c:pt>
                <c:pt idx="2031">
                  <c:v>1.8212840108216E-2</c:v>
                </c:pt>
                <c:pt idx="2032">
                  <c:v>1.8212014677692068E-2</c:v>
                </c:pt>
                <c:pt idx="2033">
                  <c:v>1.8211180943730199E-2</c:v>
                </c:pt>
                <c:pt idx="2034">
                  <c:v>1.8210217937175699E-2</c:v>
                </c:pt>
                <c:pt idx="2035">
                  <c:v>1.8209488564693288E-2</c:v>
                </c:pt>
                <c:pt idx="2036">
                  <c:v>1.8208629919778119E-2</c:v>
                </c:pt>
                <c:pt idx="2037">
                  <c:v>1.8207762971185204E-2</c:v>
                </c:pt>
                <c:pt idx="2038">
                  <c:v>1.8206762005075205E-2</c:v>
                </c:pt>
                <c:pt idx="2039">
                  <c:v>1.8206004163046074E-2</c:v>
                </c:pt>
                <c:pt idx="2040">
                  <c:v>1.820511230349986E-2</c:v>
                </c:pt>
                <c:pt idx="2041">
                  <c:v>1.8204212140355835E-2</c:v>
                </c:pt>
                <c:pt idx="2042">
                  <c:v>1.8203303673534066E-2</c:v>
                </c:pt>
                <c:pt idx="2043">
                  <c:v>1.8202386903114487E-2</c:v>
                </c:pt>
                <c:pt idx="2044">
                  <c:v>1.8201461829017163E-2</c:v>
                </c:pt>
                <c:pt idx="2045">
                  <c:v>1.820078741237463E-2</c:v>
                </c:pt>
                <c:pt idx="2046">
                  <c:v>1.8199451566101033E-2</c:v>
                </c:pt>
                <c:pt idx="2047">
                  <c:v>1.8198500394959183E-2</c:v>
                </c:pt>
                <c:pt idx="2048">
                  <c:v>1.8197540920059652E-2</c:v>
                </c:pt>
                <c:pt idx="2049">
                  <c:v>1.8196573141562311E-2</c:v>
                </c:pt>
                <c:pt idx="2050">
                  <c:v>1.8195597059387225E-2</c:v>
                </c:pt>
                <c:pt idx="2051">
                  <c:v>1.819461267361433E-2</c:v>
                </c:pt>
                <c:pt idx="2052">
                  <c:v>1.8193619984163689E-2</c:v>
                </c:pt>
                <c:pt idx="2053">
                  <c:v>1.8192618991035303E-2</c:v>
                </c:pt>
                <c:pt idx="2054">
                  <c:v>1.8191609694389044E-2</c:v>
                </c:pt>
                <c:pt idx="2055">
                  <c:v>1.8190592093985103E-2</c:v>
                </c:pt>
                <c:pt idx="2056">
                  <c:v>1.8189566189983353E-2</c:v>
                </c:pt>
                <c:pt idx="2057">
                  <c:v>1.8188531982383793E-2</c:v>
                </c:pt>
                <c:pt idx="2058">
                  <c:v>1.8187489471106488E-2</c:v>
                </c:pt>
                <c:pt idx="2059">
                  <c:v>1.8186136898252769E-2</c:v>
                </c:pt>
                <c:pt idx="2060">
                  <c:v>1.8185075407197715E-2</c:v>
                </c:pt>
                <c:pt idx="2061">
                  <c:v>1.8184005612544851E-2</c:v>
                </c:pt>
                <c:pt idx="2062">
                  <c:v>1.8182927514294178E-2</c:v>
                </c:pt>
                <c:pt idx="2063">
                  <c:v>1.8181841112285824E-2</c:v>
                </c:pt>
                <c:pt idx="2064">
                  <c:v>1.8180746406759596E-2</c:v>
                </c:pt>
                <c:pt idx="2065">
                  <c:v>1.8179643397555623E-2</c:v>
                </c:pt>
                <c:pt idx="2066">
                  <c:v>1.8178532084673904E-2</c:v>
                </c:pt>
                <c:pt idx="2067">
                  <c:v>1.8177412468194376E-2</c:v>
                </c:pt>
                <c:pt idx="2068">
                  <c:v>1.8176284548117039E-2</c:v>
                </c:pt>
                <c:pt idx="2069">
                  <c:v>1.8175148324361956E-2</c:v>
                </c:pt>
                <c:pt idx="2070">
                  <c:v>1.8174003796929128E-2</c:v>
                </c:pt>
                <c:pt idx="2071">
                  <c:v>1.8173978805300361E-2</c:v>
                </c:pt>
                <c:pt idx="2072">
                  <c:v>1.8171689831270044E-2</c:v>
                </c:pt>
                <c:pt idx="2073">
                  <c:v>1.8170520392883915E-2</c:v>
                </c:pt>
                <c:pt idx="2074">
                  <c:v>1.8169342650979914E-2</c:v>
                </c:pt>
                <c:pt idx="2075">
                  <c:v>1.8168156605318231E-2</c:v>
                </c:pt>
                <c:pt idx="2076">
                  <c:v>1.8166962256218611E-2</c:v>
                </c:pt>
                <c:pt idx="2077">
                  <c:v>1.8165759603361309E-2</c:v>
                </c:pt>
                <c:pt idx="2078">
                  <c:v>1.8164548646826262E-2</c:v>
                </c:pt>
                <c:pt idx="2079">
                  <c:v>1.8163329386613469E-2</c:v>
                </c:pt>
                <c:pt idx="2080">
                  <c:v>1.8162101822882804E-2</c:v>
                </c:pt>
                <c:pt idx="2081">
                  <c:v>1.8160865955474392E-2</c:v>
                </c:pt>
                <c:pt idx="2082">
                  <c:v>1.8159621784468172E-2</c:v>
                </c:pt>
                <c:pt idx="2083">
                  <c:v>1.815836930970427E-2</c:v>
                </c:pt>
                <c:pt idx="2084">
                  <c:v>1.8157108531422494E-2</c:v>
                </c:pt>
                <c:pt idx="2085">
                  <c:v>1.8155839449462974E-2</c:v>
                </c:pt>
                <c:pt idx="2086">
                  <c:v>1.8154562063825708E-2</c:v>
                </c:pt>
                <c:pt idx="2087">
                  <c:v>1.8153276374670568E-2</c:v>
                </c:pt>
                <c:pt idx="2088">
                  <c:v>1.8151982381757747E-2</c:v>
                </c:pt>
                <c:pt idx="2089">
                  <c:v>1.8150680085247117E-2</c:v>
                </c:pt>
                <c:pt idx="2090">
                  <c:v>1.8149369485138678E-2</c:v>
                </c:pt>
                <c:pt idx="2091">
                  <c:v>1.8148050581272557E-2</c:v>
                </c:pt>
                <c:pt idx="2092">
                  <c:v>1.8147257299299113E-2</c:v>
                </c:pt>
                <c:pt idx="2093">
                  <c:v>1.8145387862906759E-2</c:v>
                </c:pt>
                <c:pt idx="2094">
                  <c:v>1.814404404824721E-2</c:v>
                </c:pt>
                <c:pt idx="2095">
                  <c:v>1.8142691929909915E-2</c:v>
                </c:pt>
                <c:pt idx="2096">
                  <c:v>1.8142769512026646E-2</c:v>
                </c:pt>
                <c:pt idx="2097">
                  <c:v>1.8141039375316748E-2</c:v>
                </c:pt>
                <c:pt idx="2098">
                  <c:v>1.8138585753071368E-2</c:v>
                </c:pt>
                <c:pt idx="2099">
                  <c:v>1.8137200420342836E-2</c:v>
                </c:pt>
                <c:pt idx="2100">
                  <c:v>1.8135806783776687E-2</c:v>
                </c:pt>
                <c:pt idx="2101">
                  <c:v>1.8134404843692664E-2</c:v>
                </c:pt>
                <c:pt idx="2102">
                  <c:v>1.813299459985096E-2</c:v>
                </c:pt>
                <c:pt idx="2103">
                  <c:v>1.8131576052411447E-2</c:v>
                </c:pt>
                <c:pt idx="2104">
                  <c:v>1.8130149201374124E-2</c:v>
                </c:pt>
                <c:pt idx="2105">
                  <c:v>1.8128714046738992E-2</c:v>
                </c:pt>
                <c:pt idx="2106">
                  <c:v>1.8127270588426114E-2</c:v>
                </c:pt>
                <c:pt idx="2107">
                  <c:v>1.8125818826435491E-2</c:v>
                </c:pt>
                <c:pt idx="2108">
                  <c:v>1.8124358760847059E-2</c:v>
                </c:pt>
                <c:pt idx="2109">
                  <c:v>1.8122890391660817E-2</c:v>
                </c:pt>
                <c:pt idx="2110">
                  <c:v>1.8121413718876767E-2</c:v>
                </c:pt>
                <c:pt idx="2111">
                  <c:v>1.8119928742335034E-2</c:v>
                </c:pt>
                <c:pt idx="2112">
                  <c:v>1.811983088672342E-2</c:v>
                </c:pt>
                <c:pt idx="2113">
                  <c:v>1.8116933878538077E-2</c:v>
                </c:pt>
                <c:pt idx="2114">
                  <c:v>1.8115423991043045E-2</c:v>
                </c:pt>
                <c:pt idx="2115">
                  <c:v>1.8113905800110075E-2</c:v>
                </c:pt>
                <c:pt idx="2116">
                  <c:v>1.811237930549936E-2</c:v>
                </c:pt>
                <c:pt idx="2117">
                  <c:v>1.8110844507210899E-2</c:v>
                </c:pt>
                <c:pt idx="2118">
                  <c:v>1.8109301405244693E-2</c:v>
                </c:pt>
                <c:pt idx="2119">
                  <c:v>1.8107749999680678E-2</c:v>
                </c:pt>
                <c:pt idx="2120">
                  <c:v>1.8106190290518853E-2</c:v>
                </c:pt>
                <c:pt idx="2121">
                  <c:v>1.8104622277679283E-2</c:v>
                </c:pt>
                <c:pt idx="2122">
                  <c:v>1.8103045961161968E-2</c:v>
                </c:pt>
                <c:pt idx="2123">
                  <c:v>1.8101461341206715E-2</c:v>
                </c:pt>
                <c:pt idx="2124">
                  <c:v>1.8099868417413845E-2</c:v>
                </c:pt>
                <c:pt idx="2125">
                  <c:v>1.8098267190023165E-2</c:v>
                </c:pt>
                <c:pt idx="2126">
                  <c:v>1.8096657659034676E-2</c:v>
                </c:pt>
                <c:pt idx="2127">
                  <c:v>1.8095039824528314E-2</c:v>
                </c:pt>
                <c:pt idx="2128">
                  <c:v>1.809341368626427E-2</c:v>
                </c:pt>
                <c:pt idx="2129">
                  <c:v>1.8091779244322481E-2</c:v>
                </c:pt>
                <c:pt idx="2130">
                  <c:v>1.8090136498862819E-2</c:v>
                </c:pt>
                <c:pt idx="2131">
                  <c:v>1.8088485449725411E-2</c:v>
                </c:pt>
                <c:pt idx="2132">
                  <c:v>1.8086826096910258E-2</c:v>
                </c:pt>
                <c:pt idx="2133">
                  <c:v>1.8085158440417359E-2</c:v>
                </c:pt>
                <c:pt idx="2134">
                  <c:v>1.808348248056646E-2</c:v>
                </c:pt>
                <c:pt idx="2135">
                  <c:v>1.8081798216798006E-2</c:v>
                </c:pt>
                <c:pt idx="2136">
                  <c:v>1.8080105649431744E-2</c:v>
                </c:pt>
                <c:pt idx="2137">
                  <c:v>1.8078404778627544E-2</c:v>
                </c:pt>
                <c:pt idx="2138">
                  <c:v>1.8076695604065662E-2</c:v>
                </c:pt>
                <c:pt idx="2139">
                  <c:v>1.8074978125826036E-2</c:v>
                </c:pt>
                <c:pt idx="2140">
                  <c:v>1.8073252343988599E-2</c:v>
                </c:pt>
                <c:pt idx="2141">
                  <c:v>1.8071518258553354E-2</c:v>
                </c:pt>
                <c:pt idx="2142">
                  <c:v>1.8070183418501529E-2</c:v>
                </c:pt>
                <c:pt idx="2143">
                  <c:v>1.8068025176729563E-2</c:v>
                </c:pt>
                <c:pt idx="2144">
                  <c:v>1.8066668631719907E-2</c:v>
                </c:pt>
                <c:pt idx="2145">
                  <c:v>1.8064498880354662E-2</c:v>
                </c:pt>
                <c:pt idx="2146">
                  <c:v>1.8062723276690562E-2</c:v>
                </c:pt>
                <c:pt idx="2147">
                  <c:v>1.8060939369588525E-2</c:v>
                </c:pt>
                <c:pt idx="2148">
                  <c:v>1.806076962530323E-2</c:v>
                </c:pt>
                <c:pt idx="2149">
                  <c:v>1.8056055478536948E-2</c:v>
                </c:pt>
                <c:pt idx="2150">
                  <c:v>1.8055924964697212E-2</c:v>
                </c:pt>
                <c:pt idx="2151">
                  <c:v>1.8054427631499781E-2</c:v>
                </c:pt>
                <c:pt idx="2152">
                  <c:v>1.8052277306788156E-2</c:v>
                </c:pt>
                <c:pt idx="2153">
                  <c:v>1.8050441021184582E-2</c:v>
                </c:pt>
                <c:pt idx="2154">
                  <c:v>1.8048596431157193E-2</c:v>
                </c:pt>
                <c:pt idx="2155">
                  <c:v>1.8046743536626053E-2</c:v>
                </c:pt>
                <c:pt idx="2156">
                  <c:v>1.8045201252798737E-2</c:v>
                </c:pt>
                <c:pt idx="2157">
                  <c:v>1.8043012834318972E-2</c:v>
                </c:pt>
                <c:pt idx="2158">
                  <c:v>1.8041135026463095E-2</c:v>
                </c:pt>
                <c:pt idx="2159">
                  <c:v>1.8039248914183403E-2</c:v>
                </c:pt>
                <c:pt idx="2160">
                  <c:v>1.8037354497479896E-2</c:v>
                </c:pt>
                <c:pt idx="2161">
                  <c:v>1.8035451776352573E-2</c:v>
                </c:pt>
                <c:pt idx="2162">
                  <c:v>1.803354075077479E-2</c:v>
                </c:pt>
                <c:pt idx="2163">
                  <c:v>1.8029893358146865E-2</c:v>
                </c:pt>
                <c:pt idx="2164">
                  <c:v>1.8029693786267842E-2</c:v>
                </c:pt>
                <c:pt idx="2165">
                  <c:v>1.8027757847365322E-2</c:v>
                </c:pt>
                <c:pt idx="2166">
                  <c:v>1.8026125631855905E-2</c:v>
                </c:pt>
                <c:pt idx="2167">
                  <c:v>1.8023861056208901E-2</c:v>
                </c:pt>
                <c:pt idx="2168">
                  <c:v>1.802190020400829E-2</c:v>
                </c:pt>
                <c:pt idx="2169">
                  <c:v>1.8019931047357218E-2</c:v>
                </c:pt>
                <c:pt idx="2170">
                  <c:v>1.801826284781205E-2</c:v>
                </c:pt>
                <c:pt idx="2171">
                  <c:v>1.8015967820703693E-2</c:v>
                </c:pt>
                <c:pt idx="2172">
                  <c:v>1.8013973750754531E-2</c:v>
                </c:pt>
                <c:pt idx="2173">
                  <c:v>1.8011971376328262E-2</c:v>
                </c:pt>
                <c:pt idx="2174">
                  <c:v>1.8009960697531469E-2</c:v>
                </c:pt>
                <c:pt idx="2175">
                  <c:v>1.8008247508873865E-2</c:v>
                </c:pt>
                <c:pt idx="2176">
                  <c:v>1.8005914426533209E-2</c:v>
                </c:pt>
                <c:pt idx="2177">
                  <c:v>1.8003878834385034E-2</c:v>
                </c:pt>
                <c:pt idx="2178">
                  <c:v>1.8001834937813044E-2</c:v>
                </c:pt>
                <c:pt idx="2179">
                  <c:v>1.7999782736790593E-2</c:v>
                </c:pt>
                <c:pt idx="2180">
                  <c:v>1.7997722231370972E-2</c:v>
                </c:pt>
                <c:pt idx="2181">
                  <c:v>1.7995653421474245E-2</c:v>
                </c:pt>
                <c:pt idx="2182">
                  <c:v>1.7993576307180348E-2</c:v>
                </c:pt>
                <c:pt idx="2183">
                  <c:v>1.7991791114966293E-2</c:v>
                </c:pt>
                <c:pt idx="2184">
                  <c:v>1.7989696693969659E-2</c:v>
                </c:pt>
                <c:pt idx="2185">
                  <c:v>1.7987295137675829E-2</c:v>
                </c:pt>
                <c:pt idx="2186">
                  <c:v>1.7985184805660026E-2</c:v>
                </c:pt>
                <c:pt idx="2187">
                  <c:v>1.7983066169220407E-2</c:v>
                </c:pt>
                <c:pt idx="2188">
                  <c:v>1.7980939228303683E-2</c:v>
                </c:pt>
                <c:pt idx="2189">
                  <c:v>1.7979100016514149E-2</c:v>
                </c:pt>
                <c:pt idx="2190">
                  <c:v>1.7976660433278724E-2</c:v>
                </c:pt>
                <c:pt idx="2191">
                  <c:v>1.7974508579090553E-2</c:v>
                </c:pt>
                <c:pt idx="2192">
                  <c:v>1.7972348420505213E-2</c:v>
                </c:pt>
                <c:pt idx="2193">
                  <c:v>1.7970179957469412E-2</c:v>
                </c:pt>
                <c:pt idx="2194">
                  <c:v>1.7966483121325538E-2</c:v>
                </c:pt>
                <c:pt idx="2195">
                  <c:v>1.7965818118126364E-2</c:v>
                </c:pt>
                <c:pt idx="2196">
                  <c:v>1.7963624741845763E-2</c:v>
                </c:pt>
                <c:pt idx="2197">
                  <c:v>1.7961423061141346E-2</c:v>
                </c:pt>
                <c:pt idx="2198">
                  <c:v>1.7959213075933178E-2</c:v>
                </c:pt>
                <c:pt idx="2199">
                  <c:v>1.7956994786381131E-2</c:v>
                </c:pt>
                <c:pt idx="2200">
                  <c:v>1.7955344752426328E-2</c:v>
                </c:pt>
                <c:pt idx="2201">
                  <c:v>1.7952820898092803E-2</c:v>
                </c:pt>
                <c:pt idx="2202">
                  <c:v>1.7950290091102161E-2</c:v>
                </c:pt>
                <c:pt idx="2203">
                  <c:v>1.7948324777457003E-2</c:v>
                </c:pt>
                <c:pt idx="2204">
                  <c:v>1.7945778772130438E-2</c:v>
                </c:pt>
                <c:pt idx="2205">
                  <c:v>1.79435106560355E-2</c:v>
                </c:pt>
                <c:pt idx="2206">
                  <c:v>1.79412342354901E-2</c:v>
                </c:pt>
                <c:pt idx="2207">
                  <c:v>1.7938949510547531E-2</c:v>
                </c:pt>
                <c:pt idx="2208">
                  <c:v>1.7936939141522945E-2</c:v>
                </c:pt>
                <c:pt idx="2209">
                  <c:v>1.7934355147390946E-2</c:v>
                </c:pt>
                <c:pt idx="2210">
                  <c:v>1.793204550917693E-2</c:v>
                </c:pt>
                <c:pt idx="2211">
                  <c:v>1.79297275665391E-2</c:v>
                </c:pt>
                <c:pt idx="2212">
                  <c:v>1.7927401319477454E-2</c:v>
                </c:pt>
                <c:pt idx="2213">
                  <c:v>1.7925066768018638E-2</c:v>
                </c:pt>
                <c:pt idx="2214">
                  <c:v>1.79208252306573E-2</c:v>
                </c:pt>
                <c:pt idx="2215">
                  <c:v>1.7920372751829561E-2</c:v>
                </c:pt>
                <c:pt idx="2216">
                  <c:v>1.7918013287125945E-2</c:v>
                </c:pt>
                <c:pt idx="2217">
                  <c:v>1.7915645517998513E-2</c:v>
                </c:pt>
                <c:pt idx="2218">
                  <c:v>1.7913545008372278E-2</c:v>
                </c:pt>
                <c:pt idx="2219">
                  <c:v>1.7910885066498849E-2</c:v>
                </c:pt>
                <c:pt idx="2220">
                  <c:v>1.7908492384073327E-2</c:v>
                </c:pt>
                <c:pt idx="2221">
                  <c:v>1.7906091397303925E-2</c:v>
                </c:pt>
                <c:pt idx="2222">
                  <c:v>1.7903954820368551E-2</c:v>
                </c:pt>
                <c:pt idx="2223">
                  <c:v>1.7901264510520321E-2</c:v>
                </c:pt>
                <c:pt idx="2224">
                  <c:v>1.7898838610426182E-2</c:v>
                </c:pt>
                <c:pt idx="2225">
                  <c:v>1.7896404406041455E-2</c:v>
                </c:pt>
                <c:pt idx="2226">
                  <c:v>1.7893961897179622E-2</c:v>
                </c:pt>
                <c:pt idx="2227">
                  <c:v>1.7891511083920619E-2</c:v>
                </c:pt>
                <c:pt idx="2228">
                  <c:v>1.7889051966237801E-2</c:v>
                </c:pt>
                <c:pt idx="2229">
                  <c:v>1.7886584544157813E-2</c:v>
                </c:pt>
                <c:pt idx="2230">
                  <c:v>1.788410881765401E-2</c:v>
                </c:pt>
                <c:pt idx="2231">
                  <c:v>1.7881624786753036E-2</c:v>
                </c:pt>
                <c:pt idx="2232">
                  <c:v>1.7879132451454893E-2</c:v>
                </c:pt>
                <c:pt idx="2233">
                  <c:v>1.7876631811732935E-2</c:v>
                </c:pt>
                <c:pt idx="2234">
                  <c:v>1.7874122867640452E-2</c:v>
                </c:pt>
                <c:pt idx="2235">
                  <c:v>1.7871869027965559E-2</c:v>
                </c:pt>
                <c:pt idx="2236">
                  <c:v>1.7869342756473561E-2</c:v>
                </c:pt>
                <c:pt idx="2237">
                  <c:v>1.7866546208820111E-2</c:v>
                </c:pt>
                <c:pt idx="2238">
                  <c:v>1.7864004047059012E-2</c:v>
                </c:pt>
                <c:pt idx="2239">
                  <c:v>1.7861453580927389E-2</c:v>
                </c:pt>
                <c:pt idx="2240">
                  <c:v>1.785889481037195E-2</c:v>
                </c:pt>
                <c:pt idx="2241">
                  <c:v>1.7856586827020848E-2</c:v>
                </c:pt>
                <c:pt idx="2242">
                  <c:v>1.7853752356042918E-2</c:v>
                </c:pt>
                <c:pt idx="2243">
                  <c:v>1.7851168672322615E-2</c:v>
                </c:pt>
                <c:pt idx="2244">
                  <c:v>1.7848576684151851E-2</c:v>
                </c:pt>
                <c:pt idx="2245">
                  <c:v>1.7845976391583918E-2</c:v>
                </c:pt>
                <c:pt idx="2246">
                  <c:v>1.7841736754409254E-2</c:v>
                </c:pt>
                <c:pt idx="2247">
                  <c:v>1.7840750893229895E-2</c:v>
                </c:pt>
                <c:pt idx="2248">
                  <c:v>1.7838125687470452E-2</c:v>
                </c:pt>
                <c:pt idx="2249">
                  <c:v>1.7835492177313839E-2</c:v>
                </c:pt>
                <c:pt idx="2250">
                  <c:v>1.783285036273341E-2</c:v>
                </c:pt>
                <c:pt idx="2251">
                  <c:v>1.7830200243782457E-2</c:v>
                </c:pt>
                <c:pt idx="2252">
                  <c:v>1.7828044039303492E-2</c:v>
                </c:pt>
                <c:pt idx="2253">
                  <c:v>1.7825125507231476E-2</c:v>
                </c:pt>
                <c:pt idx="2254">
                  <c:v>1.7822200060546578E-2</c:v>
                </c:pt>
                <c:pt idx="2255">
                  <c:v>1.781976568690391E-2</c:v>
                </c:pt>
                <c:pt idx="2256">
                  <c:v>1.7816825083016852E-2</c:v>
                </c:pt>
                <c:pt idx="2257">
                  <c:v>1.7814125137709524E-2</c:v>
                </c:pt>
                <c:pt idx="2258">
                  <c:v>1.7811416888005027E-2</c:v>
                </c:pt>
                <c:pt idx="2259">
                  <c:v>1.7808700333850069E-2</c:v>
                </c:pt>
                <c:pt idx="2260">
                  <c:v>1.7806220802270012E-2</c:v>
                </c:pt>
                <c:pt idx="2261">
                  <c:v>1.780324231242858E-2</c:v>
                </c:pt>
                <c:pt idx="2262">
                  <c:v>1.7800500845135403E-2</c:v>
                </c:pt>
                <c:pt idx="2263">
                  <c:v>1.7797751073418411E-2</c:v>
                </c:pt>
                <c:pt idx="2264">
                  <c:v>1.7794992997330894E-2</c:v>
                </c:pt>
                <c:pt idx="2265">
                  <c:v>1.7792226616872853E-2</c:v>
                </c:pt>
                <c:pt idx="2266">
                  <c:v>1.7789451932017641E-2</c:v>
                </c:pt>
                <c:pt idx="2267">
                  <c:v>1.7786668942738615E-2</c:v>
                </c:pt>
                <c:pt idx="2268">
                  <c:v>1.7783877649089064E-2</c:v>
                </c:pt>
                <c:pt idx="2269">
                  <c:v>1.7778997687747378E-2</c:v>
                </c:pt>
                <c:pt idx="2270">
                  <c:v>1.7778270148678388E-2</c:v>
                </c:pt>
                <c:pt idx="2271">
                  <c:v>1.7775691235355495E-2</c:v>
                </c:pt>
                <c:pt idx="2272">
                  <c:v>1.7772629430652387E-2</c:v>
                </c:pt>
                <c:pt idx="2273">
                  <c:v>1.7769796615096922E-2</c:v>
                </c:pt>
                <c:pt idx="2274">
                  <c:v>1.7767190589548232E-2</c:v>
                </c:pt>
                <c:pt idx="2275">
                  <c:v>1.7764106070794483E-2</c:v>
                </c:pt>
                <c:pt idx="2276">
                  <c:v>1.7761248342074154E-2</c:v>
                </c:pt>
                <c:pt idx="2277">
                  <c:v>1.77583823089833E-2</c:v>
                </c:pt>
                <c:pt idx="2278">
                  <c:v>1.7755507971441986E-2</c:v>
                </c:pt>
                <c:pt idx="2279">
                  <c:v>1.7752625329583438E-2</c:v>
                </c:pt>
                <c:pt idx="2280">
                  <c:v>1.774973438332772E-2</c:v>
                </c:pt>
                <c:pt idx="2281">
                  <c:v>1.7746835132701477E-2</c:v>
                </c:pt>
                <c:pt idx="2282">
                  <c:v>1.7743927577678065E-2</c:v>
                </c:pt>
                <c:pt idx="2283">
                  <c:v>1.7741011718284128E-2</c:v>
                </c:pt>
                <c:pt idx="2284">
                  <c:v>1.7738087554519666E-2</c:v>
                </c:pt>
                <c:pt idx="2285">
                  <c:v>1.773515508638468E-2</c:v>
                </c:pt>
                <c:pt idx="2286">
                  <c:v>1.7732214313825878E-2</c:v>
                </c:pt>
                <c:pt idx="2287">
                  <c:v>1.7729490761688727E-2</c:v>
                </c:pt>
                <c:pt idx="2288">
                  <c:v>1.7726532641599846E-2</c:v>
                </c:pt>
                <c:pt idx="2289">
                  <c:v>1.7723342169952971E-2</c:v>
                </c:pt>
                <c:pt idx="2290">
                  <c:v>1.7720368179965362E-2</c:v>
                </c:pt>
                <c:pt idx="2291">
                  <c:v>1.7717385885553938E-2</c:v>
                </c:pt>
                <c:pt idx="2292">
                  <c:v>1.7714395286745344E-2</c:v>
                </c:pt>
                <c:pt idx="2293">
                  <c:v>1.771139638359287E-2</c:v>
                </c:pt>
                <c:pt idx="2294">
                  <c:v>1.7708609521032148E-2</c:v>
                </c:pt>
                <c:pt idx="2295">
                  <c:v>1.7705373664149704E-2</c:v>
                </c:pt>
                <c:pt idx="2296">
                  <c:v>1.7702349847859011E-2</c:v>
                </c:pt>
                <c:pt idx="2297">
                  <c:v>1.769931772722444E-2</c:v>
                </c:pt>
                <c:pt idx="2298">
                  <c:v>1.7696494678822727E-2</c:v>
                </c:pt>
                <c:pt idx="2299">
                  <c:v>1.7693228572870368E-2</c:v>
                </c:pt>
                <c:pt idx="2300">
                  <c:v>1.7690171539070931E-2</c:v>
                </c:pt>
                <c:pt idx="2301">
                  <c:v>1.7687106200954261E-2</c:v>
                </c:pt>
                <c:pt idx="2302">
                  <c:v>1.7684032558467067E-2</c:v>
                </c:pt>
                <c:pt idx="2303">
                  <c:v>1.7680950611609347E-2</c:v>
                </c:pt>
                <c:pt idx="2304">
                  <c:v>1.7677860360381104E-2</c:v>
                </c:pt>
                <c:pt idx="2305">
                  <c:v>1.7672775667767482E-2</c:v>
                </c:pt>
                <c:pt idx="2306">
                  <c:v>1.7669453684678871E-2</c:v>
                </c:pt>
                <c:pt idx="2307">
                  <c:v>1.7666335267474409E-2</c:v>
                </c:pt>
                <c:pt idx="2308">
                  <c:v>1.7663208546672138E-2</c:v>
                </c:pt>
                <c:pt idx="2309">
                  <c:v>1.7660073522192121E-2</c:v>
                </c:pt>
                <c:pt idx="2310">
                  <c:v>1.7656930194194231E-2</c:v>
                </c:pt>
                <c:pt idx="2311">
                  <c:v>1.7653778562518596E-2</c:v>
                </c:pt>
                <c:pt idx="2312">
                  <c:v>1.7650618627245152E-2</c:v>
                </c:pt>
                <c:pt idx="2313">
                  <c:v>1.7647450388373898E-2</c:v>
                </c:pt>
                <c:pt idx="2314">
                  <c:v>1.764427384598477E-2</c:v>
                </c:pt>
                <c:pt idx="2315">
                  <c:v>1.7641088999917898E-2</c:v>
                </c:pt>
                <c:pt idx="2316">
                  <c:v>1.763789585017328E-2</c:v>
                </c:pt>
                <c:pt idx="2317">
                  <c:v>1.7634694396990724E-2</c:v>
                </c:pt>
                <c:pt idx="2318">
                  <c:v>1.7631484640130424E-2</c:v>
                </c:pt>
                <c:pt idx="2319">
                  <c:v>1.7627345608692835E-2</c:v>
                </c:pt>
                <c:pt idx="2320">
                  <c:v>1.7624116872134721E-2</c:v>
                </c:pt>
                <c:pt idx="2321">
                  <c:v>1.7620879832138669E-2</c:v>
                </c:pt>
                <c:pt idx="2322">
                  <c:v>1.7617634488384937E-2</c:v>
                </c:pt>
                <c:pt idx="2323">
                  <c:v>1.7614380841033395E-2</c:v>
                </c:pt>
                <c:pt idx="2324">
                  <c:v>1.7611118890084043E-2</c:v>
                </c:pt>
                <c:pt idx="2325">
                  <c:v>1.7607848635696755E-2</c:v>
                </c:pt>
                <c:pt idx="2326">
                  <c:v>1.7604570077551784E-2</c:v>
                </c:pt>
                <c:pt idx="2327">
                  <c:v>1.7601283215888941E-2</c:v>
                </c:pt>
                <c:pt idx="2328">
                  <c:v>1.7597988050548352E-2</c:v>
                </c:pt>
                <c:pt idx="2329">
                  <c:v>1.759468458168989E-2</c:v>
                </c:pt>
                <c:pt idx="2330">
                  <c:v>1.7591372809153683E-2</c:v>
                </c:pt>
                <c:pt idx="2331">
                  <c:v>1.7588628954390284E-2</c:v>
                </c:pt>
                <c:pt idx="2332">
                  <c:v>1.7584724353287839E-2</c:v>
                </c:pt>
                <c:pt idx="2333">
                  <c:v>1.758138767003814E-2</c:v>
                </c:pt>
                <c:pt idx="2334">
                  <c:v>1.7578042683110695E-2</c:v>
                </c:pt>
                <c:pt idx="2335">
                  <c:v>1.7574689392585441E-2</c:v>
                </c:pt>
                <c:pt idx="2336">
                  <c:v>1.7571327798542313E-2</c:v>
                </c:pt>
                <c:pt idx="2337">
                  <c:v>1.756795790082144E-2</c:v>
                </c:pt>
                <c:pt idx="2338">
                  <c:v>1.7564579699582694E-2</c:v>
                </c:pt>
                <c:pt idx="2339">
                  <c:v>1.7561193194826075E-2</c:v>
                </c:pt>
                <c:pt idx="2340">
                  <c:v>1.7557798386231838E-2</c:v>
                </c:pt>
                <c:pt idx="2341">
                  <c:v>1.7554395274199663E-2</c:v>
                </c:pt>
                <c:pt idx="2342">
                  <c:v>1.755098385856968E-2</c:v>
                </c:pt>
                <c:pt idx="2343">
                  <c:v>1.7547564139341887E-2</c:v>
                </c:pt>
                <c:pt idx="2344">
                  <c:v>1.7544136116516285E-2</c:v>
                </c:pt>
                <c:pt idx="2345">
                  <c:v>1.7540699789933001E-2</c:v>
                </c:pt>
                <c:pt idx="2346">
                  <c:v>1.7537255160071652E-2</c:v>
                </c:pt>
                <c:pt idx="2347">
                  <c:v>1.7533802226372686E-2</c:v>
                </c:pt>
                <c:pt idx="2348">
                  <c:v>1.753034098907591E-2</c:v>
                </c:pt>
                <c:pt idx="2349">
                  <c:v>1.7526871448261261E-2</c:v>
                </c:pt>
                <c:pt idx="2350">
                  <c:v>1.7523393603928739E-2</c:v>
                </c:pt>
                <c:pt idx="2351">
                  <c:v>1.7519907455918471E-2</c:v>
                </c:pt>
                <c:pt idx="2352">
                  <c:v>1.7516265215355986E-2</c:v>
                </c:pt>
                <c:pt idx="2353">
                  <c:v>1.7512910249104507E-2</c:v>
                </c:pt>
                <c:pt idx="2354">
                  <c:v>1.7509399190380748E-2</c:v>
                </c:pt>
                <c:pt idx="2355">
                  <c:v>1.7505879827979243E-2</c:v>
                </c:pt>
                <c:pt idx="2356">
                  <c:v>1.7500332624802439E-2</c:v>
                </c:pt>
                <c:pt idx="2357">
                  <c:v>1.7498654828553839E-2</c:v>
                </c:pt>
                <c:pt idx="2358">
                  <c:v>1.7495271919347744E-2</c:v>
                </c:pt>
                <c:pt idx="2359">
                  <c:v>1.7491719342475065E-2</c:v>
                </c:pt>
                <c:pt idx="2360">
                  <c:v>1.7488158462324321E-2</c:v>
                </c:pt>
                <c:pt idx="2361">
                  <c:v>1.748458927833596E-2</c:v>
                </c:pt>
                <c:pt idx="2362">
                  <c:v>1.7481011790909662E-2</c:v>
                </c:pt>
                <c:pt idx="2363">
                  <c:v>1.7477425999725682E-2</c:v>
                </c:pt>
                <c:pt idx="2364">
                  <c:v>1.7473831905103765E-2</c:v>
                </c:pt>
                <c:pt idx="2365">
                  <c:v>1.7470229506804102E-2</c:v>
                </c:pt>
                <c:pt idx="2366">
                  <c:v>1.7466618804906631E-2</c:v>
                </c:pt>
                <c:pt idx="2367">
                  <c:v>1.7462999799491286E-2</c:v>
                </c:pt>
                <c:pt idx="2368">
                  <c:v>1.7459372490398195E-2</c:v>
                </c:pt>
                <c:pt idx="2369">
                  <c:v>1.7456389110039439E-2</c:v>
                </c:pt>
                <c:pt idx="2370">
                  <c:v>1.7452092961498522E-2</c:v>
                </c:pt>
                <c:pt idx="2371">
                  <c:v>1.7448440741771876E-2</c:v>
                </c:pt>
                <c:pt idx="2372">
                  <c:v>1.7444780218287548E-2</c:v>
                </c:pt>
                <c:pt idx="2373">
                  <c:v>1.7441111391365283E-2</c:v>
                </c:pt>
                <c:pt idx="2374">
                  <c:v>1.7437434260765272E-2</c:v>
                </c:pt>
                <c:pt idx="2375">
                  <c:v>1.7433748826647388E-2</c:v>
                </c:pt>
                <c:pt idx="2376">
                  <c:v>1.7430055088931695E-2</c:v>
                </c:pt>
                <c:pt idx="2377">
                  <c:v>1.7426353047538257E-2</c:v>
                </c:pt>
                <c:pt idx="2378">
                  <c:v>1.7422642702706881E-2</c:v>
                </c:pt>
                <c:pt idx="2379">
                  <c:v>1.7418924054117824E-2</c:v>
                </c:pt>
                <c:pt idx="2380">
                  <c:v>1.7415197102090829E-2</c:v>
                </c:pt>
                <c:pt idx="2381">
                  <c:v>1.7411461846386089E-2</c:v>
                </c:pt>
                <c:pt idx="2382">
                  <c:v>1.7407718287163476E-2</c:v>
                </c:pt>
                <c:pt idx="2383">
                  <c:v>1.7404423266567104E-2</c:v>
                </c:pt>
                <c:pt idx="2384">
                  <c:v>1.7400206257844886E-2</c:v>
                </c:pt>
                <c:pt idx="2385">
                  <c:v>1.7396437787828845E-2</c:v>
                </c:pt>
                <c:pt idx="2386">
                  <c:v>1.7392661014214994E-2</c:v>
                </c:pt>
                <c:pt idx="2387">
                  <c:v>1.738887593708327E-2</c:v>
                </c:pt>
                <c:pt idx="2388">
                  <c:v>1.7385082556193865E-2</c:v>
                </c:pt>
                <c:pt idx="2389">
                  <c:v>1.7381280871946458E-2</c:v>
                </c:pt>
                <c:pt idx="2390">
                  <c:v>1.7377470884021307E-2</c:v>
                </c:pt>
                <c:pt idx="2391">
                  <c:v>1.7373652592498345E-2</c:v>
                </c:pt>
                <c:pt idx="2392">
                  <c:v>1.7369825997457511E-2</c:v>
                </c:pt>
                <c:pt idx="2393">
                  <c:v>1.7365991098738931E-2</c:v>
                </c:pt>
                <c:pt idx="2394">
                  <c:v>1.7362147896502478E-2</c:v>
                </c:pt>
                <c:pt idx="2395">
                  <c:v>1.7358296390668215E-2</c:v>
                </c:pt>
                <c:pt idx="2396">
                  <c:v>1.7354436581156207E-2</c:v>
                </c:pt>
                <c:pt idx="2397">
                  <c:v>1.7350568468206262E-2</c:v>
                </c:pt>
                <c:pt idx="2398">
                  <c:v>1.7346692051658508E-2</c:v>
                </c:pt>
                <c:pt idx="2399">
                  <c:v>1.7342807331433008E-2</c:v>
                </c:pt>
                <c:pt idx="2400">
                  <c:v>1.7338914307689635E-2</c:v>
                </c:pt>
                <c:pt idx="2401">
                  <c:v>1.7335012980428388E-2</c:v>
                </c:pt>
                <c:pt idx="2402">
                  <c:v>1.7331103349489396E-2</c:v>
                </c:pt>
                <c:pt idx="2403">
                  <c:v>1.7327185414952595E-2</c:v>
                </c:pt>
                <c:pt idx="2404">
                  <c:v>1.7322969316362347E-2</c:v>
                </c:pt>
                <c:pt idx="2405">
                  <c:v>1.7319324635325373E-2</c:v>
                </c:pt>
                <c:pt idx="2406">
                  <c:v>1.7315381789995143E-2</c:v>
                </c:pt>
                <c:pt idx="2407">
                  <c:v>1.7311430641386849E-2</c:v>
                </c:pt>
                <c:pt idx="2408">
                  <c:v>1.7308002242957699E-2</c:v>
                </c:pt>
                <c:pt idx="2409">
                  <c:v>1.7303899477294493E-2</c:v>
                </c:pt>
                <c:pt idx="2410">
                  <c:v>1.7299527373335621E-2</c:v>
                </c:pt>
                <c:pt idx="2411">
                  <c:v>1.729554301033609E-2</c:v>
                </c:pt>
                <c:pt idx="2412">
                  <c:v>1.7291550343578876E-2</c:v>
                </c:pt>
                <c:pt idx="2413">
                  <c:v>1.728754937330379E-2</c:v>
                </c:pt>
                <c:pt idx="2414">
                  <c:v>1.7283540099430894E-2</c:v>
                </c:pt>
                <c:pt idx="2415">
                  <c:v>1.7279522522040125E-2</c:v>
                </c:pt>
                <c:pt idx="2416">
                  <c:v>1.7275496641131483E-2</c:v>
                </c:pt>
                <c:pt idx="2417">
                  <c:v>1.7271462456545095E-2</c:v>
                </c:pt>
                <c:pt idx="2418">
                  <c:v>1.7267419968440834E-2</c:v>
                </c:pt>
                <c:pt idx="2419">
                  <c:v>1.7263369176658827E-2</c:v>
                </c:pt>
                <c:pt idx="2420">
                  <c:v>1.7259310081279011E-2</c:v>
                </c:pt>
                <c:pt idx="2421">
                  <c:v>1.7255242682461258E-2</c:v>
                </c:pt>
                <c:pt idx="2422">
                  <c:v>1.7251166980045696E-2</c:v>
                </c:pt>
                <c:pt idx="2423">
                  <c:v>1.7247082974032324E-2</c:v>
                </c:pt>
                <c:pt idx="2424">
                  <c:v>1.7243471375092412E-2</c:v>
                </c:pt>
                <c:pt idx="2425">
                  <c:v>1.7238890051292088E-2</c:v>
                </c:pt>
                <c:pt idx="2426">
                  <c:v>1.7234781134485289E-2</c:v>
                </c:pt>
                <c:pt idx="2427">
                  <c:v>1.7230663914240552E-2</c:v>
                </c:pt>
                <c:pt idx="2428">
                  <c:v>1.7226538390318069E-2</c:v>
                </c:pt>
                <c:pt idx="2429">
                  <c:v>1.7222404562877713E-2</c:v>
                </c:pt>
                <c:pt idx="2430">
                  <c:v>1.7218262431839548E-2</c:v>
                </c:pt>
                <c:pt idx="2431">
                  <c:v>1.7214111997203574E-2</c:v>
                </c:pt>
                <c:pt idx="2432">
                  <c:v>1.720995325896979E-2</c:v>
                </c:pt>
                <c:pt idx="2433">
                  <c:v>1.7205786217298069E-2</c:v>
                </c:pt>
                <c:pt idx="2434">
                  <c:v>1.7201610872028539E-2</c:v>
                </c:pt>
                <c:pt idx="2435">
                  <c:v>1.7197427223081263E-2</c:v>
                </c:pt>
                <c:pt idx="2436">
                  <c:v>1.719323527069605E-2</c:v>
                </c:pt>
                <c:pt idx="2437">
                  <c:v>1.7189035014633092E-2</c:v>
                </c:pt>
                <c:pt idx="2438">
                  <c:v>1.718482645505226E-2</c:v>
                </c:pt>
                <c:pt idx="2439">
                  <c:v>1.7180609591793683E-2</c:v>
                </c:pt>
                <c:pt idx="2440">
                  <c:v>1.7176384425097169E-2</c:v>
                </c:pt>
                <c:pt idx="2441">
                  <c:v>1.7172150954882781E-2</c:v>
                </c:pt>
                <c:pt idx="2442">
                  <c:v>1.7167909180910712E-2</c:v>
                </c:pt>
                <c:pt idx="2443">
                  <c:v>1.7163659103500706E-2</c:v>
                </c:pt>
                <c:pt idx="2444">
                  <c:v>1.715940072249289E-2</c:v>
                </c:pt>
                <c:pt idx="2445">
                  <c:v>1.7155134037967201E-2</c:v>
                </c:pt>
                <c:pt idx="2446">
                  <c:v>1.7150859049763767E-2</c:v>
                </c:pt>
                <c:pt idx="2447">
                  <c:v>1.7146575758122395E-2</c:v>
                </c:pt>
                <c:pt idx="2448">
                  <c:v>1.7142284162883215E-2</c:v>
                </c:pt>
                <c:pt idx="2449">
                  <c:v>1.7137984263966288E-2</c:v>
                </c:pt>
                <c:pt idx="2450">
                  <c:v>1.7133676061451553E-2</c:v>
                </c:pt>
                <c:pt idx="2451">
                  <c:v>1.7129359555658752E-2</c:v>
                </c:pt>
                <c:pt idx="2452">
                  <c:v>1.712503474610827E-2</c:v>
                </c:pt>
                <c:pt idx="2453">
                  <c:v>1.7120701632959978E-2</c:v>
                </c:pt>
                <c:pt idx="2454">
                  <c:v>1.7115931929607697E-2</c:v>
                </c:pt>
                <c:pt idx="2455">
                  <c:v>1.7112010496109775E-2</c:v>
                </c:pt>
                <c:pt idx="2456">
                  <c:v>1.7107218612499864E-2</c:v>
                </c:pt>
                <c:pt idx="2457">
                  <c:v>1.7103286144868335E-2</c:v>
                </c:pt>
                <c:pt idx="2458">
                  <c:v>1.7098911513970805E-2</c:v>
                </c:pt>
                <c:pt idx="2459">
                  <c:v>1.7094528579475465E-2</c:v>
                </c:pt>
                <c:pt idx="2460">
                  <c:v>1.7090594821476124E-2</c:v>
                </c:pt>
                <c:pt idx="2461">
                  <c:v>1.7082590186241475E-2</c:v>
                </c:pt>
                <c:pt idx="2462">
                  <c:v>1.7080879359081536E-2</c:v>
                </c:pt>
                <c:pt idx="2463">
                  <c:v>1.7076549392736062E-2</c:v>
                </c:pt>
                <c:pt idx="2464">
                  <c:v>1.7072033174017065E-2</c:v>
                </c:pt>
                <c:pt idx="2465">
                  <c:v>1.7067597625102238E-2</c:v>
                </c:pt>
                <c:pt idx="2466">
                  <c:v>1.7063153772003403E-2</c:v>
                </c:pt>
                <c:pt idx="2467">
                  <c:v>1.705870161461398E-2</c:v>
                </c:pt>
                <c:pt idx="2468">
                  <c:v>1.7054326107923679E-2</c:v>
                </c:pt>
                <c:pt idx="2469">
                  <c:v>1.7049772387176532E-2</c:v>
                </c:pt>
                <c:pt idx="2470">
                  <c:v>1.7045295317075215E-2</c:v>
                </c:pt>
                <c:pt idx="2471">
                  <c:v>1.7040809942763246E-2</c:v>
                </c:pt>
                <c:pt idx="2472">
                  <c:v>1.703631626421398E-2</c:v>
                </c:pt>
                <c:pt idx="2473">
                  <c:v>1.7031814281427415E-2</c:v>
                </c:pt>
                <c:pt idx="2474">
                  <c:v>1.7024563416612182E-2</c:v>
                </c:pt>
                <c:pt idx="2475">
                  <c:v>1.7022785403169038E-2</c:v>
                </c:pt>
                <c:pt idx="2476">
                  <c:v>1.7018258507670581E-2</c:v>
                </c:pt>
                <c:pt idx="2477">
                  <c:v>1.7013723307988116E-2</c:v>
                </c:pt>
                <c:pt idx="2478">
                  <c:v>1.7009256695361685E-2</c:v>
                </c:pt>
                <c:pt idx="2479">
                  <c:v>1.7004627995884647E-2</c:v>
                </c:pt>
                <c:pt idx="2480">
                  <c:v>1.7000067883490289E-2</c:v>
                </c:pt>
                <c:pt idx="2481">
                  <c:v>1.6995499466911923E-2</c:v>
                </c:pt>
                <c:pt idx="2482">
                  <c:v>1.6990996402523884E-2</c:v>
                </c:pt>
                <c:pt idx="2483">
                  <c:v>1.6986337720990008E-2</c:v>
                </c:pt>
                <c:pt idx="2484">
                  <c:v>1.6981744391699749E-2</c:v>
                </c:pt>
                <c:pt idx="2485">
                  <c:v>1.6977142758225483E-2</c:v>
                </c:pt>
                <c:pt idx="2486">
                  <c:v>1.6972532820513919E-2</c:v>
                </c:pt>
                <c:pt idx="2487">
                  <c:v>1.6967914578565058E-2</c:v>
                </c:pt>
                <c:pt idx="2488">
                  <c:v>1.6963288032405544E-2</c:v>
                </c:pt>
                <c:pt idx="2489">
                  <c:v>1.6958653182035377E-2</c:v>
                </c:pt>
                <c:pt idx="2490">
                  <c:v>1.6954010027427913E-2</c:v>
                </c:pt>
                <c:pt idx="2491">
                  <c:v>1.6949364015879098E-2</c:v>
                </c:pt>
                <c:pt idx="2492">
                  <c:v>1.6944726393459675E-2</c:v>
                </c:pt>
                <c:pt idx="2493">
                  <c:v>1.6940097687241362E-2</c:v>
                </c:pt>
                <c:pt idx="2494">
                  <c:v>1.6935477897250806E-2</c:v>
                </c:pt>
                <c:pt idx="2495">
                  <c:v>1.693093617261443E-2</c:v>
                </c:pt>
                <c:pt idx="2496">
                  <c:v>1.6926334635622986E-2</c:v>
                </c:pt>
                <c:pt idx="2497">
                  <c:v>1.6921672024725609E-2</c:v>
                </c:pt>
                <c:pt idx="2498">
                  <c:v>1.6917087899672723E-2</c:v>
                </c:pt>
                <c:pt idx="2499">
                  <c:v>1.6912512690847592E-2</c:v>
                </c:pt>
                <c:pt idx="2500">
                  <c:v>1.6907946398223572E-2</c:v>
                </c:pt>
                <c:pt idx="2501">
                  <c:v>1.6903460701196416E-2</c:v>
                </c:pt>
                <c:pt idx="2502">
                  <c:v>1.6898840561712092E-2</c:v>
                </c:pt>
                <c:pt idx="2503">
                  <c:v>1.689430101777134E-2</c:v>
                </c:pt>
                <c:pt idx="2504">
                  <c:v>1.6889770390058345E-2</c:v>
                </c:pt>
                <c:pt idx="2505">
                  <c:v>1.6885248678546461E-2</c:v>
                </c:pt>
                <c:pt idx="2506">
                  <c:v>1.6878656719327978E-2</c:v>
                </c:pt>
                <c:pt idx="2507">
                  <c:v>1.6876232004259251E-2</c:v>
                </c:pt>
                <c:pt idx="2508">
                  <c:v>1.6871737041430634E-2</c:v>
                </c:pt>
                <c:pt idx="2509">
                  <c:v>1.686725099485642E-2</c:v>
                </c:pt>
                <c:pt idx="2510">
                  <c:v>1.6862773864430025E-2</c:v>
                </c:pt>
                <c:pt idx="2511">
                  <c:v>1.6858305650284677E-2</c:v>
                </c:pt>
                <c:pt idx="2512">
                  <c:v>1.6853999120741037E-2</c:v>
                </c:pt>
                <c:pt idx="2513">
                  <c:v>1.6849472761777395E-2</c:v>
                </c:pt>
                <c:pt idx="2514">
                  <c:v>1.6844954505028653E-2</c:v>
                </c:pt>
                <c:pt idx="2515">
                  <c:v>1.684059960552764E-2</c:v>
                </c:pt>
                <c:pt idx="2516">
                  <c:v>1.6836098322601245E-2</c:v>
                </c:pt>
                <c:pt idx="2517">
                  <c:v>1.6831683605689207E-2</c:v>
                </c:pt>
                <c:pt idx="2518">
                  <c:v>1.682727780497828E-2</c:v>
                </c:pt>
                <c:pt idx="2519">
                  <c:v>1.6822880920521754E-2</c:v>
                </c:pt>
                <c:pt idx="2520">
                  <c:v>1.6818572756802652E-2</c:v>
                </c:pt>
                <c:pt idx="2521">
                  <c:v>1.6814113900158745E-2</c:v>
                </c:pt>
                <c:pt idx="2522">
                  <c:v>1.6809743764278906E-2</c:v>
                </c:pt>
                <c:pt idx="2523">
                  <c:v>1.6805382544600178E-2</c:v>
                </c:pt>
                <c:pt idx="2524">
                  <c:v>1.6801030241149206E-2</c:v>
                </c:pt>
                <c:pt idx="2525">
                  <c:v>1.6796686853925991E-2</c:v>
                </c:pt>
                <c:pt idx="2526">
                  <c:v>1.6792352382850595E-2</c:v>
                </c:pt>
                <c:pt idx="2527">
                  <c:v>1.678802682797631E-2</c:v>
                </c:pt>
                <c:pt idx="2528">
                  <c:v>1.6783710189329781E-2</c:v>
                </c:pt>
                <c:pt idx="2529">
                  <c:v>1.6776777122649023E-2</c:v>
                </c:pt>
                <c:pt idx="2530">
                  <c:v>1.6775103660586765E-2</c:v>
                </c:pt>
                <c:pt idx="2531">
                  <c:v>1.6770898356834874E-2</c:v>
                </c:pt>
                <c:pt idx="2532">
                  <c:v>1.6766532796648193E-2</c:v>
                </c:pt>
                <c:pt idx="2533">
                  <c:v>1.6762260738980572E-2</c:v>
                </c:pt>
                <c:pt idx="2534">
                  <c:v>1.675808349772101E-2</c:v>
                </c:pt>
                <c:pt idx="2535">
                  <c:v>1.6753743372195373E-2</c:v>
                </c:pt>
                <c:pt idx="2536">
                  <c:v>1.6749498063077795E-2</c:v>
                </c:pt>
                <c:pt idx="2537">
                  <c:v>1.6745261670161327E-2</c:v>
                </c:pt>
                <c:pt idx="2538">
                  <c:v>1.6741034193445969E-2</c:v>
                </c:pt>
                <c:pt idx="2539">
                  <c:v>1.6736815632931723E-2</c:v>
                </c:pt>
                <c:pt idx="2540">
                  <c:v>1.6732605988565297E-2</c:v>
                </c:pt>
                <c:pt idx="2541">
                  <c:v>1.6728405260399981E-2</c:v>
                </c:pt>
                <c:pt idx="2542">
                  <c:v>1.6724213448435776E-2</c:v>
                </c:pt>
                <c:pt idx="2543">
                  <c:v>1.6720030552646037E-2</c:v>
                </c:pt>
                <c:pt idx="2544">
                  <c:v>1.6715856573057408E-2</c:v>
                </c:pt>
                <c:pt idx="2545">
                  <c:v>1.6711691509643245E-2</c:v>
                </c:pt>
                <c:pt idx="2546">
                  <c:v>1.6707535362376902E-2</c:v>
                </c:pt>
                <c:pt idx="2547">
                  <c:v>1.6703479773498842E-2</c:v>
                </c:pt>
                <c:pt idx="2548">
                  <c:v>1.6699341903512188E-2</c:v>
                </c:pt>
                <c:pt idx="2549">
                  <c:v>1.6695120417731246E-2</c:v>
                </c:pt>
                <c:pt idx="2550">
                  <c:v>1.6690999935216055E-2</c:v>
                </c:pt>
                <c:pt idx="2551">
                  <c:v>1.668688836887533E-2</c:v>
                </c:pt>
                <c:pt idx="2552">
                  <c:v>1.668278571870907E-2</c:v>
                </c:pt>
                <c:pt idx="2553">
                  <c:v>1.6678786303330195E-2</c:v>
                </c:pt>
                <c:pt idx="2554">
                  <c:v>1.6674607166899946E-2</c:v>
                </c:pt>
                <c:pt idx="2555">
                  <c:v>1.6670531265257083E-2</c:v>
                </c:pt>
                <c:pt idx="2556">
                  <c:v>1.6666464279788684E-2</c:v>
                </c:pt>
                <c:pt idx="2557">
                  <c:v>1.6662406210494751E-2</c:v>
                </c:pt>
                <c:pt idx="2558">
                  <c:v>1.6658453619013969E-2</c:v>
                </c:pt>
                <c:pt idx="2559">
                  <c:v>1.6654316820403636E-2</c:v>
                </c:pt>
                <c:pt idx="2560">
                  <c:v>1.6650285499606454E-2</c:v>
                </c:pt>
                <c:pt idx="2561">
                  <c:v>1.6646263094983738E-2</c:v>
                </c:pt>
                <c:pt idx="2562">
                  <c:v>1.6642249606562132E-2</c:v>
                </c:pt>
                <c:pt idx="2563">
                  <c:v>1.6638245034261701E-2</c:v>
                </c:pt>
                <c:pt idx="2564">
                  <c:v>1.6634249378135735E-2</c:v>
                </c:pt>
                <c:pt idx="2565">
                  <c:v>1.6628456895748656E-2</c:v>
                </c:pt>
                <c:pt idx="2566">
                  <c:v>1.6624382163836771E-2</c:v>
                </c:pt>
                <c:pt idx="2567">
                  <c:v>1.6620416169823571E-2</c:v>
                </c:pt>
                <c:pt idx="2568">
                  <c:v>1.661589452204737E-2</c:v>
                </c:pt>
                <c:pt idx="2569">
                  <c:v>1.661251092784255E-2</c:v>
                </c:pt>
                <c:pt idx="2570">
                  <c:v>1.6608571679714856E-2</c:v>
                </c:pt>
                <c:pt idx="2571">
                  <c:v>1.660464134677575E-2</c:v>
                </c:pt>
                <c:pt idx="2572">
                  <c:v>1.6600160454398605E-2</c:v>
                </c:pt>
                <c:pt idx="2573">
                  <c:v>1.6596807426783045E-2</c:v>
                </c:pt>
                <c:pt idx="2574">
                  <c:v>1.6592903839649509E-2</c:v>
                </c:pt>
                <c:pt idx="2575">
                  <c:v>1.658900916770456E-2</c:v>
                </c:pt>
                <c:pt idx="2576">
                  <c:v>1.6585123411108071E-2</c:v>
                </c:pt>
                <c:pt idx="2577">
                  <c:v>1.6581246569620234E-2</c:v>
                </c:pt>
                <c:pt idx="2578">
                  <c:v>1.6577378643480856E-2</c:v>
                </c:pt>
                <c:pt idx="2579">
                  <c:v>1.6573519632689937E-2</c:v>
                </c:pt>
                <c:pt idx="2580">
                  <c:v>1.6568571147148603E-2</c:v>
                </c:pt>
                <c:pt idx="2581">
                  <c:v>1.656582835651399E-2</c:v>
                </c:pt>
                <c:pt idx="2582">
                  <c:v>1.6561996091448705E-2</c:v>
                </c:pt>
                <c:pt idx="2583">
                  <c:v>1.6557627276378994E-2</c:v>
                </c:pt>
                <c:pt idx="2584">
                  <c:v>1.6554358306883898E-2</c:v>
                </c:pt>
                <c:pt idx="2585">
                  <c:v>1.6550552787384376E-2</c:v>
                </c:pt>
                <c:pt idx="2586">
                  <c:v>1.6546214538983861E-2</c:v>
                </c:pt>
                <c:pt idx="2587">
                  <c:v>1.6542968494350774E-2</c:v>
                </c:pt>
                <c:pt idx="2588">
                  <c:v>1.6539189720656822E-2</c:v>
                </c:pt>
                <c:pt idx="2589">
                  <c:v>1.6535419862151457E-2</c:v>
                </c:pt>
                <c:pt idx="2590">
                  <c:v>1.6531658918994552E-2</c:v>
                </c:pt>
                <c:pt idx="2591">
                  <c:v>1.652790689110617E-2</c:v>
                </c:pt>
                <c:pt idx="2592">
                  <c:v>1.6524163778326439E-2</c:v>
                </c:pt>
                <c:pt idx="2593">
                  <c:v>1.6520429580895168E-2</c:v>
                </c:pt>
                <c:pt idx="2594">
                  <c:v>1.6516704298732421E-2</c:v>
                </c:pt>
                <c:pt idx="2595">
                  <c:v>1.6512987931758261E-2</c:v>
                </c:pt>
                <c:pt idx="2596">
                  <c:v>1.6509280479972688E-2</c:v>
                </c:pt>
                <c:pt idx="2597">
                  <c:v>1.6505581943535574E-2</c:v>
                </c:pt>
                <c:pt idx="2598">
                  <c:v>1.6501892322287048E-2</c:v>
                </c:pt>
                <c:pt idx="2599">
                  <c:v>1.6497686528893496E-2</c:v>
                </c:pt>
                <c:pt idx="2600">
                  <c:v>1.6494016011723289E-2</c:v>
                </c:pt>
                <c:pt idx="2601">
                  <c:v>1.6490876949992739E-2</c:v>
                </c:pt>
                <c:pt idx="2602">
                  <c:v>1.648722298973837E-2</c:v>
                </c:pt>
                <c:pt idx="2603">
                  <c:v>1.6483577944672589E-2</c:v>
                </c:pt>
                <c:pt idx="2604">
                  <c:v>1.6479941814875332E-2</c:v>
                </c:pt>
                <c:pt idx="2605">
                  <c:v>1.6476314600346598E-2</c:v>
                </c:pt>
                <c:pt idx="2606">
                  <c:v>1.6472180129021297E-2</c:v>
                </c:pt>
                <c:pt idx="2607">
                  <c:v>1.6469086917014764E-2</c:v>
                </c:pt>
                <c:pt idx="2608">
                  <c:v>1.6465486448211664E-2</c:v>
                </c:pt>
                <c:pt idx="2609">
                  <c:v>1.6461894894597151E-2</c:v>
                </c:pt>
                <c:pt idx="2610">
                  <c:v>1.6457801178511033E-2</c:v>
                </c:pt>
                <c:pt idx="2611">
                  <c:v>1.645473853309376E-2</c:v>
                </c:pt>
                <c:pt idx="2612">
                  <c:v>1.6451173725284818E-2</c:v>
                </c:pt>
                <c:pt idx="2613">
                  <c:v>1.6447617832664463E-2</c:v>
                </c:pt>
                <c:pt idx="2614">
                  <c:v>1.6444070855232695E-2</c:v>
                </c:pt>
                <c:pt idx="2615">
                  <c:v>1.6440532793149387E-2</c:v>
                </c:pt>
                <c:pt idx="2616">
                  <c:v>1.643700364617473E-2</c:v>
                </c:pt>
                <c:pt idx="2617">
                  <c:v>1.6433105309880958E-2</c:v>
                </c:pt>
                <c:pt idx="2618">
                  <c:v>1.6429471209180591E-2</c:v>
                </c:pt>
                <c:pt idx="2619">
                  <c:v>1.6425970081552776E-2</c:v>
                </c:pt>
                <c:pt idx="2620">
                  <c:v>1.6422477869273422E-2</c:v>
                </c:pt>
                <c:pt idx="2621">
                  <c:v>1.6418994572182655E-2</c:v>
                </c:pt>
                <c:pt idx="2622">
                  <c:v>1.6415520190200539E-2</c:v>
                </c:pt>
                <c:pt idx="2623">
                  <c:v>1.6412054723566882E-2</c:v>
                </c:pt>
                <c:pt idx="2624">
                  <c:v>1.6408598172201749E-2</c:v>
                </c:pt>
                <c:pt idx="2625">
                  <c:v>1.6405150536025204E-2</c:v>
                </c:pt>
                <c:pt idx="2626">
                  <c:v>1.6401711815037245E-2</c:v>
                </c:pt>
                <c:pt idx="2627">
                  <c:v>1.6398282009237874E-2</c:v>
                </c:pt>
                <c:pt idx="2628">
                  <c:v>1.6394861118866899E-2</c:v>
                </c:pt>
                <c:pt idx="2629">
                  <c:v>1.6391449143604575E-2</c:v>
                </c:pt>
                <c:pt idx="2630">
                  <c:v>1.6387075418222707E-2</c:v>
                </c:pt>
                <c:pt idx="2631">
                  <c:v>1.6383683820739847E-2</c:v>
                </c:pt>
                <c:pt idx="2632">
                  <c:v>1.6380301138445574E-2</c:v>
                </c:pt>
                <c:pt idx="2633">
                  <c:v>1.6376927371259953E-2</c:v>
                </c:pt>
                <c:pt idx="2634">
                  <c:v>1.6373562519422791E-2</c:v>
                </c:pt>
                <c:pt idx="2635">
                  <c:v>1.6370206582774216E-2</c:v>
                </c:pt>
                <c:pt idx="2636">
                  <c:v>1.6366859561394165E-2</c:v>
                </c:pt>
                <c:pt idx="2637">
                  <c:v>1.6363521455202701E-2</c:v>
                </c:pt>
                <c:pt idx="2638">
                  <c:v>1.6360192264359696E-2</c:v>
                </c:pt>
                <c:pt idx="2639">
                  <c:v>1.6356871988625343E-2</c:v>
                </c:pt>
                <c:pt idx="2640">
                  <c:v>1.6353560628159514E-2</c:v>
                </c:pt>
                <c:pt idx="2641">
                  <c:v>1.6350258182882271E-2</c:v>
                </c:pt>
                <c:pt idx="2642">
                  <c:v>1.6346964652953488E-2</c:v>
                </c:pt>
                <c:pt idx="2643">
                  <c:v>1.634409038652862E-2</c:v>
                </c:pt>
                <c:pt idx="2644">
                  <c:v>1.6340404338581749E-2</c:v>
                </c:pt>
                <c:pt idx="2645">
                  <c:v>1.6337137554298664E-2</c:v>
                </c:pt>
                <c:pt idx="2646">
                  <c:v>1.6333879685204167E-2</c:v>
                </c:pt>
                <c:pt idx="2647">
                  <c:v>1.6330630731378193E-2</c:v>
                </c:pt>
                <c:pt idx="2648">
                  <c:v>1.6327390692740806E-2</c:v>
                </c:pt>
                <c:pt idx="2649">
                  <c:v>1.6324159569371943E-2</c:v>
                </c:pt>
                <c:pt idx="2650">
                  <c:v>1.6320937361191667E-2</c:v>
                </c:pt>
                <c:pt idx="2651">
                  <c:v>1.6317724068199979E-2</c:v>
                </c:pt>
                <c:pt idx="2652">
                  <c:v>1.631451969055675E-2</c:v>
                </c:pt>
                <c:pt idx="2653">
                  <c:v>1.6311324228102109E-2</c:v>
                </c:pt>
                <c:pt idx="2654">
                  <c:v>1.6308137680836055E-2</c:v>
                </c:pt>
                <c:pt idx="2655">
                  <c:v>1.6304960048838524E-2</c:v>
                </c:pt>
                <c:pt idx="2656">
                  <c:v>1.630179133202958E-2</c:v>
                </c:pt>
                <c:pt idx="2657">
                  <c:v>1.6298631530569097E-2</c:v>
                </c:pt>
                <c:pt idx="2658">
                  <c:v>1.6295480644137328E-2</c:v>
                </c:pt>
                <c:pt idx="2659">
                  <c:v>1.6292338673054019E-2</c:v>
                </c:pt>
                <c:pt idx="2660">
                  <c:v>1.6289205617159297E-2</c:v>
                </c:pt>
                <c:pt idx="2661">
                  <c:v>1.6286081476533099E-2</c:v>
                </c:pt>
                <c:pt idx="2662">
                  <c:v>1.6282966251015552E-2</c:v>
                </c:pt>
                <c:pt idx="2663">
                  <c:v>1.62798599409264E-2</c:v>
                </c:pt>
                <c:pt idx="2664">
                  <c:v>1.6276615130292882E-2</c:v>
                </c:pt>
                <c:pt idx="2665">
                  <c:v>1.6273674066153987E-2</c:v>
                </c:pt>
                <c:pt idx="2666">
                  <c:v>1.6270594501630598E-2</c:v>
                </c:pt>
                <c:pt idx="2667">
                  <c:v>1.6267523852375732E-2</c:v>
                </c:pt>
                <c:pt idx="2668">
                  <c:v>1.6262716558692603E-2</c:v>
                </c:pt>
                <c:pt idx="2669">
                  <c:v>1.6261273233340034E-2</c:v>
                </c:pt>
                <c:pt idx="2670">
                  <c:v>1.6258365395822594E-2</c:v>
                </c:pt>
                <c:pt idx="2671">
                  <c:v>1.6255330407481949E-2</c:v>
                </c:pt>
                <c:pt idx="2672">
                  <c:v>1.625230433417002E-2</c:v>
                </c:pt>
                <c:pt idx="2673">
                  <c:v>1.6249287176286487E-2</c:v>
                </c:pt>
                <c:pt idx="2674">
                  <c:v>1.624627893359154E-2</c:v>
                </c:pt>
                <c:pt idx="2675">
                  <c:v>1.6243279606085181E-2</c:v>
                </c:pt>
                <c:pt idx="2676">
                  <c:v>1.624028919376741E-2</c:v>
                </c:pt>
                <c:pt idx="2677">
                  <c:v>1.6237307696798098E-2</c:v>
                </c:pt>
                <c:pt idx="2678">
                  <c:v>1.6234335114857501E-2</c:v>
                </c:pt>
                <c:pt idx="2679">
                  <c:v>1.6231371448265364E-2</c:v>
                </c:pt>
                <c:pt idx="2680">
                  <c:v>1.622841669694175E-2</c:v>
                </c:pt>
                <c:pt idx="2681">
                  <c:v>1.6225470860726787E-2</c:v>
                </c:pt>
                <c:pt idx="2682">
                  <c:v>1.6222533939780348E-2</c:v>
                </c:pt>
                <c:pt idx="2683">
                  <c:v>1.6219605934022496E-2</c:v>
                </c:pt>
                <c:pt idx="2684">
                  <c:v>1.6217315558197498E-2</c:v>
                </c:pt>
                <c:pt idx="2685">
                  <c:v>1.6213776668312363E-2</c:v>
                </c:pt>
                <c:pt idx="2686">
                  <c:v>1.6210875408280145E-2</c:v>
                </c:pt>
                <c:pt idx="2687">
                  <c:v>1.6207983063356579E-2</c:v>
                </c:pt>
                <c:pt idx="2688">
                  <c:v>1.6205099633861408E-2</c:v>
                </c:pt>
                <c:pt idx="2689">
                  <c:v>1.6202225119394953E-2</c:v>
                </c:pt>
                <c:pt idx="2690">
                  <c:v>1.6199359520197021E-2</c:v>
                </c:pt>
                <c:pt idx="2691">
                  <c:v>1.6196502836267612E-2</c:v>
                </c:pt>
                <c:pt idx="2692">
                  <c:v>1.6193655067526791E-2</c:v>
                </c:pt>
                <c:pt idx="2693">
                  <c:v>1.6190816214054493E-2</c:v>
                </c:pt>
                <c:pt idx="2694">
                  <c:v>1.6187986275690847E-2</c:v>
                </c:pt>
                <c:pt idx="2695">
                  <c:v>1.618516525267566E-2</c:v>
                </c:pt>
                <c:pt idx="2696">
                  <c:v>1.6182353144769124E-2</c:v>
                </c:pt>
                <c:pt idx="2697">
                  <c:v>1.6179549952131111E-2</c:v>
                </c:pt>
                <c:pt idx="2698">
                  <c:v>1.6176755674681687E-2</c:v>
                </c:pt>
                <c:pt idx="2699">
                  <c:v>1.6173970312580721E-2</c:v>
                </c:pt>
                <c:pt idx="2700">
                  <c:v>1.6171193865588407E-2</c:v>
                </c:pt>
                <c:pt idx="2701">
                  <c:v>1.616842633378468E-2</c:v>
                </c:pt>
                <c:pt idx="2702">
                  <c:v>1.6165667717249477E-2</c:v>
                </c:pt>
                <c:pt idx="2703">
                  <c:v>1.6162918015982797E-2</c:v>
                </c:pt>
                <c:pt idx="2704">
                  <c:v>1.6160177229824768E-2</c:v>
                </c:pt>
                <c:pt idx="2705">
                  <c:v>1.6157445358935263E-2</c:v>
                </c:pt>
                <c:pt idx="2706">
                  <c:v>1.6154722403314281E-2</c:v>
                </c:pt>
                <c:pt idx="2707">
                  <c:v>1.6152008362801951E-2</c:v>
                </c:pt>
                <c:pt idx="2708">
                  <c:v>1.6149303237558144E-2</c:v>
                </c:pt>
                <c:pt idx="2709">
                  <c:v>1.6146607027502924E-2</c:v>
                </c:pt>
                <c:pt idx="2710">
                  <c:v>1.6143919732796164E-2</c:v>
                </c:pt>
                <c:pt idx="2711">
                  <c:v>1.6141241353118119E-2</c:v>
                </c:pt>
                <c:pt idx="2712">
                  <c:v>1.6138571888708597E-2</c:v>
                </c:pt>
                <c:pt idx="2713">
                  <c:v>1.6135911339567599E-2</c:v>
                </c:pt>
                <c:pt idx="2714">
                  <c:v>1.6133226742889306E-2</c:v>
                </c:pt>
                <c:pt idx="2715">
                  <c:v>1.6130616986851365E-2</c:v>
                </c:pt>
                <c:pt idx="2716">
                  <c:v>1.612795484266627E-2</c:v>
                </c:pt>
                <c:pt idx="2717">
                  <c:v>1.6125358295129288E-2</c:v>
                </c:pt>
                <c:pt idx="2718">
                  <c:v>1.6122742322011163E-2</c:v>
                </c:pt>
                <c:pt idx="2719">
                  <c:v>1.6120135264081625E-2</c:v>
                </c:pt>
                <c:pt idx="2720">
                  <c:v>1.6118415532857533E-2</c:v>
                </c:pt>
                <c:pt idx="2721">
                  <c:v>1.6113103904107362E-2</c:v>
                </c:pt>
                <c:pt idx="2722">
                  <c:v>1.6112353127200052E-2</c:v>
                </c:pt>
                <c:pt idx="2723">
                  <c:v>1.6109961368655501E-2</c:v>
                </c:pt>
                <c:pt idx="2724">
                  <c:v>1.6107223883770061E-2</c:v>
                </c:pt>
                <c:pt idx="2725">
                  <c:v>1.6104672636130246E-2</c:v>
                </c:pt>
                <c:pt idx="2726">
                  <c:v>1.610213030453167E-2</c:v>
                </c:pt>
                <c:pt idx="2727">
                  <c:v>1.6099596889000978E-2</c:v>
                </c:pt>
                <c:pt idx="2728">
                  <c:v>1.6097252326536804E-2</c:v>
                </c:pt>
                <c:pt idx="2729">
                  <c:v>1.6094556806036664E-2</c:v>
                </c:pt>
                <c:pt idx="2730">
                  <c:v>1.6092050138629688E-2</c:v>
                </c:pt>
                <c:pt idx="2731">
                  <c:v>1.6089552387237305E-2</c:v>
                </c:pt>
                <c:pt idx="2732">
                  <c:v>1.6087063551912806E-2</c:v>
                </c:pt>
                <c:pt idx="2733">
                  <c:v>1.6084583632656191E-2</c:v>
                </c:pt>
                <c:pt idx="2734">
                  <c:v>1.6082112629387524E-2</c:v>
                </c:pt>
                <c:pt idx="2735">
                  <c:v>1.6077879969458309E-2</c:v>
                </c:pt>
                <c:pt idx="2736">
                  <c:v>1.6077197371053842E-2</c:v>
                </c:pt>
                <c:pt idx="2737">
                  <c:v>1.6074753115935536E-2</c:v>
                </c:pt>
                <c:pt idx="2738">
                  <c:v>1.6072502976847147E-2</c:v>
                </c:pt>
                <c:pt idx="2739">
                  <c:v>1.6069891353822641E-2</c:v>
                </c:pt>
                <c:pt idx="2740">
                  <c:v>1.6067473846828051E-2</c:v>
                </c:pt>
                <c:pt idx="2741">
                  <c:v>1.6065065255848054E-2</c:v>
                </c:pt>
                <c:pt idx="2742">
                  <c:v>1.6062852897691382E-2</c:v>
                </c:pt>
                <c:pt idx="2743">
                  <c:v>1.6060274822065068E-2</c:v>
                </c:pt>
                <c:pt idx="2744">
                  <c:v>1.6057892979208788E-2</c:v>
                </c:pt>
                <c:pt idx="2745">
                  <c:v>1.6055520052420391E-2</c:v>
                </c:pt>
                <c:pt idx="2746">
                  <c:v>1.6053156041593297E-2</c:v>
                </c:pt>
                <c:pt idx="2747">
                  <c:v>1.6050990918912156E-2</c:v>
                </c:pt>
                <c:pt idx="2748">
                  <c:v>1.6048454768169407E-2</c:v>
                </c:pt>
                <c:pt idx="2749">
                  <c:v>1.6046117505492674E-2</c:v>
                </c:pt>
                <c:pt idx="2750">
                  <c:v>1.604378915885718E-2</c:v>
                </c:pt>
                <c:pt idx="2751">
                  <c:v>1.6041469728262925E-2</c:v>
                </c:pt>
                <c:pt idx="2752">
                  <c:v>1.6039159213683263E-2</c:v>
                </c:pt>
                <c:pt idx="2753">
                  <c:v>1.6036857615118194E-2</c:v>
                </c:pt>
                <c:pt idx="2754">
                  <c:v>1.6034564932621009E-2</c:v>
                </c:pt>
                <c:pt idx="2755">
                  <c:v>1.6032475408107594E-2</c:v>
                </c:pt>
                <c:pt idx="2756">
                  <c:v>1.6030201093251151E-2</c:v>
                </c:pt>
                <c:pt idx="2757">
                  <c:v>1.6027740381270306E-2</c:v>
                </c:pt>
                <c:pt idx="2758">
                  <c:v>1.6025483362884785E-2</c:v>
                </c:pt>
                <c:pt idx="2759">
                  <c:v>1.6023235260540503E-2</c:v>
                </c:pt>
                <c:pt idx="2760">
                  <c:v>1.6020996074210814E-2</c:v>
                </c:pt>
                <c:pt idx="2761">
                  <c:v>1.6018963265562736E-2</c:v>
                </c:pt>
                <c:pt idx="2762">
                  <c:v>1.6016544449621861E-2</c:v>
                </c:pt>
                <c:pt idx="2763">
                  <c:v>1.6014332011389243E-2</c:v>
                </c:pt>
                <c:pt idx="2764">
                  <c:v>1.6012128489144573E-2</c:v>
                </c:pt>
                <c:pt idx="2765">
                  <c:v>1.6009933882994432E-2</c:v>
                </c:pt>
                <c:pt idx="2766">
                  <c:v>1.6006413595039959E-2</c:v>
                </c:pt>
                <c:pt idx="2767">
                  <c:v>1.6005571418657993E-2</c:v>
                </c:pt>
                <c:pt idx="2768">
                  <c:v>1.6003403560524987E-2</c:v>
                </c:pt>
                <c:pt idx="2769">
                  <c:v>1.6001244618459864E-2</c:v>
                </c:pt>
                <c:pt idx="2770">
                  <c:v>1.599909459238269E-2</c:v>
                </c:pt>
                <c:pt idx="2771">
                  <c:v>1.5996953482320109E-2</c:v>
                </c:pt>
                <c:pt idx="2772">
                  <c:v>1.5995228151636454E-2</c:v>
                </c:pt>
                <c:pt idx="2773">
                  <c:v>1.5992901955692584E-2</c:v>
                </c:pt>
                <c:pt idx="2774">
                  <c:v>1.5990583648326506E-2</c:v>
                </c:pt>
                <c:pt idx="2775">
                  <c:v>1.598868323410052E-2</c:v>
                </c:pt>
                <c:pt idx="2776">
                  <c:v>1.5986381672439265E-2</c:v>
                </c:pt>
                <c:pt idx="2777">
                  <c:v>1.5984294058517534E-2</c:v>
                </c:pt>
                <c:pt idx="2778">
                  <c:v>1.5982215360583751E-2</c:v>
                </c:pt>
                <c:pt idx="2779">
                  <c:v>1.5980145578717853E-2</c:v>
                </c:pt>
                <c:pt idx="2780">
                  <c:v>1.5978292467593302E-2</c:v>
                </c:pt>
                <c:pt idx="2781">
                  <c:v>1.597603276300319E-2</c:v>
                </c:pt>
                <c:pt idx="2782">
                  <c:v>1.5973989729181071E-2</c:v>
                </c:pt>
                <c:pt idx="2783">
                  <c:v>1.5971955611373545E-2</c:v>
                </c:pt>
                <c:pt idx="2784">
                  <c:v>1.5969930409607258E-2</c:v>
                </c:pt>
                <c:pt idx="2785">
                  <c:v>1.5966344536888499E-2</c:v>
                </c:pt>
                <c:pt idx="2786">
                  <c:v>1.5965906754065173E-2</c:v>
                </c:pt>
                <c:pt idx="2787">
                  <c:v>1.5963908300316021E-2</c:v>
                </c:pt>
                <c:pt idx="2788">
                  <c:v>1.5961918762581462E-2</c:v>
                </c:pt>
                <c:pt idx="2789">
                  <c:v>1.5959938140888141E-2</c:v>
                </c:pt>
                <c:pt idx="2790">
                  <c:v>1.5958179666488714E-2</c:v>
                </c:pt>
                <c:pt idx="2791">
                  <c:v>1.5956003645518635E-2</c:v>
                </c:pt>
                <c:pt idx="2792">
                  <c:v>1.5954049771815804E-2</c:v>
                </c:pt>
                <c:pt idx="2793">
                  <c:v>1.5952104814180856E-2</c:v>
                </c:pt>
                <c:pt idx="2794">
                  <c:v>1.5950384205831725E-2</c:v>
                </c:pt>
                <c:pt idx="2795">
                  <c:v>1.5948241646901451E-2</c:v>
                </c:pt>
                <c:pt idx="2796">
                  <c:v>1.5946323437283638E-2</c:v>
                </c:pt>
                <c:pt idx="2797">
                  <c:v>1.5944414143680419E-2</c:v>
                </c:pt>
                <c:pt idx="2798">
                  <c:v>1.5942513766091793E-2</c:v>
                </c:pt>
                <c:pt idx="2799">
                  <c:v>1.594062230451776E-2</c:v>
                </c:pt>
                <c:pt idx="2800">
                  <c:v>1.5938739758905029E-2</c:v>
                </c:pt>
                <c:pt idx="2801">
                  <c:v>1.5936866129360183E-2</c:v>
                </c:pt>
                <c:pt idx="2802">
                  <c:v>1.5935001415803285E-2</c:v>
                </c:pt>
                <c:pt idx="2803">
                  <c:v>1.593314561826098E-2</c:v>
                </c:pt>
                <c:pt idx="2804">
                  <c:v>1.5931298736679977E-2</c:v>
                </c:pt>
                <c:pt idx="2805">
                  <c:v>1.5929460771193504E-2</c:v>
                </c:pt>
                <c:pt idx="2806">
                  <c:v>1.5927631721641689E-2</c:v>
                </c:pt>
                <c:pt idx="2807">
                  <c:v>1.5926034222661922E-2</c:v>
                </c:pt>
                <c:pt idx="2808">
                  <c:v>1.5924223561920581E-2</c:v>
                </c:pt>
                <c:pt idx="2809">
                  <c:v>1.5922198069127091E-2</c:v>
                </c:pt>
                <c:pt idx="2810">
                  <c:v>1.5920404683633649E-2</c:v>
                </c:pt>
                <c:pt idx="2811">
                  <c:v>1.5918620214128154E-2</c:v>
                </c:pt>
                <c:pt idx="2812">
                  <c:v>1.5916844660637253E-2</c:v>
                </c:pt>
                <c:pt idx="2813">
                  <c:v>1.5915304004348041E-2</c:v>
                </c:pt>
                <c:pt idx="2814">
                  <c:v>1.591332030169923E-2</c:v>
                </c:pt>
                <c:pt idx="2815">
                  <c:v>1.5911571496225463E-2</c:v>
                </c:pt>
                <c:pt idx="2816">
                  <c:v>1.5909831606739644E-2</c:v>
                </c:pt>
                <c:pt idx="2817">
                  <c:v>1.5908100633268418E-2</c:v>
                </c:pt>
                <c:pt idx="2818">
                  <c:v>1.5905185417919299E-2</c:v>
                </c:pt>
                <c:pt idx="2819">
                  <c:v>1.5904665434343102E-2</c:v>
                </c:pt>
                <c:pt idx="2820">
                  <c:v>1.590296120888901E-2</c:v>
                </c:pt>
                <c:pt idx="2821">
                  <c:v>1.5901265899449513E-2</c:v>
                </c:pt>
                <c:pt idx="2822">
                  <c:v>1.5899579505971317E-2</c:v>
                </c:pt>
                <c:pt idx="2823">
                  <c:v>1.5897902028534361E-2</c:v>
                </c:pt>
                <c:pt idx="2824">
                  <c:v>1.5896697836305762E-2</c:v>
                </c:pt>
                <c:pt idx="2825">
                  <c:v>1.5894806539602513E-2</c:v>
                </c:pt>
                <c:pt idx="2826">
                  <c:v>1.5892923092151179E-2</c:v>
                </c:pt>
                <c:pt idx="2827">
                  <c:v>1.5891515125121547E-2</c:v>
                </c:pt>
                <c:pt idx="2828">
                  <c:v>1.5889648381275379E-2</c:v>
                </c:pt>
                <c:pt idx="2829">
                  <c:v>1.5888024399792755E-2</c:v>
                </c:pt>
                <c:pt idx="2830">
                  <c:v>1.5886409334324725E-2</c:v>
                </c:pt>
                <c:pt idx="2831">
                  <c:v>1.5884803184897933E-2</c:v>
                </c:pt>
                <c:pt idx="2832">
                  <c:v>1.5883442625892474E-2</c:v>
                </c:pt>
                <c:pt idx="2833">
                  <c:v>1.5881617633954903E-2</c:v>
                </c:pt>
                <c:pt idx="2834">
                  <c:v>1.5880038232491955E-2</c:v>
                </c:pt>
                <c:pt idx="2835">
                  <c:v>1.5878467747016956E-2</c:v>
                </c:pt>
                <c:pt idx="2836">
                  <c:v>1.5876906177529904E-2</c:v>
                </c:pt>
                <c:pt idx="2837">
                  <c:v>1.5875353524057445E-2</c:v>
                </c:pt>
                <c:pt idx="2838">
                  <c:v>1.587380978659958E-2</c:v>
                </c:pt>
                <c:pt idx="2839">
                  <c:v>1.5872274965103017E-2</c:v>
                </c:pt>
                <c:pt idx="2840">
                  <c:v>1.586939820912292E-2</c:v>
                </c:pt>
                <c:pt idx="2841">
                  <c:v>1.5869232070100381E-2</c:v>
                </c:pt>
                <c:pt idx="2842">
                  <c:v>1.5867723996594307E-2</c:v>
                </c:pt>
                <c:pt idx="2843">
                  <c:v>1.5866467770531134E-2</c:v>
                </c:pt>
                <c:pt idx="2844">
                  <c:v>1.5864734597572649E-2</c:v>
                </c:pt>
                <c:pt idx="2845">
                  <c:v>1.5863253272057065E-2</c:v>
                </c:pt>
                <c:pt idx="2846">
                  <c:v>1.5862025508792676E-2</c:v>
                </c:pt>
                <c:pt idx="2847">
                  <c:v>1.5860317368963095E-2</c:v>
                </c:pt>
                <c:pt idx="2848">
                  <c:v>1.5858862791438E-2</c:v>
                </c:pt>
                <c:pt idx="2849">
                  <c:v>1.5857417129900853E-2</c:v>
                </c:pt>
                <c:pt idx="2850">
                  <c:v>1.5855980384298363E-2</c:v>
                </c:pt>
                <c:pt idx="2851">
                  <c:v>1.5854552554763757E-2</c:v>
                </c:pt>
                <c:pt idx="2852">
                  <c:v>1.5853133641163808E-2</c:v>
                </c:pt>
                <c:pt idx="2853">
                  <c:v>1.5851723643578453E-2</c:v>
                </c:pt>
                <c:pt idx="2854">
                  <c:v>1.5850322561981045E-2</c:v>
                </c:pt>
                <c:pt idx="2855">
                  <c:v>1.5848930396371586E-2</c:v>
                </c:pt>
                <c:pt idx="2856">
                  <c:v>1.5847547146750074E-2</c:v>
                </c:pt>
                <c:pt idx="2857">
                  <c:v>1.584617281311651E-2</c:v>
                </c:pt>
                <c:pt idx="2858">
                  <c:v>1.5844807395470895E-2</c:v>
                </c:pt>
                <c:pt idx="2859">
                  <c:v>1.5843703012452526E-2</c:v>
                </c:pt>
                <c:pt idx="2860">
                  <c:v>1.5842356004387437E-2</c:v>
                </c:pt>
                <c:pt idx="2861">
                  <c:v>1.5840764638461735E-2</c:v>
                </c:pt>
                <c:pt idx="2862">
                  <c:v>1.5839434884794557E-2</c:v>
                </c:pt>
                <c:pt idx="2863">
                  <c:v>1.5838114047088681E-2</c:v>
                </c:pt>
                <c:pt idx="2864">
                  <c:v>1.5836802125397398E-2</c:v>
                </c:pt>
                <c:pt idx="2865">
                  <c:v>1.5835754709756511E-2</c:v>
                </c:pt>
                <c:pt idx="2866">
                  <c:v>1.5834205029925386E-2</c:v>
                </c:pt>
                <c:pt idx="2867">
                  <c:v>1.5832919856171301E-2</c:v>
                </c:pt>
                <c:pt idx="2868">
                  <c:v>1.5831643598405165E-2</c:v>
                </c:pt>
                <c:pt idx="2869">
                  <c:v>1.5830376256600331E-2</c:v>
                </c:pt>
                <c:pt idx="2870">
                  <c:v>1.5829376324716371E-2</c:v>
                </c:pt>
                <c:pt idx="2871">
                  <c:v>1.5827868321007799E-2</c:v>
                </c:pt>
                <c:pt idx="2872">
                  <c:v>1.5826627727193454E-2</c:v>
                </c:pt>
                <c:pt idx="2873">
                  <c:v>1.5825396049340412E-2</c:v>
                </c:pt>
                <c:pt idx="2874">
                  <c:v>1.5824173287501964E-2</c:v>
                </c:pt>
                <c:pt idx="2875">
                  <c:v>1.5822959441624818E-2</c:v>
                </c:pt>
                <c:pt idx="2876">
                  <c:v>1.5821754511708974E-2</c:v>
                </c:pt>
                <c:pt idx="2877">
                  <c:v>1.5819785886792559E-2</c:v>
                </c:pt>
                <c:pt idx="2878">
                  <c:v>1.5818338740789528E-2</c:v>
                </c:pt>
                <c:pt idx="2879">
                  <c:v>1.5817163209517204E-2</c:v>
                </c:pt>
                <c:pt idx="2880">
                  <c:v>1.5815830661844998E-2</c:v>
                </c:pt>
                <c:pt idx="2881">
                  <c:v>1.5814838892618255E-2</c:v>
                </c:pt>
                <c:pt idx="2882">
                  <c:v>1.5813690107071565E-2</c:v>
                </c:pt>
                <c:pt idx="2883">
                  <c:v>1.5812550236713463E-2</c:v>
                </c:pt>
                <c:pt idx="2884">
                  <c:v>1.5811258444040632E-2</c:v>
                </c:pt>
                <c:pt idx="2885">
                  <c:v>1.5810297241323212E-2</c:v>
                </c:pt>
                <c:pt idx="2886">
                  <c:v>1.5809184116450936E-2</c:v>
                </c:pt>
                <c:pt idx="2887">
                  <c:v>1.5808079906767247E-2</c:v>
                </c:pt>
                <c:pt idx="2888">
                  <c:v>1.5806984612272146E-2</c:v>
                </c:pt>
                <c:pt idx="2889">
                  <c:v>1.5805898232965632E-2</c:v>
                </c:pt>
                <c:pt idx="2890">
                  <c:v>1.5804820768927641E-2</c:v>
                </c:pt>
                <c:pt idx="2891">
                  <c:v>1.5803448557702993E-2</c:v>
                </c:pt>
                <c:pt idx="2892">
                  <c:v>1.5802692586177614E-2</c:v>
                </c:pt>
                <c:pt idx="2893">
                  <c:v>1.5801641867705385E-2</c:v>
                </c:pt>
                <c:pt idx="2894">
                  <c:v>1.5800600064421744E-2</c:v>
                </c:pt>
                <c:pt idx="2895">
                  <c:v>1.5799420348576731E-2</c:v>
                </c:pt>
                <c:pt idx="2896">
                  <c:v>1.5798543203260351E-2</c:v>
                </c:pt>
                <c:pt idx="2897">
                  <c:v>1.5797528145462536E-2</c:v>
                </c:pt>
                <c:pt idx="2898">
                  <c:v>1.5796378995966975E-2</c:v>
                </c:pt>
                <c:pt idx="2899">
                  <c:v>1.5795524775432668E-2</c:v>
                </c:pt>
                <c:pt idx="2900">
                  <c:v>1.5794536463360487E-2</c:v>
                </c:pt>
                <c:pt idx="2901">
                  <c:v>1.5793557066317021E-2</c:v>
                </c:pt>
                <c:pt idx="2902">
                  <c:v>1.5792586584462143E-2</c:v>
                </c:pt>
                <c:pt idx="2903">
                  <c:v>1.5791625017875788E-2</c:v>
                </c:pt>
                <c:pt idx="2904">
                  <c:v>1.5790672366398084E-2</c:v>
                </c:pt>
                <c:pt idx="2905">
                  <c:v>1.5789728630188904E-2</c:v>
                </c:pt>
                <c:pt idx="2906">
                  <c:v>1.5788793809008439E-2</c:v>
                </c:pt>
                <c:pt idx="2907">
                  <c:v>1.5787867903176434E-2</c:v>
                </c:pt>
                <c:pt idx="2908">
                  <c:v>1.5786950912533015E-2</c:v>
                </c:pt>
                <c:pt idx="2909">
                  <c:v>1.5786042836998249E-2</c:v>
                </c:pt>
                <c:pt idx="2910">
                  <c:v>1.5785143676732005E-2</c:v>
                </c:pt>
                <c:pt idx="2911">
                  <c:v>1.5784126981444047E-2</c:v>
                </c:pt>
                <c:pt idx="2912">
                  <c:v>1.5783246925256122E-2</c:v>
                </c:pt>
                <c:pt idx="2913">
                  <c:v>1.5782499686904927E-2</c:v>
                </c:pt>
                <c:pt idx="2914">
                  <c:v>1.5781636187393033E-2</c:v>
                </c:pt>
                <c:pt idx="2915">
                  <c:v>1.5780781602989791E-2</c:v>
                </c:pt>
                <c:pt idx="2916">
                  <c:v>1.5779935933935008E-2</c:v>
                </c:pt>
                <c:pt idx="2917">
                  <c:v>1.5779099179829004E-2</c:v>
                </c:pt>
                <c:pt idx="2918">
                  <c:v>1.577815380612968E-2</c:v>
                </c:pt>
                <c:pt idx="2919">
                  <c:v>1.5777452417502502E-2</c:v>
                </c:pt>
                <c:pt idx="2920">
                  <c:v>1.5776642409042196E-2</c:v>
                </c:pt>
                <c:pt idx="2921">
                  <c:v>1.5775841315850414E-2</c:v>
                </c:pt>
                <c:pt idx="2922">
                  <c:v>1.5775338543106976E-2</c:v>
                </c:pt>
                <c:pt idx="2923">
                  <c:v>1.5774265875032611E-2</c:v>
                </c:pt>
                <c:pt idx="2924">
                  <c:v>1.5773491527326655E-2</c:v>
                </c:pt>
                <c:pt idx="2925">
                  <c:v>1.5772726094889222E-2</c:v>
                </c:pt>
                <c:pt idx="2926">
                  <c:v>1.5771969577640377E-2</c:v>
                </c:pt>
                <c:pt idx="2927">
                  <c:v>1.5771221975500183E-2</c:v>
                </c:pt>
                <c:pt idx="2928">
                  <c:v>1.5770483288548576E-2</c:v>
                </c:pt>
                <c:pt idx="2929">
                  <c:v>1.5769840452124484E-2</c:v>
                </c:pt>
                <c:pt idx="2930">
                  <c:v>1.5768828338771357E-2</c:v>
                </c:pt>
                <c:pt idx="2931">
                  <c:v>1.5768118944707865E-2</c:v>
                </c:pt>
                <c:pt idx="2932">
                  <c:v>1.5767418465753025E-2</c:v>
                </c:pt>
                <c:pt idx="2933">
                  <c:v>1.5766726901986772E-2</c:v>
                </c:pt>
                <c:pt idx="2934">
                  <c:v>1.576604425332917E-2</c:v>
                </c:pt>
                <c:pt idx="2935">
                  <c:v>1.5765370520020028E-2</c:v>
                </c:pt>
                <c:pt idx="2936">
                  <c:v>1.5764705701739601E-2</c:v>
                </c:pt>
                <c:pt idx="2937">
                  <c:v>1.5764049798807633E-2</c:v>
                </c:pt>
                <c:pt idx="2938">
                  <c:v>1.5763402810904381E-2</c:v>
                </c:pt>
                <c:pt idx="2939">
                  <c:v>1.5762764738269652E-2</c:v>
                </c:pt>
                <c:pt idx="2940">
                  <c:v>1.5762135580823511E-2</c:v>
                </c:pt>
                <c:pt idx="2941">
                  <c:v>1.5761515338565957E-2</c:v>
                </c:pt>
                <c:pt idx="2942">
                  <c:v>1.5760817406773597E-2</c:v>
                </c:pt>
                <c:pt idx="2943">
                  <c:v>1.5760216268514426E-2</c:v>
                </c:pt>
                <c:pt idx="2944">
                  <c:v>1.5759624045443843E-2</c:v>
                </c:pt>
                <c:pt idx="2945">
                  <c:v>1.5759040737561847E-2</c:v>
                </c:pt>
                <c:pt idx="2946">
                  <c:v>1.5758466344788502E-2</c:v>
                </c:pt>
                <c:pt idx="2947">
                  <c:v>1.5757900867283681E-2</c:v>
                </c:pt>
                <c:pt idx="2948">
                  <c:v>1.5757344304887511E-2</c:v>
                </c:pt>
                <c:pt idx="2949">
                  <c:v>1.5756796657679928E-2</c:v>
                </c:pt>
                <c:pt idx="2950">
                  <c:v>1.5756257925660933E-2</c:v>
                </c:pt>
                <c:pt idx="2951">
                  <c:v>1.5755728108910461E-2</c:v>
                </c:pt>
                <c:pt idx="2952">
                  <c:v>1.5755207207348576E-2</c:v>
                </c:pt>
                <c:pt idx="2953">
                  <c:v>1.5754695220895343E-2</c:v>
                </c:pt>
                <c:pt idx="2954">
                  <c:v>1.5754192149710633E-2</c:v>
                </c:pt>
                <c:pt idx="2955">
                  <c:v>1.5754627472268634E-2</c:v>
                </c:pt>
                <c:pt idx="2956">
                  <c:v>1.5753212752827039E-2</c:v>
                </c:pt>
                <c:pt idx="2957">
                  <c:v>1.575273642704822E-2</c:v>
                </c:pt>
                <c:pt idx="2958">
                  <c:v>1.5752269016617859E-2</c:v>
                </c:pt>
                <c:pt idx="2959">
                  <c:v>1.5751810521376086E-2</c:v>
                </c:pt>
                <c:pt idx="2960">
                  <c:v>1.5751360941242964E-2</c:v>
                </c:pt>
                <c:pt idx="2961">
                  <c:v>1.575092027629843E-2</c:v>
                </c:pt>
                <c:pt idx="2962">
                  <c:v>1.5750488526622419E-2</c:v>
                </c:pt>
                <c:pt idx="2963">
                  <c:v>1.575006569205506E-2</c:v>
                </c:pt>
                <c:pt idx="2964">
                  <c:v>1.5749651772676287E-2</c:v>
                </c:pt>
                <c:pt idx="2965">
                  <c:v>1.5749246768486103E-2</c:v>
                </c:pt>
                <c:pt idx="2966">
                  <c:v>1.5748850679564441E-2</c:v>
                </c:pt>
                <c:pt idx="2967">
                  <c:v>1.5748463505751431E-2</c:v>
                </c:pt>
                <c:pt idx="2968">
                  <c:v>1.5748085247127008E-2</c:v>
                </c:pt>
                <c:pt idx="2969">
                  <c:v>1.5747715903691173E-2</c:v>
                </c:pt>
                <c:pt idx="2970">
                  <c:v>1.5747355475523861E-2</c:v>
                </c:pt>
                <c:pt idx="2971">
                  <c:v>1.5747003962305328E-2</c:v>
                </c:pt>
                <c:pt idx="2972">
                  <c:v>1.5746661364435255E-2</c:v>
                </c:pt>
                <c:pt idx="2973">
                  <c:v>1.5746327681833705E-2</c:v>
                </c:pt>
                <c:pt idx="2974">
                  <c:v>1.5746002914340806E-2</c:v>
                </c:pt>
                <c:pt idx="2975">
                  <c:v>1.5745687061956559E-2</c:v>
                </c:pt>
                <c:pt idx="2976">
                  <c:v>1.5745982787507273E-2</c:v>
                </c:pt>
                <c:pt idx="2977">
                  <c:v>1.5745082102993635E-2</c:v>
                </c:pt>
                <c:pt idx="2978">
                  <c:v>1.574479299617515E-2</c:v>
                </c:pt>
                <c:pt idx="2979">
                  <c:v>1.5744512804625188E-2</c:v>
                </c:pt>
                <c:pt idx="2980">
                  <c:v>1.574554300458253E-2</c:v>
                </c:pt>
                <c:pt idx="2981">
                  <c:v>1.57449570469681E-2</c:v>
                </c:pt>
                <c:pt idx="2982">
                  <c:v>1.5743725720946955E-2</c:v>
                </c:pt>
                <c:pt idx="2983">
                  <c:v>1.5743481190231279E-2</c:v>
                </c:pt>
                <c:pt idx="2984">
                  <c:v>1.5743245574544318E-2</c:v>
                </c:pt>
                <c:pt idx="2985">
                  <c:v>1.574301887412588E-2</c:v>
                </c:pt>
                <c:pt idx="2986">
                  <c:v>1.574280108889603E-2</c:v>
                </c:pt>
                <c:pt idx="2987">
                  <c:v>1.5742592218854767E-2</c:v>
                </c:pt>
                <c:pt idx="2988">
                  <c:v>1.5742392263922156E-2</c:v>
                </c:pt>
                <c:pt idx="2989">
                  <c:v>1.5742201224178132E-2</c:v>
                </c:pt>
                <c:pt idx="2990">
                  <c:v>1.5742019099622695E-2</c:v>
                </c:pt>
                <c:pt idx="2991">
                  <c:v>1.5741845890415718E-2</c:v>
                </c:pt>
                <c:pt idx="2992">
                  <c:v>1.5741681596237456E-2</c:v>
                </c:pt>
                <c:pt idx="2993">
                  <c:v>1.5741526217327717E-2</c:v>
                </c:pt>
                <c:pt idx="2994">
                  <c:v>1.574137975352663E-2</c:v>
                </c:pt>
                <c:pt idx="2995">
                  <c:v>1.5742581371211983E-2</c:v>
                </c:pt>
                <c:pt idx="2996">
                  <c:v>1.5741113571570153E-2</c:v>
                </c:pt>
                <c:pt idx="2997">
                  <c:v>1.5740993853254892E-2</c:v>
                </c:pt>
                <c:pt idx="2998">
                  <c:v>1.5740883050368026E-2</c:v>
                </c:pt>
                <c:pt idx="2999">
                  <c:v>1.5740781162509876E-2</c:v>
                </c:pt>
                <c:pt idx="3000">
                  <c:v>1.5740688189760377E-2</c:v>
                </c:pt>
                <c:pt idx="3001">
                  <c:v>1.5740604132279401E-2</c:v>
                </c:pt>
                <c:pt idx="3002">
                  <c:v>1.5740528990066949E-2</c:v>
                </c:pt>
                <c:pt idx="3003">
                  <c:v>1.5740462762963148E-2</c:v>
                </c:pt>
                <c:pt idx="3004">
                  <c:v>1.5740405450967998E-2</c:v>
                </c:pt>
                <c:pt idx="3005">
                  <c:v>1.5740357054321308E-2</c:v>
                </c:pt>
                <c:pt idx="3006">
                  <c:v>1.5740317572783269E-2</c:v>
                </c:pt>
                <c:pt idx="3007">
                  <c:v>1.5740287006433817E-2</c:v>
                </c:pt>
                <c:pt idx="3008">
                  <c:v>1.5740265355193017E-2</c:v>
                </c:pt>
                <c:pt idx="3009">
                  <c:v>1.5740252619300676E-2</c:v>
                </c:pt>
                <c:pt idx="3010">
                  <c:v>1.5740248768221221E-2</c:v>
                </c:pt>
                <c:pt idx="3011">
                  <c:v>1.5740248768141285E-2</c:v>
                </c:pt>
                <c:pt idx="3012">
                  <c:v>1.5740248768141285E-2</c:v>
                </c:pt>
                <c:pt idx="3013">
                  <c:v>1.5740248768221221E-2</c:v>
                </c:pt>
                <c:pt idx="3014">
                  <c:v>1.5740248768141285E-2</c:v>
                </c:pt>
                <c:pt idx="3015">
                  <c:v>1.5740248768141285E-2</c:v>
                </c:pt>
                <c:pt idx="3016">
                  <c:v>1.5740248768221221E-2</c:v>
                </c:pt>
                <c:pt idx="3017">
                  <c:v>1.5740248768141285E-2</c:v>
                </c:pt>
                <c:pt idx="3018">
                  <c:v>1.5740248768141285E-2</c:v>
                </c:pt>
                <c:pt idx="3019">
                  <c:v>1.5740248768061349E-2</c:v>
                </c:pt>
                <c:pt idx="3020">
                  <c:v>1.5740248768141285E-2</c:v>
                </c:pt>
                <c:pt idx="3021">
                  <c:v>1.5740248768141285E-2</c:v>
                </c:pt>
                <c:pt idx="3022">
                  <c:v>1.5740248768141285E-2</c:v>
                </c:pt>
                <c:pt idx="3023">
                  <c:v>1.5740248768141285E-2</c:v>
                </c:pt>
                <c:pt idx="3024">
                  <c:v>1.5740248768221221E-2</c:v>
                </c:pt>
                <c:pt idx="3025">
                  <c:v>1.5740248768221221E-2</c:v>
                </c:pt>
                <c:pt idx="3026">
                  <c:v>1.574093698772927E-2</c:v>
                </c:pt>
                <c:pt idx="3027">
                  <c:v>1.5740248768221221E-2</c:v>
                </c:pt>
                <c:pt idx="3028">
                  <c:v>1.574093698772927E-2</c:v>
                </c:pt>
                <c:pt idx="3029">
                  <c:v>1.5740248768141285E-2</c:v>
                </c:pt>
                <c:pt idx="3030">
                  <c:v>1.5740248768141285E-2</c:v>
                </c:pt>
                <c:pt idx="3031">
                  <c:v>1.5740248768221221E-2</c:v>
                </c:pt>
                <c:pt idx="3032">
                  <c:v>1.5741969392291111E-2</c:v>
                </c:pt>
                <c:pt idx="3033">
                  <c:v>1.5740248768061349E-2</c:v>
                </c:pt>
                <c:pt idx="3034">
                  <c:v>1.5740936987702625E-2</c:v>
                </c:pt>
                <c:pt idx="3035">
                  <c:v>1.5741281112551242E-2</c:v>
                </c:pt>
                <c:pt idx="3036">
                  <c:v>1.574093698772927E-2</c:v>
                </c:pt>
                <c:pt idx="3037">
                  <c:v>1.574093698772927E-2</c:v>
                </c:pt>
                <c:pt idx="3038">
                  <c:v>1.574093698772927E-2</c:v>
                </c:pt>
                <c:pt idx="3039">
                  <c:v>1.574093698772927E-2</c:v>
                </c:pt>
                <c:pt idx="3040">
                  <c:v>1.5741281112551242E-2</c:v>
                </c:pt>
                <c:pt idx="3041">
                  <c:v>1.5740936987702625E-2</c:v>
                </c:pt>
                <c:pt idx="3042">
                  <c:v>1.574093698772927E-2</c:v>
                </c:pt>
                <c:pt idx="3043">
                  <c:v>1.574093698772927E-2</c:v>
                </c:pt>
                <c:pt idx="3044">
                  <c:v>1.574093698772927E-2</c:v>
                </c:pt>
                <c:pt idx="3045">
                  <c:v>1.5740936987702625E-2</c:v>
                </c:pt>
                <c:pt idx="3046">
                  <c:v>1.5740248768141285E-2</c:v>
                </c:pt>
                <c:pt idx="3047">
                  <c:v>1.574093698772927E-2</c:v>
                </c:pt>
                <c:pt idx="3048">
                  <c:v>1.574093698772927E-2</c:v>
                </c:pt>
                <c:pt idx="3049">
                  <c:v>1.574093698772927E-2</c:v>
                </c:pt>
                <c:pt idx="3050">
                  <c:v>1.5741281112551242E-2</c:v>
                </c:pt>
                <c:pt idx="3051">
                  <c:v>1.574093698772927E-2</c:v>
                </c:pt>
                <c:pt idx="3052">
                  <c:v>1.5740936987702625E-2</c:v>
                </c:pt>
                <c:pt idx="3053">
                  <c:v>1.574093698772927E-2</c:v>
                </c:pt>
                <c:pt idx="3054">
                  <c:v>1.5741281112551242E-2</c:v>
                </c:pt>
                <c:pt idx="3055">
                  <c:v>1.5740936987702625E-2</c:v>
                </c:pt>
                <c:pt idx="3056">
                  <c:v>1.574093698772927E-2</c:v>
                </c:pt>
                <c:pt idx="3057">
                  <c:v>1.574093698772927E-2</c:v>
                </c:pt>
                <c:pt idx="3058">
                  <c:v>1.5740936987702625E-2</c:v>
                </c:pt>
                <c:pt idx="3059">
                  <c:v>1.5741281112551242E-2</c:v>
                </c:pt>
                <c:pt idx="3060">
                  <c:v>1.574093698772927E-2</c:v>
                </c:pt>
                <c:pt idx="3061">
                  <c:v>1.574093698772927E-2</c:v>
                </c:pt>
                <c:pt idx="3062">
                  <c:v>1.574093698772927E-2</c:v>
                </c:pt>
                <c:pt idx="3063">
                  <c:v>1.5740936987702625E-2</c:v>
                </c:pt>
                <c:pt idx="3064">
                  <c:v>1.574093698772927E-2</c:v>
                </c:pt>
                <c:pt idx="3065">
                  <c:v>1.574093698772927E-2</c:v>
                </c:pt>
                <c:pt idx="3066">
                  <c:v>1.574093698772927E-2</c:v>
                </c:pt>
                <c:pt idx="3067">
                  <c:v>1.5741281112551242E-2</c:v>
                </c:pt>
                <c:pt idx="3068">
                  <c:v>1.5741281112531258E-2</c:v>
                </c:pt>
                <c:pt idx="3069">
                  <c:v>1.574093698772927E-2</c:v>
                </c:pt>
                <c:pt idx="3070">
                  <c:v>1.5740936987702625E-2</c:v>
                </c:pt>
                <c:pt idx="3071">
                  <c:v>1.5740936987702625E-2</c:v>
                </c:pt>
                <c:pt idx="3072">
                  <c:v>1.574093698772927E-2</c:v>
                </c:pt>
                <c:pt idx="3073">
                  <c:v>1.5741281112551242E-2</c:v>
                </c:pt>
                <c:pt idx="3074">
                  <c:v>1.5740936987702625E-2</c:v>
                </c:pt>
                <c:pt idx="3075">
                  <c:v>1.574093698772927E-2</c:v>
                </c:pt>
                <c:pt idx="3076">
                  <c:v>1.574093698772927E-2</c:v>
                </c:pt>
                <c:pt idx="3077">
                  <c:v>1.574093698772927E-2</c:v>
                </c:pt>
                <c:pt idx="3078">
                  <c:v>1.5740248768141285E-2</c:v>
                </c:pt>
                <c:pt idx="3079">
                  <c:v>1.574093698772927E-2</c:v>
                </c:pt>
                <c:pt idx="3080">
                  <c:v>1.5740936987702625E-2</c:v>
                </c:pt>
                <c:pt idx="3081">
                  <c:v>1.574093698772927E-2</c:v>
                </c:pt>
                <c:pt idx="3082">
                  <c:v>1.574093698772927E-2</c:v>
                </c:pt>
                <c:pt idx="3083">
                  <c:v>1.574093698772927E-2</c:v>
                </c:pt>
                <c:pt idx="3084">
                  <c:v>1.5741625247407853E-2</c:v>
                </c:pt>
                <c:pt idx="3085">
                  <c:v>1.5741281112551242E-2</c:v>
                </c:pt>
                <c:pt idx="3086">
                  <c:v>1.574093698772927E-2</c:v>
                </c:pt>
                <c:pt idx="3087">
                  <c:v>1.5741281112551242E-2</c:v>
                </c:pt>
                <c:pt idx="3088">
                  <c:v>1.574093698772927E-2</c:v>
                </c:pt>
                <c:pt idx="3089">
                  <c:v>1.574093698772927E-2</c:v>
                </c:pt>
                <c:pt idx="3090">
                  <c:v>1.574093698772927E-2</c:v>
                </c:pt>
                <c:pt idx="3091">
                  <c:v>1.5740936987702625E-2</c:v>
                </c:pt>
                <c:pt idx="3092">
                  <c:v>1.5741281112551242E-2</c:v>
                </c:pt>
                <c:pt idx="3093">
                  <c:v>1.574093698772927E-2</c:v>
                </c:pt>
                <c:pt idx="3094">
                  <c:v>1.5740936987755916E-2</c:v>
                </c:pt>
                <c:pt idx="3095">
                  <c:v>1.574093698772927E-2</c:v>
                </c:pt>
                <c:pt idx="3096">
                  <c:v>1.574093698772927E-2</c:v>
                </c:pt>
                <c:pt idx="3097">
                  <c:v>1.574093698772927E-2</c:v>
                </c:pt>
                <c:pt idx="3098">
                  <c:v>1.574093698772927E-2</c:v>
                </c:pt>
                <c:pt idx="3099">
                  <c:v>1.5740936987702625E-2</c:v>
                </c:pt>
                <c:pt idx="3100">
                  <c:v>1.5740936987702625E-2</c:v>
                </c:pt>
                <c:pt idx="3101">
                  <c:v>1.5740248768141285E-2</c:v>
                </c:pt>
                <c:pt idx="3102">
                  <c:v>1.574093698772927E-2</c:v>
                </c:pt>
                <c:pt idx="3103">
                  <c:v>1.5741281112551242E-2</c:v>
                </c:pt>
                <c:pt idx="3104">
                  <c:v>1.574093698772927E-2</c:v>
                </c:pt>
                <c:pt idx="3105">
                  <c:v>1.574093698772927E-2</c:v>
                </c:pt>
                <c:pt idx="3106">
                  <c:v>1.5741281112551242E-2</c:v>
                </c:pt>
                <c:pt idx="3107">
                  <c:v>1.574093698772927E-2</c:v>
                </c:pt>
                <c:pt idx="3108">
                  <c:v>1.574093698772927E-2</c:v>
                </c:pt>
                <c:pt idx="3109">
                  <c:v>1.574093698772927E-2</c:v>
                </c:pt>
                <c:pt idx="3110">
                  <c:v>1.5740936987702625E-2</c:v>
                </c:pt>
                <c:pt idx="3111">
                  <c:v>1.574093698772927E-2</c:v>
                </c:pt>
                <c:pt idx="3112">
                  <c:v>1.574093698772927E-2</c:v>
                </c:pt>
                <c:pt idx="3113">
                  <c:v>1.574093698772927E-2</c:v>
                </c:pt>
                <c:pt idx="3114">
                  <c:v>1.5740936987702625E-2</c:v>
                </c:pt>
                <c:pt idx="3115">
                  <c:v>1.574093698772927E-2</c:v>
                </c:pt>
                <c:pt idx="3116">
                  <c:v>1.574093698772927E-2</c:v>
                </c:pt>
                <c:pt idx="3117">
                  <c:v>1.5740936987702625E-2</c:v>
                </c:pt>
                <c:pt idx="3118">
                  <c:v>1.574093698772927E-2</c:v>
                </c:pt>
                <c:pt idx="3119">
                  <c:v>1.5741281112571226E-2</c:v>
                </c:pt>
                <c:pt idx="3120">
                  <c:v>1.5741281112551242E-2</c:v>
                </c:pt>
                <c:pt idx="3121">
                  <c:v>1.574093698772927E-2</c:v>
                </c:pt>
                <c:pt idx="3122">
                  <c:v>1.574093698772927E-2</c:v>
                </c:pt>
                <c:pt idx="3123">
                  <c:v>1.574093698772927E-2</c:v>
                </c:pt>
                <c:pt idx="3124">
                  <c:v>1.574093698772927E-2</c:v>
                </c:pt>
                <c:pt idx="3125">
                  <c:v>1.5741281112551242E-2</c:v>
                </c:pt>
                <c:pt idx="3126">
                  <c:v>1.574093698772927E-2</c:v>
                </c:pt>
                <c:pt idx="3127">
                  <c:v>1.574093698772927E-2</c:v>
                </c:pt>
                <c:pt idx="3128">
                  <c:v>1.5740936987702625E-2</c:v>
                </c:pt>
                <c:pt idx="3129">
                  <c:v>1.574093698772927E-2</c:v>
                </c:pt>
                <c:pt idx="3130">
                  <c:v>1.5741281112551242E-2</c:v>
                </c:pt>
                <c:pt idx="3131">
                  <c:v>1.574093698772927E-2</c:v>
                </c:pt>
                <c:pt idx="3132">
                  <c:v>1.574093698772927E-2</c:v>
                </c:pt>
                <c:pt idx="3133">
                  <c:v>1.574093698772927E-2</c:v>
                </c:pt>
                <c:pt idx="3134">
                  <c:v>1.574093698772927E-2</c:v>
                </c:pt>
                <c:pt idx="3135">
                  <c:v>1.574093698772927E-2</c:v>
                </c:pt>
                <c:pt idx="3136">
                  <c:v>1.574093698772927E-2</c:v>
                </c:pt>
                <c:pt idx="3137">
                  <c:v>1.5740592872925951E-2</c:v>
                </c:pt>
                <c:pt idx="3138">
                  <c:v>1.5740248768141285E-2</c:v>
                </c:pt>
                <c:pt idx="3139">
                  <c:v>1.5740248768221221E-2</c:v>
                </c:pt>
                <c:pt idx="3140">
                  <c:v>1.5740248768141285E-2</c:v>
                </c:pt>
                <c:pt idx="3141">
                  <c:v>1.5740248768141285E-2</c:v>
                </c:pt>
                <c:pt idx="3142">
                  <c:v>1.5740248768141285E-2</c:v>
                </c:pt>
                <c:pt idx="3143">
                  <c:v>1.5740248768141285E-2</c:v>
                </c:pt>
                <c:pt idx="3144">
                  <c:v>1.5740248768141285E-2</c:v>
                </c:pt>
                <c:pt idx="3145">
                  <c:v>1.5740248768221221E-2</c:v>
                </c:pt>
                <c:pt idx="3146">
                  <c:v>1.5740248768141285E-2</c:v>
                </c:pt>
                <c:pt idx="3147">
                  <c:v>1.5740248768141285E-2</c:v>
                </c:pt>
                <c:pt idx="3148">
                  <c:v>1.5740248768221221E-2</c:v>
                </c:pt>
                <c:pt idx="3149">
                  <c:v>1.5740248768221221E-2</c:v>
                </c:pt>
                <c:pt idx="3150">
                  <c:v>1.5740248768061349E-2</c:v>
                </c:pt>
                <c:pt idx="3151">
                  <c:v>1.5740248768141285E-2</c:v>
                </c:pt>
                <c:pt idx="3152">
                  <c:v>1.5740248768221221E-2</c:v>
                </c:pt>
                <c:pt idx="3153">
                  <c:v>1.5740248768221221E-2</c:v>
                </c:pt>
                <c:pt idx="3154">
                  <c:v>1.5740248768141285E-2</c:v>
                </c:pt>
                <c:pt idx="3155">
                  <c:v>1.5740248768141285E-2</c:v>
                </c:pt>
                <c:pt idx="3156">
                  <c:v>1.5740248768221221E-2</c:v>
                </c:pt>
                <c:pt idx="3157">
                  <c:v>1.5740248768141285E-2</c:v>
                </c:pt>
                <c:pt idx="3158">
                  <c:v>1.5740248768141285E-2</c:v>
                </c:pt>
                <c:pt idx="3159">
                  <c:v>1.5740248768141285E-2</c:v>
                </c:pt>
                <c:pt idx="3160">
                  <c:v>1.5740248768221221E-2</c:v>
                </c:pt>
                <c:pt idx="3161">
                  <c:v>1.5740248768141285E-2</c:v>
                </c:pt>
                <c:pt idx="3162">
                  <c:v>1.5740248768141285E-2</c:v>
                </c:pt>
                <c:pt idx="3163">
                  <c:v>1.5740248768141285E-2</c:v>
                </c:pt>
                <c:pt idx="3164">
                  <c:v>1.5740248768221221E-2</c:v>
                </c:pt>
                <c:pt idx="3165">
                  <c:v>1.5740248768141285E-2</c:v>
                </c:pt>
                <c:pt idx="3166">
                  <c:v>1.5740248768141285E-2</c:v>
                </c:pt>
                <c:pt idx="3167">
                  <c:v>1.5740248768221221E-2</c:v>
                </c:pt>
                <c:pt idx="3168">
                  <c:v>1.5740248768141285E-2</c:v>
                </c:pt>
                <c:pt idx="3169">
                  <c:v>1.5740248768221221E-2</c:v>
                </c:pt>
                <c:pt idx="3170">
                  <c:v>1.5740248768221221E-2</c:v>
                </c:pt>
                <c:pt idx="3171">
                  <c:v>1.5740248768141285E-2</c:v>
                </c:pt>
                <c:pt idx="3172">
                  <c:v>1.5740248768141285E-2</c:v>
                </c:pt>
                <c:pt idx="3173">
                  <c:v>1.5740248768141285E-2</c:v>
                </c:pt>
                <c:pt idx="3174">
                  <c:v>1.5740248768221221E-2</c:v>
                </c:pt>
                <c:pt idx="3175">
                  <c:v>1.5740248768141285E-2</c:v>
                </c:pt>
                <c:pt idx="3176">
                  <c:v>1.5740248768141285E-2</c:v>
                </c:pt>
                <c:pt idx="3177">
                  <c:v>1.5740248768221221E-2</c:v>
                </c:pt>
                <c:pt idx="3178">
                  <c:v>1.5740248768141285E-2</c:v>
                </c:pt>
                <c:pt idx="3179">
                  <c:v>1.5740248768141285E-2</c:v>
                </c:pt>
                <c:pt idx="3180">
                  <c:v>1.5740248768141285E-2</c:v>
                </c:pt>
                <c:pt idx="3181">
                  <c:v>1.5740248768221221E-2</c:v>
                </c:pt>
                <c:pt idx="3182">
                  <c:v>1.5740248768141285E-2</c:v>
                </c:pt>
                <c:pt idx="3183">
                  <c:v>1.5740248768141285E-2</c:v>
                </c:pt>
                <c:pt idx="3184">
                  <c:v>1.5740248768141285E-2</c:v>
                </c:pt>
                <c:pt idx="3185">
                  <c:v>1.5740248768141285E-2</c:v>
                </c:pt>
                <c:pt idx="3186">
                  <c:v>1.5740248768141285E-2</c:v>
                </c:pt>
                <c:pt idx="3187">
                  <c:v>1.5740248768061349E-2</c:v>
                </c:pt>
                <c:pt idx="3188">
                  <c:v>1.5740248768141285E-2</c:v>
                </c:pt>
                <c:pt idx="3189">
                  <c:v>1.5740592872885983E-2</c:v>
                </c:pt>
                <c:pt idx="3190">
                  <c:v>1.5740248768141285E-2</c:v>
                </c:pt>
                <c:pt idx="3191">
                  <c:v>1.5740248768221221E-2</c:v>
                </c:pt>
                <c:pt idx="3192">
                  <c:v>1.5740248768141285E-2</c:v>
                </c:pt>
                <c:pt idx="3193">
                  <c:v>1.5740248768221221E-2</c:v>
                </c:pt>
                <c:pt idx="3194">
                  <c:v>1.5740248768221221E-2</c:v>
                </c:pt>
                <c:pt idx="3195">
                  <c:v>1.5740248768141285E-2</c:v>
                </c:pt>
                <c:pt idx="3196">
                  <c:v>1.5740248768141285E-2</c:v>
                </c:pt>
                <c:pt idx="3197">
                  <c:v>1.5740248768141285E-2</c:v>
                </c:pt>
                <c:pt idx="3198">
                  <c:v>1.5740248768221221E-2</c:v>
                </c:pt>
                <c:pt idx="3199">
                  <c:v>1.5740248768141285E-2</c:v>
                </c:pt>
                <c:pt idx="3200">
                  <c:v>1.5740248768141285E-2</c:v>
                </c:pt>
                <c:pt idx="3201">
                  <c:v>1.5740248768221221E-2</c:v>
                </c:pt>
                <c:pt idx="3202">
                  <c:v>1.5740248768141285E-2</c:v>
                </c:pt>
                <c:pt idx="3203">
                  <c:v>1.5740248768221221E-2</c:v>
                </c:pt>
                <c:pt idx="3204">
                  <c:v>1.5740248768141285E-2</c:v>
                </c:pt>
                <c:pt idx="3205">
                  <c:v>1.5740248768141285E-2</c:v>
                </c:pt>
                <c:pt idx="3206">
                  <c:v>1.5740248768141285E-2</c:v>
                </c:pt>
                <c:pt idx="3207">
                  <c:v>1.5740248768141285E-2</c:v>
                </c:pt>
                <c:pt idx="3208">
                  <c:v>1.5740248768141285E-2</c:v>
                </c:pt>
                <c:pt idx="3209">
                  <c:v>1.5740248768141285E-2</c:v>
                </c:pt>
                <c:pt idx="3210">
                  <c:v>1.5740248768221221E-2</c:v>
                </c:pt>
                <c:pt idx="3211">
                  <c:v>1.5740248768221221E-2</c:v>
                </c:pt>
                <c:pt idx="3212">
                  <c:v>1.5740248768141285E-2</c:v>
                </c:pt>
                <c:pt idx="3213">
                  <c:v>1.5740248768141285E-2</c:v>
                </c:pt>
                <c:pt idx="3214">
                  <c:v>1.5740248768141285E-2</c:v>
                </c:pt>
                <c:pt idx="3215">
                  <c:v>1.5741281112551242E-2</c:v>
                </c:pt>
                <c:pt idx="3216">
                  <c:v>1.5740248768141285E-2</c:v>
                </c:pt>
                <c:pt idx="3217">
                  <c:v>1.5740248768141285E-2</c:v>
                </c:pt>
                <c:pt idx="3218">
                  <c:v>1.5740248768221221E-2</c:v>
                </c:pt>
                <c:pt idx="3219">
                  <c:v>1.5740248768221221E-2</c:v>
                </c:pt>
                <c:pt idx="3220">
                  <c:v>1.5740248768061349E-2</c:v>
                </c:pt>
                <c:pt idx="3221">
                  <c:v>1.5740248768141285E-2</c:v>
                </c:pt>
                <c:pt idx="3222">
                  <c:v>1.5740248768221221E-2</c:v>
                </c:pt>
                <c:pt idx="3223">
                  <c:v>1.5740248768061349E-2</c:v>
                </c:pt>
                <c:pt idx="3224">
                  <c:v>1.5740248768141285E-2</c:v>
                </c:pt>
                <c:pt idx="3225">
                  <c:v>1.5740248768221221E-2</c:v>
                </c:pt>
                <c:pt idx="3226">
                  <c:v>1.5740248768221221E-2</c:v>
                </c:pt>
                <c:pt idx="3227">
                  <c:v>1.5740248768141285E-2</c:v>
                </c:pt>
                <c:pt idx="3228">
                  <c:v>1.5740248768221221E-2</c:v>
                </c:pt>
                <c:pt idx="3229">
                  <c:v>1.5740248768141285E-2</c:v>
                </c:pt>
                <c:pt idx="3230">
                  <c:v>1.5740248768141285E-2</c:v>
                </c:pt>
                <c:pt idx="3231">
                  <c:v>1.5740248768141285E-2</c:v>
                </c:pt>
                <c:pt idx="3232">
                  <c:v>1.5740248768221221E-2</c:v>
                </c:pt>
                <c:pt idx="3233">
                  <c:v>1.5740248768221221E-2</c:v>
                </c:pt>
                <c:pt idx="3234">
                  <c:v>1.5740248768221221E-2</c:v>
                </c:pt>
                <c:pt idx="3235">
                  <c:v>1.5740248768141285E-2</c:v>
                </c:pt>
                <c:pt idx="3236">
                  <c:v>1.574093698772927E-2</c:v>
                </c:pt>
                <c:pt idx="3237">
                  <c:v>1.5740248768221221E-2</c:v>
                </c:pt>
                <c:pt idx="3238">
                  <c:v>1.5740248768141285E-2</c:v>
                </c:pt>
                <c:pt idx="3239">
                  <c:v>1.5740248768221221E-2</c:v>
                </c:pt>
                <c:pt idx="3240">
                  <c:v>1.5740248768141285E-2</c:v>
                </c:pt>
                <c:pt idx="3241">
                  <c:v>1.5740936987702625E-2</c:v>
                </c:pt>
                <c:pt idx="3242">
                  <c:v>1.5740248768141285E-2</c:v>
                </c:pt>
                <c:pt idx="3243">
                  <c:v>1.5740248768221221E-2</c:v>
                </c:pt>
                <c:pt idx="3244">
                  <c:v>1.5740248768141285E-2</c:v>
                </c:pt>
                <c:pt idx="3245">
                  <c:v>1.5740248768221221E-2</c:v>
                </c:pt>
                <c:pt idx="3246">
                  <c:v>1.5740248768141285E-2</c:v>
                </c:pt>
                <c:pt idx="3247">
                  <c:v>1.5740248768141285E-2</c:v>
                </c:pt>
                <c:pt idx="3248">
                  <c:v>1.5740248768221221E-2</c:v>
                </c:pt>
                <c:pt idx="3249">
                  <c:v>1.5740248768221221E-2</c:v>
                </c:pt>
                <c:pt idx="3250">
                  <c:v>1.5740248768141285E-2</c:v>
                </c:pt>
                <c:pt idx="3251">
                  <c:v>1.5740248768141285E-2</c:v>
                </c:pt>
                <c:pt idx="3252">
                  <c:v>1.5740248768061349E-2</c:v>
                </c:pt>
                <c:pt idx="3253">
                  <c:v>1.5740248768141285E-2</c:v>
                </c:pt>
                <c:pt idx="3254">
                  <c:v>1.5740248768141285E-2</c:v>
                </c:pt>
                <c:pt idx="3255">
                  <c:v>1.5740248768141285E-2</c:v>
                </c:pt>
                <c:pt idx="3256">
                  <c:v>1.5741625247391866E-2</c:v>
                </c:pt>
                <c:pt idx="3257">
                  <c:v>1.5740248768141285E-2</c:v>
                </c:pt>
                <c:pt idx="3258">
                  <c:v>1.5740248768141285E-2</c:v>
                </c:pt>
                <c:pt idx="3259">
                  <c:v>1.5740248768141285E-2</c:v>
                </c:pt>
                <c:pt idx="3260">
                  <c:v>1.5740248768061349E-2</c:v>
                </c:pt>
                <c:pt idx="3261">
                  <c:v>1.5740248768221221E-2</c:v>
                </c:pt>
                <c:pt idx="3262">
                  <c:v>1.5740248768141285E-2</c:v>
                </c:pt>
                <c:pt idx="3263">
                  <c:v>1.5740248768141285E-2</c:v>
                </c:pt>
                <c:pt idx="3264">
                  <c:v>1.5740248768221221E-2</c:v>
                </c:pt>
                <c:pt idx="3265">
                  <c:v>1.5740248768141285E-2</c:v>
                </c:pt>
                <c:pt idx="3266">
                  <c:v>1.5740248768141285E-2</c:v>
                </c:pt>
                <c:pt idx="3267">
                  <c:v>1.5741281112551242E-2</c:v>
                </c:pt>
                <c:pt idx="3268">
                  <c:v>1.5740248768141285E-2</c:v>
                </c:pt>
                <c:pt idx="3269">
                  <c:v>1.5740248768141285E-2</c:v>
                </c:pt>
                <c:pt idx="3270">
                  <c:v>1.5740248768141285E-2</c:v>
                </c:pt>
                <c:pt idx="3271">
                  <c:v>1.5740248768141285E-2</c:v>
                </c:pt>
                <c:pt idx="3272">
                  <c:v>1.5740248768221221E-2</c:v>
                </c:pt>
                <c:pt idx="3273">
                  <c:v>1.5740248768221221E-2</c:v>
                </c:pt>
                <c:pt idx="3274">
                  <c:v>1.5740248768141285E-2</c:v>
                </c:pt>
                <c:pt idx="3275">
                  <c:v>1.5740248768141285E-2</c:v>
                </c:pt>
                <c:pt idx="3276">
                  <c:v>1.5740248768141285E-2</c:v>
                </c:pt>
                <c:pt idx="3277">
                  <c:v>1.5740248768221221E-2</c:v>
                </c:pt>
                <c:pt idx="3278">
                  <c:v>1.5740248768141285E-2</c:v>
                </c:pt>
                <c:pt idx="3279">
                  <c:v>1.5740248768221221E-2</c:v>
                </c:pt>
                <c:pt idx="3280">
                  <c:v>1.5740248768141285E-2</c:v>
                </c:pt>
                <c:pt idx="3281">
                  <c:v>1.5740248768061349E-2</c:v>
                </c:pt>
                <c:pt idx="3282">
                  <c:v>1.5740248768141285E-2</c:v>
                </c:pt>
                <c:pt idx="3283">
                  <c:v>1.5740248768141285E-2</c:v>
                </c:pt>
                <c:pt idx="3284">
                  <c:v>1.5740248768141285E-2</c:v>
                </c:pt>
                <c:pt idx="3285">
                  <c:v>1.5740248768141285E-2</c:v>
                </c:pt>
                <c:pt idx="3286">
                  <c:v>1.5740248768141285E-2</c:v>
                </c:pt>
                <c:pt idx="3287">
                  <c:v>1.5740248768221221E-2</c:v>
                </c:pt>
                <c:pt idx="3288">
                  <c:v>1.574093698772927E-2</c:v>
                </c:pt>
                <c:pt idx="3289">
                  <c:v>1.5740248768141285E-2</c:v>
                </c:pt>
                <c:pt idx="3290">
                  <c:v>1.5740248768141285E-2</c:v>
                </c:pt>
                <c:pt idx="3291">
                  <c:v>1.5740248768141285E-2</c:v>
                </c:pt>
                <c:pt idx="3292">
                  <c:v>1.5741625247407853E-2</c:v>
                </c:pt>
                <c:pt idx="3293">
                  <c:v>1.5741281112531258E-2</c:v>
                </c:pt>
                <c:pt idx="3294">
                  <c:v>1.5740248768141285E-2</c:v>
                </c:pt>
                <c:pt idx="3295">
                  <c:v>1.5740248768141285E-2</c:v>
                </c:pt>
                <c:pt idx="3296">
                  <c:v>1.5740248768141285E-2</c:v>
                </c:pt>
                <c:pt idx="3297">
                  <c:v>1.5740248768141285E-2</c:v>
                </c:pt>
                <c:pt idx="3298">
                  <c:v>1.5740248768141285E-2</c:v>
                </c:pt>
                <c:pt idx="3299">
                  <c:v>1.5740248768141285E-2</c:v>
                </c:pt>
                <c:pt idx="3300">
                  <c:v>1.5740248768141285E-2</c:v>
                </c:pt>
                <c:pt idx="3301">
                  <c:v>1.5740248768141285E-2</c:v>
                </c:pt>
                <c:pt idx="3302">
                  <c:v>1.5740248768221221E-2</c:v>
                </c:pt>
                <c:pt idx="3303">
                  <c:v>1.5740248768141285E-2</c:v>
                </c:pt>
                <c:pt idx="3304">
                  <c:v>1.5740248768141285E-2</c:v>
                </c:pt>
                <c:pt idx="3305">
                  <c:v>1.5740248768221221E-2</c:v>
                </c:pt>
                <c:pt idx="3306">
                  <c:v>1.5740248768141285E-2</c:v>
                </c:pt>
                <c:pt idx="3307">
                  <c:v>1.5741625247407853E-2</c:v>
                </c:pt>
                <c:pt idx="3308">
                  <c:v>1.5740248768221221E-2</c:v>
                </c:pt>
                <c:pt idx="3309">
                  <c:v>1.5740248768141285E-2</c:v>
                </c:pt>
                <c:pt idx="3310">
                  <c:v>1.5740248768221221E-2</c:v>
                </c:pt>
                <c:pt idx="3311">
                  <c:v>1.5740248768141285E-2</c:v>
                </c:pt>
                <c:pt idx="3312">
                  <c:v>1.5740248768141285E-2</c:v>
                </c:pt>
                <c:pt idx="3313">
                  <c:v>1.5740248768221221E-2</c:v>
                </c:pt>
                <c:pt idx="3314">
                  <c:v>1.5740248768141285E-2</c:v>
                </c:pt>
                <c:pt idx="3315">
                  <c:v>1.5740248768141285E-2</c:v>
                </c:pt>
                <c:pt idx="3316">
                  <c:v>1.5740248768141285E-2</c:v>
                </c:pt>
                <c:pt idx="3317">
                  <c:v>1.5740248768141285E-2</c:v>
                </c:pt>
                <c:pt idx="3318">
                  <c:v>1.5740248768221221E-2</c:v>
                </c:pt>
                <c:pt idx="3319">
                  <c:v>1.5740248768221221E-2</c:v>
                </c:pt>
                <c:pt idx="3320">
                  <c:v>1.5740248768141285E-2</c:v>
                </c:pt>
                <c:pt idx="3321">
                  <c:v>1.5740248768141285E-2</c:v>
                </c:pt>
                <c:pt idx="3322">
                  <c:v>1.5740248768221221E-2</c:v>
                </c:pt>
                <c:pt idx="3323">
                  <c:v>1.5740248768221221E-2</c:v>
                </c:pt>
                <c:pt idx="3324">
                  <c:v>1.5740248768221221E-2</c:v>
                </c:pt>
                <c:pt idx="3325">
                  <c:v>1.5740248768061349E-2</c:v>
                </c:pt>
                <c:pt idx="3326">
                  <c:v>1.5740248768221221E-2</c:v>
                </c:pt>
                <c:pt idx="3327">
                  <c:v>1.5740248768221221E-2</c:v>
                </c:pt>
                <c:pt idx="3328">
                  <c:v>1.5740248768221221E-2</c:v>
                </c:pt>
                <c:pt idx="3329">
                  <c:v>1.5740248768141285E-2</c:v>
                </c:pt>
                <c:pt idx="3330">
                  <c:v>1.5740248768141285E-2</c:v>
                </c:pt>
                <c:pt idx="3331">
                  <c:v>1.5740248768221221E-2</c:v>
                </c:pt>
                <c:pt idx="3332">
                  <c:v>1.5740248768221221E-2</c:v>
                </c:pt>
                <c:pt idx="3333">
                  <c:v>1.5740248768141285E-2</c:v>
                </c:pt>
                <c:pt idx="3334">
                  <c:v>1.5740248768221221E-2</c:v>
                </c:pt>
                <c:pt idx="3335">
                  <c:v>1.5740248768141285E-2</c:v>
                </c:pt>
                <c:pt idx="3336">
                  <c:v>1.5740248768061349E-2</c:v>
                </c:pt>
                <c:pt idx="3337">
                  <c:v>1.5740248768221221E-2</c:v>
                </c:pt>
                <c:pt idx="3338">
                  <c:v>1.5741281112571226E-2</c:v>
                </c:pt>
                <c:pt idx="3339">
                  <c:v>1.5740248768141285E-2</c:v>
                </c:pt>
                <c:pt idx="3340">
                  <c:v>1.5740936987702625E-2</c:v>
                </c:pt>
                <c:pt idx="3341">
                  <c:v>1.5740248768221221E-2</c:v>
                </c:pt>
                <c:pt idx="3342">
                  <c:v>1.5740248768221221E-2</c:v>
                </c:pt>
                <c:pt idx="3343">
                  <c:v>1.5740248768141285E-2</c:v>
                </c:pt>
                <c:pt idx="3344">
                  <c:v>1.5740248768141285E-2</c:v>
                </c:pt>
                <c:pt idx="3345">
                  <c:v>1.5741281112531258E-2</c:v>
                </c:pt>
                <c:pt idx="3346">
                  <c:v>1.574093698772927E-2</c:v>
                </c:pt>
                <c:pt idx="3347">
                  <c:v>1.5741281112551242E-2</c:v>
                </c:pt>
                <c:pt idx="3348">
                  <c:v>1.5740936987702625E-2</c:v>
                </c:pt>
                <c:pt idx="3349">
                  <c:v>1.574093698772927E-2</c:v>
                </c:pt>
                <c:pt idx="3350">
                  <c:v>1.574093698772927E-2</c:v>
                </c:pt>
                <c:pt idx="3351">
                  <c:v>1.5740936987702625E-2</c:v>
                </c:pt>
                <c:pt idx="3352">
                  <c:v>1.5741281112551242E-2</c:v>
                </c:pt>
                <c:pt idx="3353">
                  <c:v>1.574093698772927E-2</c:v>
                </c:pt>
                <c:pt idx="3354">
                  <c:v>1.574093698772927E-2</c:v>
                </c:pt>
                <c:pt idx="3355">
                  <c:v>1.5740936987702625E-2</c:v>
                </c:pt>
                <c:pt idx="3356">
                  <c:v>1.574093698772927E-2</c:v>
                </c:pt>
                <c:pt idx="3357">
                  <c:v>1.5740248768141285E-2</c:v>
                </c:pt>
                <c:pt idx="3358">
                  <c:v>1.5740936987702625E-2</c:v>
                </c:pt>
                <c:pt idx="3359">
                  <c:v>1.5740936987702625E-2</c:v>
                </c:pt>
                <c:pt idx="3360">
                  <c:v>1.574093698772927E-2</c:v>
                </c:pt>
                <c:pt idx="3361">
                  <c:v>1.574093698772927E-2</c:v>
                </c:pt>
                <c:pt idx="3362">
                  <c:v>1.5741281112551242E-2</c:v>
                </c:pt>
                <c:pt idx="3363">
                  <c:v>1.574093698772927E-2</c:v>
                </c:pt>
                <c:pt idx="3364">
                  <c:v>1.574093698772927E-2</c:v>
                </c:pt>
                <c:pt idx="3365">
                  <c:v>1.574093698772927E-2</c:v>
                </c:pt>
                <c:pt idx="3366">
                  <c:v>1.5741281112551242E-2</c:v>
                </c:pt>
                <c:pt idx="3367">
                  <c:v>1.574093698772927E-2</c:v>
                </c:pt>
                <c:pt idx="3368">
                  <c:v>1.574093698772927E-2</c:v>
                </c:pt>
                <c:pt idx="3369">
                  <c:v>1.5740936987702625E-2</c:v>
                </c:pt>
                <c:pt idx="3370">
                  <c:v>1.574093698772927E-2</c:v>
                </c:pt>
                <c:pt idx="3371">
                  <c:v>1.574093698772927E-2</c:v>
                </c:pt>
                <c:pt idx="3372">
                  <c:v>1.5740936987702625E-2</c:v>
                </c:pt>
                <c:pt idx="3373">
                  <c:v>1.574093698772927E-2</c:v>
                </c:pt>
                <c:pt idx="3374">
                  <c:v>1.5740936987702625E-2</c:v>
                </c:pt>
                <c:pt idx="3375">
                  <c:v>1.5740936987702625E-2</c:v>
                </c:pt>
                <c:pt idx="3376">
                  <c:v>1.574093698772927E-2</c:v>
                </c:pt>
                <c:pt idx="3377">
                  <c:v>1.574093698772927E-2</c:v>
                </c:pt>
                <c:pt idx="3378">
                  <c:v>1.574093698772927E-2</c:v>
                </c:pt>
                <c:pt idx="3379">
                  <c:v>1.5741281112551242E-2</c:v>
                </c:pt>
                <c:pt idx="3380">
                  <c:v>1.5741281112551242E-2</c:v>
                </c:pt>
                <c:pt idx="3381">
                  <c:v>1.574093698772927E-2</c:v>
                </c:pt>
                <c:pt idx="3382">
                  <c:v>1.574093698772927E-2</c:v>
                </c:pt>
                <c:pt idx="3383">
                  <c:v>1.5740936987755916E-2</c:v>
                </c:pt>
                <c:pt idx="3384">
                  <c:v>1.574093698772927E-2</c:v>
                </c:pt>
                <c:pt idx="3385">
                  <c:v>1.5741281112551242E-2</c:v>
                </c:pt>
                <c:pt idx="3386">
                  <c:v>1.574093698772927E-2</c:v>
                </c:pt>
                <c:pt idx="3387">
                  <c:v>1.5740936987702625E-2</c:v>
                </c:pt>
                <c:pt idx="3388">
                  <c:v>1.5740936987702625E-2</c:v>
                </c:pt>
                <c:pt idx="3389">
                  <c:v>1.5740936987755916E-2</c:v>
                </c:pt>
                <c:pt idx="3390">
                  <c:v>1.5740248768141285E-2</c:v>
                </c:pt>
                <c:pt idx="3391">
                  <c:v>1.5740936987702625E-2</c:v>
                </c:pt>
                <c:pt idx="3392">
                  <c:v>1.574093698772927E-2</c:v>
                </c:pt>
                <c:pt idx="3393">
                  <c:v>1.574093698772927E-2</c:v>
                </c:pt>
                <c:pt idx="3394">
                  <c:v>1.5740936987755916E-2</c:v>
                </c:pt>
                <c:pt idx="3395">
                  <c:v>1.574093698772927E-2</c:v>
                </c:pt>
                <c:pt idx="3396">
                  <c:v>1.5741625247407853E-2</c:v>
                </c:pt>
                <c:pt idx="3397">
                  <c:v>1.5741281112551242E-2</c:v>
                </c:pt>
                <c:pt idx="3398">
                  <c:v>1.5740936987702625E-2</c:v>
                </c:pt>
                <c:pt idx="3399">
                  <c:v>1.5741281112531258E-2</c:v>
                </c:pt>
                <c:pt idx="3400">
                  <c:v>1.574093698772927E-2</c:v>
                </c:pt>
                <c:pt idx="3401">
                  <c:v>1.574093698772927E-2</c:v>
                </c:pt>
                <c:pt idx="3402">
                  <c:v>1.574093698772927E-2</c:v>
                </c:pt>
                <c:pt idx="3403">
                  <c:v>1.574093698772927E-2</c:v>
                </c:pt>
                <c:pt idx="3404">
                  <c:v>1.5741281112551242E-2</c:v>
                </c:pt>
                <c:pt idx="3405">
                  <c:v>1.5740936987702625E-2</c:v>
                </c:pt>
                <c:pt idx="3406">
                  <c:v>1.574093698772927E-2</c:v>
                </c:pt>
                <c:pt idx="3407">
                  <c:v>1.574093698772927E-2</c:v>
                </c:pt>
                <c:pt idx="3408">
                  <c:v>1.574093698772927E-2</c:v>
                </c:pt>
                <c:pt idx="3409">
                  <c:v>1.5740936987702625E-2</c:v>
                </c:pt>
                <c:pt idx="3410">
                  <c:v>1.574093698772927E-2</c:v>
                </c:pt>
                <c:pt idx="3411">
                  <c:v>1.5740936987755916E-2</c:v>
                </c:pt>
                <c:pt idx="3412">
                  <c:v>1.5740248768221221E-2</c:v>
                </c:pt>
                <c:pt idx="3413">
                  <c:v>1.5740936987702625E-2</c:v>
                </c:pt>
                <c:pt idx="3414">
                  <c:v>1.574093698772927E-2</c:v>
                </c:pt>
                <c:pt idx="3415">
                  <c:v>1.5741281112551242E-2</c:v>
                </c:pt>
                <c:pt idx="3416">
                  <c:v>1.5740936987702625E-2</c:v>
                </c:pt>
                <c:pt idx="3417">
                  <c:v>1.574093698772927E-2</c:v>
                </c:pt>
                <c:pt idx="3418">
                  <c:v>1.5741281112551242E-2</c:v>
                </c:pt>
                <c:pt idx="3419">
                  <c:v>1.574093698772927E-2</c:v>
                </c:pt>
                <c:pt idx="3420">
                  <c:v>1.574093698772927E-2</c:v>
                </c:pt>
                <c:pt idx="3421">
                  <c:v>1.5740936987702625E-2</c:v>
                </c:pt>
                <c:pt idx="3422">
                  <c:v>1.5740936987702625E-2</c:v>
                </c:pt>
                <c:pt idx="3423">
                  <c:v>1.5740936987702625E-2</c:v>
                </c:pt>
                <c:pt idx="3424">
                  <c:v>1.574093698772927E-2</c:v>
                </c:pt>
                <c:pt idx="3425">
                  <c:v>1.574093698772927E-2</c:v>
                </c:pt>
                <c:pt idx="3426">
                  <c:v>1.574093698772927E-2</c:v>
                </c:pt>
                <c:pt idx="3427">
                  <c:v>1.5740936987702625E-2</c:v>
                </c:pt>
                <c:pt idx="3428">
                  <c:v>1.574093698772927E-2</c:v>
                </c:pt>
                <c:pt idx="3429">
                  <c:v>1.574093698772927E-2</c:v>
                </c:pt>
                <c:pt idx="3430">
                  <c:v>1.574093698772927E-2</c:v>
                </c:pt>
                <c:pt idx="3431">
                  <c:v>1.5741281112551242E-2</c:v>
                </c:pt>
                <c:pt idx="3432">
                  <c:v>1.5741281112551242E-2</c:v>
                </c:pt>
                <c:pt idx="3433">
                  <c:v>1.574093698772927E-2</c:v>
                </c:pt>
                <c:pt idx="3434">
                  <c:v>1.5740936987702625E-2</c:v>
                </c:pt>
                <c:pt idx="3435">
                  <c:v>1.574093698772927E-2</c:v>
                </c:pt>
                <c:pt idx="3436">
                  <c:v>1.5740936987702625E-2</c:v>
                </c:pt>
                <c:pt idx="3437">
                  <c:v>1.5741281112571226E-2</c:v>
                </c:pt>
                <c:pt idx="3438">
                  <c:v>1.5740936987702625E-2</c:v>
                </c:pt>
                <c:pt idx="3439">
                  <c:v>1.574093698772927E-2</c:v>
                </c:pt>
                <c:pt idx="3440">
                  <c:v>1.574093698772927E-2</c:v>
                </c:pt>
                <c:pt idx="3441">
                  <c:v>1.574093698772927E-2</c:v>
                </c:pt>
                <c:pt idx="3442">
                  <c:v>1.5741281112551242E-2</c:v>
                </c:pt>
                <c:pt idx="3443">
                  <c:v>1.574093698772927E-2</c:v>
                </c:pt>
                <c:pt idx="3444">
                  <c:v>1.574093698772927E-2</c:v>
                </c:pt>
                <c:pt idx="3445">
                  <c:v>1.5740936987702625E-2</c:v>
                </c:pt>
                <c:pt idx="3446">
                  <c:v>1.574093698772927E-2</c:v>
                </c:pt>
                <c:pt idx="3447">
                  <c:v>1.574093698772927E-2</c:v>
                </c:pt>
                <c:pt idx="3448">
                  <c:v>1.574093698772927E-2</c:v>
                </c:pt>
                <c:pt idx="3449">
                  <c:v>1.5740592872925951E-2</c:v>
                </c:pt>
                <c:pt idx="3450">
                  <c:v>1.5740248768141285E-2</c:v>
                </c:pt>
                <c:pt idx="3451">
                  <c:v>1.5740248768141285E-2</c:v>
                </c:pt>
                <c:pt idx="3452">
                  <c:v>1.5740248768221221E-2</c:v>
                </c:pt>
                <c:pt idx="3453">
                  <c:v>1.5740248768141285E-2</c:v>
                </c:pt>
                <c:pt idx="3454">
                  <c:v>1.5740248768141285E-2</c:v>
                </c:pt>
                <c:pt idx="3455">
                  <c:v>1.5740248768221221E-2</c:v>
                </c:pt>
                <c:pt idx="3456">
                  <c:v>1.5740248768141285E-2</c:v>
                </c:pt>
                <c:pt idx="3457">
                  <c:v>1.5740248768221221E-2</c:v>
                </c:pt>
                <c:pt idx="3458">
                  <c:v>1.5740248768141285E-2</c:v>
                </c:pt>
                <c:pt idx="3459">
                  <c:v>1.5740248768221221E-2</c:v>
                </c:pt>
                <c:pt idx="3460">
                  <c:v>1.5740248768141285E-2</c:v>
                </c:pt>
                <c:pt idx="3461">
                  <c:v>1.5740248768141285E-2</c:v>
                </c:pt>
                <c:pt idx="3462">
                  <c:v>1.5740248768141285E-2</c:v>
                </c:pt>
                <c:pt idx="3463">
                  <c:v>1.5740248768141285E-2</c:v>
                </c:pt>
                <c:pt idx="3464">
                  <c:v>1.5740248768141285E-2</c:v>
                </c:pt>
                <c:pt idx="3465">
                  <c:v>1.5740248768221221E-2</c:v>
                </c:pt>
                <c:pt idx="3466">
                  <c:v>1.5740248768221221E-2</c:v>
                </c:pt>
                <c:pt idx="3467">
                  <c:v>1.5740248768141285E-2</c:v>
                </c:pt>
                <c:pt idx="3468">
                  <c:v>1.5740248768141285E-2</c:v>
                </c:pt>
                <c:pt idx="3469">
                  <c:v>1.5740248768141285E-2</c:v>
                </c:pt>
                <c:pt idx="3470">
                  <c:v>1.5740248768141285E-2</c:v>
                </c:pt>
                <c:pt idx="3471">
                  <c:v>1.5740248768141285E-2</c:v>
                </c:pt>
                <c:pt idx="3472">
                  <c:v>1.5740248768141285E-2</c:v>
                </c:pt>
                <c:pt idx="3473">
                  <c:v>1.5740248768141285E-2</c:v>
                </c:pt>
                <c:pt idx="3474">
                  <c:v>1.5740248768301157E-2</c:v>
                </c:pt>
                <c:pt idx="3475">
                  <c:v>1.5740248768141285E-2</c:v>
                </c:pt>
                <c:pt idx="3476">
                  <c:v>1.5740248768221221E-2</c:v>
                </c:pt>
                <c:pt idx="3477">
                  <c:v>1.5740248768221221E-2</c:v>
                </c:pt>
                <c:pt idx="3478">
                  <c:v>1.5740248768141285E-2</c:v>
                </c:pt>
                <c:pt idx="3479">
                  <c:v>1.5740248768141285E-2</c:v>
                </c:pt>
                <c:pt idx="3480">
                  <c:v>1.5740248768221221E-2</c:v>
                </c:pt>
                <c:pt idx="3481">
                  <c:v>1.5740248768141285E-2</c:v>
                </c:pt>
                <c:pt idx="3482">
                  <c:v>1.5740248768221221E-2</c:v>
                </c:pt>
                <c:pt idx="3483">
                  <c:v>1.5740248768141285E-2</c:v>
                </c:pt>
                <c:pt idx="3484">
                  <c:v>1.5740248768141285E-2</c:v>
                </c:pt>
                <c:pt idx="3485">
                  <c:v>1.5740248768141285E-2</c:v>
                </c:pt>
                <c:pt idx="3486">
                  <c:v>1.5740248768141285E-2</c:v>
                </c:pt>
                <c:pt idx="3487">
                  <c:v>1.5740248768221221E-2</c:v>
                </c:pt>
                <c:pt idx="3488">
                  <c:v>1.5740248768141285E-2</c:v>
                </c:pt>
                <c:pt idx="3489">
                  <c:v>1.5740248768061349E-2</c:v>
                </c:pt>
                <c:pt idx="3490">
                  <c:v>1.5740248768221221E-2</c:v>
                </c:pt>
                <c:pt idx="3491">
                  <c:v>1.5740248768141285E-2</c:v>
                </c:pt>
                <c:pt idx="3492">
                  <c:v>1.5740248768141285E-2</c:v>
                </c:pt>
                <c:pt idx="3493">
                  <c:v>1.5740248768141285E-2</c:v>
                </c:pt>
                <c:pt idx="3494">
                  <c:v>1.5740248768141285E-2</c:v>
                </c:pt>
                <c:pt idx="3495">
                  <c:v>1.5740248768141285E-2</c:v>
                </c:pt>
                <c:pt idx="3496">
                  <c:v>1.5740248768141285E-2</c:v>
                </c:pt>
                <c:pt idx="3497">
                  <c:v>1.5740248768141285E-2</c:v>
                </c:pt>
                <c:pt idx="3498">
                  <c:v>1.5740248768221221E-2</c:v>
                </c:pt>
                <c:pt idx="3499">
                  <c:v>1.5740248768221221E-2</c:v>
                </c:pt>
                <c:pt idx="3500">
                  <c:v>1.5740248768141285E-2</c:v>
                </c:pt>
                <c:pt idx="3501">
                  <c:v>1.5740592872925951E-2</c:v>
                </c:pt>
                <c:pt idx="3502">
                  <c:v>1.5740248768141285E-2</c:v>
                </c:pt>
                <c:pt idx="3503">
                  <c:v>1.5740248768141285E-2</c:v>
                </c:pt>
                <c:pt idx="3504">
                  <c:v>1.5740248768141285E-2</c:v>
                </c:pt>
                <c:pt idx="3505">
                  <c:v>1.5740248768141285E-2</c:v>
                </c:pt>
                <c:pt idx="3506">
                  <c:v>1.5740248768221221E-2</c:v>
                </c:pt>
                <c:pt idx="3507">
                  <c:v>1.5740248768221221E-2</c:v>
                </c:pt>
                <c:pt idx="3508">
                  <c:v>1.5740248768141285E-2</c:v>
                </c:pt>
                <c:pt idx="3509">
                  <c:v>1.5740248768141285E-2</c:v>
                </c:pt>
                <c:pt idx="3510">
                  <c:v>1.5740248768141285E-2</c:v>
                </c:pt>
                <c:pt idx="3511">
                  <c:v>1.5740248768141285E-2</c:v>
                </c:pt>
                <c:pt idx="3512">
                  <c:v>1.5740248768141285E-2</c:v>
                </c:pt>
                <c:pt idx="3513">
                  <c:v>1.5740248768141285E-2</c:v>
                </c:pt>
                <c:pt idx="3514">
                  <c:v>1.5740248768141285E-2</c:v>
                </c:pt>
                <c:pt idx="3515">
                  <c:v>1.5740248768141285E-2</c:v>
                </c:pt>
                <c:pt idx="3516">
                  <c:v>1.5740248768141285E-2</c:v>
                </c:pt>
                <c:pt idx="3517">
                  <c:v>1.5740248768221221E-2</c:v>
                </c:pt>
                <c:pt idx="3518">
                  <c:v>1.5740248768141285E-2</c:v>
                </c:pt>
                <c:pt idx="3519">
                  <c:v>1.5740248768141285E-2</c:v>
                </c:pt>
                <c:pt idx="3520">
                  <c:v>1.5740248768141285E-2</c:v>
                </c:pt>
                <c:pt idx="3521">
                  <c:v>1.5740248768141285E-2</c:v>
                </c:pt>
                <c:pt idx="3522">
                  <c:v>1.5740248768061349E-2</c:v>
                </c:pt>
                <c:pt idx="3523">
                  <c:v>1.5740248768141285E-2</c:v>
                </c:pt>
                <c:pt idx="3524">
                  <c:v>1.5740248768221221E-2</c:v>
                </c:pt>
                <c:pt idx="3525">
                  <c:v>1.5740248768141285E-2</c:v>
                </c:pt>
                <c:pt idx="3526">
                  <c:v>1.5740248768141285E-2</c:v>
                </c:pt>
                <c:pt idx="3527">
                  <c:v>1.5741281112531258E-2</c:v>
                </c:pt>
                <c:pt idx="3528">
                  <c:v>1.5740248768221221E-2</c:v>
                </c:pt>
                <c:pt idx="3529">
                  <c:v>1.5740248768141285E-2</c:v>
                </c:pt>
                <c:pt idx="3530">
                  <c:v>1.5740248768141285E-2</c:v>
                </c:pt>
                <c:pt idx="3531">
                  <c:v>1.5740248768141285E-2</c:v>
                </c:pt>
                <c:pt idx="3532">
                  <c:v>1.5740248768141285E-2</c:v>
                </c:pt>
                <c:pt idx="3533">
                  <c:v>1.5740248768141285E-2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54048"/>
        <c:axId val="418021376"/>
      </c:lineChart>
      <c:dateAx>
        <c:axId val="41795404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0213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18021376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79540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42573</c:v>
                </c:pt>
                <c:pt idx="1">
                  <c:v>42576</c:v>
                </c:pt>
                <c:pt idx="2">
                  <c:v>42577</c:v>
                </c:pt>
                <c:pt idx="3">
                  <c:v>42578</c:v>
                </c:pt>
                <c:pt idx="4">
                  <c:v>42579</c:v>
                </c:pt>
                <c:pt idx="5">
                  <c:v>42580</c:v>
                </c:pt>
                <c:pt idx="6">
                  <c:v>42583</c:v>
                </c:pt>
                <c:pt idx="7">
                  <c:v>42584</c:v>
                </c:pt>
                <c:pt idx="8">
                  <c:v>42585</c:v>
                </c:pt>
                <c:pt idx="9">
                  <c:v>42586</c:v>
                </c:pt>
                <c:pt idx="10">
                  <c:v>42587</c:v>
                </c:pt>
                <c:pt idx="11">
                  <c:v>42590</c:v>
                </c:pt>
                <c:pt idx="12">
                  <c:v>42591</c:v>
                </c:pt>
                <c:pt idx="13">
                  <c:v>42592</c:v>
                </c:pt>
                <c:pt idx="14">
                  <c:v>42593</c:v>
                </c:pt>
                <c:pt idx="15">
                  <c:v>42594</c:v>
                </c:pt>
                <c:pt idx="16">
                  <c:v>42597</c:v>
                </c:pt>
                <c:pt idx="17">
                  <c:v>42598</c:v>
                </c:pt>
                <c:pt idx="18">
                  <c:v>42599</c:v>
                </c:pt>
                <c:pt idx="19">
                  <c:v>42600</c:v>
                </c:pt>
                <c:pt idx="20">
                  <c:v>42601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42612</c:v>
                </c:pt>
                <c:pt idx="27">
                  <c:v>42613</c:v>
                </c:pt>
                <c:pt idx="28">
                  <c:v>42614</c:v>
                </c:pt>
                <c:pt idx="29">
                  <c:v>42615</c:v>
                </c:pt>
                <c:pt idx="30">
                  <c:v>42619</c:v>
                </c:pt>
                <c:pt idx="31">
                  <c:v>42619</c:v>
                </c:pt>
                <c:pt idx="32">
                  <c:v>42620</c:v>
                </c:pt>
                <c:pt idx="33">
                  <c:v>42621</c:v>
                </c:pt>
                <c:pt idx="34">
                  <c:v>42622</c:v>
                </c:pt>
                <c:pt idx="35">
                  <c:v>42625</c:v>
                </c:pt>
                <c:pt idx="36">
                  <c:v>42626</c:v>
                </c:pt>
                <c:pt idx="37">
                  <c:v>42627</c:v>
                </c:pt>
                <c:pt idx="38">
                  <c:v>42628</c:v>
                </c:pt>
                <c:pt idx="39">
                  <c:v>42629</c:v>
                </c:pt>
                <c:pt idx="40">
                  <c:v>42632</c:v>
                </c:pt>
                <c:pt idx="41">
                  <c:v>42633</c:v>
                </c:pt>
                <c:pt idx="42">
                  <c:v>42634</c:v>
                </c:pt>
                <c:pt idx="43">
                  <c:v>42635</c:v>
                </c:pt>
                <c:pt idx="44">
                  <c:v>42636</c:v>
                </c:pt>
                <c:pt idx="45">
                  <c:v>42639</c:v>
                </c:pt>
                <c:pt idx="46">
                  <c:v>42640</c:v>
                </c:pt>
                <c:pt idx="47">
                  <c:v>42641</c:v>
                </c:pt>
                <c:pt idx="48">
                  <c:v>42642</c:v>
                </c:pt>
                <c:pt idx="49">
                  <c:v>42643</c:v>
                </c:pt>
                <c:pt idx="50">
                  <c:v>42646</c:v>
                </c:pt>
                <c:pt idx="51">
                  <c:v>42647</c:v>
                </c:pt>
                <c:pt idx="52">
                  <c:v>42648</c:v>
                </c:pt>
                <c:pt idx="53">
                  <c:v>42649</c:v>
                </c:pt>
                <c:pt idx="54">
                  <c:v>42650</c:v>
                </c:pt>
                <c:pt idx="55">
                  <c:v>42654</c:v>
                </c:pt>
                <c:pt idx="56">
                  <c:v>42654</c:v>
                </c:pt>
                <c:pt idx="57">
                  <c:v>42655</c:v>
                </c:pt>
                <c:pt idx="58">
                  <c:v>42656</c:v>
                </c:pt>
                <c:pt idx="59">
                  <c:v>42657</c:v>
                </c:pt>
                <c:pt idx="60">
                  <c:v>42660</c:v>
                </c:pt>
                <c:pt idx="61">
                  <c:v>42661</c:v>
                </c:pt>
                <c:pt idx="62">
                  <c:v>42662</c:v>
                </c:pt>
                <c:pt idx="63">
                  <c:v>42663</c:v>
                </c:pt>
                <c:pt idx="64">
                  <c:v>42664</c:v>
                </c:pt>
                <c:pt idx="65">
                  <c:v>42667</c:v>
                </c:pt>
                <c:pt idx="66">
                  <c:v>42668</c:v>
                </c:pt>
                <c:pt idx="67">
                  <c:v>42669</c:v>
                </c:pt>
                <c:pt idx="68">
                  <c:v>42670</c:v>
                </c:pt>
                <c:pt idx="69">
                  <c:v>42671</c:v>
                </c:pt>
                <c:pt idx="70">
                  <c:v>42674</c:v>
                </c:pt>
                <c:pt idx="71">
                  <c:v>42675</c:v>
                </c:pt>
                <c:pt idx="72">
                  <c:v>42676</c:v>
                </c:pt>
                <c:pt idx="73">
                  <c:v>42677</c:v>
                </c:pt>
                <c:pt idx="74">
                  <c:v>42678</c:v>
                </c:pt>
                <c:pt idx="75">
                  <c:v>42681</c:v>
                </c:pt>
                <c:pt idx="76">
                  <c:v>42682</c:v>
                </c:pt>
                <c:pt idx="77">
                  <c:v>42683</c:v>
                </c:pt>
                <c:pt idx="78">
                  <c:v>42684</c:v>
                </c:pt>
                <c:pt idx="79">
                  <c:v>42688</c:v>
                </c:pt>
                <c:pt idx="80">
                  <c:v>42688</c:v>
                </c:pt>
                <c:pt idx="81">
                  <c:v>42689</c:v>
                </c:pt>
                <c:pt idx="82">
                  <c:v>42690</c:v>
                </c:pt>
                <c:pt idx="83">
                  <c:v>42691</c:v>
                </c:pt>
                <c:pt idx="84">
                  <c:v>42692</c:v>
                </c:pt>
                <c:pt idx="85">
                  <c:v>42695</c:v>
                </c:pt>
                <c:pt idx="86">
                  <c:v>42696</c:v>
                </c:pt>
                <c:pt idx="87">
                  <c:v>42697</c:v>
                </c:pt>
                <c:pt idx="88">
                  <c:v>42699</c:v>
                </c:pt>
                <c:pt idx="89">
                  <c:v>42699</c:v>
                </c:pt>
                <c:pt idx="90">
                  <c:v>42702</c:v>
                </c:pt>
                <c:pt idx="91">
                  <c:v>42703</c:v>
                </c:pt>
                <c:pt idx="92">
                  <c:v>42704</c:v>
                </c:pt>
                <c:pt idx="93">
                  <c:v>42705</c:v>
                </c:pt>
                <c:pt idx="94">
                  <c:v>42706</c:v>
                </c:pt>
                <c:pt idx="95">
                  <c:v>42709</c:v>
                </c:pt>
                <c:pt idx="96">
                  <c:v>42710</c:v>
                </c:pt>
                <c:pt idx="97">
                  <c:v>42711</c:v>
                </c:pt>
                <c:pt idx="98">
                  <c:v>42712</c:v>
                </c:pt>
                <c:pt idx="99">
                  <c:v>42713</c:v>
                </c:pt>
                <c:pt idx="100">
                  <c:v>42716</c:v>
                </c:pt>
                <c:pt idx="101">
                  <c:v>42717</c:v>
                </c:pt>
                <c:pt idx="102">
                  <c:v>42718</c:v>
                </c:pt>
                <c:pt idx="103">
                  <c:v>42719</c:v>
                </c:pt>
                <c:pt idx="104">
                  <c:v>42720</c:v>
                </c:pt>
                <c:pt idx="105">
                  <c:v>42723</c:v>
                </c:pt>
                <c:pt idx="106">
                  <c:v>42724</c:v>
                </c:pt>
                <c:pt idx="107">
                  <c:v>42725</c:v>
                </c:pt>
                <c:pt idx="108">
                  <c:v>42726</c:v>
                </c:pt>
                <c:pt idx="109">
                  <c:v>42727</c:v>
                </c:pt>
                <c:pt idx="110">
                  <c:v>42732</c:v>
                </c:pt>
                <c:pt idx="111">
                  <c:v>42733</c:v>
                </c:pt>
                <c:pt idx="112">
                  <c:v>42734</c:v>
                </c:pt>
                <c:pt idx="113">
                  <c:v>42738</c:v>
                </c:pt>
                <c:pt idx="114">
                  <c:v>42739</c:v>
                </c:pt>
                <c:pt idx="115">
                  <c:v>42740</c:v>
                </c:pt>
                <c:pt idx="116">
                  <c:v>42741</c:v>
                </c:pt>
                <c:pt idx="117">
                  <c:v>42744</c:v>
                </c:pt>
                <c:pt idx="118">
                  <c:v>42745</c:v>
                </c:pt>
                <c:pt idx="119">
                  <c:v>42746</c:v>
                </c:pt>
                <c:pt idx="120">
                  <c:v>42747</c:v>
                </c:pt>
                <c:pt idx="121">
                  <c:v>42748</c:v>
                </c:pt>
                <c:pt idx="122">
                  <c:v>42752</c:v>
                </c:pt>
                <c:pt idx="123">
                  <c:v>42752</c:v>
                </c:pt>
                <c:pt idx="124">
                  <c:v>42753</c:v>
                </c:pt>
                <c:pt idx="125">
                  <c:v>42754</c:v>
                </c:pt>
                <c:pt idx="126">
                  <c:v>42755</c:v>
                </c:pt>
                <c:pt idx="127">
                  <c:v>42758</c:v>
                </c:pt>
                <c:pt idx="128">
                  <c:v>42759</c:v>
                </c:pt>
                <c:pt idx="129">
                  <c:v>42760</c:v>
                </c:pt>
                <c:pt idx="130">
                  <c:v>42761</c:v>
                </c:pt>
                <c:pt idx="131">
                  <c:v>42762</c:v>
                </c:pt>
                <c:pt idx="132">
                  <c:v>42765</c:v>
                </c:pt>
                <c:pt idx="133">
                  <c:v>42766</c:v>
                </c:pt>
                <c:pt idx="134">
                  <c:v>42767</c:v>
                </c:pt>
                <c:pt idx="135">
                  <c:v>42768</c:v>
                </c:pt>
                <c:pt idx="136">
                  <c:v>42769</c:v>
                </c:pt>
                <c:pt idx="137">
                  <c:v>42772</c:v>
                </c:pt>
                <c:pt idx="138">
                  <c:v>42773</c:v>
                </c:pt>
                <c:pt idx="139">
                  <c:v>42774</c:v>
                </c:pt>
                <c:pt idx="140">
                  <c:v>42775</c:v>
                </c:pt>
                <c:pt idx="141">
                  <c:v>42776</c:v>
                </c:pt>
                <c:pt idx="142">
                  <c:v>42779</c:v>
                </c:pt>
                <c:pt idx="143">
                  <c:v>42780</c:v>
                </c:pt>
                <c:pt idx="144">
                  <c:v>42781</c:v>
                </c:pt>
                <c:pt idx="145">
                  <c:v>42782</c:v>
                </c:pt>
                <c:pt idx="146">
                  <c:v>42783</c:v>
                </c:pt>
                <c:pt idx="147">
                  <c:v>42787</c:v>
                </c:pt>
                <c:pt idx="148">
                  <c:v>42787</c:v>
                </c:pt>
                <c:pt idx="149">
                  <c:v>42788</c:v>
                </c:pt>
                <c:pt idx="150">
                  <c:v>42789</c:v>
                </c:pt>
                <c:pt idx="151">
                  <c:v>42790</c:v>
                </c:pt>
                <c:pt idx="152">
                  <c:v>42793</c:v>
                </c:pt>
                <c:pt idx="153">
                  <c:v>42794</c:v>
                </c:pt>
                <c:pt idx="154">
                  <c:v>42795</c:v>
                </c:pt>
                <c:pt idx="155">
                  <c:v>42796</c:v>
                </c:pt>
                <c:pt idx="156">
                  <c:v>42797</c:v>
                </c:pt>
                <c:pt idx="157">
                  <c:v>42800</c:v>
                </c:pt>
                <c:pt idx="158">
                  <c:v>42801</c:v>
                </c:pt>
                <c:pt idx="159">
                  <c:v>42802</c:v>
                </c:pt>
                <c:pt idx="160">
                  <c:v>42803</c:v>
                </c:pt>
                <c:pt idx="161">
                  <c:v>42804</c:v>
                </c:pt>
                <c:pt idx="162">
                  <c:v>42807</c:v>
                </c:pt>
                <c:pt idx="163">
                  <c:v>42808</c:v>
                </c:pt>
                <c:pt idx="164">
                  <c:v>42809</c:v>
                </c:pt>
                <c:pt idx="165">
                  <c:v>42810</c:v>
                </c:pt>
                <c:pt idx="166">
                  <c:v>42811</c:v>
                </c:pt>
                <c:pt idx="167">
                  <c:v>42814</c:v>
                </c:pt>
                <c:pt idx="168">
                  <c:v>42815</c:v>
                </c:pt>
                <c:pt idx="169">
                  <c:v>42816</c:v>
                </c:pt>
                <c:pt idx="170">
                  <c:v>42817</c:v>
                </c:pt>
                <c:pt idx="171">
                  <c:v>42818</c:v>
                </c:pt>
                <c:pt idx="172">
                  <c:v>42821</c:v>
                </c:pt>
                <c:pt idx="173">
                  <c:v>42822</c:v>
                </c:pt>
                <c:pt idx="174">
                  <c:v>42823</c:v>
                </c:pt>
                <c:pt idx="175">
                  <c:v>42824</c:v>
                </c:pt>
                <c:pt idx="176">
                  <c:v>42825</c:v>
                </c:pt>
                <c:pt idx="177">
                  <c:v>42828</c:v>
                </c:pt>
                <c:pt idx="178">
                  <c:v>42829</c:v>
                </c:pt>
                <c:pt idx="179">
                  <c:v>42830</c:v>
                </c:pt>
                <c:pt idx="180">
                  <c:v>42831</c:v>
                </c:pt>
                <c:pt idx="181">
                  <c:v>42832</c:v>
                </c:pt>
                <c:pt idx="182">
                  <c:v>42835</c:v>
                </c:pt>
                <c:pt idx="183">
                  <c:v>42836</c:v>
                </c:pt>
                <c:pt idx="184">
                  <c:v>42837</c:v>
                </c:pt>
                <c:pt idx="185">
                  <c:v>42838</c:v>
                </c:pt>
                <c:pt idx="186">
                  <c:v>42843</c:v>
                </c:pt>
                <c:pt idx="187">
                  <c:v>42844</c:v>
                </c:pt>
                <c:pt idx="188">
                  <c:v>42845</c:v>
                </c:pt>
                <c:pt idx="189">
                  <c:v>42846</c:v>
                </c:pt>
                <c:pt idx="190">
                  <c:v>42849</c:v>
                </c:pt>
                <c:pt idx="191">
                  <c:v>42850</c:v>
                </c:pt>
                <c:pt idx="192">
                  <c:v>42851</c:v>
                </c:pt>
                <c:pt idx="193">
                  <c:v>42852</c:v>
                </c:pt>
                <c:pt idx="194">
                  <c:v>42853</c:v>
                </c:pt>
                <c:pt idx="195">
                  <c:v>42857</c:v>
                </c:pt>
                <c:pt idx="196">
                  <c:v>42858</c:v>
                </c:pt>
                <c:pt idx="197">
                  <c:v>42859</c:v>
                </c:pt>
                <c:pt idx="198">
                  <c:v>42860</c:v>
                </c:pt>
                <c:pt idx="199">
                  <c:v>42863</c:v>
                </c:pt>
                <c:pt idx="200">
                  <c:v>42864</c:v>
                </c:pt>
                <c:pt idx="201">
                  <c:v>42865</c:v>
                </c:pt>
                <c:pt idx="202">
                  <c:v>42866</c:v>
                </c:pt>
                <c:pt idx="203">
                  <c:v>42867</c:v>
                </c:pt>
                <c:pt idx="204">
                  <c:v>42870</c:v>
                </c:pt>
                <c:pt idx="205">
                  <c:v>42871</c:v>
                </c:pt>
                <c:pt idx="206">
                  <c:v>42872</c:v>
                </c:pt>
                <c:pt idx="207">
                  <c:v>42873</c:v>
                </c:pt>
                <c:pt idx="208">
                  <c:v>42874</c:v>
                </c:pt>
                <c:pt idx="209">
                  <c:v>42877</c:v>
                </c:pt>
                <c:pt idx="210">
                  <c:v>42878</c:v>
                </c:pt>
                <c:pt idx="211">
                  <c:v>42879</c:v>
                </c:pt>
                <c:pt idx="212">
                  <c:v>42880</c:v>
                </c:pt>
                <c:pt idx="213">
                  <c:v>42881</c:v>
                </c:pt>
                <c:pt idx="214">
                  <c:v>42885</c:v>
                </c:pt>
                <c:pt idx="215">
                  <c:v>42886</c:v>
                </c:pt>
                <c:pt idx="216">
                  <c:v>42887</c:v>
                </c:pt>
                <c:pt idx="217">
                  <c:v>42888</c:v>
                </c:pt>
                <c:pt idx="218">
                  <c:v>42891</c:v>
                </c:pt>
                <c:pt idx="219">
                  <c:v>42892</c:v>
                </c:pt>
                <c:pt idx="220">
                  <c:v>42893</c:v>
                </c:pt>
                <c:pt idx="221">
                  <c:v>42894</c:v>
                </c:pt>
                <c:pt idx="222">
                  <c:v>42895</c:v>
                </c:pt>
                <c:pt idx="223">
                  <c:v>42898</c:v>
                </c:pt>
                <c:pt idx="224">
                  <c:v>42899</c:v>
                </c:pt>
                <c:pt idx="225">
                  <c:v>42900</c:v>
                </c:pt>
                <c:pt idx="226">
                  <c:v>42901</c:v>
                </c:pt>
                <c:pt idx="227">
                  <c:v>42902</c:v>
                </c:pt>
                <c:pt idx="228">
                  <c:v>42905</c:v>
                </c:pt>
                <c:pt idx="229">
                  <c:v>42906</c:v>
                </c:pt>
                <c:pt idx="230">
                  <c:v>42907</c:v>
                </c:pt>
                <c:pt idx="231">
                  <c:v>42908</c:v>
                </c:pt>
                <c:pt idx="232">
                  <c:v>42909</c:v>
                </c:pt>
                <c:pt idx="233">
                  <c:v>42912</c:v>
                </c:pt>
                <c:pt idx="234">
                  <c:v>42913</c:v>
                </c:pt>
                <c:pt idx="235">
                  <c:v>42914</c:v>
                </c:pt>
                <c:pt idx="236">
                  <c:v>42915</c:v>
                </c:pt>
                <c:pt idx="237">
                  <c:v>42916</c:v>
                </c:pt>
                <c:pt idx="238">
                  <c:v>42919</c:v>
                </c:pt>
                <c:pt idx="239">
                  <c:v>42921</c:v>
                </c:pt>
                <c:pt idx="240">
                  <c:v>42921</c:v>
                </c:pt>
                <c:pt idx="241">
                  <c:v>42922</c:v>
                </c:pt>
                <c:pt idx="242">
                  <c:v>42923</c:v>
                </c:pt>
                <c:pt idx="243">
                  <c:v>42926</c:v>
                </c:pt>
                <c:pt idx="244">
                  <c:v>42927</c:v>
                </c:pt>
                <c:pt idx="245">
                  <c:v>42928</c:v>
                </c:pt>
                <c:pt idx="246">
                  <c:v>42929</c:v>
                </c:pt>
                <c:pt idx="247">
                  <c:v>42930</c:v>
                </c:pt>
                <c:pt idx="248">
                  <c:v>42933</c:v>
                </c:pt>
                <c:pt idx="249">
                  <c:v>42934</c:v>
                </c:pt>
                <c:pt idx="250">
                  <c:v>42935</c:v>
                </c:pt>
                <c:pt idx="251">
                  <c:v>42936</c:v>
                </c:pt>
                <c:pt idx="252">
                  <c:v>42937</c:v>
                </c:pt>
                <c:pt idx="253">
                  <c:v>42940</c:v>
                </c:pt>
                <c:pt idx="254">
                  <c:v>42941</c:v>
                </c:pt>
                <c:pt idx="255">
                  <c:v>42942</c:v>
                </c:pt>
                <c:pt idx="256">
                  <c:v>42943</c:v>
                </c:pt>
                <c:pt idx="257">
                  <c:v>42944</c:v>
                </c:pt>
                <c:pt idx="258">
                  <c:v>42947</c:v>
                </c:pt>
                <c:pt idx="259">
                  <c:v>42948</c:v>
                </c:pt>
                <c:pt idx="260">
                  <c:v>42949</c:v>
                </c:pt>
                <c:pt idx="261">
                  <c:v>42950</c:v>
                </c:pt>
                <c:pt idx="262">
                  <c:v>42951</c:v>
                </c:pt>
                <c:pt idx="263">
                  <c:v>42954</c:v>
                </c:pt>
                <c:pt idx="264">
                  <c:v>42955</c:v>
                </c:pt>
                <c:pt idx="265">
                  <c:v>42956</c:v>
                </c:pt>
                <c:pt idx="266">
                  <c:v>42957</c:v>
                </c:pt>
                <c:pt idx="267">
                  <c:v>42958</c:v>
                </c:pt>
                <c:pt idx="268">
                  <c:v>42961</c:v>
                </c:pt>
                <c:pt idx="269">
                  <c:v>42962</c:v>
                </c:pt>
                <c:pt idx="270">
                  <c:v>42963</c:v>
                </c:pt>
                <c:pt idx="271">
                  <c:v>42964</c:v>
                </c:pt>
                <c:pt idx="272">
                  <c:v>42965</c:v>
                </c:pt>
                <c:pt idx="273">
                  <c:v>42968</c:v>
                </c:pt>
                <c:pt idx="274">
                  <c:v>42969</c:v>
                </c:pt>
                <c:pt idx="275">
                  <c:v>42970</c:v>
                </c:pt>
                <c:pt idx="276">
                  <c:v>42971</c:v>
                </c:pt>
                <c:pt idx="277">
                  <c:v>42972</c:v>
                </c:pt>
                <c:pt idx="278">
                  <c:v>42976</c:v>
                </c:pt>
                <c:pt idx="279">
                  <c:v>42977</c:v>
                </c:pt>
                <c:pt idx="280">
                  <c:v>42978</c:v>
                </c:pt>
                <c:pt idx="281">
                  <c:v>42979</c:v>
                </c:pt>
                <c:pt idx="282">
                  <c:v>42983</c:v>
                </c:pt>
                <c:pt idx="283">
                  <c:v>42983</c:v>
                </c:pt>
                <c:pt idx="284">
                  <c:v>42984</c:v>
                </c:pt>
                <c:pt idx="285">
                  <c:v>42985</c:v>
                </c:pt>
                <c:pt idx="286">
                  <c:v>42986</c:v>
                </c:pt>
                <c:pt idx="287">
                  <c:v>42989</c:v>
                </c:pt>
                <c:pt idx="288">
                  <c:v>42990</c:v>
                </c:pt>
                <c:pt idx="289">
                  <c:v>42991</c:v>
                </c:pt>
                <c:pt idx="290">
                  <c:v>42992</c:v>
                </c:pt>
                <c:pt idx="291">
                  <c:v>42993</c:v>
                </c:pt>
                <c:pt idx="292">
                  <c:v>42996</c:v>
                </c:pt>
                <c:pt idx="293">
                  <c:v>42997</c:v>
                </c:pt>
                <c:pt idx="294">
                  <c:v>42998</c:v>
                </c:pt>
                <c:pt idx="295">
                  <c:v>42999</c:v>
                </c:pt>
                <c:pt idx="296">
                  <c:v>43000</c:v>
                </c:pt>
                <c:pt idx="297">
                  <c:v>43003</c:v>
                </c:pt>
                <c:pt idx="298">
                  <c:v>43004</c:v>
                </c:pt>
                <c:pt idx="299">
                  <c:v>43005</c:v>
                </c:pt>
                <c:pt idx="300">
                  <c:v>43006</c:v>
                </c:pt>
                <c:pt idx="301">
                  <c:v>43007</c:v>
                </c:pt>
                <c:pt idx="302">
                  <c:v>43010</c:v>
                </c:pt>
                <c:pt idx="303">
                  <c:v>43011</c:v>
                </c:pt>
                <c:pt idx="304">
                  <c:v>43012</c:v>
                </c:pt>
                <c:pt idx="305">
                  <c:v>43013</c:v>
                </c:pt>
                <c:pt idx="306">
                  <c:v>43014</c:v>
                </c:pt>
                <c:pt idx="307">
                  <c:v>43018</c:v>
                </c:pt>
                <c:pt idx="308">
                  <c:v>43018</c:v>
                </c:pt>
                <c:pt idx="309">
                  <c:v>43019</c:v>
                </c:pt>
                <c:pt idx="310">
                  <c:v>43020</c:v>
                </c:pt>
                <c:pt idx="311">
                  <c:v>43021</c:v>
                </c:pt>
                <c:pt idx="312">
                  <c:v>43024</c:v>
                </c:pt>
                <c:pt idx="313">
                  <c:v>43025</c:v>
                </c:pt>
                <c:pt idx="314">
                  <c:v>43026</c:v>
                </c:pt>
                <c:pt idx="315">
                  <c:v>43027</c:v>
                </c:pt>
                <c:pt idx="316">
                  <c:v>43028</c:v>
                </c:pt>
                <c:pt idx="317">
                  <c:v>43031</c:v>
                </c:pt>
                <c:pt idx="318">
                  <c:v>43032</c:v>
                </c:pt>
                <c:pt idx="319">
                  <c:v>43033</c:v>
                </c:pt>
                <c:pt idx="320">
                  <c:v>43034</c:v>
                </c:pt>
                <c:pt idx="321">
                  <c:v>43035</c:v>
                </c:pt>
                <c:pt idx="322">
                  <c:v>43038</c:v>
                </c:pt>
                <c:pt idx="323">
                  <c:v>43039</c:v>
                </c:pt>
                <c:pt idx="324">
                  <c:v>43040</c:v>
                </c:pt>
                <c:pt idx="325">
                  <c:v>43041</c:v>
                </c:pt>
                <c:pt idx="326">
                  <c:v>43042</c:v>
                </c:pt>
                <c:pt idx="327">
                  <c:v>43045</c:v>
                </c:pt>
                <c:pt idx="328">
                  <c:v>43046</c:v>
                </c:pt>
                <c:pt idx="329">
                  <c:v>43047</c:v>
                </c:pt>
                <c:pt idx="330">
                  <c:v>43048</c:v>
                </c:pt>
                <c:pt idx="331">
                  <c:v>43052</c:v>
                </c:pt>
                <c:pt idx="332">
                  <c:v>43052</c:v>
                </c:pt>
                <c:pt idx="333">
                  <c:v>43053</c:v>
                </c:pt>
                <c:pt idx="334">
                  <c:v>43054</c:v>
                </c:pt>
                <c:pt idx="335">
                  <c:v>43055</c:v>
                </c:pt>
                <c:pt idx="336">
                  <c:v>43056</c:v>
                </c:pt>
                <c:pt idx="337">
                  <c:v>43059</c:v>
                </c:pt>
                <c:pt idx="338">
                  <c:v>43060</c:v>
                </c:pt>
                <c:pt idx="339">
                  <c:v>43061</c:v>
                </c:pt>
                <c:pt idx="340">
                  <c:v>43063</c:v>
                </c:pt>
                <c:pt idx="341">
                  <c:v>43063</c:v>
                </c:pt>
                <c:pt idx="342">
                  <c:v>43066</c:v>
                </c:pt>
                <c:pt idx="343">
                  <c:v>43067</c:v>
                </c:pt>
                <c:pt idx="344">
                  <c:v>43068</c:v>
                </c:pt>
                <c:pt idx="345">
                  <c:v>43069</c:v>
                </c:pt>
                <c:pt idx="346">
                  <c:v>43070</c:v>
                </c:pt>
                <c:pt idx="347">
                  <c:v>43073</c:v>
                </c:pt>
                <c:pt idx="348">
                  <c:v>43074</c:v>
                </c:pt>
                <c:pt idx="349">
                  <c:v>43075</c:v>
                </c:pt>
                <c:pt idx="350">
                  <c:v>43076</c:v>
                </c:pt>
                <c:pt idx="351">
                  <c:v>43077</c:v>
                </c:pt>
                <c:pt idx="352">
                  <c:v>43080</c:v>
                </c:pt>
                <c:pt idx="353">
                  <c:v>43081</c:v>
                </c:pt>
                <c:pt idx="354">
                  <c:v>43082</c:v>
                </c:pt>
                <c:pt idx="355">
                  <c:v>43083</c:v>
                </c:pt>
                <c:pt idx="356">
                  <c:v>43084</c:v>
                </c:pt>
                <c:pt idx="357">
                  <c:v>43087</c:v>
                </c:pt>
                <c:pt idx="358">
                  <c:v>43088</c:v>
                </c:pt>
                <c:pt idx="359">
                  <c:v>43089</c:v>
                </c:pt>
                <c:pt idx="360">
                  <c:v>43090</c:v>
                </c:pt>
                <c:pt idx="361">
                  <c:v>43091</c:v>
                </c:pt>
                <c:pt idx="362">
                  <c:v>43096</c:v>
                </c:pt>
                <c:pt idx="363">
                  <c:v>43097</c:v>
                </c:pt>
                <c:pt idx="364">
                  <c:v>43098</c:v>
                </c:pt>
                <c:pt idx="365">
                  <c:v>43102</c:v>
                </c:pt>
                <c:pt idx="366">
                  <c:v>43103</c:v>
                </c:pt>
                <c:pt idx="367">
                  <c:v>43104</c:v>
                </c:pt>
                <c:pt idx="368">
                  <c:v>43105</c:v>
                </c:pt>
                <c:pt idx="369">
                  <c:v>43108</c:v>
                </c:pt>
                <c:pt idx="370">
                  <c:v>43109</c:v>
                </c:pt>
                <c:pt idx="371">
                  <c:v>43110</c:v>
                </c:pt>
                <c:pt idx="372">
                  <c:v>43111</c:v>
                </c:pt>
                <c:pt idx="373">
                  <c:v>43112</c:v>
                </c:pt>
                <c:pt idx="374">
                  <c:v>43116</c:v>
                </c:pt>
                <c:pt idx="375">
                  <c:v>43116</c:v>
                </c:pt>
                <c:pt idx="376">
                  <c:v>43117</c:v>
                </c:pt>
                <c:pt idx="377">
                  <c:v>43118</c:v>
                </c:pt>
                <c:pt idx="378">
                  <c:v>43119</c:v>
                </c:pt>
                <c:pt idx="379">
                  <c:v>43122</c:v>
                </c:pt>
                <c:pt idx="380">
                  <c:v>43123</c:v>
                </c:pt>
                <c:pt idx="381">
                  <c:v>43124</c:v>
                </c:pt>
                <c:pt idx="382">
                  <c:v>43125</c:v>
                </c:pt>
                <c:pt idx="383">
                  <c:v>43126</c:v>
                </c:pt>
                <c:pt idx="384">
                  <c:v>43129</c:v>
                </c:pt>
                <c:pt idx="385">
                  <c:v>43130</c:v>
                </c:pt>
                <c:pt idx="386">
                  <c:v>43131</c:v>
                </c:pt>
                <c:pt idx="387">
                  <c:v>43132</c:v>
                </c:pt>
                <c:pt idx="388">
                  <c:v>43133</c:v>
                </c:pt>
                <c:pt idx="389">
                  <c:v>43136</c:v>
                </c:pt>
                <c:pt idx="390">
                  <c:v>43137</c:v>
                </c:pt>
                <c:pt idx="391">
                  <c:v>43138</c:v>
                </c:pt>
                <c:pt idx="392">
                  <c:v>43139</c:v>
                </c:pt>
                <c:pt idx="393">
                  <c:v>43140</c:v>
                </c:pt>
                <c:pt idx="394">
                  <c:v>43143</c:v>
                </c:pt>
                <c:pt idx="395">
                  <c:v>43144</c:v>
                </c:pt>
                <c:pt idx="396">
                  <c:v>43145</c:v>
                </c:pt>
                <c:pt idx="397">
                  <c:v>43146</c:v>
                </c:pt>
                <c:pt idx="398">
                  <c:v>43147</c:v>
                </c:pt>
                <c:pt idx="399">
                  <c:v>43151</c:v>
                </c:pt>
                <c:pt idx="400">
                  <c:v>43151</c:v>
                </c:pt>
                <c:pt idx="401">
                  <c:v>43152</c:v>
                </c:pt>
                <c:pt idx="402">
                  <c:v>43153</c:v>
                </c:pt>
                <c:pt idx="403">
                  <c:v>43154</c:v>
                </c:pt>
                <c:pt idx="404">
                  <c:v>43157</c:v>
                </c:pt>
                <c:pt idx="405">
                  <c:v>43158</c:v>
                </c:pt>
                <c:pt idx="406">
                  <c:v>43159</c:v>
                </c:pt>
                <c:pt idx="407">
                  <c:v>43160</c:v>
                </c:pt>
                <c:pt idx="408">
                  <c:v>43161</c:v>
                </c:pt>
                <c:pt idx="409">
                  <c:v>43164</c:v>
                </c:pt>
                <c:pt idx="410">
                  <c:v>43165</c:v>
                </c:pt>
                <c:pt idx="411">
                  <c:v>43166</c:v>
                </c:pt>
                <c:pt idx="412">
                  <c:v>43167</c:v>
                </c:pt>
                <c:pt idx="413">
                  <c:v>43168</c:v>
                </c:pt>
                <c:pt idx="414">
                  <c:v>43171</c:v>
                </c:pt>
                <c:pt idx="415">
                  <c:v>43172</c:v>
                </c:pt>
                <c:pt idx="416">
                  <c:v>43173</c:v>
                </c:pt>
                <c:pt idx="417">
                  <c:v>43174</c:v>
                </c:pt>
                <c:pt idx="418">
                  <c:v>43175</c:v>
                </c:pt>
                <c:pt idx="419">
                  <c:v>43178</c:v>
                </c:pt>
                <c:pt idx="420">
                  <c:v>43179</c:v>
                </c:pt>
                <c:pt idx="421">
                  <c:v>43180</c:v>
                </c:pt>
                <c:pt idx="422">
                  <c:v>43181</c:v>
                </c:pt>
                <c:pt idx="423">
                  <c:v>43182</c:v>
                </c:pt>
                <c:pt idx="424">
                  <c:v>43185</c:v>
                </c:pt>
                <c:pt idx="425">
                  <c:v>43186</c:v>
                </c:pt>
                <c:pt idx="426">
                  <c:v>43187</c:v>
                </c:pt>
                <c:pt idx="427">
                  <c:v>43188</c:v>
                </c:pt>
                <c:pt idx="428">
                  <c:v>43193</c:v>
                </c:pt>
                <c:pt idx="429">
                  <c:v>43194</c:v>
                </c:pt>
                <c:pt idx="430">
                  <c:v>43195</c:v>
                </c:pt>
                <c:pt idx="431">
                  <c:v>43196</c:v>
                </c:pt>
                <c:pt idx="432">
                  <c:v>43199</c:v>
                </c:pt>
                <c:pt idx="433">
                  <c:v>43200</c:v>
                </c:pt>
                <c:pt idx="434">
                  <c:v>43201</c:v>
                </c:pt>
                <c:pt idx="435">
                  <c:v>43202</c:v>
                </c:pt>
                <c:pt idx="436">
                  <c:v>43203</c:v>
                </c:pt>
                <c:pt idx="437">
                  <c:v>43206</c:v>
                </c:pt>
                <c:pt idx="438">
                  <c:v>43207</c:v>
                </c:pt>
                <c:pt idx="439">
                  <c:v>43208</c:v>
                </c:pt>
                <c:pt idx="440">
                  <c:v>43209</c:v>
                </c:pt>
                <c:pt idx="441">
                  <c:v>43210</c:v>
                </c:pt>
                <c:pt idx="442">
                  <c:v>43213</c:v>
                </c:pt>
                <c:pt idx="443">
                  <c:v>43214</c:v>
                </c:pt>
                <c:pt idx="444">
                  <c:v>43215</c:v>
                </c:pt>
                <c:pt idx="445">
                  <c:v>43216</c:v>
                </c:pt>
                <c:pt idx="446">
                  <c:v>43217</c:v>
                </c:pt>
                <c:pt idx="447">
                  <c:v>43220</c:v>
                </c:pt>
                <c:pt idx="448">
                  <c:v>43221</c:v>
                </c:pt>
                <c:pt idx="449">
                  <c:v>43222</c:v>
                </c:pt>
                <c:pt idx="450">
                  <c:v>43223</c:v>
                </c:pt>
                <c:pt idx="451">
                  <c:v>43224</c:v>
                </c:pt>
                <c:pt idx="452">
                  <c:v>43228</c:v>
                </c:pt>
                <c:pt idx="453">
                  <c:v>43229</c:v>
                </c:pt>
                <c:pt idx="454">
                  <c:v>43230</c:v>
                </c:pt>
                <c:pt idx="455">
                  <c:v>43231</c:v>
                </c:pt>
                <c:pt idx="456">
                  <c:v>43234</c:v>
                </c:pt>
                <c:pt idx="457">
                  <c:v>43235</c:v>
                </c:pt>
                <c:pt idx="458">
                  <c:v>43236</c:v>
                </c:pt>
                <c:pt idx="459">
                  <c:v>43237</c:v>
                </c:pt>
                <c:pt idx="460">
                  <c:v>43238</c:v>
                </c:pt>
                <c:pt idx="461">
                  <c:v>43241</c:v>
                </c:pt>
                <c:pt idx="462">
                  <c:v>43242</c:v>
                </c:pt>
                <c:pt idx="463">
                  <c:v>43243</c:v>
                </c:pt>
                <c:pt idx="464">
                  <c:v>43244</c:v>
                </c:pt>
                <c:pt idx="465">
                  <c:v>43245</c:v>
                </c:pt>
                <c:pt idx="466">
                  <c:v>43249</c:v>
                </c:pt>
                <c:pt idx="467">
                  <c:v>43250</c:v>
                </c:pt>
                <c:pt idx="468">
                  <c:v>43251</c:v>
                </c:pt>
                <c:pt idx="469">
                  <c:v>43252</c:v>
                </c:pt>
                <c:pt idx="470">
                  <c:v>43255</c:v>
                </c:pt>
                <c:pt idx="471">
                  <c:v>43256</c:v>
                </c:pt>
                <c:pt idx="472">
                  <c:v>43257</c:v>
                </c:pt>
                <c:pt idx="473">
                  <c:v>43258</c:v>
                </c:pt>
                <c:pt idx="474">
                  <c:v>43259</c:v>
                </c:pt>
                <c:pt idx="475">
                  <c:v>43262</c:v>
                </c:pt>
                <c:pt idx="476">
                  <c:v>43263</c:v>
                </c:pt>
                <c:pt idx="477">
                  <c:v>43264</c:v>
                </c:pt>
                <c:pt idx="478">
                  <c:v>43265</c:v>
                </c:pt>
                <c:pt idx="479">
                  <c:v>43266</c:v>
                </c:pt>
                <c:pt idx="480">
                  <c:v>43269</c:v>
                </c:pt>
                <c:pt idx="481">
                  <c:v>43270</c:v>
                </c:pt>
                <c:pt idx="482">
                  <c:v>43271</c:v>
                </c:pt>
                <c:pt idx="483">
                  <c:v>43272</c:v>
                </c:pt>
                <c:pt idx="484">
                  <c:v>43273</c:v>
                </c:pt>
                <c:pt idx="485">
                  <c:v>43276</c:v>
                </c:pt>
                <c:pt idx="486">
                  <c:v>43277</c:v>
                </c:pt>
                <c:pt idx="487">
                  <c:v>43278</c:v>
                </c:pt>
                <c:pt idx="488">
                  <c:v>43279</c:v>
                </c:pt>
                <c:pt idx="489">
                  <c:v>43280</c:v>
                </c:pt>
                <c:pt idx="490">
                  <c:v>43283</c:v>
                </c:pt>
                <c:pt idx="491">
                  <c:v>43284</c:v>
                </c:pt>
                <c:pt idx="492">
                  <c:v>43286</c:v>
                </c:pt>
                <c:pt idx="493">
                  <c:v>43286</c:v>
                </c:pt>
                <c:pt idx="494">
                  <c:v>43287</c:v>
                </c:pt>
                <c:pt idx="495">
                  <c:v>43290</c:v>
                </c:pt>
                <c:pt idx="496">
                  <c:v>43291</c:v>
                </c:pt>
                <c:pt idx="497">
                  <c:v>43292</c:v>
                </c:pt>
                <c:pt idx="498">
                  <c:v>43293</c:v>
                </c:pt>
                <c:pt idx="499">
                  <c:v>43294</c:v>
                </c:pt>
                <c:pt idx="500">
                  <c:v>43297</c:v>
                </c:pt>
                <c:pt idx="501">
                  <c:v>43298</c:v>
                </c:pt>
                <c:pt idx="502">
                  <c:v>43299</c:v>
                </c:pt>
                <c:pt idx="503">
                  <c:v>43300</c:v>
                </c:pt>
                <c:pt idx="504">
                  <c:v>43301</c:v>
                </c:pt>
                <c:pt idx="505">
                  <c:v>43304</c:v>
                </c:pt>
                <c:pt idx="506">
                  <c:v>43305</c:v>
                </c:pt>
                <c:pt idx="507">
                  <c:v>43306</c:v>
                </c:pt>
                <c:pt idx="508">
                  <c:v>43307</c:v>
                </c:pt>
                <c:pt idx="509">
                  <c:v>43308</c:v>
                </c:pt>
                <c:pt idx="510">
                  <c:v>43311</c:v>
                </c:pt>
                <c:pt idx="511">
                  <c:v>43312</c:v>
                </c:pt>
                <c:pt idx="512">
                  <c:v>43313</c:v>
                </c:pt>
                <c:pt idx="513">
                  <c:v>43314</c:v>
                </c:pt>
                <c:pt idx="514">
                  <c:v>43315</c:v>
                </c:pt>
                <c:pt idx="515">
                  <c:v>43318</c:v>
                </c:pt>
                <c:pt idx="516">
                  <c:v>43319</c:v>
                </c:pt>
                <c:pt idx="517">
                  <c:v>43320</c:v>
                </c:pt>
                <c:pt idx="518">
                  <c:v>43327</c:v>
                </c:pt>
                <c:pt idx="519">
                  <c:v>43334</c:v>
                </c:pt>
                <c:pt idx="520">
                  <c:v>43342</c:v>
                </c:pt>
                <c:pt idx="521">
                  <c:v>43349</c:v>
                </c:pt>
                <c:pt idx="522">
                  <c:v>43356</c:v>
                </c:pt>
                <c:pt idx="523">
                  <c:v>43363</c:v>
                </c:pt>
                <c:pt idx="524">
                  <c:v>43370</c:v>
                </c:pt>
                <c:pt idx="525">
                  <c:v>43377</c:v>
                </c:pt>
                <c:pt idx="526">
                  <c:v>43384</c:v>
                </c:pt>
                <c:pt idx="527">
                  <c:v>43391</c:v>
                </c:pt>
                <c:pt idx="528">
                  <c:v>43398</c:v>
                </c:pt>
                <c:pt idx="529">
                  <c:v>43405</c:v>
                </c:pt>
                <c:pt idx="530">
                  <c:v>43412</c:v>
                </c:pt>
                <c:pt idx="531">
                  <c:v>43419</c:v>
                </c:pt>
                <c:pt idx="532">
                  <c:v>43427</c:v>
                </c:pt>
                <c:pt idx="533">
                  <c:v>43433</c:v>
                </c:pt>
                <c:pt idx="534">
                  <c:v>43440</c:v>
                </c:pt>
                <c:pt idx="535">
                  <c:v>43447</c:v>
                </c:pt>
                <c:pt idx="536">
                  <c:v>43454</c:v>
                </c:pt>
                <c:pt idx="537">
                  <c:v>43465</c:v>
                </c:pt>
                <c:pt idx="538">
                  <c:v>43472</c:v>
                </c:pt>
                <c:pt idx="539">
                  <c:v>43479</c:v>
                </c:pt>
                <c:pt idx="540">
                  <c:v>43487</c:v>
                </c:pt>
                <c:pt idx="541">
                  <c:v>43493</c:v>
                </c:pt>
                <c:pt idx="542">
                  <c:v>43500</c:v>
                </c:pt>
                <c:pt idx="543">
                  <c:v>43507</c:v>
                </c:pt>
                <c:pt idx="544">
                  <c:v>43515</c:v>
                </c:pt>
                <c:pt idx="545">
                  <c:v>43521</c:v>
                </c:pt>
                <c:pt idx="546">
                  <c:v>43528</c:v>
                </c:pt>
                <c:pt idx="547">
                  <c:v>43535</c:v>
                </c:pt>
                <c:pt idx="548">
                  <c:v>43542</c:v>
                </c:pt>
                <c:pt idx="549">
                  <c:v>43549</c:v>
                </c:pt>
                <c:pt idx="550">
                  <c:v>43556</c:v>
                </c:pt>
                <c:pt idx="551">
                  <c:v>43563</c:v>
                </c:pt>
                <c:pt idx="552">
                  <c:v>43570</c:v>
                </c:pt>
                <c:pt idx="553">
                  <c:v>43579</c:v>
                </c:pt>
                <c:pt idx="554">
                  <c:v>43584</c:v>
                </c:pt>
                <c:pt idx="555">
                  <c:v>43592</c:v>
                </c:pt>
                <c:pt idx="556">
                  <c:v>43598</c:v>
                </c:pt>
                <c:pt idx="557">
                  <c:v>43605</c:v>
                </c:pt>
                <c:pt idx="558">
                  <c:v>43613</c:v>
                </c:pt>
                <c:pt idx="559">
                  <c:v>43619</c:v>
                </c:pt>
                <c:pt idx="560">
                  <c:v>43626</c:v>
                </c:pt>
                <c:pt idx="561">
                  <c:v>43633</c:v>
                </c:pt>
                <c:pt idx="562">
                  <c:v>43640</c:v>
                </c:pt>
                <c:pt idx="563">
                  <c:v>43647</c:v>
                </c:pt>
                <c:pt idx="564">
                  <c:v>43654</c:v>
                </c:pt>
                <c:pt idx="565">
                  <c:v>43661</c:v>
                </c:pt>
                <c:pt idx="566">
                  <c:v>43668</c:v>
                </c:pt>
                <c:pt idx="567">
                  <c:v>43675</c:v>
                </c:pt>
                <c:pt idx="568">
                  <c:v>43682</c:v>
                </c:pt>
                <c:pt idx="569">
                  <c:v>43689</c:v>
                </c:pt>
                <c:pt idx="570">
                  <c:v>43696</c:v>
                </c:pt>
                <c:pt idx="571">
                  <c:v>43704</c:v>
                </c:pt>
                <c:pt idx="572">
                  <c:v>43711</c:v>
                </c:pt>
                <c:pt idx="573">
                  <c:v>43717</c:v>
                </c:pt>
                <c:pt idx="574">
                  <c:v>43724</c:v>
                </c:pt>
                <c:pt idx="575">
                  <c:v>43731</c:v>
                </c:pt>
                <c:pt idx="576">
                  <c:v>43738</c:v>
                </c:pt>
                <c:pt idx="577">
                  <c:v>43745</c:v>
                </c:pt>
                <c:pt idx="578">
                  <c:v>43753</c:v>
                </c:pt>
                <c:pt idx="579">
                  <c:v>43759</c:v>
                </c:pt>
                <c:pt idx="580">
                  <c:v>43766</c:v>
                </c:pt>
                <c:pt idx="581">
                  <c:v>43773</c:v>
                </c:pt>
                <c:pt idx="582">
                  <c:v>43781</c:v>
                </c:pt>
                <c:pt idx="583">
                  <c:v>43787</c:v>
                </c:pt>
                <c:pt idx="584">
                  <c:v>43794</c:v>
                </c:pt>
                <c:pt idx="585">
                  <c:v>43801</c:v>
                </c:pt>
                <c:pt idx="586">
                  <c:v>43808</c:v>
                </c:pt>
                <c:pt idx="587">
                  <c:v>43815</c:v>
                </c:pt>
                <c:pt idx="588">
                  <c:v>43822</c:v>
                </c:pt>
                <c:pt idx="589">
                  <c:v>43830</c:v>
                </c:pt>
                <c:pt idx="590">
                  <c:v>43837</c:v>
                </c:pt>
                <c:pt idx="591">
                  <c:v>43844</c:v>
                </c:pt>
                <c:pt idx="592">
                  <c:v>43851</c:v>
                </c:pt>
                <c:pt idx="593">
                  <c:v>43858</c:v>
                </c:pt>
                <c:pt idx="594">
                  <c:v>43865</c:v>
                </c:pt>
                <c:pt idx="595">
                  <c:v>43872</c:v>
                </c:pt>
                <c:pt idx="596">
                  <c:v>43879</c:v>
                </c:pt>
                <c:pt idx="597">
                  <c:v>43886</c:v>
                </c:pt>
                <c:pt idx="598">
                  <c:v>43893</c:v>
                </c:pt>
                <c:pt idx="599">
                  <c:v>43900</c:v>
                </c:pt>
                <c:pt idx="600">
                  <c:v>43907</c:v>
                </c:pt>
                <c:pt idx="601">
                  <c:v>43914</c:v>
                </c:pt>
                <c:pt idx="602">
                  <c:v>43921</c:v>
                </c:pt>
                <c:pt idx="603">
                  <c:v>43928</c:v>
                </c:pt>
                <c:pt idx="604">
                  <c:v>43937</c:v>
                </c:pt>
                <c:pt idx="605">
                  <c:v>43944</c:v>
                </c:pt>
                <c:pt idx="606">
                  <c:v>43951</c:v>
                </c:pt>
                <c:pt idx="607">
                  <c:v>43958</c:v>
                </c:pt>
                <c:pt idx="608">
                  <c:v>43965</c:v>
                </c:pt>
                <c:pt idx="609">
                  <c:v>43972</c:v>
                </c:pt>
                <c:pt idx="610">
                  <c:v>43979</c:v>
                </c:pt>
                <c:pt idx="611">
                  <c:v>43986</c:v>
                </c:pt>
                <c:pt idx="612">
                  <c:v>43993</c:v>
                </c:pt>
                <c:pt idx="613">
                  <c:v>44000</c:v>
                </c:pt>
                <c:pt idx="614">
                  <c:v>44007</c:v>
                </c:pt>
                <c:pt idx="615">
                  <c:v>44014</c:v>
                </c:pt>
                <c:pt idx="616">
                  <c:v>44021</c:v>
                </c:pt>
                <c:pt idx="617">
                  <c:v>44028</c:v>
                </c:pt>
                <c:pt idx="618">
                  <c:v>44035</c:v>
                </c:pt>
                <c:pt idx="619">
                  <c:v>44042</c:v>
                </c:pt>
                <c:pt idx="620">
                  <c:v>44049</c:v>
                </c:pt>
                <c:pt idx="621">
                  <c:v>44056</c:v>
                </c:pt>
                <c:pt idx="622">
                  <c:v>44063</c:v>
                </c:pt>
                <c:pt idx="623">
                  <c:v>44070</c:v>
                </c:pt>
                <c:pt idx="624">
                  <c:v>44077</c:v>
                </c:pt>
                <c:pt idx="625">
                  <c:v>44084</c:v>
                </c:pt>
                <c:pt idx="626">
                  <c:v>44091</c:v>
                </c:pt>
                <c:pt idx="627">
                  <c:v>44098</c:v>
                </c:pt>
                <c:pt idx="628">
                  <c:v>44105</c:v>
                </c:pt>
                <c:pt idx="629">
                  <c:v>44112</c:v>
                </c:pt>
                <c:pt idx="630">
                  <c:v>44119</c:v>
                </c:pt>
                <c:pt idx="631">
                  <c:v>44126</c:v>
                </c:pt>
                <c:pt idx="632">
                  <c:v>44133</c:v>
                </c:pt>
                <c:pt idx="633">
                  <c:v>44140</c:v>
                </c:pt>
                <c:pt idx="634">
                  <c:v>44147</c:v>
                </c:pt>
                <c:pt idx="635">
                  <c:v>44154</c:v>
                </c:pt>
                <c:pt idx="636">
                  <c:v>44162</c:v>
                </c:pt>
                <c:pt idx="637">
                  <c:v>44168</c:v>
                </c:pt>
                <c:pt idx="638">
                  <c:v>44175</c:v>
                </c:pt>
                <c:pt idx="639">
                  <c:v>44182</c:v>
                </c:pt>
                <c:pt idx="640">
                  <c:v>44189</c:v>
                </c:pt>
                <c:pt idx="641">
                  <c:v>44196</c:v>
                </c:pt>
                <c:pt idx="642">
                  <c:v>44203</c:v>
                </c:pt>
                <c:pt idx="643">
                  <c:v>44210</c:v>
                </c:pt>
                <c:pt idx="644">
                  <c:v>44217</c:v>
                </c:pt>
                <c:pt idx="645">
                  <c:v>44224</c:v>
                </c:pt>
                <c:pt idx="646">
                  <c:v>44231</c:v>
                </c:pt>
                <c:pt idx="647">
                  <c:v>44238</c:v>
                </c:pt>
                <c:pt idx="648">
                  <c:v>44245</c:v>
                </c:pt>
                <c:pt idx="649">
                  <c:v>44252</c:v>
                </c:pt>
                <c:pt idx="650">
                  <c:v>44259</c:v>
                </c:pt>
                <c:pt idx="651">
                  <c:v>44266</c:v>
                </c:pt>
                <c:pt idx="652">
                  <c:v>44273</c:v>
                </c:pt>
                <c:pt idx="653">
                  <c:v>44280</c:v>
                </c:pt>
                <c:pt idx="654">
                  <c:v>44287</c:v>
                </c:pt>
                <c:pt idx="655">
                  <c:v>44294</c:v>
                </c:pt>
                <c:pt idx="656">
                  <c:v>44301</c:v>
                </c:pt>
                <c:pt idx="657">
                  <c:v>44308</c:v>
                </c:pt>
                <c:pt idx="658">
                  <c:v>44315</c:v>
                </c:pt>
                <c:pt idx="659">
                  <c:v>44322</c:v>
                </c:pt>
                <c:pt idx="660">
                  <c:v>44329</c:v>
                </c:pt>
                <c:pt idx="661">
                  <c:v>44336</c:v>
                </c:pt>
                <c:pt idx="662">
                  <c:v>44343</c:v>
                </c:pt>
                <c:pt idx="663">
                  <c:v>44350</c:v>
                </c:pt>
                <c:pt idx="664">
                  <c:v>44357</c:v>
                </c:pt>
                <c:pt idx="665">
                  <c:v>44364</c:v>
                </c:pt>
                <c:pt idx="666">
                  <c:v>44371</c:v>
                </c:pt>
                <c:pt idx="667">
                  <c:v>44378</c:v>
                </c:pt>
                <c:pt idx="668">
                  <c:v>44385</c:v>
                </c:pt>
                <c:pt idx="669">
                  <c:v>44392</c:v>
                </c:pt>
                <c:pt idx="670">
                  <c:v>44399</c:v>
                </c:pt>
                <c:pt idx="671">
                  <c:v>44406</c:v>
                </c:pt>
                <c:pt idx="672">
                  <c:v>44413</c:v>
                </c:pt>
                <c:pt idx="673">
                  <c:v>44420</c:v>
                </c:pt>
                <c:pt idx="674">
                  <c:v>44427</c:v>
                </c:pt>
                <c:pt idx="675">
                  <c:v>44434</c:v>
                </c:pt>
                <c:pt idx="676">
                  <c:v>44441</c:v>
                </c:pt>
                <c:pt idx="677">
                  <c:v>44448</c:v>
                </c:pt>
                <c:pt idx="678">
                  <c:v>44455</c:v>
                </c:pt>
                <c:pt idx="679">
                  <c:v>44462</c:v>
                </c:pt>
                <c:pt idx="680">
                  <c:v>44469</c:v>
                </c:pt>
                <c:pt idx="681">
                  <c:v>44476</c:v>
                </c:pt>
                <c:pt idx="682">
                  <c:v>44483</c:v>
                </c:pt>
                <c:pt idx="683">
                  <c:v>44490</c:v>
                </c:pt>
                <c:pt idx="684">
                  <c:v>44497</c:v>
                </c:pt>
                <c:pt idx="685">
                  <c:v>44504</c:v>
                </c:pt>
                <c:pt idx="686">
                  <c:v>44512</c:v>
                </c:pt>
                <c:pt idx="687">
                  <c:v>44518</c:v>
                </c:pt>
                <c:pt idx="688">
                  <c:v>44526</c:v>
                </c:pt>
                <c:pt idx="689">
                  <c:v>44532</c:v>
                </c:pt>
                <c:pt idx="690">
                  <c:v>44539</c:v>
                </c:pt>
                <c:pt idx="691">
                  <c:v>44546</c:v>
                </c:pt>
                <c:pt idx="692">
                  <c:v>44553</c:v>
                </c:pt>
                <c:pt idx="693">
                  <c:v>44565</c:v>
                </c:pt>
                <c:pt idx="694">
                  <c:v>44568</c:v>
                </c:pt>
                <c:pt idx="695">
                  <c:v>44575</c:v>
                </c:pt>
                <c:pt idx="696">
                  <c:v>44582</c:v>
                </c:pt>
                <c:pt idx="697">
                  <c:v>44589</c:v>
                </c:pt>
                <c:pt idx="698">
                  <c:v>44596</c:v>
                </c:pt>
                <c:pt idx="699">
                  <c:v>44603</c:v>
                </c:pt>
                <c:pt idx="700">
                  <c:v>44610</c:v>
                </c:pt>
                <c:pt idx="701">
                  <c:v>44617</c:v>
                </c:pt>
                <c:pt idx="702">
                  <c:v>44624</c:v>
                </c:pt>
                <c:pt idx="703">
                  <c:v>44631</c:v>
                </c:pt>
                <c:pt idx="704">
                  <c:v>44638</c:v>
                </c:pt>
                <c:pt idx="705">
                  <c:v>44645</c:v>
                </c:pt>
                <c:pt idx="706">
                  <c:v>44652</c:v>
                </c:pt>
                <c:pt idx="707">
                  <c:v>44659</c:v>
                </c:pt>
                <c:pt idx="708">
                  <c:v>44670</c:v>
                </c:pt>
                <c:pt idx="709">
                  <c:v>44673</c:v>
                </c:pt>
                <c:pt idx="710">
                  <c:v>44680</c:v>
                </c:pt>
                <c:pt idx="711">
                  <c:v>44687</c:v>
                </c:pt>
                <c:pt idx="712">
                  <c:v>44694</c:v>
                </c:pt>
                <c:pt idx="713">
                  <c:v>44701</c:v>
                </c:pt>
                <c:pt idx="714">
                  <c:v>44708</c:v>
                </c:pt>
                <c:pt idx="715">
                  <c:v>44715</c:v>
                </c:pt>
                <c:pt idx="716">
                  <c:v>44722</c:v>
                </c:pt>
                <c:pt idx="717">
                  <c:v>44729</c:v>
                </c:pt>
                <c:pt idx="718">
                  <c:v>44736</c:v>
                </c:pt>
                <c:pt idx="719">
                  <c:v>44743</c:v>
                </c:pt>
                <c:pt idx="720">
                  <c:v>44750</c:v>
                </c:pt>
                <c:pt idx="721">
                  <c:v>44757</c:v>
                </c:pt>
                <c:pt idx="722">
                  <c:v>44764</c:v>
                </c:pt>
                <c:pt idx="723">
                  <c:v>44771</c:v>
                </c:pt>
                <c:pt idx="724">
                  <c:v>44778</c:v>
                </c:pt>
                <c:pt idx="725">
                  <c:v>44785</c:v>
                </c:pt>
                <c:pt idx="726">
                  <c:v>44792</c:v>
                </c:pt>
                <c:pt idx="727">
                  <c:v>44799</c:v>
                </c:pt>
                <c:pt idx="728">
                  <c:v>44806</c:v>
                </c:pt>
                <c:pt idx="729">
                  <c:v>44813</c:v>
                </c:pt>
                <c:pt idx="730">
                  <c:v>44820</c:v>
                </c:pt>
                <c:pt idx="731">
                  <c:v>44827</c:v>
                </c:pt>
                <c:pt idx="732">
                  <c:v>44834</c:v>
                </c:pt>
                <c:pt idx="733">
                  <c:v>44841</c:v>
                </c:pt>
                <c:pt idx="734">
                  <c:v>44848</c:v>
                </c:pt>
                <c:pt idx="735">
                  <c:v>44855</c:v>
                </c:pt>
                <c:pt idx="736">
                  <c:v>44862</c:v>
                </c:pt>
                <c:pt idx="737">
                  <c:v>44869</c:v>
                </c:pt>
                <c:pt idx="738">
                  <c:v>44879</c:v>
                </c:pt>
                <c:pt idx="739">
                  <c:v>44883</c:v>
                </c:pt>
                <c:pt idx="740">
                  <c:v>44890</c:v>
                </c:pt>
                <c:pt idx="741">
                  <c:v>44897</c:v>
                </c:pt>
                <c:pt idx="742">
                  <c:v>44904</c:v>
                </c:pt>
                <c:pt idx="743">
                  <c:v>44911</c:v>
                </c:pt>
                <c:pt idx="744">
                  <c:v>44918</c:v>
                </c:pt>
                <c:pt idx="745">
                  <c:v>44925</c:v>
                </c:pt>
                <c:pt idx="746">
                  <c:v>44932</c:v>
                </c:pt>
                <c:pt idx="747">
                  <c:v>44939</c:v>
                </c:pt>
                <c:pt idx="748">
                  <c:v>44946</c:v>
                </c:pt>
                <c:pt idx="749">
                  <c:v>44953</c:v>
                </c:pt>
                <c:pt idx="750">
                  <c:v>44960</c:v>
                </c:pt>
                <c:pt idx="751">
                  <c:v>44967</c:v>
                </c:pt>
                <c:pt idx="752">
                  <c:v>44974</c:v>
                </c:pt>
                <c:pt idx="753">
                  <c:v>44981</c:v>
                </c:pt>
                <c:pt idx="754">
                  <c:v>44988</c:v>
                </c:pt>
                <c:pt idx="755">
                  <c:v>44995</c:v>
                </c:pt>
                <c:pt idx="756">
                  <c:v>45002</c:v>
                </c:pt>
                <c:pt idx="757">
                  <c:v>45009</c:v>
                </c:pt>
                <c:pt idx="758">
                  <c:v>45016</c:v>
                </c:pt>
                <c:pt idx="759">
                  <c:v>45027</c:v>
                </c:pt>
                <c:pt idx="760">
                  <c:v>45030</c:v>
                </c:pt>
                <c:pt idx="761">
                  <c:v>45037</c:v>
                </c:pt>
                <c:pt idx="762">
                  <c:v>45044</c:v>
                </c:pt>
                <c:pt idx="763">
                  <c:v>45051</c:v>
                </c:pt>
                <c:pt idx="764">
                  <c:v>45058</c:v>
                </c:pt>
                <c:pt idx="765">
                  <c:v>45065</c:v>
                </c:pt>
                <c:pt idx="766">
                  <c:v>45072</c:v>
                </c:pt>
                <c:pt idx="767">
                  <c:v>45079</c:v>
                </c:pt>
                <c:pt idx="768">
                  <c:v>45086</c:v>
                </c:pt>
                <c:pt idx="769">
                  <c:v>45093</c:v>
                </c:pt>
                <c:pt idx="770">
                  <c:v>45100</c:v>
                </c:pt>
                <c:pt idx="771">
                  <c:v>45107</c:v>
                </c:pt>
                <c:pt idx="772">
                  <c:v>45114</c:v>
                </c:pt>
                <c:pt idx="773">
                  <c:v>45121</c:v>
                </c:pt>
                <c:pt idx="774">
                  <c:v>45128</c:v>
                </c:pt>
                <c:pt idx="775">
                  <c:v>45135</c:v>
                </c:pt>
                <c:pt idx="776">
                  <c:v>45142</c:v>
                </c:pt>
                <c:pt idx="777">
                  <c:v>45149</c:v>
                </c:pt>
                <c:pt idx="778">
                  <c:v>45156</c:v>
                </c:pt>
                <c:pt idx="779">
                  <c:v>45163</c:v>
                </c:pt>
                <c:pt idx="780">
                  <c:v>45170</c:v>
                </c:pt>
                <c:pt idx="781">
                  <c:v>45177</c:v>
                </c:pt>
                <c:pt idx="782">
                  <c:v>45184</c:v>
                </c:pt>
                <c:pt idx="783">
                  <c:v>45191</c:v>
                </c:pt>
                <c:pt idx="784">
                  <c:v>45198</c:v>
                </c:pt>
                <c:pt idx="785">
                  <c:v>45205</c:v>
                </c:pt>
                <c:pt idx="786">
                  <c:v>45212</c:v>
                </c:pt>
                <c:pt idx="787">
                  <c:v>45219</c:v>
                </c:pt>
                <c:pt idx="788">
                  <c:v>45226</c:v>
                </c:pt>
                <c:pt idx="789">
                  <c:v>45233</c:v>
                </c:pt>
                <c:pt idx="790">
                  <c:v>45243</c:v>
                </c:pt>
                <c:pt idx="791">
                  <c:v>45247</c:v>
                </c:pt>
                <c:pt idx="792">
                  <c:v>45254</c:v>
                </c:pt>
                <c:pt idx="793">
                  <c:v>45261</c:v>
                </c:pt>
                <c:pt idx="794">
                  <c:v>45268</c:v>
                </c:pt>
                <c:pt idx="795">
                  <c:v>45275</c:v>
                </c:pt>
                <c:pt idx="796">
                  <c:v>45282</c:v>
                </c:pt>
                <c:pt idx="797">
                  <c:v>45289</c:v>
                </c:pt>
                <c:pt idx="798">
                  <c:v>45296</c:v>
                </c:pt>
                <c:pt idx="799">
                  <c:v>45303</c:v>
                </c:pt>
                <c:pt idx="800">
                  <c:v>45310</c:v>
                </c:pt>
                <c:pt idx="801">
                  <c:v>45317</c:v>
                </c:pt>
                <c:pt idx="802">
                  <c:v>45324</c:v>
                </c:pt>
                <c:pt idx="803">
                  <c:v>45331</c:v>
                </c:pt>
                <c:pt idx="804">
                  <c:v>45338</c:v>
                </c:pt>
                <c:pt idx="805">
                  <c:v>45345</c:v>
                </c:pt>
                <c:pt idx="806">
                  <c:v>45352</c:v>
                </c:pt>
                <c:pt idx="807">
                  <c:v>45359</c:v>
                </c:pt>
                <c:pt idx="808">
                  <c:v>45366</c:v>
                </c:pt>
                <c:pt idx="809">
                  <c:v>45373</c:v>
                </c:pt>
                <c:pt idx="810">
                  <c:v>45384</c:v>
                </c:pt>
                <c:pt idx="811">
                  <c:v>45387</c:v>
                </c:pt>
                <c:pt idx="812">
                  <c:v>45394</c:v>
                </c:pt>
                <c:pt idx="813">
                  <c:v>45401</c:v>
                </c:pt>
                <c:pt idx="814">
                  <c:v>45408</c:v>
                </c:pt>
                <c:pt idx="815">
                  <c:v>45415</c:v>
                </c:pt>
                <c:pt idx="816">
                  <c:v>45422</c:v>
                </c:pt>
                <c:pt idx="817">
                  <c:v>45429</c:v>
                </c:pt>
                <c:pt idx="818">
                  <c:v>45436</c:v>
                </c:pt>
                <c:pt idx="819">
                  <c:v>45443</c:v>
                </c:pt>
                <c:pt idx="820">
                  <c:v>45450</c:v>
                </c:pt>
                <c:pt idx="821">
                  <c:v>45457</c:v>
                </c:pt>
                <c:pt idx="822">
                  <c:v>45464</c:v>
                </c:pt>
                <c:pt idx="823">
                  <c:v>45471</c:v>
                </c:pt>
                <c:pt idx="824">
                  <c:v>45478</c:v>
                </c:pt>
                <c:pt idx="825">
                  <c:v>45485</c:v>
                </c:pt>
                <c:pt idx="826">
                  <c:v>45492</c:v>
                </c:pt>
                <c:pt idx="827">
                  <c:v>45499</c:v>
                </c:pt>
                <c:pt idx="828">
                  <c:v>45506</c:v>
                </c:pt>
                <c:pt idx="829">
                  <c:v>45513</c:v>
                </c:pt>
                <c:pt idx="830">
                  <c:v>45520</c:v>
                </c:pt>
                <c:pt idx="831">
                  <c:v>45527</c:v>
                </c:pt>
                <c:pt idx="832">
                  <c:v>45534</c:v>
                </c:pt>
                <c:pt idx="833">
                  <c:v>45541</c:v>
                </c:pt>
                <c:pt idx="834">
                  <c:v>45548</c:v>
                </c:pt>
                <c:pt idx="835">
                  <c:v>45555</c:v>
                </c:pt>
                <c:pt idx="836">
                  <c:v>45562</c:v>
                </c:pt>
                <c:pt idx="837">
                  <c:v>45569</c:v>
                </c:pt>
                <c:pt idx="838">
                  <c:v>45576</c:v>
                </c:pt>
                <c:pt idx="839">
                  <c:v>45583</c:v>
                </c:pt>
                <c:pt idx="840">
                  <c:v>45590</c:v>
                </c:pt>
                <c:pt idx="841">
                  <c:v>45597</c:v>
                </c:pt>
                <c:pt idx="842">
                  <c:v>45604</c:v>
                </c:pt>
                <c:pt idx="843">
                  <c:v>45611</c:v>
                </c:pt>
                <c:pt idx="844">
                  <c:v>45618</c:v>
                </c:pt>
                <c:pt idx="845">
                  <c:v>45625</c:v>
                </c:pt>
                <c:pt idx="846">
                  <c:v>45632</c:v>
                </c:pt>
                <c:pt idx="847">
                  <c:v>45639</c:v>
                </c:pt>
                <c:pt idx="848">
                  <c:v>45646</c:v>
                </c:pt>
                <c:pt idx="849">
                  <c:v>45657</c:v>
                </c:pt>
                <c:pt idx="850">
                  <c:v>45664</c:v>
                </c:pt>
                <c:pt idx="851">
                  <c:v>45671</c:v>
                </c:pt>
                <c:pt idx="852">
                  <c:v>45678</c:v>
                </c:pt>
                <c:pt idx="853">
                  <c:v>45685</c:v>
                </c:pt>
                <c:pt idx="854">
                  <c:v>45692</c:v>
                </c:pt>
                <c:pt idx="855">
                  <c:v>45699</c:v>
                </c:pt>
                <c:pt idx="856">
                  <c:v>45706</c:v>
                </c:pt>
                <c:pt idx="857">
                  <c:v>45713</c:v>
                </c:pt>
                <c:pt idx="858">
                  <c:v>45720</c:v>
                </c:pt>
                <c:pt idx="859">
                  <c:v>45727</c:v>
                </c:pt>
                <c:pt idx="860">
                  <c:v>45734</c:v>
                </c:pt>
                <c:pt idx="861">
                  <c:v>45741</c:v>
                </c:pt>
                <c:pt idx="862">
                  <c:v>45748</c:v>
                </c:pt>
                <c:pt idx="863">
                  <c:v>45755</c:v>
                </c:pt>
                <c:pt idx="864">
                  <c:v>45762</c:v>
                </c:pt>
                <c:pt idx="865">
                  <c:v>45771</c:v>
                </c:pt>
                <c:pt idx="866">
                  <c:v>45778</c:v>
                </c:pt>
                <c:pt idx="867">
                  <c:v>45785</c:v>
                </c:pt>
                <c:pt idx="868">
                  <c:v>45792</c:v>
                </c:pt>
                <c:pt idx="869">
                  <c:v>45799</c:v>
                </c:pt>
                <c:pt idx="870">
                  <c:v>45806</c:v>
                </c:pt>
                <c:pt idx="871">
                  <c:v>45813</c:v>
                </c:pt>
                <c:pt idx="872">
                  <c:v>45820</c:v>
                </c:pt>
                <c:pt idx="873">
                  <c:v>45827</c:v>
                </c:pt>
                <c:pt idx="874">
                  <c:v>45834</c:v>
                </c:pt>
                <c:pt idx="875">
                  <c:v>45841</c:v>
                </c:pt>
                <c:pt idx="876">
                  <c:v>45848</c:v>
                </c:pt>
                <c:pt idx="877">
                  <c:v>45855</c:v>
                </c:pt>
                <c:pt idx="878">
                  <c:v>45862</c:v>
                </c:pt>
                <c:pt idx="879">
                  <c:v>45869</c:v>
                </c:pt>
                <c:pt idx="880">
                  <c:v>45876</c:v>
                </c:pt>
                <c:pt idx="881">
                  <c:v>45883</c:v>
                </c:pt>
                <c:pt idx="882">
                  <c:v>45890</c:v>
                </c:pt>
                <c:pt idx="883">
                  <c:v>45897</c:v>
                </c:pt>
                <c:pt idx="884">
                  <c:v>45904</c:v>
                </c:pt>
                <c:pt idx="885">
                  <c:v>45911</c:v>
                </c:pt>
                <c:pt idx="886">
                  <c:v>45918</c:v>
                </c:pt>
                <c:pt idx="887">
                  <c:v>45925</c:v>
                </c:pt>
                <c:pt idx="888">
                  <c:v>45932</c:v>
                </c:pt>
                <c:pt idx="889">
                  <c:v>45939</c:v>
                </c:pt>
                <c:pt idx="890">
                  <c:v>45946</c:v>
                </c:pt>
                <c:pt idx="891">
                  <c:v>45953</c:v>
                </c:pt>
                <c:pt idx="892">
                  <c:v>45960</c:v>
                </c:pt>
                <c:pt idx="893">
                  <c:v>45967</c:v>
                </c:pt>
                <c:pt idx="894">
                  <c:v>45974</c:v>
                </c:pt>
                <c:pt idx="895">
                  <c:v>45981</c:v>
                </c:pt>
                <c:pt idx="896">
                  <c:v>45989</c:v>
                </c:pt>
                <c:pt idx="897">
                  <c:v>45995</c:v>
                </c:pt>
                <c:pt idx="898">
                  <c:v>46002</c:v>
                </c:pt>
                <c:pt idx="899">
                  <c:v>46009</c:v>
                </c:pt>
                <c:pt idx="900">
                  <c:v>46020</c:v>
                </c:pt>
                <c:pt idx="901">
                  <c:v>46024</c:v>
                </c:pt>
                <c:pt idx="902">
                  <c:v>46030</c:v>
                </c:pt>
                <c:pt idx="903">
                  <c:v>46037</c:v>
                </c:pt>
                <c:pt idx="904">
                  <c:v>46044</c:v>
                </c:pt>
                <c:pt idx="905">
                  <c:v>46051</c:v>
                </c:pt>
                <c:pt idx="906">
                  <c:v>46058</c:v>
                </c:pt>
                <c:pt idx="907">
                  <c:v>46065</c:v>
                </c:pt>
                <c:pt idx="908">
                  <c:v>46072</c:v>
                </c:pt>
                <c:pt idx="909">
                  <c:v>46079</c:v>
                </c:pt>
                <c:pt idx="910">
                  <c:v>46086</c:v>
                </c:pt>
                <c:pt idx="911">
                  <c:v>46093</c:v>
                </c:pt>
                <c:pt idx="912">
                  <c:v>46100</c:v>
                </c:pt>
                <c:pt idx="913">
                  <c:v>46107</c:v>
                </c:pt>
                <c:pt idx="914">
                  <c:v>46114</c:v>
                </c:pt>
                <c:pt idx="915">
                  <c:v>46121</c:v>
                </c:pt>
                <c:pt idx="916">
                  <c:v>46128</c:v>
                </c:pt>
                <c:pt idx="917">
                  <c:v>46135</c:v>
                </c:pt>
                <c:pt idx="918">
                  <c:v>46142</c:v>
                </c:pt>
                <c:pt idx="919">
                  <c:v>46149</c:v>
                </c:pt>
                <c:pt idx="920">
                  <c:v>46156</c:v>
                </c:pt>
                <c:pt idx="921">
                  <c:v>46163</c:v>
                </c:pt>
                <c:pt idx="922">
                  <c:v>46170</c:v>
                </c:pt>
                <c:pt idx="923">
                  <c:v>46177</c:v>
                </c:pt>
                <c:pt idx="924">
                  <c:v>46184</c:v>
                </c:pt>
                <c:pt idx="925">
                  <c:v>46191</c:v>
                </c:pt>
                <c:pt idx="926">
                  <c:v>46198</c:v>
                </c:pt>
                <c:pt idx="927">
                  <c:v>46205</c:v>
                </c:pt>
                <c:pt idx="928">
                  <c:v>46212</c:v>
                </c:pt>
                <c:pt idx="929">
                  <c:v>46219</c:v>
                </c:pt>
                <c:pt idx="930">
                  <c:v>46226</c:v>
                </c:pt>
                <c:pt idx="931">
                  <c:v>46233</c:v>
                </c:pt>
                <c:pt idx="932">
                  <c:v>46240</c:v>
                </c:pt>
                <c:pt idx="933">
                  <c:v>46247</c:v>
                </c:pt>
                <c:pt idx="934">
                  <c:v>46254</c:v>
                </c:pt>
                <c:pt idx="935">
                  <c:v>46261</c:v>
                </c:pt>
                <c:pt idx="936">
                  <c:v>46268</c:v>
                </c:pt>
                <c:pt idx="937">
                  <c:v>46275</c:v>
                </c:pt>
                <c:pt idx="938">
                  <c:v>46282</c:v>
                </c:pt>
                <c:pt idx="939">
                  <c:v>46289</c:v>
                </c:pt>
                <c:pt idx="940">
                  <c:v>46296</c:v>
                </c:pt>
                <c:pt idx="941">
                  <c:v>46303</c:v>
                </c:pt>
                <c:pt idx="942">
                  <c:v>46310</c:v>
                </c:pt>
                <c:pt idx="943">
                  <c:v>46317</c:v>
                </c:pt>
                <c:pt idx="944">
                  <c:v>46324</c:v>
                </c:pt>
                <c:pt idx="945">
                  <c:v>46331</c:v>
                </c:pt>
                <c:pt idx="946">
                  <c:v>46338</c:v>
                </c:pt>
                <c:pt idx="947">
                  <c:v>46345</c:v>
                </c:pt>
                <c:pt idx="948">
                  <c:v>46353</c:v>
                </c:pt>
                <c:pt idx="949">
                  <c:v>46359</c:v>
                </c:pt>
                <c:pt idx="950">
                  <c:v>46366</c:v>
                </c:pt>
                <c:pt idx="951">
                  <c:v>46373</c:v>
                </c:pt>
                <c:pt idx="952">
                  <c:v>46380</c:v>
                </c:pt>
                <c:pt idx="953">
                  <c:v>46387</c:v>
                </c:pt>
                <c:pt idx="954">
                  <c:v>46394</c:v>
                </c:pt>
                <c:pt idx="955">
                  <c:v>46401</c:v>
                </c:pt>
                <c:pt idx="956">
                  <c:v>46408</c:v>
                </c:pt>
                <c:pt idx="957">
                  <c:v>46415</c:v>
                </c:pt>
                <c:pt idx="958">
                  <c:v>46422</c:v>
                </c:pt>
                <c:pt idx="959">
                  <c:v>46429</c:v>
                </c:pt>
                <c:pt idx="960">
                  <c:v>46436</c:v>
                </c:pt>
                <c:pt idx="961">
                  <c:v>46443</c:v>
                </c:pt>
                <c:pt idx="962">
                  <c:v>46450</c:v>
                </c:pt>
                <c:pt idx="963">
                  <c:v>46457</c:v>
                </c:pt>
                <c:pt idx="964">
                  <c:v>46464</c:v>
                </c:pt>
                <c:pt idx="965">
                  <c:v>46471</c:v>
                </c:pt>
                <c:pt idx="966">
                  <c:v>46478</c:v>
                </c:pt>
                <c:pt idx="967">
                  <c:v>46485</c:v>
                </c:pt>
                <c:pt idx="968">
                  <c:v>46492</c:v>
                </c:pt>
                <c:pt idx="969">
                  <c:v>46499</c:v>
                </c:pt>
                <c:pt idx="970">
                  <c:v>46506</c:v>
                </c:pt>
                <c:pt idx="971">
                  <c:v>46513</c:v>
                </c:pt>
                <c:pt idx="972">
                  <c:v>46520</c:v>
                </c:pt>
                <c:pt idx="973">
                  <c:v>46527</c:v>
                </c:pt>
                <c:pt idx="974">
                  <c:v>46534</c:v>
                </c:pt>
                <c:pt idx="975">
                  <c:v>46541</c:v>
                </c:pt>
                <c:pt idx="976">
                  <c:v>46548</c:v>
                </c:pt>
                <c:pt idx="977">
                  <c:v>46555</c:v>
                </c:pt>
                <c:pt idx="978">
                  <c:v>46562</c:v>
                </c:pt>
                <c:pt idx="979">
                  <c:v>46569</c:v>
                </c:pt>
                <c:pt idx="980">
                  <c:v>46576</c:v>
                </c:pt>
                <c:pt idx="981">
                  <c:v>46583</c:v>
                </c:pt>
                <c:pt idx="982">
                  <c:v>46590</c:v>
                </c:pt>
                <c:pt idx="983">
                  <c:v>46597</c:v>
                </c:pt>
                <c:pt idx="984">
                  <c:v>46604</c:v>
                </c:pt>
                <c:pt idx="985">
                  <c:v>46611</c:v>
                </c:pt>
                <c:pt idx="986">
                  <c:v>46618</c:v>
                </c:pt>
                <c:pt idx="987">
                  <c:v>46625</c:v>
                </c:pt>
                <c:pt idx="988">
                  <c:v>46632</c:v>
                </c:pt>
                <c:pt idx="989">
                  <c:v>46639</c:v>
                </c:pt>
                <c:pt idx="990">
                  <c:v>46646</c:v>
                </c:pt>
                <c:pt idx="991">
                  <c:v>46653</c:v>
                </c:pt>
                <c:pt idx="992">
                  <c:v>46660</c:v>
                </c:pt>
                <c:pt idx="993">
                  <c:v>46667</c:v>
                </c:pt>
                <c:pt idx="994">
                  <c:v>46674</c:v>
                </c:pt>
                <c:pt idx="995">
                  <c:v>46681</c:v>
                </c:pt>
                <c:pt idx="996">
                  <c:v>46688</c:v>
                </c:pt>
                <c:pt idx="997">
                  <c:v>46695</c:v>
                </c:pt>
                <c:pt idx="998">
                  <c:v>46703</c:v>
                </c:pt>
                <c:pt idx="999">
                  <c:v>46709</c:v>
                </c:pt>
                <c:pt idx="1000">
                  <c:v>46717</c:v>
                </c:pt>
                <c:pt idx="1001">
                  <c:v>46723</c:v>
                </c:pt>
                <c:pt idx="1002">
                  <c:v>46730</c:v>
                </c:pt>
                <c:pt idx="1003">
                  <c:v>46737</c:v>
                </c:pt>
                <c:pt idx="1004">
                  <c:v>46744</c:v>
                </c:pt>
                <c:pt idx="1005">
                  <c:v>46756</c:v>
                </c:pt>
                <c:pt idx="1006">
                  <c:v>46759</c:v>
                </c:pt>
                <c:pt idx="1007">
                  <c:v>46766</c:v>
                </c:pt>
                <c:pt idx="1008">
                  <c:v>46773</c:v>
                </c:pt>
                <c:pt idx="1009">
                  <c:v>46780</c:v>
                </c:pt>
                <c:pt idx="1010">
                  <c:v>46787</c:v>
                </c:pt>
                <c:pt idx="1011">
                  <c:v>46794</c:v>
                </c:pt>
                <c:pt idx="1012">
                  <c:v>46801</c:v>
                </c:pt>
                <c:pt idx="1013">
                  <c:v>46808</c:v>
                </c:pt>
                <c:pt idx="1014">
                  <c:v>46815</c:v>
                </c:pt>
                <c:pt idx="1015">
                  <c:v>46822</c:v>
                </c:pt>
                <c:pt idx="1016">
                  <c:v>46829</c:v>
                </c:pt>
                <c:pt idx="1017">
                  <c:v>46836</c:v>
                </c:pt>
                <c:pt idx="1018">
                  <c:v>46843</c:v>
                </c:pt>
                <c:pt idx="1019">
                  <c:v>46850</c:v>
                </c:pt>
                <c:pt idx="1020">
                  <c:v>46861</c:v>
                </c:pt>
                <c:pt idx="1021">
                  <c:v>46864</c:v>
                </c:pt>
                <c:pt idx="1022">
                  <c:v>46871</c:v>
                </c:pt>
                <c:pt idx="1023">
                  <c:v>46878</c:v>
                </c:pt>
                <c:pt idx="1024">
                  <c:v>46885</c:v>
                </c:pt>
                <c:pt idx="1025">
                  <c:v>46892</c:v>
                </c:pt>
                <c:pt idx="1026">
                  <c:v>46899</c:v>
                </c:pt>
                <c:pt idx="1027">
                  <c:v>46906</c:v>
                </c:pt>
                <c:pt idx="1028">
                  <c:v>46913</c:v>
                </c:pt>
                <c:pt idx="1029">
                  <c:v>46920</c:v>
                </c:pt>
                <c:pt idx="1030">
                  <c:v>46927</c:v>
                </c:pt>
                <c:pt idx="1031">
                  <c:v>46934</c:v>
                </c:pt>
                <c:pt idx="1032">
                  <c:v>46941</c:v>
                </c:pt>
                <c:pt idx="1033">
                  <c:v>46948</c:v>
                </c:pt>
                <c:pt idx="1034">
                  <c:v>46955</c:v>
                </c:pt>
                <c:pt idx="1035">
                  <c:v>46962</c:v>
                </c:pt>
                <c:pt idx="1036">
                  <c:v>46969</c:v>
                </c:pt>
                <c:pt idx="1037">
                  <c:v>46976</c:v>
                </c:pt>
                <c:pt idx="1038">
                  <c:v>46983</c:v>
                </c:pt>
                <c:pt idx="1039">
                  <c:v>46990</c:v>
                </c:pt>
                <c:pt idx="1040">
                  <c:v>46997</c:v>
                </c:pt>
                <c:pt idx="1041">
                  <c:v>47004</c:v>
                </c:pt>
                <c:pt idx="1042">
                  <c:v>47011</c:v>
                </c:pt>
                <c:pt idx="1043">
                  <c:v>47018</c:v>
                </c:pt>
                <c:pt idx="1044">
                  <c:v>47025</c:v>
                </c:pt>
                <c:pt idx="1045">
                  <c:v>47032</c:v>
                </c:pt>
                <c:pt idx="1046">
                  <c:v>47039</c:v>
                </c:pt>
                <c:pt idx="1047">
                  <c:v>47046</c:v>
                </c:pt>
                <c:pt idx="1048">
                  <c:v>47053</c:v>
                </c:pt>
                <c:pt idx="1049">
                  <c:v>47060</c:v>
                </c:pt>
                <c:pt idx="1050">
                  <c:v>47070</c:v>
                </c:pt>
                <c:pt idx="1051">
                  <c:v>47074</c:v>
                </c:pt>
                <c:pt idx="1052">
                  <c:v>47081</c:v>
                </c:pt>
                <c:pt idx="1053">
                  <c:v>47088</c:v>
                </c:pt>
                <c:pt idx="1054">
                  <c:v>47095</c:v>
                </c:pt>
                <c:pt idx="1055">
                  <c:v>47102</c:v>
                </c:pt>
                <c:pt idx="1056">
                  <c:v>47109</c:v>
                </c:pt>
                <c:pt idx="1057">
                  <c:v>47116</c:v>
                </c:pt>
                <c:pt idx="1058">
                  <c:v>47123</c:v>
                </c:pt>
                <c:pt idx="1059">
                  <c:v>47130</c:v>
                </c:pt>
                <c:pt idx="1060">
                  <c:v>47137</c:v>
                </c:pt>
                <c:pt idx="1061">
                  <c:v>47144</c:v>
                </c:pt>
                <c:pt idx="1062">
                  <c:v>47151</c:v>
                </c:pt>
                <c:pt idx="1063">
                  <c:v>47158</c:v>
                </c:pt>
                <c:pt idx="1064">
                  <c:v>47165</c:v>
                </c:pt>
                <c:pt idx="1065">
                  <c:v>47172</c:v>
                </c:pt>
                <c:pt idx="1066">
                  <c:v>47179</c:v>
                </c:pt>
                <c:pt idx="1067">
                  <c:v>47186</c:v>
                </c:pt>
                <c:pt idx="1068">
                  <c:v>47193</c:v>
                </c:pt>
                <c:pt idx="1069">
                  <c:v>47200</c:v>
                </c:pt>
                <c:pt idx="1070">
                  <c:v>47211</c:v>
                </c:pt>
                <c:pt idx="1071">
                  <c:v>47214</c:v>
                </c:pt>
                <c:pt idx="1072">
                  <c:v>47221</c:v>
                </c:pt>
                <c:pt idx="1073">
                  <c:v>47228</c:v>
                </c:pt>
                <c:pt idx="1074">
                  <c:v>47235</c:v>
                </c:pt>
                <c:pt idx="1075">
                  <c:v>47242</c:v>
                </c:pt>
                <c:pt idx="1076">
                  <c:v>47249</c:v>
                </c:pt>
                <c:pt idx="1077">
                  <c:v>47256</c:v>
                </c:pt>
                <c:pt idx="1078">
                  <c:v>47263</c:v>
                </c:pt>
                <c:pt idx="1079">
                  <c:v>47270</c:v>
                </c:pt>
                <c:pt idx="1080">
                  <c:v>47277</c:v>
                </c:pt>
                <c:pt idx="1081">
                  <c:v>47284</c:v>
                </c:pt>
                <c:pt idx="1082">
                  <c:v>47291</c:v>
                </c:pt>
                <c:pt idx="1083">
                  <c:v>47298</c:v>
                </c:pt>
                <c:pt idx="1084">
                  <c:v>47305</c:v>
                </c:pt>
                <c:pt idx="1085">
                  <c:v>47312</c:v>
                </c:pt>
                <c:pt idx="1086">
                  <c:v>47319</c:v>
                </c:pt>
                <c:pt idx="1087">
                  <c:v>47326</c:v>
                </c:pt>
                <c:pt idx="1088">
                  <c:v>47333</c:v>
                </c:pt>
                <c:pt idx="1089">
                  <c:v>47340</c:v>
                </c:pt>
                <c:pt idx="1090">
                  <c:v>47347</c:v>
                </c:pt>
                <c:pt idx="1091">
                  <c:v>47354</c:v>
                </c:pt>
                <c:pt idx="1092">
                  <c:v>47361</c:v>
                </c:pt>
                <c:pt idx="1093">
                  <c:v>47368</c:v>
                </c:pt>
                <c:pt idx="1094">
                  <c:v>47375</c:v>
                </c:pt>
                <c:pt idx="1095">
                  <c:v>47382</c:v>
                </c:pt>
                <c:pt idx="1096">
                  <c:v>47389</c:v>
                </c:pt>
                <c:pt idx="1097">
                  <c:v>47396</c:v>
                </c:pt>
                <c:pt idx="1098">
                  <c:v>47403</c:v>
                </c:pt>
                <c:pt idx="1099">
                  <c:v>47410</c:v>
                </c:pt>
                <c:pt idx="1100">
                  <c:v>47417</c:v>
                </c:pt>
                <c:pt idx="1101">
                  <c:v>47424</c:v>
                </c:pt>
                <c:pt idx="1102">
                  <c:v>47431</c:v>
                </c:pt>
                <c:pt idx="1103">
                  <c:v>47438</c:v>
                </c:pt>
                <c:pt idx="1104">
                  <c:v>47445</c:v>
                </c:pt>
                <c:pt idx="1105">
                  <c:v>47452</c:v>
                </c:pt>
                <c:pt idx="1106">
                  <c:v>47459</c:v>
                </c:pt>
                <c:pt idx="1107">
                  <c:v>47466</c:v>
                </c:pt>
                <c:pt idx="1108">
                  <c:v>47473</c:v>
                </c:pt>
                <c:pt idx="1109">
                  <c:v>47483</c:v>
                </c:pt>
                <c:pt idx="1110">
                  <c:v>47490</c:v>
                </c:pt>
                <c:pt idx="1111">
                  <c:v>47497</c:v>
                </c:pt>
                <c:pt idx="1112">
                  <c:v>47505</c:v>
                </c:pt>
                <c:pt idx="1113">
                  <c:v>47511</c:v>
                </c:pt>
                <c:pt idx="1114">
                  <c:v>47518</c:v>
                </c:pt>
                <c:pt idx="1115">
                  <c:v>47525</c:v>
                </c:pt>
                <c:pt idx="1116">
                  <c:v>47533</c:v>
                </c:pt>
                <c:pt idx="1117">
                  <c:v>47539</c:v>
                </c:pt>
                <c:pt idx="1118">
                  <c:v>47546</c:v>
                </c:pt>
                <c:pt idx="1119">
                  <c:v>47553</c:v>
                </c:pt>
                <c:pt idx="1120">
                  <c:v>47560</c:v>
                </c:pt>
                <c:pt idx="1121">
                  <c:v>47567</c:v>
                </c:pt>
                <c:pt idx="1122">
                  <c:v>47574</c:v>
                </c:pt>
                <c:pt idx="1123">
                  <c:v>47581</c:v>
                </c:pt>
                <c:pt idx="1124">
                  <c:v>47588</c:v>
                </c:pt>
                <c:pt idx="1125">
                  <c:v>47597</c:v>
                </c:pt>
                <c:pt idx="1126">
                  <c:v>47602</c:v>
                </c:pt>
                <c:pt idx="1127">
                  <c:v>47610</c:v>
                </c:pt>
                <c:pt idx="1128">
                  <c:v>47616</c:v>
                </c:pt>
                <c:pt idx="1129">
                  <c:v>47623</c:v>
                </c:pt>
                <c:pt idx="1130">
                  <c:v>47631</c:v>
                </c:pt>
                <c:pt idx="1131">
                  <c:v>47637</c:v>
                </c:pt>
                <c:pt idx="1132">
                  <c:v>47644</c:v>
                </c:pt>
                <c:pt idx="1133">
                  <c:v>47651</c:v>
                </c:pt>
                <c:pt idx="1134">
                  <c:v>47658</c:v>
                </c:pt>
                <c:pt idx="1135">
                  <c:v>47665</c:v>
                </c:pt>
                <c:pt idx="1136">
                  <c:v>47672</c:v>
                </c:pt>
                <c:pt idx="1137">
                  <c:v>47679</c:v>
                </c:pt>
                <c:pt idx="1138">
                  <c:v>47686</c:v>
                </c:pt>
                <c:pt idx="1139">
                  <c:v>47693</c:v>
                </c:pt>
                <c:pt idx="1140">
                  <c:v>47700</c:v>
                </c:pt>
                <c:pt idx="1141">
                  <c:v>47707</c:v>
                </c:pt>
                <c:pt idx="1142">
                  <c:v>47714</c:v>
                </c:pt>
                <c:pt idx="1143">
                  <c:v>47722</c:v>
                </c:pt>
                <c:pt idx="1144">
                  <c:v>47729</c:v>
                </c:pt>
                <c:pt idx="1145">
                  <c:v>47735</c:v>
                </c:pt>
                <c:pt idx="1146">
                  <c:v>47742</c:v>
                </c:pt>
                <c:pt idx="1147">
                  <c:v>47749</c:v>
                </c:pt>
                <c:pt idx="1148">
                  <c:v>47756</c:v>
                </c:pt>
                <c:pt idx="1149">
                  <c:v>47763</c:v>
                </c:pt>
                <c:pt idx="1150">
                  <c:v>47771</c:v>
                </c:pt>
                <c:pt idx="1151">
                  <c:v>47777</c:v>
                </c:pt>
                <c:pt idx="1152">
                  <c:v>47784</c:v>
                </c:pt>
                <c:pt idx="1153">
                  <c:v>47791</c:v>
                </c:pt>
                <c:pt idx="1154">
                  <c:v>47799</c:v>
                </c:pt>
                <c:pt idx="1155">
                  <c:v>47805</c:v>
                </c:pt>
                <c:pt idx="1156">
                  <c:v>47812</c:v>
                </c:pt>
                <c:pt idx="1157">
                  <c:v>47819</c:v>
                </c:pt>
                <c:pt idx="1158">
                  <c:v>47826</c:v>
                </c:pt>
                <c:pt idx="1159">
                  <c:v>47833</c:v>
                </c:pt>
                <c:pt idx="1160">
                  <c:v>47840</c:v>
                </c:pt>
                <c:pt idx="1161">
                  <c:v>47848</c:v>
                </c:pt>
                <c:pt idx="1162">
                  <c:v>47855</c:v>
                </c:pt>
                <c:pt idx="1163">
                  <c:v>47862</c:v>
                </c:pt>
                <c:pt idx="1164">
                  <c:v>47869</c:v>
                </c:pt>
                <c:pt idx="1165">
                  <c:v>47876</c:v>
                </c:pt>
                <c:pt idx="1166">
                  <c:v>47883</c:v>
                </c:pt>
                <c:pt idx="1167">
                  <c:v>47890</c:v>
                </c:pt>
                <c:pt idx="1168">
                  <c:v>47897</c:v>
                </c:pt>
                <c:pt idx="1169">
                  <c:v>47904</c:v>
                </c:pt>
                <c:pt idx="1170">
                  <c:v>47911</c:v>
                </c:pt>
                <c:pt idx="1171">
                  <c:v>47918</c:v>
                </c:pt>
                <c:pt idx="1172">
                  <c:v>47925</c:v>
                </c:pt>
                <c:pt idx="1173">
                  <c:v>47932</c:v>
                </c:pt>
                <c:pt idx="1174">
                  <c:v>47939</c:v>
                </c:pt>
                <c:pt idx="1175">
                  <c:v>47946</c:v>
                </c:pt>
                <c:pt idx="1176">
                  <c:v>47955</c:v>
                </c:pt>
                <c:pt idx="1177">
                  <c:v>47962</c:v>
                </c:pt>
                <c:pt idx="1178">
                  <c:v>47969</c:v>
                </c:pt>
                <c:pt idx="1179">
                  <c:v>47976</c:v>
                </c:pt>
                <c:pt idx="1180">
                  <c:v>47983</c:v>
                </c:pt>
                <c:pt idx="1181">
                  <c:v>47990</c:v>
                </c:pt>
                <c:pt idx="1182">
                  <c:v>47997</c:v>
                </c:pt>
                <c:pt idx="1183">
                  <c:v>48004</c:v>
                </c:pt>
                <c:pt idx="1184">
                  <c:v>48011</c:v>
                </c:pt>
                <c:pt idx="1185">
                  <c:v>48018</c:v>
                </c:pt>
                <c:pt idx="1186">
                  <c:v>48025</c:v>
                </c:pt>
                <c:pt idx="1187">
                  <c:v>48032</c:v>
                </c:pt>
                <c:pt idx="1188">
                  <c:v>48039</c:v>
                </c:pt>
                <c:pt idx="1189">
                  <c:v>48046</c:v>
                </c:pt>
                <c:pt idx="1190">
                  <c:v>48053</c:v>
                </c:pt>
                <c:pt idx="1191">
                  <c:v>48060</c:v>
                </c:pt>
                <c:pt idx="1192">
                  <c:v>48067</c:v>
                </c:pt>
                <c:pt idx="1193">
                  <c:v>48074</c:v>
                </c:pt>
                <c:pt idx="1194">
                  <c:v>48081</c:v>
                </c:pt>
                <c:pt idx="1195">
                  <c:v>48088</c:v>
                </c:pt>
                <c:pt idx="1196">
                  <c:v>48095</c:v>
                </c:pt>
                <c:pt idx="1197">
                  <c:v>48102</c:v>
                </c:pt>
                <c:pt idx="1198">
                  <c:v>48109</c:v>
                </c:pt>
                <c:pt idx="1199">
                  <c:v>48116</c:v>
                </c:pt>
                <c:pt idx="1200">
                  <c:v>48123</c:v>
                </c:pt>
                <c:pt idx="1201">
                  <c:v>48130</c:v>
                </c:pt>
                <c:pt idx="1202">
                  <c:v>48137</c:v>
                </c:pt>
                <c:pt idx="1203">
                  <c:v>48144</c:v>
                </c:pt>
                <c:pt idx="1204">
                  <c:v>48151</c:v>
                </c:pt>
                <c:pt idx="1205">
                  <c:v>48158</c:v>
                </c:pt>
                <c:pt idx="1206">
                  <c:v>48165</c:v>
                </c:pt>
                <c:pt idx="1207">
                  <c:v>48172</c:v>
                </c:pt>
                <c:pt idx="1208">
                  <c:v>48180</c:v>
                </c:pt>
                <c:pt idx="1209">
                  <c:v>48186</c:v>
                </c:pt>
                <c:pt idx="1210">
                  <c:v>48193</c:v>
                </c:pt>
                <c:pt idx="1211">
                  <c:v>48200</c:v>
                </c:pt>
                <c:pt idx="1212">
                  <c:v>48211</c:v>
                </c:pt>
                <c:pt idx="1213">
                  <c:v>48215</c:v>
                </c:pt>
                <c:pt idx="1214">
                  <c:v>48221</c:v>
                </c:pt>
                <c:pt idx="1215">
                  <c:v>48228</c:v>
                </c:pt>
                <c:pt idx="1216">
                  <c:v>48235</c:v>
                </c:pt>
                <c:pt idx="1217">
                  <c:v>48242</c:v>
                </c:pt>
                <c:pt idx="1218">
                  <c:v>48249</c:v>
                </c:pt>
                <c:pt idx="1219">
                  <c:v>48256</c:v>
                </c:pt>
                <c:pt idx="1220">
                  <c:v>48263</c:v>
                </c:pt>
                <c:pt idx="1221">
                  <c:v>48270</c:v>
                </c:pt>
                <c:pt idx="1222">
                  <c:v>48277</c:v>
                </c:pt>
                <c:pt idx="1223">
                  <c:v>48284</c:v>
                </c:pt>
                <c:pt idx="1224">
                  <c:v>48291</c:v>
                </c:pt>
                <c:pt idx="1225">
                  <c:v>48298</c:v>
                </c:pt>
                <c:pt idx="1226">
                  <c:v>48305</c:v>
                </c:pt>
                <c:pt idx="1227">
                  <c:v>48312</c:v>
                </c:pt>
                <c:pt idx="1228">
                  <c:v>48319</c:v>
                </c:pt>
                <c:pt idx="1229">
                  <c:v>48326</c:v>
                </c:pt>
                <c:pt idx="1230">
                  <c:v>48333</c:v>
                </c:pt>
                <c:pt idx="1231">
                  <c:v>48340</c:v>
                </c:pt>
                <c:pt idx="1232">
                  <c:v>48347</c:v>
                </c:pt>
                <c:pt idx="1233">
                  <c:v>48354</c:v>
                </c:pt>
                <c:pt idx="1234">
                  <c:v>48361</c:v>
                </c:pt>
                <c:pt idx="1235">
                  <c:v>48368</c:v>
                </c:pt>
                <c:pt idx="1236">
                  <c:v>48375</c:v>
                </c:pt>
                <c:pt idx="1237">
                  <c:v>48382</c:v>
                </c:pt>
                <c:pt idx="1238">
                  <c:v>48389</c:v>
                </c:pt>
                <c:pt idx="1239">
                  <c:v>48396</c:v>
                </c:pt>
                <c:pt idx="1240">
                  <c:v>48403</c:v>
                </c:pt>
                <c:pt idx="1241">
                  <c:v>48410</c:v>
                </c:pt>
                <c:pt idx="1242">
                  <c:v>48417</c:v>
                </c:pt>
                <c:pt idx="1243">
                  <c:v>48424</c:v>
                </c:pt>
                <c:pt idx="1244">
                  <c:v>48431</c:v>
                </c:pt>
                <c:pt idx="1245">
                  <c:v>48438</c:v>
                </c:pt>
                <c:pt idx="1246">
                  <c:v>48445</c:v>
                </c:pt>
                <c:pt idx="1247">
                  <c:v>48452</c:v>
                </c:pt>
                <c:pt idx="1248">
                  <c:v>48459</c:v>
                </c:pt>
                <c:pt idx="1249">
                  <c:v>48466</c:v>
                </c:pt>
                <c:pt idx="1250">
                  <c:v>48473</c:v>
                </c:pt>
                <c:pt idx="1251">
                  <c:v>48480</c:v>
                </c:pt>
                <c:pt idx="1252">
                  <c:v>48487</c:v>
                </c:pt>
                <c:pt idx="1253">
                  <c:v>48494</c:v>
                </c:pt>
                <c:pt idx="1254">
                  <c:v>48501</c:v>
                </c:pt>
                <c:pt idx="1255">
                  <c:v>48508</c:v>
                </c:pt>
                <c:pt idx="1256">
                  <c:v>48515</c:v>
                </c:pt>
                <c:pt idx="1257">
                  <c:v>48522</c:v>
                </c:pt>
                <c:pt idx="1258">
                  <c:v>48530</c:v>
                </c:pt>
                <c:pt idx="1259">
                  <c:v>48536</c:v>
                </c:pt>
                <c:pt idx="1260">
                  <c:v>48544</c:v>
                </c:pt>
                <c:pt idx="1261">
                  <c:v>48550</c:v>
                </c:pt>
                <c:pt idx="1262">
                  <c:v>48557</c:v>
                </c:pt>
                <c:pt idx="1263">
                  <c:v>48564</c:v>
                </c:pt>
                <c:pt idx="1264">
                  <c:v>48571</c:v>
                </c:pt>
                <c:pt idx="1265">
                  <c:v>48583</c:v>
                </c:pt>
                <c:pt idx="1266">
                  <c:v>48586</c:v>
                </c:pt>
                <c:pt idx="1267">
                  <c:v>48593</c:v>
                </c:pt>
                <c:pt idx="1268">
                  <c:v>48600</c:v>
                </c:pt>
                <c:pt idx="1269">
                  <c:v>48607</c:v>
                </c:pt>
                <c:pt idx="1270">
                  <c:v>48614</c:v>
                </c:pt>
                <c:pt idx="1271">
                  <c:v>48621</c:v>
                </c:pt>
                <c:pt idx="1272">
                  <c:v>48628</c:v>
                </c:pt>
                <c:pt idx="1273">
                  <c:v>48635</c:v>
                </c:pt>
                <c:pt idx="1274">
                  <c:v>48642</c:v>
                </c:pt>
                <c:pt idx="1275">
                  <c:v>48649</c:v>
                </c:pt>
                <c:pt idx="1276">
                  <c:v>48656</c:v>
                </c:pt>
                <c:pt idx="1277">
                  <c:v>48663</c:v>
                </c:pt>
                <c:pt idx="1278">
                  <c:v>48670</c:v>
                </c:pt>
                <c:pt idx="1279">
                  <c:v>48677</c:v>
                </c:pt>
                <c:pt idx="1280">
                  <c:v>48688</c:v>
                </c:pt>
                <c:pt idx="1281">
                  <c:v>48691</c:v>
                </c:pt>
                <c:pt idx="1282">
                  <c:v>48698</c:v>
                </c:pt>
                <c:pt idx="1283">
                  <c:v>48705</c:v>
                </c:pt>
                <c:pt idx="1284">
                  <c:v>48712</c:v>
                </c:pt>
                <c:pt idx="1285">
                  <c:v>48719</c:v>
                </c:pt>
                <c:pt idx="1286">
                  <c:v>48726</c:v>
                </c:pt>
                <c:pt idx="1287">
                  <c:v>48733</c:v>
                </c:pt>
                <c:pt idx="1288">
                  <c:v>48740</c:v>
                </c:pt>
                <c:pt idx="1289">
                  <c:v>48747</c:v>
                </c:pt>
                <c:pt idx="1290">
                  <c:v>48754</c:v>
                </c:pt>
                <c:pt idx="1291">
                  <c:v>48761</c:v>
                </c:pt>
                <c:pt idx="1292">
                  <c:v>48768</c:v>
                </c:pt>
                <c:pt idx="1293">
                  <c:v>48775</c:v>
                </c:pt>
                <c:pt idx="1294">
                  <c:v>48782</c:v>
                </c:pt>
                <c:pt idx="1295">
                  <c:v>48789</c:v>
                </c:pt>
                <c:pt idx="1296">
                  <c:v>48796</c:v>
                </c:pt>
                <c:pt idx="1297">
                  <c:v>48803</c:v>
                </c:pt>
                <c:pt idx="1298">
                  <c:v>48810</c:v>
                </c:pt>
                <c:pt idx="1299">
                  <c:v>48817</c:v>
                </c:pt>
                <c:pt idx="1300">
                  <c:v>48824</c:v>
                </c:pt>
                <c:pt idx="1301">
                  <c:v>48831</c:v>
                </c:pt>
                <c:pt idx="1302">
                  <c:v>48838</c:v>
                </c:pt>
                <c:pt idx="1303">
                  <c:v>48845</c:v>
                </c:pt>
                <c:pt idx="1304">
                  <c:v>48852</c:v>
                </c:pt>
                <c:pt idx="1305">
                  <c:v>48859</c:v>
                </c:pt>
                <c:pt idx="1306">
                  <c:v>48866</c:v>
                </c:pt>
                <c:pt idx="1307">
                  <c:v>48873</c:v>
                </c:pt>
                <c:pt idx="1308">
                  <c:v>48880</c:v>
                </c:pt>
                <c:pt idx="1309">
                  <c:v>48887</c:v>
                </c:pt>
                <c:pt idx="1310">
                  <c:v>48897</c:v>
                </c:pt>
                <c:pt idx="1311">
                  <c:v>48901</c:v>
                </c:pt>
                <c:pt idx="1312">
                  <c:v>48908</c:v>
                </c:pt>
                <c:pt idx="1313">
                  <c:v>48915</c:v>
                </c:pt>
                <c:pt idx="1314">
                  <c:v>48922</c:v>
                </c:pt>
                <c:pt idx="1315">
                  <c:v>48929</c:v>
                </c:pt>
                <c:pt idx="1316">
                  <c:v>48936</c:v>
                </c:pt>
                <c:pt idx="1317">
                  <c:v>48943</c:v>
                </c:pt>
                <c:pt idx="1318">
                  <c:v>48950</c:v>
                </c:pt>
                <c:pt idx="1319">
                  <c:v>48957</c:v>
                </c:pt>
                <c:pt idx="1320">
                  <c:v>48964</c:v>
                </c:pt>
                <c:pt idx="1321">
                  <c:v>48971</c:v>
                </c:pt>
                <c:pt idx="1322">
                  <c:v>48978</c:v>
                </c:pt>
                <c:pt idx="1323">
                  <c:v>48985</c:v>
                </c:pt>
                <c:pt idx="1324">
                  <c:v>48992</c:v>
                </c:pt>
                <c:pt idx="1325">
                  <c:v>48999</c:v>
                </c:pt>
                <c:pt idx="1326">
                  <c:v>49006</c:v>
                </c:pt>
                <c:pt idx="1327">
                  <c:v>49013</c:v>
                </c:pt>
                <c:pt idx="1328">
                  <c:v>49020</c:v>
                </c:pt>
                <c:pt idx="1329">
                  <c:v>49027</c:v>
                </c:pt>
                <c:pt idx="1330">
                  <c:v>49034</c:v>
                </c:pt>
                <c:pt idx="1331">
                  <c:v>49045</c:v>
                </c:pt>
                <c:pt idx="1332">
                  <c:v>49048</c:v>
                </c:pt>
                <c:pt idx="1333">
                  <c:v>49055</c:v>
                </c:pt>
                <c:pt idx="1334">
                  <c:v>49062</c:v>
                </c:pt>
                <c:pt idx="1335">
                  <c:v>49069</c:v>
                </c:pt>
                <c:pt idx="1336">
                  <c:v>49076</c:v>
                </c:pt>
                <c:pt idx="1337">
                  <c:v>49083</c:v>
                </c:pt>
                <c:pt idx="1338">
                  <c:v>49090</c:v>
                </c:pt>
                <c:pt idx="1339">
                  <c:v>49097</c:v>
                </c:pt>
                <c:pt idx="1340">
                  <c:v>49104</c:v>
                </c:pt>
                <c:pt idx="1341">
                  <c:v>49111</c:v>
                </c:pt>
                <c:pt idx="1342">
                  <c:v>49118</c:v>
                </c:pt>
                <c:pt idx="1343">
                  <c:v>49125</c:v>
                </c:pt>
                <c:pt idx="1344">
                  <c:v>49132</c:v>
                </c:pt>
                <c:pt idx="1345">
                  <c:v>49139</c:v>
                </c:pt>
                <c:pt idx="1346">
                  <c:v>49146</c:v>
                </c:pt>
                <c:pt idx="1347">
                  <c:v>49153</c:v>
                </c:pt>
                <c:pt idx="1348">
                  <c:v>49160</c:v>
                </c:pt>
                <c:pt idx="1349">
                  <c:v>49167</c:v>
                </c:pt>
                <c:pt idx="1350">
                  <c:v>49174</c:v>
                </c:pt>
                <c:pt idx="1351">
                  <c:v>49181</c:v>
                </c:pt>
                <c:pt idx="1352">
                  <c:v>49188</c:v>
                </c:pt>
                <c:pt idx="1353">
                  <c:v>49195</c:v>
                </c:pt>
                <c:pt idx="1354">
                  <c:v>49202</c:v>
                </c:pt>
                <c:pt idx="1355">
                  <c:v>49209</c:v>
                </c:pt>
                <c:pt idx="1356">
                  <c:v>49216</c:v>
                </c:pt>
                <c:pt idx="1357">
                  <c:v>49223</c:v>
                </c:pt>
                <c:pt idx="1358">
                  <c:v>49230</c:v>
                </c:pt>
                <c:pt idx="1359">
                  <c:v>49237</c:v>
                </c:pt>
                <c:pt idx="1360">
                  <c:v>49244</c:v>
                </c:pt>
                <c:pt idx="1361">
                  <c:v>49251</c:v>
                </c:pt>
                <c:pt idx="1362">
                  <c:v>49261</c:v>
                </c:pt>
                <c:pt idx="1363">
                  <c:v>49265</c:v>
                </c:pt>
                <c:pt idx="1364">
                  <c:v>49272</c:v>
                </c:pt>
                <c:pt idx="1365">
                  <c:v>49279</c:v>
                </c:pt>
                <c:pt idx="1366">
                  <c:v>49286</c:v>
                </c:pt>
                <c:pt idx="1367">
                  <c:v>49293</c:v>
                </c:pt>
                <c:pt idx="1368">
                  <c:v>49300</c:v>
                </c:pt>
                <c:pt idx="1369">
                  <c:v>49307</c:v>
                </c:pt>
                <c:pt idx="1370">
                  <c:v>49314</c:v>
                </c:pt>
                <c:pt idx="1371">
                  <c:v>49321</c:v>
                </c:pt>
                <c:pt idx="1372">
                  <c:v>49328</c:v>
                </c:pt>
                <c:pt idx="1373">
                  <c:v>49335</c:v>
                </c:pt>
                <c:pt idx="1374">
                  <c:v>49342</c:v>
                </c:pt>
                <c:pt idx="1375">
                  <c:v>49349</c:v>
                </c:pt>
                <c:pt idx="1376">
                  <c:v>49356</c:v>
                </c:pt>
                <c:pt idx="1377">
                  <c:v>49363</c:v>
                </c:pt>
                <c:pt idx="1378">
                  <c:v>49370</c:v>
                </c:pt>
                <c:pt idx="1379">
                  <c:v>49377</c:v>
                </c:pt>
                <c:pt idx="1380">
                  <c:v>49384</c:v>
                </c:pt>
                <c:pt idx="1381">
                  <c:v>49395</c:v>
                </c:pt>
                <c:pt idx="1382">
                  <c:v>49398</c:v>
                </c:pt>
                <c:pt idx="1383">
                  <c:v>49405</c:v>
                </c:pt>
                <c:pt idx="1384">
                  <c:v>49412</c:v>
                </c:pt>
                <c:pt idx="1385">
                  <c:v>49419</c:v>
                </c:pt>
                <c:pt idx="1386">
                  <c:v>49426</c:v>
                </c:pt>
                <c:pt idx="1387">
                  <c:v>49433</c:v>
                </c:pt>
                <c:pt idx="1388">
                  <c:v>49440</c:v>
                </c:pt>
                <c:pt idx="1389">
                  <c:v>49447</c:v>
                </c:pt>
                <c:pt idx="1390">
                  <c:v>49454</c:v>
                </c:pt>
                <c:pt idx="1391">
                  <c:v>49461</c:v>
                </c:pt>
                <c:pt idx="1392">
                  <c:v>49468</c:v>
                </c:pt>
                <c:pt idx="1393">
                  <c:v>49475</c:v>
                </c:pt>
                <c:pt idx="1394">
                  <c:v>49482</c:v>
                </c:pt>
                <c:pt idx="1395">
                  <c:v>49489</c:v>
                </c:pt>
                <c:pt idx="1396">
                  <c:v>49496</c:v>
                </c:pt>
                <c:pt idx="1397">
                  <c:v>49503</c:v>
                </c:pt>
                <c:pt idx="1398">
                  <c:v>49510</c:v>
                </c:pt>
                <c:pt idx="1399">
                  <c:v>49517</c:v>
                </c:pt>
                <c:pt idx="1400">
                  <c:v>49524</c:v>
                </c:pt>
                <c:pt idx="1401">
                  <c:v>49531</c:v>
                </c:pt>
                <c:pt idx="1402">
                  <c:v>49538</c:v>
                </c:pt>
                <c:pt idx="1403">
                  <c:v>49545</c:v>
                </c:pt>
                <c:pt idx="1404">
                  <c:v>49552</c:v>
                </c:pt>
                <c:pt idx="1405">
                  <c:v>49559</c:v>
                </c:pt>
                <c:pt idx="1406">
                  <c:v>49566</c:v>
                </c:pt>
                <c:pt idx="1407">
                  <c:v>49573</c:v>
                </c:pt>
                <c:pt idx="1408">
                  <c:v>49580</c:v>
                </c:pt>
                <c:pt idx="1409">
                  <c:v>49587</c:v>
                </c:pt>
                <c:pt idx="1410">
                  <c:v>49594</c:v>
                </c:pt>
                <c:pt idx="1411">
                  <c:v>49601</c:v>
                </c:pt>
                <c:pt idx="1412">
                  <c:v>49608</c:v>
                </c:pt>
                <c:pt idx="1413">
                  <c:v>49615</c:v>
                </c:pt>
                <c:pt idx="1414">
                  <c:v>49622</c:v>
                </c:pt>
                <c:pt idx="1415">
                  <c:v>49629</c:v>
                </c:pt>
                <c:pt idx="1416">
                  <c:v>49636</c:v>
                </c:pt>
                <c:pt idx="1417">
                  <c:v>49643</c:v>
                </c:pt>
                <c:pt idx="1418">
                  <c:v>49650</c:v>
                </c:pt>
                <c:pt idx="1419">
                  <c:v>49657</c:v>
                </c:pt>
                <c:pt idx="1420">
                  <c:v>49664</c:v>
                </c:pt>
                <c:pt idx="1421">
                  <c:v>49674</c:v>
                </c:pt>
                <c:pt idx="1422">
                  <c:v>49681</c:v>
                </c:pt>
                <c:pt idx="1423">
                  <c:v>49688</c:v>
                </c:pt>
                <c:pt idx="1424">
                  <c:v>49696</c:v>
                </c:pt>
                <c:pt idx="1425">
                  <c:v>49702</c:v>
                </c:pt>
                <c:pt idx="1426">
                  <c:v>49709</c:v>
                </c:pt>
                <c:pt idx="1427">
                  <c:v>49716</c:v>
                </c:pt>
                <c:pt idx="1428">
                  <c:v>49724</c:v>
                </c:pt>
                <c:pt idx="1429">
                  <c:v>49730</c:v>
                </c:pt>
                <c:pt idx="1430">
                  <c:v>49737</c:v>
                </c:pt>
                <c:pt idx="1431">
                  <c:v>49744</c:v>
                </c:pt>
                <c:pt idx="1432">
                  <c:v>49751</c:v>
                </c:pt>
                <c:pt idx="1433">
                  <c:v>49758</c:v>
                </c:pt>
                <c:pt idx="1434">
                  <c:v>49765</c:v>
                </c:pt>
                <c:pt idx="1435">
                  <c:v>49772</c:v>
                </c:pt>
                <c:pt idx="1436">
                  <c:v>49781</c:v>
                </c:pt>
                <c:pt idx="1437">
                  <c:v>49786</c:v>
                </c:pt>
                <c:pt idx="1438">
                  <c:v>49793</c:v>
                </c:pt>
                <c:pt idx="1439">
                  <c:v>49801</c:v>
                </c:pt>
                <c:pt idx="1440">
                  <c:v>49807</c:v>
                </c:pt>
                <c:pt idx="1441">
                  <c:v>49814</c:v>
                </c:pt>
                <c:pt idx="1442">
                  <c:v>49822</c:v>
                </c:pt>
                <c:pt idx="1443">
                  <c:v>49828</c:v>
                </c:pt>
                <c:pt idx="1444">
                  <c:v>49835</c:v>
                </c:pt>
                <c:pt idx="1445">
                  <c:v>49842</c:v>
                </c:pt>
                <c:pt idx="1446">
                  <c:v>49849</c:v>
                </c:pt>
                <c:pt idx="1447">
                  <c:v>49856</c:v>
                </c:pt>
                <c:pt idx="1448">
                  <c:v>49863</c:v>
                </c:pt>
                <c:pt idx="1449">
                  <c:v>49870</c:v>
                </c:pt>
                <c:pt idx="1450">
                  <c:v>49877</c:v>
                </c:pt>
                <c:pt idx="1451">
                  <c:v>49884</c:v>
                </c:pt>
                <c:pt idx="1452">
                  <c:v>49891</c:v>
                </c:pt>
                <c:pt idx="1453">
                  <c:v>49898</c:v>
                </c:pt>
                <c:pt idx="1454">
                  <c:v>49905</c:v>
                </c:pt>
                <c:pt idx="1455">
                  <c:v>49913</c:v>
                </c:pt>
                <c:pt idx="1456">
                  <c:v>49920</c:v>
                </c:pt>
                <c:pt idx="1457">
                  <c:v>49926</c:v>
                </c:pt>
                <c:pt idx="1458">
                  <c:v>49933</c:v>
                </c:pt>
                <c:pt idx="1459">
                  <c:v>49940</c:v>
                </c:pt>
                <c:pt idx="1460">
                  <c:v>49947</c:v>
                </c:pt>
                <c:pt idx="1461">
                  <c:v>49954</c:v>
                </c:pt>
                <c:pt idx="1462">
                  <c:v>49962</c:v>
                </c:pt>
                <c:pt idx="1463">
                  <c:v>49968</c:v>
                </c:pt>
                <c:pt idx="1464">
                  <c:v>49975</c:v>
                </c:pt>
                <c:pt idx="1465">
                  <c:v>49982</c:v>
                </c:pt>
                <c:pt idx="1466">
                  <c:v>49989</c:v>
                </c:pt>
                <c:pt idx="1467">
                  <c:v>49996</c:v>
                </c:pt>
                <c:pt idx="1468">
                  <c:v>50003</c:v>
                </c:pt>
                <c:pt idx="1469">
                  <c:v>50010</c:v>
                </c:pt>
                <c:pt idx="1470">
                  <c:v>50017</c:v>
                </c:pt>
                <c:pt idx="1471">
                  <c:v>50024</c:v>
                </c:pt>
                <c:pt idx="1472">
                  <c:v>50031</c:v>
                </c:pt>
                <c:pt idx="1473">
                  <c:v>50040</c:v>
                </c:pt>
                <c:pt idx="1474">
                  <c:v>50047</c:v>
                </c:pt>
                <c:pt idx="1475">
                  <c:v>50054</c:v>
                </c:pt>
                <c:pt idx="1476">
                  <c:v>50061</c:v>
                </c:pt>
                <c:pt idx="1477">
                  <c:v>50068</c:v>
                </c:pt>
                <c:pt idx="1478">
                  <c:v>50075</c:v>
                </c:pt>
                <c:pt idx="1479">
                  <c:v>50082</c:v>
                </c:pt>
                <c:pt idx="1480">
                  <c:v>50089</c:v>
                </c:pt>
                <c:pt idx="1481">
                  <c:v>50096</c:v>
                </c:pt>
                <c:pt idx="1482">
                  <c:v>50103</c:v>
                </c:pt>
                <c:pt idx="1483">
                  <c:v>50110</c:v>
                </c:pt>
                <c:pt idx="1484">
                  <c:v>50117</c:v>
                </c:pt>
                <c:pt idx="1485">
                  <c:v>50124</c:v>
                </c:pt>
                <c:pt idx="1486">
                  <c:v>50131</c:v>
                </c:pt>
                <c:pt idx="1487">
                  <c:v>50139</c:v>
                </c:pt>
                <c:pt idx="1488">
                  <c:v>50146</c:v>
                </c:pt>
                <c:pt idx="1489">
                  <c:v>50153</c:v>
                </c:pt>
                <c:pt idx="1490">
                  <c:v>50160</c:v>
                </c:pt>
                <c:pt idx="1491">
                  <c:v>50167</c:v>
                </c:pt>
                <c:pt idx="1492">
                  <c:v>50174</c:v>
                </c:pt>
                <c:pt idx="1493">
                  <c:v>50181</c:v>
                </c:pt>
                <c:pt idx="1494">
                  <c:v>50188</c:v>
                </c:pt>
                <c:pt idx="1495">
                  <c:v>50195</c:v>
                </c:pt>
                <c:pt idx="1496">
                  <c:v>50202</c:v>
                </c:pt>
                <c:pt idx="1497">
                  <c:v>50209</c:v>
                </c:pt>
                <c:pt idx="1498">
                  <c:v>50216</c:v>
                </c:pt>
                <c:pt idx="1499">
                  <c:v>50223</c:v>
                </c:pt>
                <c:pt idx="1500">
                  <c:v>50230</c:v>
                </c:pt>
                <c:pt idx="1501">
                  <c:v>50237</c:v>
                </c:pt>
                <c:pt idx="1502">
                  <c:v>50244</c:v>
                </c:pt>
                <c:pt idx="1503">
                  <c:v>50251</c:v>
                </c:pt>
                <c:pt idx="1504">
                  <c:v>50258</c:v>
                </c:pt>
                <c:pt idx="1505">
                  <c:v>50265</c:v>
                </c:pt>
                <c:pt idx="1506">
                  <c:v>50272</c:v>
                </c:pt>
                <c:pt idx="1507">
                  <c:v>50279</c:v>
                </c:pt>
                <c:pt idx="1508">
                  <c:v>50286</c:v>
                </c:pt>
                <c:pt idx="1509">
                  <c:v>50293</c:v>
                </c:pt>
                <c:pt idx="1510">
                  <c:v>50300</c:v>
                </c:pt>
                <c:pt idx="1511">
                  <c:v>50307</c:v>
                </c:pt>
                <c:pt idx="1512">
                  <c:v>50314</c:v>
                </c:pt>
                <c:pt idx="1513">
                  <c:v>50321</c:v>
                </c:pt>
                <c:pt idx="1514">
                  <c:v>50328</c:v>
                </c:pt>
                <c:pt idx="1515">
                  <c:v>50335</c:v>
                </c:pt>
                <c:pt idx="1516">
                  <c:v>50342</c:v>
                </c:pt>
                <c:pt idx="1517">
                  <c:v>50349</c:v>
                </c:pt>
                <c:pt idx="1518">
                  <c:v>50356</c:v>
                </c:pt>
                <c:pt idx="1519">
                  <c:v>50363</c:v>
                </c:pt>
                <c:pt idx="1520">
                  <c:v>50371</c:v>
                </c:pt>
                <c:pt idx="1521">
                  <c:v>50377</c:v>
                </c:pt>
                <c:pt idx="1522">
                  <c:v>50384</c:v>
                </c:pt>
                <c:pt idx="1523">
                  <c:v>50391</c:v>
                </c:pt>
                <c:pt idx="1524">
                  <c:v>50398</c:v>
                </c:pt>
                <c:pt idx="1525">
                  <c:v>50405</c:v>
                </c:pt>
                <c:pt idx="1526">
                  <c:v>50412</c:v>
                </c:pt>
                <c:pt idx="1527">
                  <c:v>50419</c:v>
                </c:pt>
                <c:pt idx="1528">
                  <c:v>50426</c:v>
                </c:pt>
                <c:pt idx="1529">
                  <c:v>50433</c:v>
                </c:pt>
                <c:pt idx="1530">
                  <c:v>50440</c:v>
                </c:pt>
                <c:pt idx="1531">
                  <c:v>50447</c:v>
                </c:pt>
                <c:pt idx="1532">
                  <c:v>50454</c:v>
                </c:pt>
                <c:pt idx="1533">
                  <c:v>50461</c:v>
                </c:pt>
                <c:pt idx="1534">
                  <c:v>50468</c:v>
                </c:pt>
                <c:pt idx="1535">
                  <c:v>50475</c:v>
                </c:pt>
                <c:pt idx="1536">
                  <c:v>50482</c:v>
                </c:pt>
                <c:pt idx="1537">
                  <c:v>50489</c:v>
                </c:pt>
                <c:pt idx="1538">
                  <c:v>50496</c:v>
                </c:pt>
                <c:pt idx="1539">
                  <c:v>50503</c:v>
                </c:pt>
                <c:pt idx="1540">
                  <c:v>50510</c:v>
                </c:pt>
                <c:pt idx="1541">
                  <c:v>50517</c:v>
                </c:pt>
                <c:pt idx="1542">
                  <c:v>50524</c:v>
                </c:pt>
                <c:pt idx="1543">
                  <c:v>50531</c:v>
                </c:pt>
                <c:pt idx="1544">
                  <c:v>50538</c:v>
                </c:pt>
                <c:pt idx="1545">
                  <c:v>50545</c:v>
                </c:pt>
                <c:pt idx="1546">
                  <c:v>50552</c:v>
                </c:pt>
                <c:pt idx="1547">
                  <c:v>50559</c:v>
                </c:pt>
                <c:pt idx="1548">
                  <c:v>50566</c:v>
                </c:pt>
                <c:pt idx="1549">
                  <c:v>50573</c:v>
                </c:pt>
                <c:pt idx="1550">
                  <c:v>50580</c:v>
                </c:pt>
                <c:pt idx="1551">
                  <c:v>50587</c:v>
                </c:pt>
                <c:pt idx="1552">
                  <c:v>50594</c:v>
                </c:pt>
                <c:pt idx="1553">
                  <c:v>50601</c:v>
                </c:pt>
                <c:pt idx="1554">
                  <c:v>50608</c:v>
                </c:pt>
                <c:pt idx="1555">
                  <c:v>50615</c:v>
                </c:pt>
                <c:pt idx="1556">
                  <c:v>50622</c:v>
                </c:pt>
                <c:pt idx="1557">
                  <c:v>50629</c:v>
                </c:pt>
                <c:pt idx="1558">
                  <c:v>50636</c:v>
                </c:pt>
                <c:pt idx="1559">
                  <c:v>50643</c:v>
                </c:pt>
                <c:pt idx="1560">
                  <c:v>50650</c:v>
                </c:pt>
                <c:pt idx="1561">
                  <c:v>50657</c:v>
                </c:pt>
                <c:pt idx="1562">
                  <c:v>50664</c:v>
                </c:pt>
                <c:pt idx="1563">
                  <c:v>50671</c:v>
                </c:pt>
                <c:pt idx="1564">
                  <c:v>50678</c:v>
                </c:pt>
                <c:pt idx="1565">
                  <c:v>50685</c:v>
                </c:pt>
                <c:pt idx="1566">
                  <c:v>50692</c:v>
                </c:pt>
                <c:pt idx="1567">
                  <c:v>50699</c:v>
                </c:pt>
                <c:pt idx="1568">
                  <c:v>50706</c:v>
                </c:pt>
                <c:pt idx="1569">
                  <c:v>50713</c:v>
                </c:pt>
                <c:pt idx="1570">
                  <c:v>50721</c:v>
                </c:pt>
                <c:pt idx="1571">
                  <c:v>50727</c:v>
                </c:pt>
                <c:pt idx="1572">
                  <c:v>50735</c:v>
                </c:pt>
                <c:pt idx="1573">
                  <c:v>50741</c:v>
                </c:pt>
                <c:pt idx="1574">
                  <c:v>50748</c:v>
                </c:pt>
                <c:pt idx="1575">
                  <c:v>50755</c:v>
                </c:pt>
                <c:pt idx="1576">
                  <c:v>50762</c:v>
                </c:pt>
                <c:pt idx="1577">
                  <c:v>50774</c:v>
                </c:pt>
                <c:pt idx="1578">
                  <c:v>50777</c:v>
                </c:pt>
                <c:pt idx="1579">
                  <c:v>50784</c:v>
                </c:pt>
                <c:pt idx="1580">
                  <c:v>50791</c:v>
                </c:pt>
                <c:pt idx="1581">
                  <c:v>50798</c:v>
                </c:pt>
                <c:pt idx="1582">
                  <c:v>50805</c:v>
                </c:pt>
                <c:pt idx="1583">
                  <c:v>50812</c:v>
                </c:pt>
                <c:pt idx="1584">
                  <c:v>50819</c:v>
                </c:pt>
                <c:pt idx="1585">
                  <c:v>50826</c:v>
                </c:pt>
                <c:pt idx="1586">
                  <c:v>50833</c:v>
                </c:pt>
                <c:pt idx="1587">
                  <c:v>50840</c:v>
                </c:pt>
                <c:pt idx="1588">
                  <c:v>50847</c:v>
                </c:pt>
                <c:pt idx="1589">
                  <c:v>50854</c:v>
                </c:pt>
                <c:pt idx="1590">
                  <c:v>50861</c:v>
                </c:pt>
                <c:pt idx="1591">
                  <c:v>50872</c:v>
                </c:pt>
                <c:pt idx="1592">
                  <c:v>50875</c:v>
                </c:pt>
                <c:pt idx="1593">
                  <c:v>50882</c:v>
                </c:pt>
                <c:pt idx="1594">
                  <c:v>50889</c:v>
                </c:pt>
                <c:pt idx="1595">
                  <c:v>50896</c:v>
                </c:pt>
                <c:pt idx="1596">
                  <c:v>50903</c:v>
                </c:pt>
                <c:pt idx="1597">
                  <c:v>50910</c:v>
                </c:pt>
                <c:pt idx="1598">
                  <c:v>50917</c:v>
                </c:pt>
                <c:pt idx="1599">
                  <c:v>50924</c:v>
                </c:pt>
                <c:pt idx="1600">
                  <c:v>50931</c:v>
                </c:pt>
                <c:pt idx="1601">
                  <c:v>50938</c:v>
                </c:pt>
                <c:pt idx="1602">
                  <c:v>50945</c:v>
                </c:pt>
                <c:pt idx="1603">
                  <c:v>50952</c:v>
                </c:pt>
                <c:pt idx="1604">
                  <c:v>50959</c:v>
                </c:pt>
                <c:pt idx="1605">
                  <c:v>50966</c:v>
                </c:pt>
                <c:pt idx="1606">
                  <c:v>50973</c:v>
                </c:pt>
                <c:pt idx="1607">
                  <c:v>50980</c:v>
                </c:pt>
                <c:pt idx="1608">
                  <c:v>50987</c:v>
                </c:pt>
                <c:pt idx="1609">
                  <c:v>50994</c:v>
                </c:pt>
                <c:pt idx="1610">
                  <c:v>51001</c:v>
                </c:pt>
                <c:pt idx="1611">
                  <c:v>51008</c:v>
                </c:pt>
                <c:pt idx="1612">
                  <c:v>51015</c:v>
                </c:pt>
                <c:pt idx="1613">
                  <c:v>51022</c:v>
                </c:pt>
                <c:pt idx="1614">
                  <c:v>51029</c:v>
                </c:pt>
                <c:pt idx="1615">
                  <c:v>51036</c:v>
                </c:pt>
                <c:pt idx="1616">
                  <c:v>51043</c:v>
                </c:pt>
                <c:pt idx="1617">
                  <c:v>51050</c:v>
                </c:pt>
                <c:pt idx="1618">
                  <c:v>51057</c:v>
                </c:pt>
                <c:pt idx="1619">
                  <c:v>51064</c:v>
                </c:pt>
                <c:pt idx="1620">
                  <c:v>51071</c:v>
                </c:pt>
                <c:pt idx="1621">
                  <c:v>51078</c:v>
                </c:pt>
                <c:pt idx="1622">
                  <c:v>51088</c:v>
                </c:pt>
                <c:pt idx="1623">
                  <c:v>51092</c:v>
                </c:pt>
                <c:pt idx="1624">
                  <c:v>51099</c:v>
                </c:pt>
                <c:pt idx="1625">
                  <c:v>51106</c:v>
                </c:pt>
                <c:pt idx="1626">
                  <c:v>51113</c:v>
                </c:pt>
                <c:pt idx="1627">
                  <c:v>51120</c:v>
                </c:pt>
                <c:pt idx="1628">
                  <c:v>51127</c:v>
                </c:pt>
                <c:pt idx="1629">
                  <c:v>51134</c:v>
                </c:pt>
                <c:pt idx="1630">
                  <c:v>51141</c:v>
                </c:pt>
                <c:pt idx="1631">
                  <c:v>51148</c:v>
                </c:pt>
                <c:pt idx="1632">
                  <c:v>51155</c:v>
                </c:pt>
                <c:pt idx="1633">
                  <c:v>51162</c:v>
                </c:pt>
                <c:pt idx="1634">
                  <c:v>51169</c:v>
                </c:pt>
                <c:pt idx="1635">
                  <c:v>51176</c:v>
                </c:pt>
                <c:pt idx="1636">
                  <c:v>51183</c:v>
                </c:pt>
                <c:pt idx="1637">
                  <c:v>51190</c:v>
                </c:pt>
                <c:pt idx="1638">
                  <c:v>51197</c:v>
                </c:pt>
                <c:pt idx="1639">
                  <c:v>51204</c:v>
                </c:pt>
                <c:pt idx="1640">
                  <c:v>51211</c:v>
                </c:pt>
                <c:pt idx="1641">
                  <c:v>51218</c:v>
                </c:pt>
                <c:pt idx="1642">
                  <c:v>51229</c:v>
                </c:pt>
                <c:pt idx="1643">
                  <c:v>51232</c:v>
                </c:pt>
                <c:pt idx="1644">
                  <c:v>51239</c:v>
                </c:pt>
                <c:pt idx="1645">
                  <c:v>51246</c:v>
                </c:pt>
                <c:pt idx="1646">
                  <c:v>51253</c:v>
                </c:pt>
                <c:pt idx="1647">
                  <c:v>51260</c:v>
                </c:pt>
                <c:pt idx="1648">
                  <c:v>51267</c:v>
                </c:pt>
                <c:pt idx="1649">
                  <c:v>51274</c:v>
                </c:pt>
                <c:pt idx="1650">
                  <c:v>51281</c:v>
                </c:pt>
                <c:pt idx="1651">
                  <c:v>51288</c:v>
                </c:pt>
                <c:pt idx="1652">
                  <c:v>51295</c:v>
                </c:pt>
                <c:pt idx="1653">
                  <c:v>51302</c:v>
                </c:pt>
                <c:pt idx="1654">
                  <c:v>51309</c:v>
                </c:pt>
                <c:pt idx="1655">
                  <c:v>51316</c:v>
                </c:pt>
                <c:pt idx="1656">
                  <c:v>51323</c:v>
                </c:pt>
                <c:pt idx="1657">
                  <c:v>51330</c:v>
                </c:pt>
                <c:pt idx="1658">
                  <c:v>51337</c:v>
                </c:pt>
                <c:pt idx="1659">
                  <c:v>51344</c:v>
                </c:pt>
                <c:pt idx="1660">
                  <c:v>51351</c:v>
                </c:pt>
                <c:pt idx="1661">
                  <c:v>51358</c:v>
                </c:pt>
                <c:pt idx="1662">
                  <c:v>51365</c:v>
                </c:pt>
                <c:pt idx="1663">
                  <c:v>51372</c:v>
                </c:pt>
                <c:pt idx="1664">
                  <c:v>51379</c:v>
                </c:pt>
                <c:pt idx="1665">
                  <c:v>51386</c:v>
                </c:pt>
                <c:pt idx="1666">
                  <c:v>51393</c:v>
                </c:pt>
                <c:pt idx="1667">
                  <c:v>51400</c:v>
                </c:pt>
                <c:pt idx="1668">
                  <c:v>51407</c:v>
                </c:pt>
                <c:pt idx="1669">
                  <c:v>51414</c:v>
                </c:pt>
                <c:pt idx="1670">
                  <c:v>51421</c:v>
                </c:pt>
                <c:pt idx="1671">
                  <c:v>51428</c:v>
                </c:pt>
                <c:pt idx="1672">
                  <c:v>51435</c:v>
                </c:pt>
                <c:pt idx="1673">
                  <c:v>51442</c:v>
                </c:pt>
                <c:pt idx="1674">
                  <c:v>51449</c:v>
                </c:pt>
                <c:pt idx="1675">
                  <c:v>51456</c:v>
                </c:pt>
                <c:pt idx="1676">
                  <c:v>51463</c:v>
                </c:pt>
                <c:pt idx="1677">
                  <c:v>51470</c:v>
                </c:pt>
                <c:pt idx="1678">
                  <c:v>51477</c:v>
                </c:pt>
                <c:pt idx="1679">
                  <c:v>51484</c:v>
                </c:pt>
                <c:pt idx="1680">
                  <c:v>51491</c:v>
                </c:pt>
                <c:pt idx="1681">
                  <c:v>51501</c:v>
                </c:pt>
                <c:pt idx="1682">
                  <c:v>51508</c:v>
                </c:pt>
                <c:pt idx="1683">
                  <c:v>51515</c:v>
                </c:pt>
                <c:pt idx="1684">
                  <c:v>51523</c:v>
                </c:pt>
                <c:pt idx="1685">
                  <c:v>51529</c:v>
                </c:pt>
                <c:pt idx="1686">
                  <c:v>51536</c:v>
                </c:pt>
                <c:pt idx="1687">
                  <c:v>51543</c:v>
                </c:pt>
                <c:pt idx="1688">
                  <c:v>51551</c:v>
                </c:pt>
                <c:pt idx="1689">
                  <c:v>51557</c:v>
                </c:pt>
                <c:pt idx="1690">
                  <c:v>51564</c:v>
                </c:pt>
                <c:pt idx="1691">
                  <c:v>51571</c:v>
                </c:pt>
                <c:pt idx="1692">
                  <c:v>51578</c:v>
                </c:pt>
                <c:pt idx="1693">
                  <c:v>51585</c:v>
                </c:pt>
                <c:pt idx="1694">
                  <c:v>51592</c:v>
                </c:pt>
                <c:pt idx="1695">
                  <c:v>51599</c:v>
                </c:pt>
                <c:pt idx="1696">
                  <c:v>51606</c:v>
                </c:pt>
                <c:pt idx="1697">
                  <c:v>51615</c:v>
                </c:pt>
                <c:pt idx="1698">
                  <c:v>51620</c:v>
                </c:pt>
                <c:pt idx="1699">
                  <c:v>51628</c:v>
                </c:pt>
                <c:pt idx="1700">
                  <c:v>51634</c:v>
                </c:pt>
                <c:pt idx="1701">
                  <c:v>51641</c:v>
                </c:pt>
                <c:pt idx="1702">
                  <c:v>51649</c:v>
                </c:pt>
                <c:pt idx="1703">
                  <c:v>51655</c:v>
                </c:pt>
                <c:pt idx="1704">
                  <c:v>51662</c:v>
                </c:pt>
                <c:pt idx="1705">
                  <c:v>51669</c:v>
                </c:pt>
                <c:pt idx="1706">
                  <c:v>51676</c:v>
                </c:pt>
                <c:pt idx="1707">
                  <c:v>51683</c:v>
                </c:pt>
                <c:pt idx="1708">
                  <c:v>51690</c:v>
                </c:pt>
                <c:pt idx="1709">
                  <c:v>51697</c:v>
                </c:pt>
                <c:pt idx="1710">
                  <c:v>51704</c:v>
                </c:pt>
                <c:pt idx="1711">
                  <c:v>51711</c:v>
                </c:pt>
                <c:pt idx="1712">
                  <c:v>51718</c:v>
                </c:pt>
                <c:pt idx="1713">
                  <c:v>51725</c:v>
                </c:pt>
                <c:pt idx="1714">
                  <c:v>51732</c:v>
                </c:pt>
                <c:pt idx="1715">
                  <c:v>51740</c:v>
                </c:pt>
                <c:pt idx="1716">
                  <c:v>51747</c:v>
                </c:pt>
                <c:pt idx="1717">
                  <c:v>51753</c:v>
                </c:pt>
                <c:pt idx="1718">
                  <c:v>51760</c:v>
                </c:pt>
                <c:pt idx="1719">
                  <c:v>51767</c:v>
                </c:pt>
                <c:pt idx="1720">
                  <c:v>51774</c:v>
                </c:pt>
                <c:pt idx="1721">
                  <c:v>51781</c:v>
                </c:pt>
                <c:pt idx="1722">
                  <c:v>51789</c:v>
                </c:pt>
                <c:pt idx="1723">
                  <c:v>51795</c:v>
                </c:pt>
                <c:pt idx="1724">
                  <c:v>51802</c:v>
                </c:pt>
                <c:pt idx="1725">
                  <c:v>51809</c:v>
                </c:pt>
                <c:pt idx="1726">
                  <c:v>51817</c:v>
                </c:pt>
                <c:pt idx="1727">
                  <c:v>51823</c:v>
                </c:pt>
                <c:pt idx="1728">
                  <c:v>51830</c:v>
                </c:pt>
                <c:pt idx="1729">
                  <c:v>51837</c:v>
                </c:pt>
                <c:pt idx="1730">
                  <c:v>51844</c:v>
                </c:pt>
                <c:pt idx="1731">
                  <c:v>51851</c:v>
                </c:pt>
                <c:pt idx="1732">
                  <c:v>51858</c:v>
                </c:pt>
                <c:pt idx="1733">
                  <c:v>51866</c:v>
                </c:pt>
                <c:pt idx="1734">
                  <c:v>51873</c:v>
                </c:pt>
                <c:pt idx="1735">
                  <c:v>51880</c:v>
                </c:pt>
                <c:pt idx="1736">
                  <c:v>51887</c:v>
                </c:pt>
                <c:pt idx="1737">
                  <c:v>51894</c:v>
                </c:pt>
                <c:pt idx="1738">
                  <c:v>51901</c:v>
                </c:pt>
                <c:pt idx="1739">
                  <c:v>51908</c:v>
                </c:pt>
                <c:pt idx="1740">
                  <c:v>51915</c:v>
                </c:pt>
                <c:pt idx="1741">
                  <c:v>51922</c:v>
                </c:pt>
                <c:pt idx="1742">
                  <c:v>51929</c:v>
                </c:pt>
                <c:pt idx="1743">
                  <c:v>51936</c:v>
                </c:pt>
                <c:pt idx="1744">
                  <c:v>51943</c:v>
                </c:pt>
                <c:pt idx="1745">
                  <c:v>51950</c:v>
                </c:pt>
                <c:pt idx="1746">
                  <c:v>51957</c:v>
                </c:pt>
                <c:pt idx="1747">
                  <c:v>51966</c:v>
                </c:pt>
                <c:pt idx="1748">
                  <c:v>51973</c:v>
                </c:pt>
                <c:pt idx="1749">
                  <c:v>51980</c:v>
                </c:pt>
                <c:pt idx="1750">
                  <c:v>51987</c:v>
                </c:pt>
                <c:pt idx="1751">
                  <c:v>51994</c:v>
                </c:pt>
                <c:pt idx="1752">
                  <c:v>52001</c:v>
                </c:pt>
                <c:pt idx="1753">
                  <c:v>52008</c:v>
                </c:pt>
                <c:pt idx="1754">
                  <c:v>52015</c:v>
                </c:pt>
                <c:pt idx="1755">
                  <c:v>52022</c:v>
                </c:pt>
                <c:pt idx="1756">
                  <c:v>52029</c:v>
                </c:pt>
                <c:pt idx="1757">
                  <c:v>52036</c:v>
                </c:pt>
                <c:pt idx="1758">
                  <c:v>52043</c:v>
                </c:pt>
                <c:pt idx="1759">
                  <c:v>52050</c:v>
                </c:pt>
                <c:pt idx="1760">
                  <c:v>52057</c:v>
                </c:pt>
                <c:pt idx="1761">
                  <c:v>52064</c:v>
                </c:pt>
                <c:pt idx="1762">
                  <c:v>52071</c:v>
                </c:pt>
                <c:pt idx="1763">
                  <c:v>52078</c:v>
                </c:pt>
                <c:pt idx="1764">
                  <c:v>52085</c:v>
                </c:pt>
                <c:pt idx="1765">
                  <c:v>52092</c:v>
                </c:pt>
                <c:pt idx="1766">
                  <c:v>52099</c:v>
                </c:pt>
                <c:pt idx="1767">
                  <c:v>52106</c:v>
                </c:pt>
                <c:pt idx="1768">
                  <c:v>52113</c:v>
                </c:pt>
                <c:pt idx="1769">
                  <c:v>52120</c:v>
                </c:pt>
                <c:pt idx="1770">
                  <c:v>52127</c:v>
                </c:pt>
                <c:pt idx="1771">
                  <c:v>52134</c:v>
                </c:pt>
                <c:pt idx="1772">
                  <c:v>52141</c:v>
                </c:pt>
                <c:pt idx="1773">
                  <c:v>52148</c:v>
                </c:pt>
                <c:pt idx="1774">
                  <c:v>52155</c:v>
                </c:pt>
                <c:pt idx="1775">
                  <c:v>52162</c:v>
                </c:pt>
                <c:pt idx="1776">
                  <c:v>52169</c:v>
                </c:pt>
                <c:pt idx="1777">
                  <c:v>52176</c:v>
                </c:pt>
                <c:pt idx="1778">
                  <c:v>52183</c:v>
                </c:pt>
                <c:pt idx="1779">
                  <c:v>52190</c:v>
                </c:pt>
                <c:pt idx="1780">
                  <c:v>52198</c:v>
                </c:pt>
                <c:pt idx="1781">
                  <c:v>52204</c:v>
                </c:pt>
                <c:pt idx="1782">
                  <c:v>52211</c:v>
                </c:pt>
                <c:pt idx="1783">
                  <c:v>52218</c:v>
                </c:pt>
                <c:pt idx="1784">
                  <c:v>52229</c:v>
                </c:pt>
                <c:pt idx="1785">
                  <c:v>52233</c:v>
                </c:pt>
                <c:pt idx="1786">
                  <c:v>52239</c:v>
                </c:pt>
                <c:pt idx="1787">
                  <c:v>52246</c:v>
                </c:pt>
                <c:pt idx="1788">
                  <c:v>52253</c:v>
                </c:pt>
                <c:pt idx="1789">
                  <c:v>52260</c:v>
                </c:pt>
                <c:pt idx="1790">
                  <c:v>52267</c:v>
                </c:pt>
                <c:pt idx="1791">
                  <c:v>52274</c:v>
                </c:pt>
                <c:pt idx="1792">
                  <c:v>52281</c:v>
                </c:pt>
                <c:pt idx="1793">
                  <c:v>52288</c:v>
                </c:pt>
                <c:pt idx="1794">
                  <c:v>52295</c:v>
                </c:pt>
                <c:pt idx="1795">
                  <c:v>52302</c:v>
                </c:pt>
                <c:pt idx="1796">
                  <c:v>52309</c:v>
                </c:pt>
                <c:pt idx="1797">
                  <c:v>52316</c:v>
                </c:pt>
                <c:pt idx="1798">
                  <c:v>52323</c:v>
                </c:pt>
                <c:pt idx="1799">
                  <c:v>52330</c:v>
                </c:pt>
                <c:pt idx="1800">
                  <c:v>52337</c:v>
                </c:pt>
                <c:pt idx="1801">
                  <c:v>52344</c:v>
                </c:pt>
                <c:pt idx="1802">
                  <c:v>52351</c:v>
                </c:pt>
                <c:pt idx="1803">
                  <c:v>52358</c:v>
                </c:pt>
                <c:pt idx="1804">
                  <c:v>52365</c:v>
                </c:pt>
                <c:pt idx="1805">
                  <c:v>52372</c:v>
                </c:pt>
                <c:pt idx="1806">
                  <c:v>52379</c:v>
                </c:pt>
                <c:pt idx="1807">
                  <c:v>52386</c:v>
                </c:pt>
                <c:pt idx="1808">
                  <c:v>52393</c:v>
                </c:pt>
                <c:pt idx="1809">
                  <c:v>52400</c:v>
                </c:pt>
                <c:pt idx="1810">
                  <c:v>52407</c:v>
                </c:pt>
                <c:pt idx="1811">
                  <c:v>52414</c:v>
                </c:pt>
                <c:pt idx="1812">
                  <c:v>52421</c:v>
                </c:pt>
                <c:pt idx="1813">
                  <c:v>52428</c:v>
                </c:pt>
                <c:pt idx="1814">
                  <c:v>52435</c:v>
                </c:pt>
                <c:pt idx="1815">
                  <c:v>52442</c:v>
                </c:pt>
                <c:pt idx="1816">
                  <c:v>52449</c:v>
                </c:pt>
                <c:pt idx="1817">
                  <c:v>52456</c:v>
                </c:pt>
                <c:pt idx="1818">
                  <c:v>52463</c:v>
                </c:pt>
                <c:pt idx="1819">
                  <c:v>52470</c:v>
                </c:pt>
                <c:pt idx="1820">
                  <c:v>52477</c:v>
                </c:pt>
                <c:pt idx="1821">
                  <c:v>52484</c:v>
                </c:pt>
                <c:pt idx="1822">
                  <c:v>52491</c:v>
                </c:pt>
                <c:pt idx="1823">
                  <c:v>52498</c:v>
                </c:pt>
                <c:pt idx="1824">
                  <c:v>52505</c:v>
                </c:pt>
                <c:pt idx="1825">
                  <c:v>52512</c:v>
                </c:pt>
                <c:pt idx="1826">
                  <c:v>52519</c:v>
                </c:pt>
                <c:pt idx="1827">
                  <c:v>52526</c:v>
                </c:pt>
                <c:pt idx="1828">
                  <c:v>52533</c:v>
                </c:pt>
                <c:pt idx="1829">
                  <c:v>52540</c:v>
                </c:pt>
                <c:pt idx="1830">
                  <c:v>52547</c:v>
                </c:pt>
                <c:pt idx="1831">
                  <c:v>52554</c:v>
                </c:pt>
                <c:pt idx="1832">
                  <c:v>52562</c:v>
                </c:pt>
                <c:pt idx="1833">
                  <c:v>52568</c:v>
                </c:pt>
                <c:pt idx="1834">
                  <c:v>52575</c:v>
                </c:pt>
                <c:pt idx="1835">
                  <c:v>52582</c:v>
                </c:pt>
                <c:pt idx="1836">
                  <c:v>52589</c:v>
                </c:pt>
                <c:pt idx="1837">
                  <c:v>52596</c:v>
                </c:pt>
                <c:pt idx="1838">
                  <c:v>52603</c:v>
                </c:pt>
                <c:pt idx="1839">
                  <c:v>52610</c:v>
                </c:pt>
                <c:pt idx="1840">
                  <c:v>52617</c:v>
                </c:pt>
                <c:pt idx="1841">
                  <c:v>52624</c:v>
                </c:pt>
                <c:pt idx="1842">
                  <c:v>52631</c:v>
                </c:pt>
                <c:pt idx="1843">
                  <c:v>52638</c:v>
                </c:pt>
                <c:pt idx="1844">
                  <c:v>52645</c:v>
                </c:pt>
                <c:pt idx="1845">
                  <c:v>52652</c:v>
                </c:pt>
                <c:pt idx="1846">
                  <c:v>52659</c:v>
                </c:pt>
                <c:pt idx="1847">
                  <c:v>52666</c:v>
                </c:pt>
                <c:pt idx="1848">
                  <c:v>52673</c:v>
                </c:pt>
                <c:pt idx="1849">
                  <c:v>52680</c:v>
                </c:pt>
                <c:pt idx="1850">
                  <c:v>52687</c:v>
                </c:pt>
                <c:pt idx="1851">
                  <c:v>52694</c:v>
                </c:pt>
                <c:pt idx="1852">
                  <c:v>52701</c:v>
                </c:pt>
                <c:pt idx="1853">
                  <c:v>52708</c:v>
                </c:pt>
                <c:pt idx="1854">
                  <c:v>52715</c:v>
                </c:pt>
                <c:pt idx="1855">
                  <c:v>52722</c:v>
                </c:pt>
                <c:pt idx="1856">
                  <c:v>52729</c:v>
                </c:pt>
                <c:pt idx="1857">
                  <c:v>52736</c:v>
                </c:pt>
                <c:pt idx="1858">
                  <c:v>52743</c:v>
                </c:pt>
                <c:pt idx="1859">
                  <c:v>52750</c:v>
                </c:pt>
                <c:pt idx="1860">
                  <c:v>52757</c:v>
                </c:pt>
                <c:pt idx="1861">
                  <c:v>52764</c:v>
                </c:pt>
                <c:pt idx="1862">
                  <c:v>52771</c:v>
                </c:pt>
                <c:pt idx="1863">
                  <c:v>52778</c:v>
                </c:pt>
                <c:pt idx="1864">
                  <c:v>52785</c:v>
                </c:pt>
                <c:pt idx="1865">
                  <c:v>52792</c:v>
                </c:pt>
                <c:pt idx="1866">
                  <c:v>52799</c:v>
                </c:pt>
                <c:pt idx="1867">
                  <c:v>52806</c:v>
                </c:pt>
                <c:pt idx="1868">
                  <c:v>52813</c:v>
                </c:pt>
                <c:pt idx="1869">
                  <c:v>52820</c:v>
                </c:pt>
                <c:pt idx="1870">
                  <c:v>52827</c:v>
                </c:pt>
                <c:pt idx="1871">
                  <c:v>52834</c:v>
                </c:pt>
                <c:pt idx="1872">
                  <c:v>52841</c:v>
                </c:pt>
                <c:pt idx="1873">
                  <c:v>52848</c:v>
                </c:pt>
                <c:pt idx="1874">
                  <c:v>52855</c:v>
                </c:pt>
                <c:pt idx="1875">
                  <c:v>52862</c:v>
                </c:pt>
                <c:pt idx="1876">
                  <c:v>52869</c:v>
                </c:pt>
                <c:pt idx="1877">
                  <c:v>52876</c:v>
                </c:pt>
                <c:pt idx="1878">
                  <c:v>52883</c:v>
                </c:pt>
                <c:pt idx="1879">
                  <c:v>52890</c:v>
                </c:pt>
                <c:pt idx="1880">
                  <c:v>52897</c:v>
                </c:pt>
                <c:pt idx="1881">
                  <c:v>52904</c:v>
                </c:pt>
                <c:pt idx="1882">
                  <c:v>52911</c:v>
                </c:pt>
                <c:pt idx="1883">
                  <c:v>52918</c:v>
                </c:pt>
                <c:pt idx="1884">
                  <c:v>52926</c:v>
                </c:pt>
                <c:pt idx="1885">
                  <c:v>52932</c:v>
                </c:pt>
                <c:pt idx="1886">
                  <c:v>52939</c:v>
                </c:pt>
                <c:pt idx="1887">
                  <c:v>52946</c:v>
                </c:pt>
                <c:pt idx="1888">
                  <c:v>52953</c:v>
                </c:pt>
                <c:pt idx="1889">
                  <c:v>52961</c:v>
                </c:pt>
                <c:pt idx="1890">
                  <c:v>52968</c:v>
                </c:pt>
                <c:pt idx="1891">
                  <c:v>52975</c:v>
                </c:pt>
                <c:pt idx="1892">
                  <c:v>52982</c:v>
                </c:pt>
                <c:pt idx="1893">
                  <c:v>52989</c:v>
                </c:pt>
                <c:pt idx="1894">
                  <c:v>52996</c:v>
                </c:pt>
                <c:pt idx="1895">
                  <c:v>53003</c:v>
                </c:pt>
                <c:pt idx="1896">
                  <c:v>53010</c:v>
                </c:pt>
                <c:pt idx="1897">
                  <c:v>53017</c:v>
                </c:pt>
                <c:pt idx="1898">
                  <c:v>53024</c:v>
                </c:pt>
                <c:pt idx="1899">
                  <c:v>53031</c:v>
                </c:pt>
                <c:pt idx="1900">
                  <c:v>53038</c:v>
                </c:pt>
                <c:pt idx="1901">
                  <c:v>53045</c:v>
                </c:pt>
                <c:pt idx="1902">
                  <c:v>53052</c:v>
                </c:pt>
                <c:pt idx="1903">
                  <c:v>53063</c:v>
                </c:pt>
                <c:pt idx="1904">
                  <c:v>53066</c:v>
                </c:pt>
                <c:pt idx="1905">
                  <c:v>53073</c:v>
                </c:pt>
                <c:pt idx="1906">
                  <c:v>53080</c:v>
                </c:pt>
                <c:pt idx="1907">
                  <c:v>53087</c:v>
                </c:pt>
                <c:pt idx="1908">
                  <c:v>53094</c:v>
                </c:pt>
                <c:pt idx="1909">
                  <c:v>53101</c:v>
                </c:pt>
                <c:pt idx="1910">
                  <c:v>53108</c:v>
                </c:pt>
                <c:pt idx="1911">
                  <c:v>53115</c:v>
                </c:pt>
                <c:pt idx="1912">
                  <c:v>53122</c:v>
                </c:pt>
                <c:pt idx="1913">
                  <c:v>53129</c:v>
                </c:pt>
                <c:pt idx="1914">
                  <c:v>53136</c:v>
                </c:pt>
                <c:pt idx="1915">
                  <c:v>53143</c:v>
                </c:pt>
                <c:pt idx="1916">
                  <c:v>53150</c:v>
                </c:pt>
                <c:pt idx="1917">
                  <c:v>53157</c:v>
                </c:pt>
                <c:pt idx="1918">
                  <c:v>53164</c:v>
                </c:pt>
                <c:pt idx="1919">
                  <c:v>53171</c:v>
                </c:pt>
                <c:pt idx="1920">
                  <c:v>53178</c:v>
                </c:pt>
                <c:pt idx="1921">
                  <c:v>53185</c:v>
                </c:pt>
                <c:pt idx="1922">
                  <c:v>53192</c:v>
                </c:pt>
                <c:pt idx="1923">
                  <c:v>53199</c:v>
                </c:pt>
                <c:pt idx="1924">
                  <c:v>53206</c:v>
                </c:pt>
                <c:pt idx="1925">
                  <c:v>53213</c:v>
                </c:pt>
                <c:pt idx="1926">
                  <c:v>53220</c:v>
                </c:pt>
                <c:pt idx="1927">
                  <c:v>53227</c:v>
                </c:pt>
                <c:pt idx="1928">
                  <c:v>53234</c:v>
                </c:pt>
                <c:pt idx="1929">
                  <c:v>53241</c:v>
                </c:pt>
                <c:pt idx="1930">
                  <c:v>53248</c:v>
                </c:pt>
                <c:pt idx="1931">
                  <c:v>53255</c:v>
                </c:pt>
                <c:pt idx="1932">
                  <c:v>53262</c:v>
                </c:pt>
                <c:pt idx="1933">
                  <c:v>53269</c:v>
                </c:pt>
                <c:pt idx="1934">
                  <c:v>53279</c:v>
                </c:pt>
                <c:pt idx="1935">
                  <c:v>53283</c:v>
                </c:pt>
                <c:pt idx="1936">
                  <c:v>53290</c:v>
                </c:pt>
                <c:pt idx="1937">
                  <c:v>53297</c:v>
                </c:pt>
                <c:pt idx="1938">
                  <c:v>53304</c:v>
                </c:pt>
                <c:pt idx="1939">
                  <c:v>53311</c:v>
                </c:pt>
                <c:pt idx="1940">
                  <c:v>53318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53451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53500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53692</c:v>
                </c:pt>
                <c:pt idx="1994">
                  <c:v>53699</c:v>
                </c:pt>
                <c:pt idx="1995">
                  <c:v>53706</c:v>
                </c:pt>
                <c:pt idx="1996">
                  <c:v>53714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53742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53819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53846</c:v>
                </c:pt>
                <c:pt idx="2016">
                  <c:v>53853</c:v>
                </c:pt>
                <c:pt idx="2017">
                  <c:v>53860</c:v>
                </c:pt>
                <c:pt idx="2018">
                  <c:v>53867</c:v>
                </c:pt>
                <c:pt idx="2019">
                  <c:v>53874</c:v>
                </c:pt>
                <c:pt idx="2020">
                  <c:v>53881</c:v>
                </c:pt>
                <c:pt idx="2021">
                  <c:v>53888</c:v>
                </c:pt>
                <c:pt idx="2022">
                  <c:v>53895</c:v>
                </c:pt>
                <c:pt idx="2023">
                  <c:v>53902</c:v>
                </c:pt>
                <c:pt idx="2024">
                  <c:v>53909</c:v>
                </c:pt>
                <c:pt idx="2025">
                  <c:v>53916</c:v>
                </c:pt>
                <c:pt idx="2026">
                  <c:v>53923</c:v>
                </c:pt>
                <c:pt idx="2027">
                  <c:v>53931</c:v>
                </c:pt>
                <c:pt idx="2028">
                  <c:v>53938</c:v>
                </c:pt>
                <c:pt idx="2029">
                  <c:v>53944</c:v>
                </c:pt>
                <c:pt idx="2030">
                  <c:v>53951</c:v>
                </c:pt>
                <c:pt idx="2031">
                  <c:v>53958</c:v>
                </c:pt>
                <c:pt idx="2032">
                  <c:v>53965</c:v>
                </c:pt>
                <c:pt idx="2033">
                  <c:v>53972</c:v>
                </c:pt>
                <c:pt idx="2034">
                  <c:v>53980</c:v>
                </c:pt>
                <c:pt idx="2035">
                  <c:v>53986</c:v>
                </c:pt>
                <c:pt idx="2036">
                  <c:v>53993</c:v>
                </c:pt>
                <c:pt idx="2037">
                  <c:v>54000</c:v>
                </c:pt>
                <c:pt idx="2038">
                  <c:v>54008</c:v>
                </c:pt>
                <c:pt idx="2039">
                  <c:v>54014</c:v>
                </c:pt>
                <c:pt idx="2040">
                  <c:v>54021</c:v>
                </c:pt>
                <c:pt idx="2041">
                  <c:v>54028</c:v>
                </c:pt>
                <c:pt idx="2042">
                  <c:v>54035</c:v>
                </c:pt>
                <c:pt idx="2043">
                  <c:v>54042</c:v>
                </c:pt>
                <c:pt idx="2044">
                  <c:v>54049</c:v>
                </c:pt>
                <c:pt idx="2045">
                  <c:v>54057</c:v>
                </c:pt>
                <c:pt idx="2046">
                  <c:v>54064</c:v>
                </c:pt>
                <c:pt idx="2047">
                  <c:v>54071</c:v>
                </c:pt>
                <c:pt idx="2048">
                  <c:v>54078</c:v>
                </c:pt>
                <c:pt idx="2049">
                  <c:v>54085</c:v>
                </c:pt>
                <c:pt idx="2050">
                  <c:v>54092</c:v>
                </c:pt>
                <c:pt idx="2051">
                  <c:v>54099</c:v>
                </c:pt>
                <c:pt idx="2052">
                  <c:v>54106</c:v>
                </c:pt>
                <c:pt idx="2053">
                  <c:v>54113</c:v>
                </c:pt>
                <c:pt idx="2054">
                  <c:v>54120</c:v>
                </c:pt>
                <c:pt idx="2055">
                  <c:v>54127</c:v>
                </c:pt>
                <c:pt idx="2056">
                  <c:v>54134</c:v>
                </c:pt>
                <c:pt idx="2057">
                  <c:v>54141</c:v>
                </c:pt>
                <c:pt idx="2058">
                  <c:v>54148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54192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54389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54416</c:v>
                </c:pt>
                <c:pt idx="2097">
                  <c:v>54423</c:v>
                </c:pt>
                <c:pt idx="2098">
                  <c:v>54430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54570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54739</c:v>
                </c:pt>
                <c:pt idx="2143">
                  <c:v>54745</c:v>
                </c:pt>
                <c:pt idx="2144">
                  <c:v>54753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54792</c:v>
                </c:pt>
                <c:pt idx="2150">
                  <c:v>54795</c:v>
                </c:pt>
                <c:pt idx="2151">
                  <c:v>54802</c:v>
                </c:pt>
                <c:pt idx="2152">
                  <c:v>54809</c:v>
                </c:pt>
                <c:pt idx="2153">
                  <c:v>54816</c:v>
                </c:pt>
                <c:pt idx="2154">
                  <c:v>54823</c:v>
                </c:pt>
                <c:pt idx="2155">
                  <c:v>54830</c:v>
                </c:pt>
                <c:pt idx="2156">
                  <c:v>54837</c:v>
                </c:pt>
                <c:pt idx="2157">
                  <c:v>54844</c:v>
                </c:pt>
                <c:pt idx="2158">
                  <c:v>54851</c:v>
                </c:pt>
                <c:pt idx="2159">
                  <c:v>54858</c:v>
                </c:pt>
                <c:pt idx="2160">
                  <c:v>54865</c:v>
                </c:pt>
                <c:pt idx="2161">
                  <c:v>54872</c:v>
                </c:pt>
                <c:pt idx="2162">
                  <c:v>54879</c:v>
                </c:pt>
                <c:pt idx="2163">
                  <c:v>54890</c:v>
                </c:pt>
                <c:pt idx="2164">
                  <c:v>54893</c:v>
                </c:pt>
                <c:pt idx="2165">
                  <c:v>54900</c:v>
                </c:pt>
                <c:pt idx="2166">
                  <c:v>54907</c:v>
                </c:pt>
                <c:pt idx="2167">
                  <c:v>54914</c:v>
                </c:pt>
                <c:pt idx="2168">
                  <c:v>54921</c:v>
                </c:pt>
                <c:pt idx="2169">
                  <c:v>54928</c:v>
                </c:pt>
                <c:pt idx="2170">
                  <c:v>54935</c:v>
                </c:pt>
                <c:pt idx="2171">
                  <c:v>54942</c:v>
                </c:pt>
                <c:pt idx="2172">
                  <c:v>54949</c:v>
                </c:pt>
                <c:pt idx="2173">
                  <c:v>54956</c:v>
                </c:pt>
                <c:pt idx="2174">
                  <c:v>54963</c:v>
                </c:pt>
                <c:pt idx="2175">
                  <c:v>54970</c:v>
                </c:pt>
                <c:pt idx="2176">
                  <c:v>54977</c:v>
                </c:pt>
                <c:pt idx="2177">
                  <c:v>54984</c:v>
                </c:pt>
                <c:pt idx="2178">
                  <c:v>54991</c:v>
                </c:pt>
                <c:pt idx="2179">
                  <c:v>54998</c:v>
                </c:pt>
                <c:pt idx="2180">
                  <c:v>55005</c:v>
                </c:pt>
                <c:pt idx="2181">
                  <c:v>55012</c:v>
                </c:pt>
                <c:pt idx="2182">
                  <c:v>55019</c:v>
                </c:pt>
                <c:pt idx="2183">
                  <c:v>55026</c:v>
                </c:pt>
                <c:pt idx="2184">
                  <c:v>55033</c:v>
                </c:pt>
                <c:pt idx="2185">
                  <c:v>55040</c:v>
                </c:pt>
                <c:pt idx="2186">
                  <c:v>55047</c:v>
                </c:pt>
                <c:pt idx="2187">
                  <c:v>55054</c:v>
                </c:pt>
                <c:pt idx="2188">
                  <c:v>55061</c:v>
                </c:pt>
                <c:pt idx="2189">
                  <c:v>55068</c:v>
                </c:pt>
                <c:pt idx="2190">
                  <c:v>55075</c:v>
                </c:pt>
                <c:pt idx="2191">
                  <c:v>55082</c:v>
                </c:pt>
                <c:pt idx="2192">
                  <c:v>55089</c:v>
                </c:pt>
                <c:pt idx="2193">
                  <c:v>55096</c:v>
                </c:pt>
                <c:pt idx="2194">
                  <c:v>55106</c:v>
                </c:pt>
                <c:pt idx="2195">
                  <c:v>55110</c:v>
                </c:pt>
                <c:pt idx="2196">
                  <c:v>55117</c:v>
                </c:pt>
                <c:pt idx="2197">
                  <c:v>55124</c:v>
                </c:pt>
                <c:pt idx="2198">
                  <c:v>55131</c:v>
                </c:pt>
                <c:pt idx="2199">
                  <c:v>55138</c:v>
                </c:pt>
                <c:pt idx="2200">
                  <c:v>55145</c:v>
                </c:pt>
                <c:pt idx="2201">
                  <c:v>55152</c:v>
                </c:pt>
                <c:pt idx="2202">
                  <c:v>55159</c:v>
                </c:pt>
                <c:pt idx="2203">
                  <c:v>55166</c:v>
                </c:pt>
                <c:pt idx="2204">
                  <c:v>55173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55250</c:v>
                </c:pt>
                <c:pt idx="2216">
                  <c:v>55257</c:v>
                </c:pt>
                <c:pt idx="2217">
                  <c:v>55264</c:v>
                </c:pt>
                <c:pt idx="2218">
                  <c:v>55271</c:v>
                </c:pt>
                <c:pt idx="2219">
                  <c:v>55278</c:v>
                </c:pt>
                <c:pt idx="2220">
                  <c:v>55285</c:v>
                </c:pt>
                <c:pt idx="2221">
                  <c:v>55292</c:v>
                </c:pt>
                <c:pt idx="2222">
                  <c:v>55299</c:v>
                </c:pt>
                <c:pt idx="2223">
                  <c:v>55306</c:v>
                </c:pt>
                <c:pt idx="2224">
                  <c:v>55313</c:v>
                </c:pt>
                <c:pt idx="2225">
                  <c:v>55320</c:v>
                </c:pt>
                <c:pt idx="2226">
                  <c:v>55327</c:v>
                </c:pt>
                <c:pt idx="2227">
                  <c:v>55334</c:v>
                </c:pt>
                <c:pt idx="2228">
                  <c:v>55341</c:v>
                </c:pt>
                <c:pt idx="2229">
                  <c:v>55348</c:v>
                </c:pt>
                <c:pt idx="2230">
                  <c:v>55355</c:v>
                </c:pt>
                <c:pt idx="2231">
                  <c:v>55362</c:v>
                </c:pt>
                <c:pt idx="2232">
                  <c:v>55369</c:v>
                </c:pt>
                <c:pt idx="2233">
                  <c:v>55376</c:v>
                </c:pt>
                <c:pt idx="2234">
                  <c:v>55383</c:v>
                </c:pt>
                <c:pt idx="2235">
                  <c:v>55390</c:v>
                </c:pt>
                <c:pt idx="2236">
                  <c:v>55397</c:v>
                </c:pt>
                <c:pt idx="2237">
                  <c:v>55404</c:v>
                </c:pt>
                <c:pt idx="2238">
                  <c:v>55411</c:v>
                </c:pt>
                <c:pt idx="2239">
                  <c:v>55418</c:v>
                </c:pt>
                <c:pt idx="2240">
                  <c:v>55425</c:v>
                </c:pt>
                <c:pt idx="2241">
                  <c:v>55432</c:v>
                </c:pt>
                <c:pt idx="2242">
                  <c:v>55439</c:v>
                </c:pt>
                <c:pt idx="2243">
                  <c:v>55446</c:v>
                </c:pt>
                <c:pt idx="2244">
                  <c:v>55453</c:v>
                </c:pt>
                <c:pt idx="2245">
                  <c:v>55460</c:v>
                </c:pt>
                <c:pt idx="2246">
                  <c:v>55470</c:v>
                </c:pt>
                <c:pt idx="2247">
                  <c:v>55474</c:v>
                </c:pt>
                <c:pt idx="2248">
                  <c:v>55481</c:v>
                </c:pt>
                <c:pt idx="2249">
                  <c:v>55488</c:v>
                </c:pt>
                <c:pt idx="2250">
                  <c:v>55495</c:v>
                </c:pt>
                <c:pt idx="2251">
                  <c:v>55502</c:v>
                </c:pt>
                <c:pt idx="2252">
                  <c:v>55509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55642</c:v>
                </c:pt>
                <c:pt idx="2272">
                  <c:v>55649</c:v>
                </c:pt>
                <c:pt idx="2273">
                  <c:v>55656</c:v>
                </c:pt>
                <c:pt idx="2274">
                  <c:v>55663</c:v>
                </c:pt>
                <c:pt idx="2275">
                  <c:v>55670</c:v>
                </c:pt>
                <c:pt idx="2276">
                  <c:v>55677</c:v>
                </c:pt>
                <c:pt idx="2277">
                  <c:v>55684</c:v>
                </c:pt>
                <c:pt idx="2278">
                  <c:v>55691</c:v>
                </c:pt>
                <c:pt idx="2279">
                  <c:v>55698</c:v>
                </c:pt>
                <c:pt idx="2280">
                  <c:v>55705</c:v>
                </c:pt>
                <c:pt idx="2281">
                  <c:v>55712</c:v>
                </c:pt>
                <c:pt idx="2282">
                  <c:v>55719</c:v>
                </c:pt>
                <c:pt idx="2283">
                  <c:v>55726</c:v>
                </c:pt>
                <c:pt idx="2284">
                  <c:v>55733</c:v>
                </c:pt>
                <c:pt idx="2285">
                  <c:v>55740</c:v>
                </c:pt>
                <c:pt idx="2286">
                  <c:v>55747</c:v>
                </c:pt>
                <c:pt idx="2287">
                  <c:v>55754</c:v>
                </c:pt>
                <c:pt idx="2288">
                  <c:v>55761</c:v>
                </c:pt>
                <c:pt idx="2289">
                  <c:v>55768</c:v>
                </c:pt>
                <c:pt idx="2290">
                  <c:v>55775</c:v>
                </c:pt>
                <c:pt idx="2291">
                  <c:v>55782</c:v>
                </c:pt>
                <c:pt idx="2292">
                  <c:v>55789</c:v>
                </c:pt>
                <c:pt idx="2293">
                  <c:v>55796</c:v>
                </c:pt>
                <c:pt idx="2294">
                  <c:v>55803</c:v>
                </c:pt>
                <c:pt idx="2295">
                  <c:v>55810</c:v>
                </c:pt>
                <c:pt idx="2296">
                  <c:v>55817</c:v>
                </c:pt>
                <c:pt idx="2297">
                  <c:v>55824</c:v>
                </c:pt>
                <c:pt idx="2298">
                  <c:v>55831</c:v>
                </c:pt>
                <c:pt idx="2299">
                  <c:v>55838</c:v>
                </c:pt>
                <c:pt idx="2300">
                  <c:v>55845</c:v>
                </c:pt>
                <c:pt idx="2301">
                  <c:v>55852</c:v>
                </c:pt>
                <c:pt idx="2302">
                  <c:v>55859</c:v>
                </c:pt>
                <c:pt idx="2303">
                  <c:v>55866</c:v>
                </c:pt>
                <c:pt idx="2304">
                  <c:v>55873</c:v>
                </c:pt>
                <c:pt idx="2305">
                  <c:v>55884</c:v>
                </c:pt>
                <c:pt idx="2306">
                  <c:v>55891</c:v>
                </c:pt>
                <c:pt idx="2307">
                  <c:v>55898</c:v>
                </c:pt>
                <c:pt idx="2308">
                  <c:v>55905</c:v>
                </c:pt>
                <c:pt idx="2309">
                  <c:v>55912</c:v>
                </c:pt>
                <c:pt idx="2310">
                  <c:v>55919</c:v>
                </c:pt>
                <c:pt idx="2311">
                  <c:v>55926</c:v>
                </c:pt>
                <c:pt idx="2312">
                  <c:v>55933</c:v>
                </c:pt>
                <c:pt idx="2313">
                  <c:v>55940</c:v>
                </c:pt>
                <c:pt idx="2314">
                  <c:v>55947</c:v>
                </c:pt>
                <c:pt idx="2315">
                  <c:v>55954</c:v>
                </c:pt>
                <c:pt idx="2316">
                  <c:v>55961</c:v>
                </c:pt>
                <c:pt idx="2317">
                  <c:v>55968</c:v>
                </c:pt>
                <c:pt idx="2318">
                  <c:v>55975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56005</c:v>
                </c:pt>
                <c:pt idx="2323">
                  <c:v>56012</c:v>
                </c:pt>
                <c:pt idx="2324">
                  <c:v>56019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56216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56251</c:v>
                </c:pt>
                <c:pt idx="2358">
                  <c:v>56257</c:v>
                </c:pt>
                <c:pt idx="2359">
                  <c:v>56264</c:v>
                </c:pt>
                <c:pt idx="2360">
                  <c:v>56271</c:v>
                </c:pt>
                <c:pt idx="2361">
                  <c:v>56278</c:v>
                </c:pt>
                <c:pt idx="2362">
                  <c:v>56285</c:v>
                </c:pt>
                <c:pt idx="2363">
                  <c:v>56292</c:v>
                </c:pt>
                <c:pt idx="2364">
                  <c:v>56299</c:v>
                </c:pt>
                <c:pt idx="2365">
                  <c:v>56306</c:v>
                </c:pt>
                <c:pt idx="2366">
                  <c:v>56313</c:v>
                </c:pt>
                <c:pt idx="2367">
                  <c:v>56320</c:v>
                </c:pt>
                <c:pt idx="2368">
                  <c:v>56327</c:v>
                </c:pt>
                <c:pt idx="2369">
                  <c:v>56334</c:v>
                </c:pt>
                <c:pt idx="2370">
                  <c:v>56341</c:v>
                </c:pt>
                <c:pt idx="2371">
                  <c:v>56348</c:v>
                </c:pt>
                <c:pt idx="2372">
                  <c:v>56355</c:v>
                </c:pt>
                <c:pt idx="2373">
                  <c:v>56362</c:v>
                </c:pt>
                <c:pt idx="2374">
                  <c:v>56369</c:v>
                </c:pt>
                <c:pt idx="2375">
                  <c:v>56376</c:v>
                </c:pt>
                <c:pt idx="2376">
                  <c:v>56383</c:v>
                </c:pt>
                <c:pt idx="2377">
                  <c:v>56390</c:v>
                </c:pt>
                <c:pt idx="2378">
                  <c:v>56397</c:v>
                </c:pt>
                <c:pt idx="2379">
                  <c:v>56404</c:v>
                </c:pt>
                <c:pt idx="2380">
                  <c:v>56411</c:v>
                </c:pt>
                <c:pt idx="2381">
                  <c:v>56418</c:v>
                </c:pt>
                <c:pt idx="2382">
                  <c:v>56425</c:v>
                </c:pt>
                <c:pt idx="2383">
                  <c:v>56432</c:v>
                </c:pt>
                <c:pt idx="2384">
                  <c:v>56439</c:v>
                </c:pt>
                <c:pt idx="2385">
                  <c:v>56446</c:v>
                </c:pt>
                <c:pt idx="2386">
                  <c:v>56453</c:v>
                </c:pt>
                <c:pt idx="2387">
                  <c:v>56460</c:v>
                </c:pt>
                <c:pt idx="2388">
                  <c:v>56467</c:v>
                </c:pt>
                <c:pt idx="2389">
                  <c:v>56474</c:v>
                </c:pt>
                <c:pt idx="2390">
                  <c:v>56481</c:v>
                </c:pt>
                <c:pt idx="2391">
                  <c:v>56488</c:v>
                </c:pt>
                <c:pt idx="2392">
                  <c:v>56495</c:v>
                </c:pt>
                <c:pt idx="2393">
                  <c:v>56502</c:v>
                </c:pt>
                <c:pt idx="2394">
                  <c:v>56509</c:v>
                </c:pt>
                <c:pt idx="2395">
                  <c:v>56516</c:v>
                </c:pt>
                <c:pt idx="2396">
                  <c:v>56523</c:v>
                </c:pt>
                <c:pt idx="2397">
                  <c:v>56530</c:v>
                </c:pt>
                <c:pt idx="2398">
                  <c:v>56537</c:v>
                </c:pt>
                <c:pt idx="2399">
                  <c:v>56544</c:v>
                </c:pt>
                <c:pt idx="2400">
                  <c:v>56551</c:v>
                </c:pt>
                <c:pt idx="2401">
                  <c:v>56558</c:v>
                </c:pt>
                <c:pt idx="2402">
                  <c:v>56565</c:v>
                </c:pt>
                <c:pt idx="2403">
                  <c:v>56572</c:v>
                </c:pt>
                <c:pt idx="2404">
                  <c:v>56580</c:v>
                </c:pt>
                <c:pt idx="2405">
                  <c:v>56586</c:v>
                </c:pt>
                <c:pt idx="2406">
                  <c:v>56593</c:v>
                </c:pt>
                <c:pt idx="2407">
                  <c:v>56600</c:v>
                </c:pt>
                <c:pt idx="2408">
                  <c:v>56607</c:v>
                </c:pt>
                <c:pt idx="2409">
                  <c:v>56614</c:v>
                </c:pt>
                <c:pt idx="2410">
                  <c:v>56621</c:v>
                </c:pt>
                <c:pt idx="2411">
                  <c:v>56628</c:v>
                </c:pt>
                <c:pt idx="2412">
                  <c:v>56635</c:v>
                </c:pt>
                <c:pt idx="2413">
                  <c:v>56642</c:v>
                </c:pt>
                <c:pt idx="2414">
                  <c:v>56649</c:v>
                </c:pt>
                <c:pt idx="2415">
                  <c:v>56656</c:v>
                </c:pt>
                <c:pt idx="2416">
                  <c:v>56663</c:v>
                </c:pt>
                <c:pt idx="2417">
                  <c:v>56670</c:v>
                </c:pt>
                <c:pt idx="2418">
                  <c:v>56677</c:v>
                </c:pt>
                <c:pt idx="2419">
                  <c:v>56684</c:v>
                </c:pt>
                <c:pt idx="2420">
                  <c:v>56691</c:v>
                </c:pt>
                <c:pt idx="2421">
                  <c:v>56698</c:v>
                </c:pt>
                <c:pt idx="2422">
                  <c:v>56705</c:v>
                </c:pt>
                <c:pt idx="2423">
                  <c:v>56712</c:v>
                </c:pt>
                <c:pt idx="2424">
                  <c:v>56719</c:v>
                </c:pt>
                <c:pt idx="2425">
                  <c:v>56726</c:v>
                </c:pt>
                <c:pt idx="2426">
                  <c:v>56733</c:v>
                </c:pt>
                <c:pt idx="2427">
                  <c:v>56740</c:v>
                </c:pt>
                <c:pt idx="2428">
                  <c:v>56747</c:v>
                </c:pt>
                <c:pt idx="2429">
                  <c:v>56754</c:v>
                </c:pt>
                <c:pt idx="2430">
                  <c:v>56761</c:v>
                </c:pt>
                <c:pt idx="2431">
                  <c:v>56768</c:v>
                </c:pt>
                <c:pt idx="2432">
                  <c:v>56775</c:v>
                </c:pt>
                <c:pt idx="2433">
                  <c:v>56782</c:v>
                </c:pt>
                <c:pt idx="2434">
                  <c:v>56789</c:v>
                </c:pt>
                <c:pt idx="2435">
                  <c:v>56796</c:v>
                </c:pt>
                <c:pt idx="2436">
                  <c:v>56803</c:v>
                </c:pt>
                <c:pt idx="2437">
                  <c:v>56810</c:v>
                </c:pt>
                <c:pt idx="2438">
                  <c:v>56817</c:v>
                </c:pt>
                <c:pt idx="2439">
                  <c:v>56824</c:v>
                </c:pt>
                <c:pt idx="2440">
                  <c:v>56831</c:v>
                </c:pt>
                <c:pt idx="2441">
                  <c:v>56838</c:v>
                </c:pt>
                <c:pt idx="2442">
                  <c:v>56845</c:v>
                </c:pt>
                <c:pt idx="2443">
                  <c:v>56852</c:v>
                </c:pt>
                <c:pt idx="2444">
                  <c:v>56859</c:v>
                </c:pt>
                <c:pt idx="2445">
                  <c:v>56866</c:v>
                </c:pt>
                <c:pt idx="2446">
                  <c:v>56873</c:v>
                </c:pt>
                <c:pt idx="2447">
                  <c:v>56880</c:v>
                </c:pt>
                <c:pt idx="2448">
                  <c:v>56887</c:v>
                </c:pt>
                <c:pt idx="2449">
                  <c:v>56894</c:v>
                </c:pt>
                <c:pt idx="2450">
                  <c:v>56901</c:v>
                </c:pt>
                <c:pt idx="2451">
                  <c:v>56908</c:v>
                </c:pt>
                <c:pt idx="2452">
                  <c:v>56915</c:v>
                </c:pt>
                <c:pt idx="2453">
                  <c:v>56922</c:v>
                </c:pt>
                <c:pt idx="2454">
                  <c:v>56930</c:v>
                </c:pt>
                <c:pt idx="2455">
                  <c:v>56936</c:v>
                </c:pt>
                <c:pt idx="2456">
                  <c:v>56944</c:v>
                </c:pt>
                <c:pt idx="2457">
                  <c:v>56950</c:v>
                </c:pt>
                <c:pt idx="2458">
                  <c:v>56957</c:v>
                </c:pt>
                <c:pt idx="2459">
                  <c:v>56964</c:v>
                </c:pt>
                <c:pt idx="2460">
                  <c:v>56971</c:v>
                </c:pt>
                <c:pt idx="2461">
                  <c:v>56983</c:v>
                </c:pt>
                <c:pt idx="2462">
                  <c:v>56986</c:v>
                </c:pt>
                <c:pt idx="2463">
                  <c:v>56993</c:v>
                </c:pt>
                <c:pt idx="2464">
                  <c:v>57000</c:v>
                </c:pt>
                <c:pt idx="2465">
                  <c:v>57007</c:v>
                </c:pt>
                <c:pt idx="2466">
                  <c:v>57014</c:v>
                </c:pt>
                <c:pt idx="2467">
                  <c:v>57021</c:v>
                </c:pt>
                <c:pt idx="2468">
                  <c:v>57028</c:v>
                </c:pt>
                <c:pt idx="2469">
                  <c:v>57035</c:v>
                </c:pt>
                <c:pt idx="2470">
                  <c:v>57042</c:v>
                </c:pt>
                <c:pt idx="2471">
                  <c:v>57049</c:v>
                </c:pt>
                <c:pt idx="2472">
                  <c:v>57056</c:v>
                </c:pt>
                <c:pt idx="2473">
                  <c:v>57063</c:v>
                </c:pt>
                <c:pt idx="2474">
                  <c:v>57074</c:v>
                </c:pt>
                <c:pt idx="2475">
                  <c:v>57077</c:v>
                </c:pt>
                <c:pt idx="2476">
                  <c:v>57084</c:v>
                </c:pt>
                <c:pt idx="2477">
                  <c:v>57091</c:v>
                </c:pt>
                <c:pt idx="2478">
                  <c:v>57098</c:v>
                </c:pt>
                <c:pt idx="2479">
                  <c:v>57105</c:v>
                </c:pt>
                <c:pt idx="2480">
                  <c:v>57112</c:v>
                </c:pt>
                <c:pt idx="2481">
                  <c:v>57119</c:v>
                </c:pt>
                <c:pt idx="2482">
                  <c:v>57126</c:v>
                </c:pt>
                <c:pt idx="2483">
                  <c:v>57133</c:v>
                </c:pt>
                <c:pt idx="2484">
                  <c:v>57140</c:v>
                </c:pt>
                <c:pt idx="2485">
                  <c:v>57147</c:v>
                </c:pt>
                <c:pt idx="2486">
                  <c:v>57154</c:v>
                </c:pt>
                <c:pt idx="2487">
                  <c:v>57161</c:v>
                </c:pt>
                <c:pt idx="2488">
                  <c:v>57168</c:v>
                </c:pt>
                <c:pt idx="2489">
                  <c:v>57175</c:v>
                </c:pt>
                <c:pt idx="2490">
                  <c:v>57182</c:v>
                </c:pt>
                <c:pt idx="2491">
                  <c:v>57189</c:v>
                </c:pt>
                <c:pt idx="2492">
                  <c:v>57196</c:v>
                </c:pt>
                <c:pt idx="2493">
                  <c:v>57203</c:v>
                </c:pt>
                <c:pt idx="2494">
                  <c:v>57210</c:v>
                </c:pt>
                <c:pt idx="2495">
                  <c:v>57217</c:v>
                </c:pt>
                <c:pt idx="2496">
                  <c:v>57224</c:v>
                </c:pt>
                <c:pt idx="2497">
                  <c:v>57231</c:v>
                </c:pt>
                <c:pt idx="2498">
                  <c:v>57238</c:v>
                </c:pt>
                <c:pt idx="2499">
                  <c:v>57245</c:v>
                </c:pt>
                <c:pt idx="2500">
                  <c:v>57252</c:v>
                </c:pt>
                <c:pt idx="2501">
                  <c:v>57259</c:v>
                </c:pt>
                <c:pt idx="2502">
                  <c:v>57266</c:v>
                </c:pt>
                <c:pt idx="2503">
                  <c:v>57273</c:v>
                </c:pt>
                <c:pt idx="2504">
                  <c:v>57280</c:v>
                </c:pt>
                <c:pt idx="2505">
                  <c:v>57287</c:v>
                </c:pt>
                <c:pt idx="2506">
                  <c:v>57297</c:v>
                </c:pt>
                <c:pt idx="2507">
                  <c:v>57301</c:v>
                </c:pt>
                <c:pt idx="2508">
                  <c:v>57308</c:v>
                </c:pt>
                <c:pt idx="2509">
                  <c:v>57315</c:v>
                </c:pt>
                <c:pt idx="2510">
                  <c:v>57322</c:v>
                </c:pt>
                <c:pt idx="2511">
                  <c:v>57329</c:v>
                </c:pt>
                <c:pt idx="2512">
                  <c:v>57336</c:v>
                </c:pt>
                <c:pt idx="2513">
                  <c:v>57343</c:v>
                </c:pt>
                <c:pt idx="2514">
                  <c:v>57350</c:v>
                </c:pt>
                <c:pt idx="2515">
                  <c:v>57357</c:v>
                </c:pt>
                <c:pt idx="2516">
                  <c:v>57364</c:v>
                </c:pt>
                <c:pt idx="2517">
                  <c:v>57371</c:v>
                </c:pt>
                <c:pt idx="2518">
                  <c:v>57378</c:v>
                </c:pt>
                <c:pt idx="2519">
                  <c:v>57385</c:v>
                </c:pt>
                <c:pt idx="2520">
                  <c:v>57392</c:v>
                </c:pt>
                <c:pt idx="2521">
                  <c:v>57399</c:v>
                </c:pt>
                <c:pt idx="2522">
                  <c:v>57406</c:v>
                </c:pt>
                <c:pt idx="2523">
                  <c:v>57413</c:v>
                </c:pt>
                <c:pt idx="2524">
                  <c:v>57420</c:v>
                </c:pt>
                <c:pt idx="2525">
                  <c:v>57427</c:v>
                </c:pt>
                <c:pt idx="2526">
                  <c:v>57434</c:v>
                </c:pt>
                <c:pt idx="2527">
                  <c:v>57441</c:v>
                </c:pt>
                <c:pt idx="2528">
                  <c:v>57448</c:v>
                </c:pt>
                <c:pt idx="2529">
                  <c:v>57459</c:v>
                </c:pt>
                <c:pt idx="2530">
                  <c:v>57462</c:v>
                </c:pt>
                <c:pt idx="2531">
                  <c:v>57469</c:v>
                </c:pt>
                <c:pt idx="2532">
                  <c:v>57476</c:v>
                </c:pt>
                <c:pt idx="2533">
                  <c:v>57483</c:v>
                </c:pt>
                <c:pt idx="2534">
                  <c:v>57490</c:v>
                </c:pt>
                <c:pt idx="2535">
                  <c:v>57497</c:v>
                </c:pt>
                <c:pt idx="2536">
                  <c:v>57504</c:v>
                </c:pt>
                <c:pt idx="2537">
                  <c:v>57511</c:v>
                </c:pt>
                <c:pt idx="2538">
                  <c:v>57518</c:v>
                </c:pt>
                <c:pt idx="2539">
                  <c:v>57525</c:v>
                </c:pt>
                <c:pt idx="2540">
                  <c:v>57532</c:v>
                </c:pt>
                <c:pt idx="2541">
                  <c:v>57539</c:v>
                </c:pt>
                <c:pt idx="2542">
                  <c:v>57546</c:v>
                </c:pt>
                <c:pt idx="2543">
                  <c:v>57553</c:v>
                </c:pt>
                <c:pt idx="2544">
                  <c:v>57560</c:v>
                </c:pt>
                <c:pt idx="2545">
                  <c:v>57567</c:v>
                </c:pt>
                <c:pt idx="2546">
                  <c:v>57574</c:v>
                </c:pt>
                <c:pt idx="2547">
                  <c:v>57581</c:v>
                </c:pt>
                <c:pt idx="2548">
                  <c:v>57588</c:v>
                </c:pt>
                <c:pt idx="2549">
                  <c:v>57595</c:v>
                </c:pt>
                <c:pt idx="2550">
                  <c:v>57602</c:v>
                </c:pt>
                <c:pt idx="2551">
                  <c:v>57609</c:v>
                </c:pt>
                <c:pt idx="2552">
                  <c:v>57616</c:v>
                </c:pt>
                <c:pt idx="2553">
                  <c:v>57623</c:v>
                </c:pt>
                <c:pt idx="2554">
                  <c:v>57630</c:v>
                </c:pt>
                <c:pt idx="2555">
                  <c:v>57637</c:v>
                </c:pt>
                <c:pt idx="2556">
                  <c:v>57644</c:v>
                </c:pt>
                <c:pt idx="2557">
                  <c:v>57651</c:v>
                </c:pt>
                <c:pt idx="2558">
                  <c:v>57658</c:v>
                </c:pt>
                <c:pt idx="2559">
                  <c:v>57665</c:v>
                </c:pt>
                <c:pt idx="2560">
                  <c:v>57672</c:v>
                </c:pt>
                <c:pt idx="2561">
                  <c:v>57679</c:v>
                </c:pt>
                <c:pt idx="2562">
                  <c:v>57686</c:v>
                </c:pt>
                <c:pt idx="2563">
                  <c:v>57693</c:v>
                </c:pt>
                <c:pt idx="2564">
                  <c:v>57700</c:v>
                </c:pt>
                <c:pt idx="2565">
                  <c:v>57710</c:v>
                </c:pt>
                <c:pt idx="2566">
                  <c:v>57717</c:v>
                </c:pt>
                <c:pt idx="2567">
                  <c:v>57724</c:v>
                </c:pt>
                <c:pt idx="2568">
                  <c:v>57732</c:v>
                </c:pt>
                <c:pt idx="2569">
                  <c:v>57738</c:v>
                </c:pt>
                <c:pt idx="2570">
                  <c:v>57745</c:v>
                </c:pt>
                <c:pt idx="2571">
                  <c:v>57752</c:v>
                </c:pt>
                <c:pt idx="2572">
                  <c:v>57760</c:v>
                </c:pt>
                <c:pt idx="2573">
                  <c:v>57766</c:v>
                </c:pt>
                <c:pt idx="2574">
                  <c:v>57773</c:v>
                </c:pt>
                <c:pt idx="2575">
                  <c:v>57780</c:v>
                </c:pt>
                <c:pt idx="2576">
                  <c:v>57787</c:v>
                </c:pt>
                <c:pt idx="2577">
                  <c:v>57794</c:v>
                </c:pt>
                <c:pt idx="2578">
                  <c:v>57801</c:v>
                </c:pt>
                <c:pt idx="2579">
                  <c:v>57808</c:v>
                </c:pt>
                <c:pt idx="2580">
                  <c:v>57817</c:v>
                </c:pt>
                <c:pt idx="2581">
                  <c:v>57822</c:v>
                </c:pt>
                <c:pt idx="2582">
                  <c:v>57829</c:v>
                </c:pt>
                <c:pt idx="2583">
                  <c:v>57837</c:v>
                </c:pt>
                <c:pt idx="2584">
                  <c:v>57843</c:v>
                </c:pt>
                <c:pt idx="2585">
                  <c:v>57850</c:v>
                </c:pt>
                <c:pt idx="2586">
                  <c:v>57858</c:v>
                </c:pt>
                <c:pt idx="2587">
                  <c:v>57864</c:v>
                </c:pt>
                <c:pt idx="2588">
                  <c:v>57871</c:v>
                </c:pt>
                <c:pt idx="2589">
                  <c:v>57878</c:v>
                </c:pt>
                <c:pt idx="2590">
                  <c:v>57885</c:v>
                </c:pt>
                <c:pt idx="2591">
                  <c:v>57892</c:v>
                </c:pt>
                <c:pt idx="2592">
                  <c:v>57899</c:v>
                </c:pt>
                <c:pt idx="2593">
                  <c:v>57906</c:v>
                </c:pt>
                <c:pt idx="2594">
                  <c:v>57913</c:v>
                </c:pt>
                <c:pt idx="2595">
                  <c:v>57920</c:v>
                </c:pt>
                <c:pt idx="2596">
                  <c:v>57927</c:v>
                </c:pt>
                <c:pt idx="2597">
                  <c:v>57934</c:v>
                </c:pt>
                <c:pt idx="2598">
                  <c:v>57941</c:v>
                </c:pt>
                <c:pt idx="2599">
                  <c:v>57949</c:v>
                </c:pt>
                <c:pt idx="2600">
                  <c:v>57956</c:v>
                </c:pt>
                <c:pt idx="2601">
                  <c:v>57962</c:v>
                </c:pt>
                <c:pt idx="2602">
                  <c:v>57969</c:v>
                </c:pt>
                <c:pt idx="2603">
                  <c:v>57976</c:v>
                </c:pt>
                <c:pt idx="2604">
                  <c:v>57983</c:v>
                </c:pt>
                <c:pt idx="2605">
                  <c:v>57990</c:v>
                </c:pt>
                <c:pt idx="2606">
                  <c:v>57998</c:v>
                </c:pt>
                <c:pt idx="2607">
                  <c:v>58004</c:v>
                </c:pt>
                <c:pt idx="2608">
                  <c:v>58011</c:v>
                </c:pt>
                <c:pt idx="2609">
                  <c:v>58018</c:v>
                </c:pt>
                <c:pt idx="2610">
                  <c:v>58026</c:v>
                </c:pt>
                <c:pt idx="2611">
                  <c:v>58032</c:v>
                </c:pt>
                <c:pt idx="2612">
                  <c:v>58039</c:v>
                </c:pt>
                <c:pt idx="2613">
                  <c:v>58046</c:v>
                </c:pt>
                <c:pt idx="2614">
                  <c:v>58053</c:v>
                </c:pt>
                <c:pt idx="2615">
                  <c:v>58060</c:v>
                </c:pt>
                <c:pt idx="2616">
                  <c:v>58067</c:v>
                </c:pt>
                <c:pt idx="2617">
                  <c:v>58075</c:v>
                </c:pt>
                <c:pt idx="2618">
                  <c:v>58082</c:v>
                </c:pt>
                <c:pt idx="2619">
                  <c:v>58089</c:v>
                </c:pt>
                <c:pt idx="2620">
                  <c:v>58096</c:v>
                </c:pt>
                <c:pt idx="2621">
                  <c:v>58103</c:v>
                </c:pt>
                <c:pt idx="2622">
                  <c:v>58110</c:v>
                </c:pt>
                <c:pt idx="2623">
                  <c:v>58117</c:v>
                </c:pt>
                <c:pt idx="2624">
                  <c:v>58124</c:v>
                </c:pt>
                <c:pt idx="2625">
                  <c:v>58131</c:v>
                </c:pt>
                <c:pt idx="2626">
                  <c:v>58138</c:v>
                </c:pt>
                <c:pt idx="2627">
                  <c:v>58145</c:v>
                </c:pt>
                <c:pt idx="2628">
                  <c:v>58152</c:v>
                </c:pt>
                <c:pt idx="2629">
                  <c:v>58159</c:v>
                </c:pt>
                <c:pt idx="2630">
                  <c:v>58168</c:v>
                </c:pt>
                <c:pt idx="2631">
                  <c:v>58175</c:v>
                </c:pt>
                <c:pt idx="2632">
                  <c:v>58182</c:v>
                </c:pt>
                <c:pt idx="2633">
                  <c:v>58189</c:v>
                </c:pt>
                <c:pt idx="2634">
                  <c:v>58196</c:v>
                </c:pt>
                <c:pt idx="2635">
                  <c:v>58203</c:v>
                </c:pt>
                <c:pt idx="2636">
                  <c:v>58210</c:v>
                </c:pt>
                <c:pt idx="2637">
                  <c:v>58217</c:v>
                </c:pt>
                <c:pt idx="2638">
                  <c:v>58224</c:v>
                </c:pt>
                <c:pt idx="2639">
                  <c:v>58231</c:v>
                </c:pt>
                <c:pt idx="2640">
                  <c:v>58238</c:v>
                </c:pt>
                <c:pt idx="2641">
                  <c:v>58245</c:v>
                </c:pt>
                <c:pt idx="2642">
                  <c:v>58252</c:v>
                </c:pt>
                <c:pt idx="2643">
                  <c:v>58259</c:v>
                </c:pt>
                <c:pt idx="2644">
                  <c:v>58266</c:v>
                </c:pt>
                <c:pt idx="2645">
                  <c:v>58273</c:v>
                </c:pt>
                <c:pt idx="2646">
                  <c:v>58280</c:v>
                </c:pt>
                <c:pt idx="2647">
                  <c:v>58287</c:v>
                </c:pt>
                <c:pt idx="2648">
                  <c:v>58294</c:v>
                </c:pt>
                <c:pt idx="2649">
                  <c:v>58301</c:v>
                </c:pt>
                <c:pt idx="2650">
                  <c:v>58308</c:v>
                </c:pt>
                <c:pt idx="2651">
                  <c:v>58315</c:v>
                </c:pt>
                <c:pt idx="2652">
                  <c:v>58322</c:v>
                </c:pt>
                <c:pt idx="2653">
                  <c:v>58329</c:v>
                </c:pt>
                <c:pt idx="2654">
                  <c:v>58336</c:v>
                </c:pt>
                <c:pt idx="2655">
                  <c:v>58343</c:v>
                </c:pt>
                <c:pt idx="2656">
                  <c:v>58350</c:v>
                </c:pt>
                <c:pt idx="2657">
                  <c:v>58357</c:v>
                </c:pt>
                <c:pt idx="2658">
                  <c:v>58364</c:v>
                </c:pt>
                <c:pt idx="2659">
                  <c:v>58371</c:v>
                </c:pt>
                <c:pt idx="2660">
                  <c:v>58378</c:v>
                </c:pt>
                <c:pt idx="2661">
                  <c:v>58385</c:v>
                </c:pt>
                <c:pt idx="2662">
                  <c:v>58392</c:v>
                </c:pt>
                <c:pt idx="2663">
                  <c:v>58399</c:v>
                </c:pt>
                <c:pt idx="2664">
                  <c:v>58407</c:v>
                </c:pt>
                <c:pt idx="2665">
                  <c:v>58413</c:v>
                </c:pt>
                <c:pt idx="2666">
                  <c:v>58420</c:v>
                </c:pt>
                <c:pt idx="2667">
                  <c:v>58427</c:v>
                </c:pt>
                <c:pt idx="2668">
                  <c:v>58438</c:v>
                </c:pt>
                <c:pt idx="2669">
                  <c:v>58442</c:v>
                </c:pt>
                <c:pt idx="2670">
                  <c:v>58448</c:v>
                </c:pt>
                <c:pt idx="2671">
                  <c:v>58455</c:v>
                </c:pt>
                <c:pt idx="2672">
                  <c:v>58462</c:v>
                </c:pt>
                <c:pt idx="2673">
                  <c:v>58469</c:v>
                </c:pt>
                <c:pt idx="2674">
                  <c:v>58476</c:v>
                </c:pt>
                <c:pt idx="2675">
                  <c:v>58483</c:v>
                </c:pt>
                <c:pt idx="2676">
                  <c:v>58490</c:v>
                </c:pt>
                <c:pt idx="2677">
                  <c:v>58497</c:v>
                </c:pt>
                <c:pt idx="2678">
                  <c:v>58504</c:v>
                </c:pt>
                <c:pt idx="2679">
                  <c:v>58511</c:v>
                </c:pt>
                <c:pt idx="2680">
                  <c:v>58518</c:v>
                </c:pt>
                <c:pt idx="2681">
                  <c:v>58525</c:v>
                </c:pt>
                <c:pt idx="2682">
                  <c:v>58532</c:v>
                </c:pt>
                <c:pt idx="2683">
                  <c:v>58539</c:v>
                </c:pt>
                <c:pt idx="2684">
                  <c:v>58546</c:v>
                </c:pt>
                <c:pt idx="2685">
                  <c:v>58553</c:v>
                </c:pt>
                <c:pt idx="2686">
                  <c:v>58560</c:v>
                </c:pt>
                <c:pt idx="2687">
                  <c:v>58567</c:v>
                </c:pt>
                <c:pt idx="2688">
                  <c:v>58574</c:v>
                </c:pt>
                <c:pt idx="2689">
                  <c:v>58581</c:v>
                </c:pt>
                <c:pt idx="2690">
                  <c:v>58588</c:v>
                </c:pt>
                <c:pt idx="2691">
                  <c:v>58595</c:v>
                </c:pt>
                <c:pt idx="2692">
                  <c:v>58602</c:v>
                </c:pt>
                <c:pt idx="2693">
                  <c:v>58609</c:v>
                </c:pt>
                <c:pt idx="2694">
                  <c:v>58616</c:v>
                </c:pt>
                <c:pt idx="2695">
                  <c:v>58623</c:v>
                </c:pt>
                <c:pt idx="2696">
                  <c:v>58630</c:v>
                </c:pt>
                <c:pt idx="2697">
                  <c:v>58637</c:v>
                </c:pt>
                <c:pt idx="2698">
                  <c:v>58644</c:v>
                </c:pt>
                <c:pt idx="2699">
                  <c:v>58651</c:v>
                </c:pt>
                <c:pt idx="2700">
                  <c:v>58658</c:v>
                </c:pt>
                <c:pt idx="2701">
                  <c:v>58665</c:v>
                </c:pt>
                <c:pt idx="2702">
                  <c:v>58672</c:v>
                </c:pt>
                <c:pt idx="2703">
                  <c:v>58679</c:v>
                </c:pt>
                <c:pt idx="2704">
                  <c:v>58686</c:v>
                </c:pt>
                <c:pt idx="2705">
                  <c:v>58693</c:v>
                </c:pt>
                <c:pt idx="2706">
                  <c:v>58700</c:v>
                </c:pt>
                <c:pt idx="2707">
                  <c:v>58707</c:v>
                </c:pt>
                <c:pt idx="2708">
                  <c:v>58714</c:v>
                </c:pt>
                <c:pt idx="2709">
                  <c:v>58721</c:v>
                </c:pt>
                <c:pt idx="2710">
                  <c:v>58728</c:v>
                </c:pt>
                <c:pt idx="2711">
                  <c:v>58735</c:v>
                </c:pt>
                <c:pt idx="2712">
                  <c:v>58742</c:v>
                </c:pt>
                <c:pt idx="2713">
                  <c:v>58749</c:v>
                </c:pt>
                <c:pt idx="2714">
                  <c:v>58757</c:v>
                </c:pt>
                <c:pt idx="2715">
                  <c:v>58763</c:v>
                </c:pt>
                <c:pt idx="2716">
                  <c:v>58771</c:v>
                </c:pt>
                <c:pt idx="2717">
                  <c:v>58777</c:v>
                </c:pt>
                <c:pt idx="2718">
                  <c:v>58784</c:v>
                </c:pt>
                <c:pt idx="2719">
                  <c:v>58791</c:v>
                </c:pt>
                <c:pt idx="2720">
                  <c:v>58798</c:v>
                </c:pt>
                <c:pt idx="2721">
                  <c:v>58810</c:v>
                </c:pt>
                <c:pt idx="2722">
                  <c:v>58813</c:v>
                </c:pt>
                <c:pt idx="2723">
                  <c:v>58820</c:v>
                </c:pt>
                <c:pt idx="2724">
                  <c:v>58827</c:v>
                </c:pt>
                <c:pt idx="2725">
                  <c:v>58834</c:v>
                </c:pt>
                <c:pt idx="2726">
                  <c:v>58841</c:v>
                </c:pt>
                <c:pt idx="2727">
                  <c:v>58848</c:v>
                </c:pt>
                <c:pt idx="2728">
                  <c:v>58855</c:v>
                </c:pt>
                <c:pt idx="2729">
                  <c:v>58862</c:v>
                </c:pt>
                <c:pt idx="2730">
                  <c:v>58869</c:v>
                </c:pt>
                <c:pt idx="2731">
                  <c:v>58876</c:v>
                </c:pt>
                <c:pt idx="2732">
                  <c:v>58883</c:v>
                </c:pt>
                <c:pt idx="2733">
                  <c:v>58890</c:v>
                </c:pt>
                <c:pt idx="2734">
                  <c:v>58897</c:v>
                </c:pt>
                <c:pt idx="2735">
                  <c:v>58908</c:v>
                </c:pt>
                <c:pt idx="2736">
                  <c:v>58911</c:v>
                </c:pt>
                <c:pt idx="2737">
                  <c:v>58918</c:v>
                </c:pt>
                <c:pt idx="2738">
                  <c:v>58925</c:v>
                </c:pt>
                <c:pt idx="2739">
                  <c:v>58932</c:v>
                </c:pt>
                <c:pt idx="2740">
                  <c:v>58939</c:v>
                </c:pt>
                <c:pt idx="2741">
                  <c:v>58946</c:v>
                </c:pt>
                <c:pt idx="2742">
                  <c:v>58953</c:v>
                </c:pt>
                <c:pt idx="2743">
                  <c:v>58960</c:v>
                </c:pt>
                <c:pt idx="2744">
                  <c:v>58967</c:v>
                </c:pt>
                <c:pt idx="2745">
                  <c:v>58974</c:v>
                </c:pt>
                <c:pt idx="2746">
                  <c:v>58981</c:v>
                </c:pt>
                <c:pt idx="2747">
                  <c:v>58988</c:v>
                </c:pt>
                <c:pt idx="2748">
                  <c:v>58995</c:v>
                </c:pt>
                <c:pt idx="2749">
                  <c:v>59002</c:v>
                </c:pt>
                <c:pt idx="2750">
                  <c:v>59009</c:v>
                </c:pt>
                <c:pt idx="2751">
                  <c:v>59016</c:v>
                </c:pt>
                <c:pt idx="2752">
                  <c:v>59023</c:v>
                </c:pt>
                <c:pt idx="2753">
                  <c:v>59030</c:v>
                </c:pt>
                <c:pt idx="2754">
                  <c:v>59037</c:v>
                </c:pt>
                <c:pt idx="2755">
                  <c:v>59044</c:v>
                </c:pt>
                <c:pt idx="2756">
                  <c:v>59051</c:v>
                </c:pt>
                <c:pt idx="2757">
                  <c:v>59058</c:v>
                </c:pt>
                <c:pt idx="2758">
                  <c:v>59065</c:v>
                </c:pt>
                <c:pt idx="2759">
                  <c:v>59072</c:v>
                </c:pt>
                <c:pt idx="2760">
                  <c:v>59079</c:v>
                </c:pt>
                <c:pt idx="2761">
                  <c:v>59086</c:v>
                </c:pt>
                <c:pt idx="2762">
                  <c:v>59093</c:v>
                </c:pt>
                <c:pt idx="2763">
                  <c:v>59100</c:v>
                </c:pt>
                <c:pt idx="2764">
                  <c:v>59107</c:v>
                </c:pt>
                <c:pt idx="2765">
                  <c:v>59114</c:v>
                </c:pt>
                <c:pt idx="2766">
                  <c:v>59124</c:v>
                </c:pt>
                <c:pt idx="2767">
                  <c:v>59128</c:v>
                </c:pt>
                <c:pt idx="2768">
                  <c:v>59135</c:v>
                </c:pt>
                <c:pt idx="2769">
                  <c:v>59142</c:v>
                </c:pt>
                <c:pt idx="2770">
                  <c:v>59149</c:v>
                </c:pt>
                <c:pt idx="2771">
                  <c:v>59156</c:v>
                </c:pt>
                <c:pt idx="2772">
                  <c:v>59163</c:v>
                </c:pt>
                <c:pt idx="2773">
                  <c:v>59170</c:v>
                </c:pt>
                <c:pt idx="2774">
                  <c:v>59177</c:v>
                </c:pt>
                <c:pt idx="2775">
                  <c:v>59184</c:v>
                </c:pt>
                <c:pt idx="2776">
                  <c:v>59191</c:v>
                </c:pt>
                <c:pt idx="2777">
                  <c:v>59198</c:v>
                </c:pt>
                <c:pt idx="2778">
                  <c:v>59205</c:v>
                </c:pt>
                <c:pt idx="2779">
                  <c:v>59212</c:v>
                </c:pt>
                <c:pt idx="2780">
                  <c:v>59219</c:v>
                </c:pt>
                <c:pt idx="2781">
                  <c:v>59226</c:v>
                </c:pt>
                <c:pt idx="2782">
                  <c:v>59233</c:v>
                </c:pt>
                <c:pt idx="2783">
                  <c:v>59240</c:v>
                </c:pt>
                <c:pt idx="2784">
                  <c:v>59247</c:v>
                </c:pt>
                <c:pt idx="2785">
                  <c:v>59258</c:v>
                </c:pt>
                <c:pt idx="2786">
                  <c:v>59261</c:v>
                </c:pt>
                <c:pt idx="2787">
                  <c:v>59268</c:v>
                </c:pt>
                <c:pt idx="2788">
                  <c:v>59275</c:v>
                </c:pt>
                <c:pt idx="2789">
                  <c:v>59282</c:v>
                </c:pt>
                <c:pt idx="2790">
                  <c:v>59289</c:v>
                </c:pt>
                <c:pt idx="2791">
                  <c:v>59296</c:v>
                </c:pt>
                <c:pt idx="2792">
                  <c:v>59303</c:v>
                </c:pt>
                <c:pt idx="2793">
                  <c:v>59310</c:v>
                </c:pt>
                <c:pt idx="2794">
                  <c:v>59317</c:v>
                </c:pt>
                <c:pt idx="2795">
                  <c:v>59324</c:v>
                </c:pt>
                <c:pt idx="2796">
                  <c:v>59331</c:v>
                </c:pt>
                <c:pt idx="2797">
                  <c:v>59338</c:v>
                </c:pt>
                <c:pt idx="2798">
                  <c:v>59345</c:v>
                </c:pt>
                <c:pt idx="2799">
                  <c:v>59352</c:v>
                </c:pt>
                <c:pt idx="2800">
                  <c:v>59359</c:v>
                </c:pt>
                <c:pt idx="2801">
                  <c:v>59366</c:v>
                </c:pt>
                <c:pt idx="2802">
                  <c:v>59373</c:v>
                </c:pt>
                <c:pt idx="2803">
                  <c:v>59380</c:v>
                </c:pt>
                <c:pt idx="2804">
                  <c:v>59387</c:v>
                </c:pt>
                <c:pt idx="2805">
                  <c:v>59394</c:v>
                </c:pt>
                <c:pt idx="2806">
                  <c:v>59401</c:v>
                </c:pt>
                <c:pt idx="2807">
                  <c:v>59408</c:v>
                </c:pt>
                <c:pt idx="2808">
                  <c:v>59415</c:v>
                </c:pt>
                <c:pt idx="2809">
                  <c:v>59422</c:v>
                </c:pt>
                <c:pt idx="2810">
                  <c:v>59429</c:v>
                </c:pt>
                <c:pt idx="2811">
                  <c:v>59436</c:v>
                </c:pt>
                <c:pt idx="2812">
                  <c:v>59443</c:v>
                </c:pt>
                <c:pt idx="2813">
                  <c:v>59450</c:v>
                </c:pt>
                <c:pt idx="2814">
                  <c:v>59457</c:v>
                </c:pt>
                <c:pt idx="2815">
                  <c:v>59464</c:v>
                </c:pt>
                <c:pt idx="2816">
                  <c:v>59471</c:v>
                </c:pt>
                <c:pt idx="2817">
                  <c:v>59478</c:v>
                </c:pt>
                <c:pt idx="2818">
                  <c:v>59488</c:v>
                </c:pt>
                <c:pt idx="2819">
                  <c:v>59492</c:v>
                </c:pt>
                <c:pt idx="2820">
                  <c:v>59499</c:v>
                </c:pt>
                <c:pt idx="2821">
                  <c:v>59506</c:v>
                </c:pt>
                <c:pt idx="2822">
                  <c:v>59513</c:v>
                </c:pt>
                <c:pt idx="2823">
                  <c:v>59520</c:v>
                </c:pt>
                <c:pt idx="2824">
                  <c:v>59527</c:v>
                </c:pt>
                <c:pt idx="2825">
                  <c:v>59534</c:v>
                </c:pt>
                <c:pt idx="2826">
                  <c:v>59541</c:v>
                </c:pt>
                <c:pt idx="2827">
                  <c:v>59548</c:v>
                </c:pt>
                <c:pt idx="2828">
                  <c:v>59555</c:v>
                </c:pt>
                <c:pt idx="2829">
                  <c:v>59562</c:v>
                </c:pt>
                <c:pt idx="2830">
                  <c:v>59569</c:v>
                </c:pt>
                <c:pt idx="2831">
                  <c:v>59576</c:v>
                </c:pt>
                <c:pt idx="2832">
                  <c:v>59583</c:v>
                </c:pt>
                <c:pt idx="2833">
                  <c:v>59590</c:v>
                </c:pt>
                <c:pt idx="2834">
                  <c:v>59597</c:v>
                </c:pt>
                <c:pt idx="2835">
                  <c:v>59604</c:v>
                </c:pt>
                <c:pt idx="2836">
                  <c:v>59611</c:v>
                </c:pt>
                <c:pt idx="2837">
                  <c:v>59618</c:v>
                </c:pt>
                <c:pt idx="2838">
                  <c:v>59625</c:v>
                </c:pt>
                <c:pt idx="2839">
                  <c:v>59632</c:v>
                </c:pt>
                <c:pt idx="2840">
                  <c:v>59643</c:v>
                </c:pt>
                <c:pt idx="2841">
                  <c:v>59646</c:v>
                </c:pt>
                <c:pt idx="2842">
                  <c:v>59653</c:v>
                </c:pt>
                <c:pt idx="2843">
                  <c:v>59660</c:v>
                </c:pt>
                <c:pt idx="2844">
                  <c:v>59667</c:v>
                </c:pt>
                <c:pt idx="2845">
                  <c:v>59674</c:v>
                </c:pt>
                <c:pt idx="2846">
                  <c:v>59681</c:v>
                </c:pt>
                <c:pt idx="2847">
                  <c:v>59688</c:v>
                </c:pt>
                <c:pt idx="2848">
                  <c:v>59695</c:v>
                </c:pt>
                <c:pt idx="2849">
                  <c:v>59702</c:v>
                </c:pt>
                <c:pt idx="2850">
                  <c:v>59709</c:v>
                </c:pt>
                <c:pt idx="2851">
                  <c:v>59716</c:v>
                </c:pt>
                <c:pt idx="2852">
                  <c:v>59723</c:v>
                </c:pt>
                <c:pt idx="2853">
                  <c:v>59730</c:v>
                </c:pt>
                <c:pt idx="2854">
                  <c:v>59737</c:v>
                </c:pt>
                <c:pt idx="2855">
                  <c:v>59744</c:v>
                </c:pt>
                <c:pt idx="2856">
                  <c:v>59751</c:v>
                </c:pt>
                <c:pt idx="2857">
                  <c:v>59758</c:v>
                </c:pt>
                <c:pt idx="2858">
                  <c:v>59765</c:v>
                </c:pt>
                <c:pt idx="2859">
                  <c:v>59772</c:v>
                </c:pt>
                <c:pt idx="2860">
                  <c:v>59779</c:v>
                </c:pt>
                <c:pt idx="2861">
                  <c:v>59786</c:v>
                </c:pt>
                <c:pt idx="2862">
                  <c:v>59793</c:v>
                </c:pt>
                <c:pt idx="2863">
                  <c:v>59800</c:v>
                </c:pt>
                <c:pt idx="2864">
                  <c:v>59807</c:v>
                </c:pt>
                <c:pt idx="2865">
                  <c:v>59814</c:v>
                </c:pt>
                <c:pt idx="2866">
                  <c:v>59821</c:v>
                </c:pt>
                <c:pt idx="2867">
                  <c:v>59828</c:v>
                </c:pt>
                <c:pt idx="2868">
                  <c:v>59835</c:v>
                </c:pt>
                <c:pt idx="2869">
                  <c:v>59842</c:v>
                </c:pt>
                <c:pt idx="2870">
                  <c:v>59849</c:v>
                </c:pt>
                <c:pt idx="2871">
                  <c:v>59856</c:v>
                </c:pt>
                <c:pt idx="2872">
                  <c:v>59863</c:v>
                </c:pt>
                <c:pt idx="2873">
                  <c:v>59870</c:v>
                </c:pt>
                <c:pt idx="2874">
                  <c:v>59877</c:v>
                </c:pt>
                <c:pt idx="2875">
                  <c:v>59884</c:v>
                </c:pt>
                <c:pt idx="2876">
                  <c:v>59891</c:v>
                </c:pt>
                <c:pt idx="2877">
                  <c:v>59901</c:v>
                </c:pt>
                <c:pt idx="2878">
                  <c:v>59908</c:v>
                </c:pt>
                <c:pt idx="2879">
                  <c:v>59915</c:v>
                </c:pt>
                <c:pt idx="2880">
                  <c:v>59923</c:v>
                </c:pt>
                <c:pt idx="2881">
                  <c:v>59929</c:v>
                </c:pt>
                <c:pt idx="2882">
                  <c:v>59936</c:v>
                </c:pt>
                <c:pt idx="2883">
                  <c:v>59943</c:v>
                </c:pt>
                <c:pt idx="2884">
                  <c:v>59951</c:v>
                </c:pt>
                <c:pt idx="2885">
                  <c:v>59957</c:v>
                </c:pt>
                <c:pt idx="2886">
                  <c:v>59964</c:v>
                </c:pt>
                <c:pt idx="2887">
                  <c:v>59971</c:v>
                </c:pt>
                <c:pt idx="2888">
                  <c:v>59978</c:v>
                </c:pt>
                <c:pt idx="2889">
                  <c:v>59985</c:v>
                </c:pt>
                <c:pt idx="2890">
                  <c:v>59992</c:v>
                </c:pt>
                <c:pt idx="2891">
                  <c:v>60001</c:v>
                </c:pt>
                <c:pt idx="2892">
                  <c:v>60006</c:v>
                </c:pt>
                <c:pt idx="2893">
                  <c:v>60013</c:v>
                </c:pt>
                <c:pt idx="2894">
                  <c:v>60020</c:v>
                </c:pt>
                <c:pt idx="2895">
                  <c:v>60028</c:v>
                </c:pt>
                <c:pt idx="2896">
                  <c:v>60034</c:v>
                </c:pt>
                <c:pt idx="2897">
                  <c:v>60041</c:v>
                </c:pt>
                <c:pt idx="2898">
                  <c:v>60049</c:v>
                </c:pt>
                <c:pt idx="2899">
                  <c:v>60055</c:v>
                </c:pt>
                <c:pt idx="2900">
                  <c:v>60062</c:v>
                </c:pt>
                <c:pt idx="2901">
                  <c:v>60069</c:v>
                </c:pt>
                <c:pt idx="2902">
                  <c:v>60076</c:v>
                </c:pt>
                <c:pt idx="2903">
                  <c:v>60083</c:v>
                </c:pt>
                <c:pt idx="2904">
                  <c:v>60090</c:v>
                </c:pt>
                <c:pt idx="2905">
                  <c:v>60097</c:v>
                </c:pt>
                <c:pt idx="2906">
                  <c:v>60104</c:v>
                </c:pt>
                <c:pt idx="2907">
                  <c:v>60111</c:v>
                </c:pt>
                <c:pt idx="2908">
                  <c:v>60118</c:v>
                </c:pt>
                <c:pt idx="2909">
                  <c:v>60125</c:v>
                </c:pt>
                <c:pt idx="2910">
                  <c:v>60132</c:v>
                </c:pt>
                <c:pt idx="2911">
                  <c:v>60140</c:v>
                </c:pt>
                <c:pt idx="2912">
                  <c:v>60147</c:v>
                </c:pt>
                <c:pt idx="2913">
                  <c:v>60153</c:v>
                </c:pt>
                <c:pt idx="2914">
                  <c:v>60160</c:v>
                </c:pt>
                <c:pt idx="2915">
                  <c:v>60167</c:v>
                </c:pt>
                <c:pt idx="2916">
                  <c:v>60174</c:v>
                </c:pt>
                <c:pt idx="2917">
                  <c:v>60181</c:v>
                </c:pt>
                <c:pt idx="2918">
                  <c:v>60189</c:v>
                </c:pt>
                <c:pt idx="2919">
                  <c:v>60195</c:v>
                </c:pt>
                <c:pt idx="2920">
                  <c:v>60202</c:v>
                </c:pt>
                <c:pt idx="2921">
                  <c:v>60209</c:v>
                </c:pt>
                <c:pt idx="2922">
                  <c:v>60216</c:v>
                </c:pt>
                <c:pt idx="2923">
                  <c:v>60223</c:v>
                </c:pt>
                <c:pt idx="2924">
                  <c:v>60230</c:v>
                </c:pt>
                <c:pt idx="2925">
                  <c:v>60237</c:v>
                </c:pt>
                <c:pt idx="2926">
                  <c:v>60244</c:v>
                </c:pt>
                <c:pt idx="2927">
                  <c:v>60251</c:v>
                </c:pt>
                <c:pt idx="2928">
                  <c:v>60258</c:v>
                </c:pt>
                <c:pt idx="2929">
                  <c:v>60267</c:v>
                </c:pt>
                <c:pt idx="2930">
                  <c:v>60274</c:v>
                </c:pt>
                <c:pt idx="2931">
                  <c:v>60281</c:v>
                </c:pt>
                <c:pt idx="2932">
                  <c:v>60288</c:v>
                </c:pt>
                <c:pt idx="2933">
                  <c:v>60295</c:v>
                </c:pt>
                <c:pt idx="2934">
                  <c:v>60302</c:v>
                </c:pt>
                <c:pt idx="2935">
                  <c:v>60309</c:v>
                </c:pt>
                <c:pt idx="2936">
                  <c:v>60316</c:v>
                </c:pt>
                <c:pt idx="2937">
                  <c:v>60323</c:v>
                </c:pt>
                <c:pt idx="2938">
                  <c:v>60330</c:v>
                </c:pt>
                <c:pt idx="2939">
                  <c:v>60337</c:v>
                </c:pt>
                <c:pt idx="2940">
                  <c:v>60344</c:v>
                </c:pt>
                <c:pt idx="2941">
                  <c:v>60351</c:v>
                </c:pt>
                <c:pt idx="2942">
                  <c:v>60359</c:v>
                </c:pt>
                <c:pt idx="2943">
                  <c:v>60366</c:v>
                </c:pt>
                <c:pt idx="2944">
                  <c:v>60373</c:v>
                </c:pt>
                <c:pt idx="2945">
                  <c:v>60380</c:v>
                </c:pt>
                <c:pt idx="2946">
                  <c:v>60387</c:v>
                </c:pt>
                <c:pt idx="2947">
                  <c:v>60394</c:v>
                </c:pt>
                <c:pt idx="2948">
                  <c:v>60401</c:v>
                </c:pt>
                <c:pt idx="2949">
                  <c:v>60408</c:v>
                </c:pt>
                <c:pt idx="2950">
                  <c:v>60415</c:v>
                </c:pt>
                <c:pt idx="2951">
                  <c:v>60422</c:v>
                </c:pt>
                <c:pt idx="2952">
                  <c:v>60429</c:v>
                </c:pt>
                <c:pt idx="2953">
                  <c:v>60436</c:v>
                </c:pt>
                <c:pt idx="2954">
                  <c:v>60443</c:v>
                </c:pt>
                <c:pt idx="2955">
                  <c:v>60450</c:v>
                </c:pt>
                <c:pt idx="2956">
                  <c:v>60457</c:v>
                </c:pt>
                <c:pt idx="2957">
                  <c:v>60464</c:v>
                </c:pt>
                <c:pt idx="2958">
                  <c:v>60471</c:v>
                </c:pt>
                <c:pt idx="2959">
                  <c:v>60478</c:v>
                </c:pt>
                <c:pt idx="2960">
                  <c:v>60485</c:v>
                </c:pt>
                <c:pt idx="2961">
                  <c:v>60492</c:v>
                </c:pt>
                <c:pt idx="2962">
                  <c:v>60499</c:v>
                </c:pt>
                <c:pt idx="2963">
                  <c:v>60506</c:v>
                </c:pt>
                <c:pt idx="2964">
                  <c:v>60513</c:v>
                </c:pt>
                <c:pt idx="2965">
                  <c:v>60520</c:v>
                </c:pt>
                <c:pt idx="2966">
                  <c:v>60527</c:v>
                </c:pt>
                <c:pt idx="2967">
                  <c:v>60534</c:v>
                </c:pt>
                <c:pt idx="2968">
                  <c:v>60541</c:v>
                </c:pt>
                <c:pt idx="2969">
                  <c:v>60548</c:v>
                </c:pt>
                <c:pt idx="2970">
                  <c:v>60555</c:v>
                </c:pt>
                <c:pt idx="2971">
                  <c:v>60562</c:v>
                </c:pt>
                <c:pt idx="2972">
                  <c:v>60569</c:v>
                </c:pt>
                <c:pt idx="2973">
                  <c:v>60576</c:v>
                </c:pt>
                <c:pt idx="2974">
                  <c:v>60583</c:v>
                </c:pt>
                <c:pt idx="2975">
                  <c:v>60590</c:v>
                </c:pt>
                <c:pt idx="2976">
                  <c:v>60598</c:v>
                </c:pt>
                <c:pt idx="2977">
                  <c:v>60604</c:v>
                </c:pt>
                <c:pt idx="2978">
                  <c:v>60611</c:v>
                </c:pt>
                <c:pt idx="2979">
                  <c:v>60618</c:v>
                </c:pt>
                <c:pt idx="2980">
                  <c:v>60625</c:v>
                </c:pt>
                <c:pt idx="2981">
                  <c:v>60632</c:v>
                </c:pt>
                <c:pt idx="2982">
                  <c:v>60639</c:v>
                </c:pt>
                <c:pt idx="2983">
                  <c:v>60646</c:v>
                </c:pt>
                <c:pt idx="2984">
                  <c:v>60653</c:v>
                </c:pt>
                <c:pt idx="2985">
                  <c:v>60660</c:v>
                </c:pt>
                <c:pt idx="2986">
                  <c:v>60667</c:v>
                </c:pt>
                <c:pt idx="2987">
                  <c:v>60674</c:v>
                </c:pt>
                <c:pt idx="2988">
                  <c:v>60681</c:v>
                </c:pt>
                <c:pt idx="2989">
                  <c:v>60688</c:v>
                </c:pt>
                <c:pt idx="2990">
                  <c:v>60695</c:v>
                </c:pt>
                <c:pt idx="2991">
                  <c:v>60702</c:v>
                </c:pt>
                <c:pt idx="2992">
                  <c:v>60709</c:v>
                </c:pt>
                <c:pt idx="2993">
                  <c:v>60716</c:v>
                </c:pt>
                <c:pt idx="2994">
                  <c:v>60723</c:v>
                </c:pt>
                <c:pt idx="2995">
                  <c:v>60730</c:v>
                </c:pt>
                <c:pt idx="2996">
                  <c:v>60737</c:v>
                </c:pt>
                <c:pt idx="2997">
                  <c:v>60744</c:v>
                </c:pt>
                <c:pt idx="2998">
                  <c:v>60751</c:v>
                </c:pt>
                <c:pt idx="2999">
                  <c:v>60758</c:v>
                </c:pt>
                <c:pt idx="3000">
                  <c:v>60765</c:v>
                </c:pt>
                <c:pt idx="3001">
                  <c:v>60772</c:v>
                </c:pt>
                <c:pt idx="3002">
                  <c:v>60779</c:v>
                </c:pt>
                <c:pt idx="3003">
                  <c:v>60786</c:v>
                </c:pt>
                <c:pt idx="3004">
                  <c:v>60793</c:v>
                </c:pt>
                <c:pt idx="3005">
                  <c:v>60800</c:v>
                </c:pt>
                <c:pt idx="3006">
                  <c:v>60807</c:v>
                </c:pt>
                <c:pt idx="3007">
                  <c:v>60814</c:v>
                </c:pt>
                <c:pt idx="3008">
                  <c:v>60821</c:v>
                </c:pt>
                <c:pt idx="3009">
                  <c:v>60828</c:v>
                </c:pt>
                <c:pt idx="3010">
                  <c:v>60835</c:v>
                </c:pt>
                <c:pt idx="3011">
                  <c:v>60842</c:v>
                </c:pt>
                <c:pt idx="3012">
                  <c:v>60849</c:v>
                </c:pt>
                <c:pt idx="3013">
                  <c:v>60856</c:v>
                </c:pt>
                <c:pt idx="3014">
                  <c:v>60863</c:v>
                </c:pt>
                <c:pt idx="3015">
                  <c:v>60870</c:v>
                </c:pt>
                <c:pt idx="3016">
                  <c:v>60877</c:v>
                </c:pt>
                <c:pt idx="3017">
                  <c:v>60884</c:v>
                </c:pt>
                <c:pt idx="3018">
                  <c:v>60891</c:v>
                </c:pt>
                <c:pt idx="3019">
                  <c:v>60898</c:v>
                </c:pt>
                <c:pt idx="3020">
                  <c:v>60905</c:v>
                </c:pt>
                <c:pt idx="3021">
                  <c:v>60912</c:v>
                </c:pt>
                <c:pt idx="3022">
                  <c:v>60919</c:v>
                </c:pt>
                <c:pt idx="3023">
                  <c:v>60926</c:v>
                </c:pt>
                <c:pt idx="3024">
                  <c:v>60933</c:v>
                </c:pt>
                <c:pt idx="3025">
                  <c:v>60940</c:v>
                </c:pt>
                <c:pt idx="3026">
                  <c:v>60948</c:v>
                </c:pt>
                <c:pt idx="3027">
                  <c:v>60954</c:v>
                </c:pt>
                <c:pt idx="3028">
                  <c:v>60962</c:v>
                </c:pt>
                <c:pt idx="3029">
                  <c:v>60968</c:v>
                </c:pt>
                <c:pt idx="3030">
                  <c:v>60975</c:v>
                </c:pt>
                <c:pt idx="3031">
                  <c:v>60982</c:v>
                </c:pt>
                <c:pt idx="3032">
                  <c:v>60989</c:v>
                </c:pt>
                <c:pt idx="3033">
                  <c:v>61001</c:v>
                </c:pt>
                <c:pt idx="3034">
                  <c:v>61004</c:v>
                </c:pt>
                <c:pt idx="3035">
                  <c:v>61011</c:v>
                </c:pt>
                <c:pt idx="3036">
                  <c:v>61018</c:v>
                </c:pt>
                <c:pt idx="3037">
                  <c:v>61025</c:v>
                </c:pt>
                <c:pt idx="3038">
                  <c:v>61032</c:v>
                </c:pt>
                <c:pt idx="3039">
                  <c:v>61039</c:v>
                </c:pt>
                <c:pt idx="3040">
                  <c:v>61046</c:v>
                </c:pt>
                <c:pt idx="3041">
                  <c:v>61053</c:v>
                </c:pt>
                <c:pt idx="3042">
                  <c:v>61060</c:v>
                </c:pt>
                <c:pt idx="3043">
                  <c:v>61067</c:v>
                </c:pt>
                <c:pt idx="3044">
                  <c:v>61074</c:v>
                </c:pt>
                <c:pt idx="3045">
                  <c:v>61081</c:v>
                </c:pt>
                <c:pt idx="3046">
                  <c:v>61092</c:v>
                </c:pt>
                <c:pt idx="3047">
                  <c:v>61095</c:v>
                </c:pt>
                <c:pt idx="3048">
                  <c:v>61102</c:v>
                </c:pt>
                <c:pt idx="3049">
                  <c:v>61109</c:v>
                </c:pt>
                <c:pt idx="3050">
                  <c:v>61116</c:v>
                </c:pt>
                <c:pt idx="3051">
                  <c:v>61123</c:v>
                </c:pt>
                <c:pt idx="3052">
                  <c:v>61130</c:v>
                </c:pt>
                <c:pt idx="3053">
                  <c:v>61137</c:v>
                </c:pt>
                <c:pt idx="3054">
                  <c:v>61144</c:v>
                </c:pt>
                <c:pt idx="3055">
                  <c:v>61151</c:v>
                </c:pt>
                <c:pt idx="3056">
                  <c:v>61158</c:v>
                </c:pt>
                <c:pt idx="3057">
                  <c:v>61165</c:v>
                </c:pt>
                <c:pt idx="3058">
                  <c:v>61172</c:v>
                </c:pt>
                <c:pt idx="3059">
                  <c:v>61179</c:v>
                </c:pt>
                <c:pt idx="3060">
                  <c:v>61186</c:v>
                </c:pt>
                <c:pt idx="3061">
                  <c:v>61193</c:v>
                </c:pt>
                <c:pt idx="3062">
                  <c:v>61200</c:v>
                </c:pt>
                <c:pt idx="3063">
                  <c:v>61207</c:v>
                </c:pt>
                <c:pt idx="3064">
                  <c:v>61214</c:v>
                </c:pt>
                <c:pt idx="3065">
                  <c:v>61221</c:v>
                </c:pt>
                <c:pt idx="3066">
                  <c:v>61228</c:v>
                </c:pt>
                <c:pt idx="3067">
                  <c:v>61235</c:v>
                </c:pt>
                <c:pt idx="3068">
                  <c:v>61242</c:v>
                </c:pt>
                <c:pt idx="3069">
                  <c:v>61249</c:v>
                </c:pt>
                <c:pt idx="3070">
                  <c:v>61256</c:v>
                </c:pt>
                <c:pt idx="3071">
                  <c:v>61263</c:v>
                </c:pt>
                <c:pt idx="3072">
                  <c:v>61270</c:v>
                </c:pt>
                <c:pt idx="3073">
                  <c:v>61277</c:v>
                </c:pt>
                <c:pt idx="3074">
                  <c:v>61284</c:v>
                </c:pt>
                <c:pt idx="3075">
                  <c:v>61291</c:v>
                </c:pt>
                <c:pt idx="3076">
                  <c:v>61298</c:v>
                </c:pt>
                <c:pt idx="3077">
                  <c:v>61305</c:v>
                </c:pt>
                <c:pt idx="3078">
                  <c:v>61315</c:v>
                </c:pt>
                <c:pt idx="3079">
                  <c:v>61319</c:v>
                </c:pt>
                <c:pt idx="3080">
                  <c:v>61326</c:v>
                </c:pt>
                <c:pt idx="3081">
                  <c:v>61333</c:v>
                </c:pt>
                <c:pt idx="3082">
                  <c:v>61340</c:v>
                </c:pt>
                <c:pt idx="3083">
                  <c:v>61347</c:v>
                </c:pt>
                <c:pt idx="3084">
                  <c:v>61354</c:v>
                </c:pt>
                <c:pt idx="3085">
                  <c:v>61361</c:v>
                </c:pt>
                <c:pt idx="3086">
                  <c:v>61368</c:v>
                </c:pt>
                <c:pt idx="3087">
                  <c:v>61375</c:v>
                </c:pt>
                <c:pt idx="3088">
                  <c:v>61382</c:v>
                </c:pt>
                <c:pt idx="3089">
                  <c:v>61389</c:v>
                </c:pt>
                <c:pt idx="3090">
                  <c:v>61396</c:v>
                </c:pt>
                <c:pt idx="3091">
                  <c:v>61403</c:v>
                </c:pt>
                <c:pt idx="3092">
                  <c:v>61410</c:v>
                </c:pt>
                <c:pt idx="3093">
                  <c:v>61417</c:v>
                </c:pt>
                <c:pt idx="3094">
                  <c:v>61424</c:v>
                </c:pt>
                <c:pt idx="3095">
                  <c:v>61431</c:v>
                </c:pt>
                <c:pt idx="3096">
                  <c:v>61438</c:v>
                </c:pt>
                <c:pt idx="3097">
                  <c:v>61445</c:v>
                </c:pt>
                <c:pt idx="3098">
                  <c:v>61452</c:v>
                </c:pt>
                <c:pt idx="3099">
                  <c:v>61459</c:v>
                </c:pt>
                <c:pt idx="3100">
                  <c:v>61466</c:v>
                </c:pt>
                <c:pt idx="3101">
                  <c:v>61477</c:v>
                </c:pt>
                <c:pt idx="3102">
                  <c:v>61480</c:v>
                </c:pt>
                <c:pt idx="3103">
                  <c:v>61487</c:v>
                </c:pt>
                <c:pt idx="3104">
                  <c:v>61494</c:v>
                </c:pt>
                <c:pt idx="3105">
                  <c:v>61501</c:v>
                </c:pt>
                <c:pt idx="3106">
                  <c:v>61508</c:v>
                </c:pt>
                <c:pt idx="3107">
                  <c:v>61515</c:v>
                </c:pt>
                <c:pt idx="3108">
                  <c:v>61522</c:v>
                </c:pt>
                <c:pt idx="3109">
                  <c:v>61529</c:v>
                </c:pt>
                <c:pt idx="3110">
                  <c:v>61536</c:v>
                </c:pt>
                <c:pt idx="3111">
                  <c:v>61543</c:v>
                </c:pt>
                <c:pt idx="3112">
                  <c:v>61550</c:v>
                </c:pt>
                <c:pt idx="3113">
                  <c:v>61557</c:v>
                </c:pt>
                <c:pt idx="3114">
                  <c:v>61564</c:v>
                </c:pt>
                <c:pt idx="3115">
                  <c:v>61571</c:v>
                </c:pt>
                <c:pt idx="3116">
                  <c:v>61578</c:v>
                </c:pt>
                <c:pt idx="3117">
                  <c:v>61585</c:v>
                </c:pt>
                <c:pt idx="3118">
                  <c:v>61592</c:v>
                </c:pt>
                <c:pt idx="3119">
                  <c:v>61599</c:v>
                </c:pt>
                <c:pt idx="3120">
                  <c:v>61606</c:v>
                </c:pt>
                <c:pt idx="3121">
                  <c:v>61613</c:v>
                </c:pt>
                <c:pt idx="3122">
                  <c:v>61620</c:v>
                </c:pt>
                <c:pt idx="3123">
                  <c:v>61627</c:v>
                </c:pt>
                <c:pt idx="3124">
                  <c:v>61634</c:v>
                </c:pt>
                <c:pt idx="3125">
                  <c:v>61641</c:v>
                </c:pt>
                <c:pt idx="3126">
                  <c:v>61648</c:v>
                </c:pt>
                <c:pt idx="3127">
                  <c:v>61655</c:v>
                </c:pt>
                <c:pt idx="3128">
                  <c:v>61662</c:v>
                </c:pt>
                <c:pt idx="3129">
                  <c:v>61669</c:v>
                </c:pt>
                <c:pt idx="3130">
                  <c:v>61676</c:v>
                </c:pt>
                <c:pt idx="3131">
                  <c:v>61683</c:v>
                </c:pt>
                <c:pt idx="3132">
                  <c:v>61690</c:v>
                </c:pt>
                <c:pt idx="3133">
                  <c:v>61697</c:v>
                </c:pt>
                <c:pt idx="3134">
                  <c:v>61704</c:v>
                </c:pt>
                <c:pt idx="3135">
                  <c:v>61711</c:v>
                </c:pt>
                <c:pt idx="3136">
                  <c:v>61718</c:v>
                </c:pt>
                <c:pt idx="3137">
                  <c:v>61728</c:v>
                </c:pt>
                <c:pt idx="3138">
                  <c:v>61735</c:v>
                </c:pt>
                <c:pt idx="3139">
                  <c:v>61742</c:v>
                </c:pt>
                <c:pt idx="3140">
                  <c:v>61750</c:v>
                </c:pt>
                <c:pt idx="3141">
                  <c:v>61756</c:v>
                </c:pt>
                <c:pt idx="3142">
                  <c:v>61763</c:v>
                </c:pt>
                <c:pt idx="3143">
                  <c:v>61770</c:v>
                </c:pt>
                <c:pt idx="3144">
                  <c:v>61778</c:v>
                </c:pt>
                <c:pt idx="3145">
                  <c:v>61784</c:v>
                </c:pt>
                <c:pt idx="3146">
                  <c:v>61791</c:v>
                </c:pt>
                <c:pt idx="3147">
                  <c:v>61798</c:v>
                </c:pt>
                <c:pt idx="3148">
                  <c:v>61805</c:v>
                </c:pt>
                <c:pt idx="3149">
                  <c:v>61812</c:v>
                </c:pt>
                <c:pt idx="3150">
                  <c:v>61819</c:v>
                </c:pt>
                <c:pt idx="3151">
                  <c:v>61826</c:v>
                </c:pt>
                <c:pt idx="3152">
                  <c:v>61835</c:v>
                </c:pt>
                <c:pt idx="3153">
                  <c:v>61840</c:v>
                </c:pt>
                <c:pt idx="3154">
                  <c:v>61847</c:v>
                </c:pt>
                <c:pt idx="3155">
                  <c:v>61855</c:v>
                </c:pt>
                <c:pt idx="3156">
                  <c:v>61861</c:v>
                </c:pt>
                <c:pt idx="3157">
                  <c:v>61868</c:v>
                </c:pt>
                <c:pt idx="3158">
                  <c:v>61876</c:v>
                </c:pt>
                <c:pt idx="3159">
                  <c:v>61882</c:v>
                </c:pt>
                <c:pt idx="3160">
                  <c:v>61889</c:v>
                </c:pt>
                <c:pt idx="3161">
                  <c:v>61896</c:v>
                </c:pt>
                <c:pt idx="3162">
                  <c:v>61903</c:v>
                </c:pt>
                <c:pt idx="3163">
                  <c:v>61910</c:v>
                </c:pt>
                <c:pt idx="3164">
                  <c:v>61917</c:v>
                </c:pt>
                <c:pt idx="3165">
                  <c:v>61924</c:v>
                </c:pt>
                <c:pt idx="3166">
                  <c:v>61931</c:v>
                </c:pt>
                <c:pt idx="3167">
                  <c:v>61938</c:v>
                </c:pt>
                <c:pt idx="3168">
                  <c:v>61945</c:v>
                </c:pt>
                <c:pt idx="3169">
                  <c:v>61952</c:v>
                </c:pt>
                <c:pt idx="3170">
                  <c:v>61959</c:v>
                </c:pt>
                <c:pt idx="3171">
                  <c:v>61967</c:v>
                </c:pt>
                <c:pt idx="3172">
                  <c:v>61974</c:v>
                </c:pt>
                <c:pt idx="3173">
                  <c:v>61980</c:v>
                </c:pt>
                <c:pt idx="3174">
                  <c:v>61987</c:v>
                </c:pt>
                <c:pt idx="3175">
                  <c:v>61994</c:v>
                </c:pt>
                <c:pt idx="3176">
                  <c:v>62001</c:v>
                </c:pt>
                <c:pt idx="3177">
                  <c:v>62008</c:v>
                </c:pt>
                <c:pt idx="3178">
                  <c:v>62016</c:v>
                </c:pt>
                <c:pt idx="3179">
                  <c:v>62022</c:v>
                </c:pt>
                <c:pt idx="3180">
                  <c:v>62029</c:v>
                </c:pt>
                <c:pt idx="3181">
                  <c:v>62036</c:v>
                </c:pt>
                <c:pt idx="3182">
                  <c:v>62044</c:v>
                </c:pt>
                <c:pt idx="3183">
                  <c:v>62050</c:v>
                </c:pt>
                <c:pt idx="3184">
                  <c:v>62057</c:v>
                </c:pt>
                <c:pt idx="3185">
                  <c:v>62064</c:v>
                </c:pt>
                <c:pt idx="3186">
                  <c:v>62071</c:v>
                </c:pt>
                <c:pt idx="3187">
                  <c:v>62078</c:v>
                </c:pt>
                <c:pt idx="3188">
                  <c:v>62085</c:v>
                </c:pt>
                <c:pt idx="3189">
                  <c:v>62093</c:v>
                </c:pt>
                <c:pt idx="3190">
                  <c:v>62100</c:v>
                </c:pt>
                <c:pt idx="3191">
                  <c:v>62107</c:v>
                </c:pt>
                <c:pt idx="3192">
                  <c:v>62114</c:v>
                </c:pt>
                <c:pt idx="3193">
                  <c:v>62121</c:v>
                </c:pt>
                <c:pt idx="3194">
                  <c:v>62128</c:v>
                </c:pt>
                <c:pt idx="3195">
                  <c:v>62135</c:v>
                </c:pt>
                <c:pt idx="3196">
                  <c:v>62142</c:v>
                </c:pt>
                <c:pt idx="3197">
                  <c:v>62149</c:v>
                </c:pt>
                <c:pt idx="3198">
                  <c:v>62156</c:v>
                </c:pt>
                <c:pt idx="3199">
                  <c:v>62163</c:v>
                </c:pt>
                <c:pt idx="3200">
                  <c:v>62170</c:v>
                </c:pt>
                <c:pt idx="3201">
                  <c:v>62177</c:v>
                </c:pt>
                <c:pt idx="3202">
                  <c:v>62186</c:v>
                </c:pt>
                <c:pt idx="3203">
                  <c:v>62193</c:v>
                </c:pt>
                <c:pt idx="3204">
                  <c:v>62200</c:v>
                </c:pt>
                <c:pt idx="3205">
                  <c:v>62207</c:v>
                </c:pt>
                <c:pt idx="3206">
                  <c:v>62214</c:v>
                </c:pt>
                <c:pt idx="3207">
                  <c:v>62221</c:v>
                </c:pt>
                <c:pt idx="3208">
                  <c:v>62228</c:v>
                </c:pt>
                <c:pt idx="3209">
                  <c:v>62235</c:v>
                </c:pt>
                <c:pt idx="3210">
                  <c:v>62242</c:v>
                </c:pt>
                <c:pt idx="3211">
                  <c:v>62249</c:v>
                </c:pt>
                <c:pt idx="3212">
                  <c:v>62256</c:v>
                </c:pt>
                <c:pt idx="3213">
                  <c:v>62263</c:v>
                </c:pt>
                <c:pt idx="3214">
                  <c:v>62270</c:v>
                </c:pt>
                <c:pt idx="3215">
                  <c:v>62277</c:v>
                </c:pt>
                <c:pt idx="3216">
                  <c:v>62284</c:v>
                </c:pt>
                <c:pt idx="3217">
                  <c:v>62291</c:v>
                </c:pt>
                <c:pt idx="3218">
                  <c:v>62298</c:v>
                </c:pt>
                <c:pt idx="3219">
                  <c:v>62305</c:v>
                </c:pt>
                <c:pt idx="3220">
                  <c:v>62312</c:v>
                </c:pt>
                <c:pt idx="3221">
                  <c:v>62319</c:v>
                </c:pt>
                <c:pt idx="3222">
                  <c:v>62326</c:v>
                </c:pt>
                <c:pt idx="3223">
                  <c:v>62333</c:v>
                </c:pt>
                <c:pt idx="3224">
                  <c:v>62340</c:v>
                </c:pt>
                <c:pt idx="3225">
                  <c:v>62347</c:v>
                </c:pt>
                <c:pt idx="3226">
                  <c:v>62354</c:v>
                </c:pt>
                <c:pt idx="3227">
                  <c:v>62361</c:v>
                </c:pt>
                <c:pt idx="3228">
                  <c:v>62368</c:v>
                </c:pt>
                <c:pt idx="3229">
                  <c:v>62375</c:v>
                </c:pt>
                <c:pt idx="3230">
                  <c:v>62382</c:v>
                </c:pt>
                <c:pt idx="3231">
                  <c:v>62389</c:v>
                </c:pt>
                <c:pt idx="3232">
                  <c:v>62396</c:v>
                </c:pt>
                <c:pt idx="3233">
                  <c:v>62403</c:v>
                </c:pt>
                <c:pt idx="3234">
                  <c:v>62410</c:v>
                </c:pt>
                <c:pt idx="3235">
                  <c:v>62417</c:v>
                </c:pt>
                <c:pt idx="3236">
                  <c:v>62425</c:v>
                </c:pt>
                <c:pt idx="3237">
                  <c:v>62431</c:v>
                </c:pt>
                <c:pt idx="3238">
                  <c:v>62438</c:v>
                </c:pt>
                <c:pt idx="3239">
                  <c:v>62445</c:v>
                </c:pt>
                <c:pt idx="3240">
                  <c:v>62456</c:v>
                </c:pt>
                <c:pt idx="3241">
                  <c:v>62460</c:v>
                </c:pt>
                <c:pt idx="3242">
                  <c:v>62466</c:v>
                </c:pt>
                <c:pt idx="3243">
                  <c:v>62473</c:v>
                </c:pt>
                <c:pt idx="3244">
                  <c:v>62480</c:v>
                </c:pt>
                <c:pt idx="3245">
                  <c:v>62487</c:v>
                </c:pt>
                <c:pt idx="3246">
                  <c:v>62494</c:v>
                </c:pt>
                <c:pt idx="3247">
                  <c:v>62501</c:v>
                </c:pt>
                <c:pt idx="3248">
                  <c:v>62508</c:v>
                </c:pt>
                <c:pt idx="3249">
                  <c:v>62515</c:v>
                </c:pt>
                <c:pt idx="3250">
                  <c:v>62522</c:v>
                </c:pt>
                <c:pt idx="3251">
                  <c:v>62529</c:v>
                </c:pt>
                <c:pt idx="3252">
                  <c:v>62536</c:v>
                </c:pt>
                <c:pt idx="3253">
                  <c:v>62543</c:v>
                </c:pt>
                <c:pt idx="3254">
                  <c:v>62550</c:v>
                </c:pt>
                <c:pt idx="3255">
                  <c:v>62557</c:v>
                </c:pt>
                <c:pt idx="3256">
                  <c:v>62564</c:v>
                </c:pt>
                <c:pt idx="3257">
                  <c:v>62571</c:v>
                </c:pt>
                <c:pt idx="3258">
                  <c:v>62578</c:v>
                </c:pt>
                <c:pt idx="3259">
                  <c:v>62585</c:v>
                </c:pt>
                <c:pt idx="3260">
                  <c:v>62592</c:v>
                </c:pt>
                <c:pt idx="3261">
                  <c:v>62599</c:v>
                </c:pt>
                <c:pt idx="3262">
                  <c:v>62606</c:v>
                </c:pt>
                <c:pt idx="3263">
                  <c:v>62613</c:v>
                </c:pt>
                <c:pt idx="3264">
                  <c:v>62620</c:v>
                </c:pt>
                <c:pt idx="3265">
                  <c:v>62627</c:v>
                </c:pt>
                <c:pt idx="3266">
                  <c:v>62634</c:v>
                </c:pt>
                <c:pt idx="3267">
                  <c:v>62641</c:v>
                </c:pt>
                <c:pt idx="3268">
                  <c:v>62648</c:v>
                </c:pt>
                <c:pt idx="3269">
                  <c:v>62655</c:v>
                </c:pt>
                <c:pt idx="3270">
                  <c:v>62662</c:v>
                </c:pt>
                <c:pt idx="3271">
                  <c:v>62669</c:v>
                </c:pt>
                <c:pt idx="3272">
                  <c:v>62676</c:v>
                </c:pt>
                <c:pt idx="3273">
                  <c:v>62683</c:v>
                </c:pt>
                <c:pt idx="3274">
                  <c:v>62690</c:v>
                </c:pt>
                <c:pt idx="3275">
                  <c:v>62697</c:v>
                </c:pt>
                <c:pt idx="3276">
                  <c:v>62704</c:v>
                </c:pt>
                <c:pt idx="3277">
                  <c:v>62711</c:v>
                </c:pt>
                <c:pt idx="3278">
                  <c:v>62718</c:v>
                </c:pt>
                <c:pt idx="3279">
                  <c:v>62725</c:v>
                </c:pt>
                <c:pt idx="3280">
                  <c:v>62732</c:v>
                </c:pt>
                <c:pt idx="3281">
                  <c:v>62739</c:v>
                </c:pt>
                <c:pt idx="3282">
                  <c:v>62746</c:v>
                </c:pt>
                <c:pt idx="3283">
                  <c:v>62753</c:v>
                </c:pt>
                <c:pt idx="3284">
                  <c:v>62760</c:v>
                </c:pt>
                <c:pt idx="3285">
                  <c:v>62767</c:v>
                </c:pt>
                <c:pt idx="3286">
                  <c:v>62774</c:v>
                </c:pt>
                <c:pt idx="3287">
                  <c:v>62781</c:v>
                </c:pt>
                <c:pt idx="3288">
                  <c:v>62789</c:v>
                </c:pt>
                <c:pt idx="3289">
                  <c:v>62795</c:v>
                </c:pt>
                <c:pt idx="3290">
                  <c:v>62802</c:v>
                </c:pt>
                <c:pt idx="3291">
                  <c:v>62809</c:v>
                </c:pt>
                <c:pt idx="3292">
                  <c:v>62816</c:v>
                </c:pt>
                <c:pt idx="3293">
                  <c:v>62823</c:v>
                </c:pt>
                <c:pt idx="3294">
                  <c:v>62830</c:v>
                </c:pt>
                <c:pt idx="3295">
                  <c:v>62837</c:v>
                </c:pt>
                <c:pt idx="3296">
                  <c:v>62844</c:v>
                </c:pt>
                <c:pt idx="3297">
                  <c:v>62851</c:v>
                </c:pt>
                <c:pt idx="3298">
                  <c:v>62858</c:v>
                </c:pt>
                <c:pt idx="3299">
                  <c:v>62865</c:v>
                </c:pt>
                <c:pt idx="3300">
                  <c:v>62872</c:v>
                </c:pt>
                <c:pt idx="3301">
                  <c:v>62879</c:v>
                </c:pt>
                <c:pt idx="3302">
                  <c:v>62886</c:v>
                </c:pt>
                <c:pt idx="3303">
                  <c:v>62893</c:v>
                </c:pt>
                <c:pt idx="3304">
                  <c:v>62900</c:v>
                </c:pt>
                <c:pt idx="3305">
                  <c:v>62907</c:v>
                </c:pt>
                <c:pt idx="3306">
                  <c:v>62914</c:v>
                </c:pt>
                <c:pt idx="3307">
                  <c:v>62921</c:v>
                </c:pt>
                <c:pt idx="3308">
                  <c:v>62928</c:v>
                </c:pt>
                <c:pt idx="3309">
                  <c:v>62935</c:v>
                </c:pt>
                <c:pt idx="3310">
                  <c:v>62942</c:v>
                </c:pt>
                <c:pt idx="3311">
                  <c:v>62949</c:v>
                </c:pt>
                <c:pt idx="3312">
                  <c:v>62956</c:v>
                </c:pt>
                <c:pt idx="3313">
                  <c:v>62963</c:v>
                </c:pt>
                <c:pt idx="3314">
                  <c:v>62970</c:v>
                </c:pt>
                <c:pt idx="3315">
                  <c:v>62977</c:v>
                </c:pt>
                <c:pt idx="3316">
                  <c:v>62984</c:v>
                </c:pt>
                <c:pt idx="3317">
                  <c:v>62991</c:v>
                </c:pt>
                <c:pt idx="3318">
                  <c:v>62998</c:v>
                </c:pt>
                <c:pt idx="3319">
                  <c:v>63005</c:v>
                </c:pt>
                <c:pt idx="3320">
                  <c:v>63012</c:v>
                </c:pt>
                <c:pt idx="3321">
                  <c:v>63019</c:v>
                </c:pt>
                <c:pt idx="3322">
                  <c:v>63026</c:v>
                </c:pt>
                <c:pt idx="3323">
                  <c:v>63033</c:v>
                </c:pt>
                <c:pt idx="3324">
                  <c:v>63040</c:v>
                </c:pt>
                <c:pt idx="3325">
                  <c:v>63047</c:v>
                </c:pt>
                <c:pt idx="3326">
                  <c:v>63054</c:v>
                </c:pt>
                <c:pt idx="3327">
                  <c:v>63061</c:v>
                </c:pt>
                <c:pt idx="3328">
                  <c:v>63068</c:v>
                </c:pt>
                <c:pt idx="3329">
                  <c:v>63075</c:v>
                </c:pt>
                <c:pt idx="3330">
                  <c:v>63082</c:v>
                </c:pt>
                <c:pt idx="3331">
                  <c:v>63089</c:v>
                </c:pt>
                <c:pt idx="3332">
                  <c:v>63096</c:v>
                </c:pt>
                <c:pt idx="3333">
                  <c:v>63103</c:v>
                </c:pt>
                <c:pt idx="3334">
                  <c:v>63110</c:v>
                </c:pt>
                <c:pt idx="3335">
                  <c:v>63117</c:v>
                </c:pt>
                <c:pt idx="3336">
                  <c:v>63124</c:v>
                </c:pt>
                <c:pt idx="3337">
                  <c:v>63131</c:v>
                </c:pt>
                <c:pt idx="3338">
                  <c:v>63138</c:v>
                </c:pt>
                <c:pt idx="3339">
                  <c:v>63145</c:v>
                </c:pt>
                <c:pt idx="3340">
                  <c:v>63153</c:v>
                </c:pt>
                <c:pt idx="3341">
                  <c:v>63159</c:v>
                </c:pt>
                <c:pt idx="3342">
                  <c:v>63166</c:v>
                </c:pt>
                <c:pt idx="3343">
                  <c:v>63173</c:v>
                </c:pt>
                <c:pt idx="3344">
                  <c:v>63180</c:v>
                </c:pt>
                <c:pt idx="3345">
                  <c:v>63188</c:v>
                </c:pt>
                <c:pt idx="3346">
                  <c:v>63195</c:v>
                </c:pt>
                <c:pt idx="3347">
                  <c:v>63202</c:v>
                </c:pt>
                <c:pt idx="3348">
                  <c:v>63209</c:v>
                </c:pt>
                <c:pt idx="3349">
                  <c:v>63216</c:v>
                </c:pt>
                <c:pt idx="3350">
                  <c:v>63223</c:v>
                </c:pt>
                <c:pt idx="3351">
                  <c:v>63230</c:v>
                </c:pt>
                <c:pt idx="3352">
                  <c:v>63237</c:v>
                </c:pt>
                <c:pt idx="3353">
                  <c:v>63244</c:v>
                </c:pt>
                <c:pt idx="3354">
                  <c:v>63251</c:v>
                </c:pt>
                <c:pt idx="3355">
                  <c:v>63258</c:v>
                </c:pt>
                <c:pt idx="3356">
                  <c:v>63265</c:v>
                </c:pt>
                <c:pt idx="3357">
                  <c:v>63276</c:v>
                </c:pt>
                <c:pt idx="3358">
                  <c:v>63279</c:v>
                </c:pt>
                <c:pt idx="3359">
                  <c:v>63286</c:v>
                </c:pt>
                <c:pt idx="3360">
                  <c:v>63293</c:v>
                </c:pt>
                <c:pt idx="3361">
                  <c:v>63300</c:v>
                </c:pt>
                <c:pt idx="3362">
                  <c:v>63307</c:v>
                </c:pt>
                <c:pt idx="3363">
                  <c:v>63314</c:v>
                </c:pt>
                <c:pt idx="3364">
                  <c:v>63321</c:v>
                </c:pt>
                <c:pt idx="3365">
                  <c:v>63328</c:v>
                </c:pt>
                <c:pt idx="3366">
                  <c:v>63335</c:v>
                </c:pt>
                <c:pt idx="3367">
                  <c:v>63342</c:v>
                </c:pt>
                <c:pt idx="3368">
                  <c:v>63349</c:v>
                </c:pt>
                <c:pt idx="3369">
                  <c:v>63356</c:v>
                </c:pt>
                <c:pt idx="3370">
                  <c:v>63363</c:v>
                </c:pt>
                <c:pt idx="3371">
                  <c:v>63370</c:v>
                </c:pt>
                <c:pt idx="3372">
                  <c:v>63377</c:v>
                </c:pt>
                <c:pt idx="3373">
                  <c:v>63384</c:v>
                </c:pt>
                <c:pt idx="3374">
                  <c:v>63391</c:v>
                </c:pt>
                <c:pt idx="3375">
                  <c:v>63398</c:v>
                </c:pt>
                <c:pt idx="3376">
                  <c:v>63405</c:v>
                </c:pt>
                <c:pt idx="3377">
                  <c:v>63412</c:v>
                </c:pt>
                <c:pt idx="3378">
                  <c:v>63419</c:v>
                </c:pt>
                <c:pt idx="3379">
                  <c:v>63426</c:v>
                </c:pt>
                <c:pt idx="3380">
                  <c:v>63433</c:v>
                </c:pt>
                <c:pt idx="3381">
                  <c:v>63440</c:v>
                </c:pt>
                <c:pt idx="3382">
                  <c:v>63447</c:v>
                </c:pt>
                <c:pt idx="3383">
                  <c:v>63454</c:v>
                </c:pt>
                <c:pt idx="3384">
                  <c:v>63461</c:v>
                </c:pt>
                <c:pt idx="3385">
                  <c:v>63468</c:v>
                </c:pt>
                <c:pt idx="3386">
                  <c:v>63475</c:v>
                </c:pt>
                <c:pt idx="3387">
                  <c:v>63482</c:v>
                </c:pt>
                <c:pt idx="3388">
                  <c:v>63489</c:v>
                </c:pt>
                <c:pt idx="3389">
                  <c:v>63496</c:v>
                </c:pt>
                <c:pt idx="3390">
                  <c:v>63506</c:v>
                </c:pt>
                <c:pt idx="3391">
                  <c:v>63510</c:v>
                </c:pt>
                <c:pt idx="3392">
                  <c:v>63517</c:v>
                </c:pt>
                <c:pt idx="3393">
                  <c:v>63524</c:v>
                </c:pt>
                <c:pt idx="3394">
                  <c:v>63531</c:v>
                </c:pt>
                <c:pt idx="3395">
                  <c:v>63538</c:v>
                </c:pt>
                <c:pt idx="3396">
                  <c:v>63545</c:v>
                </c:pt>
                <c:pt idx="3397">
                  <c:v>63552</c:v>
                </c:pt>
                <c:pt idx="3398">
                  <c:v>63559</c:v>
                </c:pt>
                <c:pt idx="3399">
                  <c:v>63566</c:v>
                </c:pt>
                <c:pt idx="3400">
                  <c:v>63573</c:v>
                </c:pt>
                <c:pt idx="3401">
                  <c:v>63580</c:v>
                </c:pt>
                <c:pt idx="3402">
                  <c:v>63587</c:v>
                </c:pt>
                <c:pt idx="3403">
                  <c:v>63594</c:v>
                </c:pt>
                <c:pt idx="3404">
                  <c:v>63601</c:v>
                </c:pt>
                <c:pt idx="3405">
                  <c:v>63608</c:v>
                </c:pt>
                <c:pt idx="3406">
                  <c:v>63615</c:v>
                </c:pt>
                <c:pt idx="3407">
                  <c:v>63622</c:v>
                </c:pt>
                <c:pt idx="3408">
                  <c:v>63629</c:v>
                </c:pt>
                <c:pt idx="3409">
                  <c:v>63636</c:v>
                </c:pt>
                <c:pt idx="3410">
                  <c:v>63643</c:v>
                </c:pt>
                <c:pt idx="3411">
                  <c:v>63650</c:v>
                </c:pt>
                <c:pt idx="3412">
                  <c:v>63661</c:v>
                </c:pt>
                <c:pt idx="3413">
                  <c:v>63664</c:v>
                </c:pt>
                <c:pt idx="3414">
                  <c:v>63671</c:v>
                </c:pt>
                <c:pt idx="3415">
                  <c:v>63678</c:v>
                </c:pt>
                <c:pt idx="3416">
                  <c:v>63685</c:v>
                </c:pt>
                <c:pt idx="3417">
                  <c:v>63692</c:v>
                </c:pt>
                <c:pt idx="3418">
                  <c:v>63699</c:v>
                </c:pt>
                <c:pt idx="3419">
                  <c:v>63706</c:v>
                </c:pt>
                <c:pt idx="3420">
                  <c:v>63713</c:v>
                </c:pt>
                <c:pt idx="3421">
                  <c:v>63720</c:v>
                </c:pt>
                <c:pt idx="3422">
                  <c:v>63727</c:v>
                </c:pt>
                <c:pt idx="3423">
                  <c:v>63734</c:v>
                </c:pt>
                <c:pt idx="3424">
                  <c:v>63741</c:v>
                </c:pt>
                <c:pt idx="3425">
                  <c:v>63748</c:v>
                </c:pt>
                <c:pt idx="3426">
                  <c:v>63755</c:v>
                </c:pt>
                <c:pt idx="3427">
                  <c:v>63762</c:v>
                </c:pt>
                <c:pt idx="3428">
                  <c:v>63769</c:v>
                </c:pt>
                <c:pt idx="3429">
                  <c:v>63776</c:v>
                </c:pt>
                <c:pt idx="3430">
                  <c:v>63783</c:v>
                </c:pt>
                <c:pt idx="3431">
                  <c:v>63790</c:v>
                </c:pt>
                <c:pt idx="3432">
                  <c:v>63797</c:v>
                </c:pt>
                <c:pt idx="3433">
                  <c:v>63804</c:v>
                </c:pt>
                <c:pt idx="3434">
                  <c:v>63811</c:v>
                </c:pt>
                <c:pt idx="3435">
                  <c:v>63818</c:v>
                </c:pt>
                <c:pt idx="3436">
                  <c:v>63825</c:v>
                </c:pt>
                <c:pt idx="3437">
                  <c:v>63832</c:v>
                </c:pt>
                <c:pt idx="3438">
                  <c:v>63839</c:v>
                </c:pt>
                <c:pt idx="3439">
                  <c:v>63846</c:v>
                </c:pt>
                <c:pt idx="3440">
                  <c:v>63853</c:v>
                </c:pt>
                <c:pt idx="3441">
                  <c:v>63860</c:v>
                </c:pt>
                <c:pt idx="3442">
                  <c:v>63867</c:v>
                </c:pt>
                <c:pt idx="3443">
                  <c:v>63874</c:v>
                </c:pt>
                <c:pt idx="3444">
                  <c:v>63881</c:v>
                </c:pt>
                <c:pt idx="3445">
                  <c:v>63888</c:v>
                </c:pt>
                <c:pt idx="3446">
                  <c:v>63895</c:v>
                </c:pt>
                <c:pt idx="3447">
                  <c:v>63902</c:v>
                </c:pt>
                <c:pt idx="3448">
                  <c:v>63909</c:v>
                </c:pt>
                <c:pt idx="3449">
                  <c:v>63919</c:v>
                </c:pt>
                <c:pt idx="3450">
                  <c:v>63926</c:v>
                </c:pt>
                <c:pt idx="3451">
                  <c:v>63933</c:v>
                </c:pt>
                <c:pt idx="3452">
                  <c:v>63941</c:v>
                </c:pt>
                <c:pt idx="3453">
                  <c:v>63947</c:v>
                </c:pt>
                <c:pt idx="3454">
                  <c:v>63954</c:v>
                </c:pt>
                <c:pt idx="3455">
                  <c:v>63961</c:v>
                </c:pt>
                <c:pt idx="3456">
                  <c:v>63969</c:v>
                </c:pt>
                <c:pt idx="3457">
                  <c:v>63975</c:v>
                </c:pt>
                <c:pt idx="3458">
                  <c:v>63982</c:v>
                </c:pt>
                <c:pt idx="3459">
                  <c:v>63989</c:v>
                </c:pt>
                <c:pt idx="3460">
                  <c:v>63996</c:v>
                </c:pt>
                <c:pt idx="3461">
                  <c:v>64003</c:v>
                </c:pt>
                <c:pt idx="3462">
                  <c:v>64010</c:v>
                </c:pt>
                <c:pt idx="3463">
                  <c:v>64019</c:v>
                </c:pt>
                <c:pt idx="3464">
                  <c:v>64024</c:v>
                </c:pt>
                <c:pt idx="3465">
                  <c:v>64031</c:v>
                </c:pt>
                <c:pt idx="3466">
                  <c:v>64038</c:v>
                </c:pt>
                <c:pt idx="3467">
                  <c:v>64046</c:v>
                </c:pt>
                <c:pt idx="3468">
                  <c:v>64052</c:v>
                </c:pt>
                <c:pt idx="3469">
                  <c:v>64059</c:v>
                </c:pt>
                <c:pt idx="3470">
                  <c:v>64067</c:v>
                </c:pt>
                <c:pt idx="3471">
                  <c:v>64073</c:v>
                </c:pt>
                <c:pt idx="3472">
                  <c:v>64080</c:v>
                </c:pt>
                <c:pt idx="3473">
                  <c:v>64087</c:v>
                </c:pt>
                <c:pt idx="3474">
                  <c:v>64094</c:v>
                </c:pt>
                <c:pt idx="3475">
                  <c:v>64101</c:v>
                </c:pt>
                <c:pt idx="3476">
                  <c:v>64108</c:v>
                </c:pt>
                <c:pt idx="3477">
                  <c:v>64115</c:v>
                </c:pt>
                <c:pt idx="3478">
                  <c:v>64122</c:v>
                </c:pt>
                <c:pt idx="3479">
                  <c:v>64129</c:v>
                </c:pt>
                <c:pt idx="3480">
                  <c:v>64136</c:v>
                </c:pt>
                <c:pt idx="3481">
                  <c:v>64143</c:v>
                </c:pt>
                <c:pt idx="3482">
                  <c:v>64150</c:v>
                </c:pt>
                <c:pt idx="3483">
                  <c:v>64158</c:v>
                </c:pt>
                <c:pt idx="3484">
                  <c:v>64165</c:v>
                </c:pt>
                <c:pt idx="3485">
                  <c:v>64171</c:v>
                </c:pt>
                <c:pt idx="3486">
                  <c:v>64178</c:v>
                </c:pt>
                <c:pt idx="3487">
                  <c:v>64185</c:v>
                </c:pt>
                <c:pt idx="3488">
                  <c:v>64192</c:v>
                </c:pt>
                <c:pt idx="3489">
                  <c:v>64199</c:v>
                </c:pt>
                <c:pt idx="3490">
                  <c:v>64207</c:v>
                </c:pt>
                <c:pt idx="3491">
                  <c:v>64213</c:v>
                </c:pt>
                <c:pt idx="3492">
                  <c:v>64220</c:v>
                </c:pt>
                <c:pt idx="3493">
                  <c:v>64227</c:v>
                </c:pt>
                <c:pt idx="3494">
                  <c:v>64235</c:v>
                </c:pt>
                <c:pt idx="3495">
                  <c:v>64241</c:v>
                </c:pt>
                <c:pt idx="3496">
                  <c:v>64248</c:v>
                </c:pt>
                <c:pt idx="3497">
                  <c:v>64255</c:v>
                </c:pt>
                <c:pt idx="3498">
                  <c:v>64262</c:v>
                </c:pt>
                <c:pt idx="3499">
                  <c:v>64269</c:v>
                </c:pt>
                <c:pt idx="3500">
                  <c:v>64276</c:v>
                </c:pt>
                <c:pt idx="3501">
                  <c:v>64284</c:v>
                </c:pt>
                <c:pt idx="3502">
                  <c:v>64291</c:v>
                </c:pt>
                <c:pt idx="3503">
                  <c:v>64298</c:v>
                </c:pt>
                <c:pt idx="3504">
                  <c:v>64305</c:v>
                </c:pt>
                <c:pt idx="3505">
                  <c:v>64312</c:v>
                </c:pt>
                <c:pt idx="3506">
                  <c:v>64319</c:v>
                </c:pt>
                <c:pt idx="3507">
                  <c:v>64326</c:v>
                </c:pt>
                <c:pt idx="3508">
                  <c:v>64333</c:v>
                </c:pt>
                <c:pt idx="3509">
                  <c:v>64340</c:v>
                </c:pt>
                <c:pt idx="3510">
                  <c:v>64347</c:v>
                </c:pt>
                <c:pt idx="3511">
                  <c:v>64354</c:v>
                </c:pt>
                <c:pt idx="3512">
                  <c:v>64361</c:v>
                </c:pt>
                <c:pt idx="3513">
                  <c:v>64368</c:v>
                </c:pt>
                <c:pt idx="3514">
                  <c:v>64375</c:v>
                </c:pt>
                <c:pt idx="3515">
                  <c:v>64382</c:v>
                </c:pt>
                <c:pt idx="3516">
                  <c:v>64389</c:v>
                </c:pt>
                <c:pt idx="3517">
                  <c:v>64398</c:v>
                </c:pt>
                <c:pt idx="3518">
                  <c:v>64405</c:v>
                </c:pt>
                <c:pt idx="3519">
                  <c:v>64412</c:v>
                </c:pt>
                <c:pt idx="3520">
                  <c:v>64419</c:v>
                </c:pt>
                <c:pt idx="3521">
                  <c:v>64426</c:v>
                </c:pt>
                <c:pt idx="3522">
                  <c:v>64433</c:v>
                </c:pt>
                <c:pt idx="3523">
                  <c:v>64440</c:v>
                </c:pt>
                <c:pt idx="3524">
                  <c:v>64447</c:v>
                </c:pt>
                <c:pt idx="3525">
                  <c:v>64454</c:v>
                </c:pt>
                <c:pt idx="3526">
                  <c:v>64461</c:v>
                </c:pt>
                <c:pt idx="3527">
                  <c:v>64468</c:v>
                </c:pt>
                <c:pt idx="3528">
                  <c:v>64475</c:v>
                </c:pt>
                <c:pt idx="3529">
                  <c:v>64482</c:v>
                </c:pt>
                <c:pt idx="3530">
                  <c:v>64489</c:v>
                </c:pt>
                <c:pt idx="3531">
                  <c:v>64496</c:v>
                </c:pt>
                <c:pt idx="3532">
                  <c:v>64503</c:v>
                </c:pt>
                <c:pt idx="3533">
                  <c:v>64510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7.015999999998886E-3</c:v>
                </c:pt>
                <c:pt idx="1">
                  <c:v>7.0413299731636701E-3</c:v>
                </c:pt>
                <c:pt idx="2">
                  <c:v>7.0561372903221739E-3</c:v>
                </c:pt>
                <c:pt idx="3">
                  <c:v>7.0710737257610916E-3</c:v>
                </c:pt>
                <c:pt idx="4">
                  <c:v>7.0861236374527526E-3</c:v>
                </c:pt>
                <c:pt idx="5">
                  <c:v>7.1191063562509151E-3</c:v>
                </c:pt>
                <c:pt idx="6">
                  <c:v>7.1471451980494342E-3</c:v>
                </c:pt>
                <c:pt idx="7">
                  <c:v>7.1625278524058214E-3</c:v>
                </c:pt>
                <c:pt idx="8">
                  <c:v>7.1779301258989578E-3</c:v>
                </c:pt>
                <c:pt idx="9">
                  <c:v>7.1933363748277268E-3</c:v>
                </c:pt>
                <c:pt idx="10">
                  <c:v>7.2249792909977505E-3</c:v>
                </c:pt>
                <c:pt idx="11">
                  <c:v>7.2546882422732375E-3</c:v>
                </c:pt>
                <c:pt idx="12">
                  <c:v>7.2698797042746325E-3</c:v>
                </c:pt>
                <c:pt idx="13">
                  <c:v>7.2849812743690659E-3</c:v>
                </c:pt>
                <c:pt idx="14">
                  <c:v>7.3206089800428075E-3</c:v>
                </c:pt>
                <c:pt idx="15">
                  <c:v>7.3283669339517963E-3</c:v>
                </c:pt>
                <c:pt idx="16">
                  <c:v>7.3585931493411558E-3</c:v>
                </c:pt>
                <c:pt idx="17">
                  <c:v>7.3728268067251935E-3</c:v>
                </c:pt>
                <c:pt idx="18">
                  <c:v>7.3868610497407347E-3</c:v>
                </c:pt>
                <c:pt idx="19">
                  <c:v>7.4006838374073925E-3</c:v>
                </c:pt>
                <c:pt idx="20">
                  <c:v>7.4242427333663027E-3</c:v>
                </c:pt>
                <c:pt idx="21">
                  <c:v>7.4539441475739102E-3</c:v>
                </c:pt>
                <c:pt idx="22">
                  <c:v>7.4667811110461172E-3</c:v>
                </c:pt>
                <c:pt idx="23">
                  <c:v>7.4834159030833262E-3</c:v>
                </c:pt>
                <c:pt idx="24">
                  <c:v>7.4919152914074503E-3</c:v>
                </c:pt>
                <c:pt idx="25">
                  <c:v>7.511352023633267E-3</c:v>
                </c:pt>
                <c:pt idx="26">
                  <c:v>7.5517842992517646E-3</c:v>
                </c:pt>
                <c:pt idx="27">
                  <c:v>7.5603082575293771E-3</c:v>
                </c:pt>
                <c:pt idx="28">
                  <c:v>7.5717747431330315E-3</c:v>
                </c:pt>
                <c:pt idx="29">
                  <c:v>7.5830840423426757E-3</c:v>
                </c:pt>
                <c:pt idx="30">
                  <c:v>7.626828274154041E-3</c:v>
                </c:pt>
                <c:pt idx="31">
                  <c:v>7.626828274154041E-3</c:v>
                </c:pt>
                <c:pt idx="32">
                  <c:v>7.637410816113261E-3</c:v>
                </c:pt>
                <c:pt idx="33">
                  <c:v>7.6478598419846252E-3</c:v>
                </c:pt>
                <c:pt idx="34">
                  <c:v>7.6581792970210486E-3</c:v>
                </c:pt>
                <c:pt idx="35">
                  <c:v>7.6883996904535843E-3</c:v>
                </c:pt>
                <c:pt idx="36">
                  <c:v>7.6982403157422876E-3</c:v>
                </c:pt>
                <c:pt idx="37">
                  <c:v>7.7079710972468123E-3</c:v>
                </c:pt>
                <c:pt idx="38">
                  <c:v>7.717595980527521E-3</c:v>
                </c:pt>
                <c:pt idx="39">
                  <c:v>7.7271189111886964E-3</c:v>
                </c:pt>
                <c:pt idx="40">
                  <c:v>7.7551154442093671E-3</c:v>
                </c:pt>
                <c:pt idx="41">
                  <c:v>7.764270021364603E-3</c:v>
                </c:pt>
                <c:pt idx="42">
                  <c:v>7.7733423746016153E-3</c:v>
                </c:pt>
                <c:pt idx="43">
                  <c:v>7.7823345532165222E-3</c:v>
                </c:pt>
                <c:pt idx="44">
                  <c:v>7.7912425109646641E-3</c:v>
                </c:pt>
                <c:pt idx="45">
                  <c:v>7.8239306338998265E-3</c:v>
                </c:pt>
                <c:pt idx="46">
                  <c:v>7.8293106078154776E-3</c:v>
                </c:pt>
                <c:pt idx="47">
                  <c:v>7.834549508224169E-3</c:v>
                </c:pt>
                <c:pt idx="48">
                  <c:v>7.8429749261786936E-3</c:v>
                </c:pt>
                <c:pt idx="49">
                  <c:v>7.8513252093179251E-3</c:v>
                </c:pt>
                <c:pt idx="50">
                  <c:v>7.8797077424462032E-3</c:v>
                </c:pt>
                <c:pt idx="51">
                  <c:v>7.8878527965260993E-3</c:v>
                </c:pt>
                <c:pt idx="52">
                  <c:v>7.8959291311619471E-3</c:v>
                </c:pt>
                <c:pt idx="53">
                  <c:v>7.9039382410659251E-3</c:v>
                </c:pt>
                <c:pt idx="54">
                  <c:v>7.9202582536940166E-3</c:v>
                </c:pt>
                <c:pt idx="55">
                  <c:v>7.943027735590651E-3</c:v>
                </c:pt>
                <c:pt idx="56">
                  <c:v>7.943027735590651E-3</c:v>
                </c:pt>
                <c:pt idx="57">
                  <c:v>7.95066488690809E-3</c:v>
                </c:pt>
                <c:pt idx="58">
                  <c:v>7.9582452769020613E-3</c:v>
                </c:pt>
                <c:pt idx="59">
                  <c:v>7.9798035241527288E-3</c:v>
                </c:pt>
                <c:pt idx="60">
                  <c:v>7.9880291204648124E-3</c:v>
                </c:pt>
                <c:pt idx="61">
                  <c:v>7.9953481265772897E-3</c:v>
                </c:pt>
                <c:pt idx="62">
                  <c:v>8.002619340554299E-3</c:v>
                </c:pt>
                <c:pt idx="63">
                  <c:v>8.0098442573078611E-3</c:v>
                </c:pt>
                <c:pt idx="64">
                  <c:v>8.0271479307448181E-3</c:v>
                </c:pt>
                <c:pt idx="65">
                  <c:v>8.0383108507416402E-3</c:v>
                </c:pt>
                <c:pt idx="66">
                  <c:v>8.0453281866678938E-3</c:v>
                </c:pt>
                <c:pt idx="67">
                  <c:v>8.0523170822553673E-3</c:v>
                </c:pt>
                <c:pt idx="68">
                  <c:v>8.0592879197174117E-3</c:v>
                </c:pt>
                <c:pt idx="69">
                  <c:v>8.0770495911155153E-3</c:v>
                </c:pt>
                <c:pt idx="70">
                  <c:v>8.0871983351623079E-3</c:v>
                </c:pt>
                <c:pt idx="71">
                  <c:v>8.0942346177832088E-3</c:v>
                </c:pt>
                <c:pt idx="72">
                  <c:v>8.1013151371123193E-3</c:v>
                </c:pt>
                <c:pt idx="73">
                  <c:v>8.1084502758851807E-3</c:v>
                </c:pt>
                <c:pt idx="74">
                  <c:v>8.1269405201954623E-3</c:v>
                </c:pt>
                <c:pt idx="75">
                  <c:v>8.1377446828592836E-3</c:v>
                </c:pt>
                <c:pt idx="76">
                  <c:v>8.1453086626496248E-3</c:v>
                </c:pt>
                <c:pt idx="77">
                  <c:v>8.152989559988652E-3</c:v>
                </c:pt>
                <c:pt idx="78">
                  <c:v>8.1607977581949175E-3</c:v>
                </c:pt>
                <c:pt idx="79">
                  <c:v>8.1935112295032832E-3</c:v>
                </c:pt>
                <c:pt idx="80">
                  <c:v>8.1935112295032832E-3</c:v>
                </c:pt>
                <c:pt idx="81">
                  <c:v>8.2021116852995148E-3</c:v>
                </c:pt>
                <c:pt idx="82">
                  <c:v>8.2109017440047741E-3</c:v>
                </c:pt>
                <c:pt idx="83">
                  <c:v>8.2198917896857075E-3</c:v>
                </c:pt>
                <c:pt idx="84">
                  <c:v>8.2461605516495756E-3</c:v>
                </c:pt>
                <c:pt idx="85">
                  <c:v>8.2578286985669838E-3</c:v>
                </c:pt>
                <c:pt idx="86">
                  <c:v>8.2677544342551323E-3</c:v>
                </c:pt>
                <c:pt idx="87">
                  <c:v>8.2778342611343914E-3</c:v>
                </c:pt>
                <c:pt idx="88">
                  <c:v>8.3093640984047198E-3</c:v>
                </c:pt>
                <c:pt idx="89">
                  <c:v>8.3093640984047198E-3</c:v>
                </c:pt>
                <c:pt idx="90">
                  <c:v>8.3301507906186067E-3</c:v>
                </c:pt>
                <c:pt idx="91">
                  <c:v>8.3355689796318824E-3</c:v>
                </c:pt>
                <c:pt idx="92">
                  <c:v>8.3411241643362999E-3</c:v>
                </c:pt>
                <c:pt idx="93">
                  <c:v>8.3521507716266541E-3</c:v>
                </c:pt>
                <c:pt idx="94">
                  <c:v>8.3632351604112642E-3</c:v>
                </c:pt>
                <c:pt idx="95">
                  <c:v>8.4017446049779749E-3</c:v>
                </c:pt>
                <c:pt idx="96">
                  <c:v>8.4079203914706468E-3</c:v>
                </c:pt>
                <c:pt idx="97">
                  <c:v>8.419121082352099E-3</c:v>
                </c:pt>
                <c:pt idx="98">
                  <c:v>8.4303105116854127E-3</c:v>
                </c:pt>
                <c:pt idx="99">
                  <c:v>8.4414771718490655E-3</c:v>
                </c:pt>
                <c:pt idx="100">
                  <c:v>8.47921959214302E-3</c:v>
                </c:pt>
                <c:pt idx="101">
                  <c:v>8.4856859639064197E-3</c:v>
                </c:pt>
                <c:pt idx="102">
                  <c:v>8.4965661594491593E-3</c:v>
                </c:pt>
                <c:pt idx="103">
                  <c:v>8.5073545374427795E-3</c:v>
                </c:pt>
                <c:pt idx="104">
                  <c:v>8.5180395893988958E-3</c:v>
                </c:pt>
                <c:pt idx="105">
                  <c:v>8.5532674524989114E-3</c:v>
                </c:pt>
                <c:pt idx="106">
                  <c:v>8.5595163631095872E-3</c:v>
                </c:pt>
                <c:pt idx="107">
                  <c:v>8.569512153630221E-3</c:v>
                </c:pt>
                <c:pt idx="108">
                  <c:v>8.5793378485474747E-3</c:v>
                </c:pt>
                <c:pt idx="109">
                  <c:v>8.5889933570246768E-3</c:v>
                </c:pt>
                <c:pt idx="110">
                  <c:v>8.634794854388339E-3</c:v>
                </c:pt>
                <c:pt idx="111">
                  <c:v>8.6434752957424976E-3</c:v>
                </c:pt>
                <c:pt idx="112">
                  <c:v>8.6550581894319321E-3</c:v>
                </c:pt>
                <c:pt idx="113">
                  <c:v>8.6845988323478451E-3</c:v>
                </c:pt>
                <c:pt idx="114">
                  <c:v>8.6923831580856259E-3</c:v>
                </c:pt>
                <c:pt idx="115">
                  <c:v>8.7000258076033177E-3</c:v>
                </c:pt>
                <c:pt idx="116">
                  <c:v>8.7075289742415407E-3</c:v>
                </c:pt>
                <c:pt idx="117">
                  <c:v>8.7317106741905733E-3</c:v>
                </c:pt>
                <c:pt idx="118">
                  <c:v>8.7361906798779643E-3</c:v>
                </c:pt>
                <c:pt idx="119">
                  <c:v>8.7430293332841913E-3</c:v>
                </c:pt>
                <c:pt idx="120">
                  <c:v>8.7497416644799486E-3</c:v>
                </c:pt>
                <c:pt idx="121">
                  <c:v>8.7563298670065848E-3</c:v>
                </c:pt>
                <c:pt idx="122">
                  <c:v>8.783640506316432E-3</c:v>
                </c:pt>
                <c:pt idx="123">
                  <c:v>8.783640506316432E-3</c:v>
                </c:pt>
                <c:pt idx="124">
                  <c:v>8.7874857253975591E-3</c:v>
                </c:pt>
                <c:pt idx="125">
                  <c:v>8.7933752217237426E-3</c:v>
                </c:pt>
                <c:pt idx="126">
                  <c:v>8.7991559448736822E-3</c:v>
                </c:pt>
                <c:pt idx="127">
                  <c:v>8.8178380742077473E-3</c:v>
                </c:pt>
                <c:pt idx="128">
                  <c:v>8.8212349806831014E-3</c:v>
                </c:pt>
                <c:pt idx="129">
                  <c:v>8.8265047443600864E-3</c:v>
                </c:pt>
                <c:pt idx="130">
                  <c:v>8.8316788975628668E-3</c:v>
                </c:pt>
                <c:pt idx="131">
                  <c:v>8.836759634144542E-3</c:v>
                </c:pt>
                <c:pt idx="132">
                  <c:v>8.8478196093300099E-3</c:v>
                </c:pt>
                <c:pt idx="133">
                  <c:v>8.8507762758476046E-3</c:v>
                </c:pt>
                <c:pt idx="134">
                  <c:v>8.8608388537156912E-3</c:v>
                </c:pt>
                <c:pt idx="135">
                  <c:v>8.8636340119646294E-3</c:v>
                </c:pt>
                <c:pt idx="136">
                  <c:v>8.8681362718823209E-3</c:v>
                </c:pt>
                <c:pt idx="137">
                  <c:v>8.8846348052183232E-3</c:v>
                </c:pt>
                <c:pt idx="138">
                  <c:v>8.887109697645279E-3</c:v>
                </c:pt>
                <c:pt idx="139">
                  <c:v>8.8895369822492923E-3</c:v>
                </c:pt>
                <c:pt idx="140">
                  <c:v>8.893610536801844E-3</c:v>
                </c:pt>
                <c:pt idx="141">
                  <c:v>8.8976204056810306E-3</c:v>
                </c:pt>
                <c:pt idx="142">
                  <c:v>8.9126448026009275E-3</c:v>
                </c:pt>
                <c:pt idx="143">
                  <c:v>8.9147397369586656E-3</c:v>
                </c:pt>
                <c:pt idx="144">
                  <c:v>8.916792118748457E-3</c:v>
                </c:pt>
                <c:pt idx="145">
                  <c:v>8.9204664660018813E-3</c:v>
                </c:pt>
                <c:pt idx="146">
                  <c:v>8.9240926584843467E-3</c:v>
                </c:pt>
                <c:pt idx="147">
                  <c:v>8.9398349789959752E-3</c:v>
                </c:pt>
                <c:pt idx="148">
                  <c:v>8.9398349789959752E-3</c:v>
                </c:pt>
                <c:pt idx="149">
                  <c:v>8.9415789556370768E-3</c:v>
                </c:pt>
                <c:pt idx="150">
                  <c:v>8.9449628133982644E-3</c:v>
                </c:pt>
                <c:pt idx="151">
                  <c:v>8.9483140477714159E-3</c:v>
                </c:pt>
                <c:pt idx="152">
                  <c:v>8.9633285813572883E-3</c:v>
                </c:pt>
                <c:pt idx="153">
                  <c:v>8.9665926288330713E-3</c:v>
                </c:pt>
                <c:pt idx="154">
                  <c:v>8.9698366650761818E-3</c:v>
                </c:pt>
                <c:pt idx="155">
                  <c:v>8.9730628367381757E-3</c:v>
                </c:pt>
                <c:pt idx="156">
                  <c:v>8.9797981127648831E-3</c:v>
                </c:pt>
                <c:pt idx="157">
                  <c:v>8.985831810836252E-3</c:v>
                </c:pt>
                <c:pt idx="158">
                  <c:v>8.989000859604003E-3</c:v>
                </c:pt>
                <c:pt idx="159">
                  <c:v>8.9921649238450495E-3</c:v>
                </c:pt>
                <c:pt idx="160">
                  <c:v>8.9953261502622086E-3</c:v>
                </c:pt>
                <c:pt idx="161">
                  <c:v>9.0021538466553558E-3</c:v>
                </c:pt>
                <c:pt idx="162">
                  <c:v>9.0079856119324626E-3</c:v>
                </c:pt>
                <c:pt idx="163">
                  <c:v>9.0111648499748565E-3</c:v>
                </c:pt>
                <c:pt idx="164">
                  <c:v>9.0143541305414531E-3</c:v>
                </c:pt>
                <c:pt idx="165">
                  <c:v>9.0175555605025836E-3</c:v>
                </c:pt>
                <c:pt idx="166">
                  <c:v>9.0246030361771454E-3</c:v>
                </c:pt>
                <c:pt idx="167">
                  <c:v>9.0305213228185546E-3</c:v>
                </c:pt>
                <c:pt idx="168">
                  <c:v>9.0338123115079449E-3</c:v>
                </c:pt>
                <c:pt idx="169">
                  <c:v>9.0371265766702579E-3</c:v>
                </c:pt>
                <c:pt idx="170">
                  <c:v>9.0404642368802079E-3</c:v>
                </c:pt>
                <c:pt idx="171">
                  <c:v>9.0478124710847308E-3</c:v>
                </c:pt>
                <c:pt idx="172">
                  <c:v>9.0540440438660729E-3</c:v>
                </c:pt>
                <c:pt idx="173">
                  <c:v>9.0574950910636502E-3</c:v>
                </c:pt>
                <c:pt idx="174">
                  <c:v>9.0609680980048152E-3</c:v>
                </c:pt>
                <c:pt idx="175">
                  <c:v>9.0644628254730967E-3</c:v>
                </c:pt>
                <c:pt idx="176">
                  <c:v>9.0659254870739062E-3</c:v>
                </c:pt>
                <c:pt idx="177">
                  <c:v>9.0765738610507664E-3</c:v>
                </c:pt>
                <c:pt idx="178">
                  <c:v>9.082253898008286E-3</c:v>
                </c:pt>
                <c:pt idx="179">
                  <c:v>9.0837767590580386E-3</c:v>
                </c:pt>
                <c:pt idx="180">
                  <c:v>9.087408677132456E-3</c:v>
                </c:pt>
                <c:pt idx="181">
                  <c:v>9.0910605854589675E-3</c:v>
                </c:pt>
                <c:pt idx="182">
                  <c:v>9.1021338334794661E-3</c:v>
                </c:pt>
                <c:pt idx="183">
                  <c:v>9.1058632843383711E-3</c:v>
                </c:pt>
                <c:pt idx="184">
                  <c:v>9.1096115162091866E-3</c:v>
                </c:pt>
                <c:pt idx="185">
                  <c:v>9.1133782872405387E-3</c:v>
                </c:pt>
                <c:pt idx="186">
                  <c:v>9.1324817650142789E-3</c:v>
                </c:pt>
                <c:pt idx="187">
                  <c:v>9.1363546921229659E-3</c:v>
                </c:pt>
                <c:pt idx="188">
                  <c:v>9.1402444654220295E-3</c:v>
                </c:pt>
                <c:pt idx="189">
                  <c:v>9.1441508430574608E-3</c:v>
                </c:pt>
                <c:pt idx="190">
                  <c:v>9.1559671834093651E-3</c:v>
                </c:pt>
                <c:pt idx="191">
                  <c:v>9.1599375598159141E-3</c:v>
                </c:pt>
                <c:pt idx="192">
                  <c:v>9.1639233312677017E-3</c:v>
                </c:pt>
                <c:pt idx="193">
                  <c:v>9.167924255905447E-3</c:v>
                </c:pt>
                <c:pt idx="194">
                  <c:v>9.1786754261136139E-3</c:v>
                </c:pt>
                <c:pt idx="195">
                  <c:v>9.1904083270053314E-3</c:v>
                </c:pt>
                <c:pt idx="196">
                  <c:v>9.1944992130100628E-3</c:v>
                </c:pt>
                <c:pt idx="197">
                  <c:v>9.1986034464927001E-3</c:v>
                </c:pt>
                <c:pt idx="198">
                  <c:v>9.207271398177938E-3</c:v>
                </c:pt>
                <c:pt idx="199">
                  <c:v>9.2151490703141631E-3</c:v>
                </c:pt>
                <c:pt idx="200">
                  <c:v>9.2193164525126211E-3</c:v>
                </c:pt>
                <c:pt idx="201">
                  <c:v>9.2234957467155054E-3</c:v>
                </c:pt>
                <c:pt idx="202">
                  <c:v>9.2276867136715894E-3</c:v>
                </c:pt>
                <c:pt idx="203">
                  <c:v>9.2364877601459686E-3</c:v>
                </c:pt>
                <c:pt idx="204">
                  <c:v>9.2445625240250816E-3</c:v>
                </c:pt>
                <c:pt idx="205">
                  <c:v>9.2488082659848286E-3</c:v>
                </c:pt>
                <c:pt idx="206">
                  <c:v>9.2530642451860642E-3</c:v>
                </c:pt>
                <c:pt idx="207">
                  <c:v>9.2573302223723491E-3</c:v>
                </c:pt>
                <c:pt idx="208">
                  <c:v>9.2662441921112313E-3</c:v>
                </c:pt>
                <c:pt idx="209">
                  <c:v>9.2744893258295998E-3</c:v>
                </c:pt>
                <c:pt idx="210">
                  <c:v>9.2788017040771383E-3</c:v>
                </c:pt>
                <c:pt idx="211">
                  <c:v>9.2831226447571795E-3</c:v>
                </c:pt>
                <c:pt idx="212">
                  <c:v>9.2874519086063312E-3</c:v>
                </c:pt>
                <c:pt idx="213">
                  <c:v>9.29879774047262E-3</c:v>
                </c:pt>
                <c:pt idx="214">
                  <c:v>9.3092147011483127E-3</c:v>
                </c:pt>
                <c:pt idx="215">
                  <c:v>9.3135888794513583E-3</c:v>
                </c:pt>
                <c:pt idx="216">
                  <c:v>9.3179697060589203E-3</c:v>
                </c:pt>
                <c:pt idx="217">
                  <c:v>9.3294072264719606E-3</c:v>
                </c:pt>
                <c:pt idx="218">
                  <c:v>9.3355547101135698E-3</c:v>
                </c:pt>
                <c:pt idx="219">
                  <c:v>9.3399651891677166E-3</c:v>
                </c:pt>
                <c:pt idx="220">
                  <c:v>9.3443808808895534E-3</c:v>
                </c:pt>
                <c:pt idx="221">
                  <c:v>9.3488015460000459E-3</c:v>
                </c:pt>
                <c:pt idx="222">
                  <c:v>9.3579506747386021E-3</c:v>
                </c:pt>
                <c:pt idx="223">
                  <c:v>9.3665291547644757E-3</c:v>
                </c:pt>
                <c:pt idx="224">
                  <c:v>9.3709710976327843E-3</c:v>
                </c:pt>
                <c:pt idx="225">
                  <c:v>9.375416578209483E-3</c:v>
                </c:pt>
                <c:pt idx="226">
                  <c:v>9.3798653572077159E-3</c:v>
                </c:pt>
                <c:pt idx="227">
                  <c:v>9.3890641804270491E-3</c:v>
                </c:pt>
                <c:pt idx="228">
                  <c:v>9.3976912242058671E-3</c:v>
                </c:pt>
                <c:pt idx="229">
                  <c:v>9.4021553388750952E-3</c:v>
                </c:pt>
                <c:pt idx="230">
                  <c:v>9.4066225127354824E-3</c:v>
                </c:pt>
                <c:pt idx="231">
                  <c:v>9.4110927789405122E-3</c:v>
                </c:pt>
                <c:pt idx="232">
                  <c:v>9.4203381062122789E-3</c:v>
                </c:pt>
                <c:pt idx="233">
                  <c:v>9.4290084136380257E-3</c:v>
                </c:pt>
                <c:pt idx="234">
                  <c:v>9.4334969592575584E-3</c:v>
                </c:pt>
                <c:pt idx="235">
                  <c:v>9.4379897574484294E-3</c:v>
                </c:pt>
                <c:pt idx="236">
                  <c:v>9.4424870071106674E-3</c:v>
                </c:pt>
                <c:pt idx="237">
                  <c:v>9.4445870851107006E-3</c:v>
                </c:pt>
                <c:pt idx="238">
                  <c:v>9.4605244984703324E-3</c:v>
                </c:pt>
                <c:pt idx="239">
                  <c:v>9.4695751244077298E-3</c:v>
                </c:pt>
                <c:pt idx="240">
                  <c:v>9.4695751244077298E-3</c:v>
                </c:pt>
                <c:pt idx="241">
                  <c:v>9.4741091036041631E-3</c:v>
                </c:pt>
                <c:pt idx="242">
                  <c:v>9.4859594526692913E-3</c:v>
                </c:pt>
                <c:pt idx="243">
                  <c:v>9.492307436399651E-3</c:v>
                </c:pt>
                <c:pt idx="244">
                  <c:v>9.4968736181428003E-3</c:v>
                </c:pt>
                <c:pt idx="245">
                  <c:v>9.5014468371245695E-3</c:v>
                </c:pt>
                <c:pt idx="246">
                  <c:v>9.5060272922554076E-3</c:v>
                </c:pt>
                <c:pt idx="247">
                  <c:v>9.5155580299087928E-3</c:v>
                </c:pt>
                <c:pt idx="248">
                  <c:v>9.5244254525523979E-3</c:v>
                </c:pt>
                <c:pt idx="249">
                  <c:v>9.5290450721453451E-3</c:v>
                </c:pt>
                <c:pt idx="250">
                  <c:v>9.5336731213804937E-3</c:v>
                </c:pt>
                <c:pt idx="251">
                  <c:v>9.5383097991752486E-3</c:v>
                </c:pt>
                <c:pt idx="252">
                  <c:v>9.5479857668912451E-3</c:v>
                </c:pt>
                <c:pt idx="253">
                  <c:v>9.556946774367055E-3</c:v>
                </c:pt>
                <c:pt idx="254">
                  <c:v>9.5616295787791187E-3</c:v>
                </c:pt>
                <c:pt idx="255">
                  <c:v>9.5663222052847548E-3</c:v>
                </c:pt>
                <c:pt idx="256">
                  <c:v>9.5710248528100578E-3</c:v>
                </c:pt>
                <c:pt idx="257">
                  <c:v>9.5808686856714825E-3</c:v>
                </c:pt>
                <c:pt idx="258">
                  <c:v>9.5899396316558583E-3</c:v>
                </c:pt>
                <c:pt idx="259">
                  <c:v>9.5946953682012979E-3</c:v>
                </c:pt>
                <c:pt idx="260">
                  <c:v>9.5994623193420767E-3</c:v>
                </c:pt>
                <c:pt idx="261">
                  <c:v>9.6042406840112383E-3</c:v>
                </c:pt>
                <c:pt idx="262">
                  <c:v>9.6142735702133969E-3</c:v>
                </c:pt>
                <c:pt idx="263">
                  <c:v>9.6234722566803862E-3</c:v>
                </c:pt>
                <c:pt idx="264">
                  <c:v>9.6283106730288281E-3</c:v>
                </c:pt>
                <c:pt idx="265">
                  <c:v>9.6331616965282477E-3</c:v>
                </c:pt>
                <c:pt idx="266">
                  <c:v>9.6460558927994842E-3</c:v>
                </c:pt>
                <c:pt idx="267">
                  <c:v>9.6482672069980145E-3</c:v>
                </c:pt>
                <c:pt idx="268">
                  <c:v>9.6576128842401875E-3</c:v>
                </c:pt>
                <c:pt idx="269">
                  <c:v>9.6625437284340084E-3</c:v>
                </c:pt>
                <c:pt idx="270">
                  <c:v>9.6674885723865723E-3</c:v>
                </c:pt>
                <c:pt idx="271">
                  <c:v>9.6724476150465647E-3</c:v>
                </c:pt>
                <c:pt idx="272">
                  <c:v>9.6829163851246923E-3</c:v>
                </c:pt>
                <c:pt idx="273">
                  <c:v>9.6924297517727055E-3</c:v>
                </c:pt>
                <c:pt idx="274">
                  <c:v>9.6974627722383171E-3</c:v>
                </c:pt>
                <c:pt idx="275">
                  <c:v>9.7053041263660215E-3</c:v>
                </c:pt>
                <c:pt idx="276">
                  <c:v>9.707575189398486E-3</c:v>
                </c:pt>
                <c:pt idx="277">
                  <c:v>9.7182878964165668E-3</c:v>
                </c:pt>
                <c:pt idx="278">
                  <c:v>9.7331360450323232E-3</c:v>
                </c:pt>
                <c:pt idx="279">
                  <c:v>9.7382977757490882E-3</c:v>
                </c:pt>
                <c:pt idx="280">
                  <c:v>9.7406095914318747E-3</c:v>
                </c:pt>
                <c:pt idx="281">
                  <c:v>9.7457951283477819E-3</c:v>
                </c:pt>
                <c:pt idx="282">
                  <c:v>9.7667126650105608E-3</c:v>
                </c:pt>
                <c:pt idx="283">
                  <c:v>9.7667126650105608E-3</c:v>
                </c:pt>
                <c:pt idx="284">
                  <c:v>9.7719869021780075E-3</c:v>
                </c:pt>
                <c:pt idx="285">
                  <c:v>9.7772794828506308E-3</c:v>
                </c:pt>
                <c:pt idx="286">
                  <c:v>9.782590608185324E-3</c:v>
                </c:pt>
                <c:pt idx="287">
                  <c:v>9.7986372637228498E-3</c:v>
                </c:pt>
                <c:pt idx="288">
                  <c:v>9.8040245792773897E-3</c:v>
                </c:pt>
                <c:pt idx="289">
                  <c:v>9.8094314452881297E-3</c:v>
                </c:pt>
                <c:pt idx="290">
                  <c:v>9.8148580629172314E-3</c:v>
                </c:pt>
                <c:pt idx="291">
                  <c:v>9.8203046333303744E-3</c:v>
                </c:pt>
                <c:pt idx="292">
                  <c:v>9.8367660729387265E-3</c:v>
                </c:pt>
                <c:pt idx="293">
                  <c:v>9.842294466159739E-3</c:v>
                </c:pt>
                <c:pt idx="294">
                  <c:v>9.8478438180089906E-3</c:v>
                </c:pt>
                <c:pt idx="295">
                  <c:v>9.8534141931002905E-3</c:v>
                </c:pt>
                <c:pt idx="296">
                  <c:v>9.8590050763072371E-3</c:v>
                </c:pt>
                <c:pt idx="297">
                  <c:v>9.8821397544808717E-3</c:v>
                </c:pt>
                <c:pt idx="298">
                  <c:v>9.8846858664783984E-3</c:v>
                </c:pt>
                <c:pt idx="299">
                  <c:v>9.887238942532425E-3</c:v>
                </c:pt>
                <c:pt idx="300">
                  <c:v>9.8929358709049873E-3</c:v>
                </c:pt>
                <c:pt idx="301">
                  <c:v>9.8986476059942808E-3</c:v>
                </c:pt>
                <c:pt idx="302">
                  <c:v>9.9190127627934045E-3</c:v>
                </c:pt>
                <c:pt idx="303">
                  <c:v>9.9247765318484817E-3</c:v>
                </c:pt>
                <c:pt idx="304">
                  <c:v>9.9305503168246947E-3</c:v>
                </c:pt>
                <c:pt idx="305">
                  <c:v>9.9363333072877147E-3</c:v>
                </c:pt>
                <c:pt idx="306">
                  <c:v>9.9484103154697349E-3</c:v>
                </c:pt>
                <c:pt idx="307">
                  <c:v>9.9653579764045503E-3</c:v>
                </c:pt>
                <c:pt idx="308">
                  <c:v>9.9653579764045503E-3</c:v>
                </c:pt>
                <c:pt idx="309">
                  <c:v>9.9711791804207636E-3</c:v>
                </c:pt>
                <c:pt idx="310">
                  <c:v>9.9770039167566289E-3</c:v>
                </c:pt>
                <c:pt idx="311">
                  <c:v>9.9921556798851473E-3</c:v>
                </c:pt>
                <c:pt idx="312">
                  <c:v>1.0000321975788987E-2</c:v>
                </c:pt>
                <c:pt idx="313">
                  <c:v>1.0006152216551333E-2</c:v>
                </c:pt>
                <c:pt idx="314">
                  <c:v>1.0011981126731078E-2</c:v>
                </c:pt>
                <c:pt idx="315">
                  <c:v>1.0017807895827862E-2</c:v>
                </c:pt>
                <c:pt idx="316">
                  <c:v>1.0029737158660642E-2</c:v>
                </c:pt>
                <c:pt idx="317">
                  <c:v>1.0041077351206943E-2</c:v>
                </c:pt>
                <c:pt idx="318">
                  <c:v>1.0046881257213175E-2</c:v>
                </c:pt>
                <c:pt idx="319">
                  <c:v>1.0052678159032611E-2</c:v>
                </c:pt>
                <c:pt idx="320">
                  <c:v>1.0058467246130132E-2</c:v>
                </c:pt>
                <c:pt idx="321">
                  <c:v>1.0070182788600321E-2</c:v>
                </c:pt>
                <c:pt idx="322">
                  <c:v>1.0081529236467546E-2</c:v>
                </c:pt>
                <c:pt idx="323">
                  <c:v>1.008726709178538E-2</c:v>
                </c:pt>
                <c:pt idx="324">
                  <c:v>1.0092992269079367E-2</c:v>
                </c:pt>
                <c:pt idx="325">
                  <c:v>1.0098703957782239E-2</c:v>
                </c:pt>
                <c:pt idx="326">
                  <c:v>1.0110120409424377E-2</c:v>
                </c:pt>
                <c:pt idx="327">
                  <c:v>1.0121399615188707E-2</c:v>
                </c:pt>
                <c:pt idx="328">
                  <c:v>1.0127031702275845E-2</c:v>
                </c:pt>
                <c:pt idx="329">
                  <c:v>1.0132645437275309E-2</c:v>
                </c:pt>
                <c:pt idx="330">
                  <c:v>1.013824000959029E-2</c:v>
                </c:pt>
                <c:pt idx="331">
                  <c:v>1.0160410459882436E-2</c:v>
                </c:pt>
                <c:pt idx="332">
                  <c:v>1.0160410459882436E-2</c:v>
                </c:pt>
                <c:pt idx="333">
                  <c:v>1.0165897059647386E-2</c:v>
                </c:pt>
                <c:pt idx="334">
                  <c:v>1.017135963304709E-2</c:v>
                </c:pt>
                <c:pt idx="335">
                  <c:v>1.01767973694552E-2</c:v>
                </c:pt>
                <c:pt idx="336">
                  <c:v>1.0189945175837179E-2</c:v>
                </c:pt>
                <c:pt idx="337">
                  <c:v>1.0198283732468349E-2</c:v>
                </c:pt>
                <c:pt idx="338">
                  <c:v>1.0203585124358174E-2</c:v>
                </c:pt>
                <c:pt idx="339">
                  <c:v>1.0208856815407084E-2</c:v>
                </c:pt>
                <c:pt idx="340">
                  <c:v>1.0224163913896689E-2</c:v>
                </c:pt>
                <c:pt idx="341">
                  <c:v>1.0224163913896689E-2</c:v>
                </c:pt>
                <c:pt idx="342">
                  <c:v>1.023474138497571E-2</c:v>
                </c:pt>
                <c:pt idx="343">
                  <c:v>1.0239817847096813E-2</c:v>
                </c:pt>
                <c:pt idx="344">
                  <c:v>1.0242525277506024E-2</c:v>
                </c:pt>
                <c:pt idx="345">
                  <c:v>1.0245228354192726E-2</c:v>
                </c:pt>
                <c:pt idx="346">
                  <c:v>1.0250245755744736E-2</c:v>
                </c:pt>
                <c:pt idx="347">
                  <c:v>1.0267296353960243E-2</c:v>
                </c:pt>
                <c:pt idx="348">
                  <c:v>1.0269932443880414E-2</c:v>
                </c:pt>
                <c:pt idx="349">
                  <c:v>1.0274754243128292E-2</c:v>
                </c:pt>
                <c:pt idx="350">
                  <c:v>1.0279534435944093E-2</c:v>
                </c:pt>
                <c:pt idx="351">
                  <c:v>1.0284272193664457E-2</c:v>
                </c:pt>
                <c:pt idx="352">
                  <c:v>1.0300268882803774E-2</c:v>
                </c:pt>
                <c:pt idx="353">
                  <c:v>1.0302782300239954E-2</c:v>
                </c:pt>
                <c:pt idx="354">
                  <c:v>1.0307295452447462E-2</c:v>
                </c:pt>
                <c:pt idx="355">
                  <c:v>1.0311761197527858E-2</c:v>
                </c:pt>
                <c:pt idx="356">
                  <c:v>1.0316178706801793E-2</c:v>
                </c:pt>
                <c:pt idx="357">
                  <c:v>1.0330995591840258E-2</c:v>
                </c:pt>
                <c:pt idx="358">
                  <c:v>1.0333349812177595E-2</c:v>
                </c:pt>
                <c:pt idx="359">
                  <c:v>1.0337513712162405E-2</c:v>
                </c:pt>
                <c:pt idx="360">
                  <c:v>1.0341624711107222E-2</c:v>
                </c:pt>
                <c:pt idx="361">
                  <c:v>1.0345683514730197E-2</c:v>
                </c:pt>
                <c:pt idx="362">
                  <c:v>1.0365230044340201E-2</c:v>
                </c:pt>
                <c:pt idx="363">
                  <c:v>1.0368996940910868E-2</c:v>
                </c:pt>
                <c:pt idx="364">
                  <c:v>1.037271873050738E-2</c:v>
                </c:pt>
                <c:pt idx="365">
                  <c:v>1.0388726971779701E-2</c:v>
                </c:pt>
                <c:pt idx="366">
                  <c:v>1.039068651656283E-2</c:v>
                </c:pt>
                <c:pt idx="367">
                  <c:v>1.0394158929998731E-2</c:v>
                </c:pt>
                <c:pt idx="368">
                  <c:v>1.0397593325067511E-2</c:v>
                </c:pt>
                <c:pt idx="369">
                  <c:v>1.0409161899384707E-2</c:v>
                </c:pt>
                <c:pt idx="370">
                  <c:v>1.0410970975297751E-2</c:v>
                </c:pt>
                <c:pt idx="371">
                  <c:v>1.0414230468785313E-2</c:v>
                </c:pt>
                <c:pt idx="372">
                  <c:v>1.0417458020037351E-2</c:v>
                </c:pt>
                <c:pt idx="373">
                  <c:v>1.0420654641754901E-2</c:v>
                </c:pt>
                <c:pt idx="374">
                  <c:v>1.0433152087488295E-2</c:v>
                </c:pt>
                <c:pt idx="375">
                  <c:v>1.0433152087488295E-2</c:v>
                </c:pt>
                <c:pt idx="376">
                  <c:v>1.0436209252219442E-2</c:v>
                </c:pt>
                <c:pt idx="377">
                  <c:v>1.0439241563715562E-2</c:v>
                </c:pt>
                <c:pt idx="378">
                  <c:v>1.0442250034706113E-2</c:v>
                </c:pt>
                <c:pt idx="379">
                  <c:v>1.0452572356936854E-2</c:v>
                </c:pt>
                <c:pt idx="380">
                  <c:v>1.0454065768309206E-2</c:v>
                </c:pt>
                <c:pt idx="381">
                  <c:v>1.0456970227825657E-2</c:v>
                </c:pt>
                <c:pt idx="382">
                  <c:v>1.0459856923282551E-2</c:v>
                </c:pt>
                <c:pt idx="383">
                  <c:v>1.0462726867431549E-2</c:v>
                </c:pt>
                <c:pt idx="384">
                  <c:v>1.0472697862048958E-2</c:v>
                </c:pt>
                <c:pt idx="385">
                  <c:v>1.0474059386105239E-2</c:v>
                </c:pt>
                <c:pt idx="386">
                  <c:v>1.0475405961036499E-2</c:v>
                </c:pt>
                <c:pt idx="387">
                  <c:v>1.0478190452958031E-2</c:v>
                </c:pt>
                <c:pt idx="388">
                  <c:v>1.048096474834471E-2</c:v>
                </c:pt>
                <c:pt idx="389">
                  <c:v>1.0493738339663824E-2</c:v>
                </c:pt>
                <c:pt idx="390">
                  <c:v>1.0494989826548333E-2</c:v>
                </c:pt>
                <c:pt idx="391">
                  <c:v>1.0496228241208883E-2</c:v>
                </c:pt>
                <c:pt idx="392">
                  <c:v>1.0497453744665859E-2</c:v>
                </c:pt>
                <c:pt idx="393">
                  <c:v>1.0500185339978948E-2</c:v>
                </c:pt>
                <c:pt idx="394">
                  <c:v>1.0511507264174337E-2</c:v>
                </c:pt>
                <c:pt idx="395">
                  <c:v>1.0512675944110761E-2</c:v>
                </c:pt>
                <c:pt idx="396">
                  <c:v>1.051383374772046E-2</c:v>
                </c:pt>
                <c:pt idx="397">
                  <c:v>1.0516568684575425E-2</c:v>
                </c:pt>
                <c:pt idx="398">
                  <c:v>1.0519307762903172E-2</c:v>
                </c:pt>
                <c:pt idx="399">
                  <c:v>1.053199365747659E-2</c:v>
                </c:pt>
                <c:pt idx="400">
                  <c:v>1.053199365747659E-2</c:v>
                </c:pt>
                <c:pt idx="401">
                  <c:v>1.0533101122459729E-2</c:v>
                </c:pt>
                <c:pt idx="402">
                  <c:v>1.0535886557163292E-2</c:v>
                </c:pt>
                <c:pt idx="403">
                  <c:v>1.0538683302545992E-2</c:v>
                </c:pt>
                <c:pt idx="404">
                  <c:v>1.055247022919732E-2</c:v>
                </c:pt>
                <c:pt idx="405">
                  <c:v>1.0553570191924454E-2</c:v>
                </c:pt>
                <c:pt idx="406">
                  <c:v>1.0558290711121581E-2</c:v>
                </c:pt>
                <c:pt idx="407">
                  <c:v>1.0561227644914267E-2</c:v>
                </c:pt>
                <c:pt idx="408">
                  <c:v>1.0567926590405965E-2</c:v>
                </c:pt>
                <c:pt idx="409">
                  <c:v>1.0573176453270066E-2</c:v>
                </c:pt>
                <c:pt idx="410">
                  <c:v>1.0576218878182069E-2</c:v>
                </c:pt>
                <c:pt idx="411">
                  <c:v>1.057928537404626E-2</c:v>
                </c:pt>
                <c:pt idx="412">
                  <c:v>1.058237693178129E-2</c:v>
                </c:pt>
                <c:pt idx="413">
                  <c:v>1.0589488491632153E-2</c:v>
                </c:pt>
                <c:pt idx="414">
                  <c:v>1.0595013599894938E-2</c:v>
                </c:pt>
                <c:pt idx="415">
                  <c:v>1.059824533086994E-2</c:v>
                </c:pt>
                <c:pt idx="416">
                  <c:v>1.0601508069298937E-2</c:v>
                </c:pt>
                <c:pt idx="417">
                  <c:v>1.0604802806124912E-2</c:v>
                </c:pt>
                <c:pt idx="418">
                  <c:v>1.0612386984351995E-2</c:v>
                </c:pt>
                <c:pt idx="419">
                  <c:v>1.0618321556430195E-2</c:v>
                </c:pt>
                <c:pt idx="420">
                  <c:v>1.0621791149552568E-2</c:v>
                </c:pt>
                <c:pt idx="421">
                  <c:v>1.0625298521680083E-2</c:v>
                </c:pt>
                <c:pt idx="422">
                  <c:v>1.0628843650255999E-2</c:v>
                </c:pt>
                <c:pt idx="423">
                  <c:v>1.0636938622060397E-2</c:v>
                </c:pt>
                <c:pt idx="424">
                  <c:v>1.0643381072469848E-2</c:v>
                </c:pt>
                <c:pt idx="425">
                  <c:v>1.0647099021320376E-2</c:v>
                </c:pt>
                <c:pt idx="426">
                  <c:v>1.0650848154005551E-2</c:v>
                </c:pt>
                <c:pt idx="427">
                  <c:v>1.0654627343777978E-2</c:v>
                </c:pt>
                <c:pt idx="428">
                  <c:v>1.0671566823238648E-2</c:v>
                </c:pt>
                <c:pt idx="429">
                  <c:v>1.0677870582861839E-2</c:v>
                </c:pt>
                <c:pt idx="430">
                  <c:v>1.0679450882152941E-2</c:v>
                </c:pt>
                <c:pt idx="431">
                  <c:v>1.0683426474772885E-2</c:v>
                </c:pt>
                <c:pt idx="432">
                  <c:v>1.0695473835707672E-2</c:v>
                </c:pt>
                <c:pt idx="433">
                  <c:v>1.0699526019916071E-2</c:v>
                </c:pt>
                <c:pt idx="434">
                  <c:v>1.0703594504164471E-2</c:v>
                </c:pt>
                <c:pt idx="435">
                  <c:v>1.0707678149300801E-2</c:v>
                </c:pt>
                <c:pt idx="436">
                  <c:v>1.0711775816168598E-2</c:v>
                </c:pt>
                <c:pt idx="437">
                  <c:v>1.0724141555530304E-2</c:v>
                </c:pt>
                <c:pt idx="438">
                  <c:v>1.0728283917668882E-2</c:v>
                </c:pt>
                <c:pt idx="439">
                  <c:v>1.0732434605688984E-2</c:v>
                </c:pt>
                <c:pt idx="440">
                  <c:v>1.0736592480406038E-2</c:v>
                </c:pt>
                <c:pt idx="441">
                  <c:v>1.0740756402631078E-2</c:v>
                </c:pt>
                <c:pt idx="442">
                  <c:v>1.0753273062393357E-2</c:v>
                </c:pt>
                <c:pt idx="443">
                  <c:v>1.0757449782665856E-2</c:v>
                </c:pt>
                <c:pt idx="444">
                  <c:v>1.0761626854430377E-2</c:v>
                </c:pt>
                <c:pt idx="445">
                  <c:v>1.0765803138468092E-2</c:v>
                </c:pt>
                <c:pt idx="446">
                  <c:v>1.0769977495559292E-2</c:v>
                </c:pt>
                <c:pt idx="447">
                  <c:v>1.0784688884779474E-2</c:v>
                </c:pt>
                <c:pt idx="448">
                  <c:v>1.078882782553308E-2</c:v>
                </c:pt>
                <c:pt idx="449">
                  <c:v>1.0792958511389053E-2</c:v>
                </c:pt>
                <c:pt idx="450">
                  <c:v>1.0797079815443601E-2</c:v>
                </c:pt>
                <c:pt idx="451">
                  <c:v>1.0805424347009181E-2</c:v>
                </c:pt>
                <c:pt idx="452">
                  <c:v>1.0817506166706202E-2</c:v>
                </c:pt>
                <c:pt idx="453">
                  <c:v>1.0821547514696373E-2</c:v>
                </c:pt>
                <c:pt idx="454">
                  <c:v>1.0825571592423932E-2</c:v>
                </c:pt>
                <c:pt idx="455">
                  <c:v>1.0833519128797842E-2</c:v>
                </c:pt>
                <c:pt idx="456">
                  <c:v>1.0841472661826862E-2</c:v>
                </c:pt>
                <c:pt idx="457">
                  <c:v>1.0845393484042454E-2</c:v>
                </c:pt>
                <c:pt idx="458">
                  <c:v>1.0849290274285984E-2</c:v>
                </c:pt>
                <c:pt idx="459">
                  <c:v>1.08531619055911E-2</c:v>
                </c:pt>
                <c:pt idx="460">
                  <c:v>1.0860608996418454E-2</c:v>
                </c:pt>
                <c:pt idx="461">
                  <c:v>1.0868374301971073E-2</c:v>
                </c:pt>
                <c:pt idx="462">
                  <c:v>1.0872103233956874E-2</c:v>
                </c:pt>
                <c:pt idx="463">
                  <c:v>1.0875800245126249E-2</c:v>
                </c:pt>
                <c:pt idx="464">
                  <c:v>1.0879464208487656E-2</c:v>
                </c:pt>
                <c:pt idx="465">
                  <c:v>1.0887894914069619E-2</c:v>
                </c:pt>
                <c:pt idx="466">
                  <c:v>1.0897248863207001E-2</c:v>
                </c:pt>
                <c:pt idx="467">
                  <c:v>1.0900690872696605E-2</c:v>
                </c:pt>
                <c:pt idx="468">
                  <c:v>1.0904091945342727E-2</c:v>
                </c:pt>
                <c:pt idx="469">
                  <c:v>1.0911633158179381E-2</c:v>
                </c:pt>
                <c:pt idx="470">
                  <c:v>1.0917264327115025E-2</c:v>
                </c:pt>
                <c:pt idx="471">
                  <c:v>1.0920443810243109E-2</c:v>
                </c:pt>
                <c:pt idx="472">
                  <c:v>1.0923575594391645E-2</c:v>
                </c:pt>
                <c:pt idx="473">
                  <c:v>1.0926658552531726E-2</c:v>
                </c:pt>
                <c:pt idx="474">
                  <c:v>1.0932065589508716E-2</c:v>
                </c:pt>
                <c:pt idx="475">
                  <c:v>1.0938479584346872E-2</c:v>
                </c:pt>
                <c:pt idx="476">
                  <c:v>1.0941301506938126E-2</c:v>
                </c:pt>
                <c:pt idx="477">
                  <c:v>1.0944067841310133E-2</c:v>
                </c:pt>
                <c:pt idx="478">
                  <c:v>1.0946777460423563E-2</c:v>
                </c:pt>
                <c:pt idx="479">
                  <c:v>1.095135223791216E-2</c:v>
                </c:pt>
                <c:pt idx="480">
                  <c:v>1.0957026243486649E-2</c:v>
                </c:pt>
                <c:pt idx="481">
                  <c:v>1.0959435380703325E-2</c:v>
                </c:pt>
                <c:pt idx="482">
                  <c:v>1.0961781040417616E-2</c:v>
                </c:pt>
                <c:pt idx="483">
                  <c:v>1.0964062250473253E-2</c:v>
                </c:pt>
                <c:pt idx="484">
                  <c:v>1.096775204582044E-2</c:v>
                </c:pt>
                <c:pt idx="485">
                  <c:v>1.0972549110991084E-2</c:v>
                </c:pt>
                <c:pt idx="486">
                  <c:v>1.0974515789337348E-2</c:v>
                </c:pt>
                <c:pt idx="487">
                  <c:v>1.0976422311373244E-2</c:v>
                </c:pt>
                <c:pt idx="488">
                  <c:v>1.0978269606307656E-2</c:v>
                </c:pt>
                <c:pt idx="489">
                  <c:v>1.0979490326617986E-2</c:v>
                </c:pt>
                <c:pt idx="490">
                  <c:v>1.09850850993767E-2</c:v>
                </c:pt>
                <c:pt idx="491">
                  <c:v>1.0986650197100295E-2</c:v>
                </c:pt>
                <c:pt idx="492">
                  <c:v>1.0989620366518536E-2</c:v>
                </c:pt>
                <c:pt idx="493">
                  <c:v>1.0989620366518536E-2</c:v>
                </c:pt>
                <c:pt idx="494">
                  <c:v>1.0992207765892053E-2</c:v>
                </c:pt>
                <c:pt idx="495">
                  <c:v>1.0994946620029819E-2</c:v>
                </c:pt>
                <c:pt idx="496">
                  <c:v>1.0996155669583337E-2</c:v>
                </c:pt>
                <c:pt idx="497">
                  <c:v>1.0997317572116654E-2</c:v>
                </c:pt>
                <c:pt idx="498">
                  <c:v>1.0998433256890785E-2</c:v>
                </c:pt>
                <c:pt idx="499">
                  <c:v>1.1000074063834846E-2</c:v>
                </c:pt>
                <c:pt idx="500">
                  <c:v>1.1002452403684424E-2</c:v>
                </c:pt>
                <c:pt idx="501">
                  <c:v>1.1003350938653461E-2</c:v>
                </c:pt>
                <c:pt idx="502">
                  <c:v>1.1004208831476328E-2</c:v>
                </c:pt>
                <c:pt idx="503">
                  <c:v>1.1005027011430552E-2</c:v>
                </c:pt>
                <c:pt idx="504">
                  <c:v>1.1006218347734385E-2</c:v>
                </c:pt>
                <c:pt idx="505">
                  <c:v>1.100792118816621E-2</c:v>
                </c:pt>
                <c:pt idx="506">
                  <c:v>1.1008554742997417E-2</c:v>
                </c:pt>
                <c:pt idx="507">
                  <c:v>1.100915416065988E-2</c:v>
                </c:pt>
                <c:pt idx="508">
                  <c:v>1.1009720370442417E-2</c:v>
                </c:pt>
                <c:pt idx="509">
                  <c:v>1.1010567729629026E-2</c:v>
                </c:pt>
                <c:pt idx="510">
                  <c:v>1.1011671716605331E-2</c:v>
                </c:pt>
                <c:pt idx="511">
                  <c:v>1.1012085826372678E-2</c:v>
                </c:pt>
                <c:pt idx="512">
                  <c:v>1.1012472304020825E-2</c:v>
                </c:pt>
                <c:pt idx="513">
                  <c:v>1.1012832078847276E-2</c:v>
                </c:pt>
                <c:pt idx="514">
                  <c:v>1.1013434192292853E-2</c:v>
                </c:pt>
                <c:pt idx="515">
                  <c:v>1.101402273591413E-2</c:v>
                </c:pt>
                <c:pt idx="516">
                  <c:v>1.1014262936121681E-2</c:v>
                </c:pt>
                <c:pt idx="517">
                  <c:v>1.1014482009308229E-2</c:v>
                </c:pt>
                <c:pt idx="518">
                  <c:v>1.1015502026470267E-2</c:v>
                </c:pt>
                <c:pt idx="519">
                  <c:v>1.1016028089673419E-2</c:v>
                </c:pt>
                <c:pt idx="520">
                  <c:v>1.1015837394638286E-2</c:v>
                </c:pt>
                <c:pt idx="521">
                  <c:v>1.1015539443130978E-2</c:v>
                </c:pt>
                <c:pt idx="522">
                  <c:v>1.1015789914873664E-2</c:v>
                </c:pt>
                <c:pt idx="523">
                  <c:v>1.1016686471113903E-2</c:v>
                </c:pt>
                <c:pt idx="524">
                  <c:v>1.101849764990678E-2</c:v>
                </c:pt>
                <c:pt idx="525">
                  <c:v>1.1021831997567118E-2</c:v>
                </c:pt>
                <c:pt idx="526">
                  <c:v>1.1025649124762315E-2</c:v>
                </c:pt>
                <c:pt idx="527">
                  <c:v>1.1030434618031795E-2</c:v>
                </c:pt>
                <c:pt idx="528">
                  <c:v>1.1036188480918812E-2</c:v>
                </c:pt>
                <c:pt idx="529">
                  <c:v>1.1042910717682569E-2</c:v>
                </c:pt>
                <c:pt idx="530">
                  <c:v>1.1050601333299952E-2</c:v>
                </c:pt>
                <c:pt idx="531">
                  <c:v>1.1059260333464669E-2</c:v>
                </c:pt>
                <c:pt idx="532">
                  <c:v>1.107246281774768E-2</c:v>
                </c:pt>
                <c:pt idx="533">
                  <c:v>1.1078373563707484E-2</c:v>
                </c:pt>
                <c:pt idx="534">
                  <c:v>1.1088695409789295E-2</c:v>
                </c:pt>
                <c:pt idx="535">
                  <c:v>1.1101088910113077E-2</c:v>
                </c:pt>
                <c:pt idx="536">
                  <c:v>1.1114450772201856E-2</c:v>
                </c:pt>
                <c:pt idx="537">
                  <c:v>1.1134581762768886E-2</c:v>
                </c:pt>
                <c:pt idx="538">
                  <c:v>1.1154747506171842E-2</c:v>
                </c:pt>
                <c:pt idx="539">
                  <c:v>1.1171637582519482E-2</c:v>
                </c:pt>
                <c:pt idx="540">
                  <c:v>1.1192126376866765E-2</c:v>
                </c:pt>
                <c:pt idx="541">
                  <c:v>1.1208323078821778E-2</c:v>
                </c:pt>
                <c:pt idx="542">
                  <c:v>1.1229895221748077E-2</c:v>
                </c:pt>
                <c:pt idx="543">
                  <c:v>1.1248882457330741E-2</c:v>
                </c:pt>
                <c:pt idx="544">
                  <c:v>1.1271878917363587E-2</c:v>
                </c:pt>
                <c:pt idx="545">
                  <c:v>1.1295302116310286E-2</c:v>
                </c:pt>
                <c:pt idx="546">
                  <c:v>1.1319041523677997E-2</c:v>
                </c:pt>
                <c:pt idx="547">
                  <c:v>1.1343749514332325E-2</c:v>
                </c:pt>
                <c:pt idx="548">
                  <c:v>1.1369426106566468E-2</c:v>
                </c:pt>
                <c:pt idx="549">
                  <c:v>1.1396071319387826E-2</c:v>
                </c:pt>
                <c:pt idx="550">
                  <c:v>1.142134892216682E-2</c:v>
                </c:pt>
                <c:pt idx="551">
                  <c:v>1.1449861339801639E-2</c:v>
                </c:pt>
                <c:pt idx="552">
                  <c:v>1.1479342404693808E-2</c:v>
                </c:pt>
                <c:pt idx="553">
                  <c:v>1.1518669601139135E-2</c:v>
                </c:pt>
                <c:pt idx="554">
                  <c:v>1.1541194138284487E-2</c:v>
                </c:pt>
                <c:pt idx="555">
                  <c:v>1.1580806615748901E-2</c:v>
                </c:pt>
                <c:pt idx="556">
                  <c:v>1.1609206556236908E-2</c:v>
                </c:pt>
                <c:pt idx="557">
                  <c:v>1.1642950607391083E-2</c:v>
                </c:pt>
                <c:pt idx="558">
                  <c:v>1.168220132167422E-2</c:v>
                </c:pt>
                <c:pt idx="559">
                  <c:v>1.1712036069323136E-2</c:v>
                </c:pt>
                <c:pt idx="560">
                  <c:v>1.1747182533747172E-2</c:v>
                </c:pt>
                <c:pt idx="561">
                  <c:v>1.1782601517363636E-2</c:v>
                </c:pt>
                <c:pt idx="562">
                  <c:v>1.1818195538550628E-2</c:v>
                </c:pt>
                <c:pt idx="563">
                  <c:v>1.1853867112186429E-2</c:v>
                </c:pt>
                <c:pt idx="564">
                  <c:v>1.1889518749613893E-2</c:v>
                </c:pt>
                <c:pt idx="565">
                  <c:v>1.1925052958633491E-2</c:v>
                </c:pt>
                <c:pt idx="566">
                  <c:v>1.1960372243526767E-2</c:v>
                </c:pt>
                <c:pt idx="567">
                  <c:v>1.1995395353988974E-2</c:v>
                </c:pt>
                <c:pt idx="568">
                  <c:v>1.2030106033042613E-2</c:v>
                </c:pt>
                <c:pt idx="569">
                  <c:v>1.2064504272394314E-2</c:v>
                </c:pt>
                <c:pt idx="570">
                  <c:v>1.2098590063824567E-2</c:v>
                </c:pt>
                <c:pt idx="571">
                  <c:v>1.2137162654293212E-2</c:v>
                </c:pt>
                <c:pt idx="572">
                  <c:v>1.2168045611849971E-2</c:v>
                </c:pt>
                <c:pt idx="573">
                  <c:v>1.2196457565797311E-2</c:v>
                </c:pt>
                <c:pt idx="574">
                  <c:v>1.2229314692537144E-2</c:v>
                </c:pt>
                <c:pt idx="575">
                  <c:v>1.2261859339567178E-2</c:v>
                </c:pt>
                <c:pt idx="576">
                  <c:v>1.2296542955138963E-2</c:v>
                </c:pt>
                <c:pt idx="577">
                  <c:v>1.2328441387230342E-2</c:v>
                </c:pt>
                <c:pt idx="578">
                  <c:v>1.236451407122759E-2</c:v>
                </c:pt>
                <c:pt idx="579">
                  <c:v>1.239130071088354E-2</c:v>
                </c:pt>
                <c:pt idx="580">
                  <c:v>1.2422261587424332E-2</c:v>
                </c:pt>
                <c:pt idx="581">
                  <c:v>1.2452909930551193E-2</c:v>
                </c:pt>
                <c:pt idx="582">
                  <c:v>1.2487553905041218E-2</c:v>
                </c:pt>
                <c:pt idx="583">
                  <c:v>1.2513268987340408E-2</c:v>
                </c:pt>
                <c:pt idx="584">
                  <c:v>1.2542979686578651E-2</c:v>
                </c:pt>
                <c:pt idx="585">
                  <c:v>1.2570117769999639E-2</c:v>
                </c:pt>
                <c:pt idx="586">
                  <c:v>1.2599224648752154E-2</c:v>
                </c:pt>
                <c:pt idx="587">
                  <c:v>1.2628018960357116E-2</c:v>
                </c:pt>
                <c:pt idx="588">
                  <c:v>1.2656500698008548E-2</c:v>
                </c:pt>
                <c:pt idx="589">
                  <c:v>1.2688668503072598E-2</c:v>
                </c:pt>
                <c:pt idx="590">
                  <c:v>1.2716480416815161E-2</c:v>
                </c:pt>
                <c:pt idx="591">
                  <c:v>1.2743979735692568E-2</c:v>
                </c:pt>
                <c:pt idx="592">
                  <c:v>1.2771166453203643E-2</c:v>
                </c:pt>
                <c:pt idx="593">
                  <c:v>1.2798040562921881E-2</c:v>
                </c:pt>
                <c:pt idx="594">
                  <c:v>1.2824602058494559E-2</c:v>
                </c:pt>
                <c:pt idx="595">
                  <c:v>1.2848805473098857E-2</c:v>
                </c:pt>
                <c:pt idx="596">
                  <c:v>1.2874763126687228E-2</c:v>
                </c:pt>
                <c:pt idx="597">
                  <c:v>1.290241079791884E-2</c:v>
                </c:pt>
                <c:pt idx="598">
                  <c:v>1.2929700994633527E-2</c:v>
                </c:pt>
                <c:pt idx="599">
                  <c:v>1.2954677890901285E-2</c:v>
                </c:pt>
                <c:pt idx="600">
                  <c:v>1.2979342126516023E-2</c:v>
                </c:pt>
                <c:pt idx="601">
                  <c:v>1.3003693695582456E-2</c:v>
                </c:pt>
                <c:pt idx="602">
                  <c:v>1.3025839175873201E-2</c:v>
                </c:pt>
                <c:pt idx="603">
                  <c:v>1.304958687044796E-2</c:v>
                </c:pt>
                <c:pt idx="604">
                  <c:v>1.307966018106424E-2</c:v>
                </c:pt>
                <c:pt idx="605">
                  <c:v>1.3102693207443609E-2</c:v>
                </c:pt>
                <c:pt idx="606">
                  <c:v>1.3127231012811416E-2</c:v>
                </c:pt>
                <c:pt idx="607">
                  <c:v>1.3149691967524083E-2</c:v>
                </c:pt>
                <c:pt idx="608">
                  <c:v>1.3171944786325634E-2</c:v>
                </c:pt>
                <c:pt idx="609">
                  <c:v>1.3194035215520207E-2</c:v>
                </c:pt>
                <c:pt idx="610">
                  <c:v>1.3216009002469352E-2</c:v>
                </c:pt>
                <c:pt idx="611">
                  <c:v>1.3237911895568576E-2</c:v>
                </c:pt>
                <c:pt idx="612">
                  <c:v>1.3259789644242995E-2</c:v>
                </c:pt>
                <c:pt idx="613">
                  <c:v>1.3281687998936916E-2</c:v>
                </c:pt>
                <c:pt idx="614">
                  <c:v>1.3303652711118167E-2</c:v>
                </c:pt>
                <c:pt idx="615">
                  <c:v>1.3325729533278978E-2</c:v>
                </c:pt>
                <c:pt idx="616">
                  <c:v>1.3347964218948143E-2</c:v>
                </c:pt>
                <c:pt idx="617">
                  <c:v>1.3370402522706652E-2</c:v>
                </c:pt>
                <c:pt idx="618">
                  <c:v>1.3393090177978514E-2</c:v>
                </c:pt>
                <c:pt idx="619">
                  <c:v>1.3416061625682537E-2</c:v>
                </c:pt>
                <c:pt idx="620">
                  <c:v>1.3439321672830903E-2</c:v>
                </c:pt>
                <c:pt idx="621">
                  <c:v>1.3462870324550813E-2</c:v>
                </c:pt>
                <c:pt idx="622">
                  <c:v>1.3486707586033769E-2</c:v>
                </c:pt>
                <c:pt idx="623">
                  <c:v>1.3510833462533829E-2</c:v>
                </c:pt>
                <c:pt idx="624">
                  <c:v>1.3533195520281753E-2</c:v>
                </c:pt>
                <c:pt idx="625">
                  <c:v>1.3557877099138069E-2</c:v>
                </c:pt>
                <c:pt idx="626">
                  <c:v>1.3582847296205035E-2</c:v>
                </c:pt>
                <c:pt idx="627">
                  <c:v>1.3608106116928843E-2</c:v>
                </c:pt>
                <c:pt idx="628">
                  <c:v>1.3642221008206147E-2</c:v>
                </c:pt>
                <c:pt idx="629">
                  <c:v>1.366164993917676E-2</c:v>
                </c:pt>
                <c:pt idx="630">
                  <c:v>1.3687796273273701E-2</c:v>
                </c:pt>
                <c:pt idx="631">
                  <c:v>1.3714231266714895E-2</c:v>
                </c:pt>
                <c:pt idx="632">
                  <c:v>1.3740954925330461E-2</c:v>
                </c:pt>
                <c:pt idx="633">
                  <c:v>1.3767967255009603E-2</c:v>
                </c:pt>
                <c:pt idx="634">
                  <c:v>1.3795268261707556E-2</c:v>
                </c:pt>
                <c:pt idx="635">
                  <c:v>1.3822857951442983E-2</c:v>
                </c:pt>
                <c:pt idx="636">
                  <c:v>1.3852427590168923E-2</c:v>
                </c:pt>
                <c:pt idx="637">
                  <c:v>1.3874238461045962E-2</c:v>
                </c:pt>
                <c:pt idx="638">
                  <c:v>1.3902650804016758E-2</c:v>
                </c:pt>
                <c:pt idx="639">
                  <c:v>1.3931351827054073E-2</c:v>
                </c:pt>
                <c:pt idx="640">
                  <c:v>1.3960341536348508E-2</c:v>
                </c:pt>
                <c:pt idx="641">
                  <c:v>1.3989619938151066E-2</c:v>
                </c:pt>
                <c:pt idx="642">
                  <c:v>1.4019187038776693E-2</c:v>
                </c:pt>
                <c:pt idx="643">
                  <c:v>1.4049042844601622E-2</c:v>
                </c:pt>
                <c:pt idx="644">
                  <c:v>1.407918736206426E-2</c:v>
                </c:pt>
                <c:pt idx="645">
                  <c:v>1.4109620597666073E-2</c:v>
                </c:pt>
                <c:pt idx="646">
                  <c:v>1.4137817356215852E-2</c:v>
                </c:pt>
                <c:pt idx="647">
                  <c:v>1.416880620740525E-2</c:v>
                </c:pt>
                <c:pt idx="648">
                  <c:v>1.4200083782101773E-2</c:v>
                </c:pt>
                <c:pt idx="649">
                  <c:v>1.4231650086974244E-2</c:v>
                </c:pt>
                <c:pt idx="650">
                  <c:v>1.4271349549335758E-2</c:v>
                </c:pt>
                <c:pt idx="651">
                  <c:v>1.4303559038136222E-2</c:v>
                </c:pt>
                <c:pt idx="652">
                  <c:v>1.4336057322031481E-2</c:v>
                </c:pt>
                <c:pt idx="653">
                  <c:v>1.436884440818537E-2</c:v>
                </c:pt>
                <c:pt idx="654">
                  <c:v>1.439921563845145E-2</c:v>
                </c:pt>
                <c:pt idx="655">
                  <c:v>1.4432558387697006E-2</c:v>
                </c:pt>
                <c:pt idx="656">
                  <c:v>1.4466189945885919E-2</c:v>
                </c:pt>
                <c:pt idx="657">
                  <c:v>1.4500110320352099E-2</c:v>
                </c:pt>
                <c:pt idx="658">
                  <c:v>1.4534312053359139E-2</c:v>
                </c:pt>
                <c:pt idx="659">
                  <c:v>1.4571559522300218E-2</c:v>
                </c:pt>
                <c:pt idx="660">
                  <c:v>1.4606211849667764E-2</c:v>
                </c:pt>
                <c:pt idx="661">
                  <c:v>1.4641013785744211E-2</c:v>
                </c:pt>
                <c:pt idx="662">
                  <c:v>1.467592102717292E-2</c:v>
                </c:pt>
                <c:pt idx="663">
                  <c:v>1.471088926903503E-2</c:v>
                </c:pt>
                <c:pt idx="664">
                  <c:v>1.4745874204835545E-2</c:v>
                </c:pt>
                <c:pt idx="665">
                  <c:v>1.4780831526505948E-2</c:v>
                </c:pt>
                <c:pt idx="666">
                  <c:v>1.4815716924397244E-2</c:v>
                </c:pt>
                <c:pt idx="667">
                  <c:v>1.485048608729213E-2</c:v>
                </c:pt>
                <c:pt idx="668">
                  <c:v>1.4885094702410203E-2</c:v>
                </c:pt>
                <c:pt idx="669">
                  <c:v>1.4919498455427081E-2</c:v>
                </c:pt>
                <c:pt idx="670">
                  <c:v>1.495365303049438E-2</c:v>
                </c:pt>
                <c:pt idx="671">
                  <c:v>1.4987521495403505E-2</c:v>
                </c:pt>
                <c:pt idx="672">
                  <c:v>1.5021096457545324E-2</c:v>
                </c:pt>
                <c:pt idx="673">
                  <c:v>1.5054377909390204E-2</c:v>
                </c:pt>
                <c:pt idx="674">
                  <c:v>1.508736584347108E-2</c:v>
                </c:pt>
                <c:pt idx="675">
                  <c:v>1.5120060252388648E-2</c:v>
                </c:pt>
                <c:pt idx="676">
                  <c:v>1.5149883860037947E-2</c:v>
                </c:pt>
                <c:pt idx="677">
                  <c:v>1.5182010813561823E-2</c:v>
                </c:pt>
                <c:pt idx="678">
                  <c:v>1.521384423015204E-2</c:v>
                </c:pt>
                <c:pt idx="679">
                  <c:v>1.524538410274699E-2</c:v>
                </c:pt>
                <c:pt idx="680">
                  <c:v>1.5276630424348318E-2</c:v>
                </c:pt>
                <c:pt idx="681">
                  <c:v>1.5310062271391206E-2</c:v>
                </c:pt>
                <c:pt idx="682">
                  <c:v>1.5340701802508684E-2</c:v>
                </c:pt>
                <c:pt idx="683">
                  <c:v>1.5371047751636139E-2</c:v>
                </c:pt>
                <c:pt idx="684">
                  <c:v>1.5401100111965103E-2</c:v>
                </c:pt>
                <c:pt idx="685">
                  <c:v>1.5430858876756621E-2</c:v>
                </c:pt>
                <c:pt idx="686">
                  <c:v>1.5469259588165583E-2</c:v>
                </c:pt>
                <c:pt idx="687">
                  <c:v>1.5489495593083413E-2</c:v>
                </c:pt>
                <c:pt idx="688">
                  <c:v>1.5527146272029762E-2</c:v>
                </c:pt>
                <c:pt idx="689">
                  <c:v>1.5542313138293906E-2</c:v>
                </c:pt>
                <c:pt idx="690">
                  <c:v>1.5570643330722334E-2</c:v>
                </c:pt>
                <c:pt idx="691">
                  <c:v>1.5598679910395319E-2</c:v>
                </c:pt>
                <c:pt idx="692">
                  <c:v>1.5626422871159562E-2</c:v>
                </c:pt>
                <c:pt idx="693">
                  <c:v>1.5673299101589322E-2</c:v>
                </c:pt>
                <c:pt idx="694">
                  <c:v>1.5684883327842236E-2</c:v>
                </c:pt>
                <c:pt idx="695">
                  <c:v>1.5711703446988246E-2</c:v>
                </c:pt>
                <c:pt idx="696">
                  <c:v>1.5738229922422242E-2</c:v>
                </c:pt>
                <c:pt idx="697">
                  <c:v>1.5764462748323105E-2</c:v>
                </c:pt>
                <c:pt idx="698">
                  <c:v>1.5788257820770375E-2</c:v>
                </c:pt>
                <c:pt idx="699">
                  <c:v>1.5813923182323247E-2</c:v>
                </c:pt>
                <c:pt idx="700">
                  <c:v>1.5839294888734569E-2</c:v>
                </c:pt>
                <c:pt idx="701">
                  <c:v>1.5864372934497731E-2</c:v>
                </c:pt>
                <c:pt idx="702">
                  <c:v>1.5899462050135336E-2</c:v>
                </c:pt>
                <c:pt idx="703">
                  <c:v>1.5923853251585417E-2</c:v>
                </c:pt>
                <c:pt idx="704">
                  <c:v>1.5947950717690514E-2</c:v>
                </c:pt>
                <c:pt idx="705">
                  <c:v>1.5971754442928237E-2</c:v>
                </c:pt>
                <c:pt idx="706">
                  <c:v>1.5989326138887511E-2</c:v>
                </c:pt>
                <c:pt idx="707">
                  <c:v>1.6012602216561134E-2</c:v>
                </c:pt>
                <c:pt idx="708">
                  <c:v>1.6048585471302706E-2</c:v>
                </c:pt>
                <c:pt idx="709">
                  <c:v>1.6058273203104528E-2</c:v>
                </c:pt>
                <c:pt idx="710">
                  <c:v>1.6080672189933361E-2</c:v>
                </c:pt>
                <c:pt idx="711">
                  <c:v>1.6108464630729985E-2</c:v>
                </c:pt>
                <c:pt idx="712">
                  <c:v>1.613031485370733E-2</c:v>
                </c:pt>
                <c:pt idx="713">
                  <c:v>1.6151952721549494E-2</c:v>
                </c:pt>
                <c:pt idx="714">
                  <c:v>1.6175261898284794E-2</c:v>
                </c:pt>
                <c:pt idx="715">
                  <c:v>1.6196542002314018E-2</c:v>
                </c:pt>
                <c:pt idx="716">
                  <c:v>1.6215829656060676E-2</c:v>
                </c:pt>
                <c:pt idx="717">
                  <c:v>1.6236855567914828E-2</c:v>
                </c:pt>
                <c:pt idx="718">
                  <c:v>1.6257787859632656E-2</c:v>
                </c:pt>
                <c:pt idx="719">
                  <c:v>1.6278650279823198E-2</c:v>
                </c:pt>
                <c:pt idx="720">
                  <c:v>1.6301321939216962E-2</c:v>
                </c:pt>
                <c:pt idx="721">
                  <c:v>1.6320260502638632E-2</c:v>
                </c:pt>
                <c:pt idx="722">
                  <c:v>1.634105580506251E-2</c:v>
                </c:pt>
                <c:pt idx="723">
                  <c:v>1.636187227711244E-2</c:v>
                </c:pt>
                <c:pt idx="724">
                  <c:v>1.6382713877594469E-2</c:v>
                </c:pt>
                <c:pt idx="725">
                  <c:v>1.6403580606915935E-2</c:v>
                </c:pt>
                <c:pt idx="726">
                  <c:v>1.6424472465483321E-2</c:v>
                </c:pt>
                <c:pt idx="727">
                  <c:v>1.6445389453706508E-2</c:v>
                </c:pt>
                <c:pt idx="728">
                  <c:v>1.6460702586605033E-2</c:v>
                </c:pt>
                <c:pt idx="729">
                  <c:v>1.6481661579112284E-2</c:v>
                </c:pt>
                <c:pt idx="730">
                  <c:v>1.650264569531958E-2</c:v>
                </c:pt>
                <c:pt idx="731">
                  <c:v>1.652365493562484E-2</c:v>
                </c:pt>
                <c:pt idx="732">
                  <c:v>1.6544689300425991E-2</c:v>
                </c:pt>
                <c:pt idx="733">
                  <c:v>1.6571419128724278E-2</c:v>
                </c:pt>
                <c:pt idx="734">
                  <c:v>1.6594405555946927E-2</c:v>
                </c:pt>
                <c:pt idx="735">
                  <c:v>1.6613630076224177E-2</c:v>
                </c:pt>
                <c:pt idx="736">
                  <c:v>1.6634773249796113E-2</c:v>
                </c:pt>
                <c:pt idx="737">
                  <c:v>1.6655941557132053E-2</c:v>
                </c:pt>
                <c:pt idx="738">
                  <c:v>1.6682414979070952E-2</c:v>
                </c:pt>
                <c:pt idx="739">
                  <c:v>1.6700260955424446E-2</c:v>
                </c:pt>
                <c:pt idx="740">
                  <c:v>1.6719597285867836E-2</c:v>
                </c:pt>
                <c:pt idx="741">
                  <c:v>1.6733217606446971E-2</c:v>
                </c:pt>
                <c:pt idx="742">
                  <c:v>1.6754500455399501E-2</c:v>
                </c:pt>
                <c:pt idx="743">
                  <c:v>1.6775808430799621E-2</c:v>
                </c:pt>
                <c:pt idx="744">
                  <c:v>1.6797141533047899E-2</c:v>
                </c:pt>
                <c:pt idx="745">
                  <c:v>1.682042255360015E-2</c:v>
                </c:pt>
                <c:pt idx="746">
                  <c:v>1.6839883119680543E-2</c:v>
                </c:pt>
                <c:pt idx="747">
                  <c:v>1.6861291604866047E-2</c:v>
                </c:pt>
                <c:pt idx="748">
                  <c:v>1.6882725218497541E-2</c:v>
                </c:pt>
                <c:pt idx="749">
                  <c:v>1.6904183960976482E-2</c:v>
                </c:pt>
                <c:pt idx="750">
                  <c:v>1.6923731381582336E-2</c:v>
                </c:pt>
                <c:pt idx="751">
                  <c:v>1.6945237578383277E-2</c:v>
                </c:pt>
                <c:pt idx="752">
                  <c:v>1.6966768902747172E-2</c:v>
                </c:pt>
                <c:pt idx="753">
                  <c:v>1.6988325355073698E-2</c:v>
                </c:pt>
                <c:pt idx="754">
                  <c:v>1.7019648650619702E-2</c:v>
                </c:pt>
                <c:pt idx="755">
                  <c:v>1.7041269436938438E-2</c:v>
                </c:pt>
                <c:pt idx="756">
                  <c:v>1.7062915364966312E-2</c:v>
                </c:pt>
                <c:pt idx="757">
                  <c:v>1.7084586435125965E-2</c:v>
                </c:pt>
                <c:pt idx="758">
                  <c:v>1.7100402796394947E-2</c:v>
                </c:pt>
                <c:pt idx="759">
                  <c:v>1.7134534318923679E-2</c:v>
                </c:pt>
                <c:pt idx="760">
                  <c:v>1.7143853688503016E-2</c:v>
                </c:pt>
                <c:pt idx="761">
                  <c:v>1.7165616838694883E-2</c:v>
                </c:pt>
                <c:pt idx="762">
                  <c:v>1.7193316015511138E-2</c:v>
                </c:pt>
                <c:pt idx="763">
                  <c:v>1.7215117526599492E-2</c:v>
                </c:pt>
                <c:pt idx="764">
                  <c:v>1.7236909175350514E-2</c:v>
                </c:pt>
                <c:pt idx="765">
                  <c:v>1.725867345789096E-2</c:v>
                </c:pt>
                <c:pt idx="766">
                  <c:v>1.7282348166716682E-2</c:v>
                </c:pt>
                <c:pt idx="767">
                  <c:v>1.730399704657094E-2</c:v>
                </c:pt>
                <c:pt idx="768">
                  <c:v>1.7323627063571385E-2</c:v>
                </c:pt>
                <c:pt idx="769">
                  <c:v>1.7345106834637879E-2</c:v>
                </c:pt>
                <c:pt idx="770">
                  <c:v>1.7366471714230166E-2</c:v>
                </c:pt>
                <c:pt idx="771">
                  <c:v>1.7381988838120057E-2</c:v>
                </c:pt>
                <c:pt idx="772">
                  <c:v>1.7410676223630187E-2</c:v>
                </c:pt>
                <c:pt idx="773">
                  <c:v>1.742970194022397E-2</c:v>
                </c:pt>
                <c:pt idx="774">
                  <c:v>1.7450432188137133E-2</c:v>
                </c:pt>
                <c:pt idx="775">
                  <c:v>1.74709605542301E-2</c:v>
                </c:pt>
                <c:pt idx="776">
                  <c:v>1.7491279218516509E-2</c:v>
                </c:pt>
                <c:pt idx="777">
                  <c:v>1.7511387948017616E-2</c:v>
                </c:pt>
                <c:pt idx="778">
                  <c:v>1.7531286739439888E-2</c:v>
                </c:pt>
                <c:pt idx="779">
                  <c:v>1.7550975589526355E-2</c:v>
                </c:pt>
                <c:pt idx="780">
                  <c:v>1.7565113527219733E-2</c:v>
                </c:pt>
                <c:pt idx="781">
                  <c:v>1.7584424652380231E-2</c:v>
                </c:pt>
                <c:pt idx="782">
                  <c:v>1.7603525854937473E-2</c:v>
                </c:pt>
                <c:pt idx="783">
                  <c:v>1.7622417131862671E-2</c:v>
                </c:pt>
                <c:pt idx="784">
                  <c:v>1.7641098480159545E-2</c:v>
                </c:pt>
                <c:pt idx="785">
                  <c:v>1.7664699743813225E-2</c:v>
                </c:pt>
                <c:pt idx="786">
                  <c:v>1.7684612180522682E-2</c:v>
                </c:pt>
                <c:pt idx="787">
                  <c:v>1.7700928122392011E-2</c:v>
                </c:pt>
                <c:pt idx="788">
                  <c:v>1.7718727359479637E-2</c:v>
                </c:pt>
                <c:pt idx="789">
                  <c:v>1.7736316624535165E-2</c:v>
                </c:pt>
                <c:pt idx="790">
                  <c:v>1.7757814654027218E-2</c:v>
                </c:pt>
                <c:pt idx="791">
                  <c:v>1.777248781739765E-2</c:v>
                </c:pt>
                <c:pt idx="792">
                  <c:v>1.7787824558874163E-2</c:v>
                </c:pt>
                <c:pt idx="793">
                  <c:v>1.7799783348922044E-2</c:v>
                </c:pt>
                <c:pt idx="794">
                  <c:v>1.7816365253547697E-2</c:v>
                </c:pt>
                <c:pt idx="795">
                  <c:v>1.7832737198797754E-2</c:v>
                </c:pt>
                <c:pt idx="796">
                  <c:v>1.784889918207648E-2</c:v>
                </c:pt>
                <c:pt idx="797">
                  <c:v>1.7863308519739718E-2</c:v>
                </c:pt>
                <c:pt idx="798">
                  <c:v>1.788059325250747E-2</c:v>
                </c:pt>
                <c:pt idx="799">
                  <c:v>1.7896125334634302E-2</c:v>
                </c:pt>
                <c:pt idx="800">
                  <c:v>1.7911447444738944E-2</c:v>
                </c:pt>
                <c:pt idx="801">
                  <c:v>1.7926559580396087E-2</c:v>
                </c:pt>
                <c:pt idx="802">
                  <c:v>1.793999024442261E-2</c:v>
                </c:pt>
                <c:pt idx="803">
                  <c:v>1.7954696691187877E-2</c:v>
                </c:pt>
                <c:pt idx="804">
                  <c:v>1.7969193166438302E-2</c:v>
                </c:pt>
                <c:pt idx="805">
                  <c:v>1.7983479667901037E-2</c:v>
                </c:pt>
                <c:pt idx="806">
                  <c:v>1.8003205751603465E-2</c:v>
                </c:pt>
                <c:pt idx="807">
                  <c:v>1.80170150608298E-2</c:v>
                </c:pt>
                <c:pt idx="808">
                  <c:v>1.8030614349174596E-2</c:v>
                </c:pt>
                <c:pt idx="809">
                  <c:v>1.8044003614409849E-2</c:v>
                </c:pt>
                <c:pt idx="810">
                  <c:v>1.8060580860697381E-2</c:v>
                </c:pt>
                <c:pt idx="811">
                  <c:v>1.8066131831604049E-2</c:v>
                </c:pt>
                <c:pt idx="812">
                  <c:v>1.8078934097506383E-2</c:v>
                </c:pt>
                <c:pt idx="813">
                  <c:v>1.8091526362406636E-2</c:v>
                </c:pt>
                <c:pt idx="814">
                  <c:v>1.8103909532378264E-2</c:v>
                </c:pt>
                <c:pt idx="815">
                  <c:v>1.8119966297033108E-2</c:v>
                </c:pt>
                <c:pt idx="816">
                  <c:v>1.8131974871551711E-2</c:v>
                </c:pt>
                <c:pt idx="817">
                  <c:v>1.8143858225464514E-2</c:v>
                </c:pt>
                <c:pt idx="818">
                  <c:v>1.8156926525320517E-2</c:v>
                </c:pt>
                <c:pt idx="819">
                  <c:v>1.8163511489975311E-2</c:v>
                </c:pt>
                <c:pt idx="820">
                  <c:v>1.817903968306871E-2</c:v>
                </c:pt>
                <c:pt idx="821">
                  <c:v>1.8190704875812383E-2</c:v>
                </c:pt>
                <c:pt idx="822">
                  <c:v>1.8202386210317178E-2</c:v>
                </c:pt>
                <c:pt idx="823">
                  <c:v>1.821411196009173E-2</c:v>
                </c:pt>
                <c:pt idx="824">
                  <c:v>1.822591039899164E-2</c:v>
                </c:pt>
                <c:pt idx="825">
                  <c:v>1.8239151099638636E-2</c:v>
                </c:pt>
                <c:pt idx="826">
                  <c:v>1.8249838441345964E-2</c:v>
                </c:pt>
                <c:pt idx="827">
                  <c:v>1.8262023715027106E-2</c:v>
                </c:pt>
                <c:pt idx="828">
                  <c:v>1.8274378249422626E-2</c:v>
                </c:pt>
                <c:pt idx="829">
                  <c:v>1.8288294524584078E-2</c:v>
                </c:pt>
                <c:pt idx="830">
                  <c:v>1.8299596219726936E-2</c:v>
                </c:pt>
                <c:pt idx="831">
                  <c:v>1.831245965896923E-2</c:v>
                </c:pt>
                <c:pt idx="832">
                  <c:v>1.8321209086682933E-2</c:v>
                </c:pt>
                <c:pt idx="833">
                  <c:v>1.8334373446309064E-2</c:v>
                </c:pt>
                <c:pt idx="834">
                  <c:v>1.8347707420032028E-2</c:v>
                </c:pt>
                <c:pt idx="835">
                  <c:v>1.836121100955947E-2</c:v>
                </c:pt>
                <c:pt idx="836">
                  <c:v>1.8374884216618363E-2</c:v>
                </c:pt>
                <c:pt idx="837">
                  <c:v>1.8393202760261063E-2</c:v>
                </c:pt>
                <c:pt idx="838">
                  <c:v>1.8407253704724322E-2</c:v>
                </c:pt>
                <c:pt idx="839">
                  <c:v>1.842299443386795E-2</c:v>
                </c:pt>
                <c:pt idx="840">
                  <c:v>1.8435864548097085E-2</c:v>
                </c:pt>
                <c:pt idx="841">
                  <c:v>1.8450424450789947E-2</c:v>
                </c:pt>
                <c:pt idx="842">
                  <c:v>1.8465154010046503E-2</c:v>
                </c:pt>
                <c:pt idx="843">
                  <c:v>1.8481624833196732E-2</c:v>
                </c:pt>
                <c:pt idx="844">
                  <c:v>1.8495122106064011E-2</c:v>
                </c:pt>
                <c:pt idx="845">
                  <c:v>1.8505576165087891E-2</c:v>
                </c:pt>
                <c:pt idx="846">
                  <c:v>1.8519340485108948E-2</c:v>
                </c:pt>
                <c:pt idx="847">
                  <c:v>1.8534866690939289E-2</c:v>
                </c:pt>
                <c:pt idx="848">
                  <c:v>1.8550562527208214E-2</c:v>
                </c:pt>
                <c:pt idx="849">
                  <c:v>1.8575570140281883E-2</c:v>
                </c:pt>
                <c:pt idx="850">
                  <c:v>1.8591702178281544E-2</c:v>
                </c:pt>
                <c:pt idx="851">
                  <c:v>1.8608003853915811E-2</c:v>
                </c:pt>
                <c:pt idx="852">
                  <c:v>1.8626165372573413E-2</c:v>
                </c:pt>
                <c:pt idx="853">
                  <c:v>1.8641116126362434E-2</c:v>
                </c:pt>
                <c:pt idx="854">
                  <c:v>1.8659642895308044E-2</c:v>
                </c:pt>
                <c:pt idx="855">
                  <c:v>1.8674906974391448E-2</c:v>
                </c:pt>
                <c:pt idx="856">
                  <c:v>1.8692056869583418E-2</c:v>
                </c:pt>
                <c:pt idx="857">
                  <c:v>1.8711131602920282E-2</c:v>
                </c:pt>
                <c:pt idx="858">
                  <c:v>1.8730403345165809E-2</c:v>
                </c:pt>
                <c:pt idx="859">
                  <c:v>1.8748088271414456E-2</c:v>
                </c:pt>
                <c:pt idx="860">
                  <c:v>1.8765942874345371E-2</c:v>
                </c:pt>
                <c:pt idx="861">
                  <c:v>1.8783967156268015E-2</c:v>
                </c:pt>
                <c:pt idx="862">
                  <c:v>1.8800339392525695E-2</c:v>
                </c:pt>
                <c:pt idx="863">
                  <c:v>1.8818689962442937E-2</c:v>
                </c:pt>
                <c:pt idx="864">
                  <c:v>1.8837210208456648E-2</c:v>
                </c:pt>
                <c:pt idx="865">
                  <c:v>1.8861271182268685E-2</c:v>
                </c:pt>
                <c:pt idx="866">
                  <c:v>1.888204547545767E-2</c:v>
                </c:pt>
                <c:pt idx="867">
                  <c:v>1.8901090468334332E-2</c:v>
                </c:pt>
                <c:pt idx="868">
                  <c:v>1.8920246533664836E-2</c:v>
                </c:pt>
                <c:pt idx="869">
                  <c:v>1.8939489533826848E-2</c:v>
                </c:pt>
                <c:pt idx="870">
                  <c:v>1.8958795330734926E-2</c:v>
                </c:pt>
                <c:pt idx="871">
                  <c:v>1.8978139785832696E-2</c:v>
                </c:pt>
                <c:pt idx="872">
                  <c:v>1.8997498760091991E-2</c:v>
                </c:pt>
                <c:pt idx="873">
                  <c:v>1.9016848114005894E-2</c:v>
                </c:pt>
                <c:pt idx="874">
                  <c:v>1.9036163707597437E-2</c:v>
                </c:pt>
                <c:pt idx="875">
                  <c:v>1.905542140041263E-2</c:v>
                </c:pt>
                <c:pt idx="876">
                  <c:v>1.9074597051526563E-2</c:v>
                </c:pt>
                <c:pt idx="877">
                  <c:v>1.909366651955122E-2</c:v>
                </c:pt>
                <c:pt idx="878">
                  <c:v>1.9112605756470849E-2</c:v>
                </c:pt>
                <c:pt idx="879">
                  <c:v>1.9131398889663098E-2</c:v>
                </c:pt>
                <c:pt idx="880">
                  <c:v>1.9150044450768622E-2</c:v>
                </c:pt>
                <c:pt idx="881">
                  <c:v>1.9168542437688233E-2</c:v>
                </c:pt>
                <c:pt idx="882">
                  <c:v>1.9186892848337508E-2</c:v>
                </c:pt>
                <c:pt idx="883">
                  <c:v>1.9205095680650278E-2</c:v>
                </c:pt>
                <c:pt idx="884">
                  <c:v>1.922137682366171E-2</c:v>
                </c:pt>
                <c:pt idx="885">
                  <c:v>1.9239294080135805E-2</c:v>
                </c:pt>
                <c:pt idx="886">
                  <c:v>1.9257063759303035E-2</c:v>
                </c:pt>
                <c:pt idx="887">
                  <c:v>1.9281662038401735E-2</c:v>
                </c:pt>
                <c:pt idx="888">
                  <c:v>1.9293896095981703E-2</c:v>
                </c:pt>
                <c:pt idx="889">
                  <c:v>1.9311213415798969E-2</c:v>
                </c:pt>
                <c:pt idx="890">
                  <c:v>1.9328383143276142E-2</c:v>
                </c:pt>
                <c:pt idx="891">
                  <c:v>1.9345405276479995E-2</c:v>
                </c:pt>
                <c:pt idx="892">
                  <c:v>1.9362279813492922E-2</c:v>
                </c:pt>
                <c:pt idx="893">
                  <c:v>1.9379006752413844E-2</c:v>
                </c:pt>
                <c:pt idx="894">
                  <c:v>1.9395586091359912E-2</c:v>
                </c:pt>
                <c:pt idx="895">
                  <c:v>1.9412017828461321E-2</c:v>
                </c:pt>
                <c:pt idx="896">
                  <c:v>1.9428959008573717E-2</c:v>
                </c:pt>
                <c:pt idx="897">
                  <c:v>1.9441139792918172E-2</c:v>
                </c:pt>
                <c:pt idx="898">
                  <c:v>1.9457148074902619E-2</c:v>
                </c:pt>
                <c:pt idx="899">
                  <c:v>1.9473008762507682E-2</c:v>
                </c:pt>
                <c:pt idx="900">
                  <c:v>1.9499249669390865E-2</c:v>
                </c:pt>
                <c:pt idx="901">
                  <c:v>1.9506498940643269E-2</c:v>
                </c:pt>
                <c:pt idx="902">
                  <c:v>1.9519705241646257E-2</c:v>
                </c:pt>
                <c:pt idx="903">
                  <c:v>1.9534975534416077E-2</c:v>
                </c:pt>
                <c:pt idx="904">
                  <c:v>1.9550098224231149E-2</c:v>
                </c:pt>
                <c:pt idx="905">
                  <c:v>1.9565073309423475E-2</c:v>
                </c:pt>
                <c:pt idx="906">
                  <c:v>1.9578337524055689E-2</c:v>
                </c:pt>
                <c:pt idx="907">
                  <c:v>1.9593027141349938E-2</c:v>
                </c:pt>
                <c:pt idx="908">
                  <c:v>1.960756915665782E-2</c:v>
                </c:pt>
                <c:pt idx="909">
                  <c:v>1.962196356839499E-2</c:v>
                </c:pt>
                <c:pt idx="910">
                  <c:v>1.9640780444773055E-2</c:v>
                </c:pt>
                <c:pt idx="911">
                  <c:v>1.9654850311969594E-2</c:v>
                </c:pt>
                <c:pt idx="912">
                  <c:v>1.9668772548119613E-2</c:v>
                </c:pt>
                <c:pt idx="913">
                  <c:v>1.9682547151653067E-2</c:v>
                </c:pt>
                <c:pt idx="914">
                  <c:v>1.9694690801901192E-2</c:v>
                </c:pt>
                <c:pt idx="915">
                  <c:v>1.9708179944705258E-2</c:v>
                </c:pt>
                <c:pt idx="916">
                  <c:v>1.9721521457961175E-2</c:v>
                </c:pt>
                <c:pt idx="917">
                  <c:v>1.973471534310604E-2</c:v>
                </c:pt>
                <c:pt idx="918">
                  <c:v>1.9749207735349519E-2</c:v>
                </c:pt>
                <c:pt idx="919">
                  <c:v>1.9762106251887849E-2</c:v>
                </c:pt>
                <c:pt idx="920">
                  <c:v>1.977487073402347E-2</c:v>
                </c:pt>
                <c:pt idx="921">
                  <c:v>1.9787507134259225E-2</c:v>
                </c:pt>
                <c:pt idx="922">
                  <c:v>1.9800021405188311E-2</c:v>
                </c:pt>
                <c:pt idx="923">
                  <c:v>1.981241949948908E-2</c:v>
                </c:pt>
                <c:pt idx="924">
                  <c:v>1.9824707369930243E-2</c:v>
                </c:pt>
                <c:pt idx="925">
                  <c:v>1.9836890969359582E-2</c:v>
                </c:pt>
                <c:pt idx="926">
                  <c:v>1.984897625071089E-2</c:v>
                </c:pt>
                <c:pt idx="927">
                  <c:v>1.9860969166996173E-2</c:v>
                </c:pt>
                <c:pt idx="928">
                  <c:v>1.9872875671309093E-2</c:v>
                </c:pt>
                <c:pt idx="929">
                  <c:v>1.9884701716818918E-2</c:v>
                </c:pt>
                <c:pt idx="930">
                  <c:v>1.9896453253881501E-2</c:v>
                </c:pt>
                <c:pt idx="931">
                  <c:v>1.9908134763232631E-2</c:v>
                </c:pt>
                <c:pt idx="932">
                  <c:v>1.9919746869159882E-2</c:v>
                </c:pt>
                <c:pt idx="933">
                  <c:v>1.9931289571048096E-2</c:v>
                </c:pt>
                <c:pt idx="934">
                  <c:v>1.9942762868285589E-2</c:v>
                </c:pt>
                <c:pt idx="935">
                  <c:v>1.9954166760265016E-2</c:v>
                </c:pt>
                <c:pt idx="936">
                  <c:v>1.9964152100375575E-2</c:v>
                </c:pt>
                <c:pt idx="937">
                  <c:v>1.9975421514109196E-2</c:v>
                </c:pt>
                <c:pt idx="938">
                  <c:v>1.9986621524318137E-2</c:v>
                </c:pt>
                <c:pt idx="939">
                  <c:v>1.9997752130416484E-2</c:v>
                </c:pt>
                <c:pt idx="940">
                  <c:v>2.0014138291786759E-2</c:v>
                </c:pt>
                <c:pt idx="941">
                  <c:v>2.0021132568159562E-2</c:v>
                </c:pt>
                <c:pt idx="942">
                  <c:v>2.0032050606628524E-2</c:v>
                </c:pt>
                <c:pt idx="943">
                  <c:v>2.0042899235111031E-2</c:v>
                </c:pt>
                <c:pt idx="944">
                  <c:v>2.0053678453032762E-2</c:v>
                </c:pt>
                <c:pt idx="945">
                  <c:v>2.0064388259821129E-2</c:v>
                </c:pt>
                <c:pt idx="946">
                  <c:v>2.007502865491137E-2</c:v>
                </c:pt>
                <c:pt idx="947">
                  <c:v>2.0085599637738715E-2</c:v>
                </c:pt>
                <c:pt idx="948">
                  <c:v>2.0096299488269468E-2</c:v>
                </c:pt>
                <c:pt idx="949">
                  <c:v>2.0103947943489686E-2</c:v>
                </c:pt>
                <c:pt idx="950">
                  <c:v>2.0114319446712159E-2</c:v>
                </c:pt>
                <c:pt idx="951">
                  <c:v>2.0124621542677801E-2</c:v>
                </c:pt>
                <c:pt idx="952">
                  <c:v>2.0134854230854593E-2</c:v>
                </c:pt>
                <c:pt idx="953">
                  <c:v>2.0145017510712293E-2</c:v>
                </c:pt>
                <c:pt idx="954">
                  <c:v>2.0155111381722435E-2</c:v>
                </c:pt>
                <c:pt idx="955">
                  <c:v>2.0165135843364546E-2</c:v>
                </c:pt>
                <c:pt idx="956">
                  <c:v>2.0175090895117265E-2</c:v>
                </c:pt>
                <c:pt idx="957">
                  <c:v>2.0184976536466337E-2</c:v>
                </c:pt>
                <c:pt idx="958">
                  <c:v>2.0193539048113548E-2</c:v>
                </c:pt>
                <c:pt idx="959">
                  <c:v>2.0203290279358039E-2</c:v>
                </c:pt>
                <c:pt idx="960">
                  <c:v>2.0212972102333738E-2</c:v>
                </c:pt>
                <c:pt idx="961">
                  <c:v>2.0222584516543959E-2</c:v>
                </c:pt>
                <c:pt idx="962">
                  <c:v>2.0235834536692161E-2</c:v>
                </c:pt>
                <c:pt idx="963">
                  <c:v>2.024529484967906E-2</c:v>
                </c:pt>
                <c:pt idx="964">
                  <c:v>2.0254685741385933E-2</c:v>
                </c:pt>
                <c:pt idx="965">
                  <c:v>2.0264007211315781E-2</c:v>
                </c:pt>
                <c:pt idx="966">
                  <c:v>2.0272041697105118E-2</c:v>
                </c:pt>
                <c:pt idx="967">
                  <c:v>2.0281228764667203E-2</c:v>
                </c:pt>
                <c:pt idx="968">
                  <c:v>2.0290346412686643E-2</c:v>
                </c:pt>
                <c:pt idx="969">
                  <c:v>2.0299394640686464E-2</c:v>
                </c:pt>
                <c:pt idx="970">
                  <c:v>2.0308373448189681E-2</c:v>
                </c:pt>
                <c:pt idx="971">
                  <c:v>2.0318478146184524E-2</c:v>
                </c:pt>
                <c:pt idx="972">
                  <c:v>2.0327313650056539E-2</c:v>
                </c:pt>
                <c:pt idx="973">
                  <c:v>2.0336079728305048E-2</c:v>
                </c:pt>
                <c:pt idx="974">
                  <c:v>2.0344776380465199E-2</c:v>
                </c:pt>
                <c:pt idx="975">
                  <c:v>2.0353403606077361E-2</c:v>
                </c:pt>
                <c:pt idx="976">
                  <c:v>2.0361961404683639E-2</c:v>
                </c:pt>
                <c:pt idx="977">
                  <c:v>2.0370449775831353E-2</c:v>
                </c:pt>
                <c:pt idx="978">
                  <c:v>2.0378868719071297E-2</c:v>
                </c:pt>
                <c:pt idx="979">
                  <c:v>2.0387218233955999E-2</c:v>
                </c:pt>
                <c:pt idx="980">
                  <c:v>2.0395498320044947E-2</c:v>
                </c:pt>
                <c:pt idx="981">
                  <c:v>2.040370897689936E-2</c:v>
                </c:pt>
                <c:pt idx="982">
                  <c:v>2.0411850204083065E-2</c:v>
                </c:pt>
                <c:pt idx="983">
                  <c:v>2.0419922001166841E-2</c:v>
                </c:pt>
                <c:pt idx="984">
                  <c:v>2.0427924367722332E-2</c:v>
                </c:pt>
                <c:pt idx="985">
                  <c:v>2.043585730332553E-2</c:v>
                </c:pt>
                <c:pt idx="986">
                  <c:v>2.0443720807555035E-2</c:v>
                </c:pt>
                <c:pt idx="987">
                  <c:v>2.0451514879996396E-2</c:v>
                </c:pt>
                <c:pt idx="988">
                  <c:v>2.0458120560021137E-2</c:v>
                </c:pt>
                <c:pt idx="989">
                  <c:v>2.0465780292897244E-2</c:v>
                </c:pt>
                <c:pt idx="990">
                  <c:v>2.0473370596561961E-2</c:v>
                </c:pt>
                <c:pt idx="991">
                  <c:v>2.048089147061824E-2</c:v>
                </c:pt>
                <c:pt idx="992">
                  <c:v>2.0488342914670794E-2</c:v>
                </c:pt>
                <c:pt idx="993">
                  <c:v>2.0496821224222243E-2</c:v>
                </c:pt>
                <c:pt idx="994">
                  <c:v>2.0504129262789585E-2</c:v>
                </c:pt>
                <c:pt idx="995">
                  <c:v>2.0511367866368736E-2</c:v>
                </c:pt>
                <c:pt idx="996">
                  <c:v>2.0518537034577386E-2</c:v>
                </c:pt>
                <c:pt idx="997">
                  <c:v>2.0525636767033239E-2</c:v>
                </c:pt>
                <c:pt idx="998">
                  <c:v>2.0535810307762459E-2</c:v>
                </c:pt>
                <c:pt idx="999">
                  <c:v>2.0539627923191219E-2</c:v>
                </c:pt>
                <c:pt idx="1000">
                  <c:v>2.0549624484492639E-2</c:v>
                </c:pt>
                <c:pt idx="1001">
                  <c:v>2.0552281497809147E-2</c:v>
                </c:pt>
                <c:pt idx="1002">
                  <c:v>2.0559038620962904E-2</c:v>
                </c:pt>
                <c:pt idx="1003">
                  <c:v>2.0565726310020391E-2</c:v>
                </c:pt>
                <c:pt idx="1004">
                  <c:v>2.0572344564630231E-2</c:v>
                </c:pt>
                <c:pt idx="1005">
                  <c:v>2.0583528601598854E-2</c:v>
                </c:pt>
                <c:pt idx="1006">
                  <c:v>2.0586292727314864E-2</c:v>
                </c:pt>
                <c:pt idx="1007">
                  <c:v>2.0596817037886656E-2</c:v>
                </c:pt>
                <c:pt idx="1008">
                  <c:v>2.0599023351099026E-2</c:v>
                </c:pt>
                <c:pt idx="1009">
                  <c:v>2.0605284508868858E-2</c:v>
                </c:pt>
                <c:pt idx="1010">
                  <c:v>2.0610457967703333E-2</c:v>
                </c:pt>
                <c:pt idx="1011">
                  <c:v>2.0616584861977927E-2</c:v>
                </c:pt>
                <c:pt idx="1012">
                  <c:v>2.0622642322973839E-2</c:v>
                </c:pt>
                <c:pt idx="1013">
                  <c:v>2.062863035037843E-2</c:v>
                </c:pt>
                <c:pt idx="1014">
                  <c:v>2.0638545723541259E-2</c:v>
                </c:pt>
                <c:pt idx="1015">
                  <c:v>2.0644376377884431E-2</c:v>
                </c:pt>
                <c:pt idx="1016">
                  <c:v>2.0650137582114706E-2</c:v>
                </c:pt>
                <c:pt idx="1017">
                  <c:v>2.0655829335921701E-2</c:v>
                </c:pt>
                <c:pt idx="1018">
                  <c:v>2.0658510247261407E-2</c:v>
                </c:pt>
                <c:pt idx="1019">
                  <c:v>2.0664077025676346E-2</c:v>
                </c:pt>
                <c:pt idx="1020">
                  <c:v>2.0672684523882406E-2</c:v>
                </c:pt>
                <c:pt idx="1021">
                  <c:v>2.0675002263417647E-2</c:v>
                </c:pt>
                <c:pt idx="1022">
                  <c:v>2.06832470603623E-2</c:v>
                </c:pt>
                <c:pt idx="1023">
                  <c:v>2.0688527162207416E-2</c:v>
                </c:pt>
                <c:pt idx="1024">
                  <c:v>2.0693746480578954E-2</c:v>
                </c:pt>
                <c:pt idx="1025">
                  <c:v>2.0698909349743482E-2</c:v>
                </c:pt>
                <c:pt idx="1026">
                  <c:v>2.0704969436378749E-2</c:v>
                </c:pt>
                <c:pt idx="1027">
                  <c:v>2.0710030460989515E-2</c:v>
                </c:pt>
                <c:pt idx="1028">
                  <c:v>2.0714102605030545E-2</c:v>
                </c:pt>
                <c:pt idx="1029">
                  <c:v>2.0719083020530129E-2</c:v>
                </c:pt>
                <c:pt idx="1030">
                  <c:v>2.0724028658527138E-2</c:v>
                </c:pt>
                <c:pt idx="1031">
                  <c:v>2.0726116233788207E-2</c:v>
                </c:pt>
                <c:pt idx="1032">
                  <c:v>2.073477471814646E-2</c:v>
                </c:pt>
                <c:pt idx="1033">
                  <c:v>2.0738700251742362E-2</c:v>
                </c:pt>
                <c:pt idx="1034">
                  <c:v>2.0743550124083538E-2</c:v>
                </c:pt>
                <c:pt idx="1035">
                  <c:v>2.0748386756413922E-2</c:v>
                </c:pt>
                <c:pt idx="1036">
                  <c:v>2.0753212084290765E-2</c:v>
                </c:pt>
                <c:pt idx="1037">
                  <c:v>2.0758026164535842E-2</c:v>
                </c:pt>
                <c:pt idx="1038">
                  <c:v>2.0762828997108344E-2</c:v>
                </c:pt>
                <c:pt idx="1039">
                  <c:v>2.0767620581966593E-2</c:v>
                </c:pt>
                <c:pt idx="1040">
                  <c:v>2.0769588453851941E-2</c:v>
                </c:pt>
                <c:pt idx="1041">
                  <c:v>2.0774359129694001E-2</c:v>
                </c:pt>
                <c:pt idx="1042">
                  <c:v>2.0779118559457712E-2</c:v>
                </c:pt>
                <c:pt idx="1043">
                  <c:v>2.0783866743104413E-2</c:v>
                </c:pt>
                <c:pt idx="1044">
                  <c:v>2.0788603680591947E-2</c:v>
                </c:pt>
                <c:pt idx="1045">
                  <c:v>2.0796133886761291E-2</c:v>
                </c:pt>
                <c:pt idx="1046">
                  <c:v>2.0801781013100321E-2</c:v>
                </c:pt>
                <c:pt idx="1047">
                  <c:v>2.0805548338082791E-2</c:v>
                </c:pt>
                <c:pt idx="1048">
                  <c:v>2.08102386916309E-2</c:v>
                </c:pt>
                <c:pt idx="1049">
                  <c:v>2.0814917797048919E-2</c:v>
                </c:pt>
                <c:pt idx="1050">
                  <c:v>2.0819718847743206E-2</c:v>
                </c:pt>
                <c:pt idx="1051">
                  <c:v>2.0825173871497633E-2</c:v>
                </c:pt>
                <c:pt idx="1052">
                  <c:v>2.0828887624109171E-2</c:v>
                </c:pt>
                <c:pt idx="1053">
                  <c:v>2.0829799436016039E-2</c:v>
                </c:pt>
                <c:pt idx="1054">
                  <c:v>2.0834424446104727E-2</c:v>
                </c:pt>
                <c:pt idx="1055">
                  <c:v>2.0839038210191063E-2</c:v>
                </c:pt>
                <c:pt idx="1056">
                  <c:v>2.0843640728235968E-2</c:v>
                </c:pt>
                <c:pt idx="1057">
                  <c:v>2.084823200020125E-2</c:v>
                </c:pt>
                <c:pt idx="1058">
                  <c:v>2.0852812026048717E-2</c:v>
                </c:pt>
                <c:pt idx="1059">
                  <c:v>2.0857380805738401E-2</c:v>
                </c:pt>
                <c:pt idx="1060">
                  <c:v>2.0861938339234776E-2</c:v>
                </c:pt>
                <c:pt idx="1061">
                  <c:v>2.0866484626496984E-2</c:v>
                </c:pt>
                <c:pt idx="1062">
                  <c:v>2.0870093902051325E-2</c:v>
                </c:pt>
                <c:pt idx="1063">
                  <c:v>2.08746182383951E-2</c:v>
                </c:pt>
                <c:pt idx="1064">
                  <c:v>2.0879131328987575E-2</c:v>
                </c:pt>
                <c:pt idx="1065">
                  <c:v>2.0883633173792826E-2</c:v>
                </c:pt>
                <c:pt idx="1066">
                  <c:v>2.0892741585848581E-2</c:v>
                </c:pt>
                <c:pt idx="1067">
                  <c:v>2.0897218218002063E-2</c:v>
                </c:pt>
                <c:pt idx="1068">
                  <c:v>2.0901683601263515E-2</c:v>
                </c:pt>
                <c:pt idx="1069">
                  <c:v>2.090613773559297E-2</c:v>
                </c:pt>
                <c:pt idx="1070">
                  <c:v>2.0910351201900351E-2</c:v>
                </c:pt>
                <c:pt idx="1071">
                  <c:v>2.0912249800257562E-2</c:v>
                </c:pt>
                <c:pt idx="1072">
                  <c:v>2.0916671829336295E-2</c:v>
                </c:pt>
                <c:pt idx="1073">
                  <c:v>2.0921082611131486E-2</c:v>
                </c:pt>
                <c:pt idx="1074">
                  <c:v>2.0925482145602727E-2</c:v>
                </c:pt>
                <c:pt idx="1075">
                  <c:v>2.0932626311817332E-2</c:v>
                </c:pt>
                <c:pt idx="1076">
                  <c:v>2.0937001702536005E-2</c:v>
                </c:pt>
                <c:pt idx="1077">
                  <c:v>2.0941365844012287E-2</c:v>
                </c:pt>
                <c:pt idx="1078">
                  <c:v>2.0946635677445445E-2</c:v>
                </c:pt>
                <c:pt idx="1079">
                  <c:v>2.0950976768708746E-2</c:v>
                </c:pt>
                <c:pt idx="1080">
                  <c:v>2.0954390772610087E-2</c:v>
                </c:pt>
                <c:pt idx="1081">
                  <c:v>2.0958709916738396E-2</c:v>
                </c:pt>
                <c:pt idx="1082">
                  <c:v>2.096301781143553E-2</c:v>
                </c:pt>
                <c:pt idx="1083">
                  <c:v>2.0964571820183898E-2</c:v>
                </c:pt>
                <c:pt idx="1084">
                  <c:v>2.0972513474858574E-2</c:v>
                </c:pt>
                <c:pt idx="1085">
                  <c:v>2.0975873998557219E-2</c:v>
                </c:pt>
                <c:pt idx="1086">
                  <c:v>2.0980136895150384E-2</c:v>
                </c:pt>
                <c:pt idx="1087">
                  <c:v>2.0984388542123596E-2</c:v>
                </c:pt>
                <c:pt idx="1088">
                  <c:v>2.0988628939439428E-2</c:v>
                </c:pt>
                <c:pt idx="1089">
                  <c:v>2.0993768927252118E-2</c:v>
                </c:pt>
                <c:pt idx="1090">
                  <c:v>2.09970759849527E-2</c:v>
                </c:pt>
                <c:pt idx="1091">
                  <c:v>2.1001282633075307E-2</c:v>
                </c:pt>
                <c:pt idx="1092">
                  <c:v>2.1002750431765083E-2</c:v>
                </c:pt>
                <c:pt idx="1093">
                  <c:v>2.1006936260115391E-2</c:v>
                </c:pt>
                <c:pt idx="1094">
                  <c:v>2.1011110840415296E-2</c:v>
                </c:pt>
                <c:pt idx="1095">
                  <c:v>2.1015274172626146E-2</c:v>
                </c:pt>
                <c:pt idx="1096">
                  <c:v>2.1022147125877716E-2</c:v>
                </c:pt>
                <c:pt idx="1097">
                  <c:v>2.102628627462062E-2</c:v>
                </c:pt>
                <c:pt idx="1098">
                  <c:v>2.1030414173338782E-2</c:v>
                </c:pt>
                <c:pt idx="1099">
                  <c:v>2.1035436051996322E-2</c:v>
                </c:pt>
                <c:pt idx="1100">
                  <c:v>2.1038636220558016E-2</c:v>
                </c:pt>
                <c:pt idx="1101">
                  <c:v>2.1042730368986805E-2</c:v>
                </c:pt>
                <c:pt idx="1102">
                  <c:v>2.1046813267247139E-2</c:v>
                </c:pt>
                <c:pt idx="1103">
                  <c:v>2.105178788412718E-2</c:v>
                </c:pt>
                <c:pt idx="1104">
                  <c:v>2.1054945313119574E-2</c:v>
                </c:pt>
                <c:pt idx="1105">
                  <c:v>2.1055386931211117E-2</c:v>
                </c:pt>
                <c:pt idx="1106">
                  <c:v>2.1059427099912931E-2</c:v>
                </c:pt>
                <c:pt idx="1107">
                  <c:v>2.1063456020723237E-2</c:v>
                </c:pt>
                <c:pt idx="1108">
                  <c:v>2.1067473693609173E-2</c:v>
                </c:pt>
                <c:pt idx="1109">
                  <c:v>2.1071394872249124E-2</c:v>
                </c:pt>
                <c:pt idx="1110">
                  <c:v>2.1078082892420514E-2</c:v>
                </c:pt>
                <c:pt idx="1111">
                  <c:v>2.1082061429644139E-2</c:v>
                </c:pt>
                <c:pt idx="1112">
                  <c:v>2.108659455542131E-2</c:v>
                </c:pt>
                <c:pt idx="1113">
                  <c:v>2.1089984757990093E-2</c:v>
                </c:pt>
                <c:pt idx="1114">
                  <c:v>2.1094826062705831E-2</c:v>
                </c:pt>
                <c:pt idx="1115">
                  <c:v>2.1097863091310322E-2</c:v>
                </c:pt>
                <c:pt idx="1116">
                  <c:v>2.1101449490460666E-2</c:v>
                </c:pt>
                <c:pt idx="1117">
                  <c:v>2.1106591220247939E-2</c:v>
                </c:pt>
                <c:pt idx="1118">
                  <c:v>2.1110490440457264E-2</c:v>
                </c:pt>
                <c:pt idx="1119">
                  <c:v>2.1114378411126157E-2</c:v>
                </c:pt>
                <c:pt idx="1120">
                  <c:v>2.1118255132219863E-2</c:v>
                </c:pt>
                <c:pt idx="1121">
                  <c:v>2.1122120603706239E-2</c:v>
                </c:pt>
                <c:pt idx="1122">
                  <c:v>2.1125082918260984E-2</c:v>
                </c:pt>
                <c:pt idx="1123">
                  <c:v>2.1128926469013376E-2</c:v>
                </c:pt>
                <c:pt idx="1124">
                  <c:v>2.1132758770678835E-2</c:v>
                </c:pt>
                <c:pt idx="1125">
                  <c:v>2.1137669486354694E-2</c:v>
                </c:pt>
                <c:pt idx="1126">
                  <c:v>2.1140389626620692E-2</c:v>
                </c:pt>
                <c:pt idx="1127">
                  <c:v>2.1145618838249631E-2</c:v>
                </c:pt>
                <c:pt idx="1128">
                  <c:v>2.1148863912319089E-2</c:v>
                </c:pt>
                <c:pt idx="1129">
                  <c:v>2.1152639385756448E-2</c:v>
                </c:pt>
                <c:pt idx="1130">
                  <c:v>2.115694043715062E-2</c:v>
                </c:pt>
                <c:pt idx="1131">
                  <c:v>2.1160156582891651E-2</c:v>
                </c:pt>
                <c:pt idx="1132">
                  <c:v>2.1163898306525191E-2</c:v>
                </c:pt>
                <c:pt idx="1133">
                  <c:v>2.1167628780158671E-2</c:v>
                </c:pt>
                <c:pt idx="1134">
                  <c:v>2.1171348003760807E-2</c:v>
                </c:pt>
                <c:pt idx="1135">
                  <c:v>2.1175055977298587E-2</c:v>
                </c:pt>
                <c:pt idx="1136">
                  <c:v>2.1178752700742466E-2</c:v>
                </c:pt>
                <c:pt idx="1137">
                  <c:v>2.1182438174059428E-2</c:v>
                </c:pt>
                <c:pt idx="1138">
                  <c:v>2.1186112397217328E-2</c:v>
                </c:pt>
                <c:pt idx="1139">
                  <c:v>2.1189775370185748E-2</c:v>
                </c:pt>
                <c:pt idx="1140">
                  <c:v>2.1193427092931677E-2</c:v>
                </c:pt>
                <c:pt idx="1141">
                  <c:v>2.1197067565425571E-2</c:v>
                </c:pt>
                <c:pt idx="1142">
                  <c:v>2.1200696787635285E-2</c:v>
                </c:pt>
                <c:pt idx="1143">
                  <c:v>2.1204830694262732E-2</c:v>
                </c:pt>
                <c:pt idx="1144">
                  <c:v>2.1207556858478849E-2</c:v>
                </c:pt>
                <c:pt idx="1145">
                  <c:v>2.1210638509839317E-2</c:v>
                </c:pt>
                <c:pt idx="1146">
                  <c:v>2.1214223323534436E-2</c:v>
                </c:pt>
                <c:pt idx="1147">
                  <c:v>2.1217796887418806E-2</c:v>
                </c:pt>
                <c:pt idx="1148">
                  <c:v>2.1222235863191458E-2</c:v>
                </c:pt>
                <c:pt idx="1149">
                  <c:v>2.1225786332546501E-2</c:v>
                </c:pt>
                <c:pt idx="1150">
                  <c:v>2.1229830235647576E-2</c:v>
                </c:pt>
                <c:pt idx="1151">
                  <c:v>2.1232853519635081E-2</c:v>
                </c:pt>
                <c:pt idx="1152">
                  <c:v>2.1236370237306935E-2</c:v>
                </c:pt>
                <c:pt idx="1153">
                  <c:v>2.1239875704358351E-2</c:v>
                </c:pt>
                <c:pt idx="1154">
                  <c:v>2.1243868176108075E-2</c:v>
                </c:pt>
                <c:pt idx="1155">
                  <c:v>2.1246852886477367E-2</c:v>
                </c:pt>
                <c:pt idx="1156">
                  <c:v>2.1250324601484148E-2</c:v>
                </c:pt>
                <c:pt idx="1157">
                  <c:v>2.1252913780040749E-2</c:v>
                </c:pt>
                <c:pt idx="1158">
                  <c:v>2.1256363594025995E-2</c:v>
                </c:pt>
                <c:pt idx="1159">
                  <c:v>2.1259802157842098E-2</c:v>
                </c:pt>
                <c:pt idx="1160">
                  <c:v>2.1263229471460064E-2</c:v>
                </c:pt>
                <c:pt idx="1161">
                  <c:v>2.1266263808254138E-2</c:v>
                </c:pt>
                <c:pt idx="1162">
                  <c:v>2.1269667617238142E-2</c:v>
                </c:pt>
                <c:pt idx="1163">
                  <c:v>2.1273927787140441E-2</c:v>
                </c:pt>
                <c:pt idx="1164">
                  <c:v>2.1276441486211439E-2</c:v>
                </c:pt>
                <c:pt idx="1165">
                  <c:v>2.127981154614389E-2</c:v>
                </c:pt>
                <c:pt idx="1166">
                  <c:v>2.128403615211627E-2</c:v>
                </c:pt>
                <c:pt idx="1167">
                  <c:v>2.1286517916757397E-2</c:v>
                </c:pt>
                <c:pt idx="1168">
                  <c:v>2.128985422738161E-2</c:v>
                </c:pt>
                <c:pt idx="1169">
                  <c:v>2.1294043263464197E-2</c:v>
                </c:pt>
                <c:pt idx="1170">
                  <c:v>2.1298219809366487E-2</c:v>
                </c:pt>
                <c:pt idx="1171">
                  <c:v>2.130152115287549E-2</c:v>
                </c:pt>
                <c:pt idx="1172">
                  <c:v>2.1304811245204502E-2</c:v>
                </c:pt>
                <c:pt idx="1173">
                  <c:v>2.1308090086324855E-2</c:v>
                </c:pt>
                <c:pt idx="1174">
                  <c:v>2.1310496772239416E-2</c:v>
                </c:pt>
                <c:pt idx="1175">
                  <c:v>2.1313753722221215E-2</c:v>
                </c:pt>
                <c:pt idx="1176">
                  <c:v>2.131792469776243E-2</c:v>
                </c:pt>
                <c:pt idx="1177">
                  <c:v>2.132115592581239E-2</c:v>
                </c:pt>
                <c:pt idx="1178">
                  <c:v>2.1325233439549684E-2</c:v>
                </c:pt>
                <c:pt idx="1179">
                  <c:v>2.132843860318679E-2</c:v>
                </c:pt>
                <c:pt idx="1180">
                  <c:v>2.1331628741090198E-2</c:v>
                </c:pt>
                <c:pt idx="1181">
                  <c:v>2.1334802299091803E-2</c:v>
                </c:pt>
                <c:pt idx="1182">
                  <c:v>2.1337957723018299E-2</c:v>
                </c:pt>
                <c:pt idx="1183">
                  <c:v>2.1341093458692031E-2</c:v>
                </c:pt>
                <c:pt idx="1184">
                  <c:v>2.1344207951930122E-2</c:v>
                </c:pt>
                <c:pt idx="1185">
                  <c:v>2.1347299648545363E-2</c:v>
                </c:pt>
                <c:pt idx="1186">
                  <c:v>2.1350366994345331E-2</c:v>
                </c:pt>
                <c:pt idx="1187">
                  <c:v>2.1353408435134984E-2</c:v>
                </c:pt>
                <c:pt idx="1188">
                  <c:v>2.1356422416712342E-2</c:v>
                </c:pt>
                <c:pt idx="1189">
                  <c:v>2.1359407384874553E-2</c:v>
                </c:pt>
                <c:pt idx="1190">
                  <c:v>2.1362361791452195E-2</c:v>
                </c:pt>
                <c:pt idx="1191">
                  <c:v>2.1365284614629595E-2</c:v>
                </c:pt>
                <c:pt idx="1192">
                  <c:v>2.1368175759940579E-2</c:v>
                </c:pt>
                <c:pt idx="1193">
                  <c:v>2.1371035227313897E-2</c:v>
                </c:pt>
                <c:pt idx="1194">
                  <c:v>2.1373863016681781E-2</c:v>
                </c:pt>
                <c:pt idx="1195">
                  <c:v>2.1376659127974717E-2</c:v>
                </c:pt>
                <c:pt idx="1196">
                  <c:v>2.1378598425866546E-2</c:v>
                </c:pt>
                <c:pt idx="1197">
                  <c:v>2.1381333281556149E-2</c:v>
                </c:pt>
                <c:pt idx="1198">
                  <c:v>2.1384036460832177E-2</c:v>
                </c:pt>
                <c:pt idx="1199">
                  <c:v>2.1389982261805329E-2</c:v>
                </c:pt>
                <c:pt idx="1200">
                  <c:v>2.139016451098838E-2</c:v>
                </c:pt>
                <c:pt idx="1201">
                  <c:v>2.1392770552444058E-2</c:v>
                </c:pt>
                <c:pt idx="1202">
                  <c:v>2.1395344915367761E-2</c:v>
                </c:pt>
                <c:pt idx="1203">
                  <c:v>2.1397887599698674E-2</c:v>
                </c:pt>
                <c:pt idx="1204">
                  <c:v>2.1400398605375105E-2</c:v>
                </c:pt>
                <c:pt idx="1205">
                  <c:v>2.140287793233623E-2</c:v>
                </c:pt>
                <c:pt idx="1206">
                  <c:v>2.1405325580522973E-2</c:v>
                </c:pt>
                <c:pt idx="1207">
                  <c:v>2.1407741549873637E-2</c:v>
                </c:pt>
                <c:pt idx="1208">
                  <c:v>2.1409664367056606E-2</c:v>
                </c:pt>
                <c:pt idx="1209">
                  <c:v>2.1411680771604994E-2</c:v>
                </c:pt>
                <c:pt idx="1210">
                  <c:v>2.1414003829091151E-2</c:v>
                </c:pt>
                <c:pt idx="1211">
                  <c:v>2.1416295209381056E-2</c:v>
                </c:pt>
                <c:pt idx="1212">
                  <c:v>2.142062203126989E-2</c:v>
                </c:pt>
                <c:pt idx="1213">
                  <c:v>2.1421098641644869E-2</c:v>
                </c:pt>
                <c:pt idx="1214">
                  <c:v>2.1422979286540068E-2</c:v>
                </c:pt>
                <c:pt idx="1215">
                  <c:v>2.1425143957511768E-2</c:v>
                </c:pt>
                <c:pt idx="1216">
                  <c:v>2.1427276951021937E-2</c:v>
                </c:pt>
                <c:pt idx="1217">
                  <c:v>2.1429378267020505E-2</c:v>
                </c:pt>
                <c:pt idx="1218">
                  <c:v>2.1430669243942546E-2</c:v>
                </c:pt>
                <c:pt idx="1219">
                  <c:v>2.143270934632735E-2</c:v>
                </c:pt>
                <c:pt idx="1220">
                  <c:v>2.1434717772923939E-2</c:v>
                </c:pt>
                <c:pt idx="1221">
                  <c:v>2.1436694523686128E-2</c:v>
                </c:pt>
                <c:pt idx="1222">
                  <c:v>2.1440179592160671E-2</c:v>
                </c:pt>
                <c:pt idx="1223">
                  <c:v>2.1442088692746115E-2</c:v>
                </c:pt>
                <c:pt idx="1224">
                  <c:v>2.1443966113609235E-2</c:v>
                </c:pt>
                <c:pt idx="1225">
                  <c:v>2.144581185470398E-2</c:v>
                </c:pt>
                <c:pt idx="1226">
                  <c:v>2.1446864614941798E-2</c:v>
                </c:pt>
                <c:pt idx="1227">
                  <c:v>2.1448649153184691E-2</c:v>
                </c:pt>
                <c:pt idx="1228">
                  <c:v>2.1450402013406498E-2</c:v>
                </c:pt>
                <c:pt idx="1229">
                  <c:v>2.145212319556242E-2</c:v>
                </c:pt>
                <c:pt idx="1230">
                  <c:v>2.1453812699613804E-2</c:v>
                </c:pt>
                <c:pt idx="1231">
                  <c:v>2.1456221023708987E-2</c:v>
                </c:pt>
                <c:pt idx="1232">
                  <c:v>2.1457845005224338E-2</c:v>
                </c:pt>
                <c:pt idx="1233">
                  <c:v>2.145943730663593E-2</c:v>
                </c:pt>
                <c:pt idx="1234">
                  <c:v>2.1460997927907274E-2</c:v>
                </c:pt>
                <c:pt idx="1235">
                  <c:v>2.1462526868999268E-2</c:v>
                </c:pt>
                <c:pt idx="1236">
                  <c:v>2.146402412987455E-2</c:v>
                </c:pt>
                <c:pt idx="1237">
                  <c:v>2.1465489710498366E-2</c:v>
                </c:pt>
                <c:pt idx="1238">
                  <c:v>2.1466923610833355E-2</c:v>
                </c:pt>
                <c:pt idx="1239">
                  <c:v>2.1468325830846503E-2</c:v>
                </c:pt>
                <c:pt idx="1240">
                  <c:v>2.1469696370503919E-2</c:v>
                </c:pt>
                <c:pt idx="1241">
                  <c:v>2.1471035229772586E-2</c:v>
                </c:pt>
                <c:pt idx="1242">
                  <c:v>2.1472342408618623E-2</c:v>
                </c:pt>
                <c:pt idx="1243">
                  <c:v>2.1473617907011616E-2</c:v>
                </c:pt>
                <c:pt idx="1244">
                  <c:v>2.1474861724920285E-2</c:v>
                </c:pt>
                <c:pt idx="1245">
                  <c:v>2.147607386231596E-2</c:v>
                </c:pt>
                <c:pt idx="1246">
                  <c:v>2.1477254319167357E-2</c:v>
                </c:pt>
                <c:pt idx="1247">
                  <c:v>2.1478403095446678E-2</c:v>
                </c:pt>
                <c:pt idx="1248">
                  <c:v>2.1478806774137264E-2</c:v>
                </c:pt>
                <c:pt idx="1249">
                  <c:v>2.1479894387375419E-2</c:v>
                </c:pt>
                <c:pt idx="1250">
                  <c:v>2.148095032184583E-2</c:v>
                </c:pt>
                <c:pt idx="1251">
                  <c:v>2.1481974577521268E-2</c:v>
                </c:pt>
                <c:pt idx="1252">
                  <c:v>2.1482967154378897E-2</c:v>
                </c:pt>
                <c:pt idx="1253">
                  <c:v>2.1484630459616225E-2</c:v>
                </c:pt>
                <c:pt idx="1254">
                  <c:v>2.1485557471159406E-2</c:v>
                </c:pt>
                <c:pt idx="1255">
                  <c:v>2.1486452801928929E-2</c:v>
                </c:pt>
                <c:pt idx="1256">
                  <c:v>2.1487316451905682E-2</c:v>
                </c:pt>
                <c:pt idx="1257">
                  <c:v>2.1488148421067072E-2</c:v>
                </c:pt>
                <c:pt idx="1258">
                  <c:v>2.1490441965378044E-2</c:v>
                </c:pt>
                <c:pt idx="1259">
                  <c:v>2.1489717316864696E-2</c:v>
                </c:pt>
                <c:pt idx="1260">
                  <c:v>2.1491929573193697E-2</c:v>
                </c:pt>
                <c:pt idx="1261">
                  <c:v>2.1489789917209734E-2</c:v>
                </c:pt>
                <c:pt idx="1262">
                  <c:v>2.1490467927121948E-2</c:v>
                </c:pt>
                <c:pt idx="1263">
                  <c:v>2.1491114259880817E-2</c:v>
                </c:pt>
                <c:pt idx="1264">
                  <c:v>2.1491728915473907E-2</c:v>
                </c:pt>
                <c:pt idx="1265">
                  <c:v>2.1492708912832725E-2</c:v>
                </c:pt>
                <c:pt idx="1266">
                  <c:v>2.149293936651997E-2</c:v>
                </c:pt>
                <c:pt idx="1267">
                  <c:v>2.1493454465208117E-2</c:v>
                </c:pt>
                <c:pt idx="1268">
                  <c:v>2.1493937886675418E-2</c:v>
                </c:pt>
                <c:pt idx="1269">
                  <c:v>2.1494389630907662E-2</c:v>
                </c:pt>
                <c:pt idx="1270">
                  <c:v>2.1494145021830578E-2</c:v>
                </c:pt>
                <c:pt idx="1271">
                  <c:v>2.1494535650964111E-2</c:v>
                </c:pt>
                <c:pt idx="1272">
                  <c:v>2.1494894604718023E-2</c:v>
                </c:pt>
                <c:pt idx="1273">
                  <c:v>2.1495221883087823E-2</c:v>
                </c:pt>
                <c:pt idx="1274">
                  <c:v>2.1498794138789652E-2</c:v>
                </c:pt>
                <c:pt idx="1275">
                  <c:v>2.1499046828949511E-2</c:v>
                </c:pt>
                <c:pt idx="1276">
                  <c:v>2.1499267834267387E-2</c:v>
                </c:pt>
                <c:pt idx="1277">
                  <c:v>2.1499457154739027E-2</c:v>
                </c:pt>
                <c:pt idx="1278">
                  <c:v>2.1497676370649397E-2</c:v>
                </c:pt>
                <c:pt idx="1279">
                  <c:v>2.1497809087314305E-2</c:v>
                </c:pt>
                <c:pt idx="1280">
                  <c:v>2.1497953637165078E-2</c:v>
                </c:pt>
                <c:pt idx="1281">
                  <c:v>2.1497979483052265E-2</c:v>
                </c:pt>
                <c:pt idx="1282">
                  <c:v>2.1498017162120044E-2</c:v>
                </c:pt>
                <c:pt idx="1283">
                  <c:v>2.1499927695595521E-2</c:v>
                </c:pt>
                <c:pt idx="1284">
                  <c:v>2.1499895222057617E-2</c:v>
                </c:pt>
                <c:pt idx="1285">
                  <c:v>2.1499831063656473E-2</c:v>
                </c:pt>
                <c:pt idx="1286">
                  <c:v>2.1500362881835648E-2</c:v>
                </c:pt>
                <c:pt idx="1287">
                  <c:v>2.1500233082783302E-2</c:v>
                </c:pt>
                <c:pt idx="1288">
                  <c:v>2.1499448479305891E-2</c:v>
                </c:pt>
                <c:pt idx="1289">
                  <c:v>2.1499257581482384E-2</c:v>
                </c:pt>
                <c:pt idx="1290">
                  <c:v>2.1499034998813494E-2</c:v>
                </c:pt>
                <c:pt idx="1291">
                  <c:v>2.1498780731304318E-2</c:v>
                </c:pt>
                <c:pt idx="1292">
                  <c:v>2.1499108786497755E-2</c:v>
                </c:pt>
                <c:pt idx="1293">
                  <c:v>2.1498177141788078E-2</c:v>
                </c:pt>
                <c:pt idx="1294">
                  <c:v>2.1497827819798018E-2</c:v>
                </c:pt>
                <c:pt idx="1295">
                  <c:v>2.149744681299659E-2</c:v>
                </c:pt>
                <c:pt idx="1296">
                  <c:v>2.1497034121393997E-2</c:v>
                </c:pt>
                <c:pt idx="1297">
                  <c:v>2.1496589745000443E-2</c:v>
                </c:pt>
                <c:pt idx="1298">
                  <c:v>2.1496113683826982E-2</c:v>
                </c:pt>
                <c:pt idx="1299">
                  <c:v>2.149560593788467E-2</c:v>
                </c:pt>
                <c:pt idx="1300">
                  <c:v>2.1493278244573314E-2</c:v>
                </c:pt>
                <c:pt idx="1301">
                  <c:v>2.1492714019509283E-2</c:v>
                </c:pt>
                <c:pt idx="1302">
                  <c:v>2.149211811537094E-2</c:v>
                </c:pt>
                <c:pt idx="1303">
                  <c:v>2.1491490532171465E-2</c:v>
                </c:pt>
                <c:pt idx="1304">
                  <c:v>2.1490831269925792E-2</c:v>
                </c:pt>
                <c:pt idx="1305">
                  <c:v>2.1491894082852819E-2</c:v>
                </c:pt>
                <c:pt idx="1306">
                  <c:v>2.149174642837923E-2</c:v>
                </c:pt>
                <c:pt idx="1307">
                  <c:v>2.1490403320354692E-2</c:v>
                </c:pt>
                <c:pt idx="1308">
                  <c:v>2.1489610412154317E-2</c:v>
                </c:pt>
                <c:pt idx="1309">
                  <c:v>2.1488785819347513E-2</c:v>
                </c:pt>
                <c:pt idx="1310">
                  <c:v>2.1486408979439812E-2</c:v>
                </c:pt>
                <c:pt idx="1311">
                  <c:v>2.1487611902420579E-2</c:v>
                </c:pt>
                <c:pt idx="1312">
                  <c:v>2.1486121933484981E-2</c:v>
                </c:pt>
                <c:pt idx="1313">
                  <c:v>2.1482905875407354E-2</c:v>
                </c:pt>
                <c:pt idx="1314">
                  <c:v>2.1481932144416405E-2</c:v>
                </c:pt>
                <c:pt idx="1315">
                  <c:v>2.1480926736475503E-2</c:v>
                </c:pt>
                <c:pt idx="1316">
                  <c:v>2.1479889651607742E-2</c:v>
                </c:pt>
                <c:pt idx="1317">
                  <c:v>2.1479378075728795E-2</c:v>
                </c:pt>
                <c:pt idx="1318">
                  <c:v>2.1477720451191118E-2</c:v>
                </c:pt>
                <c:pt idx="1319">
                  <c:v>2.1476588335692881E-2</c:v>
                </c:pt>
                <c:pt idx="1320">
                  <c:v>2.1475424543370814E-2</c:v>
                </c:pt>
                <c:pt idx="1321">
                  <c:v>2.1474229074251561E-2</c:v>
                </c:pt>
                <c:pt idx="1322">
                  <c:v>2.1472456201233101E-2</c:v>
                </c:pt>
                <c:pt idx="1323">
                  <c:v>2.1471199715973895E-2</c:v>
                </c:pt>
                <c:pt idx="1324">
                  <c:v>2.146991155588204E-2</c:v>
                </c:pt>
                <c:pt idx="1325">
                  <c:v>2.1468591720988979E-2</c:v>
                </c:pt>
                <c:pt idx="1326">
                  <c:v>2.1469920019364864E-2</c:v>
                </c:pt>
                <c:pt idx="1327">
                  <c:v>2.1468525107854308E-2</c:v>
                </c:pt>
                <c:pt idx="1328">
                  <c:v>2.1467098512255211E-2</c:v>
                </c:pt>
                <c:pt idx="1329">
                  <c:v>2.1465640232604132E-2</c:v>
                </c:pt>
                <c:pt idx="1330">
                  <c:v>2.1462571173435172E-2</c:v>
                </c:pt>
                <c:pt idx="1331">
                  <c:v>2.1460176883565506E-2</c:v>
                </c:pt>
                <c:pt idx="1332">
                  <c:v>2.1459510318999328E-2</c:v>
                </c:pt>
                <c:pt idx="1333">
                  <c:v>2.1457932374339996E-2</c:v>
                </c:pt>
                <c:pt idx="1334">
                  <c:v>2.145787357485231E-2</c:v>
                </c:pt>
                <c:pt idx="1335">
                  <c:v>2.1456225191670019E-2</c:v>
                </c:pt>
                <c:pt idx="1336">
                  <c:v>2.1454545124705321E-2</c:v>
                </c:pt>
                <c:pt idx="1337">
                  <c:v>2.1452833373997334E-2</c:v>
                </c:pt>
                <c:pt idx="1338">
                  <c:v>2.1451597015202401E-2</c:v>
                </c:pt>
                <c:pt idx="1339">
                  <c:v>2.1449819528413065E-2</c:v>
                </c:pt>
                <c:pt idx="1340">
                  <c:v>2.144750801984564E-2</c:v>
                </c:pt>
                <c:pt idx="1341">
                  <c:v>2.1445669534598196E-2</c:v>
                </c:pt>
                <c:pt idx="1342">
                  <c:v>2.1443799365828561E-2</c:v>
                </c:pt>
                <c:pt idx="1343">
                  <c:v>2.1440410630908003E-2</c:v>
                </c:pt>
                <c:pt idx="1344">
                  <c:v>2.1440456813122004E-2</c:v>
                </c:pt>
                <c:pt idx="1345">
                  <c:v>2.1437998758842332E-2</c:v>
                </c:pt>
                <c:pt idx="1346">
                  <c:v>2.1436001856447402E-2</c:v>
                </c:pt>
                <c:pt idx="1347">
                  <c:v>2.1433973270768392E-2</c:v>
                </c:pt>
                <c:pt idx="1348">
                  <c:v>2.1431913001853771E-2</c:v>
                </c:pt>
                <c:pt idx="1349">
                  <c:v>2.1429821049756263E-2</c:v>
                </c:pt>
                <c:pt idx="1350">
                  <c:v>2.1427697414526044E-2</c:v>
                </c:pt>
                <c:pt idx="1351">
                  <c:v>2.1425542096216683E-2</c:v>
                </c:pt>
                <c:pt idx="1352">
                  <c:v>2.1421932606907428E-2</c:v>
                </c:pt>
                <c:pt idx="1353">
                  <c:v>2.1419721105531558E-2</c:v>
                </c:pt>
                <c:pt idx="1354">
                  <c:v>2.1417477926825038E-2</c:v>
                </c:pt>
                <c:pt idx="1355">
                  <c:v>2.1415203070840574E-2</c:v>
                </c:pt>
                <c:pt idx="1356">
                  <c:v>2.1412896537632627E-2</c:v>
                </c:pt>
                <c:pt idx="1357">
                  <c:v>2.1411944844714922E-2</c:v>
                </c:pt>
                <c:pt idx="1358">
                  <c:v>2.1410027092764194E-2</c:v>
                </c:pt>
                <c:pt idx="1359">
                  <c:v>2.14071589654127E-2</c:v>
                </c:pt>
                <c:pt idx="1360">
                  <c:v>2.1404718501871658E-2</c:v>
                </c:pt>
                <c:pt idx="1361">
                  <c:v>2.1402246355819537E-2</c:v>
                </c:pt>
                <c:pt idx="1362">
                  <c:v>2.1397761767773794E-2</c:v>
                </c:pt>
                <c:pt idx="1363">
                  <c:v>2.1397654314114986E-2</c:v>
                </c:pt>
                <c:pt idx="1364">
                  <c:v>2.1394639823197892E-2</c:v>
                </c:pt>
                <c:pt idx="1365">
                  <c:v>2.1390268955301828E-2</c:v>
                </c:pt>
                <c:pt idx="1366">
                  <c:v>2.1387648070934517E-2</c:v>
                </c:pt>
                <c:pt idx="1367">
                  <c:v>2.1384995511843918E-2</c:v>
                </c:pt>
                <c:pt idx="1368">
                  <c:v>2.1382311278093979E-2</c:v>
                </c:pt>
                <c:pt idx="1369">
                  <c:v>2.1380029004709623E-2</c:v>
                </c:pt>
                <c:pt idx="1370">
                  <c:v>2.1376847786869213E-2</c:v>
                </c:pt>
                <c:pt idx="1371">
                  <c:v>2.1374068529523171E-2</c:v>
                </c:pt>
                <c:pt idx="1372">
                  <c:v>2.137125759777625E-2</c:v>
                </c:pt>
                <c:pt idx="1373">
                  <c:v>2.1368414991694173E-2</c:v>
                </c:pt>
                <c:pt idx="1374">
                  <c:v>2.1365119006003085E-2</c:v>
                </c:pt>
                <c:pt idx="1375">
                  <c:v>2.1362215485746499E-2</c:v>
                </c:pt>
                <c:pt idx="1376">
                  <c:v>2.1359280293204448E-2</c:v>
                </c:pt>
                <c:pt idx="1377">
                  <c:v>2.1356313428446082E-2</c:v>
                </c:pt>
                <c:pt idx="1378">
                  <c:v>2.13553725106355E-2</c:v>
                </c:pt>
                <c:pt idx="1379">
                  <c:v>2.1352330090545171E-2</c:v>
                </c:pt>
                <c:pt idx="1380">
                  <c:v>2.1349255989235493E-2</c:v>
                </c:pt>
                <c:pt idx="1381">
                  <c:v>2.1343556316437601E-2</c:v>
                </c:pt>
                <c:pt idx="1382">
                  <c:v>2.134180816485657E-2</c:v>
                </c:pt>
                <c:pt idx="1383">
                  <c:v>2.1338646369927841E-2</c:v>
                </c:pt>
                <c:pt idx="1384">
                  <c:v>2.1335452899605371E-2</c:v>
                </c:pt>
                <c:pt idx="1385">
                  <c:v>2.133222775396559E-2</c:v>
                </c:pt>
                <c:pt idx="1386">
                  <c:v>2.1328970933084036E-2</c:v>
                </c:pt>
                <c:pt idx="1387">
                  <c:v>2.1326850212391408E-2</c:v>
                </c:pt>
                <c:pt idx="1388">
                  <c:v>2.132352266412214E-2</c:v>
                </c:pt>
                <c:pt idx="1389">
                  <c:v>2.1320163435343594E-2</c:v>
                </c:pt>
                <c:pt idx="1390">
                  <c:v>2.1317153961912687E-2</c:v>
                </c:pt>
                <c:pt idx="1391">
                  <c:v>2.1313728907270259E-2</c:v>
                </c:pt>
                <c:pt idx="1392">
                  <c:v>2.130989566678905E-2</c:v>
                </c:pt>
                <c:pt idx="1393">
                  <c:v>2.1306409716813562E-2</c:v>
                </c:pt>
                <c:pt idx="1394">
                  <c:v>2.1302892086751436E-2</c:v>
                </c:pt>
                <c:pt idx="1395">
                  <c:v>2.1298234172404517E-2</c:v>
                </c:pt>
                <c:pt idx="1396">
                  <c:v>2.129612840445928E-2</c:v>
                </c:pt>
                <c:pt idx="1397">
                  <c:v>2.1292149116917715E-2</c:v>
                </c:pt>
                <c:pt idx="1398">
                  <c:v>2.1288504767384926E-2</c:v>
                </c:pt>
                <c:pt idx="1399">
                  <c:v>2.1284828738209399E-2</c:v>
                </c:pt>
                <c:pt idx="1400">
                  <c:v>2.1281121029478722E-2</c:v>
                </c:pt>
                <c:pt idx="1401">
                  <c:v>2.127773586043169E-2</c:v>
                </c:pt>
                <c:pt idx="1402">
                  <c:v>2.1273610573724389E-2</c:v>
                </c:pt>
                <c:pt idx="1403">
                  <c:v>2.1269807826886117E-2</c:v>
                </c:pt>
                <c:pt idx="1404">
                  <c:v>2.1264931783413002E-2</c:v>
                </c:pt>
                <c:pt idx="1405">
                  <c:v>2.1261073148603527E-2</c:v>
                </c:pt>
                <c:pt idx="1406">
                  <c:v>2.1257182840252898E-2</c:v>
                </c:pt>
                <c:pt idx="1407">
                  <c:v>2.1253260858455109E-2</c:v>
                </c:pt>
                <c:pt idx="1408">
                  <c:v>2.1250318906850887E-2</c:v>
                </c:pt>
                <c:pt idx="1409">
                  <c:v>2.1246326086348574E-2</c:v>
                </c:pt>
                <c:pt idx="1410">
                  <c:v>2.124230158724354E-2</c:v>
                </c:pt>
                <c:pt idx="1411">
                  <c:v>2.1238574695099679E-2</c:v>
                </c:pt>
                <c:pt idx="1412">
                  <c:v>2.123415755362159E-2</c:v>
                </c:pt>
                <c:pt idx="1413">
                  <c:v>2.1230038019305363E-2</c:v>
                </c:pt>
                <c:pt idx="1414">
                  <c:v>2.1225886806786099E-2</c:v>
                </c:pt>
                <c:pt idx="1415">
                  <c:v>2.1222023177402211E-2</c:v>
                </c:pt>
                <c:pt idx="1416">
                  <c:v>2.1217489347557694E-2</c:v>
                </c:pt>
                <c:pt idx="1417">
                  <c:v>2.1212299021830083E-2</c:v>
                </c:pt>
                <c:pt idx="1418">
                  <c:v>2.1208028638456573E-2</c:v>
                </c:pt>
                <c:pt idx="1419">
                  <c:v>2.1203726582810344E-2</c:v>
                </c:pt>
                <c:pt idx="1420">
                  <c:v>2.1199392854992422E-2</c:v>
                </c:pt>
                <c:pt idx="1421">
                  <c:v>2.1193146873938737E-2</c:v>
                </c:pt>
                <c:pt idx="1422">
                  <c:v>2.1188736228424862E-2</c:v>
                </c:pt>
                <c:pt idx="1423">
                  <c:v>2.1184592642751576E-2</c:v>
                </c:pt>
                <c:pt idx="1424">
                  <c:v>2.1179178195337225E-2</c:v>
                </c:pt>
                <c:pt idx="1425">
                  <c:v>2.1175314261435599E-2</c:v>
                </c:pt>
                <c:pt idx="1426">
                  <c:v>2.1171068080776886E-2</c:v>
                </c:pt>
                <c:pt idx="1427">
                  <c:v>2.1166207925804544E-2</c:v>
                </c:pt>
                <c:pt idx="1428">
                  <c:v>2.1160661468738517E-2</c:v>
                </c:pt>
                <c:pt idx="1429">
                  <c:v>2.115725846022545E-2</c:v>
                </c:pt>
                <c:pt idx="1430">
                  <c:v>2.1152591907540309E-2</c:v>
                </c:pt>
                <c:pt idx="1431">
                  <c:v>2.1147893682127248E-2</c:v>
                </c:pt>
                <c:pt idx="1432">
                  <c:v>2.1143163784097484E-2</c:v>
                </c:pt>
                <c:pt idx="1433">
                  <c:v>2.1138402213565707E-2</c:v>
                </c:pt>
                <c:pt idx="1434">
                  <c:v>2.1133338111787549E-2</c:v>
                </c:pt>
                <c:pt idx="1435">
                  <c:v>2.1128515741207325E-2</c:v>
                </c:pt>
                <c:pt idx="1436">
                  <c:v>2.1122269014417862E-2</c:v>
                </c:pt>
                <c:pt idx="1437">
                  <c:v>2.1118775989041223E-2</c:v>
                </c:pt>
                <c:pt idx="1438">
                  <c:v>2.1113859027204855E-2</c:v>
                </c:pt>
                <c:pt idx="1439">
                  <c:v>2.1108464201085322E-2</c:v>
                </c:pt>
                <c:pt idx="1440">
                  <c:v>2.110420219182068E-2</c:v>
                </c:pt>
                <c:pt idx="1441">
                  <c:v>2.1099211627423297E-2</c:v>
                </c:pt>
                <c:pt idx="1442">
                  <c:v>2.1093488940056703E-2</c:v>
                </c:pt>
                <c:pt idx="1443">
                  <c:v>2.1089186883934928E-2</c:v>
                </c:pt>
                <c:pt idx="1444">
                  <c:v>2.1084160612588842E-2</c:v>
                </c:pt>
                <c:pt idx="1445">
                  <c:v>2.1079130346639843E-2</c:v>
                </c:pt>
                <c:pt idx="1446">
                  <c:v>2.1074100039908686E-2</c:v>
                </c:pt>
                <c:pt idx="1447">
                  <c:v>2.1069073646198741E-2</c:v>
                </c:pt>
                <c:pt idx="1448">
                  <c:v>2.1064055119291655E-2</c:v>
                </c:pt>
                <c:pt idx="1449">
                  <c:v>2.1059048412949966E-2</c:v>
                </c:pt>
                <c:pt idx="1450">
                  <c:v>2.1054057480914486E-2</c:v>
                </c:pt>
                <c:pt idx="1451">
                  <c:v>2.1049085861933641E-2</c:v>
                </c:pt>
                <c:pt idx="1452">
                  <c:v>2.1044134533812223E-2</c:v>
                </c:pt>
                <c:pt idx="1453">
                  <c:v>2.1039468931153951E-2</c:v>
                </c:pt>
                <c:pt idx="1454">
                  <c:v>2.1034292755605911E-2</c:v>
                </c:pt>
                <c:pt idx="1455">
                  <c:v>2.1028705326149408E-2</c:v>
                </c:pt>
                <c:pt idx="1456">
                  <c:v>2.1023569095896602E-2</c:v>
                </c:pt>
                <c:pt idx="1457">
                  <c:v>2.1019412310538482E-2</c:v>
                </c:pt>
                <c:pt idx="1458">
                  <c:v>2.1014581569339774E-2</c:v>
                </c:pt>
                <c:pt idx="1459">
                  <c:v>2.1009771119151258E-2</c:v>
                </c:pt>
                <c:pt idx="1460">
                  <c:v>2.1004980959900024E-2</c:v>
                </c:pt>
                <c:pt idx="1461">
                  <c:v>2.1000485743302398E-2</c:v>
                </c:pt>
                <c:pt idx="1462">
                  <c:v>2.0995060651814182E-2</c:v>
                </c:pt>
                <c:pt idx="1463">
                  <c:v>2.0991009226299977E-2</c:v>
                </c:pt>
                <c:pt idx="1464">
                  <c:v>2.0986301405657957E-2</c:v>
                </c:pt>
                <c:pt idx="1465">
                  <c:v>2.0981613876825039E-2</c:v>
                </c:pt>
                <c:pt idx="1466">
                  <c:v>2.0976946639728239E-2</c:v>
                </c:pt>
                <c:pt idx="1467">
                  <c:v>2.0972299694297179E-2</c:v>
                </c:pt>
                <c:pt idx="1468">
                  <c:v>2.0967673040457133E-2</c:v>
                </c:pt>
                <c:pt idx="1469">
                  <c:v>2.096278260680073E-2</c:v>
                </c:pt>
                <c:pt idx="1470">
                  <c:v>2.0958195352937813E-2</c:v>
                </c:pt>
                <c:pt idx="1471">
                  <c:v>2.0953628389221601E-2</c:v>
                </c:pt>
                <c:pt idx="1472">
                  <c:v>2.0949081715582699E-2</c:v>
                </c:pt>
                <c:pt idx="1473">
                  <c:v>2.0942976780766287E-2</c:v>
                </c:pt>
                <c:pt idx="1474">
                  <c:v>2.0938475296084391E-2</c:v>
                </c:pt>
                <c:pt idx="1475">
                  <c:v>2.0933994100023057E-2</c:v>
                </c:pt>
                <c:pt idx="1476">
                  <c:v>2.0929533192518335E-2</c:v>
                </c:pt>
                <c:pt idx="1477">
                  <c:v>2.0925092573499171E-2</c:v>
                </c:pt>
                <c:pt idx="1478">
                  <c:v>2.0920672242900729E-2</c:v>
                </c:pt>
                <c:pt idx="1479">
                  <c:v>2.0915976153648499E-2</c:v>
                </c:pt>
                <c:pt idx="1480">
                  <c:v>2.0911595204390305E-2</c:v>
                </c:pt>
                <c:pt idx="1481">
                  <c:v>2.0907532980957377E-2</c:v>
                </c:pt>
                <c:pt idx="1482">
                  <c:v>2.0903793454397201E-2</c:v>
                </c:pt>
                <c:pt idx="1483">
                  <c:v>2.0899476963317849E-2</c:v>
                </c:pt>
                <c:pt idx="1484">
                  <c:v>2.0895180762704326E-2</c:v>
                </c:pt>
                <c:pt idx="1485">
                  <c:v>2.0890904852490597E-2</c:v>
                </c:pt>
                <c:pt idx="1486">
                  <c:v>2.0886344539630827E-2</c:v>
                </c:pt>
                <c:pt idx="1487">
                  <c:v>2.0881504442980325E-2</c:v>
                </c:pt>
                <c:pt idx="1488">
                  <c:v>2.0877291096600841E-2</c:v>
                </c:pt>
                <c:pt idx="1489">
                  <c:v>2.0873098039131253E-2</c:v>
                </c:pt>
                <c:pt idx="1490">
                  <c:v>2.086923496011878E-2</c:v>
                </c:pt>
                <c:pt idx="1491">
                  <c:v>2.0865083689489791E-2</c:v>
                </c:pt>
                <c:pt idx="1492">
                  <c:v>2.0860952708794886E-2</c:v>
                </c:pt>
                <c:pt idx="1493">
                  <c:v>2.0856842017968891E-2</c:v>
                </c:pt>
                <c:pt idx="1494">
                  <c:v>2.0852751616949258E-2</c:v>
                </c:pt>
                <c:pt idx="1495">
                  <c:v>2.084868150567255E-2</c:v>
                </c:pt>
                <c:pt idx="1496">
                  <c:v>2.0844631684075347E-2</c:v>
                </c:pt>
                <c:pt idx="1497">
                  <c:v>2.0840602152095954E-2</c:v>
                </c:pt>
                <c:pt idx="1498">
                  <c:v>2.0836592909670947E-2</c:v>
                </c:pt>
                <c:pt idx="1499">
                  <c:v>2.0832603956739502E-2</c:v>
                </c:pt>
                <c:pt idx="1500">
                  <c:v>2.082863529323993E-2</c:v>
                </c:pt>
                <c:pt idx="1501">
                  <c:v>2.0824686919107938E-2</c:v>
                </c:pt>
                <c:pt idx="1502">
                  <c:v>2.0820758834287044E-2</c:v>
                </c:pt>
                <c:pt idx="1503">
                  <c:v>2.0816851038712086E-2</c:v>
                </c:pt>
                <c:pt idx="1504">
                  <c:v>2.0812963532325719E-2</c:v>
                </c:pt>
                <c:pt idx="1505">
                  <c:v>2.0809096315066253E-2</c:v>
                </c:pt>
                <c:pt idx="1506">
                  <c:v>2.0805249386874603E-2</c:v>
                </c:pt>
                <c:pt idx="1507">
                  <c:v>2.0801422747690819E-2</c:v>
                </c:pt>
                <c:pt idx="1508">
                  <c:v>2.0797284756539709E-2</c:v>
                </c:pt>
                <c:pt idx="1509">
                  <c:v>2.0793497464199749E-2</c:v>
                </c:pt>
                <c:pt idx="1510">
                  <c:v>2.0789730459486313E-2</c:v>
                </c:pt>
                <c:pt idx="1511">
                  <c:v>2.0785983742343181E-2</c:v>
                </c:pt>
                <c:pt idx="1512">
                  <c:v>2.0783604386169982E-2</c:v>
                </c:pt>
                <c:pt idx="1513">
                  <c:v>2.0778888978461998E-2</c:v>
                </c:pt>
                <c:pt idx="1514">
                  <c:v>2.0775204360692842E-2</c:v>
                </c:pt>
                <c:pt idx="1515">
                  <c:v>2.077154003146844E-2</c:v>
                </c:pt>
                <c:pt idx="1516">
                  <c:v>2.0767895990730586E-2</c:v>
                </c:pt>
                <c:pt idx="1517">
                  <c:v>2.0764272238421928E-2</c:v>
                </c:pt>
                <c:pt idx="1518">
                  <c:v>2.0760668774487727E-2</c:v>
                </c:pt>
                <c:pt idx="1519">
                  <c:v>2.0757085598871509E-2</c:v>
                </c:pt>
                <c:pt idx="1520">
                  <c:v>2.0752668713758554E-2</c:v>
                </c:pt>
                <c:pt idx="1521">
                  <c:v>2.0749284769410181E-2</c:v>
                </c:pt>
                <c:pt idx="1522">
                  <c:v>2.0745759965375754E-2</c:v>
                </c:pt>
                <c:pt idx="1523">
                  <c:v>2.0742255447045999E-2</c:v>
                </c:pt>
                <c:pt idx="1524">
                  <c:v>2.07387712143694E-2</c:v>
                </c:pt>
                <c:pt idx="1525">
                  <c:v>2.0735307267293557E-2</c:v>
                </c:pt>
                <c:pt idx="1526">
                  <c:v>2.0731863605766065E-2</c:v>
                </c:pt>
                <c:pt idx="1527">
                  <c:v>2.0728440229731859E-2</c:v>
                </c:pt>
                <c:pt idx="1528">
                  <c:v>2.0725037139142977E-2</c:v>
                </c:pt>
                <c:pt idx="1529">
                  <c:v>2.0721654333945239E-2</c:v>
                </c:pt>
                <c:pt idx="1530">
                  <c:v>2.0717933081369981E-2</c:v>
                </c:pt>
                <c:pt idx="1531">
                  <c:v>2.0714589589774932E-2</c:v>
                </c:pt>
                <c:pt idx="1532">
                  <c:v>2.0711266382228484E-2</c:v>
                </c:pt>
                <c:pt idx="1533">
                  <c:v>2.0707963458679438E-2</c:v>
                </c:pt>
                <c:pt idx="1534">
                  <c:v>2.0705772525879108E-2</c:v>
                </c:pt>
                <c:pt idx="1535">
                  <c:v>2.0702513956030372E-2</c:v>
                </c:pt>
                <c:pt idx="1536">
                  <c:v>2.0699275673600338E-2</c:v>
                </c:pt>
                <c:pt idx="1537">
                  <c:v>2.0696057678538615E-2</c:v>
                </c:pt>
                <c:pt idx="1538">
                  <c:v>2.0692490878664611E-2</c:v>
                </c:pt>
                <c:pt idx="1539">
                  <c:v>2.0689312191327528E-2</c:v>
                </c:pt>
                <c:pt idx="1540">
                  <c:v>2.0686153790023518E-2</c:v>
                </c:pt>
                <c:pt idx="1541">
                  <c:v>2.0683015674703389E-2</c:v>
                </c:pt>
                <c:pt idx="1542">
                  <c:v>2.0679897845321465E-2</c:v>
                </c:pt>
                <c:pt idx="1543">
                  <c:v>2.0677175740140566E-2</c:v>
                </c:pt>
                <c:pt idx="1544">
                  <c:v>2.0674099755282435E-2</c:v>
                </c:pt>
                <c:pt idx="1545">
                  <c:v>2.0671044057403359E-2</c:v>
                </c:pt>
                <c:pt idx="1546">
                  <c:v>2.066800864645468E-2</c:v>
                </c:pt>
                <c:pt idx="1547">
                  <c:v>2.0664993522392084E-2</c:v>
                </c:pt>
                <c:pt idx="1548">
                  <c:v>2.0661998685166917E-2</c:v>
                </c:pt>
                <c:pt idx="1549">
                  <c:v>2.065902413473486E-2</c:v>
                </c:pt>
                <c:pt idx="1550">
                  <c:v>2.0656069871046397E-2</c:v>
                </c:pt>
                <c:pt idx="1551">
                  <c:v>2.0653135894059815E-2</c:v>
                </c:pt>
                <c:pt idx="1552">
                  <c:v>2.0650222203727333E-2</c:v>
                </c:pt>
                <c:pt idx="1553">
                  <c:v>2.0647328800004631E-2</c:v>
                </c:pt>
                <c:pt idx="1554">
                  <c:v>2.0644455682847399E-2</c:v>
                </c:pt>
                <c:pt idx="1555">
                  <c:v>2.0641602852208722E-2</c:v>
                </c:pt>
                <c:pt idx="1556">
                  <c:v>2.0638770308048626E-2</c:v>
                </c:pt>
                <c:pt idx="1557">
                  <c:v>2.0635958050319328E-2</c:v>
                </c:pt>
                <c:pt idx="1558">
                  <c:v>2.0633166078979987E-2</c:v>
                </c:pt>
                <c:pt idx="1559">
                  <c:v>2.0630394393985427E-2</c:v>
                </c:pt>
                <c:pt idx="1560">
                  <c:v>2.0627245758715208E-2</c:v>
                </c:pt>
                <c:pt idx="1561">
                  <c:v>2.0624513353418021E-2</c:v>
                </c:pt>
                <c:pt idx="1562">
                  <c:v>2.0621801233162172E-2</c:v>
                </c:pt>
                <c:pt idx="1563">
                  <c:v>2.0619109397905497E-2</c:v>
                </c:pt>
                <c:pt idx="1564">
                  <c:v>2.0616437847609345E-2</c:v>
                </c:pt>
                <c:pt idx="1565">
                  <c:v>2.0614190294902888E-2</c:v>
                </c:pt>
                <c:pt idx="1566">
                  <c:v>2.061156061314532E-2</c:v>
                </c:pt>
                <c:pt idx="1567">
                  <c:v>2.0608951217401493E-2</c:v>
                </c:pt>
                <c:pt idx="1568">
                  <c:v>2.0606362107627091E-2</c:v>
                </c:pt>
                <c:pt idx="1569">
                  <c:v>2.0603793283783884E-2</c:v>
                </c:pt>
                <c:pt idx="1570">
                  <c:v>2.0601703554129845E-2</c:v>
                </c:pt>
                <c:pt idx="1571">
                  <c:v>2.0598716493733793E-2</c:v>
                </c:pt>
                <c:pt idx="1572">
                  <c:v>2.0596678354115439E-2</c:v>
                </c:pt>
                <c:pt idx="1573">
                  <c:v>2.0592892716451594E-2</c:v>
                </c:pt>
                <c:pt idx="1574">
                  <c:v>2.0590422705573985E-2</c:v>
                </c:pt>
                <c:pt idx="1575">
                  <c:v>2.0587972978051816E-2</c:v>
                </c:pt>
                <c:pt idx="1576">
                  <c:v>2.0585543533846895E-2</c:v>
                </c:pt>
                <c:pt idx="1577">
                  <c:v>2.0581425962007849E-2</c:v>
                </c:pt>
                <c:pt idx="1578">
                  <c:v>2.0580405882777875E-2</c:v>
                </c:pt>
                <c:pt idx="1579">
                  <c:v>2.0578040185905699E-2</c:v>
                </c:pt>
                <c:pt idx="1580">
                  <c:v>2.057569477220067E-2</c:v>
                </c:pt>
                <c:pt idx="1581">
                  <c:v>2.0573369641628148E-2</c:v>
                </c:pt>
                <c:pt idx="1582">
                  <c:v>2.0570638938969675E-2</c:v>
                </c:pt>
                <c:pt idx="1583">
                  <c:v>2.056835305605122E-2</c:v>
                </c:pt>
                <c:pt idx="1584">
                  <c:v>2.0566087454991652E-2</c:v>
                </c:pt>
                <c:pt idx="1585">
                  <c:v>2.0563842135758639E-2</c:v>
                </c:pt>
                <c:pt idx="1586">
                  <c:v>2.0563774205474779E-2</c:v>
                </c:pt>
                <c:pt idx="1587">
                  <c:v>2.0561576067256948E-2</c:v>
                </c:pt>
                <c:pt idx="1588">
                  <c:v>2.0559398216597986E-2</c:v>
                </c:pt>
                <c:pt idx="1589">
                  <c:v>2.0557240653461324E-2</c:v>
                </c:pt>
                <c:pt idx="1590">
                  <c:v>2.0553792780835783E-2</c:v>
                </c:pt>
                <c:pt idx="1591">
                  <c:v>2.055046893011497E-2</c:v>
                </c:pt>
                <c:pt idx="1592">
                  <c:v>2.0549571118481578E-2</c:v>
                </c:pt>
                <c:pt idx="1593">
                  <c:v>2.0547490713162794E-2</c:v>
                </c:pt>
                <c:pt idx="1594">
                  <c:v>2.054543059170651E-2</c:v>
                </c:pt>
                <c:pt idx="1595">
                  <c:v>2.0544721310739669E-2</c:v>
                </c:pt>
                <c:pt idx="1596">
                  <c:v>2.0542705759328792E-2</c:v>
                </c:pt>
                <c:pt idx="1597">
                  <c:v>2.0540710495177444E-2</c:v>
                </c:pt>
                <c:pt idx="1598">
                  <c:v>2.0539183332209277E-2</c:v>
                </c:pt>
                <c:pt idx="1599">
                  <c:v>2.0537229980429159E-2</c:v>
                </c:pt>
                <c:pt idx="1600">
                  <c:v>2.0534846425964252E-2</c:v>
                </c:pt>
                <c:pt idx="1601">
                  <c:v>2.0532932310538092E-2</c:v>
                </c:pt>
                <c:pt idx="1602">
                  <c:v>2.0531038482216695E-2</c:v>
                </c:pt>
                <c:pt idx="1603">
                  <c:v>2.0529164940969444E-2</c:v>
                </c:pt>
                <c:pt idx="1604">
                  <c:v>2.0527767545837492E-2</c:v>
                </c:pt>
                <c:pt idx="1605">
                  <c:v>2.0525478719582588E-2</c:v>
                </c:pt>
                <c:pt idx="1606">
                  <c:v>2.0523666039385154E-2</c:v>
                </c:pt>
                <c:pt idx="1607">
                  <c:v>2.0521873646145366E-2</c:v>
                </c:pt>
                <c:pt idx="1608">
                  <c:v>2.0520101539835162E-2</c:v>
                </c:pt>
                <c:pt idx="1609">
                  <c:v>2.0518349720428177E-2</c:v>
                </c:pt>
                <c:pt idx="1610">
                  <c:v>2.0516618187894652E-2</c:v>
                </c:pt>
                <c:pt idx="1611">
                  <c:v>2.0514906942208224E-2</c:v>
                </c:pt>
                <c:pt idx="1612">
                  <c:v>2.0511816911605179E-2</c:v>
                </c:pt>
                <c:pt idx="1613">
                  <c:v>2.0510142177906646E-2</c:v>
                </c:pt>
                <c:pt idx="1614">
                  <c:v>2.0508487727499643E-2</c:v>
                </c:pt>
                <c:pt idx="1615">
                  <c:v>2.0506853560358695E-2</c:v>
                </c:pt>
                <c:pt idx="1616">
                  <c:v>2.050523967645921E-2</c:v>
                </c:pt>
                <c:pt idx="1617">
                  <c:v>2.0505065490386234E-2</c:v>
                </c:pt>
                <c:pt idx="1618">
                  <c:v>2.0503971045330128E-2</c:v>
                </c:pt>
                <c:pt idx="1619">
                  <c:v>2.0501947300034351E-2</c:v>
                </c:pt>
                <c:pt idx="1620">
                  <c:v>2.0500418634791451E-2</c:v>
                </c:pt>
                <c:pt idx="1621">
                  <c:v>2.0498910256141381E-2</c:v>
                </c:pt>
                <c:pt idx="1622">
                  <c:v>2.0495829405702756E-2</c:v>
                </c:pt>
                <c:pt idx="1623">
                  <c:v>2.0496435969241153E-2</c:v>
                </c:pt>
                <c:pt idx="1624">
                  <c:v>2.0494506839499001E-2</c:v>
                </c:pt>
                <c:pt idx="1625">
                  <c:v>2.0491627463234477E-2</c:v>
                </c:pt>
                <c:pt idx="1626">
                  <c:v>2.0490216410438109E-2</c:v>
                </c:pt>
                <c:pt idx="1627">
                  <c:v>2.0488825640627584E-2</c:v>
                </c:pt>
                <c:pt idx="1628">
                  <c:v>2.0487455153782697E-2</c:v>
                </c:pt>
                <c:pt idx="1629">
                  <c:v>2.048561571839258E-2</c:v>
                </c:pt>
                <c:pt idx="1630">
                  <c:v>2.0484775028903744E-2</c:v>
                </c:pt>
                <c:pt idx="1631">
                  <c:v>2.0483465390829275E-2</c:v>
                </c:pt>
                <c:pt idx="1632">
                  <c:v>2.0482176035638747E-2</c:v>
                </c:pt>
                <c:pt idx="1633">
                  <c:v>2.0480906963311084E-2</c:v>
                </c:pt>
                <c:pt idx="1634">
                  <c:v>2.0479162064718892E-2</c:v>
                </c:pt>
                <c:pt idx="1635">
                  <c:v>2.0477932179072234E-2</c:v>
                </c:pt>
                <c:pt idx="1636">
                  <c:v>2.0476722575080153E-2</c:v>
                </c:pt>
                <c:pt idx="1637">
                  <c:v>2.0475533252721334E-2</c:v>
                </c:pt>
                <c:pt idx="1638">
                  <c:v>2.0476371645639185E-2</c:v>
                </c:pt>
                <c:pt idx="1639">
                  <c:v>2.0475228421858862E-2</c:v>
                </c:pt>
                <c:pt idx="1640">
                  <c:v>2.0474105484272538E-2</c:v>
                </c:pt>
                <c:pt idx="1641">
                  <c:v>2.0473002832860659E-2</c:v>
                </c:pt>
                <c:pt idx="1642">
                  <c:v>2.0469786271827797E-2</c:v>
                </c:pt>
                <c:pt idx="1643">
                  <c:v>2.0469331793401036E-2</c:v>
                </c:pt>
                <c:pt idx="1644">
                  <c:v>2.0468285831357905E-2</c:v>
                </c:pt>
                <c:pt idx="1645">
                  <c:v>2.046726015196506E-2</c:v>
                </c:pt>
                <c:pt idx="1646">
                  <c:v>2.0466254755207563E-2</c:v>
                </c:pt>
                <c:pt idx="1647">
                  <c:v>2.0466812933113851E-2</c:v>
                </c:pt>
                <c:pt idx="1648">
                  <c:v>2.0465852284457908E-2</c:v>
                </c:pt>
                <c:pt idx="1649">
                  <c:v>2.04649119218463E-2</c:v>
                </c:pt>
                <c:pt idx="1650">
                  <c:v>2.0464510768148727E-2</c:v>
                </c:pt>
                <c:pt idx="1651">
                  <c:v>2.0463612375651488E-2</c:v>
                </c:pt>
                <c:pt idx="1652">
                  <c:v>2.0462212550132058E-2</c:v>
                </c:pt>
                <c:pt idx="1653">
                  <c:v>2.046135333155322E-2</c:v>
                </c:pt>
                <c:pt idx="1654">
                  <c:v>2.0460514398948134E-2</c:v>
                </c:pt>
                <c:pt idx="1655">
                  <c:v>2.0458118900533645E-2</c:v>
                </c:pt>
                <c:pt idx="1656">
                  <c:v>2.0459424720175208E-2</c:v>
                </c:pt>
                <c:pt idx="1657">
                  <c:v>2.0458119316842723E-2</c:v>
                </c:pt>
                <c:pt idx="1658">
                  <c:v>2.0457361528001684E-2</c:v>
                </c:pt>
                <c:pt idx="1659">
                  <c:v>2.0456624025071469E-2</c:v>
                </c:pt>
                <c:pt idx="1660">
                  <c:v>2.0455906808040172E-2</c:v>
                </c:pt>
                <c:pt idx="1661">
                  <c:v>2.0455744241848893E-2</c:v>
                </c:pt>
                <c:pt idx="1662">
                  <c:v>2.0454533231629261E-2</c:v>
                </c:pt>
                <c:pt idx="1663">
                  <c:v>2.045387687222754E-2</c:v>
                </c:pt>
                <c:pt idx="1664">
                  <c:v>2.0451625928147078E-2</c:v>
                </c:pt>
                <c:pt idx="1665">
                  <c:v>2.0451005898887497E-2</c:v>
                </c:pt>
                <c:pt idx="1666">
                  <c:v>2.0450406152014673E-2</c:v>
                </c:pt>
                <c:pt idx="1667">
                  <c:v>2.0449826687519823E-2</c:v>
                </c:pt>
                <c:pt idx="1668">
                  <c:v>2.0450899362851462E-2</c:v>
                </c:pt>
                <c:pt idx="1669">
                  <c:v>2.0450364718437614E-2</c:v>
                </c:pt>
                <c:pt idx="1670">
                  <c:v>2.0449850359822341E-2</c:v>
                </c:pt>
                <c:pt idx="1671">
                  <c:v>2.0449904810966476E-2</c:v>
                </c:pt>
                <c:pt idx="1672">
                  <c:v>2.0448882499961147E-2</c:v>
                </c:pt>
                <c:pt idx="1673">
                  <c:v>2.0448428998698222E-2</c:v>
                </c:pt>
                <c:pt idx="1674">
                  <c:v>2.0447995783204956E-2</c:v>
                </c:pt>
                <c:pt idx="1675">
                  <c:v>2.0448137073233438E-2</c:v>
                </c:pt>
                <c:pt idx="1676">
                  <c:v>2.0447190209498492E-2</c:v>
                </c:pt>
                <c:pt idx="1677">
                  <c:v>2.0444591126155487E-2</c:v>
                </c:pt>
                <c:pt idx="1678">
                  <c:v>2.0444233338825946E-2</c:v>
                </c:pt>
                <c:pt idx="1679">
                  <c:v>2.0443895832639392E-2</c:v>
                </c:pt>
                <c:pt idx="1680">
                  <c:v>2.0443578607589608E-2</c:v>
                </c:pt>
                <c:pt idx="1681">
                  <c:v>2.0442035524042609E-2</c:v>
                </c:pt>
                <c:pt idx="1682">
                  <c:v>2.0443456853335311E-2</c:v>
                </c:pt>
                <c:pt idx="1683">
                  <c:v>2.0443210598282916E-2</c:v>
                </c:pt>
                <c:pt idx="1684">
                  <c:v>2.0442953999366735E-2</c:v>
                </c:pt>
                <c:pt idx="1685">
                  <c:v>2.0442778934975619E-2</c:v>
                </c:pt>
                <c:pt idx="1686">
                  <c:v>2.0443163644931171E-2</c:v>
                </c:pt>
                <c:pt idx="1687">
                  <c:v>2.0442428400711147E-2</c:v>
                </c:pt>
                <c:pt idx="1688">
                  <c:v>2.0441691475659773E-2</c:v>
                </c:pt>
                <c:pt idx="1689">
                  <c:v>2.0442733435516124E-2</c:v>
                </c:pt>
                <c:pt idx="1690">
                  <c:v>2.0442630599181024E-2</c:v>
                </c:pt>
                <c:pt idx="1691">
                  <c:v>2.0442548046241755E-2</c:v>
                </c:pt>
                <c:pt idx="1692">
                  <c:v>2.0442485776700929E-2</c:v>
                </c:pt>
                <c:pt idx="1693">
                  <c:v>2.0442443790555931E-2</c:v>
                </c:pt>
                <c:pt idx="1694">
                  <c:v>2.0441840421732235E-2</c:v>
                </c:pt>
                <c:pt idx="1695">
                  <c:v>2.0441837553724865E-2</c:v>
                </c:pt>
                <c:pt idx="1696">
                  <c:v>2.0441854967964586E-2</c:v>
                </c:pt>
                <c:pt idx="1697">
                  <c:v>2.0441907150405812E-2</c:v>
                </c:pt>
                <c:pt idx="1698">
                  <c:v>2.0441950223842497E-2</c:v>
                </c:pt>
                <c:pt idx="1699">
                  <c:v>2.0442625915015795E-2</c:v>
                </c:pt>
                <c:pt idx="1700">
                  <c:v>2.0442704945433654E-2</c:v>
                </c:pt>
                <c:pt idx="1701">
                  <c:v>2.0442808608756798E-2</c:v>
                </c:pt>
                <c:pt idx="1702">
                  <c:v>2.0442939147187297E-2</c:v>
                </c:pt>
                <c:pt idx="1703">
                  <c:v>2.0443043363957296E-2</c:v>
                </c:pt>
                <c:pt idx="1704">
                  <c:v>2.0443169478145083E-2</c:v>
                </c:pt>
                <c:pt idx="1705">
                  <c:v>2.0443298098262248E-2</c:v>
                </c:pt>
                <c:pt idx="1706">
                  <c:v>2.0443426735465748E-2</c:v>
                </c:pt>
                <c:pt idx="1707">
                  <c:v>2.044355290090645E-2</c:v>
                </c:pt>
                <c:pt idx="1708">
                  <c:v>2.0443674105739575E-2</c:v>
                </c:pt>
                <c:pt idx="1709">
                  <c:v>2.0443787861115132E-2</c:v>
                </c:pt>
                <c:pt idx="1710">
                  <c:v>2.0443891678190069E-2</c:v>
                </c:pt>
                <c:pt idx="1711">
                  <c:v>2.0443983482922579E-2</c:v>
                </c:pt>
                <c:pt idx="1712">
                  <c:v>2.0444062860503608E-2</c:v>
                </c:pt>
                <c:pt idx="1713">
                  <c:v>2.0444129810933156E-2</c:v>
                </c:pt>
                <c:pt idx="1714">
                  <c:v>2.0444184334210354E-2</c:v>
                </c:pt>
                <c:pt idx="1715">
                  <c:v>2.0444231429605764E-2</c:v>
                </c:pt>
                <c:pt idx="1716">
                  <c:v>2.0443680185337872E-2</c:v>
                </c:pt>
                <c:pt idx="1717">
                  <c:v>2.0443694963201201E-2</c:v>
                </c:pt>
                <c:pt idx="1718">
                  <c:v>2.044370066519656E-2</c:v>
                </c:pt>
                <c:pt idx="1719">
                  <c:v>2.044369394074172E-2</c:v>
                </c:pt>
                <c:pt idx="1720">
                  <c:v>2.0444250503654192E-2</c:v>
                </c:pt>
                <c:pt idx="1721">
                  <c:v>2.0444218036857115E-2</c:v>
                </c:pt>
                <c:pt idx="1722">
                  <c:v>2.0444165715024162E-2</c:v>
                </c:pt>
                <c:pt idx="1723">
                  <c:v>2.0444115821804172E-2</c:v>
                </c:pt>
                <c:pt idx="1724">
                  <c:v>2.0444046073549174E-2</c:v>
                </c:pt>
                <c:pt idx="1725">
                  <c:v>2.0443963898142695E-2</c:v>
                </c:pt>
                <c:pt idx="1726">
                  <c:v>2.0443854766472907E-2</c:v>
                </c:pt>
                <c:pt idx="1727">
                  <c:v>2.0443762265877897E-2</c:v>
                </c:pt>
                <c:pt idx="1728">
                  <c:v>2.0443642809023055E-2</c:v>
                </c:pt>
                <c:pt idx="1729">
                  <c:v>2.0442943241520253E-2</c:v>
                </c:pt>
                <c:pt idx="1730">
                  <c:v>2.0442799826146611E-2</c:v>
                </c:pt>
                <c:pt idx="1731">
                  <c:v>2.0442643984332431E-2</c:v>
                </c:pt>
                <c:pt idx="1732">
                  <c:v>2.0442475716076838E-2</c:v>
                </c:pt>
                <c:pt idx="1733">
                  <c:v>2.0441704161217267E-2</c:v>
                </c:pt>
                <c:pt idx="1734">
                  <c:v>2.0442073297118026E-2</c:v>
                </c:pt>
                <c:pt idx="1735">
                  <c:v>2.0441303739997529E-2</c:v>
                </c:pt>
                <c:pt idx="1736">
                  <c:v>2.0441084890792105E-2</c:v>
                </c:pt>
                <c:pt idx="1737">
                  <c:v>2.0440853615860455E-2</c:v>
                </c:pt>
                <c:pt idx="1738">
                  <c:v>2.0441169447452143E-2</c:v>
                </c:pt>
                <c:pt idx="1739">
                  <c:v>2.0440353788822918E-2</c:v>
                </c:pt>
                <c:pt idx="1740">
                  <c:v>2.0440085236723249E-2</c:v>
                </c:pt>
                <c:pt idx="1741">
                  <c:v>2.0440361082720508E-2</c:v>
                </c:pt>
                <c:pt idx="1742">
                  <c:v>2.0440622629265465E-2</c:v>
                </c:pt>
                <c:pt idx="1743">
                  <c:v>2.0440314990075689E-2</c:v>
                </c:pt>
                <c:pt idx="1744">
                  <c:v>2.0439994923770927E-2</c:v>
                </c:pt>
                <c:pt idx="1745">
                  <c:v>2.043966243035291E-2</c:v>
                </c:pt>
                <c:pt idx="1746">
                  <c:v>2.0438765279838143E-2</c:v>
                </c:pt>
                <c:pt idx="1747">
                  <c:v>2.0438304717695872E-2</c:v>
                </c:pt>
                <c:pt idx="1748">
                  <c:v>2.0437932301095457E-2</c:v>
                </c:pt>
                <c:pt idx="1749">
                  <c:v>2.0437547458100183E-2</c:v>
                </c:pt>
                <c:pt idx="1750">
                  <c:v>2.0437698523027452E-2</c:v>
                </c:pt>
                <c:pt idx="1751">
                  <c:v>2.0437287916403098E-2</c:v>
                </c:pt>
                <c:pt idx="1752">
                  <c:v>2.0436864882692429E-2</c:v>
                </c:pt>
                <c:pt idx="1753">
                  <c:v>2.0436429421897179E-2</c:v>
                </c:pt>
                <c:pt idx="1754">
                  <c:v>2.0435981534023432E-2</c:v>
                </c:pt>
                <c:pt idx="1755">
                  <c:v>2.0435521219074666E-2</c:v>
                </c:pt>
                <c:pt idx="1756">
                  <c:v>2.0435048477054352E-2</c:v>
                </c:pt>
                <c:pt idx="1757">
                  <c:v>2.043456330796771E-2</c:v>
                </c:pt>
                <c:pt idx="1758">
                  <c:v>2.0434065711820812E-2</c:v>
                </c:pt>
                <c:pt idx="1759">
                  <c:v>2.0433555688616274E-2</c:v>
                </c:pt>
                <c:pt idx="1760">
                  <c:v>2.0433033238358433E-2</c:v>
                </c:pt>
                <c:pt idx="1761">
                  <c:v>2.0432498361055117E-2</c:v>
                </c:pt>
                <c:pt idx="1762">
                  <c:v>2.0431951056708926E-2</c:v>
                </c:pt>
                <c:pt idx="1763">
                  <c:v>2.0431391325326811E-2</c:v>
                </c:pt>
                <c:pt idx="1764">
                  <c:v>2.0430819166911383E-2</c:v>
                </c:pt>
                <c:pt idx="1765">
                  <c:v>2.0430234581471328E-2</c:v>
                </c:pt>
                <c:pt idx="1766">
                  <c:v>2.0429637569010121E-2</c:v>
                </c:pt>
                <c:pt idx="1767">
                  <c:v>2.0429028129533844E-2</c:v>
                </c:pt>
                <c:pt idx="1768">
                  <c:v>2.0427874431490151E-2</c:v>
                </c:pt>
                <c:pt idx="1769">
                  <c:v>2.0427241061492823E-2</c:v>
                </c:pt>
                <c:pt idx="1770">
                  <c:v>2.0426595265199021E-2</c:v>
                </c:pt>
                <c:pt idx="1771">
                  <c:v>2.0428052868676296E-2</c:v>
                </c:pt>
                <c:pt idx="1772">
                  <c:v>2.0425794527134958E-2</c:v>
                </c:pt>
                <c:pt idx="1773">
                  <c:v>2.0425110525694252E-2</c:v>
                </c:pt>
                <c:pt idx="1774">
                  <c:v>2.0424414097281924E-2</c:v>
                </c:pt>
                <c:pt idx="1775">
                  <c:v>2.0423705241904049E-2</c:v>
                </c:pt>
                <c:pt idx="1776">
                  <c:v>2.0422983959567584E-2</c:v>
                </c:pt>
                <c:pt idx="1777">
                  <c:v>2.0422250250278606E-2</c:v>
                </c:pt>
                <c:pt idx="1778">
                  <c:v>2.0421504114044937E-2</c:v>
                </c:pt>
                <c:pt idx="1779">
                  <c:v>2.0420745550874399E-2</c:v>
                </c:pt>
                <c:pt idx="1780">
                  <c:v>2.0419342834598335E-2</c:v>
                </c:pt>
                <c:pt idx="1781">
                  <c:v>2.0418151531497841E-2</c:v>
                </c:pt>
                <c:pt idx="1782">
                  <c:v>2.0417357552667603E-2</c:v>
                </c:pt>
                <c:pt idx="1783">
                  <c:v>2.0416551148329631E-2</c:v>
                </c:pt>
                <c:pt idx="1784">
                  <c:v>2.0416291781640117E-2</c:v>
                </c:pt>
                <c:pt idx="1785">
                  <c:v>2.04147812980775E-2</c:v>
                </c:pt>
                <c:pt idx="1786">
                  <c:v>2.0414057382350137E-2</c:v>
                </c:pt>
                <c:pt idx="1787">
                  <c:v>2.0413201276061166E-2</c:v>
                </c:pt>
                <c:pt idx="1788">
                  <c:v>2.0412332744301764E-2</c:v>
                </c:pt>
                <c:pt idx="1789">
                  <c:v>2.0411451787082591E-2</c:v>
                </c:pt>
                <c:pt idx="1790">
                  <c:v>2.0410046911158122E-2</c:v>
                </c:pt>
                <c:pt idx="1791">
                  <c:v>2.040914204174726E-2</c:v>
                </c:pt>
                <c:pt idx="1792">
                  <c:v>2.0408224747599207E-2</c:v>
                </c:pt>
                <c:pt idx="1793">
                  <c:v>2.040729502872294E-2</c:v>
                </c:pt>
                <c:pt idx="1794">
                  <c:v>2.0407875875929533E-2</c:v>
                </c:pt>
                <c:pt idx="1795">
                  <c:v>2.0406918482809965E-2</c:v>
                </c:pt>
                <c:pt idx="1796">
                  <c:v>2.0405948662889941E-2</c:v>
                </c:pt>
                <c:pt idx="1797">
                  <c:v>2.0404966416180757E-2</c:v>
                </c:pt>
                <c:pt idx="1798">
                  <c:v>2.040346792076211E-2</c:v>
                </c:pt>
                <c:pt idx="1799">
                  <c:v>2.0402461765005597E-2</c:v>
                </c:pt>
                <c:pt idx="1800">
                  <c:v>2.0401443183183633E-2</c:v>
                </c:pt>
                <c:pt idx="1801">
                  <c:v>2.0400412175309395E-2</c:v>
                </c:pt>
                <c:pt idx="1802">
                  <c:v>2.0399868781107566E-2</c:v>
                </c:pt>
                <c:pt idx="1803">
                  <c:v>2.0398811973855423E-2</c:v>
                </c:pt>
                <c:pt idx="1804">
                  <c:v>2.0397742739879283E-2</c:v>
                </c:pt>
                <c:pt idx="1805">
                  <c:v>2.0396661079192177E-2</c:v>
                </c:pt>
                <c:pt idx="1806">
                  <c:v>2.0395566991801926E-2</c:v>
                </c:pt>
                <c:pt idx="1807">
                  <c:v>2.0394460477719825E-2</c:v>
                </c:pt>
                <c:pt idx="1808">
                  <c:v>2.0393341536955434E-2</c:v>
                </c:pt>
                <c:pt idx="1809">
                  <c:v>2.0392210169521783E-2</c:v>
                </c:pt>
                <c:pt idx="1810">
                  <c:v>2.0391066375425825E-2</c:v>
                </c:pt>
                <c:pt idx="1811">
                  <c:v>2.0389910154682327E-2</c:v>
                </c:pt>
                <c:pt idx="1812">
                  <c:v>2.0388741507299114E-2</c:v>
                </c:pt>
                <c:pt idx="1813">
                  <c:v>2.0387560433289219E-2</c:v>
                </c:pt>
                <c:pt idx="1814">
                  <c:v>2.0386366932663064E-2</c:v>
                </c:pt>
                <c:pt idx="1815">
                  <c:v>2.0385161005431945E-2</c:v>
                </c:pt>
                <c:pt idx="1816">
                  <c:v>2.0383942651607163E-2</c:v>
                </c:pt>
                <c:pt idx="1817">
                  <c:v>2.0382711871200006E-2</c:v>
                </c:pt>
                <c:pt idx="1818">
                  <c:v>2.038146866422438E-2</c:v>
                </c:pt>
                <c:pt idx="1819">
                  <c:v>2.0380213030688973E-2</c:v>
                </c:pt>
                <c:pt idx="1820">
                  <c:v>2.0378462089045628E-2</c:v>
                </c:pt>
                <c:pt idx="1821">
                  <c:v>2.0377182562281528E-2</c:v>
                </c:pt>
                <c:pt idx="1822">
                  <c:v>2.0375890609690903E-2</c:v>
                </c:pt>
                <c:pt idx="1823">
                  <c:v>2.0374586231286934E-2</c:v>
                </c:pt>
                <c:pt idx="1824">
                  <c:v>2.037518513635047E-2</c:v>
                </c:pt>
                <c:pt idx="1825">
                  <c:v>2.0372418272427514E-2</c:v>
                </c:pt>
                <c:pt idx="1826">
                  <c:v>2.0371075653322926E-2</c:v>
                </c:pt>
                <c:pt idx="1827">
                  <c:v>2.0369720607759344E-2</c:v>
                </c:pt>
                <c:pt idx="1828">
                  <c:v>2.0368353135748064E-2</c:v>
                </c:pt>
                <c:pt idx="1829">
                  <c:v>2.036697323730299E-2</c:v>
                </c:pt>
                <c:pt idx="1830">
                  <c:v>2.0365580912436287E-2</c:v>
                </c:pt>
                <c:pt idx="1831">
                  <c:v>2.0364176161162723E-2</c:v>
                </c:pt>
                <c:pt idx="1832">
                  <c:v>2.0363497649605898E-2</c:v>
                </c:pt>
                <c:pt idx="1833">
                  <c:v>2.03608590302179E-2</c:v>
                </c:pt>
                <c:pt idx="1834">
                  <c:v>2.0359417968691087E-2</c:v>
                </c:pt>
                <c:pt idx="1835">
                  <c:v>2.0357964481504655E-2</c:v>
                </c:pt>
                <c:pt idx="1836">
                  <c:v>2.0356498568671777E-2</c:v>
                </c:pt>
                <c:pt idx="1837">
                  <c:v>2.0355020230206505E-2</c:v>
                </c:pt>
                <c:pt idx="1838">
                  <c:v>2.0353529466123777E-2</c:v>
                </c:pt>
                <c:pt idx="1839">
                  <c:v>2.035202627643589E-2</c:v>
                </c:pt>
                <c:pt idx="1840">
                  <c:v>2.0350510661157773E-2</c:v>
                </c:pt>
                <c:pt idx="1841">
                  <c:v>2.0348982620303484E-2</c:v>
                </c:pt>
                <c:pt idx="1842">
                  <c:v>2.0346980474031717E-2</c:v>
                </c:pt>
                <c:pt idx="1843">
                  <c:v>2.03454285570972E-2</c:v>
                </c:pt>
                <c:pt idx="1844">
                  <c:v>2.0343864215321084E-2</c:v>
                </c:pt>
                <c:pt idx="1845">
                  <c:v>2.0342287448719354E-2</c:v>
                </c:pt>
                <c:pt idx="1846">
                  <c:v>2.0341613732446074E-2</c:v>
                </c:pt>
                <c:pt idx="1847">
                  <c:v>2.0340010160537769E-2</c:v>
                </c:pt>
                <c:pt idx="1848">
                  <c:v>2.0338394162464152E-2</c:v>
                </c:pt>
                <c:pt idx="1849">
                  <c:v>2.0336765738239126E-2</c:v>
                </c:pt>
                <c:pt idx="1850">
                  <c:v>2.0334671104086977E-2</c:v>
                </c:pt>
                <c:pt idx="1851">
                  <c:v>2.0333018808276475E-2</c:v>
                </c:pt>
                <c:pt idx="1852">
                  <c:v>2.0331354087054943E-2</c:v>
                </c:pt>
                <c:pt idx="1853">
                  <c:v>2.0329676940436435E-2</c:v>
                </c:pt>
                <c:pt idx="1854">
                  <c:v>2.0327987368437644E-2</c:v>
                </c:pt>
                <c:pt idx="1855">
                  <c:v>2.0326734244614654E-2</c:v>
                </c:pt>
                <c:pt idx="1856">
                  <c:v>2.0325018837777209E-2</c:v>
                </c:pt>
                <c:pt idx="1857">
                  <c:v>2.0323291004917809E-2</c:v>
                </c:pt>
                <c:pt idx="1858">
                  <c:v>2.0321550746050365E-2</c:v>
                </c:pt>
                <c:pt idx="1859">
                  <c:v>2.0319798061193117E-2</c:v>
                </c:pt>
                <c:pt idx="1860">
                  <c:v>2.0318032950361706E-2</c:v>
                </c:pt>
                <c:pt idx="1861">
                  <c:v>2.0316255413572643E-2</c:v>
                </c:pt>
                <c:pt idx="1862">
                  <c:v>2.0314465450844168E-2</c:v>
                </c:pt>
                <c:pt idx="1863">
                  <c:v>2.0312663062191059E-2</c:v>
                </c:pt>
                <c:pt idx="1864">
                  <c:v>2.0310848247633295E-2</c:v>
                </c:pt>
                <c:pt idx="1865">
                  <c:v>2.0309021007185651E-2</c:v>
                </c:pt>
                <c:pt idx="1866">
                  <c:v>2.030718134086637E-2</c:v>
                </c:pt>
                <c:pt idx="1867">
                  <c:v>2.0305329248691963E-2</c:v>
                </c:pt>
                <c:pt idx="1868">
                  <c:v>2.0303464730682411E-2</c:v>
                </c:pt>
                <c:pt idx="1869">
                  <c:v>2.030289241531404E-2</c:v>
                </c:pt>
                <c:pt idx="1870">
                  <c:v>2.0299698417220433E-2</c:v>
                </c:pt>
                <c:pt idx="1871">
                  <c:v>2.0297796621807109E-2</c:v>
                </c:pt>
                <c:pt idx="1872">
                  <c:v>2.0295450350941536E-2</c:v>
                </c:pt>
                <c:pt idx="1873">
                  <c:v>2.0293524699847132E-2</c:v>
                </c:pt>
                <c:pt idx="1874">
                  <c:v>2.0291586623713269E-2</c:v>
                </c:pt>
                <c:pt idx="1875">
                  <c:v>2.028963612255312E-2</c:v>
                </c:pt>
                <c:pt idx="1876">
                  <c:v>2.0287673196387773E-2</c:v>
                </c:pt>
                <c:pt idx="1877">
                  <c:v>2.0286124908886604E-2</c:v>
                </c:pt>
                <c:pt idx="1878">
                  <c:v>2.0284136133499622E-2</c:v>
                </c:pt>
                <c:pt idx="1879">
                  <c:v>2.0282134932476468E-2</c:v>
                </c:pt>
                <c:pt idx="1880">
                  <c:v>2.0280121305837125E-2</c:v>
                </c:pt>
                <c:pt idx="1881">
                  <c:v>2.0278095253598971E-2</c:v>
                </c:pt>
                <c:pt idx="1882">
                  <c:v>2.0276056775782859E-2</c:v>
                </c:pt>
                <c:pt idx="1883">
                  <c:v>2.0274005872407037E-2</c:v>
                </c:pt>
                <c:pt idx="1884">
                  <c:v>2.0272486349792822E-2</c:v>
                </c:pt>
                <c:pt idx="1885">
                  <c:v>2.0269028608303152E-2</c:v>
                </c:pt>
                <c:pt idx="1886">
                  <c:v>2.0266942437757507E-2</c:v>
                </c:pt>
                <c:pt idx="1887">
                  <c:v>2.026484384309768E-2</c:v>
                </c:pt>
                <c:pt idx="1888">
                  <c:v>2.0262732824347651E-2</c:v>
                </c:pt>
                <c:pt idx="1889">
                  <c:v>2.0260719982218196E-2</c:v>
                </c:pt>
                <c:pt idx="1890">
                  <c:v>2.0258167376597136E-2</c:v>
                </c:pt>
                <c:pt idx="1891">
                  <c:v>2.0256017310824603E-2</c:v>
                </c:pt>
                <c:pt idx="1892">
                  <c:v>2.0253854821040029E-2</c:v>
                </c:pt>
                <c:pt idx="1893">
                  <c:v>2.025167990726473E-2</c:v>
                </c:pt>
                <c:pt idx="1894">
                  <c:v>2.0249082568812311E-2</c:v>
                </c:pt>
                <c:pt idx="1895">
                  <c:v>2.0246883817901528E-2</c:v>
                </c:pt>
                <c:pt idx="1896">
                  <c:v>2.02446726437427E-2</c:v>
                </c:pt>
                <c:pt idx="1897">
                  <c:v>2.0242449046353788E-2</c:v>
                </c:pt>
                <c:pt idx="1898">
                  <c:v>2.0242241978405923E-2</c:v>
                </c:pt>
                <c:pt idx="1899">
                  <c:v>2.0239988466016465E-2</c:v>
                </c:pt>
                <c:pt idx="1900">
                  <c:v>2.0237722527054892E-2</c:v>
                </c:pt>
                <c:pt idx="1901">
                  <c:v>2.0235444161542469E-2</c:v>
                </c:pt>
                <c:pt idx="1902">
                  <c:v>2.0231948420511899E-2</c:v>
                </c:pt>
                <c:pt idx="1903">
                  <c:v>2.0228328291062941E-2</c:v>
                </c:pt>
                <c:pt idx="1904">
                  <c:v>2.0227335658270274E-2</c:v>
                </c:pt>
                <c:pt idx="1905">
                  <c:v>2.0225010640507784E-2</c:v>
                </c:pt>
                <c:pt idx="1906">
                  <c:v>2.0223865936507573E-2</c:v>
                </c:pt>
                <c:pt idx="1907">
                  <c:v>2.0221513012161151E-2</c:v>
                </c:pt>
                <c:pt idx="1908">
                  <c:v>2.0219147661423745E-2</c:v>
                </c:pt>
                <c:pt idx="1909">
                  <c:v>2.0216769884314919E-2</c:v>
                </c:pt>
                <c:pt idx="1910">
                  <c:v>2.0214773013580666E-2</c:v>
                </c:pt>
                <c:pt idx="1911">
                  <c:v>2.0212369361609313E-2</c:v>
                </c:pt>
                <c:pt idx="1912">
                  <c:v>2.0209561994998022E-2</c:v>
                </c:pt>
                <c:pt idx="1913">
                  <c:v>2.0207134512639068E-2</c:v>
                </c:pt>
                <c:pt idx="1914">
                  <c:v>2.0204694604026897E-2</c:v>
                </c:pt>
                <c:pt idx="1915">
                  <c:v>2.0201077124543977E-2</c:v>
                </c:pt>
                <c:pt idx="1916">
                  <c:v>2.020016469753752E-2</c:v>
                </c:pt>
                <c:pt idx="1917">
                  <c:v>2.0197300320903229E-2</c:v>
                </c:pt>
                <c:pt idx="1918">
                  <c:v>2.0194810707512893E-2</c:v>
                </c:pt>
                <c:pt idx="1919">
                  <c:v>2.0192308667988389E-2</c:v>
                </c:pt>
                <c:pt idx="1920">
                  <c:v>2.0189794202351834E-2</c:v>
                </c:pt>
                <c:pt idx="1921">
                  <c:v>2.0187267310629586E-2</c:v>
                </c:pt>
                <c:pt idx="1922">
                  <c:v>2.0184727992847155E-2</c:v>
                </c:pt>
                <c:pt idx="1923">
                  <c:v>2.0182176249027507E-2</c:v>
                </c:pt>
                <c:pt idx="1924">
                  <c:v>2.0178474692606467E-2</c:v>
                </c:pt>
                <c:pt idx="1925">
                  <c:v>2.0175901191146182E-2</c:v>
                </c:pt>
                <c:pt idx="1926">
                  <c:v>2.017331526574534E-2</c:v>
                </c:pt>
                <c:pt idx="1927">
                  <c:v>2.0170716916431169E-2</c:v>
                </c:pt>
                <c:pt idx="1928">
                  <c:v>2.0168106143224753E-2</c:v>
                </c:pt>
                <c:pt idx="1929">
                  <c:v>2.0166604840722607E-2</c:v>
                </c:pt>
                <c:pt idx="1930">
                  <c:v>2.0164338875678079E-2</c:v>
                </c:pt>
                <c:pt idx="1931">
                  <c:v>2.0161314964125425E-2</c:v>
                </c:pt>
                <c:pt idx="1932">
                  <c:v>2.0158651387100098E-2</c:v>
                </c:pt>
                <c:pt idx="1933">
                  <c:v>2.0155975384290117E-2</c:v>
                </c:pt>
                <c:pt idx="1934">
                  <c:v>2.0151394375217839E-2</c:v>
                </c:pt>
                <c:pt idx="1935">
                  <c:v>2.0150953676510083E-2</c:v>
                </c:pt>
                <c:pt idx="1936">
                  <c:v>2.0147872821409903E-2</c:v>
                </c:pt>
                <c:pt idx="1937">
                  <c:v>2.0143684274803952E-2</c:v>
                </c:pt>
                <c:pt idx="1938">
                  <c:v>2.0140950304044836E-2</c:v>
                </c:pt>
                <c:pt idx="1939">
                  <c:v>2.0138203910343044E-2</c:v>
                </c:pt>
                <c:pt idx="1940">
                  <c:v>2.0135445093720783E-2</c:v>
                </c:pt>
                <c:pt idx="1941">
                  <c:v>2.0133035528788489E-2</c:v>
                </c:pt>
                <c:pt idx="1942">
                  <c:v>2.0129890191823208E-2</c:v>
                </c:pt>
                <c:pt idx="1943">
                  <c:v>2.0127094106599408E-2</c:v>
                </c:pt>
                <c:pt idx="1944">
                  <c:v>2.0124285598559055E-2</c:v>
                </c:pt>
                <c:pt idx="1945">
                  <c:v>2.0121464667727906E-2</c:v>
                </c:pt>
                <c:pt idx="1946">
                  <c:v>2.0118274773124084E-2</c:v>
                </c:pt>
                <c:pt idx="1947">
                  <c:v>2.0115430042703421E-2</c:v>
                </c:pt>
                <c:pt idx="1948">
                  <c:v>2.0112572890239138E-2</c:v>
                </c:pt>
                <c:pt idx="1949">
                  <c:v>2.0109703315759078E-2</c:v>
                </c:pt>
                <c:pt idx="1950">
                  <c:v>2.010858221706199E-2</c:v>
                </c:pt>
                <c:pt idx="1951">
                  <c:v>2.0105682554678594E-2</c:v>
                </c:pt>
                <c:pt idx="1952">
                  <c:v>2.0102770467024172E-2</c:v>
                </c:pt>
                <c:pt idx="1953">
                  <c:v>2.0097472625452577E-2</c:v>
                </c:pt>
                <c:pt idx="1954">
                  <c:v>2.009586533679953E-2</c:v>
                </c:pt>
                <c:pt idx="1955">
                  <c:v>2.0092919128176529E-2</c:v>
                </c:pt>
                <c:pt idx="1956">
                  <c:v>2.0089960496393881E-2</c:v>
                </c:pt>
                <c:pt idx="1957">
                  <c:v>2.008698944147707E-2</c:v>
                </c:pt>
                <c:pt idx="1958">
                  <c:v>2.0084005989094343E-2</c:v>
                </c:pt>
                <c:pt idx="1959">
                  <c:v>2.0082039012582514E-2</c:v>
                </c:pt>
                <c:pt idx="1960">
                  <c:v>2.0079030051631475E-2</c:v>
                </c:pt>
                <c:pt idx="1961">
                  <c:v>2.0076011060468881E-2</c:v>
                </c:pt>
                <c:pt idx="1962">
                  <c:v>2.007332340007725E-2</c:v>
                </c:pt>
                <c:pt idx="1963">
                  <c:v>2.0070286188203248E-2</c:v>
                </c:pt>
                <c:pt idx="1964">
                  <c:v>2.0066901888609517E-2</c:v>
                </c:pt>
                <c:pt idx="1965">
                  <c:v>2.0063850759486544E-2</c:v>
                </c:pt>
                <c:pt idx="1966">
                  <c:v>2.0060793591583883E-2</c:v>
                </c:pt>
                <c:pt idx="1967">
                  <c:v>2.0056716113098436E-2</c:v>
                </c:pt>
                <c:pt idx="1968">
                  <c:v>2.0055002327507464E-2</c:v>
                </c:pt>
                <c:pt idx="1969">
                  <c:v>2.0051593837972208E-2</c:v>
                </c:pt>
                <c:pt idx="1970">
                  <c:v>2.0048520497715026E-2</c:v>
                </c:pt>
                <c:pt idx="1971">
                  <c:v>2.0045445085221845E-2</c:v>
                </c:pt>
                <c:pt idx="1972">
                  <c:v>2.0042367956963264E-2</c:v>
                </c:pt>
                <c:pt idx="1973">
                  <c:v>2.0039625635277222E-2</c:v>
                </c:pt>
                <c:pt idx="1974">
                  <c:v>2.0036208584581772E-2</c:v>
                </c:pt>
                <c:pt idx="1975">
                  <c:v>2.0033126340467364E-2</c:v>
                </c:pt>
                <c:pt idx="1976">
                  <c:v>2.0029035398593718E-2</c:v>
                </c:pt>
                <c:pt idx="1977">
                  <c:v>2.0025950622924529E-2</c:v>
                </c:pt>
                <c:pt idx="1978">
                  <c:v>2.0022864142189359E-2</c:v>
                </c:pt>
                <c:pt idx="1979">
                  <c:v>2.0019775956395241E-2</c:v>
                </c:pt>
                <c:pt idx="1980">
                  <c:v>2.0017689540822853E-2</c:v>
                </c:pt>
                <c:pt idx="1981">
                  <c:v>2.0014597065108199E-2</c:v>
                </c:pt>
                <c:pt idx="1982">
                  <c:v>2.0011502884142284E-2</c:v>
                </c:pt>
                <c:pt idx="1983">
                  <c:v>2.0008740578403971E-2</c:v>
                </c:pt>
                <c:pt idx="1984">
                  <c:v>2.0005309406467733E-2</c:v>
                </c:pt>
                <c:pt idx="1985">
                  <c:v>2.0002210109769304E-2</c:v>
                </c:pt>
                <c:pt idx="1986">
                  <c:v>1.9999109107834069E-2</c:v>
                </c:pt>
                <c:pt idx="1987">
                  <c:v>1.9996338806690814E-2</c:v>
                </c:pt>
                <c:pt idx="1988">
                  <c:v>1.9992901988272749E-2</c:v>
                </c:pt>
                <c:pt idx="1989">
                  <c:v>1.9988468439594342E-2</c:v>
                </c:pt>
                <c:pt idx="1990">
                  <c:v>1.9985361792234535E-2</c:v>
                </c:pt>
                <c:pt idx="1991">
                  <c:v>1.9982253439928321E-2</c:v>
                </c:pt>
                <c:pt idx="1992">
                  <c:v>1.9979143382681031E-2</c:v>
                </c:pt>
                <c:pt idx="1993">
                  <c:v>1.9974036279582042E-2</c:v>
                </c:pt>
                <c:pt idx="1994">
                  <c:v>1.9971913573850923E-2</c:v>
                </c:pt>
                <c:pt idx="1995">
                  <c:v>1.9969127352280673E-2</c:v>
                </c:pt>
                <c:pt idx="1996">
                  <c:v>1.9964904266326577E-2</c:v>
                </c:pt>
                <c:pt idx="1997">
                  <c:v>1.9962559868071768E-2</c:v>
                </c:pt>
                <c:pt idx="1998">
                  <c:v>1.9959767648461729E-2</c:v>
                </c:pt>
                <c:pt idx="1999">
                  <c:v>1.9956315539296398E-2</c:v>
                </c:pt>
                <c:pt idx="2000">
                  <c:v>1.9952415812314328E-2</c:v>
                </c:pt>
                <c:pt idx="2001">
                  <c:v>1.9950392599227408E-2</c:v>
                </c:pt>
                <c:pt idx="2002">
                  <c:v>1.9947264172742587E-2</c:v>
                </c:pt>
                <c:pt idx="2003">
                  <c:v>1.9944134041227732E-2</c:v>
                </c:pt>
                <c:pt idx="2004">
                  <c:v>1.9941002204688061E-2</c:v>
                </c:pt>
                <c:pt idx="2005">
                  <c:v>1.9937868663125313E-2</c:v>
                </c:pt>
                <c:pt idx="2006">
                  <c:v>1.9934406682080942E-2</c:v>
                </c:pt>
                <c:pt idx="2007">
                  <c:v>1.9931270025515688E-2</c:v>
                </c:pt>
                <c:pt idx="2008">
                  <c:v>1.9927234676139716E-2</c:v>
                </c:pt>
                <c:pt idx="2009">
                  <c:v>1.992499159756321E-2</c:v>
                </c:pt>
                <c:pt idx="2010">
                  <c:v>1.9921849826181254E-2</c:v>
                </c:pt>
                <c:pt idx="2011">
                  <c:v>1.9918582359112362E-2</c:v>
                </c:pt>
                <c:pt idx="2012">
                  <c:v>1.991588613192476E-2</c:v>
                </c:pt>
                <c:pt idx="2013">
                  <c:v>1.9912738950336378E-2</c:v>
                </c:pt>
                <c:pt idx="2014">
                  <c:v>1.9909140083642158E-2</c:v>
                </c:pt>
                <c:pt idx="2015">
                  <c:v>1.9906439472208548E-2</c:v>
                </c:pt>
                <c:pt idx="2016">
                  <c:v>1.9903287175677783E-2</c:v>
                </c:pt>
                <c:pt idx="2017">
                  <c:v>1.9900133174173468E-2</c:v>
                </c:pt>
                <c:pt idx="2018">
                  <c:v>1.9896977467700812E-2</c:v>
                </c:pt>
                <c:pt idx="2019">
                  <c:v>1.989382005626416E-2</c:v>
                </c:pt>
                <c:pt idx="2020">
                  <c:v>1.9890660939866984E-2</c:v>
                </c:pt>
                <c:pt idx="2021">
                  <c:v>1.9887500118513635E-2</c:v>
                </c:pt>
                <c:pt idx="2022">
                  <c:v>1.9884337592208454E-2</c:v>
                </c:pt>
                <c:pt idx="2023">
                  <c:v>1.9881173360955785E-2</c:v>
                </c:pt>
                <c:pt idx="2024">
                  <c:v>1.9878007424758235E-2</c:v>
                </c:pt>
                <c:pt idx="2025">
                  <c:v>1.9874839783621017E-2</c:v>
                </c:pt>
                <c:pt idx="2026">
                  <c:v>1.9871670437548474E-2</c:v>
                </c:pt>
                <c:pt idx="2027">
                  <c:v>1.9868046240081125E-2</c:v>
                </c:pt>
                <c:pt idx="2028">
                  <c:v>1.9864553054433007E-2</c:v>
                </c:pt>
                <c:pt idx="2029">
                  <c:v>1.9861832237737544E-2</c:v>
                </c:pt>
                <c:pt idx="2030">
                  <c:v>1.9858656368513677E-2</c:v>
                </c:pt>
                <c:pt idx="2031">
                  <c:v>1.9855478794441678E-2</c:v>
                </c:pt>
                <c:pt idx="2032">
                  <c:v>1.9852618557698213E-2</c:v>
                </c:pt>
                <c:pt idx="2033">
                  <c:v>1.9849437277191361E-2</c:v>
                </c:pt>
                <c:pt idx="2034">
                  <c:v>1.9845799440408249E-2</c:v>
                </c:pt>
                <c:pt idx="2035">
                  <c:v>1.9843069601476821E-2</c:v>
                </c:pt>
                <c:pt idx="2036">
                  <c:v>1.9839883206276953E-2</c:v>
                </c:pt>
                <c:pt idx="2037">
                  <c:v>1.9836695106185204E-2</c:v>
                </c:pt>
                <c:pt idx="2038">
                  <c:v>1.9833049475609522E-2</c:v>
                </c:pt>
                <c:pt idx="2039">
                  <c:v>1.983031379134953E-2</c:v>
                </c:pt>
                <c:pt idx="2040">
                  <c:v>1.9827120576612553E-2</c:v>
                </c:pt>
                <c:pt idx="2041">
                  <c:v>1.9823609287906364E-2</c:v>
                </c:pt>
                <c:pt idx="2042">
                  <c:v>1.9820412960761428E-2</c:v>
                </c:pt>
                <c:pt idx="2043">
                  <c:v>1.9817214928817547E-2</c:v>
                </c:pt>
                <c:pt idx="2044">
                  <c:v>1.9814015192076487E-2</c:v>
                </c:pt>
                <c:pt idx="2045">
                  <c:v>1.9810356262588303E-2</c:v>
                </c:pt>
                <c:pt idx="2046">
                  <c:v>1.9807152872728117E-2</c:v>
                </c:pt>
                <c:pt idx="2047">
                  <c:v>1.98039477780848E-2</c:v>
                </c:pt>
                <c:pt idx="2048">
                  <c:v>1.9800740978661874E-2</c:v>
                </c:pt>
                <c:pt idx="2049">
                  <c:v>1.9797532474463721E-2</c:v>
                </c:pt>
                <c:pt idx="2050">
                  <c:v>1.9794322265497377E-2</c:v>
                </c:pt>
                <c:pt idx="2051">
                  <c:v>1.9790796984565873E-2</c:v>
                </c:pt>
                <c:pt idx="2052">
                  <c:v>1.9787583664044206E-2</c:v>
                </c:pt>
                <c:pt idx="2053">
                  <c:v>1.9784681410011131E-2</c:v>
                </c:pt>
                <c:pt idx="2054">
                  <c:v>1.9781776838091219E-2</c:v>
                </c:pt>
                <c:pt idx="2055">
                  <c:v>1.9778557807145939E-2</c:v>
                </c:pt>
                <c:pt idx="2056">
                  <c:v>1.9775337071390453E-2</c:v>
                </c:pt>
                <c:pt idx="2057">
                  <c:v>1.9772114630829975E-2</c:v>
                </c:pt>
                <c:pt idx="2058">
                  <c:v>1.9768579222509526E-2</c:v>
                </c:pt>
                <c:pt idx="2059">
                  <c:v>1.9764431771473731E-2</c:v>
                </c:pt>
                <c:pt idx="2060">
                  <c:v>1.9761204027963018E-2</c:v>
                </c:pt>
                <c:pt idx="2061">
                  <c:v>1.9757974579727156E-2</c:v>
                </c:pt>
                <c:pt idx="2062">
                  <c:v>1.9755053410231937E-2</c:v>
                </c:pt>
                <c:pt idx="2063">
                  <c:v>1.9751820253842364E-2</c:v>
                </c:pt>
                <c:pt idx="2064">
                  <c:v>1.9748585392678208E-2</c:v>
                </c:pt>
                <c:pt idx="2065">
                  <c:v>1.974534882674208E-2</c:v>
                </c:pt>
                <c:pt idx="2066">
                  <c:v>1.9742110556039187E-2</c:v>
                </c:pt>
                <c:pt idx="2067">
                  <c:v>1.9738870580574747E-2</c:v>
                </c:pt>
                <c:pt idx="2068">
                  <c:v>1.9735628900349626E-2</c:v>
                </c:pt>
                <c:pt idx="2069">
                  <c:v>1.9732385515370775E-2</c:v>
                </c:pt>
                <c:pt idx="2070">
                  <c:v>1.9729140425642538E-2</c:v>
                </c:pt>
                <c:pt idx="2071">
                  <c:v>1.972589363116839E-2</c:v>
                </c:pt>
                <c:pt idx="2072">
                  <c:v>1.9722645131951811E-2</c:v>
                </c:pt>
                <c:pt idx="2073">
                  <c:v>1.9719394927998009E-2</c:v>
                </c:pt>
                <c:pt idx="2074">
                  <c:v>1.97161430193122E-2</c:v>
                </c:pt>
                <c:pt idx="2075">
                  <c:v>1.9712889405895252E-2</c:v>
                </c:pt>
                <c:pt idx="2076">
                  <c:v>1.9709634087754117E-2</c:v>
                </c:pt>
                <c:pt idx="2077">
                  <c:v>1.9706377064893137E-2</c:v>
                </c:pt>
                <c:pt idx="2078">
                  <c:v>1.9703118337314921E-2</c:v>
                </c:pt>
                <c:pt idx="2079">
                  <c:v>1.9699857905025552E-2</c:v>
                </c:pt>
                <c:pt idx="2080">
                  <c:v>1.9696291171287215E-2</c:v>
                </c:pt>
                <c:pt idx="2081">
                  <c:v>1.9693027629453078E-2</c:v>
                </c:pt>
                <c:pt idx="2082">
                  <c:v>1.9689762382981629E-2</c:v>
                </c:pt>
                <c:pt idx="2083">
                  <c:v>1.9686495431879898E-2</c:v>
                </c:pt>
                <c:pt idx="2084">
                  <c:v>1.96844402583372E-2</c:v>
                </c:pt>
                <c:pt idx="2085">
                  <c:v>1.968025951257316E-2</c:v>
                </c:pt>
                <c:pt idx="2086">
                  <c:v>1.9676987147418657E-2</c:v>
                </c:pt>
                <c:pt idx="2087">
                  <c:v>1.9673713077585149E-2</c:v>
                </c:pt>
                <c:pt idx="2088">
                  <c:v>1.9670437303080452E-2</c:v>
                </c:pt>
                <c:pt idx="2089">
                  <c:v>1.9667159823902835E-2</c:v>
                </c:pt>
                <c:pt idx="2090">
                  <c:v>1.9663880640061845E-2</c:v>
                </c:pt>
                <c:pt idx="2091">
                  <c:v>1.96605997515601E-2</c:v>
                </c:pt>
                <c:pt idx="2092">
                  <c:v>1.9656547126122827E-2</c:v>
                </c:pt>
                <c:pt idx="2093">
                  <c:v>1.9653431455731507E-2</c:v>
                </c:pt>
                <c:pt idx="2094">
                  <c:v>1.9650146054623008E-2</c:v>
                </c:pt>
                <c:pt idx="2095">
                  <c:v>1.9646858948994428E-2</c:v>
                </c:pt>
                <c:pt idx="2096">
                  <c:v>1.9643570138852873E-2</c:v>
                </c:pt>
                <c:pt idx="2097">
                  <c:v>1.9640279624201895E-2</c:v>
                </c:pt>
                <c:pt idx="2098">
                  <c:v>1.963698740504416E-2</c:v>
                </c:pt>
                <c:pt idx="2099">
                  <c:v>1.9633693481383219E-2</c:v>
                </c:pt>
                <c:pt idx="2100">
                  <c:v>1.9630397853227954E-2</c:v>
                </c:pt>
                <c:pt idx="2101">
                  <c:v>1.9627100520575702E-2</c:v>
                </c:pt>
                <c:pt idx="2102">
                  <c:v>1.9623503462490373E-2</c:v>
                </c:pt>
                <c:pt idx="2103">
                  <c:v>1.9620203022074127E-2</c:v>
                </c:pt>
                <c:pt idx="2104">
                  <c:v>1.9616900877240599E-2</c:v>
                </c:pt>
                <c:pt idx="2105">
                  <c:v>1.9613597027992483E-2</c:v>
                </c:pt>
                <c:pt idx="2106">
                  <c:v>1.9611181867619475E-2</c:v>
                </c:pt>
                <c:pt idx="2107">
                  <c:v>1.960787370512336E-2</c:v>
                </c:pt>
                <c:pt idx="2108">
                  <c:v>1.9604563838041208E-2</c:v>
                </c:pt>
                <c:pt idx="2109">
                  <c:v>1.9601252266373017E-2</c:v>
                </c:pt>
                <c:pt idx="2110">
                  <c:v>1.959764341669188E-2</c:v>
                </c:pt>
                <c:pt idx="2111">
                  <c:v>1.9594328737613853E-2</c:v>
                </c:pt>
                <c:pt idx="2112">
                  <c:v>1.9591012354027642E-2</c:v>
                </c:pt>
                <c:pt idx="2113">
                  <c:v>1.9587694265935006E-2</c:v>
                </c:pt>
                <c:pt idx="2114">
                  <c:v>1.9584374473342093E-2</c:v>
                </c:pt>
                <c:pt idx="2115">
                  <c:v>1.9581347040353376E-2</c:v>
                </c:pt>
                <c:pt idx="2116">
                  <c:v>1.9578023536721074E-2</c:v>
                </c:pt>
                <c:pt idx="2117">
                  <c:v>1.9574698328539229E-2</c:v>
                </c:pt>
                <c:pt idx="2118">
                  <c:v>1.9571371415813048E-2</c:v>
                </c:pt>
                <c:pt idx="2119">
                  <c:v>1.9568042798545144E-2</c:v>
                </c:pt>
                <c:pt idx="2120">
                  <c:v>1.9564712476743337E-2</c:v>
                </c:pt>
                <c:pt idx="2121">
                  <c:v>1.9561380450406753E-2</c:v>
                </c:pt>
                <c:pt idx="2122">
                  <c:v>1.9558046719544083E-2</c:v>
                </c:pt>
                <c:pt idx="2123">
                  <c:v>1.9554711284158803E-2</c:v>
                </c:pt>
                <c:pt idx="2124">
                  <c:v>1.955137414425439E-2</c:v>
                </c:pt>
                <c:pt idx="2125">
                  <c:v>1.9548035299834319E-2</c:v>
                </c:pt>
                <c:pt idx="2126">
                  <c:v>1.9544694750905537E-2</c:v>
                </c:pt>
                <c:pt idx="2127">
                  <c:v>1.9541352497469786E-2</c:v>
                </c:pt>
                <c:pt idx="2128">
                  <c:v>1.9538008539534017E-2</c:v>
                </c:pt>
                <c:pt idx="2129">
                  <c:v>1.9534662877099963E-2</c:v>
                </c:pt>
                <c:pt idx="2130">
                  <c:v>1.9531315510173713E-2</c:v>
                </c:pt>
                <c:pt idx="2131">
                  <c:v>1.9527966438758735E-2</c:v>
                </c:pt>
                <c:pt idx="2132">
                  <c:v>1.9524326741994825E-2</c:v>
                </c:pt>
                <c:pt idx="2133">
                  <c:v>1.9520974564708301E-2</c:v>
                </c:pt>
                <c:pt idx="2134">
                  <c:v>1.9517620683010221E-2</c:v>
                </c:pt>
                <c:pt idx="2135">
                  <c:v>1.9514265096899706E-2</c:v>
                </c:pt>
                <c:pt idx="2136">
                  <c:v>1.9510907806383784E-2</c:v>
                </c:pt>
                <c:pt idx="2137">
                  <c:v>1.9507836216257648E-2</c:v>
                </c:pt>
                <c:pt idx="2138">
                  <c:v>1.9504475213545855E-2</c:v>
                </c:pt>
                <c:pt idx="2139">
                  <c:v>1.9501112506380088E-2</c:v>
                </c:pt>
                <c:pt idx="2140">
                  <c:v>1.9497748094767304E-2</c:v>
                </c:pt>
                <c:pt idx="2141">
                  <c:v>1.9494381978707502E-2</c:v>
                </c:pt>
                <c:pt idx="2142">
                  <c:v>1.9491104533552489E-2</c:v>
                </c:pt>
                <c:pt idx="2143">
                  <c:v>1.948764463327465E-2</c:v>
                </c:pt>
                <c:pt idx="2144">
                  <c:v>1.9484362077209456E-2</c:v>
                </c:pt>
                <c:pt idx="2145">
                  <c:v>1.9480330499567877E-2</c:v>
                </c:pt>
                <c:pt idx="2146">
                  <c:v>1.9476956469092421E-2</c:v>
                </c:pt>
                <c:pt idx="2147">
                  <c:v>1.9473580734319818E-2</c:v>
                </c:pt>
                <c:pt idx="2148">
                  <c:v>1.947020329525273E-2</c:v>
                </c:pt>
                <c:pt idx="2149">
                  <c:v>1.9464409434630348E-2</c:v>
                </c:pt>
                <c:pt idx="2150">
                  <c:v>1.9462960186895195E-2</c:v>
                </c:pt>
                <c:pt idx="2151">
                  <c:v>1.9459577391505611E-2</c:v>
                </c:pt>
                <c:pt idx="2152">
                  <c:v>1.9456192891840196E-2</c:v>
                </c:pt>
                <c:pt idx="2153">
                  <c:v>1.9452806687901614E-2</c:v>
                </c:pt>
                <c:pt idx="2154">
                  <c:v>1.944913654661087E-2</c:v>
                </c:pt>
                <c:pt idx="2155">
                  <c:v>1.9445747238533529E-2</c:v>
                </c:pt>
                <c:pt idx="2156">
                  <c:v>1.9442356226258055E-2</c:v>
                </c:pt>
                <c:pt idx="2157">
                  <c:v>1.9438963509788045E-2</c:v>
                </c:pt>
                <c:pt idx="2158">
                  <c:v>1.9436973975542914E-2</c:v>
                </c:pt>
                <c:pt idx="2159">
                  <c:v>1.9433576327362239E-2</c:v>
                </c:pt>
                <c:pt idx="2160">
                  <c:v>1.9430176974700751E-2</c:v>
                </c:pt>
                <c:pt idx="2161">
                  <c:v>1.9426775917564407E-2</c:v>
                </c:pt>
                <c:pt idx="2162">
                  <c:v>1.9422533938227186E-2</c:v>
                </c:pt>
                <c:pt idx="2163">
                  <c:v>1.9417184735278464E-2</c:v>
                </c:pt>
                <c:pt idx="2164">
                  <c:v>1.9415725131339212E-2</c:v>
                </c:pt>
                <c:pt idx="2165">
                  <c:v>1.9412318171474218E-2</c:v>
                </c:pt>
                <c:pt idx="2166">
                  <c:v>1.9408909507334697E-2</c:v>
                </c:pt>
                <c:pt idx="2167">
                  <c:v>1.9406333781026852E-2</c:v>
                </c:pt>
                <c:pt idx="2168">
                  <c:v>1.9402920792693196E-2</c:v>
                </c:pt>
                <c:pt idx="2169">
                  <c:v>1.9399506099921252E-2</c:v>
                </c:pt>
                <c:pt idx="2170">
                  <c:v>1.9396366962577977E-2</c:v>
                </c:pt>
                <c:pt idx="2171">
                  <c:v>1.9392948555508986E-2</c:v>
                </c:pt>
                <c:pt idx="2172">
                  <c:v>1.9389251795013926E-2</c:v>
                </c:pt>
                <c:pt idx="2173">
                  <c:v>1.9385830284531329E-2</c:v>
                </c:pt>
                <c:pt idx="2174">
                  <c:v>1.9382407069632551E-2</c:v>
                </c:pt>
                <c:pt idx="2175">
                  <c:v>1.9378982150323541E-2</c:v>
                </c:pt>
                <c:pt idx="2176">
                  <c:v>1.9375830952988712E-2</c:v>
                </c:pt>
                <c:pt idx="2177">
                  <c:v>1.9372127198487587E-2</c:v>
                </c:pt>
                <c:pt idx="2178">
                  <c:v>1.9368697165970849E-2</c:v>
                </c:pt>
                <c:pt idx="2179">
                  <c:v>1.9365265429060037E-2</c:v>
                </c:pt>
                <c:pt idx="2180">
                  <c:v>1.9361831987761955E-2</c:v>
                </c:pt>
                <c:pt idx="2181">
                  <c:v>1.9358396842079153E-2</c:v>
                </c:pt>
                <c:pt idx="2182">
                  <c:v>1.9354959992015888E-2</c:v>
                </c:pt>
                <c:pt idx="2183">
                  <c:v>1.9351521437578109E-2</c:v>
                </c:pt>
                <c:pt idx="2184">
                  <c:v>1.9347262126883261E-2</c:v>
                </c:pt>
                <c:pt idx="2185">
                  <c:v>1.9343821082364047E-2</c:v>
                </c:pt>
                <c:pt idx="2186">
                  <c:v>1.934037833365727E-2</c:v>
                </c:pt>
                <c:pt idx="2187">
                  <c:v>1.9336933880768205E-2</c:v>
                </c:pt>
                <c:pt idx="2188">
                  <c:v>1.9333487723701241E-2</c:v>
                </c:pt>
                <c:pt idx="2189">
                  <c:v>1.9330854319336645E-2</c:v>
                </c:pt>
                <c:pt idx="2190">
                  <c:v>1.9327674974455065E-2</c:v>
                </c:pt>
                <c:pt idx="2191">
                  <c:v>1.9323951645129959E-2</c:v>
                </c:pt>
                <c:pt idx="2192">
                  <c:v>1.9320497751524793E-2</c:v>
                </c:pt>
                <c:pt idx="2193">
                  <c:v>1.9317042153588485E-2</c:v>
                </c:pt>
                <c:pt idx="2194">
                  <c:v>1.9311563006191256E-2</c:v>
                </c:pt>
                <c:pt idx="2195">
                  <c:v>1.931039545120954E-2</c:v>
                </c:pt>
                <c:pt idx="2196">
                  <c:v>1.9306665133854775E-2</c:v>
                </c:pt>
                <c:pt idx="2197">
                  <c:v>1.9302126551607124E-2</c:v>
                </c:pt>
                <c:pt idx="2198">
                  <c:v>1.9298663659943927E-2</c:v>
                </c:pt>
                <c:pt idx="2199">
                  <c:v>1.9295199064212731E-2</c:v>
                </c:pt>
                <c:pt idx="2200">
                  <c:v>1.929173276441265E-2</c:v>
                </c:pt>
                <c:pt idx="2201">
                  <c:v>1.9288264760551677E-2</c:v>
                </c:pt>
                <c:pt idx="2202">
                  <c:v>1.9284795052630699E-2</c:v>
                </c:pt>
                <c:pt idx="2203">
                  <c:v>1.9281323640658599E-2</c:v>
                </c:pt>
                <c:pt idx="2204">
                  <c:v>1.9277850524637152E-2</c:v>
                </c:pt>
                <c:pt idx="2205">
                  <c:v>1.9274375704570801E-2</c:v>
                </c:pt>
                <c:pt idx="2206">
                  <c:v>1.9270632853897469E-2</c:v>
                </c:pt>
                <c:pt idx="2207">
                  <c:v>1.9267154933190086E-2</c:v>
                </c:pt>
                <c:pt idx="2208">
                  <c:v>1.926367530851001E-2</c:v>
                </c:pt>
                <c:pt idx="2209">
                  <c:v>1.9260193979859036E-2</c:v>
                </c:pt>
                <c:pt idx="2210">
                  <c:v>1.9258036230799788E-2</c:v>
                </c:pt>
                <c:pt idx="2211">
                  <c:v>1.9254549955727757E-2</c:v>
                </c:pt>
                <c:pt idx="2212">
                  <c:v>1.925106197641557E-2</c:v>
                </c:pt>
                <c:pt idx="2213">
                  <c:v>1.9247572292865781E-2</c:v>
                </c:pt>
                <c:pt idx="2214">
                  <c:v>1.9241557821858355E-2</c:v>
                </c:pt>
                <c:pt idx="2215">
                  <c:v>1.9239797320069044E-2</c:v>
                </c:pt>
                <c:pt idx="2216">
                  <c:v>1.9236303447841906E-2</c:v>
                </c:pt>
                <c:pt idx="2217">
                  <c:v>1.923280787156512E-2</c:v>
                </c:pt>
                <c:pt idx="2218">
                  <c:v>1.9230098311729688E-2</c:v>
                </c:pt>
                <c:pt idx="2219">
                  <c:v>1.9226598402858033E-2</c:v>
                </c:pt>
                <c:pt idx="2220">
                  <c:v>1.922309678978109E-2</c:v>
                </c:pt>
                <c:pt idx="2221">
                  <c:v>1.9219593472503963E-2</c:v>
                </c:pt>
                <c:pt idx="2222">
                  <c:v>1.921634975128041E-2</c:v>
                </c:pt>
                <c:pt idx="2223">
                  <c:v>1.9212842717185701E-2</c:v>
                </c:pt>
                <c:pt idx="2224">
                  <c:v>1.9209073295524196E-2</c:v>
                </c:pt>
                <c:pt idx="2225">
                  <c:v>1.9205563161497352E-2</c:v>
                </c:pt>
                <c:pt idx="2226">
                  <c:v>1.9202051323292432E-2</c:v>
                </c:pt>
                <c:pt idx="2227">
                  <c:v>1.9197758387161083E-2</c:v>
                </c:pt>
                <c:pt idx="2228">
                  <c:v>1.9195281983175185E-2</c:v>
                </c:pt>
                <c:pt idx="2229">
                  <c:v>1.9191505583667896E-2</c:v>
                </c:pt>
                <c:pt idx="2230">
                  <c:v>1.9187986928805949E-2</c:v>
                </c:pt>
                <c:pt idx="2231">
                  <c:v>1.9184466569789737E-2</c:v>
                </c:pt>
                <c:pt idx="2232">
                  <c:v>1.9180944506627766E-2</c:v>
                </c:pt>
                <c:pt idx="2233">
                  <c:v>1.9177420739320036E-2</c:v>
                </c:pt>
                <c:pt idx="2234">
                  <c:v>1.9173895267874195E-2</c:v>
                </c:pt>
                <c:pt idx="2235">
                  <c:v>1.9170368092292799E-2</c:v>
                </c:pt>
                <c:pt idx="2236">
                  <c:v>1.9166068159210715E-2</c:v>
                </c:pt>
                <c:pt idx="2237">
                  <c:v>1.9162538502923904E-2</c:v>
                </c:pt>
                <c:pt idx="2238">
                  <c:v>1.9159007142684072E-2</c:v>
                </c:pt>
                <c:pt idx="2239">
                  <c:v>1.9155474078493853E-2</c:v>
                </c:pt>
                <c:pt idx="2240">
                  <c:v>1.9151939310362031E-2</c:v>
                </c:pt>
                <c:pt idx="2241">
                  <c:v>1.9149169252257937E-2</c:v>
                </c:pt>
                <c:pt idx="2242">
                  <c:v>1.914588526879148E-2</c:v>
                </c:pt>
                <c:pt idx="2243">
                  <c:v>1.9142089339385802E-2</c:v>
                </c:pt>
                <c:pt idx="2244">
                  <c:v>1.9138546826809752E-2</c:v>
                </c:pt>
                <c:pt idx="2245">
                  <c:v>1.9135002610146619E-2</c:v>
                </c:pt>
                <c:pt idx="2246">
                  <c:v>1.9129428926512232E-2</c:v>
                </c:pt>
                <c:pt idx="2247">
                  <c:v>1.9128162637186686E-2</c:v>
                </c:pt>
                <c:pt idx="2248">
                  <c:v>1.9124359735680638E-2</c:v>
                </c:pt>
                <c:pt idx="2249">
                  <c:v>1.9120049720445603E-2</c:v>
                </c:pt>
                <c:pt idx="2250">
                  <c:v>1.9116497913125259E-2</c:v>
                </c:pt>
                <c:pt idx="2251">
                  <c:v>1.9112944401910748E-2</c:v>
                </c:pt>
                <c:pt idx="2252">
                  <c:v>1.9109389186808212E-2</c:v>
                </c:pt>
                <c:pt idx="2253">
                  <c:v>1.9105832267818538E-2</c:v>
                </c:pt>
                <c:pt idx="2254">
                  <c:v>1.9102273644951387E-2</c:v>
                </c:pt>
                <c:pt idx="2255">
                  <c:v>1.9098713318207634E-2</c:v>
                </c:pt>
                <c:pt idx="2256">
                  <c:v>1.9096154540627769E-2</c:v>
                </c:pt>
                <c:pt idx="2257">
                  <c:v>1.9091587553111408E-2</c:v>
                </c:pt>
                <c:pt idx="2258">
                  <c:v>1.9087771870276882E-2</c:v>
                </c:pt>
                <c:pt idx="2259">
                  <c:v>1.9084205038438107E-2</c:v>
                </c:pt>
                <c:pt idx="2260">
                  <c:v>1.908063650280134E-2</c:v>
                </c:pt>
                <c:pt idx="2261">
                  <c:v>1.9077066263371023E-2</c:v>
                </c:pt>
                <c:pt idx="2262">
                  <c:v>1.907449020611434E-2</c:v>
                </c:pt>
                <c:pt idx="2263">
                  <c:v>1.9070915316690706E-2</c:v>
                </c:pt>
                <c:pt idx="2264">
                  <c:v>1.9067338723269277E-2</c:v>
                </c:pt>
                <c:pt idx="2265">
                  <c:v>1.9063760425856009E-2</c:v>
                </c:pt>
                <c:pt idx="2266">
                  <c:v>1.9059437269563904E-2</c:v>
                </c:pt>
                <c:pt idx="2267">
                  <c:v>1.9055856496672519E-2</c:v>
                </c:pt>
                <c:pt idx="2268">
                  <c:v>1.9052274019966901E-2</c:v>
                </c:pt>
                <c:pt idx="2269">
                  <c:v>1.9046640971323098E-2</c:v>
                </c:pt>
                <c:pt idx="2270">
                  <c:v>1.9045103955127023E-2</c:v>
                </c:pt>
                <c:pt idx="2271">
                  <c:v>1.9042254857801991E-2</c:v>
                </c:pt>
                <c:pt idx="2272">
                  <c:v>1.903866463257509E-2</c:v>
                </c:pt>
                <c:pt idx="2273">
                  <c:v>1.9035072703395467E-2</c:v>
                </c:pt>
                <c:pt idx="2274">
                  <c:v>1.903172425831921E-2</c:v>
                </c:pt>
                <c:pt idx="2275">
                  <c:v>1.9027148976575162E-2</c:v>
                </c:pt>
                <c:pt idx="2276">
                  <c:v>1.9024286692172567E-2</c:v>
                </c:pt>
                <c:pt idx="2277">
                  <c:v>1.9020687947222871E-2</c:v>
                </c:pt>
                <c:pt idx="2278">
                  <c:v>1.9017087498340857E-2</c:v>
                </c:pt>
                <c:pt idx="2279">
                  <c:v>1.9013485345535031E-2</c:v>
                </c:pt>
                <c:pt idx="2280">
                  <c:v>1.9009881488807948E-2</c:v>
                </c:pt>
                <c:pt idx="2281">
                  <c:v>1.900651893600316E-2</c:v>
                </c:pt>
                <c:pt idx="2282">
                  <c:v>1.900266866360956E-2</c:v>
                </c:pt>
                <c:pt idx="2283">
                  <c:v>1.8999059695147612E-2</c:v>
                </c:pt>
                <c:pt idx="2284">
                  <c:v>1.8995449022785663E-2</c:v>
                </c:pt>
                <c:pt idx="2285">
                  <c:v>1.8992078407350732E-2</c:v>
                </c:pt>
                <c:pt idx="2286">
                  <c:v>1.8988222566374519E-2</c:v>
                </c:pt>
                <c:pt idx="2287">
                  <c:v>1.8984606782334681E-2</c:v>
                </c:pt>
                <c:pt idx="2288">
                  <c:v>1.8980266691683113E-2</c:v>
                </c:pt>
                <c:pt idx="2289">
                  <c:v>1.8976648435916024E-2</c:v>
                </c:pt>
                <c:pt idx="2290">
                  <c:v>1.8973028476436598E-2</c:v>
                </c:pt>
                <c:pt idx="2291">
                  <c:v>1.896940681324923E-2</c:v>
                </c:pt>
                <c:pt idx="2292">
                  <c:v>1.8965783446356549E-2</c:v>
                </c:pt>
                <c:pt idx="2293">
                  <c:v>1.8962876296740754E-2</c:v>
                </c:pt>
                <c:pt idx="2294">
                  <c:v>1.8959248585626268E-2</c:v>
                </c:pt>
                <c:pt idx="2295">
                  <c:v>1.8955857810231229E-2</c:v>
                </c:pt>
                <c:pt idx="2296">
                  <c:v>1.8951988051856317E-2</c:v>
                </c:pt>
                <c:pt idx="2297">
                  <c:v>1.894835522920851E-2</c:v>
                </c:pt>
                <c:pt idx="2298">
                  <c:v>1.8944720702729581E-2</c:v>
                </c:pt>
                <c:pt idx="2299">
                  <c:v>1.8941321862006769E-2</c:v>
                </c:pt>
                <c:pt idx="2300">
                  <c:v>1.893744653828517E-2</c:v>
                </c:pt>
                <c:pt idx="2301">
                  <c:v>1.8933096478397849E-2</c:v>
                </c:pt>
                <c:pt idx="2302">
                  <c:v>1.8929219537048958E-2</c:v>
                </c:pt>
                <c:pt idx="2303">
                  <c:v>1.8925577742431088E-2</c:v>
                </c:pt>
                <c:pt idx="2304">
                  <c:v>1.8921934244215954E-2</c:v>
                </c:pt>
                <c:pt idx="2305">
                  <c:v>1.8916205305075096E-2</c:v>
                </c:pt>
                <c:pt idx="2306">
                  <c:v>1.8912792533902035E-2</c:v>
                </c:pt>
                <c:pt idx="2307">
                  <c:v>1.8908907843760758E-2</c:v>
                </c:pt>
                <c:pt idx="2308">
                  <c:v>1.8905256557738781E-2</c:v>
                </c:pt>
                <c:pt idx="2309">
                  <c:v>1.8901603568147074E-2</c:v>
                </c:pt>
                <c:pt idx="2310">
                  <c:v>1.8898182730560417E-2</c:v>
                </c:pt>
                <c:pt idx="2311">
                  <c:v>1.8894292478272234E-2</c:v>
                </c:pt>
                <c:pt idx="2312">
                  <c:v>1.8890634377997095E-2</c:v>
                </c:pt>
                <c:pt idx="2313">
                  <c:v>1.8887207490106812E-2</c:v>
                </c:pt>
                <c:pt idx="2314">
                  <c:v>1.8883778250289116E-2</c:v>
                </c:pt>
                <c:pt idx="2315">
                  <c:v>1.8880114412621076E-2</c:v>
                </c:pt>
                <c:pt idx="2316">
                  <c:v>1.8876448871313203E-2</c:v>
                </c:pt>
                <c:pt idx="2317">
                  <c:v>1.8872781626368962E-2</c:v>
                </c:pt>
                <c:pt idx="2318">
                  <c:v>1.8868881350773723E-2</c:v>
                </c:pt>
                <c:pt idx="2319">
                  <c:v>1.8864162031088792E-2</c:v>
                </c:pt>
                <c:pt idx="2320">
                  <c:v>1.8860489502174844E-2</c:v>
                </c:pt>
                <c:pt idx="2321">
                  <c:v>1.8856815269697017E-2</c:v>
                </c:pt>
                <c:pt idx="2322">
                  <c:v>1.8853369316353858E-2</c:v>
                </c:pt>
                <c:pt idx="2323">
                  <c:v>1.8849691362949412E-2</c:v>
                </c:pt>
                <c:pt idx="2324">
                  <c:v>1.8846011705944229E-2</c:v>
                </c:pt>
                <c:pt idx="2325">
                  <c:v>1.8842330345342655E-2</c:v>
                </c:pt>
                <c:pt idx="2326">
                  <c:v>1.8838647281149895E-2</c:v>
                </c:pt>
                <c:pt idx="2327">
                  <c:v>1.8834962513370301E-2</c:v>
                </c:pt>
                <c:pt idx="2328">
                  <c:v>1.8831276042008214E-2</c:v>
                </c:pt>
                <c:pt idx="2329">
                  <c:v>1.8827587867070585E-2</c:v>
                </c:pt>
                <c:pt idx="2330">
                  <c:v>1.8823897988558283E-2</c:v>
                </c:pt>
                <c:pt idx="2331">
                  <c:v>1.8820206406479998E-2</c:v>
                </c:pt>
                <c:pt idx="2332">
                  <c:v>1.8816513120838336E-2</c:v>
                </c:pt>
                <c:pt idx="2333">
                  <c:v>1.8812818131638508E-2</c:v>
                </c:pt>
                <c:pt idx="2334">
                  <c:v>1.8809121438885731E-2</c:v>
                </c:pt>
                <c:pt idx="2335">
                  <c:v>1.8805423042584344E-2</c:v>
                </c:pt>
                <c:pt idx="2336">
                  <c:v>1.8801722942739567E-2</c:v>
                </c:pt>
                <c:pt idx="2337">
                  <c:v>1.8798021139356611E-2</c:v>
                </c:pt>
                <c:pt idx="2338">
                  <c:v>1.8794317632439817E-2</c:v>
                </c:pt>
                <c:pt idx="2339">
                  <c:v>1.8790612421992665E-2</c:v>
                </c:pt>
                <c:pt idx="2340">
                  <c:v>1.8786681181741795E-2</c:v>
                </c:pt>
                <c:pt idx="2341">
                  <c:v>1.8782972878977157E-2</c:v>
                </c:pt>
                <c:pt idx="2342">
                  <c:v>1.8779262872748771E-2</c:v>
                </c:pt>
                <c:pt idx="2343">
                  <c:v>1.8776444557322646E-2</c:v>
                </c:pt>
                <c:pt idx="2344">
                  <c:v>1.8772060816995249E-2</c:v>
                </c:pt>
                <c:pt idx="2345">
                  <c:v>1.8768345385475411E-2</c:v>
                </c:pt>
                <c:pt idx="2346">
                  <c:v>1.8764628250459967E-2</c:v>
                </c:pt>
                <c:pt idx="2347">
                  <c:v>1.8760909411955871E-2</c:v>
                </c:pt>
                <c:pt idx="2348">
                  <c:v>1.8757188869964858E-2</c:v>
                </c:pt>
                <c:pt idx="2349">
                  <c:v>1.8753466624493009E-2</c:v>
                </c:pt>
                <c:pt idx="2350">
                  <c:v>1.8749742675545539E-2</c:v>
                </c:pt>
                <c:pt idx="2351">
                  <c:v>1.874601702312766E-2</c:v>
                </c:pt>
                <c:pt idx="2352">
                  <c:v>1.8741536547555268E-2</c:v>
                </c:pt>
                <c:pt idx="2353">
                  <c:v>1.8738120123601654E-2</c:v>
                </c:pt>
                <c:pt idx="2354">
                  <c:v>1.873438999153354E-2</c:v>
                </c:pt>
                <c:pt idx="2355">
                  <c:v>1.8730658156112412E-2</c:v>
                </c:pt>
                <c:pt idx="2356">
                  <c:v>1.8725228633070464E-2</c:v>
                </c:pt>
                <c:pt idx="2357">
                  <c:v>1.8722655630169172E-2</c:v>
                </c:pt>
                <c:pt idx="2358">
                  <c:v>1.8719452429783345E-2</c:v>
                </c:pt>
                <c:pt idx="2359">
                  <c:v>1.8715713781000787E-2</c:v>
                </c:pt>
                <c:pt idx="2360">
                  <c:v>1.8711973428889195E-2</c:v>
                </c:pt>
                <c:pt idx="2361">
                  <c:v>1.8708231373453899E-2</c:v>
                </c:pt>
                <c:pt idx="2362">
                  <c:v>1.870427017877049E-2</c:v>
                </c:pt>
                <c:pt idx="2363">
                  <c:v>1.870052503248661E-2</c:v>
                </c:pt>
                <c:pt idx="2364">
                  <c:v>1.8696778182943172E-2</c:v>
                </c:pt>
                <c:pt idx="2365">
                  <c:v>1.8693029630145564E-2</c:v>
                </c:pt>
                <c:pt idx="2366">
                  <c:v>1.8689927823626187E-2</c:v>
                </c:pt>
                <c:pt idx="2367">
                  <c:v>1.8686174916331691E-2</c:v>
                </c:pt>
                <c:pt idx="2368">
                  <c:v>1.868242030564933E-2</c:v>
                </c:pt>
                <c:pt idx="2369">
                  <c:v>1.8678663991583449E-2</c:v>
                </c:pt>
                <c:pt idx="2370">
                  <c:v>1.8674691111300021E-2</c:v>
                </c:pt>
                <c:pt idx="2371">
                  <c:v>1.8670931706694382E-2</c:v>
                </c:pt>
                <c:pt idx="2372">
                  <c:v>1.86671705987673E-2</c:v>
                </c:pt>
                <c:pt idx="2373">
                  <c:v>1.8663407787524927E-2</c:v>
                </c:pt>
                <c:pt idx="2374">
                  <c:v>1.865985687067152E-2</c:v>
                </c:pt>
                <c:pt idx="2375">
                  <c:v>1.8656090336407909E-2</c:v>
                </c:pt>
                <c:pt idx="2376">
                  <c:v>1.8652322098795526E-2</c:v>
                </c:pt>
                <c:pt idx="2377">
                  <c:v>1.8648552157837856E-2</c:v>
                </c:pt>
                <c:pt idx="2378">
                  <c:v>1.8644780513540109E-2</c:v>
                </c:pt>
                <c:pt idx="2379">
                  <c:v>1.8641007165909235E-2</c:v>
                </c:pt>
                <c:pt idx="2380">
                  <c:v>1.8637232114948707E-2</c:v>
                </c:pt>
                <c:pt idx="2381">
                  <c:v>1.8633455360662875E-2</c:v>
                </c:pt>
                <c:pt idx="2382">
                  <c:v>1.8629676903057817E-2</c:v>
                </c:pt>
                <c:pt idx="2383">
                  <c:v>1.8625896742137878E-2</c:v>
                </c:pt>
                <c:pt idx="2384">
                  <c:v>1.8622114877908272E-2</c:v>
                </c:pt>
                <c:pt idx="2385">
                  <c:v>1.8618331310373343E-2</c:v>
                </c:pt>
                <c:pt idx="2386">
                  <c:v>1.8614546039539177E-2</c:v>
                </c:pt>
                <c:pt idx="2387">
                  <c:v>1.8610759065409242E-2</c:v>
                </c:pt>
                <c:pt idx="2388">
                  <c:v>1.8606970387988753E-2</c:v>
                </c:pt>
                <c:pt idx="2389">
                  <c:v>1.8603180007282928E-2</c:v>
                </c:pt>
                <c:pt idx="2390">
                  <c:v>1.8599387923297846E-2</c:v>
                </c:pt>
                <c:pt idx="2391">
                  <c:v>1.8595594136036984E-2</c:v>
                </c:pt>
                <c:pt idx="2392">
                  <c:v>1.8591590750488517E-2</c:v>
                </c:pt>
                <c:pt idx="2393">
                  <c:v>1.8587793873963681E-2</c:v>
                </c:pt>
                <c:pt idx="2394">
                  <c:v>1.8583995294222815E-2</c:v>
                </c:pt>
                <c:pt idx="2395">
                  <c:v>1.8580195011275585E-2</c:v>
                </c:pt>
                <c:pt idx="2396">
                  <c:v>1.8577219388753195E-2</c:v>
                </c:pt>
                <c:pt idx="2397">
                  <c:v>1.8572795643965384E-2</c:v>
                </c:pt>
                <c:pt idx="2398">
                  <c:v>1.8568989933915678E-2</c:v>
                </c:pt>
                <c:pt idx="2399">
                  <c:v>1.8565182520629289E-2</c:v>
                </c:pt>
                <c:pt idx="2400">
                  <c:v>1.8561373404112302E-2</c:v>
                </c:pt>
                <c:pt idx="2401">
                  <c:v>1.8557562584369924E-2</c:v>
                </c:pt>
                <c:pt idx="2402">
                  <c:v>1.8553750061405638E-2</c:v>
                </c:pt>
                <c:pt idx="2403">
                  <c:v>1.8549935835226392E-2</c:v>
                </c:pt>
                <c:pt idx="2404">
                  <c:v>1.8545370594783988E-2</c:v>
                </c:pt>
                <c:pt idx="2405">
                  <c:v>1.8541894716309848E-2</c:v>
                </c:pt>
                <c:pt idx="2406">
                  <c:v>1.8538076016263005E-2</c:v>
                </c:pt>
                <c:pt idx="2407">
                  <c:v>1.8534255613113615E-2</c:v>
                </c:pt>
                <c:pt idx="2408">
                  <c:v>1.8530433506867006E-2</c:v>
                </c:pt>
                <c:pt idx="2409">
                  <c:v>1.8526609697527618E-2</c:v>
                </c:pt>
                <c:pt idx="2410">
                  <c:v>1.8522784185099894E-2</c:v>
                </c:pt>
                <c:pt idx="2411">
                  <c:v>1.8518956969589162E-2</c:v>
                </c:pt>
                <c:pt idx="2412">
                  <c:v>1.8515128051000751E-2</c:v>
                </c:pt>
                <c:pt idx="2413">
                  <c:v>1.8511297429338214E-2</c:v>
                </c:pt>
                <c:pt idx="2414">
                  <c:v>1.8507264153515505E-2</c:v>
                </c:pt>
                <c:pt idx="2415">
                  <c:v>1.8503430443992185E-2</c:v>
                </c:pt>
                <c:pt idx="2416">
                  <c:v>1.8499595031455405E-2</c:v>
                </c:pt>
                <c:pt idx="2417">
                  <c:v>1.849575791591055E-2</c:v>
                </c:pt>
                <c:pt idx="2418">
                  <c:v>1.8492518059998093E-2</c:v>
                </c:pt>
                <c:pt idx="2419">
                  <c:v>1.848867658303982E-2</c:v>
                </c:pt>
                <c:pt idx="2420">
                  <c:v>1.8484833402949999E-2</c:v>
                </c:pt>
                <c:pt idx="2421">
                  <c:v>1.8480988519733843E-2</c:v>
                </c:pt>
                <c:pt idx="2422">
                  <c:v>1.847694357693953E-2</c:v>
                </c:pt>
                <c:pt idx="2423">
                  <c:v>1.8473095606157959E-2</c:v>
                </c:pt>
                <c:pt idx="2424">
                  <c:v>1.8469245932310568E-2</c:v>
                </c:pt>
                <c:pt idx="2425">
                  <c:v>1.8465394555403504E-2</c:v>
                </c:pt>
                <c:pt idx="2426">
                  <c:v>1.846154147544116E-2</c:v>
                </c:pt>
                <c:pt idx="2427">
                  <c:v>1.8457883455067107E-2</c:v>
                </c:pt>
                <c:pt idx="2428">
                  <c:v>1.8454026650107359E-2</c:v>
                </c:pt>
                <c:pt idx="2429">
                  <c:v>1.8450168142061241E-2</c:v>
                </c:pt>
                <c:pt idx="2430">
                  <c:v>1.8446307930933971E-2</c:v>
                </c:pt>
                <c:pt idx="2431">
                  <c:v>1.844244601673076E-2</c:v>
                </c:pt>
                <c:pt idx="2432">
                  <c:v>1.8438582399457688E-2</c:v>
                </c:pt>
                <c:pt idx="2433">
                  <c:v>1.8434717079116498E-2</c:v>
                </c:pt>
                <c:pt idx="2434">
                  <c:v>1.8430850055716739E-2</c:v>
                </c:pt>
                <c:pt idx="2435">
                  <c:v>1.8426981329258421E-2</c:v>
                </c:pt>
                <c:pt idx="2436">
                  <c:v>1.8423110899750225E-2</c:v>
                </c:pt>
                <c:pt idx="2437">
                  <c:v>1.8419238767195631E-2</c:v>
                </c:pt>
                <c:pt idx="2438">
                  <c:v>1.8415364931601588E-2</c:v>
                </c:pt>
                <c:pt idx="2439">
                  <c:v>1.8411489392969833E-2</c:v>
                </c:pt>
                <c:pt idx="2440">
                  <c:v>1.8407612151308192E-2</c:v>
                </c:pt>
                <c:pt idx="2441">
                  <c:v>1.8403733206620129E-2</c:v>
                </c:pt>
                <c:pt idx="2442">
                  <c:v>1.8399852558911738E-2</c:v>
                </c:pt>
                <c:pt idx="2443">
                  <c:v>1.8395970208188221E-2</c:v>
                </c:pt>
                <c:pt idx="2444">
                  <c:v>1.8391894819292504E-2</c:v>
                </c:pt>
                <c:pt idx="2445">
                  <c:v>1.8388009382220641E-2</c:v>
                </c:pt>
                <c:pt idx="2446">
                  <c:v>1.8384122242192762E-2</c:v>
                </c:pt>
                <c:pt idx="2447">
                  <c:v>1.8380233399215011E-2</c:v>
                </c:pt>
                <c:pt idx="2448">
                  <c:v>1.8376342853290907E-2</c:v>
                </c:pt>
                <c:pt idx="2449">
                  <c:v>1.8372640340798094E-2</c:v>
                </c:pt>
                <c:pt idx="2450">
                  <c:v>1.8368746069106021E-2</c:v>
                </c:pt>
                <c:pt idx="2451">
                  <c:v>1.8364850094438796E-2</c:v>
                </c:pt>
                <c:pt idx="2452">
                  <c:v>1.8360952416801628E-2</c:v>
                </c:pt>
                <c:pt idx="2453">
                  <c:v>1.8357053036198868E-2</c:v>
                </c:pt>
                <c:pt idx="2454">
                  <c:v>1.8352970625070922E-2</c:v>
                </c:pt>
                <c:pt idx="2455">
                  <c:v>1.8349249166118287E-2</c:v>
                </c:pt>
                <c:pt idx="2456">
                  <c:v>1.8345161581868205E-2</c:v>
                </c:pt>
                <c:pt idx="2457">
                  <c:v>1.8341251308237404E-2</c:v>
                </c:pt>
                <c:pt idx="2458">
                  <c:v>1.8337343733131718E-2</c:v>
                </c:pt>
                <c:pt idx="2459">
                  <c:v>1.8333434455134138E-2</c:v>
                </c:pt>
                <c:pt idx="2460">
                  <c:v>1.8329523474250816E-2</c:v>
                </c:pt>
                <c:pt idx="2461">
                  <c:v>1.8322814973793254E-2</c:v>
                </c:pt>
                <c:pt idx="2462">
                  <c:v>1.8321137066747421E-2</c:v>
                </c:pt>
                <c:pt idx="2463">
                  <c:v>1.8317220733971105E-2</c:v>
                </c:pt>
                <c:pt idx="2464">
                  <c:v>1.8313302698330123E-2</c:v>
                </c:pt>
                <c:pt idx="2465">
                  <c:v>1.8309382959829749E-2</c:v>
                </c:pt>
                <c:pt idx="2466">
                  <c:v>1.8305277247734786E-2</c:v>
                </c:pt>
                <c:pt idx="2467">
                  <c:v>1.8301354424156813E-2</c:v>
                </c:pt>
                <c:pt idx="2468">
                  <c:v>1.8297429897780049E-2</c:v>
                </c:pt>
                <c:pt idx="2469">
                  <c:v>1.8293503668605382E-2</c:v>
                </c:pt>
                <c:pt idx="2470">
                  <c:v>1.829030754218066E-2</c:v>
                </c:pt>
                <c:pt idx="2471">
                  <c:v>1.8286376624125768E-2</c:v>
                </c:pt>
                <c:pt idx="2472">
                  <c:v>1.8282444003116502E-2</c:v>
                </c:pt>
                <c:pt idx="2473">
                  <c:v>1.8278509679158818E-2</c:v>
                </c:pt>
                <c:pt idx="2474">
                  <c:v>1.8271960809572236E-2</c:v>
                </c:pt>
                <c:pt idx="2475">
                  <c:v>1.8270091918652212E-2</c:v>
                </c:pt>
                <c:pt idx="2476">
                  <c:v>1.8266153449028814E-2</c:v>
                </c:pt>
                <c:pt idx="2477">
                  <c:v>1.8262213276606633E-2</c:v>
                </c:pt>
                <c:pt idx="2478">
                  <c:v>1.8258812630611718E-2</c:v>
                </c:pt>
                <c:pt idx="2479">
                  <c:v>1.8254868896087236E-2</c:v>
                </c:pt>
                <c:pt idx="2480">
                  <c:v>1.8250924842098303E-2</c:v>
                </c:pt>
                <c:pt idx="2481">
                  <c:v>1.824698116037414E-2</c:v>
                </c:pt>
                <c:pt idx="2482">
                  <c:v>1.8243218686365865E-2</c:v>
                </c:pt>
                <c:pt idx="2483">
                  <c:v>1.8239277937830797E-2</c:v>
                </c:pt>
                <c:pt idx="2484">
                  <c:v>1.823515926600007E-2</c:v>
                </c:pt>
                <c:pt idx="2485">
                  <c:v>1.8231223990533726E-2</c:v>
                </c:pt>
                <c:pt idx="2486">
                  <c:v>1.8227292545917061E-2</c:v>
                </c:pt>
                <c:pt idx="2487">
                  <c:v>1.8222822306784396E-2</c:v>
                </c:pt>
                <c:pt idx="2488">
                  <c:v>1.8219625409708042E-2</c:v>
                </c:pt>
                <c:pt idx="2489">
                  <c:v>1.8215528114250777E-2</c:v>
                </c:pt>
                <c:pt idx="2490">
                  <c:v>1.8211618910100601E-2</c:v>
                </c:pt>
                <c:pt idx="2491">
                  <c:v>1.8207716973805681E-2</c:v>
                </c:pt>
                <c:pt idx="2492">
                  <c:v>1.8203822614232989E-2</c:v>
                </c:pt>
                <c:pt idx="2493">
                  <c:v>1.8199935840433158E-2</c:v>
                </c:pt>
                <c:pt idx="2494">
                  <c:v>1.8196056652382376E-2</c:v>
                </c:pt>
                <c:pt idx="2495">
                  <c:v>1.8192185050058533E-2</c:v>
                </c:pt>
                <c:pt idx="2496">
                  <c:v>1.8187768546080608E-2</c:v>
                </c:pt>
                <c:pt idx="2497">
                  <c:v>1.8183911072944967E-2</c:v>
                </c:pt>
                <c:pt idx="2498">
                  <c:v>1.8180061184201343E-2</c:v>
                </c:pt>
                <c:pt idx="2499">
                  <c:v>1.8176218879831285E-2</c:v>
                </c:pt>
                <c:pt idx="2500">
                  <c:v>1.8172384159809322E-2</c:v>
                </c:pt>
                <c:pt idx="2501">
                  <c:v>1.8169114735109057E-2</c:v>
                </c:pt>
                <c:pt idx="2502">
                  <c:v>1.8165482564691408E-2</c:v>
                </c:pt>
                <c:pt idx="2503">
                  <c:v>1.8161485314909621E-2</c:v>
                </c:pt>
                <c:pt idx="2504">
                  <c:v>1.8157681983104378E-2</c:v>
                </c:pt>
                <c:pt idx="2505">
                  <c:v>1.8153886236799876E-2</c:v>
                </c:pt>
                <c:pt idx="2506">
                  <c:v>1.8148101248634169E-2</c:v>
                </c:pt>
                <c:pt idx="2507">
                  <c:v>1.8146505587390675E-2</c:v>
                </c:pt>
                <c:pt idx="2508">
                  <c:v>1.814254451066289E-2</c:v>
                </c:pt>
                <c:pt idx="2509">
                  <c:v>1.8138024340227155E-2</c:v>
                </c:pt>
                <c:pt idx="2510">
                  <c:v>1.8134265109736702E-2</c:v>
                </c:pt>
                <c:pt idx="2511">
                  <c:v>1.8130513462939035E-2</c:v>
                </c:pt>
                <c:pt idx="2512">
                  <c:v>1.812676939981106E-2</c:v>
                </c:pt>
                <c:pt idx="2513">
                  <c:v>1.8123222965392011E-2</c:v>
                </c:pt>
                <c:pt idx="2514">
                  <c:v>1.8119304024481586E-2</c:v>
                </c:pt>
                <c:pt idx="2515">
                  <c:v>1.8115582712239231E-2</c:v>
                </c:pt>
                <c:pt idx="2516">
                  <c:v>1.8111868983582191E-2</c:v>
                </c:pt>
                <c:pt idx="2517">
                  <c:v>1.810816283848915E-2</c:v>
                </c:pt>
                <c:pt idx="2518">
                  <c:v>1.8104272495957495E-2</c:v>
                </c:pt>
                <c:pt idx="2519">
                  <c:v>1.8100581161460998E-2</c:v>
                </c:pt>
                <c:pt idx="2520">
                  <c:v>1.809689741005012E-2</c:v>
                </c:pt>
                <c:pt idx="2521">
                  <c:v>1.8093221241704208E-2</c:v>
                </c:pt>
                <c:pt idx="2522">
                  <c:v>1.8090519109572743E-2</c:v>
                </c:pt>
                <c:pt idx="2523">
                  <c:v>1.8086859898476058E-2</c:v>
                </c:pt>
                <c:pt idx="2524">
                  <c:v>1.8083208272461727E-2</c:v>
                </c:pt>
                <c:pt idx="2525">
                  <c:v>1.8079564231507632E-2</c:v>
                </c:pt>
                <c:pt idx="2526">
                  <c:v>1.8075343474864093E-2</c:v>
                </c:pt>
                <c:pt idx="2527">
                  <c:v>1.8071713524121465E-2</c:v>
                </c:pt>
                <c:pt idx="2528">
                  <c:v>1.8068091157131365E-2</c:v>
                </c:pt>
                <c:pt idx="2529">
                  <c:v>1.8062414188367275E-2</c:v>
                </c:pt>
                <c:pt idx="2530">
                  <c:v>1.8060869174319146E-2</c:v>
                </c:pt>
                <c:pt idx="2531">
                  <c:v>1.805785927083205E-2</c:v>
                </c:pt>
                <c:pt idx="2532">
                  <c:v>1.8054268324695862E-2</c:v>
                </c:pt>
                <c:pt idx="2533">
                  <c:v>1.8050684963448985E-2</c:v>
                </c:pt>
                <c:pt idx="2534">
                  <c:v>1.804730692766205E-2</c:v>
                </c:pt>
                <c:pt idx="2535">
                  <c:v>1.8043739099487678E-2</c:v>
                </c:pt>
                <c:pt idx="2536">
                  <c:v>1.8039980388827377E-2</c:v>
                </c:pt>
                <c:pt idx="2537">
                  <c:v>1.8036427366923454E-2</c:v>
                </c:pt>
                <c:pt idx="2538">
                  <c:v>1.8032881929801695E-2</c:v>
                </c:pt>
                <c:pt idx="2539">
                  <c:v>1.8028745641914482E-2</c:v>
                </c:pt>
                <c:pt idx="2540">
                  <c:v>1.8026013736763977E-2</c:v>
                </c:pt>
                <c:pt idx="2541">
                  <c:v>1.8022291126929556E-2</c:v>
                </c:pt>
                <c:pt idx="2542">
                  <c:v>1.801877602873321E-2</c:v>
                </c:pt>
                <c:pt idx="2543">
                  <c:v>1.8015268515216131E-2</c:v>
                </c:pt>
                <c:pt idx="2544">
                  <c:v>1.8011768586356211E-2</c:v>
                </c:pt>
                <c:pt idx="2545">
                  <c:v>1.8008478002350801E-2</c:v>
                </c:pt>
                <c:pt idx="2546">
                  <c:v>1.8004791482528759E-2</c:v>
                </c:pt>
                <c:pt idx="2547">
                  <c:v>1.8001314307520406E-2</c:v>
                </c:pt>
                <c:pt idx="2548">
                  <c:v>1.7997236373466442E-2</c:v>
                </c:pt>
                <c:pt idx="2549">
                  <c:v>1.7993773260529804E-2</c:v>
                </c:pt>
                <c:pt idx="2550">
                  <c:v>1.7990317730899454E-2</c:v>
                </c:pt>
                <c:pt idx="2551">
                  <c:v>1.7986869784553435E-2</c:v>
                </c:pt>
                <c:pt idx="2552">
                  <c:v>1.7984042200701576E-2</c:v>
                </c:pt>
                <c:pt idx="2553">
                  <c:v>1.798061053284021E-2</c:v>
                </c:pt>
                <c:pt idx="2554">
                  <c:v>1.7977186449432761E-2</c:v>
                </c:pt>
                <c:pt idx="2555">
                  <c:v>1.7973975408007971E-2</c:v>
                </c:pt>
                <c:pt idx="2556">
                  <c:v>1.7970361035895423E-2</c:v>
                </c:pt>
                <c:pt idx="2557">
                  <c:v>1.7966959705725566E-2</c:v>
                </c:pt>
                <c:pt idx="2558">
                  <c:v>1.7963565959928839E-2</c:v>
                </c:pt>
                <c:pt idx="2559">
                  <c:v>1.7960386746418328E-2</c:v>
                </c:pt>
                <c:pt idx="2560">
                  <c:v>1.7956801221372286E-2</c:v>
                </c:pt>
                <c:pt idx="2561">
                  <c:v>1.7952599872288921E-2</c:v>
                </c:pt>
                <c:pt idx="2562">
                  <c:v>1.7949234966559757E-2</c:v>
                </c:pt>
                <c:pt idx="2563">
                  <c:v>1.7945877643473551E-2</c:v>
                </c:pt>
                <c:pt idx="2564">
                  <c:v>1.7942527903013428E-2</c:v>
                </c:pt>
                <c:pt idx="2565">
                  <c:v>1.793733747022842E-2</c:v>
                </c:pt>
                <c:pt idx="2566">
                  <c:v>1.7934633949017714E-2</c:v>
                </c:pt>
                <c:pt idx="2567">
                  <c:v>1.7931520563384588E-2</c:v>
                </c:pt>
                <c:pt idx="2568">
                  <c:v>1.7927311365652621E-2</c:v>
                </c:pt>
                <c:pt idx="2569">
                  <c:v>1.7924686598063341E-2</c:v>
                </c:pt>
                <c:pt idx="2570">
                  <c:v>1.7921597093117334E-2</c:v>
                </c:pt>
                <c:pt idx="2571">
                  <c:v>1.79180929453415E-2</c:v>
                </c:pt>
                <c:pt idx="2572">
                  <c:v>1.7914126881586334E-2</c:v>
                </c:pt>
                <c:pt idx="2573">
                  <c:v>1.791174187251687E-2</c:v>
                </c:pt>
                <c:pt idx="2574">
                  <c:v>1.7908471965485638E-2</c:v>
                </c:pt>
                <c:pt idx="2575">
                  <c:v>1.7905209641677151E-2</c:v>
                </c:pt>
                <c:pt idx="2576">
                  <c:v>1.7901954901068821E-2</c:v>
                </c:pt>
                <c:pt idx="2577">
                  <c:v>1.7898707743644136E-2</c:v>
                </c:pt>
                <c:pt idx="2578">
                  <c:v>1.7895254020301968E-2</c:v>
                </c:pt>
                <c:pt idx="2579">
                  <c:v>1.7892021647839967E-2</c:v>
                </c:pt>
                <c:pt idx="2580">
                  <c:v>1.7887876882344753E-2</c:v>
                </c:pt>
                <c:pt idx="2581">
                  <c:v>1.7885579651063948E-2</c:v>
                </c:pt>
                <c:pt idx="2582">
                  <c:v>1.7882370026713914E-2</c:v>
                </c:pt>
                <c:pt idx="2583">
                  <c:v>1.7878927284083398E-2</c:v>
                </c:pt>
                <c:pt idx="2584">
                  <c:v>1.7876189969206022E-2</c:v>
                </c:pt>
                <c:pt idx="2585">
                  <c:v>1.7873003476568443E-2</c:v>
                </c:pt>
                <c:pt idx="2586">
                  <c:v>1.7869371056021485E-2</c:v>
                </c:pt>
                <c:pt idx="2587">
                  <c:v>1.7866653240321165E-2</c:v>
                </c:pt>
                <c:pt idx="2588">
                  <c:v>1.7863489496674975E-2</c:v>
                </c:pt>
                <c:pt idx="2589">
                  <c:v>1.786033333598739E-2</c:v>
                </c:pt>
                <c:pt idx="2590">
                  <c:v>1.7857184758242776E-2</c:v>
                </c:pt>
                <c:pt idx="2591">
                  <c:v>1.7854043763421146E-2</c:v>
                </c:pt>
                <c:pt idx="2592">
                  <c:v>1.7850910351505125E-2</c:v>
                </c:pt>
                <c:pt idx="2593">
                  <c:v>1.7847784522476467E-2</c:v>
                </c:pt>
                <c:pt idx="2594">
                  <c:v>1.7844666276316923E-2</c:v>
                </c:pt>
                <c:pt idx="2595">
                  <c:v>1.7841555613009114E-2</c:v>
                </c:pt>
                <c:pt idx="2596">
                  <c:v>1.7838452532532193E-2</c:v>
                </c:pt>
                <c:pt idx="2597">
                  <c:v>1.7835357034873125E-2</c:v>
                </c:pt>
                <c:pt idx="2598">
                  <c:v>1.7832269120010184E-2</c:v>
                </c:pt>
                <c:pt idx="2599">
                  <c:v>1.7828749359488014E-2</c:v>
                </c:pt>
                <c:pt idx="2600">
                  <c:v>1.782545500609747E-2</c:v>
                </c:pt>
                <c:pt idx="2601">
                  <c:v>1.7822827850244607E-2</c:v>
                </c:pt>
                <c:pt idx="2602">
                  <c:v>1.7819769875816203E-2</c:v>
                </c:pt>
                <c:pt idx="2603">
                  <c:v>1.7816719483695332E-2</c:v>
                </c:pt>
                <c:pt idx="2604">
                  <c:v>1.7813900868579011E-2</c:v>
                </c:pt>
                <c:pt idx="2605">
                  <c:v>1.781086603279981E-2</c:v>
                </c:pt>
                <c:pt idx="2606">
                  <c:v>1.7807406933934206E-2</c:v>
                </c:pt>
                <c:pt idx="2607">
                  <c:v>1.7804819109190146E-2</c:v>
                </c:pt>
                <c:pt idx="2608">
                  <c:v>1.7801807021324063E-2</c:v>
                </c:pt>
                <c:pt idx="2609">
                  <c:v>1.7798802516062088E-2</c:v>
                </c:pt>
                <c:pt idx="2610">
                  <c:v>1.7795378080560836E-2</c:v>
                </c:pt>
                <c:pt idx="2611">
                  <c:v>1.7792816253277485E-2</c:v>
                </c:pt>
                <c:pt idx="2612">
                  <c:v>1.7789834495720969E-2</c:v>
                </c:pt>
                <c:pt idx="2613">
                  <c:v>1.7786632585696405E-2</c:v>
                </c:pt>
                <c:pt idx="2614">
                  <c:v>1.7783665597835733E-2</c:v>
                </c:pt>
                <c:pt idx="2615">
                  <c:v>1.7780706192080553E-2</c:v>
                </c:pt>
                <c:pt idx="2616">
                  <c:v>1.7777754368409785E-2</c:v>
                </c:pt>
                <c:pt idx="2617">
                  <c:v>1.7773243943267444E-2</c:v>
                </c:pt>
                <c:pt idx="2618">
                  <c:v>1.7771224836383048E-2</c:v>
                </c:pt>
                <c:pt idx="2619">
                  <c:v>1.7768296444672593E-2</c:v>
                </c:pt>
                <c:pt idx="2620">
                  <c:v>1.7765375634583691E-2</c:v>
                </c:pt>
                <c:pt idx="2621">
                  <c:v>1.776246240609769E-2</c:v>
                </c:pt>
                <c:pt idx="2622">
                  <c:v>1.7759788077966718E-2</c:v>
                </c:pt>
                <c:pt idx="2623">
                  <c:v>1.7756658693870442E-2</c:v>
                </c:pt>
                <c:pt idx="2624">
                  <c:v>1.7753768210097221E-2</c:v>
                </c:pt>
                <c:pt idx="2625">
                  <c:v>1.7751117824588172E-2</c:v>
                </c:pt>
                <c:pt idx="2626">
                  <c:v>1.7748475866662925E-2</c:v>
                </c:pt>
                <c:pt idx="2627">
                  <c:v>1.7745608928511698E-2</c:v>
                </c:pt>
                <c:pt idx="2628">
                  <c:v>1.7742749572638754E-2</c:v>
                </c:pt>
                <c:pt idx="2629">
                  <c:v>1.7739897799028452E-2</c:v>
                </c:pt>
                <c:pt idx="2630">
                  <c:v>1.7736007692098769E-2</c:v>
                </c:pt>
                <c:pt idx="2631">
                  <c:v>1.7733172847066644E-2</c:v>
                </c:pt>
                <c:pt idx="2632">
                  <c:v>1.77303455838475E-2</c:v>
                </c:pt>
                <c:pt idx="2633">
                  <c:v>1.7727525902425524E-2</c:v>
                </c:pt>
                <c:pt idx="2634">
                  <c:v>1.7724950096231182E-2</c:v>
                </c:pt>
                <c:pt idx="2635">
                  <c:v>1.7722145982172841E-2</c:v>
                </c:pt>
                <c:pt idx="2636">
                  <c:v>1.7719349450256369E-2</c:v>
                </c:pt>
                <c:pt idx="2637">
                  <c:v>1.7716560500466126E-2</c:v>
                </c:pt>
                <c:pt idx="2638">
                  <c:v>1.7713779132786475E-2</c:v>
                </c:pt>
                <c:pt idx="2639">
                  <c:v>1.7711005347200909E-2</c:v>
                </c:pt>
                <c:pt idx="2640">
                  <c:v>1.7708239143692916E-2</c:v>
                </c:pt>
                <c:pt idx="2641">
                  <c:v>1.7705480522245989E-2</c:v>
                </c:pt>
                <c:pt idx="2642">
                  <c:v>1.7702729482845358E-2</c:v>
                </c:pt>
                <c:pt idx="2643">
                  <c:v>1.7699986025474512E-2</c:v>
                </c:pt>
                <c:pt idx="2644">
                  <c:v>1.7697250150117815E-2</c:v>
                </c:pt>
                <c:pt idx="2645">
                  <c:v>1.7694521856759626E-2</c:v>
                </c:pt>
                <c:pt idx="2646">
                  <c:v>1.7691801145385173E-2</c:v>
                </c:pt>
                <c:pt idx="2647">
                  <c:v>1.7689088015975338E-2</c:v>
                </c:pt>
                <c:pt idx="2648">
                  <c:v>1.7686382468517094E-2</c:v>
                </c:pt>
                <c:pt idx="2649">
                  <c:v>1.7683684502993929E-2</c:v>
                </c:pt>
                <c:pt idx="2650">
                  <c:v>1.7680994119391075E-2</c:v>
                </c:pt>
                <c:pt idx="2651">
                  <c:v>1.7678311317692888E-2</c:v>
                </c:pt>
                <c:pt idx="2652">
                  <c:v>1.7675392475770296E-2</c:v>
                </c:pt>
                <c:pt idx="2653">
                  <c:v>1.7672724426970383E-2</c:v>
                </c:pt>
                <c:pt idx="2654">
                  <c:v>1.7670063959639108E-2</c:v>
                </c:pt>
                <c:pt idx="2655">
                  <c:v>1.7668390781055227E-2</c:v>
                </c:pt>
                <c:pt idx="2656">
                  <c:v>1.7665011037219396E-2</c:v>
                </c:pt>
                <c:pt idx="2657">
                  <c:v>1.766237372662079E-2</c:v>
                </c:pt>
                <c:pt idx="2658">
                  <c:v>1.7659743997819118E-2</c:v>
                </c:pt>
                <c:pt idx="2659">
                  <c:v>1.7657121850798731E-2</c:v>
                </c:pt>
                <c:pt idx="2660">
                  <c:v>1.7654507285544869E-2</c:v>
                </c:pt>
                <c:pt idx="2661">
                  <c:v>1.7651900302041012E-2</c:v>
                </c:pt>
                <c:pt idx="2662">
                  <c:v>1.7649300900272398E-2</c:v>
                </c:pt>
                <c:pt idx="2663">
                  <c:v>1.7646709080225989E-2</c:v>
                </c:pt>
                <c:pt idx="2664">
                  <c:v>1.7643507646393965E-2</c:v>
                </c:pt>
                <c:pt idx="2665">
                  <c:v>1.7641299191542881E-2</c:v>
                </c:pt>
                <c:pt idx="2666">
                  <c:v>1.7638729700650297E-2</c:v>
                </c:pt>
                <c:pt idx="2667">
                  <c:v>1.7636167791030468E-2</c:v>
                </c:pt>
                <c:pt idx="2668">
                  <c:v>1.7632157250287887E-2</c:v>
                </c:pt>
                <c:pt idx="2669">
                  <c:v>1.7630703513411953E-2</c:v>
                </c:pt>
                <c:pt idx="2670">
                  <c:v>1.7628527549665183E-2</c:v>
                </c:pt>
                <c:pt idx="2671">
                  <c:v>1.76259959649923E-2</c:v>
                </c:pt>
                <c:pt idx="2672">
                  <c:v>1.7623471961520139E-2</c:v>
                </c:pt>
                <c:pt idx="2673">
                  <c:v>1.7620955539234647E-2</c:v>
                </c:pt>
                <c:pt idx="2674">
                  <c:v>1.7618193995441622E-2</c:v>
                </c:pt>
                <c:pt idx="2675">
                  <c:v>1.7615692316130804E-2</c:v>
                </c:pt>
                <c:pt idx="2676">
                  <c:v>1.7613198217575565E-2</c:v>
                </c:pt>
                <c:pt idx="2677">
                  <c:v>1.7610711699763471E-2</c:v>
                </c:pt>
                <c:pt idx="2678">
                  <c:v>1.7608741575929815E-2</c:v>
                </c:pt>
                <c:pt idx="2679">
                  <c:v>1.7606271061406425E-2</c:v>
                </c:pt>
                <c:pt idx="2680">
                  <c:v>1.7603808128354135E-2</c:v>
                </c:pt>
                <c:pt idx="2681">
                  <c:v>1.7601352776759917E-2</c:v>
                </c:pt>
                <c:pt idx="2682">
                  <c:v>1.7598648889668042E-2</c:v>
                </c:pt>
                <c:pt idx="2683">
                  <c:v>1.7596208278456892E-2</c:v>
                </c:pt>
                <c:pt idx="2684">
                  <c:v>1.7593775248276048E-2</c:v>
                </c:pt>
                <c:pt idx="2685">
                  <c:v>1.759134979911146E-2</c:v>
                </c:pt>
                <c:pt idx="2686">
                  <c:v>1.7588931930948192E-2</c:v>
                </c:pt>
                <c:pt idx="2687">
                  <c:v>1.7586779877013854E-2</c:v>
                </c:pt>
                <c:pt idx="2688">
                  <c:v>1.7584377595228184E-2</c:v>
                </c:pt>
                <c:pt idx="2689">
                  <c:v>1.7581982894787629E-2</c:v>
                </c:pt>
                <c:pt idx="2690">
                  <c:v>1.757959577567916E-2</c:v>
                </c:pt>
                <c:pt idx="2691">
                  <c:v>1.7577216237886266E-2</c:v>
                </c:pt>
                <c:pt idx="2692">
                  <c:v>1.7574844281398522E-2</c:v>
                </c:pt>
                <c:pt idx="2693">
                  <c:v>1.7572479906201154E-2</c:v>
                </c:pt>
                <c:pt idx="2694">
                  <c:v>1.7570123112279394E-2</c:v>
                </c:pt>
                <c:pt idx="2695">
                  <c:v>1.756777389962021E-2</c:v>
                </c:pt>
                <c:pt idx="2696">
                  <c:v>1.7565432268209696E-2</c:v>
                </c:pt>
                <c:pt idx="2697">
                  <c:v>1.7563098218035693E-2</c:v>
                </c:pt>
                <c:pt idx="2698">
                  <c:v>1.7560771749083423E-2</c:v>
                </c:pt>
                <c:pt idx="2699">
                  <c:v>1.7558452861339859E-2</c:v>
                </c:pt>
                <c:pt idx="2700">
                  <c:v>1.7556141554791099E-2</c:v>
                </c:pt>
                <c:pt idx="2701">
                  <c:v>1.7553837829424976E-2</c:v>
                </c:pt>
                <c:pt idx="2702">
                  <c:v>1.7551541685226719E-2</c:v>
                </c:pt>
                <c:pt idx="2703">
                  <c:v>1.754925312218417E-2</c:v>
                </c:pt>
                <c:pt idx="2704">
                  <c:v>1.7546706639824342E-2</c:v>
                </c:pt>
                <c:pt idx="2705">
                  <c:v>1.7544432808122075E-2</c:v>
                </c:pt>
                <c:pt idx="2706">
                  <c:v>1.7542166557155847E-2</c:v>
                </c:pt>
                <c:pt idx="2707">
                  <c:v>1.7539907886908967E-2</c:v>
                </c:pt>
                <c:pt idx="2708">
                  <c:v>1.7537656797370016E-2</c:v>
                </c:pt>
                <c:pt idx="2709">
                  <c:v>1.753568094744792E-2</c:v>
                </c:pt>
                <c:pt idx="2710">
                  <c:v>1.7533445452123413E-2</c:v>
                </c:pt>
                <c:pt idx="2711">
                  <c:v>1.7531217537850346E-2</c:v>
                </c:pt>
                <c:pt idx="2712">
                  <c:v>1.7528997204613078E-2</c:v>
                </c:pt>
                <c:pt idx="2713">
                  <c:v>1.7526784452401183E-2</c:v>
                </c:pt>
                <c:pt idx="2714">
                  <c:v>1.7524804804256396E-2</c:v>
                </c:pt>
                <c:pt idx="2715">
                  <c:v>1.7522381691001374E-2</c:v>
                </c:pt>
                <c:pt idx="2716">
                  <c:v>1.7520421111081978E-2</c:v>
                </c:pt>
                <c:pt idx="2717">
                  <c:v>1.7517467039313672E-2</c:v>
                </c:pt>
                <c:pt idx="2718">
                  <c:v>1.7515291320317594E-2</c:v>
                </c:pt>
                <c:pt idx="2719">
                  <c:v>1.7513123181508661E-2</c:v>
                </c:pt>
                <c:pt idx="2720">
                  <c:v>1.7510962622875326E-2</c:v>
                </c:pt>
                <c:pt idx="2721">
                  <c:v>1.7507276443552655E-2</c:v>
                </c:pt>
                <c:pt idx="2722">
                  <c:v>1.750635837940262E-2</c:v>
                </c:pt>
                <c:pt idx="2723">
                  <c:v>1.7504221644101037E-2</c:v>
                </c:pt>
                <c:pt idx="2724">
                  <c:v>1.7502092488924426E-2</c:v>
                </c:pt>
                <c:pt idx="2725">
                  <c:v>1.7499970913862128E-2</c:v>
                </c:pt>
                <c:pt idx="2726">
                  <c:v>1.7497581888835344E-2</c:v>
                </c:pt>
                <c:pt idx="2727">
                  <c:v>1.7495475034707778E-2</c:v>
                </c:pt>
                <c:pt idx="2728">
                  <c:v>1.7493375760277985E-2</c:v>
                </c:pt>
                <c:pt idx="2729">
                  <c:v>1.7491284065536974E-2</c:v>
                </c:pt>
                <c:pt idx="2730">
                  <c:v>1.7490584407223751E-2</c:v>
                </c:pt>
                <c:pt idx="2731">
                  <c:v>1.7488510076169594E-2</c:v>
                </c:pt>
                <c:pt idx="2732">
                  <c:v>1.7486443326658489E-2</c:v>
                </c:pt>
                <c:pt idx="2733">
                  <c:v>1.7484384158680231E-2</c:v>
                </c:pt>
                <c:pt idx="2734">
                  <c:v>1.7481496447345087E-2</c:v>
                </c:pt>
                <c:pt idx="2735">
                  <c:v>1.747828575724273E-2</c:v>
                </c:pt>
                <c:pt idx="2736">
                  <c:v>1.7477413363213186E-2</c:v>
                </c:pt>
                <c:pt idx="2737">
                  <c:v>1.7475383191679007E-2</c:v>
                </c:pt>
                <c:pt idx="2738">
                  <c:v>1.7473360600482941E-2</c:v>
                </c:pt>
                <c:pt idx="2739">
                  <c:v>1.7472188362304034E-2</c:v>
                </c:pt>
                <c:pt idx="2740">
                  <c:v>1.7470182264712159E-2</c:v>
                </c:pt>
                <c:pt idx="2741">
                  <c:v>1.7468183748556191E-2</c:v>
                </c:pt>
                <c:pt idx="2742">
                  <c:v>1.74664751753487E-2</c:v>
                </c:pt>
                <c:pt idx="2743">
                  <c:v>1.7464492267578926E-2</c:v>
                </c:pt>
                <c:pt idx="2744">
                  <c:v>1.7462233688582955E-2</c:v>
                </c:pt>
                <c:pt idx="2745">
                  <c:v>1.7460265498051551E-2</c:v>
                </c:pt>
                <c:pt idx="2746">
                  <c:v>1.7458304888898223E-2</c:v>
                </c:pt>
                <c:pt idx="2747">
                  <c:v>1.745635186111022E-2</c:v>
                </c:pt>
                <c:pt idx="2748">
                  <c:v>1.7454691455157084E-2</c:v>
                </c:pt>
                <c:pt idx="2749">
                  <c:v>1.7452468549585962E-2</c:v>
                </c:pt>
                <c:pt idx="2750">
                  <c:v>1.7450538265825894E-2</c:v>
                </c:pt>
                <c:pt idx="2751">
                  <c:v>1.7448615563386081E-2</c:v>
                </c:pt>
                <c:pt idx="2752">
                  <c:v>1.7446700442253764E-2</c:v>
                </c:pt>
                <c:pt idx="2753">
                  <c:v>1.7444792902418738E-2</c:v>
                </c:pt>
                <c:pt idx="2754">
                  <c:v>1.7442892943869952E-2</c:v>
                </c:pt>
                <c:pt idx="2755">
                  <c:v>1.7441000566596344E-2</c:v>
                </c:pt>
                <c:pt idx="2756">
                  <c:v>1.7438250183857001E-2</c:v>
                </c:pt>
                <c:pt idx="2757">
                  <c:v>1.7436371616941788E-2</c:v>
                </c:pt>
                <c:pt idx="2758">
                  <c:v>1.7434500630143328E-2</c:v>
                </c:pt>
                <c:pt idx="2759">
                  <c:v>1.7432637223450207E-2</c:v>
                </c:pt>
                <c:pt idx="2760">
                  <c:v>1.7430781396850118E-2</c:v>
                </c:pt>
                <c:pt idx="2761">
                  <c:v>1.7429805509094048E-2</c:v>
                </c:pt>
                <c:pt idx="2762">
                  <c:v>1.7428257544451271E-2</c:v>
                </c:pt>
                <c:pt idx="2763">
                  <c:v>1.7426134472954293E-2</c:v>
                </c:pt>
                <c:pt idx="2764">
                  <c:v>1.7424310326653047E-2</c:v>
                </c:pt>
                <c:pt idx="2765">
                  <c:v>1.7422493761516434E-2</c:v>
                </c:pt>
                <c:pt idx="2766">
                  <c:v>1.7419325271259074E-2</c:v>
                </c:pt>
                <c:pt idx="2767">
                  <c:v>1.7419176987795194E-2</c:v>
                </c:pt>
                <c:pt idx="2768">
                  <c:v>1.7417089552988093E-2</c:v>
                </c:pt>
                <c:pt idx="2769">
                  <c:v>1.7414125748286935E-2</c:v>
                </c:pt>
                <c:pt idx="2770">
                  <c:v>1.7412345266560436E-2</c:v>
                </c:pt>
                <c:pt idx="2771">
                  <c:v>1.7410572364438437E-2</c:v>
                </c:pt>
                <c:pt idx="2772">
                  <c:v>1.7408807041911167E-2</c:v>
                </c:pt>
                <c:pt idx="2773">
                  <c:v>1.7407345434821947E-2</c:v>
                </c:pt>
                <c:pt idx="2774">
                  <c:v>1.740529913560529E-2</c:v>
                </c:pt>
                <c:pt idx="2775">
                  <c:v>1.7403556551807142E-2</c:v>
                </c:pt>
                <c:pt idx="2776">
                  <c:v>1.7401821547562868E-2</c:v>
                </c:pt>
                <c:pt idx="2777">
                  <c:v>1.7400094122865362E-2</c:v>
                </c:pt>
                <c:pt idx="2778">
                  <c:v>1.7398075906549963E-2</c:v>
                </c:pt>
                <c:pt idx="2779">
                  <c:v>1.7396363182113978E-2</c:v>
                </c:pt>
                <c:pt idx="2780">
                  <c:v>1.73946580368225E-2</c:v>
                </c:pt>
                <c:pt idx="2781">
                  <c:v>1.7392960470666539E-2</c:v>
                </c:pt>
                <c:pt idx="2782">
                  <c:v>1.7392772062169656E-2</c:v>
                </c:pt>
                <c:pt idx="2783">
                  <c:v>1.7391091956206365E-2</c:v>
                </c:pt>
                <c:pt idx="2784">
                  <c:v>1.7389419431211268E-2</c:v>
                </c:pt>
                <c:pt idx="2785">
                  <c:v>1.7386202409722905E-2</c:v>
                </c:pt>
                <c:pt idx="2786">
                  <c:v>1.7385190484306905E-2</c:v>
                </c:pt>
                <c:pt idx="2787">
                  <c:v>1.7383539316371339E-2</c:v>
                </c:pt>
                <c:pt idx="2788">
                  <c:v>1.7381895728246839E-2</c:v>
                </c:pt>
                <c:pt idx="2789">
                  <c:v>1.7380259719925496E-2</c:v>
                </c:pt>
                <c:pt idx="2790">
                  <c:v>1.7379543481022563E-2</c:v>
                </c:pt>
                <c:pt idx="2791">
                  <c:v>1.7377924022530147E-2</c:v>
                </c:pt>
                <c:pt idx="2792">
                  <c:v>1.7376312144930243E-2</c:v>
                </c:pt>
                <c:pt idx="2793">
                  <c:v>1.7374707848209242E-2</c:v>
                </c:pt>
                <c:pt idx="2794">
                  <c:v>1.7373417159795117E-2</c:v>
                </c:pt>
                <c:pt idx="2795">
                  <c:v>1.73718284898105E-2</c:v>
                </c:pt>
                <c:pt idx="2796">
                  <c:v>1.7369940443242273E-2</c:v>
                </c:pt>
                <c:pt idx="2797">
                  <c:v>1.7368366469951848E-2</c:v>
                </c:pt>
                <c:pt idx="2798">
                  <c:v>1.7366800077495255E-2</c:v>
                </c:pt>
                <c:pt idx="2799">
                  <c:v>1.7364316523879493E-2</c:v>
                </c:pt>
                <c:pt idx="2800">
                  <c:v>1.736399885805661E-2</c:v>
                </c:pt>
                <c:pt idx="2801">
                  <c:v>1.7362146385038333E-2</c:v>
                </c:pt>
                <c:pt idx="2802">
                  <c:v>1.7360610315826929E-2</c:v>
                </c:pt>
                <c:pt idx="2803">
                  <c:v>1.7359081827402589E-2</c:v>
                </c:pt>
                <c:pt idx="2804">
                  <c:v>1.7357560919756806E-2</c:v>
                </c:pt>
                <c:pt idx="2805">
                  <c:v>1.7356047592882781E-2</c:v>
                </c:pt>
                <c:pt idx="2806">
                  <c:v>1.7354541846769454E-2</c:v>
                </c:pt>
                <c:pt idx="2807">
                  <c:v>1.7353043681408324E-2</c:v>
                </c:pt>
                <c:pt idx="2808">
                  <c:v>1.7350615712319939E-2</c:v>
                </c:pt>
                <c:pt idx="2809">
                  <c:v>1.734913129816263E-2</c:v>
                </c:pt>
                <c:pt idx="2810">
                  <c:v>1.73476544636205E-2</c:v>
                </c:pt>
                <c:pt idx="2811">
                  <c:v>1.734618520868652E-2</c:v>
                </c:pt>
                <c:pt idx="2812">
                  <c:v>1.7344723533351026E-2</c:v>
                </c:pt>
                <c:pt idx="2813">
                  <c:v>1.7344213884546988E-2</c:v>
                </c:pt>
                <c:pt idx="2814">
                  <c:v>1.7343084182100871E-2</c:v>
                </c:pt>
                <c:pt idx="2815">
                  <c:v>1.7341331264548118E-2</c:v>
                </c:pt>
                <c:pt idx="2816">
                  <c:v>1.7339901325563876E-2</c:v>
                </c:pt>
                <c:pt idx="2817">
                  <c:v>1.7338478967247641E-2</c:v>
                </c:pt>
                <c:pt idx="2818">
                  <c:v>1.7335825357447088E-2</c:v>
                </c:pt>
                <c:pt idx="2819">
                  <c:v>1.7335974756208246E-2</c:v>
                </c:pt>
                <c:pt idx="2820">
                  <c:v>1.7334257376204941E-2</c:v>
                </c:pt>
                <c:pt idx="2821">
                  <c:v>1.7331591045397943E-2</c:v>
                </c:pt>
                <c:pt idx="2822">
                  <c:v>1.7330204690806816E-2</c:v>
                </c:pt>
                <c:pt idx="2823">
                  <c:v>1.7328825915355672E-2</c:v>
                </c:pt>
                <c:pt idx="2824">
                  <c:v>1.7327454719038293E-2</c:v>
                </c:pt>
                <c:pt idx="2825">
                  <c:v>1.7326411493774025E-2</c:v>
                </c:pt>
                <c:pt idx="2826">
                  <c:v>1.7324735063771968E-2</c:v>
                </c:pt>
                <c:pt idx="2827">
                  <c:v>1.7323386604807034E-2</c:v>
                </c:pt>
                <c:pt idx="2828">
                  <c:v>1.7322045724944779E-2</c:v>
                </c:pt>
                <c:pt idx="2829">
                  <c:v>1.7320712424175433E-2</c:v>
                </c:pt>
                <c:pt idx="2830">
                  <c:v>1.7319063981457446E-2</c:v>
                </c:pt>
                <c:pt idx="2831">
                  <c:v>1.7317745360793998E-2</c:v>
                </c:pt>
                <c:pt idx="2832">
                  <c:v>1.7316434318834957E-2</c:v>
                </c:pt>
                <c:pt idx="2833">
                  <c:v>1.731513085557224E-2</c:v>
                </c:pt>
                <c:pt idx="2834">
                  <c:v>1.7315458709735505E-2</c:v>
                </c:pt>
                <c:pt idx="2835">
                  <c:v>1.7314172802007973E-2</c:v>
                </c:pt>
                <c:pt idx="2836">
                  <c:v>1.7312894474792829E-2</c:v>
                </c:pt>
                <c:pt idx="2837">
                  <c:v>1.7311623728084119E-2</c:v>
                </c:pt>
                <c:pt idx="2838">
                  <c:v>1.7309380387437817E-2</c:v>
                </c:pt>
                <c:pt idx="2839">
                  <c:v>1.7308123358261682E-2</c:v>
                </c:pt>
                <c:pt idx="2840">
                  <c:v>1.7306163340139374E-2</c:v>
                </c:pt>
                <c:pt idx="2841">
                  <c:v>1.7305632038044305E-2</c:v>
                </c:pt>
                <c:pt idx="2842">
                  <c:v>1.7304397746990767E-2</c:v>
                </c:pt>
                <c:pt idx="2843">
                  <c:v>1.7304158438046058E-2</c:v>
                </c:pt>
                <c:pt idx="2844">
                  <c:v>1.7302940754673202E-2</c:v>
                </c:pt>
                <c:pt idx="2845">
                  <c:v>1.7301730651746401E-2</c:v>
                </c:pt>
                <c:pt idx="2846">
                  <c:v>1.7300858827060998E-2</c:v>
                </c:pt>
                <c:pt idx="2847">
                  <c:v>1.7299664369197013E-2</c:v>
                </c:pt>
                <c:pt idx="2848">
                  <c:v>1.7298145825581125E-2</c:v>
                </c:pt>
                <c:pt idx="2849">
                  <c:v>1.7296966044373929E-2</c:v>
                </c:pt>
                <c:pt idx="2850">
                  <c:v>1.7295793843577927E-2</c:v>
                </c:pt>
                <c:pt idx="2851">
                  <c:v>1.7293630197872063E-2</c:v>
                </c:pt>
                <c:pt idx="2852">
                  <c:v>1.7293805791633723E-2</c:v>
                </c:pt>
                <c:pt idx="2853">
                  <c:v>1.7292322723593292E-2</c:v>
                </c:pt>
                <c:pt idx="2854">
                  <c:v>1.7291180844376575E-2</c:v>
                </c:pt>
                <c:pt idx="2855">
                  <c:v>1.7290046545536189E-2</c:v>
                </c:pt>
                <c:pt idx="2856">
                  <c:v>1.7288919827069579E-2</c:v>
                </c:pt>
                <c:pt idx="2857">
                  <c:v>1.7288136733017496E-2</c:v>
                </c:pt>
                <c:pt idx="2858">
                  <c:v>1.7286689131219415E-2</c:v>
                </c:pt>
                <c:pt idx="2859">
                  <c:v>1.7285585153824806E-2</c:v>
                </c:pt>
                <c:pt idx="2860">
                  <c:v>1.7283476571951353E-2</c:v>
                </c:pt>
                <c:pt idx="2861">
                  <c:v>1.7282386287580435E-2</c:v>
                </c:pt>
                <c:pt idx="2862">
                  <c:v>1.7281303582442585E-2</c:v>
                </c:pt>
                <c:pt idx="2863">
                  <c:v>1.7280228456534284E-2</c:v>
                </c:pt>
                <c:pt idx="2864">
                  <c:v>1.72801789718946E-2</c:v>
                </c:pt>
                <c:pt idx="2865">
                  <c:v>1.7279120476471371E-2</c:v>
                </c:pt>
                <c:pt idx="2866">
                  <c:v>1.7278069561354741E-2</c:v>
                </c:pt>
                <c:pt idx="2867">
                  <c:v>1.7277367169273125E-2</c:v>
                </c:pt>
                <c:pt idx="2868">
                  <c:v>1.7275990472018304E-2</c:v>
                </c:pt>
                <c:pt idx="2869">
                  <c:v>1.7274962297784038E-2</c:v>
                </c:pt>
                <c:pt idx="2870">
                  <c:v>1.7273941703831713E-2</c:v>
                </c:pt>
                <c:pt idx="2871">
                  <c:v>1.7273271602600795E-2</c:v>
                </c:pt>
                <c:pt idx="2872">
                  <c:v>1.7271923256750747E-2</c:v>
                </c:pt>
                <c:pt idx="2873">
                  <c:v>1.7269894053642158E-2</c:v>
                </c:pt>
                <c:pt idx="2874">
                  <c:v>1.7268902298843435E-2</c:v>
                </c:pt>
                <c:pt idx="2875">
                  <c:v>1.7267918123202233E-2</c:v>
                </c:pt>
                <c:pt idx="2876">
                  <c:v>1.7266941526710645E-2</c:v>
                </c:pt>
                <c:pt idx="2877">
                  <c:v>1.7265559536362551E-2</c:v>
                </c:pt>
                <c:pt idx="2878">
                  <c:v>1.7264947757279832E-2</c:v>
                </c:pt>
                <c:pt idx="2879">
                  <c:v>1.7263650735487825E-2</c:v>
                </c:pt>
                <c:pt idx="2880">
                  <c:v>1.72625736036272E-2</c:v>
                </c:pt>
                <c:pt idx="2881">
                  <c:v>1.726177225112021E-2</c:v>
                </c:pt>
                <c:pt idx="2882">
                  <c:v>1.726119277433525E-2</c:v>
                </c:pt>
                <c:pt idx="2883">
                  <c:v>1.7259924083217536E-2</c:v>
                </c:pt>
                <c:pt idx="2884">
                  <c:v>1.7258532194434295E-2</c:v>
                </c:pt>
                <c:pt idx="2885">
                  <c:v>1.7258456121636883E-2</c:v>
                </c:pt>
                <c:pt idx="2886">
                  <c:v>1.7257559062996468E-2</c:v>
                </c:pt>
                <c:pt idx="2887">
                  <c:v>1.7256669583812247E-2</c:v>
                </c:pt>
                <c:pt idx="2888">
                  <c:v>1.7255787684075534E-2</c:v>
                </c:pt>
                <c:pt idx="2889">
                  <c:v>1.7254913363782844E-2</c:v>
                </c:pt>
                <c:pt idx="2890">
                  <c:v>1.7253694237112174E-2</c:v>
                </c:pt>
                <c:pt idx="2891">
                  <c:v>1.7252590349862432E-2</c:v>
                </c:pt>
                <c:pt idx="2892">
                  <c:v>1.725198249278611E-2</c:v>
                </c:pt>
                <c:pt idx="2893">
                  <c:v>1.725113798921574E-2</c:v>
                </c:pt>
                <c:pt idx="2894">
                  <c:v>1.7250301064701871E-2</c:v>
                </c:pt>
                <c:pt idx="2895">
                  <c:v>1.7249708822557028E-2</c:v>
                </c:pt>
                <c:pt idx="2896">
                  <c:v>1.7249005345755002E-2</c:v>
                </c:pt>
                <c:pt idx="2897">
                  <c:v>1.7248191660838165E-2</c:v>
                </c:pt>
                <c:pt idx="2898">
                  <c:v>1.7247271016115968E-2</c:v>
                </c:pt>
                <c:pt idx="2899">
                  <c:v>1.7246587029199296E-2</c:v>
                </c:pt>
                <c:pt idx="2900">
                  <c:v>1.7245796082468578E-2</c:v>
                </c:pt>
                <c:pt idx="2901">
                  <c:v>1.7245012715123673E-2</c:v>
                </c:pt>
                <c:pt idx="2902">
                  <c:v>1.7244236927161975E-2</c:v>
                </c:pt>
                <c:pt idx="2903">
                  <c:v>1.7243468718576536E-2</c:v>
                </c:pt>
                <c:pt idx="2904">
                  <c:v>1.7242708089364747E-2</c:v>
                </c:pt>
                <c:pt idx="2905">
                  <c:v>1.7241955039521393E-2</c:v>
                </c:pt>
                <c:pt idx="2906">
                  <c:v>1.7241209569040399E-2</c:v>
                </c:pt>
                <c:pt idx="2907">
                  <c:v>1.7240471677920886E-2</c:v>
                </c:pt>
                <c:pt idx="2908">
                  <c:v>1.7239741366155911E-2</c:v>
                </c:pt>
                <c:pt idx="2909">
                  <c:v>1.7239380646928461E-2</c:v>
                </c:pt>
                <c:pt idx="2910">
                  <c:v>1.7238303480677401E-2</c:v>
                </c:pt>
                <c:pt idx="2911">
                  <c:v>1.7237495443716579E-2</c:v>
                </c:pt>
                <c:pt idx="2912">
                  <c:v>1.7236432983570936E-2</c:v>
                </c:pt>
                <c:pt idx="2913">
                  <c:v>1.7235839513310747E-2</c:v>
                </c:pt>
                <c:pt idx="2914">
                  <c:v>1.7235154168953659E-2</c:v>
                </c:pt>
                <c:pt idx="2915">
                  <c:v>1.7234476403559081E-2</c:v>
                </c:pt>
                <c:pt idx="2916">
                  <c:v>1.7233806217126141E-2</c:v>
                </c:pt>
                <c:pt idx="2917">
                  <c:v>1.7233509630594418E-2</c:v>
                </c:pt>
                <c:pt idx="2918">
                  <c:v>1.7232762228244842E-2</c:v>
                </c:pt>
                <c:pt idx="2919">
                  <c:v>1.7232208173037042E-2</c:v>
                </c:pt>
                <c:pt idx="2920">
                  <c:v>1.7231568813222384E-2</c:v>
                </c:pt>
                <c:pt idx="2921">
                  <c:v>1.723093703271187E-2</c:v>
                </c:pt>
                <c:pt idx="2922">
                  <c:v>1.723031283150115E-2</c:v>
                </c:pt>
                <c:pt idx="2923">
                  <c:v>1.7229696209588492E-2</c:v>
                </c:pt>
                <c:pt idx="2924">
                  <c:v>1.7229087166966937E-2</c:v>
                </c:pt>
                <c:pt idx="2925">
                  <c:v>1.722811559180221E-2</c:v>
                </c:pt>
                <c:pt idx="2926">
                  <c:v>1.7227521194763368E-2</c:v>
                </c:pt>
                <c:pt idx="2927">
                  <c:v>1.7226934376644874E-2</c:v>
                </c:pt>
                <c:pt idx="2928">
                  <c:v>1.7226355137444097E-2</c:v>
                </c:pt>
                <c:pt idx="2929">
                  <c:v>1.7225249285672817E-2</c:v>
                </c:pt>
                <c:pt idx="2930">
                  <c:v>1.7224686855200844E-2</c:v>
                </c:pt>
                <c:pt idx="2931">
                  <c:v>1.7224132003272885E-2</c:v>
                </c:pt>
                <c:pt idx="2932">
                  <c:v>1.72235847298845E-2</c:v>
                </c:pt>
                <c:pt idx="2933">
                  <c:v>1.7223045035033913E-2</c:v>
                </c:pt>
                <c:pt idx="2934">
                  <c:v>1.722251291871757E-2</c:v>
                </c:pt>
                <c:pt idx="2935">
                  <c:v>1.7221613097706558E-2</c:v>
                </c:pt>
                <c:pt idx="2936">
                  <c:v>1.722109562182958E-2</c:v>
                </c:pt>
                <c:pt idx="2937">
                  <c:v>1.7220962040944698E-2</c:v>
                </c:pt>
                <c:pt idx="2938">
                  <c:v>1.7221214091175628E-2</c:v>
                </c:pt>
                <c:pt idx="2939">
                  <c:v>1.7220720903052242E-2</c:v>
                </c:pt>
                <c:pt idx="2940">
                  <c:v>1.722023529417218E-2</c:v>
                </c:pt>
                <c:pt idx="2941">
                  <c:v>1.7219757264528485E-2</c:v>
                </c:pt>
                <c:pt idx="2942">
                  <c:v>1.7218841121163703E-2</c:v>
                </c:pt>
                <c:pt idx="2943">
                  <c:v>1.7218378813426992E-2</c:v>
                </c:pt>
                <c:pt idx="2944">
                  <c:v>1.7217924084559685E-2</c:v>
                </c:pt>
                <c:pt idx="2945">
                  <c:v>1.7217476934557385E-2</c:v>
                </c:pt>
                <c:pt idx="2946">
                  <c:v>1.7217418547294697E-2</c:v>
                </c:pt>
                <c:pt idx="2947">
                  <c:v>1.721698707577184E-2</c:v>
                </c:pt>
                <c:pt idx="2948">
                  <c:v>1.7216563183467974E-2</c:v>
                </c:pt>
                <c:pt idx="2949">
                  <c:v>1.7216146870383097E-2</c:v>
                </c:pt>
                <c:pt idx="2950">
                  <c:v>1.7215738136511134E-2</c:v>
                </c:pt>
                <c:pt idx="2951">
                  <c:v>1.7215336981852944E-2</c:v>
                </c:pt>
                <c:pt idx="2952">
                  <c:v>1.7214943406404191E-2</c:v>
                </c:pt>
                <c:pt idx="2953">
                  <c:v>1.7214557410164002E-2</c:v>
                </c:pt>
                <c:pt idx="2954">
                  <c:v>1.7214178993128906E-2</c:v>
                </c:pt>
                <c:pt idx="2955">
                  <c:v>1.7213808155297158E-2</c:v>
                </c:pt>
                <c:pt idx="2956">
                  <c:v>1.7213444896667894E-2</c:v>
                </c:pt>
                <c:pt idx="2957">
                  <c:v>1.72130892172359E-2</c:v>
                </c:pt>
                <c:pt idx="2958">
                  <c:v>1.7212741117002044E-2</c:v>
                </c:pt>
                <c:pt idx="2959">
                  <c:v>1.7212400595961984E-2</c:v>
                </c:pt>
                <c:pt idx="2960">
                  <c:v>1.7212067654117456E-2</c:v>
                </c:pt>
                <c:pt idx="2961">
                  <c:v>1.7211742291463245E-2</c:v>
                </c:pt>
                <c:pt idx="2962">
                  <c:v>1.7211424507997616E-2</c:v>
                </c:pt>
                <c:pt idx="2963">
                  <c:v>1.7211114303720569E-2</c:v>
                </c:pt>
                <c:pt idx="2964">
                  <c:v>1.7210421065748601E-2</c:v>
                </c:pt>
                <c:pt idx="2965">
                  <c:v>1.7210125492570359E-2</c:v>
                </c:pt>
                <c:pt idx="2966">
                  <c:v>1.7209837498213205E-2</c:v>
                </c:pt>
                <c:pt idx="2967">
                  <c:v>1.7209557082674503E-2</c:v>
                </c:pt>
                <c:pt idx="2968">
                  <c:v>1.7210855519955714E-2</c:v>
                </c:pt>
                <c:pt idx="2969">
                  <c:v>1.7209412240894235E-2</c:v>
                </c:pt>
                <c:pt idx="2970">
                  <c:v>1.7209155090880779E-2</c:v>
                </c:pt>
                <c:pt idx="2971">
                  <c:v>1.7208905520041999E-2</c:v>
                </c:pt>
                <c:pt idx="2972">
                  <c:v>1.7208663528376165E-2</c:v>
                </c:pt>
                <c:pt idx="2973">
                  <c:v>1.7208429115882402E-2</c:v>
                </c:pt>
                <c:pt idx="2974">
                  <c:v>1.7208202282558972E-2</c:v>
                </c:pt>
                <c:pt idx="2975">
                  <c:v>1.7207983028402402E-2</c:v>
                </c:pt>
                <c:pt idx="2976">
                  <c:v>1.7207344692928814E-2</c:v>
                </c:pt>
                <c:pt idx="2977">
                  <c:v>1.7206772329762643E-2</c:v>
                </c:pt>
                <c:pt idx="2978">
                  <c:v>1.7206574749216941E-2</c:v>
                </c:pt>
                <c:pt idx="2979">
                  <c:v>1.7206384747111336E-2</c:v>
                </c:pt>
                <c:pt idx="2980">
                  <c:v>1.7206202323446718E-2</c:v>
                </c:pt>
                <c:pt idx="2981">
                  <c:v>1.720602747822042E-2</c:v>
                </c:pt>
                <c:pt idx="2982">
                  <c:v>1.7205860211432444E-2</c:v>
                </c:pt>
                <c:pt idx="2983">
                  <c:v>1.7205700523081013E-2</c:v>
                </c:pt>
                <c:pt idx="2984">
                  <c:v>1.7205548413166127E-2</c:v>
                </c:pt>
                <c:pt idx="2985">
                  <c:v>1.720540388168601E-2</c:v>
                </c:pt>
                <c:pt idx="2986">
                  <c:v>1.7204864759932825E-2</c:v>
                </c:pt>
                <c:pt idx="2987">
                  <c:v>1.7204734850200416E-2</c:v>
                </c:pt>
                <c:pt idx="2988">
                  <c:v>1.7204612518540111E-2</c:v>
                </c:pt>
                <c:pt idx="2989">
                  <c:v>1.7204497764950109E-2</c:v>
                </c:pt>
                <c:pt idx="2990">
                  <c:v>1.7205603715579117E-2</c:v>
                </c:pt>
                <c:pt idx="2991">
                  <c:v>1.7205505727983687E-2</c:v>
                </c:pt>
                <c:pt idx="2992">
                  <c:v>1.7205415319541215E-2</c:v>
                </c:pt>
                <c:pt idx="2993">
                  <c:v>1.7205332490249962E-2</c:v>
                </c:pt>
                <c:pt idx="2994">
                  <c:v>1.7204850651857565E-2</c:v>
                </c:pt>
                <c:pt idx="2995">
                  <c:v>1.7204782442755903E-2</c:v>
                </c:pt>
                <c:pt idx="2996">
                  <c:v>1.7204721812444583E-2</c:v>
                </c:pt>
                <c:pt idx="2997">
                  <c:v>1.7204668760922727E-2</c:v>
                </c:pt>
                <c:pt idx="2998">
                  <c:v>1.7204623191026738E-2</c:v>
                </c:pt>
                <c:pt idx="2999">
                  <c:v>1.7204993730979765E-2</c:v>
                </c:pt>
                <c:pt idx="3000">
                  <c:v>1.7204961917772911E-2</c:v>
                </c:pt>
                <c:pt idx="3001">
                  <c:v>1.7204935871309664E-2</c:v>
                </c:pt>
                <c:pt idx="3002">
                  <c:v>1.7204915014917398E-2</c:v>
                </c:pt>
                <c:pt idx="3003">
                  <c:v>1.7204898771921755E-2</c:v>
                </c:pt>
                <c:pt idx="3004">
                  <c:v>1.7204886565644895E-2</c:v>
                </c:pt>
                <c:pt idx="3005">
                  <c:v>1.7204877819415938E-2</c:v>
                </c:pt>
                <c:pt idx="3006">
                  <c:v>1.7204871956559651E-2</c:v>
                </c:pt>
                <c:pt idx="3007">
                  <c:v>1.7204868400399937E-2</c:v>
                </c:pt>
                <c:pt idx="3008">
                  <c:v>1.7204866574265041E-2</c:v>
                </c:pt>
                <c:pt idx="3009">
                  <c:v>1.7204865901477996E-2</c:v>
                </c:pt>
                <c:pt idx="3010">
                  <c:v>1.7204865805365312E-2</c:v>
                </c:pt>
                <c:pt idx="3011">
                  <c:v>1.7204865805364445E-2</c:v>
                </c:pt>
                <c:pt idx="3012">
                  <c:v>1.7204865805366183E-2</c:v>
                </c:pt>
                <c:pt idx="3013">
                  <c:v>1.7204865805365312E-2</c:v>
                </c:pt>
                <c:pt idx="3014">
                  <c:v>1.7204865805365312E-2</c:v>
                </c:pt>
                <c:pt idx="3015">
                  <c:v>1.7204865805365312E-2</c:v>
                </c:pt>
                <c:pt idx="3016">
                  <c:v>1.7204455291712065E-2</c:v>
                </c:pt>
                <c:pt idx="3017">
                  <c:v>1.7204455291712065E-2</c:v>
                </c:pt>
                <c:pt idx="3018">
                  <c:v>1.7204455291712065E-2</c:v>
                </c:pt>
                <c:pt idx="3019">
                  <c:v>1.7204455291712065E-2</c:v>
                </c:pt>
                <c:pt idx="3020">
                  <c:v>1.7204455291712065E-2</c:v>
                </c:pt>
                <c:pt idx="3021">
                  <c:v>1.7204865805365312E-2</c:v>
                </c:pt>
                <c:pt idx="3022">
                  <c:v>1.7204865805365312E-2</c:v>
                </c:pt>
                <c:pt idx="3023">
                  <c:v>1.7204865805364445E-2</c:v>
                </c:pt>
                <c:pt idx="3024">
                  <c:v>1.7204865805365312E-2</c:v>
                </c:pt>
                <c:pt idx="3025">
                  <c:v>1.7204865805366183E-2</c:v>
                </c:pt>
                <c:pt idx="3026">
                  <c:v>1.7205686871839401E-2</c:v>
                </c:pt>
                <c:pt idx="3027">
                  <c:v>1.7204865805364445E-2</c:v>
                </c:pt>
                <c:pt idx="3028">
                  <c:v>1.7205686871838551E-2</c:v>
                </c:pt>
                <c:pt idx="3029">
                  <c:v>1.720404479111437E-2</c:v>
                </c:pt>
                <c:pt idx="3030">
                  <c:v>1.720404479111437E-2</c:v>
                </c:pt>
                <c:pt idx="3031">
                  <c:v>1.720404479111437E-2</c:v>
                </c:pt>
                <c:pt idx="3032">
                  <c:v>1.720404479111437E-2</c:v>
                </c:pt>
                <c:pt idx="3033">
                  <c:v>1.7204455291711187E-2</c:v>
                </c:pt>
                <c:pt idx="3034">
                  <c:v>1.720404479111437E-2</c:v>
                </c:pt>
                <c:pt idx="3035">
                  <c:v>1.720404479111437E-2</c:v>
                </c:pt>
                <c:pt idx="3036">
                  <c:v>1.720404479111437E-2</c:v>
                </c:pt>
                <c:pt idx="3037">
                  <c:v>1.720404479111437E-2</c:v>
                </c:pt>
                <c:pt idx="3038">
                  <c:v>1.7203634303570407E-2</c:v>
                </c:pt>
                <c:pt idx="3039">
                  <c:v>1.7203634303570407E-2</c:v>
                </c:pt>
                <c:pt idx="3040">
                  <c:v>1.7203634303571306E-2</c:v>
                </c:pt>
                <c:pt idx="3041">
                  <c:v>1.7203634303570407E-2</c:v>
                </c:pt>
                <c:pt idx="3042">
                  <c:v>1.7205686871838551E-2</c:v>
                </c:pt>
                <c:pt idx="3043">
                  <c:v>1.7205686871839401E-2</c:v>
                </c:pt>
                <c:pt idx="3044">
                  <c:v>1.7205686871839401E-2</c:v>
                </c:pt>
                <c:pt idx="3045">
                  <c:v>1.7205686871838551E-2</c:v>
                </c:pt>
                <c:pt idx="3046">
                  <c:v>1.7204455291712942E-2</c:v>
                </c:pt>
                <c:pt idx="3047">
                  <c:v>1.7204455291712065E-2</c:v>
                </c:pt>
                <c:pt idx="3048">
                  <c:v>1.7204455291712065E-2</c:v>
                </c:pt>
                <c:pt idx="3049">
                  <c:v>1.7204455291712065E-2</c:v>
                </c:pt>
                <c:pt idx="3050">
                  <c:v>1.7204455291712065E-2</c:v>
                </c:pt>
                <c:pt idx="3051">
                  <c:v>1.7205686871839401E-2</c:v>
                </c:pt>
                <c:pt idx="3052">
                  <c:v>1.7205686871839401E-2</c:v>
                </c:pt>
                <c:pt idx="3053">
                  <c:v>1.7205686871839401E-2</c:v>
                </c:pt>
                <c:pt idx="3054">
                  <c:v>1.7206097424660265E-2</c:v>
                </c:pt>
                <c:pt idx="3055">
                  <c:v>1.7206097424660265E-2</c:v>
                </c:pt>
                <c:pt idx="3056">
                  <c:v>1.7205686871838551E-2</c:v>
                </c:pt>
                <c:pt idx="3057">
                  <c:v>1.7205686871838551E-2</c:v>
                </c:pt>
                <c:pt idx="3058">
                  <c:v>1.7205686871839401E-2</c:v>
                </c:pt>
                <c:pt idx="3059">
                  <c:v>1.7205686871838551E-2</c:v>
                </c:pt>
                <c:pt idx="3060">
                  <c:v>1.7206097424660265E-2</c:v>
                </c:pt>
                <c:pt idx="3061">
                  <c:v>1.7205686871838551E-2</c:v>
                </c:pt>
                <c:pt idx="3062">
                  <c:v>1.7205686871839401E-2</c:v>
                </c:pt>
                <c:pt idx="3063">
                  <c:v>1.7205686871838551E-2</c:v>
                </c:pt>
                <c:pt idx="3064">
                  <c:v>1.7205686871838551E-2</c:v>
                </c:pt>
                <c:pt idx="3065">
                  <c:v>1.7205686871839401E-2</c:v>
                </c:pt>
                <c:pt idx="3066">
                  <c:v>1.7205686871839401E-2</c:v>
                </c:pt>
                <c:pt idx="3067">
                  <c:v>1.7205686871839401E-2</c:v>
                </c:pt>
                <c:pt idx="3068">
                  <c:v>1.7204455291712942E-2</c:v>
                </c:pt>
                <c:pt idx="3069">
                  <c:v>1.7204455291712065E-2</c:v>
                </c:pt>
                <c:pt idx="3070">
                  <c:v>1.7204455291712065E-2</c:v>
                </c:pt>
                <c:pt idx="3071">
                  <c:v>1.7204455291712065E-2</c:v>
                </c:pt>
                <c:pt idx="3072">
                  <c:v>1.7204455291712065E-2</c:v>
                </c:pt>
                <c:pt idx="3073">
                  <c:v>1.7205686871839401E-2</c:v>
                </c:pt>
                <c:pt idx="3074">
                  <c:v>1.7206097424661105E-2</c:v>
                </c:pt>
                <c:pt idx="3075">
                  <c:v>1.7205686871839401E-2</c:v>
                </c:pt>
                <c:pt idx="3076">
                  <c:v>1.7205686871839401E-2</c:v>
                </c:pt>
                <c:pt idx="3077">
                  <c:v>1.7205686871839401E-2</c:v>
                </c:pt>
                <c:pt idx="3078">
                  <c:v>1.7204865805365312E-2</c:v>
                </c:pt>
                <c:pt idx="3079">
                  <c:v>1.7206097424660265E-2</c:v>
                </c:pt>
                <c:pt idx="3080">
                  <c:v>1.7205686871838551E-2</c:v>
                </c:pt>
                <c:pt idx="3081">
                  <c:v>1.7204455291712065E-2</c:v>
                </c:pt>
                <c:pt idx="3082">
                  <c:v>1.7204455291712065E-2</c:v>
                </c:pt>
                <c:pt idx="3083">
                  <c:v>1.7204455291712065E-2</c:v>
                </c:pt>
                <c:pt idx="3084">
                  <c:v>1.7204455291712942E-2</c:v>
                </c:pt>
                <c:pt idx="3085">
                  <c:v>1.7204455291711187E-2</c:v>
                </c:pt>
                <c:pt idx="3086">
                  <c:v>1.7204455291712942E-2</c:v>
                </c:pt>
                <c:pt idx="3087">
                  <c:v>1.7204455291712065E-2</c:v>
                </c:pt>
                <c:pt idx="3088">
                  <c:v>1.7206097424660265E-2</c:v>
                </c:pt>
                <c:pt idx="3089">
                  <c:v>1.7204455291711187E-2</c:v>
                </c:pt>
                <c:pt idx="3090">
                  <c:v>1.720404479111437E-2</c:v>
                </c:pt>
                <c:pt idx="3091">
                  <c:v>1.720404479111437E-2</c:v>
                </c:pt>
                <c:pt idx="3092">
                  <c:v>1.720404479111437E-2</c:v>
                </c:pt>
                <c:pt idx="3093">
                  <c:v>1.720404479111437E-2</c:v>
                </c:pt>
                <c:pt idx="3094">
                  <c:v>1.7205686871839401E-2</c:v>
                </c:pt>
                <c:pt idx="3095">
                  <c:v>1.7205686871839401E-2</c:v>
                </c:pt>
                <c:pt idx="3096">
                  <c:v>1.7205686871838551E-2</c:v>
                </c:pt>
                <c:pt idx="3097">
                  <c:v>1.7205686871838551E-2</c:v>
                </c:pt>
                <c:pt idx="3098">
                  <c:v>1.7204455291712942E-2</c:v>
                </c:pt>
                <c:pt idx="3099">
                  <c:v>1.7204455291711187E-2</c:v>
                </c:pt>
                <c:pt idx="3100">
                  <c:v>1.7204455291712065E-2</c:v>
                </c:pt>
                <c:pt idx="3101">
                  <c:v>1.7204455291712065E-2</c:v>
                </c:pt>
                <c:pt idx="3102">
                  <c:v>1.7204455291712065E-2</c:v>
                </c:pt>
                <c:pt idx="3103">
                  <c:v>1.7205686871838551E-2</c:v>
                </c:pt>
                <c:pt idx="3104">
                  <c:v>1.7205686871838551E-2</c:v>
                </c:pt>
                <c:pt idx="3105">
                  <c:v>1.7205686871839401E-2</c:v>
                </c:pt>
                <c:pt idx="3106">
                  <c:v>1.7206097424660265E-2</c:v>
                </c:pt>
                <c:pt idx="3107">
                  <c:v>1.7206097424660265E-2</c:v>
                </c:pt>
                <c:pt idx="3108">
                  <c:v>1.7205686871838551E-2</c:v>
                </c:pt>
                <c:pt idx="3109">
                  <c:v>1.7205686871838551E-2</c:v>
                </c:pt>
                <c:pt idx="3110">
                  <c:v>1.7205686871838551E-2</c:v>
                </c:pt>
                <c:pt idx="3111">
                  <c:v>1.7204455291711187E-2</c:v>
                </c:pt>
                <c:pt idx="3112">
                  <c:v>1.7206097424660265E-2</c:v>
                </c:pt>
                <c:pt idx="3113">
                  <c:v>1.7205686871839401E-2</c:v>
                </c:pt>
                <c:pt idx="3114">
                  <c:v>1.7205686871838551E-2</c:v>
                </c:pt>
                <c:pt idx="3115">
                  <c:v>1.7205686871839401E-2</c:v>
                </c:pt>
                <c:pt idx="3116">
                  <c:v>1.7205686871839401E-2</c:v>
                </c:pt>
                <c:pt idx="3117">
                  <c:v>1.7206097424660265E-2</c:v>
                </c:pt>
                <c:pt idx="3118">
                  <c:v>1.7205686871838551E-2</c:v>
                </c:pt>
                <c:pt idx="3119">
                  <c:v>1.7205686871839401E-2</c:v>
                </c:pt>
                <c:pt idx="3120">
                  <c:v>1.7204455291712942E-2</c:v>
                </c:pt>
                <c:pt idx="3121">
                  <c:v>1.7204455291712065E-2</c:v>
                </c:pt>
                <c:pt idx="3122">
                  <c:v>1.7204455291712942E-2</c:v>
                </c:pt>
                <c:pt idx="3123">
                  <c:v>1.7204455291712942E-2</c:v>
                </c:pt>
                <c:pt idx="3124">
                  <c:v>1.7205686871839401E-2</c:v>
                </c:pt>
                <c:pt idx="3125">
                  <c:v>1.7205686871838551E-2</c:v>
                </c:pt>
                <c:pt idx="3126">
                  <c:v>1.7205686871839401E-2</c:v>
                </c:pt>
                <c:pt idx="3127">
                  <c:v>1.7206097424661105E-2</c:v>
                </c:pt>
                <c:pt idx="3128">
                  <c:v>1.7205686871838551E-2</c:v>
                </c:pt>
                <c:pt idx="3129">
                  <c:v>1.7205686871838551E-2</c:v>
                </c:pt>
                <c:pt idx="3130">
                  <c:v>1.7205686871839401E-2</c:v>
                </c:pt>
                <c:pt idx="3131">
                  <c:v>1.7206097424659422E-2</c:v>
                </c:pt>
                <c:pt idx="3132">
                  <c:v>1.7205686871838551E-2</c:v>
                </c:pt>
                <c:pt idx="3133">
                  <c:v>1.7204044791113482E-2</c:v>
                </c:pt>
                <c:pt idx="3134">
                  <c:v>1.720404479111437E-2</c:v>
                </c:pt>
                <c:pt idx="3135">
                  <c:v>1.720404479111437E-2</c:v>
                </c:pt>
                <c:pt idx="3136">
                  <c:v>1.720404479111437E-2</c:v>
                </c:pt>
                <c:pt idx="3137">
                  <c:v>1.7203223829081914E-2</c:v>
                </c:pt>
                <c:pt idx="3138">
                  <c:v>1.7204455291712065E-2</c:v>
                </c:pt>
                <c:pt idx="3139">
                  <c:v>1.7204865805365312E-2</c:v>
                </c:pt>
                <c:pt idx="3140">
                  <c:v>1.720404479111437E-2</c:v>
                </c:pt>
                <c:pt idx="3141">
                  <c:v>1.7204455291712065E-2</c:v>
                </c:pt>
                <c:pt idx="3142">
                  <c:v>1.7204865805366183E-2</c:v>
                </c:pt>
                <c:pt idx="3143">
                  <c:v>1.7204455291711187E-2</c:v>
                </c:pt>
                <c:pt idx="3144">
                  <c:v>1.720404479111437E-2</c:v>
                </c:pt>
                <c:pt idx="3145">
                  <c:v>1.7204865805364445E-2</c:v>
                </c:pt>
                <c:pt idx="3146">
                  <c:v>1.7204865805365312E-2</c:v>
                </c:pt>
                <c:pt idx="3147">
                  <c:v>1.7204865805365312E-2</c:v>
                </c:pt>
                <c:pt idx="3148">
                  <c:v>1.7204865805365312E-2</c:v>
                </c:pt>
                <c:pt idx="3149">
                  <c:v>1.7204865805365312E-2</c:v>
                </c:pt>
                <c:pt idx="3150">
                  <c:v>1.7204455291712065E-2</c:v>
                </c:pt>
                <c:pt idx="3151">
                  <c:v>1.7204455291712065E-2</c:v>
                </c:pt>
                <c:pt idx="3152">
                  <c:v>1.7204455291712065E-2</c:v>
                </c:pt>
                <c:pt idx="3153">
                  <c:v>1.7204455291712065E-2</c:v>
                </c:pt>
                <c:pt idx="3154">
                  <c:v>1.7204455291712065E-2</c:v>
                </c:pt>
                <c:pt idx="3155">
                  <c:v>1.7204865805365312E-2</c:v>
                </c:pt>
                <c:pt idx="3156">
                  <c:v>1.7204865805365312E-2</c:v>
                </c:pt>
                <c:pt idx="3157">
                  <c:v>1.7204865805365312E-2</c:v>
                </c:pt>
                <c:pt idx="3158">
                  <c:v>1.7204865805366183E-2</c:v>
                </c:pt>
                <c:pt idx="3159">
                  <c:v>1.7204865805364445E-2</c:v>
                </c:pt>
                <c:pt idx="3160">
                  <c:v>1.7204865805366183E-2</c:v>
                </c:pt>
                <c:pt idx="3161">
                  <c:v>1.7204865805365312E-2</c:v>
                </c:pt>
                <c:pt idx="3162">
                  <c:v>1.7204865805365312E-2</c:v>
                </c:pt>
                <c:pt idx="3163">
                  <c:v>1.7204865805365312E-2</c:v>
                </c:pt>
                <c:pt idx="3164">
                  <c:v>1.7204865805366183E-2</c:v>
                </c:pt>
                <c:pt idx="3165">
                  <c:v>1.7204865805365312E-2</c:v>
                </c:pt>
                <c:pt idx="3166">
                  <c:v>1.7204865805365312E-2</c:v>
                </c:pt>
                <c:pt idx="3167">
                  <c:v>1.7204865805366183E-2</c:v>
                </c:pt>
                <c:pt idx="3168">
                  <c:v>1.7204865805365312E-2</c:v>
                </c:pt>
                <c:pt idx="3169">
                  <c:v>1.7204865805365312E-2</c:v>
                </c:pt>
                <c:pt idx="3170">
                  <c:v>1.7204865805365312E-2</c:v>
                </c:pt>
                <c:pt idx="3171">
                  <c:v>1.7204865805365312E-2</c:v>
                </c:pt>
                <c:pt idx="3172">
                  <c:v>1.7204455291712065E-2</c:v>
                </c:pt>
                <c:pt idx="3173">
                  <c:v>1.7204455291711187E-2</c:v>
                </c:pt>
                <c:pt idx="3174">
                  <c:v>1.7204455291712065E-2</c:v>
                </c:pt>
                <c:pt idx="3175">
                  <c:v>1.7204455291712065E-2</c:v>
                </c:pt>
                <c:pt idx="3176">
                  <c:v>1.7204865805365312E-2</c:v>
                </c:pt>
                <c:pt idx="3177">
                  <c:v>1.7204865805365312E-2</c:v>
                </c:pt>
                <c:pt idx="3178">
                  <c:v>1.7204865805365312E-2</c:v>
                </c:pt>
                <c:pt idx="3179">
                  <c:v>1.7204865805365312E-2</c:v>
                </c:pt>
                <c:pt idx="3180">
                  <c:v>1.7204865805365312E-2</c:v>
                </c:pt>
                <c:pt idx="3181">
                  <c:v>1.7204865805365312E-2</c:v>
                </c:pt>
                <c:pt idx="3182">
                  <c:v>1.7204865805365312E-2</c:v>
                </c:pt>
                <c:pt idx="3183">
                  <c:v>1.7204865805365312E-2</c:v>
                </c:pt>
                <c:pt idx="3184">
                  <c:v>1.7204865805365312E-2</c:v>
                </c:pt>
                <c:pt idx="3185">
                  <c:v>1.7204455291712065E-2</c:v>
                </c:pt>
                <c:pt idx="3186">
                  <c:v>1.7204455291712065E-2</c:v>
                </c:pt>
                <c:pt idx="3187">
                  <c:v>1.7204455291712065E-2</c:v>
                </c:pt>
                <c:pt idx="3188">
                  <c:v>1.7204455291712065E-2</c:v>
                </c:pt>
                <c:pt idx="3189">
                  <c:v>1.7202402919263778E-2</c:v>
                </c:pt>
                <c:pt idx="3190">
                  <c:v>1.720404479111437E-2</c:v>
                </c:pt>
                <c:pt idx="3191">
                  <c:v>1.720404479111437E-2</c:v>
                </c:pt>
                <c:pt idx="3192">
                  <c:v>1.720404479111437E-2</c:v>
                </c:pt>
                <c:pt idx="3193">
                  <c:v>1.720404479111437E-2</c:v>
                </c:pt>
                <c:pt idx="3194">
                  <c:v>1.7204455291712065E-2</c:v>
                </c:pt>
                <c:pt idx="3195">
                  <c:v>1.7204044791113482E-2</c:v>
                </c:pt>
                <c:pt idx="3196">
                  <c:v>1.7204044791113482E-2</c:v>
                </c:pt>
                <c:pt idx="3197">
                  <c:v>1.7204455291712942E-2</c:v>
                </c:pt>
                <c:pt idx="3198">
                  <c:v>1.7204865805365312E-2</c:v>
                </c:pt>
                <c:pt idx="3199">
                  <c:v>1.7204865805364445E-2</c:v>
                </c:pt>
                <c:pt idx="3200">
                  <c:v>1.7204865805365312E-2</c:v>
                </c:pt>
                <c:pt idx="3201">
                  <c:v>1.7204865805365312E-2</c:v>
                </c:pt>
                <c:pt idx="3202">
                  <c:v>1.7204455291712065E-2</c:v>
                </c:pt>
                <c:pt idx="3203">
                  <c:v>1.7204455291712065E-2</c:v>
                </c:pt>
                <c:pt idx="3204">
                  <c:v>1.7204455291712942E-2</c:v>
                </c:pt>
                <c:pt idx="3205">
                  <c:v>1.7204455291711187E-2</c:v>
                </c:pt>
                <c:pt idx="3206">
                  <c:v>1.7204865805365312E-2</c:v>
                </c:pt>
                <c:pt idx="3207">
                  <c:v>1.7204865805365312E-2</c:v>
                </c:pt>
                <c:pt idx="3208">
                  <c:v>1.7204865805365312E-2</c:v>
                </c:pt>
                <c:pt idx="3209">
                  <c:v>1.7204865805364445E-2</c:v>
                </c:pt>
                <c:pt idx="3210">
                  <c:v>1.7204865805365312E-2</c:v>
                </c:pt>
                <c:pt idx="3211">
                  <c:v>1.7204865805364445E-2</c:v>
                </c:pt>
                <c:pt idx="3212">
                  <c:v>1.7204865805365312E-2</c:v>
                </c:pt>
                <c:pt idx="3213">
                  <c:v>1.7204865805364445E-2</c:v>
                </c:pt>
                <c:pt idx="3214">
                  <c:v>1.7204865805365312E-2</c:v>
                </c:pt>
                <c:pt idx="3215">
                  <c:v>1.7204865805366183E-2</c:v>
                </c:pt>
                <c:pt idx="3216">
                  <c:v>1.7204865805365312E-2</c:v>
                </c:pt>
                <c:pt idx="3217">
                  <c:v>1.7204865805365312E-2</c:v>
                </c:pt>
                <c:pt idx="3218">
                  <c:v>1.7204865805365312E-2</c:v>
                </c:pt>
                <c:pt idx="3219">
                  <c:v>1.7204865805365312E-2</c:v>
                </c:pt>
                <c:pt idx="3220">
                  <c:v>1.7204865805365312E-2</c:v>
                </c:pt>
                <c:pt idx="3221">
                  <c:v>1.7204865805365312E-2</c:v>
                </c:pt>
                <c:pt idx="3222">
                  <c:v>1.7204865805365312E-2</c:v>
                </c:pt>
                <c:pt idx="3223">
                  <c:v>1.7204865805364445E-2</c:v>
                </c:pt>
                <c:pt idx="3224">
                  <c:v>1.7204455291711187E-2</c:v>
                </c:pt>
                <c:pt idx="3225">
                  <c:v>1.7204455291712942E-2</c:v>
                </c:pt>
                <c:pt idx="3226">
                  <c:v>1.7204455291712065E-2</c:v>
                </c:pt>
                <c:pt idx="3227">
                  <c:v>1.7206097424660265E-2</c:v>
                </c:pt>
                <c:pt idx="3228">
                  <c:v>1.7204865805364445E-2</c:v>
                </c:pt>
                <c:pt idx="3229">
                  <c:v>1.7204865805365312E-2</c:v>
                </c:pt>
                <c:pt idx="3230">
                  <c:v>1.7204865805366183E-2</c:v>
                </c:pt>
                <c:pt idx="3231">
                  <c:v>1.7204865805364445E-2</c:v>
                </c:pt>
                <c:pt idx="3232">
                  <c:v>1.7204865805364445E-2</c:v>
                </c:pt>
                <c:pt idx="3233">
                  <c:v>1.7204865805366183E-2</c:v>
                </c:pt>
                <c:pt idx="3234">
                  <c:v>1.7204865805365312E-2</c:v>
                </c:pt>
                <c:pt idx="3235">
                  <c:v>1.7204865805365312E-2</c:v>
                </c:pt>
                <c:pt idx="3236">
                  <c:v>1.7204455291712065E-2</c:v>
                </c:pt>
                <c:pt idx="3237">
                  <c:v>1.720404479111437E-2</c:v>
                </c:pt>
                <c:pt idx="3238">
                  <c:v>1.720404479111437E-2</c:v>
                </c:pt>
                <c:pt idx="3239">
                  <c:v>1.720404479111437E-2</c:v>
                </c:pt>
                <c:pt idx="3240">
                  <c:v>1.7204455291712065E-2</c:v>
                </c:pt>
                <c:pt idx="3241">
                  <c:v>1.720404479111437E-2</c:v>
                </c:pt>
                <c:pt idx="3242">
                  <c:v>1.720404479111437E-2</c:v>
                </c:pt>
                <c:pt idx="3243">
                  <c:v>1.720404479111437E-2</c:v>
                </c:pt>
                <c:pt idx="3244">
                  <c:v>1.720404479111437E-2</c:v>
                </c:pt>
                <c:pt idx="3245">
                  <c:v>1.720404479111437E-2</c:v>
                </c:pt>
                <c:pt idx="3246">
                  <c:v>1.7203634303571306E-2</c:v>
                </c:pt>
                <c:pt idx="3247">
                  <c:v>1.7203634303571306E-2</c:v>
                </c:pt>
                <c:pt idx="3248">
                  <c:v>1.7203634303571306E-2</c:v>
                </c:pt>
                <c:pt idx="3249">
                  <c:v>1.7203634303570407E-2</c:v>
                </c:pt>
                <c:pt idx="3250">
                  <c:v>1.7204865805365312E-2</c:v>
                </c:pt>
                <c:pt idx="3251">
                  <c:v>1.7204865805365312E-2</c:v>
                </c:pt>
                <c:pt idx="3252">
                  <c:v>1.7204865805365312E-2</c:v>
                </c:pt>
                <c:pt idx="3253">
                  <c:v>1.7204865805365312E-2</c:v>
                </c:pt>
                <c:pt idx="3254">
                  <c:v>1.7204455291712065E-2</c:v>
                </c:pt>
                <c:pt idx="3255">
                  <c:v>1.7204455291712065E-2</c:v>
                </c:pt>
                <c:pt idx="3256">
                  <c:v>1.7204455291711187E-2</c:v>
                </c:pt>
                <c:pt idx="3257">
                  <c:v>1.7204455291712065E-2</c:v>
                </c:pt>
                <c:pt idx="3258">
                  <c:v>1.7204865805365312E-2</c:v>
                </c:pt>
                <c:pt idx="3259">
                  <c:v>1.7204865805365312E-2</c:v>
                </c:pt>
                <c:pt idx="3260">
                  <c:v>1.7204865805365312E-2</c:v>
                </c:pt>
                <c:pt idx="3261">
                  <c:v>1.7204865805365312E-2</c:v>
                </c:pt>
                <c:pt idx="3262">
                  <c:v>1.7204865805365312E-2</c:v>
                </c:pt>
                <c:pt idx="3263">
                  <c:v>1.7204865805365312E-2</c:v>
                </c:pt>
                <c:pt idx="3264">
                  <c:v>1.7204865805365312E-2</c:v>
                </c:pt>
                <c:pt idx="3265">
                  <c:v>1.7204865805365312E-2</c:v>
                </c:pt>
                <c:pt idx="3266">
                  <c:v>1.7204865805364445E-2</c:v>
                </c:pt>
                <c:pt idx="3267">
                  <c:v>1.7204865805365312E-2</c:v>
                </c:pt>
                <c:pt idx="3268">
                  <c:v>1.7204865805365312E-2</c:v>
                </c:pt>
                <c:pt idx="3269">
                  <c:v>1.7204865805365312E-2</c:v>
                </c:pt>
                <c:pt idx="3270">
                  <c:v>1.7204865805365312E-2</c:v>
                </c:pt>
                <c:pt idx="3271">
                  <c:v>1.7204865805365312E-2</c:v>
                </c:pt>
                <c:pt idx="3272">
                  <c:v>1.7204865805365312E-2</c:v>
                </c:pt>
                <c:pt idx="3273">
                  <c:v>1.7204865805365312E-2</c:v>
                </c:pt>
                <c:pt idx="3274">
                  <c:v>1.7204865805365312E-2</c:v>
                </c:pt>
                <c:pt idx="3275">
                  <c:v>1.7204865805365312E-2</c:v>
                </c:pt>
                <c:pt idx="3276">
                  <c:v>1.7204455291712065E-2</c:v>
                </c:pt>
                <c:pt idx="3277">
                  <c:v>1.7204455291712065E-2</c:v>
                </c:pt>
                <c:pt idx="3278">
                  <c:v>1.7204455291712065E-2</c:v>
                </c:pt>
                <c:pt idx="3279">
                  <c:v>1.7204455291712942E-2</c:v>
                </c:pt>
                <c:pt idx="3280">
                  <c:v>1.7206097424659422E-2</c:v>
                </c:pt>
                <c:pt idx="3281">
                  <c:v>1.7204865805365312E-2</c:v>
                </c:pt>
                <c:pt idx="3282">
                  <c:v>1.7204865805365312E-2</c:v>
                </c:pt>
                <c:pt idx="3283">
                  <c:v>1.7204865805365312E-2</c:v>
                </c:pt>
                <c:pt idx="3284">
                  <c:v>1.7204865805365312E-2</c:v>
                </c:pt>
                <c:pt idx="3285">
                  <c:v>1.7204865805364445E-2</c:v>
                </c:pt>
                <c:pt idx="3286">
                  <c:v>1.7204865805365312E-2</c:v>
                </c:pt>
                <c:pt idx="3287">
                  <c:v>1.7204865805365312E-2</c:v>
                </c:pt>
                <c:pt idx="3288">
                  <c:v>1.7205686871839401E-2</c:v>
                </c:pt>
                <c:pt idx="3289">
                  <c:v>1.7204455291712065E-2</c:v>
                </c:pt>
                <c:pt idx="3290">
                  <c:v>1.7204455291712065E-2</c:v>
                </c:pt>
                <c:pt idx="3291">
                  <c:v>1.7204455291712065E-2</c:v>
                </c:pt>
                <c:pt idx="3292">
                  <c:v>1.7204455291711187E-2</c:v>
                </c:pt>
                <c:pt idx="3293">
                  <c:v>1.7204455291712065E-2</c:v>
                </c:pt>
                <c:pt idx="3294">
                  <c:v>1.7204455291712065E-2</c:v>
                </c:pt>
                <c:pt idx="3295">
                  <c:v>1.7204455291712065E-2</c:v>
                </c:pt>
                <c:pt idx="3296">
                  <c:v>1.7204455291712065E-2</c:v>
                </c:pt>
                <c:pt idx="3297">
                  <c:v>1.7204455291712942E-2</c:v>
                </c:pt>
                <c:pt idx="3298">
                  <c:v>1.720404479111437E-2</c:v>
                </c:pt>
                <c:pt idx="3299">
                  <c:v>1.720404479111437E-2</c:v>
                </c:pt>
                <c:pt idx="3300">
                  <c:v>1.720404479111437E-2</c:v>
                </c:pt>
                <c:pt idx="3301">
                  <c:v>1.720404479111437E-2</c:v>
                </c:pt>
                <c:pt idx="3302">
                  <c:v>1.7204865805366183E-2</c:v>
                </c:pt>
                <c:pt idx="3303">
                  <c:v>1.7204865805365312E-2</c:v>
                </c:pt>
                <c:pt idx="3304">
                  <c:v>1.7204865805365312E-2</c:v>
                </c:pt>
                <c:pt idx="3305">
                  <c:v>1.7204865805365312E-2</c:v>
                </c:pt>
                <c:pt idx="3306">
                  <c:v>1.7204455291712065E-2</c:v>
                </c:pt>
                <c:pt idx="3307">
                  <c:v>1.7204455291712065E-2</c:v>
                </c:pt>
                <c:pt idx="3308">
                  <c:v>1.7204455291712065E-2</c:v>
                </c:pt>
                <c:pt idx="3309">
                  <c:v>1.7204455291712942E-2</c:v>
                </c:pt>
                <c:pt idx="3310">
                  <c:v>1.7204455291712065E-2</c:v>
                </c:pt>
                <c:pt idx="3311">
                  <c:v>1.7204865805366183E-2</c:v>
                </c:pt>
                <c:pt idx="3312">
                  <c:v>1.7204865805365312E-2</c:v>
                </c:pt>
                <c:pt idx="3313">
                  <c:v>1.7204865805365312E-2</c:v>
                </c:pt>
                <c:pt idx="3314">
                  <c:v>1.7204865805365312E-2</c:v>
                </c:pt>
                <c:pt idx="3315">
                  <c:v>1.7204865805364445E-2</c:v>
                </c:pt>
                <c:pt idx="3316">
                  <c:v>1.7204865805364445E-2</c:v>
                </c:pt>
                <c:pt idx="3317">
                  <c:v>1.7204865805365312E-2</c:v>
                </c:pt>
                <c:pt idx="3318">
                  <c:v>1.7204865805365312E-2</c:v>
                </c:pt>
                <c:pt idx="3319">
                  <c:v>1.7204865805365312E-2</c:v>
                </c:pt>
                <c:pt idx="3320">
                  <c:v>1.7204865805366183E-2</c:v>
                </c:pt>
                <c:pt idx="3321">
                  <c:v>1.7204865805365312E-2</c:v>
                </c:pt>
                <c:pt idx="3322">
                  <c:v>1.7204865805364445E-2</c:v>
                </c:pt>
                <c:pt idx="3323">
                  <c:v>1.7204865805365312E-2</c:v>
                </c:pt>
                <c:pt idx="3324">
                  <c:v>1.7204865805365312E-2</c:v>
                </c:pt>
                <c:pt idx="3325">
                  <c:v>1.7206097424661105E-2</c:v>
                </c:pt>
                <c:pt idx="3326">
                  <c:v>1.7204865805364445E-2</c:v>
                </c:pt>
                <c:pt idx="3327">
                  <c:v>1.7204865805366183E-2</c:v>
                </c:pt>
                <c:pt idx="3328">
                  <c:v>1.7204455291711187E-2</c:v>
                </c:pt>
                <c:pt idx="3329">
                  <c:v>1.7204455291712065E-2</c:v>
                </c:pt>
                <c:pt idx="3330">
                  <c:v>1.7204455291712065E-2</c:v>
                </c:pt>
                <c:pt idx="3331">
                  <c:v>1.7204455291712065E-2</c:v>
                </c:pt>
                <c:pt idx="3332">
                  <c:v>1.7204455291712065E-2</c:v>
                </c:pt>
                <c:pt idx="3333">
                  <c:v>1.7204865805365312E-2</c:v>
                </c:pt>
                <c:pt idx="3334">
                  <c:v>1.7204865805365312E-2</c:v>
                </c:pt>
                <c:pt idx="3335">
                  <c:v>1.7204865805365312E-2</c:v>
                </c:pt>
                <c:pt idx="3336">
                  <c:v>1.7204865805365312E-2</c:v>
                </c:pt>
                <c:pt idx="3337">
                  <c:v>1.7204865805366183E-2</c:v>
                </c:pt>
                <c:pt idx="3338">
                  <c:v>1.7204865805366183E-2</c:v>
                </c:pt>
                <c:pt idx="3339">
                  <c:v>1.7204865805365312E-2</c:v>
                </c:pt>
                <c:pt idx="3340">
                  <c:v>1.7205686871838551E-2</c:v>
                </c:pt>
                <c:pt idx="3341">
                  <c:v>1.720404479111437E-2</c:v>
                </c:pt>
                <c:pt idx="3342">
                  <c:v>1.720404479111437E-2</c:v>
                </c:pt>
                <c:pt idx="3343">
                  <c:v>1.720404479111437E-2</c:v>
                </c:pt>
                <c:pt idx="3344">
                  <c:v>1.7204044791115258E-2</c:v>
                </c:pt>
                <c:pt idx="3345">
                  <c:v>1.7204455291712065E-2</c:v>
                </c:pt>
                <c:pt idx="3346">
                  <c:v>1.7204044791113482E-2</c:v>
                </c:pt>
                <c:pt idx="3347">
                  <c:v>1.720404479111437E-2</c:v>
                </c:pt>
                <c:pt idx="3348">
                  <c:v>1.720404479111437E-2</c:v>
                </c:pt>
                <c:pt idx="3349">
                  <c:v>1.7204044791113482E-2</c:v>
                </c:pt>
                <c:pt idx="3350">
                  <c:v>1.7203634303571306E-2</c:v>
                </c:pt>
                <c:pt idx="3351">
                  <c:v>1.7203634303570407E-2</c:v>
                </c:pt>
                <c:pt idx="3352">
                  <c:v>1.7203634303570407E-2</c:v>
                </c:pt>
                <c:pt idx="3353">
                  <c:v>1.7203634303572204E-2</c:v>
                </c:pt>
                <c:pt idx="3354">
                  <c:v>1.7205686871838551E-2</c:v>
                </c:pt>
                <c:pt idx="3355">
                  <c:v>1.7205686871838551E-2</c:v>
                </c:pt>
                <c:pt idx="3356">
                  <c:v>1.7205686871839401E-2</c:v>
                </c:pt>
                <c:pt idx="3357">
                  <c:v>1.7204865805365312E-2</c:v>
                </c:pt>
                <c:pt idx="3358">
                  <c:v>1.7204455291712065E-2</c:v>
                </c:pt>
                <c:pt idx="3359">
                  <c:v>1.7204455291712065E-2</c:v>
                </c:pt>
                <c:pt idx="3360">
                  <c:v>1.7204455291712942E-2</c:v>
                </c:pt>
                <c:pt idx="3361">
                  <c:v>1.7204455291712065E-2</c:v>
                </c:pt>
                <c:pt idx="3362">
                  <c:v>1.7205686871838551E-2</c:v>
                </c:pt>
                <c:pt idx="3363">
                  <c:v>1.7205686871839401E-2</c:v>
                </c:pt>
                <c:pt idx="3364">
                  <c:v>1.7205686871838551E-2</c:v>
                </c:pt>
                <c:pt idx="3365">
                  <c:v>1.7205686871839401E-2</c:v>
                </c:pt>
                <c:pt idx="3366">
                  <c:v>1.7206097424660265E-2</c:v>
                </c:pt>
                <c:pt idx="3367">
                  <c:v>1.7206097424659422E-2</c:v>
                </c:pt>
                <c:pt idx="3368">
                  <c:v>1.7205686871839401E-2</c:v>
                </c:pt>
                <c:pt idx="3369">
                  <c:v>1.7205686871838551E-2</c:v>
                </c:pt>
                <c:pt idx="3370">
                  <c:v>1.7205686871838551E-2</c:v>
                </c:pt>
                <c:pt idx="3371">
                  <c:v>1.7204455291712942E-2</c:v>
                </c:pt>
                <c:pt idx="3372">
                  <c:v>1.7206097424660265E-2</c:v>
                </c:pt>
                <c:pt idx="3373">
                  <c:v>1.7205686871838551E-2</c:v>
                </c:pt>
                <c:pt idx="3374">
                  <c:v>1.7205686871838551E-2</c:v>
                </c:pt>
                <c:pt idx="3375">
                  <c:v>1.7205686871839401E-2</c:v>
                </c:pt>
                <c:pt idx="3376">
                  <c:v>1.7205686871839401E-2</c:v>
                </c:pt>
                <c:pt idx="3377">
                  <c:v>1.7205686871838551E-2</c:v>
                </c:pt>
                <c:pt idx="3378">
                  <c:v>1.7205686871838551E-2</c:v>
                </c:pt>
                <c:pt idx="3379">
                  <c:v>1.7205686871839401E-2</c:v>
                </c:pt>
                <c:pt idx="3380">
                  <c:v>1.7204455291712065E-2</c:v>
                </c:pt>
                <c:pt idx="3381">
                  <c:v>1.7204455291712065E-2</c:v>
                </c:pt>
                <c:pt idx="3382">
                  <c:v>1.7204455291712065E-2</c:v>
                </c:pt>
                <c:pt idx="3383">
                  <c:v>1.7204455291712065E-2</c:v>
                </c:pt>
                <c:pt idx="3384">
                  <c:v>1.7204455291712065E-2</c:v>
                </c:pt>
                <c:pt idx="3385">
                  <c:v>1.7205686871838551E-2</c:v>
                </c:pt>
                <c:pt idx="3386">
                  <c:v>1.7206097424661105E-2</c:v>
                </c:pt>
                <c:pt idx="3387">
                  <c:v>1.7205686871839401E-2</c:v>
                </c:pt>
                <c:pt idx="3388">
                  <c:v>1.7205686871838551E-2</c:v>
                </c:pt>
                <c:pt idx="3389">
                  <c:v>1.7205686871839401E-2</c:v>
                </c:pt>
                <c:pt idx="3390">
                  <c:v>1.7204865805364445E-2</c:v>
                </c:pt>
                <c:pt idx="3391">
                  <c:v>1.7206097424660265E-2</c:v>
                </c:pt>
                <c:pt idx="3392">
                  <c:v>1.7205686871838551E-2</c:v>
                </c:pt>
                <c:pt idx="3393">
                  <c:v>1.720404479111437E-2</c:v>
                </c:pt>
                <c:pt idx="3394">
                  <c:v>1.720404479111437E-2</c:v>
                </c:pt>
                <c:pt idx="3395">
                  <c:v>1.720404479111437E-2</c:v>
                </c:pt>
                <c:pt idx="3396">
                  <c:v>1.7204044791115258E-2</c:v>
                </c:pt>
                <c:pt idx="3397">
                  <c:v>1.7204455291712942E-2</c:v>
                </c:pt>
                <c:pt idx="3398">
                  <c:v>1.720404479111437E-2</c:v>
                </c:pt>
                <c:pt idx="3399">
                  <c:v>1.720404479111437E-2</c:v>
                </c:pt>
                <c:pt idx="3400">
                  <c:v>1.720404479111437E-2</c:v>
                </c:pt>
                <c:pt idx="3401">
                  <c:v>1.720404479111437E-2</c:v>
                </c:pt>
                <c:pt idx="3402">
                  <c:v>1.7203634303570407E-2</c:v>
                </c:pt>
                <c:pt idx="3403">
                  <c:v>1.7203634303570407E-2</c:v>
                </c:pt>
                <c:pt idx="3404">
                  <c:v>1.7203634303571306E-2</c:v>
                </c:pt>
                <c:pt idx="3405">
                  <c:v>1.7203634303570407E-2</c:v>
                </c:pt>
                <c:pt idx="3406">
                  <c:v>1.7205686871838551E-2</c:v>
                </c:pt>
                <c:pt idx="3407">
                  <c:v>1.7205686871839401E-2</c:v>
                </c:pt>
                <c:pt idx="3408">
                  <c:v>1.7205686871838551E-2</c:v>
                </c:pt>
                <c:pt idx="3409">
                  <c:v>1.7205686871838551E-2</c:v>
                </c:pt>
                <c:pt idx="3410">
                  <c:v>1.7204455291712942E-2</c:v>
                </c:pt>
                <c:pt idx="3411">
                  <c:v>1.7204455291712942E-2</c:v>
                </c:pt>
                <c:pt idx="3412">
                  <c:v>1.7204455291712065E-2</c:v>
                </c:pt>
                <c:pt idx="3413">
                  <c:v>1.7204455291712065E-2</c:v>
                </c:pt>
                <c:pt idx="3414">
                  <c:v>1.7204455291712065E-2</c:v>
                </c:pt>
                <c:pt idx="3415">
                  <c:v>1.7205686871840251E-2</c:v>
                </c:pt>
                <c:pt idx="3416">
                  <c:v>1.7205686871838551E-2</c:v>
                </c:pt>
                <c:pt idx="3417">
                  <c:v>1.7205686871838551E-2</c:v>
                </c:pt>
                <c:pt idx="3418">
                  <c:v>1.7206097424660265E-2</c:v>
                </c:pt>
                <c:pt idx="3419">
                  <c:v>1.7206097424660265E-2</c:v>
                </c:pt>
                <c:pt idx="3420">
                  <c:v>1.7205686871839401E-2</c:v>
                </c:pt>
                <c:pt idx="3421">
                  <c:v>1.7205686871838551E-2</c:v>
                </c:pt>
                <c:pt idx="3422">
                  <c:v>1.7205686871838551E-2</c:v>
                </c:pt>
                <c:pt idx="3423">
                  <c:v>1.7204455291711187E-2</c:v>
                </c:pt>
                <c:pt idx="3424">
                  <c:v>1.7206097424660265E-2</c:v>
                </c:pt>
                <c:pt idx="3425">
                  <c:v>1.7205686871838551E-2</c:v>
                </c:pt>
                <c:pt idx="3426">
                  <c:v>1.7205686871839401E-2</c:v>
                </c:pt>
                <c:pt idx="3427">
                  <c:v>1.7205686871839401E-2</c:v>
                </c:pt>
                <c:pt idx="3428">
                  <c:v>1.7205686871838551E-2</c:v>
                </c:pt>
                <c:pt idx="3429">
                  <c:v>1.7206097424661105E-2</c:v>
                </c:pt>
                <c:pt idx="3430">
                  <c:v>1.7205686871838551E-2</c:v>
                </c:pt>
                <c:pt idx="3431">
                  <c:v>1.7205686871839401E-2</c:v>
                </c:pt>
                <c:pt idx="3432">
                  <c:v>1.7204455291712065E-2</c:v>
                </c:pt>
                <c:pt idx="3433">
                  <c:v>1.7204455291712065E-2</c:v>
                </c:pt>
                <c:pt idx="3434">
                  <c:v>1.7204455291711187E-2</c:v>
                </c:pt>
                <c:pt idx="3435">
                  <c:v>1.7204455291712065E-2</c:v>
                </c:pt>
                <c:pt idx="3436">
                  <c:v>1.7205686871839401E-2</c:v>
                </c:pt>
                <c:pt idx="3437">
                  <c:v>1.7205686871838551E-2</c:v>
                </c:pt>
                <c:pt idx="3438">
                  <c:v>1.7205686871838551E-2</c:v>
                </c:pt>
                <c:pt idx="3439">
                  <c:v>1.7206097424660265E-2</c:v>
                </c:pt>
                <c:pt idx="3440">
                  <c:v>1.7205686871839401E-2</c:v>
                </c:pt>
                <c:pt idx="3441">
                  <c:v>1.7205686871839401E-2</c:v>
                </c:pt>
                <c:pt idx="3442">
                  <c:v>1.7205686871839401E-2</c:v>
                </c:pt>
                <c:pt idx="3443">
                  <c:v>1.7206097424660265E-2</c:v>
                </c:pt>
                <c:pt idx="3444">
                  <c:v>1.7205686871838551E-2</c:v>
                </c:pt>
                <c:pt idx="3445">
                  <c:v>1.720404479111437E-2</c:v>
                </c:pt>
                <c:pt idx="3446">
                  <c:v>1.7204044791113482E-2</c:v>
                </c:pt>
                <c:pt idx="3447">
                  <c:v>1.720404479111437E-2</c:v>
                </c:pt>
                <c:pt idx="3448">
                  <c:v>1.720404479111437E-2</c:v>
                </c:pt>
                <c:pt idx="3449">
                  <c:v>1.7203223829081005E-2</c:v>
                </c:pt>
                <c:pt idx="3450">
                  <c:v>1.7204865805365312E-2</c:v>
                </c:pt>
                <c:pt idx="3451">
                  <c:v>1.7204455291712065E-2</c:v>
                </c:pt>
                <c:pt idx="3452">
                  <c:v>1.720404479111437E-2</c:v>
                </c:pt>
                <c:pt idx="3453">
                  <c:v>1.7204455291712065E-2</c:v>
                </c:pt>
                <c:pt idx="3454">
                  <c:v>1.7204865805365312E-2</c:v>
                </c:pt>
                <c:pt idx="3455">
                  <c:v>1.7204455291712065E-2</c:v>
                </c:pt>
                <c:pt idx="3456">
                  <c:v>1.7204044791113482E-2</c:v>
                </c:pt>
                <c:pt idx="3457">
                  <c:v>1.7204865805365312E-2</c:v>
                </c:pt>
                <c:pt idx="3458">
                  <c:v>1.7204865805365312E-2</c:v>
                </c:pt>
                <c:pt idx="3459">
                  <c:v>1.7204865805366183E-2</c:v>
                </c:pt>
                <c:pt idx="3460">
                  <c:v>1.7204865805364445E-2</c:v>
                </c:pt>
                <c:pt idx="3461">
                  <c:v>1.7204865805365312E-2</c:v>
                </c:pt>
                <c:pt idx="3462">
                  <c:v>1.7204455291712065E-2</c:v>
                </c:pt>
                <c:pt idx="3463">
                  <c:v>1.7204455291712065E-2</c:v>
                </c:pt>
                <c:pt idx="3464">
                  <c:v>1.7204455291712065E-2</c:v>
                </c:pt>
                <c:pt idx="3465">
                  <c:v>1.7204455291712065E-2</c:v>
                </c:pt>
                <c:pt idx="3466">
                  <c:v>1.7204455291712065E-2</c:v>
                </c:pt>
                <c:pt idx="3467">
                  <c:v>1.7204865805365312E-2</c:v>
                </c:pt>
                <c:pt idx="3468">
                  <c:v>1.7204865805365312E-2</c:v>
                </c:pt>
                <c:pt idx="3469">
                  <c:v>1.7204865805365312E-2</c:v>
                </c:pt>
                <c:pt idx="3470">
                  <c:v>1.7204865805364445E-2</c:v>
                </c:pt>
                <c:pt idx="3471">
                  <c:v>1.7204865805365312E-2</c:v>
                </c:pt>
                <c:pt idx="3472">
                  <c:v>1.7204865805365312E-2</c:v>
                </c:pt>
                <c:pt idx="3473">
                  <c:v>1.7204865805366183E-2</c:v>
                </c:pt>
                <c:pt idx="3474">
                  <c:v>1.7204865805365312E-2</c:v>
                </c:pt>
                <c:pt idx="3475">
                  <c:v>1.7204865805365312E-2</c:v>
                </c:pt>
                <c:pt idx="3476">
                  <c:v>1.7204865805365312E-2</c:v>
                </c:pt>
                <c:pt idx="3477">
                  <c:v>1.7204865805365312E-2</c:v>
                </c:pt>
                <c:pt idx="3478">
                  <c:v>1.7204865805365312E-2</c:v>
                </c:pt>
                <c:pt idx="3479">
                  <c:v>1.7204865805366183E-2</c:v>
                </c:pt>
                <c:pt idx="3480">
                  <c:v>1.7204865805365312E-2</c:v>
                </c:pt>
                <c:pt idx="3481">
                  <c:v>1.7204865805365312E-2</c:v>
                </c:pt>
                <c:pt idx="3482">
                  <c:v>1.7204865805365312E-2</c:v>
                </c:pt>
                <c:pt idx="3483">
                  <c:v>1.7204865805365312E-2</c:v>
                </c:pt>
                <c:pt idx="3484">
                  <c:v>1.7204455291711187E-2</c:v>
                </c:pt>
                <c:pt idx="3485">
                  <c:v>1.7204455291712942E-2</c:v>
                </c:pt>
                <c:pt idx="3486">
                  <c:v>1.7204455291712065E-2</c:v>
                </c:pt>
                <c:pt idx="3487">
                  <c:v>1.7204455291712065E-2</c:v>
                </c:pt>
                <c:pt idx="3488">
                  <c:v>1.7204865805366183E-2</c:v>
                </c:pt>
                <c:pt idx="3489">
                  <c:v>1.7204865805364445E-2</c:v>
                </c:pt>
                <c:pt idx="3490">
                  <c:v>1.7204865805365312E-2</c:v>
                </c:pt>
                <c:pt idx="3491">
                  <c:v>1.7204865805365312E-2</c:v>
                </c:pt>
                <c:pt idx="3492">
                  <c:v>1.7204865805367051E-2</c:v>
                </c:pt>
                <c:pt idx="3493">
                  <c:v>1.7204865805364445E-2</c:v>
                </c:pt>
                <c:pt idx="3494">
                  <c:v>1.7204865805365312E-2</c:v>
                </c:pt>
                <c:pt idx="3495">
                  <c:v>1.7204865805365312E-2</c:v>
                </c:pt>
                <c:pt idx="3496">
                  <c:v>1.7204865805365312E-2</c:v>
                </c:pt>
                <c:pt idx="3497">
                  <c:v>1.7204455291712065E-2</c:v>
                </c:pt>
                <c:pt idx="3498">
                  <c:v>1.7204455291712065E-2</c:v>
                </c:pt>
                <c:pt idx="3499">
                  <c:v>1.7204455291712065E-2</c:v>
                </c:pt>
                <c:pt idx="3500">
                  <c:v>1.7204455291712065E-2</c:v>
                </c:pt>
                <c:pt idx="3501">
                  <c:v>1.7204455291712065E-2</c:v>
                </c:pt>
                <c:pt idx="3502">
                  <c:v>1.7204455291712065E-2</c:v>
                </c:pt>
                <c:pt idx="3503">
                  <c:v>1.7204455291712065E-2</c:v>
                </c:pt>
                <c:pt idx="3504">
                  <c:v>1.7204455291712065E-2</c:v>
                </c:pt>
                <c:pt idx="3505">
                  <c:v>1.7204455291711187E-2</c:v>
                </c:pt>
                <c:pt idx="3506">
                  <c:v>1.7204455291712065E-2</c:v>
                </c:pt>
                <c:pt idx="3507">
                  <c:v>1.720404479111437E-2</c:v>
                </c:pt>
                <c:pt idx="3508">
                  <c:v>1.720404479111437E-2</c:v>
                </c:pt>
                <c:pt idx="3509">
                  <c:v>1.7204455291712065E-2</c:v>
                </c:pt>
                <c:pt idx="3510">
                  <c:v>1.7204865805365312E-2</c:v>
                </c:pt>
                <c:pt idx="3511">
                  <c:v>1.7204865805366183E-2</c:v>
                </c:pt>
                <c:pt idx="3512">
                  <c:v>1.7204865805364445E-2</c:v>
                </c:pt>
                <c:pt idx="3513">
                  <c:v>1.7204865805366183E-2</c:v>
                </c:pt>
                <c:pt idx="3514">
                  <c:v>1.7204455291712065E-2</c:v>
                </c:pt>
                <c:pt idx="3515">
                  <c:v>1.7204455291712065E-2</c:v>
                </c:pt>
                <c:pt idx="3516">
                  <c:v>1.7204455291712065E-2</c:v>
                </c:pt>
                <c:pt idx="3517">
                  <c:v>1.7204455291712065E-2</c:v>
                </c:pt>
                <c:pt idx="3518">
                  <c:v>1.7204865805366183E-2</c:v>
                </c:pt>
                <c:pt idx="3519">
                  <c:v>1.7204865805365312E-2</c:v>
                </c:pt>
                <c:pt idx="3520">
                  <c:v>1.7204865805365312E-2</c:v>
                </c:pt>
                <c:pt idx="3521">
                  <c:v>1.7204865805365312E-2</c:v>
                </c:pt>
                <c:pt idx="3522">
                  <c:v>1.7204865805365312E-2</c:v>
                </c:pt>
                <c:pt idx="3523">
                  <c:v>1.7204865805365312E-2</c:v>
                </c:pt>
                <c:pt idx="3524">
                  <c:v>1.7204865805365312E-2</c:v>
                </c:pt>
                <c:pt idx="3525">
                  <c:v>1.7204865805365312E-2</c:v>
                </c:pt>
                <c:pt idx="3526">
                  <c:v>1.7204865805364445E-2</c:v>
                </c:pt>
                <c:pt idx="3527">
                  <c:v>1.7204865805365312E-2</c:v>
                </c:pt>
                <c:pt idx="3528">
                  <c:v>1.7204865805364445E-2</c:v>
                </c:pt>
                <c:pt idx="3529">
                  <c:v>1.7204865805366183E-2</c:v>
                </c:pt>
                <c:pt idx="3530">
                  <c:v>1.7204865805365312E-2</c:v>
                </c:pt>
                <c:pt idx="3531">
                  <c:v>1.7204865805365312E-2</c:v>
                </c:pt>
                <c:pt idx="3532">
                  <c:v>1.7204865805366183E-2</c:v>
                </c:pt>
                <c:pt idx="3533">
                  <c:v>1.7204865805365312E-2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723200"/>
        <c:axId val="40672947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42604</c:v>
                </c:pt>
                <c:pt idx="1">
                  <c:v>42635</c:v>
                </c:pt>
                <c:pt idx="2">
                  <c:v>42667</c:v>
                </c:pt>
                <c:pt idx="3">
                  <c:v>42696</c:v>
                </c:pt>
                <c:pt idx="4">
                  <c:v>42726</c:v>
                </c:pt>
                <c:pt idx="5">
                  <c:v>42758</c:v>
                </c:pt>
                <c:pt idx="6">
                  <c:v>42788</c:v>
                </c:pt>
                <c:pt idx="7">
                  <c:v>42816</c:v>
                </c:pt>
                <c:pt idx="8">
                  <c:v>42849</c:v>
                </c:pt>
                <c:pt idx="9">
                  <c:v>42877</c:v>
                </c:pt>
                <c:pt idx="10">
                  <c:v>42908</c:v>
                </c:pt>
                <c:pt idx="11">
                  <c:v>42940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7.4599999999999996E-3</c:v>
                </c:pt>
                <c:pt idx="1">
                  <c:v>7.7800000000000005E-3</c:v>
                </c:pt>
                <c:pt idx="2">
                  <c:v>8.0800000000000004E-3</c:v>
                </c:pt>
                <c:pt idx="3">
                  <c:v>8.3400000000000002E-3</c:v>
                </c:pt>
                <c:pt idx="4">
                  <c:v>8.5600000000000016E-3</c:v>
                </c:pt>
                <c:pt idx="5">
                  <c:v>8.7400000000000012E-3</c:v>
                </c:pt>
                <c:pt idx="6">
                  <c:v>8.8800000000000007E-3</c:v>
                </c:pt>
                <c:pt idx="7">
                  <c:v>8.9899999999999997E-3</c:v>
                </c:pt>
                <c:pt idx="8">
                  <c:v>9.1199999999999996E-3</c:v>
                </c:pt>
                <c:pt idx="9">
                  <c:v>9.2399999999999999E-3</c:v>
                </c:pt>
                <c:pt idx="10">
                  <c:v>9.3699999999999999E-3</c:v>
                </c:pt>
                <c:pt idx="11">
                  <c:v>9.5100000000000011E-3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42634</c:v>
                </c:pt>
                <c:pt idx="1">
                  <c:v>42725</c:v>
                </c:pt>
                <c:pt idx="2">
                  <c:v>42809</c:v>
                </c:pt>
                <c:pt idx="3">
                  <c:v>42907</c:v>
                </c:pt>
                <c:pt idx="4">
                  <c:v>42998</c:v>
                </c:pt>
                <c:pt idx="5">
                  <c:v>43089</c:v>
                </c:pt>
                <c:pt idx="6">
                  <c:v>43180</c:v>
                </c:pt>
                <c:pt idx="7">
                  <c:v>43271</c:v>
                </c:pt>
                <c:pt idx="8">
                  <c:v>43362</c:v>
                </c:pt>
                <c:pt idx="9">
                  <c:v>43453</c:v>
                </c:pt>
                <c:pt idx="10">
                  <c:v>43544</c:v>
                </c:pt>
                <c:pt idx="11">
                  <c:v>43635</c:v>
                </c:pt>
                <c:pt idx="12">
                  <c:v>43726</c:v>
                </c:pt>
                <c:pt idx="13">
                  <c:v>43817</c:v>
                </c:pt>
                <c:pt idx="14">
                  <c:v>43908</c:v>
                </c:pt>
                <c:pt idx="15">
                  <c:v>43999</c:v>
                </c:pt>
                <c:pt idx="16">
                  <c:v>44090</c:v>
                </c:pt>
                <c:pt idx="17">
                  <c:v>44181</c:v>
                </c:pt>
                <c:pt idx="18">
                  <c:v>44272</c:v>
                </c:pt>
                <c:pt idx="19">
                  <c:v>44363</c:v>
                </c:pt>
                <c:pt idx="20">
                  <c:v>44454</c:v>
                </c:pt>
                <c:pt idx="21">
                  <c:v>44545</c:v>
                </c:pt>
                <c:pt idx="22">
                  <c:v>44636</c:v>
                </c:pt>
                <c:pt idx="23">
                  <c:v>44727</c:v>
                </c:pt>
                <c:pt idx="24">
                  <c:v>44825</c:v>
                </c:pt>
                <c:pt idx="25">
                  <c:v>44916</c:v>
                </c:pt>
                <c:pt idx="26">
                  <c:v>45000</c:v>
                </c:pt>
                <c:pt idx="27">
                  <c:v>45098</c:v>
                </c:pt>
                <c:pt idx="28">
                  <c:v>45189</c:v>
                </c:pt>
                <c:pt idx="29">
                  <c:v>45280</c:v>
                </c:pt>
                <c:pt idx="30">
                  <c:v>45371</c:v>
                </c:pt>
                <c:pt idx="31">
                  <c:v>45462</c:v>
                </c:pt>
                <c:pt idx="32">
                  <c:v>45553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7.7733423735597308E-3</c:v>
                </c:pt>
                <c:pt idx="1">
                  <c:v>8.5695121536299036E-3</c:v>
                </c:pt>
                <c:pt idx="2">
                  <c:v>9.0143541300902307E-3</c:v>
                </c:pt>
                <c:pt idx="3">
                  <c:v>9.4066225136507035E-3</c:v>
                </c:pt>
                <c:pt idx="4">
                  <c:v>9.8478438178411874E-3</c:v>
                </c:pt>
                <c:pt idx="5">
                  <c:v>1.0337513712162277E-2</c:v>
                </c:pt>
                <c:pt idx="6">
                  <c:v>1.0625298521750662E-2</c:v>
                </c:pt>
                <c:pt idx="7">
                  <c:v>1.0961781040417623E-2</c:v>
                </c:pt>
                <c:pt idx="8">
                  <c:v>1.1346942061665529E-2</c:v>
                </c:pt>
                <c:pt idx="9">
                  <c:v>1.1780690910341061E-2</c:v>
                </c:pt>
                <c:pt idx="10">
                  <c:v>1.2062488705900485E-2</c:v>
                </c:pt>
                <c:pt idx="11">
                  <c:v>1.2468256670929309E-2</c:v>
                </c:pt>
                <c:pt idx="12">
                  <c:v>1.2872904464052076E-2</c:v>
                </c:pt>
                <c:pt idx="13">
                  <c:v>1.3351026672948666E-2</c:v>
                </c:pt>
                <c:pt idx="14">
                  <c:v>1.3677616308071511E-2</c:v>
                </c:pt>
                <c:pt idx="15">
                  <c:v>1.4103191794854746E-2</c:v>
                </c:pt>
                <c:pt idx="16">
                  <c:v>1.4527835217213658E-2</c:v>
                </c:pt>
                <c:pt idx="17">
                  <c:v>1.5001315309632713E-2</c:v>
                </c:pt>
                <c:pt idx="18">
                  <c:v>1.5422709368125353E-2</c:v>
                </c:pt>
                <c:pt idx="19">
                  <c:v>1.584357888388762E-2</c:v>
                </c:pt>
                <c:pt idx="20">
                  <c:v>1.6288691154159183E-2</c:v>
                </c:pt>
                <c:pt idx="21">
                  <c:v>1.6757753737719042E-2</c:v>
                </c:pt>
                <c:pt idx="22">
                  <c:v>1.7099671668346767E-2</c:v>
                </c:pt>
                <c:pt idx="23">
                  <c:v>1.7466294128294875E-2</c:v>
                </c:pt>
                <c:pt idx="24">
                  <c:v>1.7804652613440119E-2</c:v>
                </c:pt>
                <c:pt idx="25">
                  <c:v>1.8144677952423777E-2</c:v>
                </c:pt>
                <c:pt idx="26">
                  <c:v>1.8385317516131101E-2</c:v>
                </c:pt>
                <c:pt idx="27">
                  <c:v>1.8720222938830626E-2</c:v>
                </c:pt>
                <c:pt idx="28">
                  <c:v>1.8957542226151636E-2</c:v>
                </c:pt>
                <c:pt idx="29">
                  <c:v>1.9293526989859953E-2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42599</c:v>
                </c:pt>
                <c:pt idx="1">
                  <c:v>42662</c:v>
                </c:pt>
                <c:pt idx="2">
                  <c:v>42690</c:v>
                </c:pt>
                <c:pt idx="3">
                  <c:v>42753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7.3868610513867748E-3</c:v>
                </c:pt>
                <c:pt idx="1">
                  <c:v>8.0223179255349743E-3</c:v>
                </c:pt>
                <c:pt idx="2">
                  <c:v>8.2711433895517016E-3</c:v>
                </c:pt>
                <c:pt idx="3">
                  <c:v>8.6679857175071991E-3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723200"/>
        <c:axId val="406729472"/>
      </c:scatterChart>
      <c:dateAx>
        <c:axId val="40672320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7294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0672947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672320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42573</c:v>
                </c:pt>
                <c:pt idx="1">
                  <c:v>42576</c:v>
                </c:pt>
                <c:pt idx="2">
                  <c:v>42577</c:v>
                </c:pt>
                <c:pt idx="3">
                  <c:v>42578</c:v>
                </c:pt>
                <c:pt idx="4">
                  <c:v>42579</c:v>
                </c:pt>
                <c:pt idx="5">
                  <c:v>42580</c:v>
                </c:pt>
                <c:pt idx="6">
                  <c:v>42583</c:v>
                </c:pt>
                <c:pt idx="7">
                  <c:v>42584</c:v>
                </c:pt>
                <c:pt idx="8">
                  <c:v>42585</c:v>
                </c:pt>
                <c:pt idx="9">
                  <c:v>42586</c:v>
                </c:pt>
                <c:pt idx="10">
                  <c:v>42587</c:v>
                </c:pt>
                <c:pt idx="11">
                  <c:v>42590</c:v>
                </c:pt>
                <c:pt idx="12">
                  <c:v>42591</c:v>
                </c:pt>
                <c:pt idx="13">
                  <c:v>42592</c:v>
                </c:pt>
                <c:pt idx="14">
                  <c:v>42593</c:v>
                </c:pt>
                <c:pt idx="15">
                  <c:v>42594</c:v>
                </c:pt>
                <c:pt idx="16">
                  <c:v>42597</c:v>
                </c:pt>
                <c:pt idx="17">
                  <c:v>42598</c:v>
                </c:pt>
                <c:pt idx="18">
                  <c:v>42599</c:v>
                </c:pt>
                <c:pt idx="19">
                  <c:v>42600</c:v>
                </c:pt>
                <c:pt idx="20">
                  <c:v>42601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42612</c:v>
                </c:pt>
                <c:pt idx="27">
                  <c:v>42613</c:v>
                </c:pt>
                <c:pt idx="28">
                  <c:v>42614</c:v>
                </c:pt>
                <c:pt idx="29">
                  <c:v>42615</c:v>
                </c:pt>
                <c:pt idx="30">
                  <c:v>42619</c:v>
                </c:pt>
                <c:pt idx="31">
                  <c:v>42619</c:v>
                </c:pt>
                <c:pt idx="32">
                  <c:v>42620</c:v>
                </c:pt>
                <c:pt idx="33">
                  <c:v>42621</c:v>
                </c:pt>
                <c:pt idx="34">
                  <c:v>42622</c:v>
                </c:pt>
                <c:pt idx="35">
                  <c:v>42625</c:v>
                </c:pt>
                <c:pt idx="36">
                  <c:v>42626</c:v>
                </c:pt>
                <c:pt idx="37">
                  <c:v>42627</c:v>
                </c:pt>
                <c:pt idx="38">
                  <c:v>42628</c:v>
                </c:pt>
                <c:pt idx="39">
                  <c:v>42629</c:v>
                </c:pt>
                <c:pt idx="40">
                  <c:v>42632</c:v>
                </c:pt>
                <c:pt idx="41">
                  <c:v>42633</c:v>
                </c:pt>
                <c:pt idx="42">
                  <c:v>42634</c:v>
                </c:pt>
                <c:pt idx="43">
                  <c:v>42635</c:v>
                </c:pt>
                <c:pt idx="44">
                  <c:v>42636</c:v>
                </c:pt>
                <c:pt idx="45">
                  <c:v>42639</c:v>
                </c:pt>
                <c:pt idx="46">
                  <c:v>42640</c:v>
                </c:pt>
                <c:pt idx="47">
                  <c:v>42641</c:v>
                </c:pt>
                <c:pt idx="48">
                  <c:v>42642</c:v>
                </c:pt>
                <c:pt idx="49">
                  <c:v>42643</c:v>
                </c:pt>
                <c:pt idx="50">
                  <c:v>42646</c:v>
                </c:pt>
                <c:pt idx="51">
                  <c:v>42647</c:v>
                </c:pt>
                <c:pt idx="52">
                  <c:v>42648</c:v>
                </c:pt>
                <c:pt idx="53">
                  <c:v>42649</c:v>
                </c:pt>
                <c:pt idx="54">
                  <c:v>42650</c:v>
                </c:pt>
                <c:pt idx="55">
                  <c:v>42654</c:v>
                </c:pt>
                <c:pt idx="56">
                  <c:v>42654</c:v>
                </c:pt>
                <c:pt idx="57">
                  <c:v>42655</c:v>
                </c:pt>
                <c:pt idx="58">
                  <c:v>42656</c:v>
                </c:pt>
                <c:pt idx="59">
                  <c:v>42657</c:v>
                </c:pt>
                <c:pt idx="60">
                  <c:v>42660</c:v>
                </c:pt>
                <c:pt idx="61">
                  <c:v>42661</c:v>
                </c:pt>
                <c:pt idx="62">
                  <c:v>42662</c:v>
                </c:pt>
                <c:pt idx="63">
                  <c:v>42663</c:v>
                </c:pt>
                <c:pt idx="64">
                  <c:v>42664</c:v>
                </c:pt>
                <c:pt idx="65">
                  <c:v>42667</c:v>
                </c:pt>
                <c:pt idx="66">
                  <c:v>42668</c:v>
                </c:pt>
                <c:pt idx="67">
                  <c:v>42669</c:v>
                </c:pt>
                <c:pt idx="68">
                  <c:v>42670</c:v>
                </c:pt>
                <c:pt idx="69">
                  <c:v>42671</c:v>
                </c:pt>
                <c:pt idx="70">
                  <c:v>42674</c:v>
                </c:pt>
                <c:pt idx="71">
                  <c:v>42675</c:v>
                </c:pt>
                <c:pt idx="72">
                  <c:v>42676</c:v>
                </c:pt>
                <c:pt idx="73">
                  <c:v>42677</c:v>
                </c:pt>
                <c:pt idx="74">
                  <c:v>42678</c:v>
                </c:pt>
                <c:pt idx="75">
                  <c:v>42681</c:v>
                </c:pt>
                <c:pt idx="76">
                  <c:v>42682</c:v>
                </c:pt>
                <c:pt idx="77">
                  <c:v>42683</c:v>
                </c:pt>
                <c:pt idx="78">
                  <c:v>42684</c:v>
                </c:pt>
                <c:pt idx="79">
                  <c:v>42688</c:v>
                </c:pt>
                <c:pt idx="80">
                  <c:v>42688</c:v>
                </c:pt>
                <c:pt idx="81">
                  <c:v>42689</c:v>
                </c:pt>
                <c:pt idx="82">
                  <c:v>42690</c:v>
                </c:pt>
                <c:pt idx="83">
                  <c:v>42691</c:v>
                </c:pt>
                <c:pt idx="84">
                  <c:v>42692</c:v>
                </c:pt>
                <c:pt idx="85">
                  <c:v>42695</c:v>
                </c:pt>
                <c:pt idx="86">
                  <c:v>42696</c:v>
                </c:pt>
                <c:pt idx="87">
                  <c:v>42697</c:v>
                </c:pt>
                <c:pt idx="88">
                  <c:v>42699</c:v>
                </c:pt>
                <c:pt idx="89">
                  <c:v>42699</c:v>
                </c:pt>
                <c:pt idx="90">
                  <c:v>42702</c:v>
                </c:pt>
                <c:pt idx="91">
                  <c:v>42703</c:v>
                </c:pt>
                <c:pt idx="92">
                  <c:v>42704</c:v>
                </c:pt>
                <c:pt idx="93">
                  <c:v>42705</c:v>
                </c:pt>
                <c:pt idx="94">
                  <c:v>42706</c:v>
                </c:pt>
                <c:pt idx="95">
                  <c:v>42709</c:v>
                </c:pt>
                <c:pt idx="96">
                  <c:v>42710</c:v>
                </c:pt>
                <c:pt idx="97">
                  <c:v>42711</c:v>
                </c:pt>
                <c:pt idx="98">
                  <c:v>42712</c:v>
                </c:pt>
                <c:pt idx="99">
                  <c:v>42713</c:v>
                </c:pt>
                <c:pt idx="100">
                  <c:v>42716</c:v>
                </c:pt>
                <c:pt idx="101">
                  <c:v>42717</c:v>
                </c:pt>
                <c:pt idx="102">
                  <c:v>42718</c:v>
                </c:pt>
                <c:pt idx="103">
                  <c:v>42719</c:v>
                </c:pt>
                <c:pt idx="104">
                  <c:v>42720</c:v>
                </c:pt>
                <c:pt idx="105">
                  <c:v>42723</c:v>
                </c:pt>
                <c:pt idx="106">
                  <c:v>42724</c:v>
                </c:pt>
                <c:pt idx="107">
                  <c:v>42725</c:v>
                </c:pt>
                <c:pt idx="108">
                  <c:v>42726</c:v>
                </c:pt>
                <c:pt idx="109">
                  <c:v>42727</c:v>
                </c:pt>
                <c:pt idx="110">
                  <c:v>42732</c:v>
                </c:pt>
                <c:pt idx="111">
                  <c:v>42733</c:v>
                </c:pt>
                <c:pt idx="112">
                  <c:v>42734</c:v>
                </c:pt>
                <c:pt idx="113">
                  <c:v>42738</c:v>
                </c:pt>
                <c:pt idx="114">
                  <c:v>42739</c:v>
                </c:pt>
                <c:pt idx="115">
                  <c:v>42740</c:v>
                </c:pt>
                <c:pt idx="116">
                  <c:v>42741</c:v>
                </c:pt>
                <c:pt idx="117">
                  <c:v>42744</c:v>
                </c:pt>
                <c:pt idx="118">
                  <c:v>42745</c:v>
                </c:pt>
                <c:pt idx="119">
                  <c:v>42746</c:v>
                </c:pt>
                <c:pt idx="120">
                  <c:v>42747</c:v>
                </c:pt>
                <c:pt idx="121">
                  <c:v>42748</c:v>
                </c:pt>
                <c:pt idx="122">
                  <c:v>42752</c:v>
                </c:pt>
                <c:pt idx="123">
                  <c:v>42752</c:v>
                </c:pt>
                <c:pt idx="124">
                  <c:v>42753</c:v>
                </c:pt>
                <c:pt idx="125">
                  <c:v>42754</c:v>
                </c:pt>
                <c:pt idx="126">
                  <c:v>42755</c:v>
                </c:pt>
                <c:pt idx="127">
                  <c:v>42758</c:v>
                </c:pt>
                <c:pt idx="128">
                  <c:v>42759</c:v>
                </c:pt>
                <c:pt idx="129">
                  <c:v>42760</c:v>
                </c:pt>
                <c:pt idx="130">
                  <c:v>42761</c:v>
                </c:pt>
                <c:pt idx="131">
                  <c:v>42762</c:v>
                </c:pt>
                <c:pt idx="132">
                  <c:v>42765</c:v>
                </c:pt>
                <c:pt idx="133">
                  <c:v>42766</c:v>
                </c:pt>
                <c:pt idx="134">
                  <c:v>42767</c:v>
                </c:pt>
                <c:pt idx="135">
                  <c:v>42768</c:v>
                </c:pt>
                <c:pt idx="136">
                  <c:v>42769</c:v>
                </c:pt>
                <c:pt idx="137">
                  <c:v>42772</c:v>
                </c:pt>
                <c:pt idx="138">
                  <c:v>42773</c:v>
                </c:pt>
                <c:pt idx="139">
                  <c:v>42774</c:v>
                </c:pt>
                <c:pt idx="140">
                  <c:v>42775</c:v>
                </c:pt>
                <c:pt idx="141">
                  <c:v>42776</c:v>
                </c:pt>
                <c:pt idx="142">
                  <c:v>42779</c:v>
                </c:pt>
                <c:pt idx="143">
                  <c:v>42780</c:v>
                </c:pt>
                <c:pt idx="144">
                  <c:v>42781</c:v>
                </c:pt>
                <c:pt idx="145">
                  <c:v>42782</c:v>
                </c:pt>
                <c:pt idx="146">
                  <c:v>42783</c:v>
                </c:pt>
                <c:pt idx="147">
                  <c:v>42787</c:v>
                </c:pt>
                <c:pt idx="148">
                  <c:v>42787</c:v>
                </c:pt>
                <c:pt idx="149">
                  <c:v>42788</c:v>
                </c:pt>
                <c:pt idx="150">
                  <c:v>42789</c:v>
                </c:pt>
                <c:pt idx="151">
                  <c:v>42790</c:v>
                </c:pt>
                <c:pt idx="152">
                  <c:v>42793</c:v>
                </c:pt>
                <c:pt idx="153">
                  <c:v>42794</c:v>
                </c:pt>
                <c:pt idx="154">
                  <c:v>42795</c:v>
                </c:pt>
                <c:pt idx="155">
                  <c:v>42796</c:v>
                </c:pt>
                <c:pt idx="156">
                  <c:v>42797</c:v>
                </c:pt>
                <c:pt idx="157">
                  <c:v>42800</c:v>
                </c:pt>
                <c:pt idx="158">
                  <c:v>42801</c:v>
                </c:pt>
                <c:pt idx="159">
                  <c:v>42802</c:v>
                </c:pt>
                <c:pt idx="160">
                  <c:v>42803</c:v>
                </c:pt>
                <c:pt idx="161">
                  <c:v>42804</c:v>
                </c:pt>
                <c:pt idx="162">
                  <c:v>42807</c:v>
                </c:pt>
                <c:pt idx="163">
                  <c:v>42808</c:v>
                </c:pt>
                <c:pt idx="164">
                  <c:v>42809</c:v>
                </c:pt>
                <c:pt idx="165">
                  <c:v>42810</c:v>
                </c:pt>
                <c:pt idx="166">
                  <c:v>42811</c:v>
                </c:pt>
                <c:pt idx="167">
                  <c:v>42814</c:v>
                </c:pt>
                <c:pt idx="168">
                  <c:v>42815</c:v>
                </c:pt>
                <c:pt idx="169">
                  <c:v>42816</c:v>
                </c:pt>
                <c:pt idx="170">
                  <c:v>42817</c:v>
                </c:pt>
                <c:pt idx="171">
                  <c:v>42818</c:v>
                </c:pt>
                <c:pt idx="172">
                  <c:v>42821</c:v>
                </c:pt>
                <c:pt idx="173">
                  <c:v>42822</c:v>
                </c:pt>
                <c:pt idx="174">
                  <c:v>42823</c:v>
                </c:pt>
                <c:pt idx="175">
                  <c:v>42824</c:v>
                </c:pt>
                <c:pt idx="176">
                  <c:v>42825</c:v>
                </c:pt>
                <c:pt idx="177">
                  <c:v>42828</c:v>
                </c:pt>
                <c:pt idx="178">
                  <c:v>42829</c:v>
                </c:pt>
                <c:pt idx="179">
                  <c:v>42830</c:v>
                </c:pt>
                <c:pt idx="180">
                  <c:v>42831</c:v>
                </c:pt>
                <c:pt idx="181">
                  <c:v>42832</c:v>
                </c:pt>
                <c:pt idx="182">
                  <c:v>42835</c:v>
                </c:pt>
                <c:pt idx="183">
                  <c:v>42836</c:v>
                </c:pt>
                <c:pt idx="184">
                  <c:v>42837</c:v>
                </c:pt>
                <c:pt idx="185">
                  <c:v>42838</c:v>
                </c:pt>
                <c:pt idx="186">
                  <c:v>42843</c:v>
                </c:pt>
                <c:pt idx="187">
                  <c:v>42844</c:v>
                </c:pt>
                <c:pt idx="188">
                  <c:v>42845</c:v>
                </c:pt>
                <c:pt idx="189">
                  <c:v>42846</c:v>
                </c:pt>
                <c:pt idx="190">
                  <c:v>42849</c:v>
                </c:pt>
                <c:pt idx="191">
                  <c:v>42850</c:v>
                </c:pt>
                <c:pt idx="192">
                  <c:v>42851</c:v>
                </c:pt>
                <c:pt idx="193">
                  <c:v>42852</c:v>
                </c:pt>
                <c:pt idx="194">
                  <c:v>42853</c:v>
                </c:pt>
                <c:pt idx="195">
                  <c:v>42857</c:v>
                </c:pt>
                <c:pt idx="196">
                  <c:v>42858</c:v>
                </c:pt>
                <c:pt idx="197">
                  <c:v>42859</c:v>
                </c:pt>
                <c:pt idx="198">
                  <c:v>42860</c:v>
                </c:pt>
                <c:pt idx="199">
                  <c:v>42863</c:v>
                </c:pt>
                <c:pt idx="200">
                  <c:v>42864</c:v>
                </c:pt>
                <c:pt idx="201">
                  <c:v>42865</c:v>
                </c:pt>
                <c:pt idx="202">
                  <c:v>42866</c:v>
                </c:pt>
                <c:pt idx="203">
                  <c:v>42867</c:v>
                </c:pt>
                <c:pt idx="204">
                  <c:v>42870</c:v>
                </c:pt>
                <c:pt idx="205">
                  <c:v>42871</c:v>
                </c:pt>
                <c:pt idx="206">
                  <c:v>42872</c:v>
                </c:pt>
                <c:pt idx="207">
                  <c:v>42873</c:v>
                </c:pt>
                <c:pt idx="208">
                  <c:v>42874</c:v>
                </c:pt>
                <c:pt idx="209">
                  <c:v>42877</c:v>
                </c:pt>
                <c:pt idx="210">
                  <c:v>42878</c:v>
                </c:pt>
                <c:pt idx="211">
                  <c:v>42879</c:v>
                </c:pt>
                <c:pt idx="212">
                  <c:v>42880</c:v>
                </c:pt>
                <c:pt idx="213">
                  <c:v>42881</c:v>
                </c:pt>
                <c:pt idx="214">
                  <c:v>42885</c:v>
                </c:pt>
                <c:pt idx="215">
                  <c:v>42886</c:v>
                </c:pt>
                <c:pt idx="216">
                  <c:v>42887</c:v>
                </c:pt>
                <c:pt idx="217">
                  <c:v>42888</c:v>
                </c:pt>
                <c:pt idx="218">
                  <c:v>42891</c:v>
                </c:pt>
                <c:pt idx="219">
                  <c:v>42892</c:v>
                </c:pt>
                <c:pt idx="220">
                  <c:v>42893</c:v>
                </c:pt>
                <c:pt idx="221">
                  <c:v>42894</c:v>
                </c:pt>
                <c:pt idx="222">
                  <c:v>42895</c:v>
                </c:pt>
                <c:pt idx="223">
                  <c:v>42898</c:v>
                </c:pt>
                <c:pt idx="224">
                  <c:v>42899</c:v>
                </c:pt>
                <c:pt idx="225">
                  <c:v>42900</c:v>
                </c:pt>
                <c:pt idx="226">
                  <c:v>42901</c:v>
                </c:pt>
                <c:pt idx="227">
                  <c:v>42902</c:v>
                </c:pt>
                <c:pt idx="228">
                  <c:v>42905</c:v>
                </c:pt>
                <c:pt idx="229">
                  <c:v>42906</c:v>
                </c:pt>
                <c:pt idx="230">
                  <c:v>42907</c:v>
                </c:pt>
                <c:pt idx="231">
                  <c:v>42908</c:v>
                </c:pt>
                <c:pt idx="232">
                  <c:v>42909</c:v>
                </c:pt>
                <c:pt idx="233">
                  <c:v>42912</c:v>
                </c:pt>
                <c:pt idx="234">
                  <c:v>42913</c:v>
                </c:pt>
                <c:pt idx="235">
                  <c:v>42914</c:v>
                </c:pt>
                <c:pt idx="236">
                  <c:v>42915</c:v>
                </c:pt>
                <c:pt idx="237">
                  <c:v>42916</c:v>
                </c:pt>
                <c:pt idx="238">
                  <c:v>42919</c:v>
                </c:pt>
                <c:pt idx="239">
                  <c:v>42921</c:v>
                </c:pt>
                <c:pt idx="240">
                  <c:v>42921</c:v>
                </c:pt>
                <c:pt idx="241">
                  <c:v>42922</c:v>
                </c:pt>
                <c:pt idx="242">
                  <c:v>42923</c:v>
                </c:pt>
                <c:pt idx="243">
                  <c:v>42926</c:v>
                </c:pt>
                <c:pt idx="244">
                  <c:v>42927</c:v>
                </c:pt>
                <c:pt idx="245">
                  <c:v>42928</c:v>
                </c:pt>
                <c:pt idx="246">
                  <c:v>42929</c:v>
                </c:pt>
                <c:pt idx="247">
                  <c:v>42930</c:v>
                </c:pt>
                <c:pt idx="248">
                  <c:v>42933</c:v>
                </c:pt>
                <c:pt idx="249">
                  <c:v>42934</c:v>
                </c:pt>
                <c:pt idx="250">
                  <c:v>42935</c:v>
                </c:pt>
                <c:pt idx="251">
                  <c:v>42936</c:v>
                </c:pt>
                <c:pt idx="252">
                  <c:v>42937</c:v>
                </c:pt>
                <c:pt idx="253">
                  <c:v>42940</c:v>
                </c:pt>
                <c:pt idx="254">
                  <c:v>42941</c:v>
                </c:pt>
                <c:pt idx="255">
                  <c:v>42942</c:v>
                </c:pt>
                <c:pt idx="256">
                  <c:v>42943</c:v>
                </c:pt>
                <c:pt idx="257">
                  <c:v>42944</c:v>
                </c:pt>
                <c:pt idx="258">
                  <c:v>42947</c:v>
                </c:pt>
                <c:pt idx="259">
                  <c:v>42948</c:v>
                </c:pt>
                <c:pt idx="260">
                  <c:v>42949</c:v>
                </c:pt>
                <c:pt idx="261">
                  <c:v>42950</c:v>
                </c:pt>
                <c:pt idx="262">
                  <c:v>42951</c:v>
                </c:pt>
                <c:pt idx="263">
                  <c:v>42954</c:v>
                </c:pt>
                <c:pt idx="264">
                  <c:v>42955</c:v>
                </c:pt>
                <c:pt idx="265">
                  <c:v>42956</c:v>
                </c:pt>
                <c:pt idx="266">
                  <c:v>42957</c:v>
                </c:pt>
                <c:pt idx="267">
                  <c:v>42958</c:v>
                </c:pt>
                <c:pt idx="268">
                  <c:v>42961</c:v>
                </c:pt>
                <c:pt idx="269">
                  <c:v>42962</c:v>
                </c:pt>
                <c:pt idx="270">
                  <c:v>42963</c:v>
                </c:pt>
                <c:pt idx="271">
                  <c:v>42964</c:v>
                </c:pt>
                <c:pt idx="272">
                  <c:v>42965</c:v>
                </c:pt>
                <c:pt idx="273">
                  <c:v>42968</c:v>
                </c:pt>
                <c:pt idx="274">
                  <c:v>42969</c:v>
                </c:pt>
                <c:pt idx="275">
                  <c:v>42970</c:v>
                </c:pt>
                <c:pt idx="276">
                  <c:v>42971</c:v>
                </c:pt>
                <c:pt idx="277">
                  <c:v>42972</c:v>
                </c:pt>
                <c:pt idx="278">
                  <c:v>42976</c:v>
                </c:pt>
                <c:pt idx="279">
                  <c:v>42977</c:v>
                </c:pt>
                <c:pt idx="280">
                  <c:v>42978</c:v>
                </c:pt>
                <c:pt idx="281">
                  <c:v>42979</c:v>
                </c:pt>
                <c:pt idx="282">
                  <c:v>42983</c:v>
                </c:pt>
                <c:pt idx="283">
                  <c:v>42983</c:v>
                </c:pt>
                <c:pt idx="284">
                  <c:v>42984</c:v>
                </c:pt>
                <c:pt idx="285">
                  <c:v>42985</c:v>
                </c:pt>
                <c:pt idx="286">
                  <c:v>42986</c:v>
                </c:pt>
                <c:pt idx="287">
                  <c:v>42989</c:v>
                </c:pt>
                <c:pt idx="288">
                  <c:v>42990</c:v>
                </c:pt>
                <c:pt idx="289">
                  <c:v>42991</c:v>
                </c:pt>
                <c:pt idx="290">
                  <c:v>42992</c:v>
                </c:pt>
                <c:pt idx="291">
                  <c:v>42993</c:v>
                </c:pt>
                <c:pt idx="292">
                  <c:v>42996</c:v>
                </c:pt>
                <c:pt idx="293">
                  <c:v>42997</c:v>
                </c:pt>
                <c:pt idx="294">
                  <c:v>42998</c:v>
                </c:pt>
                <c:pt idx="295">
                  <c:v>42999</c:v>
                </c:pt>
                <c:pt idx="296">
                  <c:v>43000</c:v>
                </c:pt>
                <c:pt idx="297">
                  <c:v>43003</c:v>
                </c:pt>
                <c:pt idx="298">
                  <c:v>43004</c:v>
                </c:pt>
                <c:pt idx="299">
                  <c:v>43005</c:v>
                </c:pt>
                <c:pt idx="300">
                  <c:v>43006</c:v>
                </c:pt>
                <c:pt idx="301">
                  <c:v>43007</c:v>
                </c:pt>
                <c:pt idx="302">
                  <c:v>43010</c:v>
                </c:pt>
                <c:pt idx="303">
                  <c:v>43011</c:v>
                </c:pt>
                <c:pt idx="304">
                  <c:v>43012</c:v>
                </c:pt>
                <c:pt idx="305">
                  <c:v>43013</c:v>
                </c:pt>
                <c:pt idx="306">
                  <c:v>43014</c:v>
                </c:pt>
                <c:pt idx="307">
                  <c:v>43018</c:v>
                </c:pt>
                <c:pt idx="308">
                  <c:v>43018</c:v>
                </c:pt>
                <c:pt idx="309">
                  <c:v>43019</c:v>
                </c:pt>
                <c:pt idx="310">
                  <c:v>43020</c:v>
                </c:pt>
                <c:pt idx="311">
                  <c:v>43021</c:v>
                </c:pt>
                <c:pt idx="312">
                  <c:v>43024</c:v>
                </c:pt>
                <c:pt idx="313">
                  <c:v>43025</c:v>
                </c:pt>
                <c:pt idx="314">
                  <c:v>43026</c:v>
                </c:pt>
                <c:pt idx="315">
                  <c:v>43027</c:v>
                </c:pt>
                <c:pt idx="316">
                  <c:v>43028</c:v>
                </c:pt>
                <c:pt idx="317">
                  <c:v>43031</c:v>
                </c:pt>
                <c:pt idx="318">
                  <c:v>43032</c:v>
                </c:pt>
                <c:pt idx="319">
                  <c:v>43033</c:v>
                </c:pt>
                <c:pt idx="320">
                  <c:v>43034</c:v>
                </c:pt>
                <c:pt idx="321">
                  <c:v>43035</c:v>
                </c:pt>
                <c:pt idx="322">
                  <c:v>43038</c:v>
                </c:pt>
                <c:pt idx="323">
                  <c:v>43039</c:v>
                </c:pt>
                <c:pt idx="324">
                  <c:v>43040</c:v>
                </c:pt>
                <c:pt idx="325">
                  <c:v>43041</c:v>
                </c:pt>
                <c:pt idx="326">
                  <c:v>43042</c:v>
                </c:pt>
                <c:pt idx="327">
                  <c:v>43045</c:v>
                </c:pt>
                <c:pt idx="328">
                  <c:v>43046</c:v>
                </c:pt>
                <c:pt idx="329">
                  <c:v>43047</c:v>
                </c:pt>
                <c:pt idx="330">
                  <c:v>43048</c:v>
                </c:pt>
                <c:pt idx="331">
                  <c:v>43052</c:v>
                </c:pt>
                <c:pt idx="332">
                  <c:v>43052</c:v>
                </c:pt>
                <c:pt idx="333">
                  <c:v>43053</c:v>
                </c:pt>
                <c:pt idx="334">
                  <c:v>43054</c:v>
                </c:pt>
                <c:pt idx="335">
                  <c:v>43055</c:v>
                </c:pt>
                <c:pt idx="336">
                  <c:v>43056</c:v>
                </c:pt>
                <c:pt idx="337">
                  <c:v>43059</c:v>
                </c:pt>
                <c:pt idx="338">
                  <c:v>43060</c:v>
                </c:pt>
                <c:pt idx="339">
                  <c:v>43061</c:v>
                </c:pt>
                <c:pt idx="340">
                  <c:v>43063</c:v>
                </c:pt>
                <c:pt idx="341">
                  <c:v>43063</c:v>
                </c:pt>
                <c:pt idx="342">
                  <c:v>43066</c:v>
                </c:pt>
                <c:pt idx="343">
                  <c:v>43067</c:v>
                </c:pt>
                <c:pt idx="344">
                  <c:v>43068</c:v>
                </c:pt>
                <c:pt idx="345">
                  <c:v>43069</c:v>
                </c:pt>
                <c:pt idx="346">
                  <c:v>43070</c:v>
                </c:pt>
                <c:pt idx="347">
                  <c:v>43073</c:v>
                </c:pt>
                <c:pt idx="348">
                  <c:v>43074</c:v>
                </c:pt>
                <c:pt idx="349">
                  <c:v>43075</c:v>
                </c:pt>
                <c:pt idx="350">
                  <c:v>43076</c:v>
                </c:pt>
                <c:pt idx="351">
                  <c:v>43077</c:v>
                </c:pt>
                <c:pt idx="352">
                  <c:v>43080</c:v>
                </c:pt>
                <c:pt idx="353">
                  <c:v>43081</c:v>
                </c:pt>
                <c:pt idx="354">
                  <c:v>43082</c:v>
                </c:pt>
                <c:pt idx="355">
                  <c:v>43083</c:v>
                </c:pt>
                <c:pt idx="356">
                  <c:v>43084</c:v>
                </c:pt>
                <c:pt idx="357">
                  <c:v>43087</c:v>
                </c:pt>
                <c:pt idx="358">
                  <c:v>43088</c:v>
                </c:pt>
                <c:pt idx="359">
                  <c:v>43089</c:v>
                </c:pt>
                <c:pt idx="360">
                  <c:v>43090</c:v>
                </c:pt>
                <c:pt idx="361">
                  <c:v>43091</c:v>
                </c:pt>
                <c:pt idx="362">
                  <c:v>43096</c:v>
                </c:pt>
                <c:pt idx="363">
                  <c:v>43097</c:v>
                </c:pt>
                <c:pt idx="364">
                  <c:v>43098</c:v>
                </c:pt>
                <c:pt idx="365">
                  <c:v>43102</c:v>
                </c:pt>
                <c:pt idx="366">
                  <c:v>43103</c:v>
                </c:pt>
                <c:pt idx="367">
                  <c:v>43104</c:v>
                </c:pt>
                <c:pt idx="368">
                  <c:v>43105</c:v>
                </c:pt>
                <c:pt idx="369">
                  <c:v>43108</c:v>
                </c:pt>
                <c:pt idx="370">
                  <c:v>43109</c:v>
                </c:pt>
                <c:pt idx="371">
                  <c:v>43110</c:v>
                </c:pt>
                <c:pt idx="372">
                  <c:v>43111</c:v>
                </c:pt>
                <c:pt idx="373">
                  <c:v>43112</c:v>
                </c:pt>
                <c:pt idx="374">
                  <c:v>43116</c:v>
                </c:pt>
                <c:pt idx="375">
                  <c:v>43116</c:v>
                </c:pt>
                <c:pt idx="376">
                  <c:v>43117</c:v>
                </c:pt>
                <c:pt idx="377">
                  <c:v>43118</c:v>
                </c:pt>
                <c:pt idx="378">
                  <c:v>43119</c:v>
                </c:pt>
                <c:pt idx="379">
                  <c:v>43122</c:v>
                </c:pt>
                <c:pt idx="380">
                  <c:v>43123</c:v>
                </c:pt>
                <c:pt idx="381">
                  <c:v>43124</c:v>
                </c:pt>
                <c:pt idx="382">
                  <c:v>43125</c:v>
                </c:pt>
                <c:pt idx="383">
                  <c:v>43126</c:v>
                </c:pt>
                <c:pt idx="384">
                  <c:v>43129</c:v>
                </c:pt>
                <c:pt idx="385">
                  <c:v>43130</c:v>
                </c:pt>
                <c:pt idx="386">
                  <c:v>43131</c:v>
                </c:pt>
                <c:pt idx="387">
                  <c:v>43132</c:v>
                </c:pt>
                <c:pt idx="388">
                  <c:v>43133</c:v>
                </c:pt>
                <c:pt idx="389">
                  <c:v>43136</c:v>
                </c:pt>
                <c:pt idx="390">
                  <c:v>43137</c:v>
                </c:pt>
                <c:pt idx="391">
                  <c:v>43138</c:v>
                </c:pt>
                <c:pt idx="392">
                  <c:v>43139</c:v>
                </c:pt>
                <c:pt idx="393">
                  <c:v>43140</c:v>
                </c:pt>
                <c:pt idx="394">
                  <c:v>43143</c:v>
                </c:pt>
                <c:pt idx="395">
                  <c:v>43144</c:v>
                </c:pt>
                <c:pt idx="396">
                  <c:v>43145</c:v>
                </c:pt>
                <c:pt idx="397">
                  <c:v>43146</c:v>
                </c:pt>
                <c:pt idx="398">
                  <c:v>43147</c:v>
                </c:pt>
                <c:pt idx="399">
                  <c:v>43151</c:v>
                </c:pt>
                <c:pt idx="400">
                  <c:v>43151</c:v>
                </c:pt>
                <c:pt idx="401">
                  <c:v>43152</c:v>
                </c:pt>
                <c:pt idx="402">
                  <c:v>43153</c:v>
                </c:pt>
                <c:pt idx="403">
                  <c:v>43154</c:v>
                </c:pt>
                <c:pt idx="404">
                  <c:v>43157</c:v>
                </c:pt>
                <c:pt idx="405">
                  <c:v>43158</c:v>
                </c:pt>
                <c:pt idx="406">
                  <c:v>43159</c:v>
                </c:pt>
                <c:pt idx="407">
                  <c:v>43160</c:v>
                </c:pt>
                <c:pt idx="408">
                  <c:v>43161</c:v>
                </c:pt>
                <c:pt idx="409">
                  <c:v>43164</c:v>
                </c:pt>
                <c:pt idx="410">
                  <c:v>43165</c:v>
                </c:pt>
                <c:pt idx="411">
                  <c:v>43166</c:v>
                </c:pt>
                <c:pt idx="412">
                  <c:v>43167</c:v>
                </c:pt>
                <c:pt idx="413">
                  <c:v>43168</c:v>
                </c:pt>
                <c:pt idx="414">
                  <c:v>43171</c:v>
                </c:pt>
                <c:pt idx="415">
                  <c:v>43172</c:v>
                </c:pt>
                <c:pt idx="416">
                  <c:v>43173</c:v>
                </c:pt>
                <c:pt idx="417">
                  <c:v>43174</c:v>
                </c:pt>
                <c:pt idx="418">
                  <c:v>43175</c:v>
                </c:pt>
                <c:pt idx="419">
                  <c:v>43178</c:v>
                </c:pt>
                <c:pt idx="420">
                  <c:v>43179</c:v>
                </c:pt>
                <c:pt idx="421">
                  <c:v>43180</c:v>
                </c:pt>
                <c:pt idx="422">
                  <c:v>43181</c:v>
                </c:pt>
                <c:pt idx="423">
                  <c:v>43182</c:v>
                </c:pt>
                <c:pt idx="424">
                  <c:v>43185</c:v>
                </c:pt>
                <c:pt idx="425">
                  <c:v>43186</c:v>
                </c:pt>
                <c:pt idx="426">
                  <c:v>43187</c:v>
                </c:pt>
                <c:pt idx="427">
                  <c:v>43188</c:v>
                </c:pt>
                <c:pt idx="428">
                  <c:v>43193</c:v>
                </c:pt>
                <c:pt idx="429">
                  <c:v>43194</c:v>
                </c:pt>
                <c:pt idx="430">
                  <c:v>43195</c:v>
                </c:pt>
                <c:pt idx="431">
                  <c:v>43196</c:v>
                </c:pt>
                <c:pt idx="432">
                  <c:v>43199</c:v>
                </c:pt>
                <c:pt idx="433">
                  <c:v>43200</c:v>
                </c:pt>
                <c:pt idx="434">
                  <c:v>43201</c:v>
                </c:pt>
                <c:pt idx="435">
                  <c:v>43202</c:v>
                </c:pt>
                <c:pt idx="436">
                  <c:v>43203</c:v>
                </c:pt>
                <c:pt idx="437">
                  <c:v>43206</c:v>
                </c:pt>
                <c:pt idx="438">
                  <c:v>43207</c:v>
                </c:pt>
                <c:pt idx="439">
                  <c:v>43208</c:v>
                </c:pt>
                <c:pt idx="440">
                  <c:v>43209</c:v>
                </c:pt>
                <c:pt idx="441">
                  <c:v>43210</c:v>
                </c:pt>
                <c:pt idx="442">
                  <c:v>43213</c:v>
                </c:pt>
                <c:pt idx="443">
                  <c:v>43214</c:v>
                </c:pt>
                <c:pt idx="444">
                  <c:v>43215</c:v>
                </c:pt>
                <c:pt idx="445">
                  <c:v>43216</c:v>
                </c:pt>
                <c:pt idx="446">
                  <c:v>43217</c:v>
                </c:pt>
                <c:pt idx="447">
                  <c:v>43220</c:v>
                </c:pt>
                <c:pt idx="448">
                  <c:v>43221</c:v>
                </c:pt>
                <c:pt idx="449">
                  <c:v>43222</c:v>
                </c:pt>
                <c:pt idx="450">
                  <c:v>43223</c:v>
                </c:pt>
                <c:pt idx="451">
                  <c:v>43224</c:v>
                </c:pt>
                <c:pt idx="452">
                  <c:v>43228</c:v>
                </c:pt>
                <c:pt idx="453">
                  <c:v>43229</c:v>
                </c:pt>
                <c:pt idx="454">
                  <c:v>43230</c:v>
                </c:pt>
                <c:pt idx="455">
                  <c:v>43231</c:v>
                </c:pt>
                <c:pt idx="456">
                  <c:v>43234</c:v>
                </c:pt>
                <c:pt idx="457">
                  <c:v>43235</c:v>
                </c:pt>
                <c:pt idx="458">
                  <c:v>43236</c:v>
                </c:pt>
                <c:pt idx="459">
                  <c:v>43237</c:v>
                </c:pt>
                <c:pt idx="460">
                  <c:v>43238</c:v>
                </c:pt>
                <c:pt idx="461">
                  <c:v>43241</c:v>
                </c:pt>
                <c:pt idx="462">
                  <c:v>43242</c:v>
                </c:pt>
                <c:pt idx="463">
                  <c:v>43243</c:v>
                </c:pt>
                <c:pt idx="464">
                  <c:v>43244</c:v>
                </c:pt>
                <c:pt idx="465">
                  <c:v>43245</c:v>
                </c:pt>
                <c:pt idx="466">
                  <c:v>43249</c:v>
                </c:pt>
                <c:pt idx="467">
                  <c:v>43250</c:v>
                </c:pt>
                <c:pt idx="468">
                  <c:v>43251</c:v>
                </c:pt>
                <c:pt idx="469">
                  <c:v>43252</c:v>
                </c:pt>
                <c:pt idx="470">
                  <c:v>43255</c:v>
                </c:pt>
                <c:pt idx="471">
                  <c:v>43256</c:v>
                </c:pt>
                <c:pt idx="472">
                  <c:v>43257</c:v>
                </c:pt>
                <c:pt idx="473">
                  <c:v>43258</c:v>
                </c:pt>
                <c:pt idx="474">
                  <c:v>43259</c:v>
                </c:pt>
                <c:pt idx="475">
                  <c:v>43262</c:v>
                </c:pt>
                <c:pt idx="476">
                  <c:v>43263</c:v>
                </c:pt>
                <c:pt idx="477">
                  <c:v>43264</c:v>
                </c:pt>
                <c:pt idx="478">
                  <c:v>43265</c:v>
                </c:pt>
                <c:pt idx="479">
                  <c:v>43266</c:v>
                </c:pt>
                <c:pt idx="480">
                  <c:v>43269</c:v>
                </c:pt>
                <c:pt idx="481">
                  <c:v>43270</c:v>
                </c:pt>
                <c:pt idx="482">
                  <c:v>43271</c:v>
                </c:pt>
                <c:pt idx="483">
                  <c:v>43272</c:v>
                </c:pt>
                <c:pt idx="484">
                  <c:v>43273</c:v>
                </c:pt>
                <c:pt idx="485">
                  <c:v>43276</c:v>
                </c:pt>
                <c:pt idx="486">
                  <c:v>43277</c:v>
                </c:pt>
                <c:pt idx="487">
                  <c:v>43278</c:v>
                </c:pt>
                <c:pt idx="488">
                  <c:v>43279</c:v>
                </c:pt>
                <c:pt idx="489">
                  <c:v>43280</c:v>
                </c:pt>
                <c:pt idx="490">
                  <c:v>43283</c:v>
                </c:pt>
                <c:pt idx="491">
                  <c:v>43284</c:v>
                </c:pt>
                <c:pt idx="492">
                  <c:v>43286</c:v>
                </c:pt>
                <c:pt idx="493">
                  <c:v>43286</c:v>
                </c:pt>
                <c:pt idx="494">
                  <c:v>43287</c:v>
                </c:pt>
                <c:pt idx="495">
                  <c:v>43290</c:v>
                </c:pt>
                <c:pt idx="496">
                  <c:v>43291</c:v>
                </c:pt>
                <c:pt idx="497">
                  <c:v>43292</c:v>
                </c:pt>
                <c:pt idx="498">
                  <c:v>43293</c:v>
                </c:pt>
                <c:pt idx="499">
                  <c:v>43294</c:v>
                </c:pt>
                <c:pt idx="500">
                  <c:v>43297</c:v>
                </c:pt>
                <c:pt idx="501">
                  <c:v>43298</c:v>
                </c:pt>
                <c:pt idx="502">
                  <c:v>43299</c:v>
                </c:pt>
                <c:pt idx="503">
                  <c:v>43300</c:v>
                </c:pt>
                <c:pt idx="504">
                  <c:v>43301</c:v>
                </c:pt>
                <c:pt idx="505">
                  <c:v>43304</c:v>
                </c:pt>
                <c:pt idx="506">
                  <c:v>43305</c:v>
                </c:pt>
                <c:pt idx="507">
                  <c:v>43306</c:v>
                </c:pt>
                <c:pt idx="508">
                  <c:v>43307</c:v>
                </c:pt>
                <c:pt idx="509">
                  <c:v>43308</c:v>
                </c:pt>
                <c:pt idx="510">
                  <c:v>43311</c:v>
                </c:pt>
                <c:pt idx="511">
                  <c:v>43312</c:v>
                </c:pt>
                <c:pt idx="512">
                  <c:v>43313</c:v>
                </c:pt>
                <c:pt idx="513">
                  <c:v>43314</c:v>
                </c:pt>
                <c:pt idx="514">
                  <c:v>43315</c:v>
                </c:pt>
                <c:pt idx="515">
                  <c:v>43318</c:v>
                </c:pt>
                <c:pt idx="516">
                  <c:v>43319</c:v>
                </c:pt>
                <c:pt idx="517">
                  <c:v>43320</c:v>
                </c:pt>
                <c:pt idx="518">
                  <c:v>43327</c:v>
                </c:pt>
                <c:pt idx="519">
                  <c:v>43334</c:v>
                </c:pt>
                <c:pt idx="520">
                  <c:v>43342</c:v>
                </c:pt>
                <c:pt idx="521">
                  <c:v>43349</c:v>
                </c:pt>
                <c:pt idx="522">
                  <c:v>43356</c:v>
                </c:pt>
                <c:pt idx="523">
                  <c:v>43363</c:v>
                </c:pt>
                <c:pt idx="524">
                  <c:v>43370</c:v>
                </c:pt>
                <c:pt idx="525">
                  <c:v>43377</c:v>
                </c:pt>
                <c:pt idx="526">
                  <c:v>43384</c:v>
                </c:pt>
                <c:pt idx="527">
                  <c:v>43391</c:v>
                </c:pt>
                <c:pt idx="528">
                  <c:v>43398</c:v>
                </c:pt>
                <c:pt idx="529">
                  <c:v>43405</c:v>
                </c:pt>
                <c:pt idx="530">
                  <c:v>43412</c:v>
                </c:pt>
                <c:pt idx="531">
                  <c:v>43419</c:v>
                </c:pt>
                <c:pt idx="532">
                  <c:v>43427</c:v>
                </c:pt>
                <c:pt idx="533">
                  <c:v>43433</c:v>
                </c:pt>
                <c:pt idx="534">
                  <c:v>43440</c:v>
                </c:pt>
                <c:pt idx="535">
                  <c:v>43447</c:v>
                </c:pt>
                <c:pt idx="536">
                  <c:v>43454</c:v>
                </c:pt>
                <c:pt idx="537">
                  <c:v>43465</c:v>
                </c:pt>
                <c:pt idx="538">
                  <c:v>43472</c:v>
                </c:pt>
                <c:pt idx="539">
                  <c:v>43479</c:v>
                </c:pt>
                <c:pt idx="540">
                  <c:v>43487</c:v>
                </c:pt>
                <c:pt idx="541">
                  <c:v>43493</c:v>
                </c:pt>
                <c:pt idx="542">
                  <c:v>43500</c:v>
                </c:pt>
                <c:pt idx="543">
                  <c:v>43507</c:v>
                </c:pt>
                <c:pt idx="544">
                  <c:v>43515</c:v>
                </c:pt>
                <c:pt idx="545">
                  <c:v>43521</c:v>
                </c:pt>
                <c:pt idx="546">
                  <c:v>43528</c:v>
                </c:pt>
                <c:pt idx="547">
                  <c:v>43535</c:v>
                </c:pt>
                <c:pt idx="548">
                  <c:v>43542</c:v>
                </c:pt>
                <c:pt idx="549">
                  <c:v>43549</c:v>
                </c:pt>
                <c:pt idx="550">
                  <c:v>43556</c:v>
                </c:pt>
                <c:pt idx="551">
                  <c:v>43563</c:v>
                </c:pt>
                <c:pt idx="552">
                  <c:v>43570</c:v>
                </c:pt>
                <c:pt idx="553">
                  <c:v>43579</c:v>
                </c:pt>
                <c:pt idx="554">
                  <c:v>43584</c:v>
                </c:pt>
                <c:pt idx="555">
                  <c:v>43592</c:v>
                </c:pt>
                <c:pt idx="556">
                  <c:v>43598</c:v>
                </c:pt>
                <c:pt idx="557">
                  <c:v>43605</c:v>
                </c:pt>
                <c:pt idx="558">
                  <c:v>43613</c:v>
                </c:pt>
                <c:pt idx="559">
                  <c:v>43619</c:v>
                </c:pt>
                <c:pt idx="560">
                  <c:v>43626</c:v>
                </c:pt>
                <c:pt idx="561">
                  <c:v>43633</c:v>
                </c:pt>
                <c:pt idx="562">
                  <c:v>43640</c:v>
                </c:pt>
                <c:pt idx="563">
                  <c:v>43647</c:v>
                </c:pt>
                <c:pt idx="564">
                  <c:v>43654</c:v>
                </c:pt>
                <c:pt idx="565">
                  <c:v>43661</c:v>
                </c:pt>
                <c:pt idx="566">
                  <c:v>43668</c:v>
                </c:pt>
                <c:pt idx="567">
                  <c:v>43675</c:v>
                </c:pt>
                <c:pt idx="568">
                  <c:v>43682</c:v>
                </c:pt>
                <c:pt idx="569">
                  <c:v>43689</c:v>
                </c:pt>
                <c:pt idx="570">
                  <c:v>43696</c:v>
                </c:pt>
                <c:pt idx="571">
                  <c:v>43704</c:v>
                </c:pt>
                <c:pt idx="572">
                  <c:v>43711</c:v>
                </c:pt>
                <c:pt idx="573">
                  <c:v>43717</c:v>
                </c:pt>
                <c:pt idx="574">
                  <c:v>43724</c:v>
                </c:pt>
                <c:pt idx="575">
                  <c:v>43731</c:v>
                </c:pt>
                <c:pt idx="576">
                  <c:v>43738</c:v>
                </c:pt>
                <c:pt idx="577">
                  <c:v>43745</c:v>
                </c:pt>
                <c:pt idx="578">
                  <c:v>43753</c:v>
                </c:pt>
                <c:pt idx="579">
                  <c:v>43759</c:v>
                </c:pt>
                <c:pt idx="580">
                  <c:v>43766</c:v>
                </c:pt>
                <c:pt idx="581">
                  <c:v>43773</c:v>
                </c:pt>
                <c:pt idx="582">
                  <c:v>43781</c:v>
                </c:pt>
                <c:pt idx="583">
                  <c:v>43787</c:v>
                </c:pt>
                <c:pt idx="584">
                  <c:v>43794</c:v>
                </c:pt>
                <c:pt idx="585">
                  <c:v>43801</c:v>
                </c:pt>
                <c:pt idx="586">
                  <c:v>43808</c:v>
                </c:pt>
                <c:pt idx="587">
                  <c:v>43815</c:v>
                </c:pt>
                <c:pt idx="588">
                  <c:v>43822</c:v>
                </c:pt>
                <c:pt idx="589">
                  <c:v>43830</c:v>
                </c:pt>
                <c:pt idx="590">
                  <c:v>43837</c:v>
                </c:pt>
                <c:pt idx="591">
                  <c:v>43844</c:v>
                </c:pt>
                <c:pt idx="592">
                  <c:v>43851</c:v>
                </c:pt>
                <c:pt idx="593">
                  <c:v>43858</c:v>
                </c:pt>
                <c:pt idx="594">
                  <c:v>43865</c:v>
                </c:pt>
                <c:pt idx="595">
                  <c:v>43872</c:v>
                </c:pt>
                <c:pt idx="596">
                  <c:v>43879</c:v>
                </c:pt>
                <c:pt idx="597">
                  <c:v>43886</c:v>
                </c:pt>
                <c:pt idx="598">
                  <c:v>43893</c:v>
                </c:pt>
                <c:pt idx="599">
                  <c:v>43900</c:v>
                </c:pt>
                <c:pt idx="600">
                  <c:v>43907</c:v>
                </c:pt>
                <c:pt idx="601">
                  <c:v>43914</c:v>
                </c:pt>
                <c:pt idx="602">
                  <c:v>43921</c:v>
                </c:pt>
                <c:pt idx="603">
                  <c:v>43928</c:v>
                </c:pt>
                <c:pt idx="604">
                  <c:v>43937</c:v>
                </c:pt>
                <c:pt idx="605">
                  <c:v>43944</c:v>
                </c:pt>
                <c:pt idx="606">
                  <c:v>43951</c:v>
                </c:pt>
                <c:pt idx="607">
                  <c:v>43958</c:v>
                </c:pt>
                <c:pt idx="608">
                  <c:v>43965</c:v>
                </c:pt>
                <c:pt idx="609">
                  <c:v>43972</c:v>
                </c:pt>
                <c:pt idx="610">
                  <c:v>43979</c:v>
                </c:pt>
                <c:pt idx="611">
                  <c:v>43986</c:v>
                </c:pt>
                <c:pt idx="612">
                  <c:v>43993</c:v>
                </c:pt>
                <c:pt idx="613">
                  <c:v>44000</c:v>
                </c:pt>
                <c:pt idx="614">
                  <c:v>44007</c:v>
                </c:pt>
                <c:pt idx="615">
                  <c:v>44014</c:v>
                </c:pt>
                <c:pt idx="616">
                  <c:v>44021</c:v>
                </c:pt>
                <c:pt idx="617">
                  <c:v>44028</c:v>
                </c:pt>
                <c:pt idx="618">
                  <c:v>44035</c:v>
                </c:pt>
                <c:pt idx="619">
                  <c:v>44042</c:v>
                </c:pt>
                <c:pt idx="620">
                  <c:v>44049</c:v>
                </c:pt>
                <c:pt idx="621">
                  <c:v>44056</c:v>
                </c:pt>
                <c:pt idx="622">
                  <c:v>44063</c:v>
                </c:pt>
                <c:pt idx="623">
                  <c:v>44070</c:v>
                </c:pt>
                <c:pt idx="624">
                  <c:v>44077</c:v>
                </c:pt>
                <c:pt idx="625">
                  <c:v>44084</c:v>
                </c:pt>
                <c:pt idx="626">
                  <c:v>44091</c:v>
                </c:pt>
                <c:pt idx="627">
                  <c:v>44098</c:v>
                </c:pt>
                <c:pt idx="628">
                  <c:v>44105</c:v>
                </c:pt>
                <c:pt idx="629">
                  <c:v>44112</c:v>
                </c:pt>
                <c:pt idx="630">
                  <c:v>44119</c:v>
                </c:pt>
                <c:pt idx="631">
                  <c:v>44126</c:v>
                </c:pt>
                <c:pt idx="632">
                  <c:v>44133</c:v>
                </c:pt>
                <c:pt idx="633">
                  <c:v>44140</c:v>
                </c:pt>
                <c:pt idx="634">
                  <c:v>44147</c:v>
                </c:pt>
                <c:pt idx="635">
                  <c:v>44154</c:v>
                </c:pt>
                <c:pt idx="636">
                  <c:v>44162</c:v>
                </c:pt>
                <c:pt idx="637">
                  <c:v>44168</c:v>
                </c:pt>
                <c:pt idx="638">
                  <c:v>44175</c:v>
                </c:pt>
                <c:pt idx="639">
                  <c:v>44182</c:v>
                </c:pt>
                <c:pt idx="640">
                  <c:v>44189</c:v>
                </c:pt>
                <c:pt idx="641">
                  <c:v>44196</c:v>
                </c:pt>
                <c:pt idx="642">
                  <c:v>44203</c:v>
                </c:pt>
                <c:pt idx="643">
                  <c:v>44210</c:v>
                </c:pt>
                <c:pt idx="644">
                  <c:v>44217</c:v>
                </c:pt>
                <c:pt idx="645">
                  <c:v>44224</c:v>
                </c:pt>
                <c:pt idx="646">
                  <c:v>44231</c:v>
                </c:pt>
                <c:pt idx="647">
                  <c:v>44238</c:v>
                </c:pt>
                <c:pt idx="648">
                  <c:v>44245</c:v>
                </c:pt>
                <c:pt idx="649">
                  <c:v>44252</c:v>
                </c:pt>
                <c:pt idx="650">
                  <c:v>44259</c:v>
                </c:pt>
                <c:pt idx="651">
                  <c:v>44266</c:v>
                </c:pt>
                <c:pt idx="652">
                  <c:v>44273</c:v>
                </c:pt>
                <c:pt idx="653">
                  <c:v>44280</c:v>
                </c:pt>
                <c:pt idx="654">
                  <c:v>44287</c:v>
                </c:pt>
                <c:pt idx="655">
                  <c:v>44294</c:v>
                </c:pt>
                <c:pt idx="656">
                  <c:v>44301</c:v>
                </c:pt>
                <c:pt idx="657">
                  <c:v>44308</c:v>
                </c:pt>
                <c:pt idx="658">
                  <c:v>44315</c:v>
                </c:pt>
                <c:pt idx="659">
                  <c:v>44322</c:v>
                </c:pt>
                <c:pt idx="660">
                  <c:v>44329</c:v>
                </c:pt>
                <c:pt idx="661">
                  <c:v>44336</c:v>
                </c:pt>
                <c:pt idx="662">
                  <c:v>44343</c:v>
                </c:pt>
                <c:pt idx="663">
                  <c:v>44350</c:v>
                </c:pt>
                <c:pt idx="664">
                  <c:v>44357</c:v>
                </c:pt>
                <c:pt idx="665">
                  <c:v>44364</c:v>
                </c:pt>
                <c:pt idx="666">
                  <c:v>44371</c:v>
                </c:pt>
                <c:pt idx="667">
                  <c:v>44378</c:v>
                </c:pt>
                <c:pt idx="668">
                  <c:v>44385</c:v>
                </c:pt>
                <c:pt idx="669">
                  <c:v>44392</c:v>
                </c:pt>
                <c:pt idx="670">
                  <c:v>44399</c:v>
                </c:pt>
                <c:pt idx="671">
                  <c:v>44406</c:v>
                </c:pt>
                <c:pt idx="672">
                  <c:v>44413</c:v>
                </c:pt>
                <c:pt idx="673">
                  <c:v>44420</c:v>
                </c:pt>
                <c:pt idx="674">
                  <c:v>44427</c:v>
                </c:pt>
                <c:pt idx="675">
                  <c:v>44434</c:v>
                </c:pt>
                <c:pt idx="676">
                  <c:v>44441</c:v>
                </c:pt>
                <c:pt idx="677">
                  <c:v>44448</c:v>
                </c:pt>
                <c:pt idx="678">
                  <c:v>44455</c:v>
                </c:pt>
                <c:pt idx="679">
                  <c:v>44462</c:v>
                </c:pt>
                <c:pt idx="680">
                  <c:v>44469</c:v>
                </c:pt>
                <c:pt idx="681">
                  <c:v>44476</c:v>
                </c:pt>
                <c:pt idx="682">
                  <c:v>44483</c:v>
                </c:pt>
                <c:pt idx="683">
                  <c:v>44490</c:v>
                </c:pt>
                <c:pt idx="684">
                  <c:v>44497</c:v>
                </c:pt>
                <c:pt idx="685">
                  <c:v>44504</c:v>
                </c:pt>
                <c:pt idx="686">
                  <c:v>44512</c:v>
                </c:pt>
                <c:pt idx="687">
                  <c:v>44518</c:v>
                </c:pt>
                <c:pt idx="688">
                  <c:v>44526</c:v>
                </c:pt>
                <c:pt idx="689">
                  <c:v>44532</c:v>
                </c:pt>
                <c:pt idx="690">
                  <c:v>44539</c:v>
                </c:pt>
                <c:pt idx="691">
                  <c:v>44546</c:v>
                </c:pt>
                <c:pt idx="692">
                  <c:v>44553</c:v>
                </c:pt>
                <c:pt idx="693">
                  <c:v>44565</c:v>
                </c:pt>
                <c:pt idx="694">
                  <c:v>44568</c:v>
                </c:pt>
                <c:pt idx="695">
                  <c:v>44575</c:v>
                </c:pt>
                <c:pt idx="696">
                  <c:v>44582</c:v>
                </c:pt>
                <c:pt idx="697">
                  <c:v>44589</c:v>
                </c:pt>
                <c:pt idx="698">
                  <c:v>44596</c:v>
                </c:pt>
                <c:pt idx="699">
                  <c:v>44603</c:v>
                </c:pt>
                <c:pt idx="700">
                  <c:v>44610</c:v>
                </c:pt>
                <c:pt idx="701">
                  <c:v>44617</c:v>
                </c:pt>
                <c:pt idx="702">
                  <c:v>44624</c:v>
                </c:pt>
                <c:pt idx="703">
                  <c:v>44631</c:v>
                </c:pt>
                <c:pt idx="704">
                  <c:v>44638</c:v>
                </c:pt>
                <c:pt idx="705">
                  <c:v>44645</c:v>
                </c:pt>
                <c:pt idx="706">
                  <c:v>44652</c:v>
                </c:pt>
                <c:pt idx="707">
                  <c:v>44659</c:v>
                </c:pt>
                <c:pt idx="708">
                  <c:v>44670</c:v>
                </c:pt>
                <c:pt idx="709">
                  <c:v>44673</c:v>
                </c:pt>
                <c:pt idx="710">
                  <c:v>44680</c:v>
                </c:pt>
                <c:pt idx="711">
                  <c:v>44687</c:v>
                </c:pt>
                <c:pt idx="712">
                  <c:v>44694</c:v>
                </c:pt>
                <c:pt idx="713">
                  <c:v>44701</c:v>
                </c:pt>
                <c:pt idx="714">
                  <c:v>44708</c:v>
                </c:pt>
                <c:pt idx="715">
                  <c:v>44715</c:v>
                </c:pt>
                <c:pt idx="716">
                  <c:v>44722</c:v>
                </c:pt>
                <c:pt idx="717">
                  <c:v>44729</c:v>
                </c:pt>
                <c:pt idx="718">
                  <c:v>44736</c:v>
                </c:pt>
                <c:pt idx="719">
                  <c:v>44743</c:v>
                </c:pt>
                <c:pt idx="720">
                  <c:v>44750</c:v>
                </c:pt>
                <c:pt idx="721">
                  <c:v>44757</c:v>
                </c:pt>
                <c:pt idx="722">
                  <c:v>44764</c:v>
                </c:pt>
                <c:pt idx="723">
                  <c:v>44771</c:v>
                </c:pt>
                <c:pt idx="724">
                  <c:v>44778</c:v>
                </c:pt>
                <c:pt idx="725">
                  <c:v>44785</c:v>
                </c:pt>
                <c:pt idx="726">
                  <c:v>44792</c:v>
                </c:pt>
                <c:pt idx="727">
                  <c:v>44799</c:v>
                </c:pt>
                <c:pt idx="728">
                  <c:v>44806</c:v>
                </c:pt>
                <c:pt idx="729">
                  <c:v>44813</c:v>
                </c:pt>
                <c:pt idx="730">
                  <c:v>44820</c:v>
                </c:pt>
                <c:pt idx="731">
                  <c:v>44827</c:v>
                </c:pt>
                <c:pt idx="732">
                  <c:v>44834</c:v>
                </c:pt>
                <c:pt idx="733">
                  <c:v>44841</c:v>
                </c:pt>
                <c:pt idx="734">
                  <c:v>44848</c:v>
                </c:pt>
                <c:pt idx="735">
                  <c:v>44855</c:v>
                </c:pt>
                <c:pt idx="736">
                  <c:v>44862</c:v>
                </c:pt>
                <c:pt idx="737">
                  <c:v>44869</c:v>
                </c:pt>
                <c:pt idx="738">
                  <c:v>44879</c:v>
                </c:pt>
                <c:pt idx="739">
                  <c:v>44883</c:v>
                </c:pt>
                <c:pt idx="740">
                  <c:v>44890</c:v>
                </c:pt>
                <c:pt idx="741">
                  <c:v>44897</c:v>
                </c:pt>
                <c:pt idx="742">
                  <c:v>44904</c:v>
                </c:pt>
                <c:pt idx="743">
                  <c:v>44911</c:v>
                </c:pt>
                <c:pt idx="744">
                  <c:v>44918</c:v>
                </c:pt>
                <c:pt idx="745">
                  <c:v>44925</c:v>
                </c:pt>
                <c:pt idx="746">
                  <c:v>44932</c:v>
                </c:pt>
                <c:pt idx="747">
                  <c:v>44939</c:v>
                </c:pt>
                <c:pt idx="748">
                  <c:v>44946</c:v>
                </c:pt>
                <c:pt idx="749">
                  <c:v>44953</c:v>
                </c:pt>
                <c:pt idx="750">
                  <c:v>44960</c:v>
                </c:pt>
                <c:pt idx="751">
                  <c:v>44967</c:v>
                </c:pt>
                <c:pt idx="752">
                  <c:v>44974</c:v>
                </c:pt>
                <c:pt idx="753">
                  <c:v>44981</c:v>
                </c:pt>
                <c:pt idx="754">
                  <c:v>44988</c:v>
                </c:pt>
                <c:pt idx="755">
                  <c:v>44995</c:v>
                </c:pt>
                <c:pt idx="756">
                  <c:v>45002</c:v>
                </c:pt>
                <c:pt idx="757">
                  <c:v>45009</c:v>
                </c:pt>
                <c:pt idx="758">
                  <c:v>45016</c:v>
                </c:pt>
                <c:pt idx="759">
                  <c:v>45027</c:v>
                </c:pt>
                <c:pt idx="760">
                  <c:v>45030</c:v>
                </c:pt>
                <c:pt idx="761">
                  <c:v>45037</c:v>
                </c:pt>
                <c:pt idx="762">
                  <c:v>45044</c:v>
                </c:pt>
                <c:pt idx="763">
                  <c:v>45051</c:v>
                </c:pt>
                <c:pt idx="764">
                  <c:v>45058</c:v>
                </c:pt>
                <c:pt idx="765">
                  <c:v>45065</c:v>
                </c:pt>
                <c:pt idx="766">
                  <c:v>45072</c:v>
                </c:pt>
                <c:pt idx="767">
                  <c:v>45079</c:v>
                </c:pt>
                <c:pt idx="768">
                  <c:v>45086</c:v>
                </c:pt>
                <c:pt idx="769">
                  <c:v>45093</c:v>
                </c:pt>
                <c:pt idx="770">
                  <c:v>45100</c:v>
                </c:pt>
                <c:pt idx="771">
                  <c:v>45107</c:v>
                </c:pt>
                <c:pt idx="772">
                  <c:v>45114</c:v>
                </c:pt>
                <c:pt idx="773">
                  <c:v>45121</c:v>
                </c:pt>
                <c:pt idx="774">
                  <c:v>45128</c:v>
                </c:pt>
                <c:pt idx="775">
                  <c:v>45135</c:v>
                </c:pt>
                <c:pt idx="776">
                  <c:v>45142</c:v>
                </c:pt>
                <c:pt idx="777">
                  <c:v>45149</c:v>
                </c:pt>
                <c:pt idx="778">
                  <c:v>45156</c:v>
                </c:pt>
                <c:pt idx="779">
                  <c:v>45163</c:v>
                </c:pt>
                <c:pt idx="780">
                  <c:v>45170</c:v>
                </c:pt>
                <c:pt idx="781">
                  <c:v>45177</c:v>
                </c:pt>
                <c:pt idx="782">
                  <c:v>45184</c:v>
                </c:pt>
                <c:pt idx="783">
                  <c:v>45191</c:v>
                </c:pt>
                <c:pt idx="784">
                  <c:v>45198</c:v>
                </c:pt>
                <c:pt idx="785">
                  <c:v>45205</c:v>
                </c:pt>
                <c:pt idx="786">
                  <c:v>45212</c:v>
                </c:pt>
                <c:pt idx="787">
                  <c:v>45219</c:v>
                </c:pt>
                <c:pt idx="788">
                  <c:v>45226</c:v>
                </c:pt>
                <c:pt idx="789">
                  <c:v>45233</c:v>
                </c:pt>
                <c:pt idx="790">
                  <c:v>45243</c:v>
                </c:pt>
                <c:pt idx="791">
                  <c:v>45247</c:v>
                </c:pt>
                <c:pt idx="792">
                  <c:v>45254</c:v>
                </c:pt>
                <c:pt idx="793">
                  <c:v>45261</c:v>
                </c:pt>
                <c:pt idx="794">
                  <c:v>45268</c:v>
                </c:pt>
                <c:pt idx="795">
                  <c:v>45275</c:v>
                </c:pt>
                <c:pt idx="796">
                  <c:v>45282</c:v>
                </c:pt>
                <c:pt idx="797">
                  <c:v>45289</c:v>
                </c:pt>
                <c:pt idx="798">
                  <c:v>45296</c:v>
                </c:pt>
                <c:pt idx="799">
                  <c:v>45303</c:v>
                </c:pt>
                <c:pt idx="800">
                  <c:v>45310</c:v>
                </c:pt>
                <c:pt idx="801">
                  <c:v>45317</c:v>
                </c:pt>
                <c:pt idx="802">
                  <c:v>45324</c:v>
                </c:pt>
                <c:pt idx="803">
                  <c:v>45331</c:v>
                </c:pt>
                <c:pt idx="804">
                  <c:v>45338</c:v>
                </c:pt>
                <c:pt idx="805">
                  <c:v>45345</c:v>
                </c:pt>
                <c:pt idx="806">
                  <c:v>45352</c:v>
                </c:pt>
                <c:pt idx="807">
                  <c:v>45359</c:v>
                </c:pt>
                <c:pt idx="808">
                  <c:v>45366</c:v>
                </c:pt>
                <c:pt idx="809">
                  <c:v>45373</c:v>
                </c:pt>
                <c:pt idx="810">
                  <c:v>45384</c:v>
                </c:pt>
                <c:pt idx="811">
                  <c:v>45387</c:v>
                </c:pt>
                <c:pt idx="812">
                  <c:v>45394</c:v>
                </c:pt>
                <c:pt idx="813">
                  <c:v>45401</c:v>
                </c:pt>
                <c:pt idx="814">
                  <c:v>45408</c:v>
                </c:pt>
                <c:pt idx="815">
                  <c:v>45415</c:v>
                </c:pt>
                <c:pt idx="816">
                  <c:v>45422</c:v>
                </c:pt>
                <c:pt idx="817">
                  <c:v>45429</c:v>
                </c:pt>
                <c:pt idx="818">
                  <c:v>45436</c:v>
                </c:pt>
                <c:pt idx="819">
                  <c:v>45443</c:v>
                </c:pt>
                <c:pt idx="820">
                  <c:v>45450</c:v>
                </c:pt>
                <c:pt idx="821">
                  <c:v>45457</c:v>
                </c:pt>
                <c:pt idx="822">
                  <c:v>45464</c:v>
                </c:pt>
                <c:pt idx="823">
                  <c:v>45471</c:v>
                </c:pt>
                <c:pt idx="824">
                  <c:v>45478</c:v>
                </c:pt>
                <c:pt idx="825">
                  <c:v>45485</c:v>
                </c:pt>
                <c:pt idx="826">
                  <c:v>45492</c:v>
                </c:pt>
                <c:pt idx="827">
                  <c:v>45499</c:v>
                </c:pt>
                <c:pt idx="828">
                  <c:v>45506</c:v>
                </c:pt>
                <c:pt idx="829">
                  <c:v>45513</c:v>
                </c:pt>
                <c:pt idx="830">
                  <c:v>45520</c:v>
                </c:pt>
                <c:pt idx="831">
                  <c:v>45527</c:v>
                </c:pt>
                <c:pt idx="832">
                  <c:v>45534</c:v>
                </c:pt>
                <c:pt idx="833">
                  <c:v>45541</c:v>
                </c:pt>
                <c:pt idx="834">
                  <c:v>45548</c:v>
                </c:pt>
                <c:pt idx="835">
                  <c:v>45555</c:v>
                </c:pt>
                <c:pt idx="836">
                  <c:v>45562</c:v>
                </c:pt>
                <c:pt idx="837">
                  <c:v>45569</c:v>
                </c:pt>
                <c:pt idx="838">
                  <c:v>45576</c:v>
                </c:pt>
                <c:pt idx="839">
                  <c:v>45583</c:v>
                </c:pt>
                <c:pt idx="840">
                  <c:v>45590</c:v>
                </c:pt>
                <c:pt idx="841">
                  <c:v>45597</c:v>
                </c:pt>
                <c:pt idx="842">
                  <c:v>45604</c:v>
                </c:pt>
                <c:pt idx="843">
                  <c:v>45611</c:v>
                </c:pt>
                <c:pt idx="844">
                  <c:v>45618</c:v>
                </c:pt>
                <c:pt idx="845">
                  <c:v>45625</c:v>
                </c:pt>
                <c:pt idx="846">
                  <c:v>45632</c:v>
                </c:pt>
                <c:pt idx="847">
                  <c:v>45639</c:v>
                </c:pt>
                <c:pt idx="848">
                  <c:v>45646</c:v>
                </c:pt>
                <c:pt idx="849">
                  <c:v>45657</c:v>
                </c:pt>
                <c:pt idx="850">
                  <c:v>45664</c:v>
                </c:pt>
                <c:pt idx="851">
                  <c:v>45671</c:v>
                </c:pt>
                <c:pt idx="852">
                  <c:v>45678</c:v>
                </c:pt>
                <c:pt idx="853">
                  <c:v>45685</c:v>
                </c:pt>
                <c:pt idx="854">
                  <c:v>45692</c:v>
                </c:pt>
                <c:pt idx="855">
                  <c:v>45699</c:v>
                </c:pt>
                <c:pt idx="856">
                  <c:v>45706</c:v>
                </c:pt>
                <c:pt idx="857">
                  <c:v>45713</c:v>
                </c:pt>
                <c:pt idx="858">
                  <c:v>45720</c:v>
                </c:pt>
                <c:pt idx="859">
                  <c:v>45727</c:v>
                </c:pt>
                <c:pt idx="860">
                  <c:v>45734</c:v>
                </c:pt>
                <c:pt idx="861">
                  <c:v>45741</c:v>
                </c:pt>
                <c:pt idx="862">
                  <c:v>45748</c:v>
                </c:pt>
                <c:pt idx="863">
                  <c:v>45755</c:v>
                </c:pt>
                <c:pt idx="864">
                  <c:v>45762</c:v>
                </c:pt>
                <c:pt idx="865">
                  <c:v>45771</c:v>
                </c:pt>
                <c:pt idx="866">
                  <c:v>45778</c:v>
                </c:pt>
                <c:pt idx="867">
                  <c:v>45785</c:v>
                </c:pt>
                <c:pt idx="868">
                  <c:v>45792</c:v>
                </c:pt>
                <c:pt idx="869">
                  <c:v>45799</c:v>
                </c:pt>
                <c:pt idx="870">
                  <c:v>45806</c:v>
                </c:pt>
                <c:pt idx="871">
                  <c:v>45813</c:v>
                </c:pt>
                <c:pt idx="872">
                  <c:v>45820</c:v>
                </c:pt>
                <c:pt idx="873">
                  <c:v>45827</c:v>
                </c:pt>
                <c:pt idx="874">
                  <c:v>45834</c:v>
                </c:pt>
                <c:pt idx="875">
                  <c:v>45841</c:v>
                </c:pt>
                <c:pt idx="876">
                  <c:v>45848</c:v>
                </c:pt>
                <c:pt idx="877">
                  <c:v>45855</c:v>
                </c:pt>
                <c:pt idx="878">
                  <c:v>45862</c:v>
                </c:pt>
                <c:pt idx="879">
                  <c:v>45869</c:v>
                </c:pt>
                <c:pt idx="880">
                  <c:v>45876</c:v>
                </c:pt>
                <c:pt idx="881">
                  <c:v>45883</c:v>
                </c:pt>
                <c:pt idx="882">
                  <c:v>45890</c:v>
                </c:pt>
                <c:pt idx="883">
                  <c:v>45897</c:v>
                </c:pt>
                <c:pt idx="884">
                  <c:v>45904</c:v>
                </c:pt>
                <c:pt idx="885">
                  <c:v>45911</c:v>
                </c:pt>
                <c:pt idx="886">
                  <c:v>45918</c:v>
                </c:pt>
                <c:pt idx="887">
                  <c:v>45925</c:v>
                </c:pt>
                <c:pt idx="888">
                  <c:v>45932</c:v>
                </c:pt>
                <c:pt idx="889">
                  <c:v>45939</c:v>
                </c:pt>
                <c:pt idx="890">
                  <c:v>45946</c:v>
                </c:pt>
                <c:pt idx="891">
                  <c:v>45953</c:v>
                </c:pt>
                <c:pt idx="892">
                  <c:v>45960</c:v>
                </c:pt>
                <c:pt idx="893">
                  <c:v>45967</c:v>
                </c:pt>
                <c:pt idx="894">
                  <c:v>45974</c:v>
                </c:pt>
                <c:pt idx="895">
                  <c:v>45981</c:v>
                </c:pt>
                <c:pt idx="896">
                  <c:v>45989</c:v>
                </c:pt>
                <c:pt idx="897">
                  <c:v>45995</c:v>
                </c:pt>
                <c:pt idx="898">
                  <c:v>46002</c:v>
                </c:pt>
                <c:pt idx="899">
                  <c:v>46009</c:v>
                </c:pt>
                <c:pt idx="900">
                  <c:v>46020</c:v>
                </c:pt>
                <c:pt idx="901">
                  <c:v>46024</c:v>
                </c:pt>
                <c:pt idx="902">
                  <c:v>46030</c:v>
                </c:pt>
                <c:pt idx="903">
                  <c:v>46037</c:v>
                </c:pt>
                <c:pt idx="904">
                  <c:v>46044</c:v>
                </c:pt>
                <c:pt idx="905">
                  <c:v>46051</c:v>
                </c:pt>
                <c:pt idx="906">
                  <c:v>46058</c:v>
                </c:pt>
                <c:pt idx="907">
                  <c:v>46065</c:v>
                </c:pt>
                <c:pt idx="908">
                  <c:v>46072</c:v>
                </c:pt>
                <c:pt idx="909">
                  <c:v>46079</c:v>
                </c:pt>
                <c:pt idx="910">
                  <c:v>46086</c:v>
                </c:pt>
                <c:pt idx="911">
                  <c:v>46093</c:v>
                </c:pt>
                <c:pt idx="912">
                  <c:v>46100</c:v>
                </c:pt>
                <c:pt idx="913">
                  <c:v>46107</c:v>
                </c:pt>
                <c:pt idx="914">
                  <c:v>46114</c:v>
                </c:pt>
                <c:pt idx="915">
                  <c:v>46121</c:v>
                </c:pt>
                <c:pt idx="916">
                  <c:v>46128</c:v>
                </c:pt>
                <c:pt idx="917">
                  <c:v>46135</c:v>
                </c:pt>
                <c:pt idx="918">
                  <c:v>46142</c:v>
                </c:pt>
                <c:pt idx="919">
                  <c:v>46149</c:v>
                </c:pt>
                <c:pt idx="920">
                  <c:v>46156</c:v>
                </c:pt>
                <c:pt idx="921">
                  <c:v>46163</c:v>
                </c:pt>
                <c:pt idx="922">
                  <c:v>46170</c:v>
                </c:pt>
                <c:pt idx="923">
                  <c:v>46177</c:v>
                </c:pt>
                <c:pt idx="924">
                  <c:v>46184</c:v>
                </c:pt>
                <c:pt idx="925">
                  <c:v>46191</c:v>
                </c:pt>
                <c:pt idx="926">
                  <c:v>46198</c:v>
                </c:pt>
                <c:pt idx="927">
                  <c:v>46205</c:v>
                </c:pt>
                <c:pt idx="928">
                  <c:v>46212</c:v>
                </c:pt>
                <c:pt idx="929">
                  <c:v>46219</c:v>
                </c:pt>
                <c:pt idx="930">
                  <c:v>46226</c:v>
                </c:pt>
                <c:pt idx="931">
                  <c:v>46233</c:v>
                </c:pt>
                <c:pt idx="932">
                  <c:v>46240</c:v>
                </c:pt>
                <c:pt idx="933">
                  <c:v>46247</c:v>
                </c:pt>
                <c:pt idx="934">
                  <c:v>46254</c:v>
                </c:pt>
                <c:pt idx="935">
                  <c:v>46261</c:v>
                </c:pt>
                <c:pt idx="936">
                  <c:v>46268</c:v>
                </c:pt>
                <c:pt idx="937">
                  <c:v>46275</c:v>
                </c:pt>
                <c:pt idx="938">
                  <c:v>46282</c:v>
                </c:pt>
                <c:pt idx="939">
                  <c:v>46289</c:v>
                </c:pt>
                <c:pt idx="940">
                  <c:v>46296</c:v>
                </c:pt>
                <c:pt idx="941">
                  <c:v>46303</c:v>
                </c:pt>
                <c:pt idx="942">
                  <c:v>46310</c:v>
                </c:pt>
                <c:pt idx="943">
                  <c:v>46317</c:v>
                </c:pt>
                <c:pt idx="944">
                  <c:v>46324</c:v>
                </c:pt>
                <c:pt idx="945">
                  <c:v>46331</c:v>
                </c:pt>
                <c:pt idx="946">
                  <c:v>46338</c:v>
                </c:pt>
                <c:pt idx="947">
                  <c:v>46345</c:v>
                </c:pt>
                <c:pt idx="948">
                  <c:v>46353</c:v>
                </c:pt>
                <c:pt idx="949">
                  <c:v>46359</c:v>
                </c:pt>
                <c:pt idx="950">
                  <c:v>46366</c:v>
                </c:pt>
                <c:pt idx="951">
                  <c:v>46373</c:v>
                </c:pt>
                <c:pt idx="952">
                  <c:v>46380</c:v>
                </c:pt>
                <c:pt idx="953">
                  <c:v>46387</c:v>
                </c:pt>
                <c:pt idx="954">
                  <c:v>46394</c:v>
                </c:pt>
                <c:pt idx="955">
                  <c:v>46401</c:v>
                </c:pt>
                <c:pt idx="956">
                  <c:v>46408</c:v>
                </c:pt>
                <c:pt idx="957">
                  <c:v>46415</c:v>
                </c:pt>
                <c:pt idx="958">
                  <c:v>46422</c:v>
                </c:pt>
                <c:pt idx="959">
                  <c:v>46429</c:v>
                </c:pt>
                <c:pt idx="960">
                  <c:v>46436</c:v>
                </c:pt>
                <c:pt idx="961">
                  <c:v>46443</c:v>
                </c:pt>
                <c:pt idx="962">
                  <c:v>46450</c:v>
                </c:pt>
                <c:pt idx="963">
                  <c:v>46457</c:v>
                </c:pt>
                <c:pt idx="964">
                  <c:v>46464</c:v>
                </c:pt>
                <c:pt idx="965">
                  <c:v>46471</c:v>
                </c:pt>
                <c:pt idx="966">
                  <c:v>46478</c:v>
                </c:pt>
                <c:pt idx="967">
                  <c:v>46485</c:v>
                </c:pt>
                <c:pt idx="968">
                  <c:v>46492</c:v>
                </c:pt>
                <c:pt idx="969">
                  <c:v>46499</c:v>
                </c:pt>
                <c:pt idx="970">
                  <c:v>46506</c:v>
                </c:pt>
                <c:pt idx="971">
                  <c:v>46513</c:v>
                </c:pt>
                <c:pt idx="972">
                  <c:v>46520</c:v>
                </c:pt>
                <c:pt idx="973">
                  <c:v>46527</c:v>
                </c:pt>
                <c:pt idx="974">
                  <c:v>46534</c:v>
                </c:pt>
                <c:pt idx="975">
                  <c:v>46541</c:v>
                </c:pt>
                <c:pt idx="976">
                  <c:v>46548</c:v>
                </c:pt>
                <c:pt idx="977">
                  <c:v>46555</c:v>
                </c:pt>
                <c:pt idx="978">
                  <c:v>46562</c:v>
                </c:pt>
                <c:pt idx="979">
                  <c:v>46569</c:v>
                </c:pt>
                <c:pt idx="980">
                  <c:v>46576</c:v>
                </c:pt>
                <c:pt idx="981">
                  <c:v>46583</c:v>
                </c:pt>
                <c:pt idx="982">
                  <c:v>46590</c:v>
                </c:pt>
                <c:pt idx="983">
                  <c:v>46597</c:v>
                </c:pt>
                <c:pt idx="984">
                  <c:v>46604</c:v>
                </c:pt>
                <c:pt idx="985">
                  <c:v>46611</c:v>
                </c:pt>
                <c:pt idx="986">
                  <c:v>46618</c:v>
                </c:pt>
                <c:pt idx="987">
                  <c:v>46625</c:v>
                </c:pt>
                <c:pt idx="988">
                  <c:v>46632</c:v>
                </c:pt>
                <c:pt idx="989">
                  <c:v>46639</c:v>
                </c:pt>
                <c:pt idx="990">
                  <c:v>46646</c:v>
                </c:pt>
                <c:pt idx="991">
                  <c:v>46653</c:v>
                </c:pt>
                <c:pt idx="992">
                  <c:v>46660</c:v>
                </c:pt>
                <c:pt idx="993">
                  <c:v>46667</c:v>
                </c:pt>
                <c:pt idx="994">
                  <c:v>46674</c:v>
                </c:pt>
                <c:pt idx="995">
                  <c:v>46681</c:v>
                </c:pt>
                <c:pt idx="996">
                  <c:v>46688</c:v>
                </c:pt>
                <c:pt idx="997">
                  <c:v>46695</c:v>
                </c:pt>
                <c:pt idx="998">
                  <c:v>46703</c:v>
                </c:pt>
                <c:pt idx="999">
                  <c:v>46709</c:v>
                </c:pt>
                <c:pt idx="1000">
                  <c:v>46717</c:v>
                </c:pt>
                <c:pt idx="1001">
                  <c:v>46723</c:v>
                </c:pt>
                <c:pt idx="1002">
                  <c:v>46730</c:v>
                </c:pt>
                <c:pt idx="1003">
                  <c:v>46737</c:v>
                </c:pt>
                <c:pt idx="1004">
                  <c:v>46744</c:v>
                </c:pt>
                <c:pt idx="1005">
                  <c:v>46756</c:v>
                </c:pt>
                <c:pt idx="1006">
                  <c:v>46759</c:v>
                </c:pt>
                <c:pt idx="1007">
                  <c:v>46766</c:v>
                </c:pt>
                <c:pt idx="1008">
                  <c:v>46773</c:v>
                </c:pt>
                <c:pt idx="1009">
                  <c:v>46780</c:v>
                </c:pt>
                <c:pt idx="1010">
                  <c:v>46787</c:v>
                </c:pt>
                <c:pt idx="1011">
                  <c:v>46794</c:v>
                </c:pt>
                <c:pt idx="1012">
                  <c:v>46801</c:v>
                </c:pt>
                <c:pt idx="1013">
                  <c:v>46808</c:v>
                </c:pt>
                <c:pt idx="1014">
                  <c:v>46815</c:v>
                </c:pt>
                <c:pt idx="1015">
                  <c:v>46822</c:v>
                </c:pt>
                <c:pt idx="1016">
                  <c:v>46829</c:v>
                </c:pt>
                <c:pt idx="1017">
                  <c:v>46836</c:v>
                </c:pt>
                <c:pt idx="1018">
                  <c:v>46843</c:v>
                </c:pt>
                <c:pt idx="1019">
                  <c:v>46850</c:v>
                </c:pt>
                <c:pt idx="1020">
                  <c:v>46861</c:v>
                </c:pt>
                <c:pt idx="1021">
                  <c:v>46864</c:v>
                </c:pt>
                <c:pt idx="1022">
                  <c:v>46871</c:v>
                </c:pt>
                <c:pt idx="1023">
                  <c:v>46878</c:v>
                </c:pt>
                <c:pt idx="1024">
                  <c:v>46885</c:v>
                </c:pt>
                <c:pt idx="1025">
                  <c:v>46892</c:v>
                </c:pt>
                <c:pt idx="1026">
                  <c:v>46899</c:v>
                </c:pt>
                <c:pt idx="1027">
                  <c:v>46906</c:v>
                </c:pt>
                <c:pt idx="1028">
                  <c:v>46913</c:v>
                </c:pt>
                <c:pt idx="1029">
                  <c:v>46920</c:v>
                </c:pt>
                <c:pt idx="1030">
                  <c:v>46927</c:v>
                </c:pt>
                <c:pt idx="1031">
                  <c:v>46934</c:v>
                </c:pt>
                <c:pt idx="1032">
                  <c:v>46941</c:v>
                </c:pt>
                <c:pt idx="1033">
                  <c:v>46948</c:v>
                </c:pt>
                <c:pt idx="1034">
                  <c:v>46955</c:v>
                </c:pt>
                <c:pt idx="1035">
                  <c:v>46962</c:v>
                </c:pt>
                <c:pt idx="1036">
                  <c:v>46969</c:v>
                </c:pt>
                <c:pt idx="1037">
                  <c:v>46976</c:v>
                </c:pt>
                <c:pt idx="1038">
                  <c:v>46983</c:v>
                </c:pt>
                <c:pt idx="1039">
                  <c:v>46990</c:v>
                </c:pt>
                <c:pt idx="1040">
                  <c:v>46997</c:v>
                </c:pt>
                <c:pt idx="1041">
                  <c:v>47004</c:v>
                </c:pt>
                <c:pt idx="1042">
                  <c:v>47011</c:v>
                </c:pt>
                <c:pt idx="1043">
                  <c:v>47018</c:v>
                </c:pt>
                <c:pt idx="1044">
                  <c:v>47025</c:v>
                </c:pt>
                <c:pt idx="1045">
                  <c:v>47032</c:v>
                </c:pt>
                <c:pt idx="1046">
                  <c:v>47039</c:v>
                </c:pt>
                <c:pt idx="1047">
                  <c:v>47046</c:v>
                </c:pt>
                <c:pt idx="1048">
                  <c:v>47053</c:v>
                </c:pt>
                <c:pt idx="1049">
                  <c:v>47060</c:v>
                </c:pt>
                <c:pt idx="1050">
                  <c:v>47070</c:v>
                </c:pt>
                <c:pt idx="1051">
                  <c:v>47074</c:v>
                </c:pt>
                <c:pt idx="1052">
                  <c:v>47081</c:v>
                </c:pt>
                <c:pt idx="1053">
                  <c:v>47088</c:v>
                </c:pt>
                <c:pt idx="1054">
                  <c:v>47095</c:v>
                </c:pt>
                <c:pt idx="1055">
                  <c:v>47102</c:v>
                </c:pt>
                <c:pt idx="1056">
                  <c:v>47109</c:v>
                </c:pt>
                <c:pt idx="1057">
                  <c:v>47116</c:v>
                </c:pt>
                <c:pt idx="1058">
                  <c:v>47123</c:v>
                </c:pt>
                <c:pt idx="1059">
                  <c:v>47130</c:v>
                </c:pt>
                <c:pt idx="1060">
                  <c:v>47137</c:v>
                </c:pt>
                <c:pt idx="1061">
                  <c:v>47144</c:v>
                </c:pt>
                <c:pt idx="1062">
                  <c:v>47151</c:v>
                </c:pt>
                <c:pt idx="1063">
                  <c:v>47158</c:v>
                </c:pt>
                <c:pt idx="1064">
                  <c:v>47165</c:v>
                </c:pt>
                <c:pt idx="1065">
                  <c:v>47172</c:v>
                </c:pt>
                <c:pt idx="1066">
                  <c:v>47179</c:v>
                </c:pt>
                <c:pt idx="1067">
                  <c:v>47186</c:v>
                </c:pt>
                <c:pt idx="1068">
                  <c:v>47193</c:v>
                </c:pt>
                <c:pt idx="1069">
                  <c:v>47200</c:v>
                </c:pt>
                <c:pt idx="1070">
                  <c:v>47211</c:v>
                </c:pt>
                <c:pt idx="1071">
                  <c:v>47214</c:v>
                </c:pt>
                <c:pt idx="1072">
                  <c:v>47221</c:v>
                </c:pt>
                <c:pt idx="1073">
                  <c:v>47228</c:v>
                </c:pt>
                <c:pt idx="1074">
                  <c:v>47235</c:v>
                </c:pt>
                <c:pt idx="1075">
                  <c:v>47242</c:v>
                </c:pt>
                <c:pt idx="1076">
                  <c:v>47249</c:v>
                </c:pt>
                <c:pt idx="1077">
                  <c:v>47256</c:v>
                </c:pt>
                <c:pt idx="1078">
                  <c:v>47263</c:v>
                </c:pt>
                <c:pt idx="1079">
                  <c:v>47270</c:v>
                </c:pt>
                <c:pt idx="1080">
                  <c:v>47277</c:v>
                </c:pt>
                <c:pt idx="1081">
                  <c:v>47284</c:v>
                </c:pt>
                <c:pt idx="1082">
                  <c:v>47291</c:v>
                </c:pt>
                <c:pt idx="1083">
                  <c:v>47298</c:v>
                </c:pt>
                <c:pt idx="1084">
                  <c:v>47305</c:v>
                </c:pt>
                <c:pt idx="1085">
                  <c:v>47312</c:v>
                </c:pt>
                <c:pt idx="1086">
                  <c:v>47319</c:v>
                </c:pt>
                <c:pt idx="1087">
                  <c:v>47326</c:v>
                </c:pt>
                <c:pt idx="1088">
                  <c:v>47333</c:v>
                </c:pt>
                <c:pt idx="1089">
                  <c:v>47340</c:v>
                </c:pt>
                <c:pt idx="1090">
                  <c:v>47347</c:v>
                </c:pt>
                <c:pt idx="1091">
                  <c:v>47354</c:v>
                </c:pt>
                <c:pt idx="1092">
                  <c:v>47361</c:v>
                </c:pt>
                <c:pt idx="1093">
                  <c:v>47368</c:v>
                </c:pt>
                <c:pt idx="1094">
                  <c:v>47375</c:v>
                </c:pt>
                <c:pt idx="1095">
                  <c:v>47382</c:v>
                </c:pt>
                <c:pt idx="1096">
                  <c:v>47389</c:v>
                </c:pt>
                <c:pt idx="1097">
                  <c:v>47396</c:v>
                </c:pt>
                <c:pt idx="1098">
                  <c:v>47403</c:v>
                </c:pt>
                <c:pt idx="1099">
                  <c:v>47410</c:v>
                </c:pt>
                <c:pt idx="1100">
                  <c:v>47417</c:v>
                </c:pt>
                <c:pt idx="1101">
                  <c:v>47424</c:v>
                </c:pt>
                <c:pt idx="1102">
                  <c:v>47431</c:v>
                </c:pt>
                <c:pt idx="1103">
                  <c:v>47438</c:v>
                </c:pt>
                <c:pt idx="1104">
                  <c:v>47445</c:v>
                </c:pt>
                <c:pt idx="1105">
                  <c:v>47452</c:v>
                </c:pt>
                <c:pt idx="1106">
                  <c:v>47459</c:v>
                </c:pt>
                <c:pt idx="1107">
                  <c:v>47466</c:v>
                </c:pt>
                <c:pt idx="1108">
                  <c:v>47473</c:v>
                </c:pt>
                <c:pt idx="1109">
                  <c:v>47483</c:v>
                </c:pt>
                <c:pt idx="1110">
                  <c:v>47490</c:v>
                </c:pt>
                <c:pt idx="1111">
                  <c:v>47497</c:v>
                </c:pt>
                <c:pt idx="1112">
                  <c:v>47505</c:v>
                </c:pt>
                <c:pt idx="1113">
                  <c:v>47511</c:v>
                </c:pt>
                <c:pt idx="1114">
                  <c:v>47518</c:v>
                </c:pt>
                <c:pt idx="1115">
                  <c:v>47525</c:v>
                </c:pt>
                <c:pt idx="1116">
                  <c:v>47533</c:v>
                </c:pt>
                <c:pt idx="1117">
                  <c:v>47539</c:v>
                </c:pt>
                <c:pt idx="1118">
                  <c:v>47546</c:v>
                </c:pt>
                <c:pt idx="1119">
                  <c:v>47553</c:v>
                </c:pt>
                <c:pt idx="1120">
                  <c:v>47560</c:v>
                </c:pt>
                <c:pt idx="1121">
                  <c:v>47567</c:v>
                </c:pt>
                <c:pt idx="1122">
                  <c:v>47574</c:v>
                </c:pt>
                <c:pt idx="1123">
                  <c:v>47581</c:v>
                </c:pt>
                <c:pt idx="1124">
                  <c:v>47588</c:v>
                </c:pt>
                <c:pt idx="1125">
                  <c:v>47597</c:v>
                </c:pt>
                <c:pt idx="1126">
                  <c:v>47602</c:v>
                </c:pt>
                <c:pt idx="1127">
                  <c:v>47610</c:v>
                </c:pt>
                <c:pt idx="1128">
                  <c:v>47616</c:v>
                </c:pt>
                <c:pt idx="1129">
                  <c:v>47623</c:v>
                </c:pt>
                <c:pt idx="1130">
                  <c:v>47631</c:v>
                </c:pt>
                <c:pt idx="1131">
                  <c:v>47637</c:v>
                </c:pt>
                <c:pt idx="1132">
                  <c:v>47644</c:v>
                </c:pt>
                <c:pt idx="1133">
                  <c:v>47651</c:v>
                </c:pt>
                <c:pt idx="1134">
                  <c:v>47658</c:v>
                </c:pt>
                <c:pt idx="1135">
                  <c:v>47665</c:v>
                </c:pt>
                <c:pt idx="1136">
                  <c:v>47672</c:v>
                </c:pt>
                <c:pt idx="1137">
                  <c:v>47679</c:v>
                </c:pt>
                <c:pt idx="1138">
                  <c:v>47686</c:v>
                </c:pt>
                <c:pt idx="1139">
                  <c:v>47693</c:v>
                </c:pt>
                <c:pt idx="1140">
                  <c:v>47700</c:v>
                </c:pt>
                <c:pt idx="1141">
                  <c:v>47707</c:v>
                </c:pt>
                <c:pt idx="1142">
                  <c:v>47714</c:v>
                </c:pt>
                <c:pt idx="1143">
                  <c:v>47722</c:v>
                </c:pt>
                <c:pt idx="1144">
                  <c:v>47729</c:v>
                </c:pt>
                <c:pt idx="1145">
                  <c:v>47735</c:v>
                </c:pt>
                <c:pt idx="1146">
                  <c:v>47742</c:v>
                </c:pt>
                <c:pt idx="1147">
                  <c:v>47749</c:v>
                </c:pt>
                <c:pt idx="1148">
                  <c:v>47756</c:v>
                </c:pt>
                <c:pt idx="1149">
                  <c:v>47763</c:v>
                </c:pt>
                <c:pt idx="1150">
                  <c:v>47771</c:v>
                </c:pt>
                <c:pt idx="1151">
                  <c:v>47777</c:v>
                </c:pt>
                <c:pt idx="1152">
                  <c:v>47784</c:v>
                </c:pt>
                <c:pt idx="1153">
                  <c:v>47791</c:v>
                </c:pt>
                <c:pt idx="1154">
                  <c:v>47799</c:v>
                </c:pt>
                <c:pt idx="1155">
                  <c:v>47805</c:v>
                </c:pt>
                <c:pt idx="1156">
                  <c:v>47812</c:v>
                </c:pt>
                <c:pt idx="1157">
                  <c:v>47819</c:v>
                </c:pt>
                <c:pt idx="1158">
                  <c:v>47826</c:v>
                </c:pt>
                <c:pt idx="1159">
                  <c:v>47833</c:v>
                </c:pt>
                <c:pt idx="1160">
                  <c:v>47840</c:v>
                </c:pt>
                <c:pt idx="1161">
                  <c:v>47848</c:v>
                </c:pt>
                <c:pt idx="1162">
                  <c:v>47855</c:v>
                </c:pt>
                <c:pt idx="1163">
                  <c:v>47862</c:v>
                </c:pt>
                <c:pt idx="1164">
                  <c:v>47869</c:v>
                </c:pt>
                <c:pt idx="1165">
                  <c:v>47876</c:v>
                </c:pt>
                <c:pt idx="1166">
                  <c:v>47883</c:v>
                </c:pt>
                <c:pt idx="1167">
                  <c:v>47890</c:v>
                </c:pt>
                <c:pt idx="1168">
                  <c:v>47897</c:v>
                </c:pt>
                <c:pt idx="1169">
                  <c:v>47904</c:v>
                </c:pt>
                <c:pt idx="1170">
                  <c:v>47911</c:v>
                </c:pt>
                <c:pt idx="1171">
                  <c:v>47918</c:v>
                </c:pt>
                <c:pt idx="1172">
                  <c:v>47925</c:v>
                </c:pt>
                <c:pt idx="1173">
                  <c:v>47932</c:v>
                </c:pt>
                <c:pt idx="1174">
                  <c:v>47939</c:v>
                </c:pt>
                <c:pt idx="1175">
                  <c:v>47946</c:v>
                </c:pt>
                <c:pt idx="1176">
                  <c:v>47955</c:v>
                </c:pt>
                <c:pt idx="1177">
                  <c:v>47962</c:v>
                </c:pt>
                <c:pt idx="1178">
                  <c:v>47969</c:v>
                </c:pt>
                <c:pt idx="1179">
                  <c:v>47976</c:v>
                </c:pt>
                <c:pt idx="1180">
                  <c:v>47983</c:v>
                </c:pt>
                <c:pt idx="1181">
                  <c:v>47990</c:v>
                </c:pt>
                <c:pt idx="1182">
                  <c:v>47997</c:v>
                </c:pt>
                <c:pt idx="1183">
                  <c:v>48004</c:v>
                </c:pt>
                <c:pt idx="1184">
                  <c:v>48011</c:v>
                </c:pt>
                <c:pt idx="1185">
                  <c:v>48018</c:v>
                </c:pt>
                <c:pt idx="1186">
                  <c:v>48025</c:v>
                </c:pt>
                <c:pt idx="1187">
                  <c:v>48032</c:v>
                </c:pt>
                <c:pt idx="1188">
                  <c:v>48039</c:v>
                </c:pt>
                <c:pt idx="1189">
                  <c:v>48046</c:v>
                </c:pt>
                <c:pt idx="1190">
                  <c:v>48053</c:v>
                </c:pt>
                <c:pt idx="1191">
                  <c:v>48060</c:v>
                </c:pt>
                <c:pt idx="1192">
                  <c:v>48067</c:v>
                </c:pt>
                <c:pt idx="1193">
                  <c:v>48074</c:v>
                </c:pt>
                <c:pt idx="1194">
                  <c:v>48081</c:v>
                </c:pt>
                <c:pt idx="1195">
                  <c:v>48088</c:v>
                </c:pt>
                <c:pt idx="1196">
                  <c:v>48095</c:v>
                </c:pt>
                <c:pt idx="1197">
                  <c:v>48102</c:v>
                </c:pt>
                <c:pt idx="1198">
                  <c:v>48109</c:v>
                </c:pt>
                <c:pt idx="1199">
                  <c:v>48116</c:v>
                </c:pt>
                <c:pt idx="1200">
                  <c:v>48123</c:v>
                </c:pt>
                <c:pt idx="1201">
                  <c:v>48130</c:v>
                </c:pt>
                <c:pt idx="1202">
                  <c:v>48137</c:v>
                </c:pt>
                <c:pt idx="1203">
                  <c:v>48144</c:v>
                </c:pt>
                <c:pt idx="1204">
                  <c:v>48151</c:v>
                </c:pt>
                <c:pt idx="1205">
                  <c:v>48158</c:v>
                </c:pt>
                <c:pt idx="1206">
                  <c:v>48165</c:v>
                </c:pt>
                <c:pt idx="1207">
                  <c:v>48172</c:v>
                </c:pt>
                <c:pt idx="1208">
                  <c:v>48180</c:v>
                </c:pt>
                <c:pt idx="1209">
                  <c:v>48186</c:v>
                </c:pt>
                <c:pt idx="1210">
                  <c:v>48193</c:v>
                </c:pt>
                <c:pt idx="1211">
                  <c:v>48200</c:v>
                </c:pt>
                <c:pt idx="1212">
                  <c:v>48211</c:v>
                </c:pt>
                <c:pt idx="1213">
                  <c:v>48215</c:v>
                </c:pt>
                <c:pt idx="1214">
                  <c:v>48221</c:v>
                </c:pt>
                <c:pt idx="1215">
                  <c:v>48228</c:v>
                </c:pt>
                <c:pt idx="1216">
                  <c:v>48235</c:v>
                </c:pt>
                <c:pt idx="1217">
                  <c:v>48242</c:v>
                </c:pt>
                <c:pt idx="1218">
                  <c:v>48249</c:v>
                </c:pt>
                <c:pt idx="1219">
                  <c:v>48256</c:v>
                </c:pt>
                <c:pt idx="1220">
                  <c:v>48263</c:v>
                </c:pt>
                <c:pt idx="1221">
                  <c:v>48270</c:v>
                </c:pt>
                <c:pt idx="1222">
                  <c:v>48277</c:v>
                </c:pt>
                <c:pt idx="1223">
                  <c:v>48284</c:v>
                </c:pt>
                <c:pt idx="1224">
                  <c:v>48291</c:v>
                </c:pt>
                <c:pt idx="1225">
                  <c:v>48298</c:v>
                </c:pt>
                <c:pt idx="1226">
                  <c:v>48305</c:v>
                </c:pt>
                <c:pt idx="1227">
                  <c:v>48312</c:v>
                </c:pt>
                <c:pt idx="1228">
                  <c:v>48319</c:v>
                </c:pt>
                <c:pt idx="1229">
                  <c:v>48326</c:v>
                </c:pt>
                <c:pt idx="1230">
                  <c:v>48333</c:v>
                </c:pt>
                <c:pt idx="1231">
                  <c:v>48340</c:v>
                </c:pt>
                <c:pt idx="1232">
                  <c:v>48347</c:v>
                </c:pt>
                <c:pt idx="1233">
                  <c:v>48354</c:v>
                </c:pt>
                <c:pt idx="1234">
                  <c:v>48361</c:v>
                </c:pt>
                <c:pt idx="1235">
                  <c:v>48368</c:v>
                </c:pt>
                <c:pt idx="1236">
                  <c:v>48375</c:v>
                </c:pt>
                <c:pt idx="1237">
                  <c:v>48382</c:v>
                </c:pt>
                <c:pt idx="1238">
                  <c:v>48389</c:v>
                </c:pt>
                <c:pt idx="1239">
                  <c:v>48396</c:v>
                </c:pt>
                <c:pt idx="1240">
                  <c:v>48403</c:v>
                </c:pt>
                <c:pt idx="1241">
                  <c:v>48410</c:v>
                </c:pt>
                <c:pt idx="1242">
                  <c:v>48417</c:v>
                </c:pt>
                <c:pt idx="1243">
                  <c:v>48424</c:v>
                </c:pt>
                <c:pt idx="1244">
                  <c:v>48431</c:v>
                </c:pt>
                <c:pt idx="1245">
                  <c:v>48438</c:v>
                </c:pt>
                <c:pt idx="1246">
                  <c:v>48445</c:v>
                </c:pt>
                <c:pt idx="1247">
                  <c:v>48452</c:v>
                </c:pt>
                <c:pt idx="1248">
                  <c:v>48459</c:v>
                </c:pt>
                <c:pt idx="1249">
                  <c:v>48466</c:v>
                </c:pt>
                <c:pt idx="1250">
                  <c:v>48473</c:v>
                </c:pt>
                <c:pt idx="1251">
                  <c:v>48480</c:v>
                </c:pt>
                <c:pt idx="1252">
                  <c:v>48487</c:v>
                </c:pt>
                <c:pt idx="1253">
                  <c:v>48494</c:v>
                </c:pt>
                <c:pt idx="1254">
                  <c:v>48501</c:v>
                </c:pt>
                <c:pt idx="1255">
                  <c:v>48508</c:v>
                </c:pt>
                <c:pt idx="1256">
                  <c:v>48515</c:v>
                </c:pt>
                <c:pt idx="1257">
                  <c:v>48522</c:v>
                </c:pt>
                <c:pt idx="1258">
                  <c:v>48530</c:v>
                </c:pt>
                <c:pt idx="1259">
                  <c:v>48536</c:v>
                </c:pt>
                <c:pt idx="1260">
                  <c:v>48544</c:v>
                </c:pt>
                <c:pt idx="1261">
                  <c:v>48550</c:v>
                </c:pt>
                <c:pt idx="1262">
                  <c:v>48557</c:v>
                </c:pt>
                <c:pt idx="1263">
                  <c:v>48564</c:v>
                </c:pt>
                <c:pt idx="1264">
                  <c:v>48571</c:v>
                </c:pt>
                <c:pt idx="1265">
                  <c:v>48583</c:v>
                </c:pt>
                <c:pt idx="1266">
                  <c:v>48586</c:v>
                </c:pt>
                <c:pt idx="1267">
                  <c:v>48593</c:v>
                </c:pt>
                <c:pt idx="1268">
                  <c:v>48600</c:v>
                </c:pt>
                <c:pt idx="1269">
                  <c:v>48607</c:v>
                </c:pt>
                <c:pt idx="1270">
                  <c:v>48614</c:v>
                </c:pt>
                <c:pt idx="1271">
                  <c:v>48621</c:v>
                </c:pt>
                <c:pt idx="1272">
                  <c:v>48628</c:v>
                </c:pt>
                <c:pt idx="1273">
                  <c:v>48635</c:v>
                </c:pt>
                <c:pt idx="1274">
                  <c:v>48642</c:v>
                </c:pt>
                <c:pt idx="1275">
                  <c:v>48649</c:v>
                </c:pt>
                <c:pt idx="1276">
                  <c:v>48656</c:v>
                </c:pt>
                <c:pt idx="1277">
                  <c:v>48663</c:v>
                </c:pt>
                <c:pt idx="1278">
                  <c:v>48670</c:v>
                </c:pt>
                <c:pt idx="1279">
                  <c:v>48677</c:v>
                </c:pt>
                <c:pt idx="1280">
                  <c:v>48688</c:v>
                </c:pt>
                <c:pt idx="1281">
                  <c:v>48691</c:v>
                </c:pt>
                <c:pt idx="1282">
                  <c:v>48698</c:v>
                </c:pt>
                <c:pt idx="1283">
                  <c:v>48705</c:v>
                </c:pt>
                <c:pt idx="1284">
                  <c:v>48712</c:v>
                </c:pt>
                <c:pt idx="1285">
                  <c:v>48719</c:v>
                </c:pt>
                <c:pt idx="1286">
                  <c:v>48726</c:v>
                </c:pt>
                <c:pt idx="1287">
                  <c:v>48733</c:v>
                </c:pt>
                <c:pt idx="1288">
                  <c:v>48740</c:v>
                </c:pt>
                <c:pt idx="1289">
                  <c:v>48747</c:v>
                </c:pt>
                <c:pt idx="1290">
                  <c:v>48754</c:v>
                </c:pt>
                <c:pt idx="1291">
                  <c:v>48761</c:v>
                </c:pt>
                <c:pt idx="1292">
                  <c:v>48768</c:v>
                </c:pt>
                <c:pt idx="1293">
                  <c:v>48775</c:v>
                </c:pt>
                <c:pt idx="1294">
                  <c:v>48782</c:v>
                </c:pt>
                <c:pt idx="1295">
                  <c:v>48789</c:v>
                </c:pt>
                <c:pt idx="1296">
                  <c:v>48796</c:v>
                </c:pt>
                <c:pt idx="1297">
                  <c:v>48803</c:v>
                </c:pt>
                <c:pt idx="1298">
                  <c:v>48810</c:v>
                </c:pt>
                <c:pt idx="1299">
                  <c:v>48817</c:v>
                </c:pt>
                <c:pt idx="1300">
                  <c:v>48824</c:v>
                </c:pt>
                <c:pt idx="1301">
                  <c:v>48831</c:v>
                </c:pt>
                <c:pt idx="1302">
                  <c:v>48838</c:v>
                </c:pt>
                <c:pt idx="1303">
                  <c:v>48845</c:v>
                </c:pt>
                <c:pt idx="1304">
                  <c:v>48852</c:v>
                </c:pt>
                <c:pt idx="1305">
                  <c:v>48859</c:v>
                </c:pt>
                <c:pt idx="1306">
                  <c:v>48866</c:v>
                </c:pt>
                <c:pt idx="1307">
                  <c:v>48873</c:v>
                </c:pt>
                <c:pt idx="1308">
                  <c:v>48880</c:v>
                </c:pt>
                <c:pt idx="1309">
                  <c:v>48887</c:v>
                </c:pt>
                <c:pt idx="1310">
                  <c:v>48897</c:v>
                </c:pt>
                <c:pt idx="1311">
                  <c:v>48901</c:v>
                </c:pt>
                <c:pt idx="1312">
                  <c:v>48908</c:v>
                </c:pt>
                <c:pt idx="1313">
                  <c:v>48915</c:v>
                </c:pt>
                <c:pt idx="1314">
                  <c:v>48922</c:v>
                </c:pt>
                <c:pt idx="1315">
                  <c:v>48929</c:v>
                </c:pt>
                <c:pt idx="1316">
                  <c:v>48936</c:v>
                </c:pt>
                <c:pt idx="1317">
                  <c:v>48943</c:v>
                </c:pt>
                <c:pt idx="1318">
                  <c:v>48950</c:v>
                </c:pt>
                <c:pt idx="1319">
                  <c:v>48957</c:v>
                </c:pt>
                <c:pt idx="1320">
                  <c:v>48964</c:v>
                </c:pt>
                <c:pt idx="1321">
                  <c:v>48971</c:v>
                </c:pt>
                <c:pt idx="1322">
                  <c:v>48978</c:v>
                </c:pt>
                <c:pt idx="1323">
                  <c:v>48985</c:v>
                </c:pt>
                <c:pt idx="1324">
                  <c:v>48992</c:v>
                </c:pt>
                <c:pt idx="1325">
                  <c:v>48999</c:v>
                </c:pt>
                <c:pt idx="1326">
                  <c:v>49006</c:v>
                </c:pt>
                <c:pt idx="1327">
                  <c:v>49013</c:v>
                </c:pt>
                <c:pt idx="1328">
                  <c:v>49020</c:v>
                </c:pt>
                <c:pt idx="1329">
                  <c:v>49027</c:v>
                </c:pt>
                <c:pt idx="1330">
                  <c:v>49034</c:v>
                </c:pt>
                <c:pt idx="1331">
                  <c:v>49045</c:v>
                </c:pt>
                <c:pt idx="1332">
                  <c:v>49048</c:v>
                </c:pt>
                <c:pt idx="1333">
                  <c:v>49055</c:v>
                </c:pt>
                <c:pt idx="1334">
                  <c:v>49062</c:v>
                </c:pt>
                <c:pt idx="1335">
                  <c:v>49069</c:v>
                </c:pt>
                <c:pt idx="1336">
                  <c:v>49076</c:v>
                </c:pt>
                <c:pt idx="1337">
                  <c:v>49083</c:v>
                </c:pt>
                <c:pt idx="1338">
                  <c:v>49090</c:v>
                </c:pt>
                <c:pt idx="1339">
                  <c:v>49097</c:v>
                </c:pt>
                <c:pt idx="1340">
                  <c:v>49104</c:v>
                </c:pt>
                <c:pt idx="1341">
                  <c:v>49111</c:v>
                </c:pt>
                <c:pt idx="1342">
                  <c:v>49118</c:v>
                </c:pt>
                <c:pt idx="1343">
                  <c:v>49125</c:v>
                </c:pt>
                <c:pt idx="1344">
                  <c:v>49132</c:v>
                </c:pt>
                <c:pt idx="1345">
                  <c:v>49139</c:v>
                </c:pt>
                <c:pt idx="1346">
                  <c:v>49146</c:v>
                </c:pt>
                <c:pt idx="1347">
                  <c:v>49153</c:v>
                </c:pt>
                <c:pt idx="1348">
                  <c:v>49160</c:v>
                </c:pt>
                <c:pt idx="1349">
                  <c:v>49167</c:v>
                </c:pt>
                <c:pt idx="1350">
                  <c:v>49174</c:v>
                </c:pt>
                <c:pt idx="1351">
                  <c:v>49181</c:v>
                </c:pt>
                <c:pt idx="1352">
                  <c:v>49188</c:v>
                </c:pt>
                <c:pt idx="1353">
                  <c:v>49195</c:v>
                </c:pt>
                <c:pt idx="1354">
                  <c:v>49202</c:v>
                </c:pt>
                <c:pt idx="1355">
                  <c:v>49209</c:v>
                </c:pt>
                <c:pt idx="1356">
                  <c:v>49216</c:v>
                </c:pt>
                <c:pt idx="1357">
                  <c:v>49223</c:v>
                </c:pt>
                <c:pt idx="1358">
                  <c:v>49230</c:v>
                </c:pt>
                <c:pt idx="1359">
                  <c:v>49237</c:v>
                </c:pt>
                <c:pt idx="1360">
                  <c:v>49244</c:v>
                </c:pt>
                <c:pt idx="1361">
                  <c:v>49251</c:v>
                </c:pt>
                <c:pt idx="1362">
                  <c:v>49261</c:v>
                </c:pt>
                <c:pt idx="1363">
                  <c:v>49265</c:v>
                </c:pt>
                <c:pt idx="1364">
                  <c:v>49272</c:v>
                </c:pt>
                <c:pt idx="1365">
                  <c:v>49279</c:v>
                </c:pt>
                <c:pt idx="1366">
                  <c:v>49286</c:v>
                </c:pt>
                <c:pt idx="1367">
                  <c:v>49293</c:v>
                </c:pt>
                <c:pt idx="1368">
                  <c:v>49300</c:v>
                </c:pt>
                <c:pt idx="1369">
                  <c:v>49307</c:v>
                </c:pt>
                <c:pt idx="1370">
                  <c:v>49314</c:v>
                </c:pt>
                <c:pt idx="1371">
                  <c:v>49321</c:v>
                </c:pt>
                <c:pt idx="1372">
                  <c:v>49328</c:v>
                </c:pt>
                <c:pt idx="1373">
                  <c:v>49335</c:v>
                </c:pt>
                <c:pt idx="1374">
                  <c:v>49342</c:v>
                </c:pt>
                <c:pt idx="1375">
                  <c:v>49349</c:v>
                </c:pt>
                <c:pt idx="1376">
                  <c:v>49356</c:v>
                </c:pt>
                <c:pt idx="1377">
                  <c:v>49363</c:v>
                </c:pt>
                <c:pt idx="1378">
                  <c:v>49370</c:v>
                </c:pt>
                <c:pt idx="1379">
                  <c:v>49377</c:v>
                </c:pt>
                <c:pt idx="1380">
                  <c:v>49384</c:v>
                </c:pt>
                <c:pt idx="1381">
                  <c:v>49395</c:v>
                </c:pt>
                <c:pt idx="1382">
                  <c:v>49398</c:v>
                </c:pt>
                <c:pt idx="1383">
                  <c:v>49405</c:v>
                </c:pt>
                <c:pt idx="1384">
                  <c:v>49412</c:v>
                </c:pt>
                <c:pt idx="1385">
                  <c:v>49419</c:v>
                </c:pt>
                <c:pt idx="1386">
                  <c:v>49426</c:v>
                </c:pt>
                <c:pt idx="1387">
                  <c:v>49433</c:v>
                </c:pt>
                <c:pt idx="1388">
                  <c:v>49440</c:v>
                </c:pt>
                <c:pt idx="1389">
                  <c:v>49447</c:v>
                </c:pt>
                <c:pt idx="1390">
                  <c:v>49454</c:v>
                </c:pt>
                <c:pt idx="1391">
                  <c:v>49461</c:v>
                </c:pt>
                <c:pt idx="1392">
                  <c:v>49468</c:v>
                </c:pt>
                <c:pt idx="1393">
                  <c:v>49475</c:v>
                </c:pt>
                <c:pt idx="1394">
                  <c:v>49482</c:v>
                </c:pt>
                <c:pt idx="1395">
                  <c:v>49489</c:v>
                </c:pt>
                <c:pt idx="1396">
                  <c:v>49496</c:v>
                </c:pt>
                <c:pt idx="1397">
                  <c:v>49503</c:v>
                </c:pt>
                <c:pt idx="1398">
                  <c:v>49510</c:v>
                </c:pt>
                <c:pt idx="1399">
                  <c:v>49517</c:v>
                </c:pt>
                <c:pt idx="1400">
                  <c:v>49524</c:v>
                </c:pt>
                <c:pt idx="1401">
                  <c:v>49531</c:v>
                </c:pt>
                <c:pt idx="1402">
                  <c:v>49538</c:v>
                </c:pt>
                <c:pt idx="1403">
                  <c:v>49545</c:v>
                </c:pt>
                <c:pt idx="1404">
                  <c:v>49552</c:v>
                </c:pt>
                <c:pt idx="1405">
                  <c:v>49559</c:v>
                </c:pt>
                <c:pt idx="1406">
                  <c:v>49566</c:v>
                </c:pt>
                <c:pt idx="1407">
                  <c:v>49573</c:v>
                </c:pt>
                <c:pt idx="1408">
                  <c:v>49580</c:v>
                </c:pt>
                <c:pt idx="1409">
                  <c:v>49587</c:v>
                </c:pt>
                <c:pt idx="1410">
                  <c:v>49594</c:v>
                </c:pt>
                <c:pt idx="1411">
                  <c:v>49601</c:v>
                </c:pt>
                <c:pt idx="1412">
                  <c:v>49608</c:v>
                </c:pt>
                <c:pt idx="1413">
                  <c:v>49615</c:v>
                </c:pt>
                <c:pt idx="1414">
                  <c:v>49622</c:v>
                </c:pt>
                <c:pt idx="1415">
                  <c:v>49629</c:v>
                </c:pt>
                <c:pt idx="1416">
                  <c:v>49636</c:v>
                </c:pt>
                <c:pt idx="1417">
                  <c:v>49643</c:v>
                </c:pt>
                <c:pt idx="1418">
                  <c:v>49650</c:v>
                </c:pt>
                <c:pt idx="1419">
                  <c:v>49657</c:v>
                </c:pt>
                <c:pt idx="1420">
                  <c:v>49664</c:v>
                </c:pt>
                <c:pt idx="1421">
                  <c:v>49674</c:v>
                </c:pt>
                <c:pt idx="1422">
                  <c:v>49681</c:v>
                </c:pt>
                <c:pt idx="1423">
                  <c:v>49688</c:v>
                </c:pt>
                <c:pt idx="1424">
                  <c:v>49696</c:v>
                </c:pt>
                <c:pt idx="1425">
                  <c:v>49702</c:v>
                </c:pt>
                <c:pt idx="1426">
                  <c:v>49709</c:v>
                </c:pt>
                <c:pt idx="1427">
                  <c:v>49716</c:v>
                </c:pt>
                <c:pt idx="1428">
                  <c:v>49724</c:v>
                </c:pt>
                <c:pt idx="1429">
                  <c:v>49730</c:v>
                </c:pt>
                <c:pt idx="1430">
                  <c:v>49737</c:v>
                </c:pt>
                <c:pt idx="1431">
                  <c:v>49744</c:v>
                </c:pt>
                <c:pt idx="1432">
                  <c:v>49751</c:v>
                </c:pt>
                <c:pt idx="1433">
                  <c:v>49758</c:v>
                </c:pt>
                <c:pt idx="1434">
                  <c:v>49765</c:v>
                </c:pt>
                <c:pt idx="1435">
                  <c:v>49772</c:v>
                </c:pt>
                <c:pt idx="1436">
                  <c:v>49781</c:v>
                </c:pt>
                <c:pt idx="1437">
                  <c:v>49786</c:v>
                </c:pt>
                <c:pt idx="1438">
                  <c:v>49793</c:v>
                </c:pt>
                <c:pt idx="1439">
                  <c:v>49801</c:v>
                </c:pt>
                <c:pt idx="1440">
                  <c:v>49807</c:v>
                </c:pt>
                <c:pt idx="1441">
                  <c:v>49814</c:v>
                </c:pt>
                <c:pt idx="1442">
                  <c:v>49822</c:v>
                </c:pt>
                <c:pt idx="1443">
                  <c:v>49828</c:v>
                </c:pt>
                <c:pt idx="1444">
                  <c:v>49835</c:v>
                </c:pt>
                <c:pt idx="1445">
                  <c:v>49842</c:v>
                </c:pt>
                <c:pt idx="1446">
                  <c:v>49849</c:v>
                </c:pt>
                <c:pt idx="1447">
                  <c:v>49856</c:v>
                </c:pt>
                <c:pt idx="1448">
                  <c:v>49863</c:v>
                </c:pt>
                <c:pt idx="1449">
                  <c:v>49870</c:v>
                </c:pt>
                <c:pt idx="1450">
                  <c:v>49877</c:v>
                </c:pt>
                <c:pt idx="1451">
                  <c:v>49884</c:v>
                </c:pt>
                <c:pt idx="1452">
                  <c:v>49891</c:v>
                </c:pt>
                <c:pt idx="1453">
                  <c:v>49898</c:v>
                </c:pt>
                <c:pt idx="1454">
                  <c:v>49905</c:v>
                </c:pt>
                <c:pt idx="1455">
                  <c:v>49913</c:v>
                </c:pt>
                <c:pt idx="1456">
                  <c:v>49920</c:v>
                </c:pt>
                <c:pt idx="1457">
                  <c:v>49926</c:v>
                </c:pt>
                <c:pt idx="1458">
                  <c:v>49933</c:v>
                </c:pt>
                <c:pt idx="1459">
                  <c:v>49940</c:v>
                </c:pt>
                <c:pt idx="1460">
                  <c:v>49947</c:v>
                </c:pt>
                <c:pt idx="1461">
                  <c:v>49954</c:v>
                </c:pt>
                <c:pt idx="1462">
                  <c:v>49962</c:v>
                </c:pt>
                <c:pt idx="1463">
                  <c:v>49968</c:v>
                </c:pt>
                <c:pt idx="1464">
                  <c:v>49975</c:v>
                </c:pt>
                <c:pt idx="1465">
                  <c:v>49982</c:v>
                </c:pt>
                <c:pt idx="1466">
                  <c:v>49989</c:v>
                </c:pt>
                <c:pt idx="1467">
                  <c:v>49996</c:v>
                </c:pt>
                <c:pt idx="1468">
                  <c:v>50003</c:v>
                </c:pt>
                <c:pt idx="1469">
                  <c:v>50010</c:v>
                </c:pt>
                <c:pt idx="1470">
                  <c:v>50017</c:v>
                </c:pt>
                <c:pt idx="1471">
                  <c:v>50024</c:v>
                </c:pt>
                <c:pt idx="1472">
                  <c:v>50031</c:v>
                </c:pt>
                <c:pt idx="1473">
                  <c:v>50040</c:v>
                </c:pt>
                <c:pt idx="1474">
                  <c:v>50047</c:v>
                </c:pt>
                <c:pt idx="1475">
                  <c:v>50054</c:v>
                </c:pt>
                <c:pt idx="1476">
                  <c:v>50061</c:v>
                </c:pt>
                <c:pt idx="1477">
                  <c:v>50068</c:v>
                </c:pt>
                <c:pt idx="1478">
                  <c:v>50075</c:v>
                </c:pt>
                <c:pt idx="1479">
                  <c:v>50082</c:v>
                </c:pt>
                <c:pt idx="1480">
                  <c:v>50089</c:v>
                </c:pt>
                <c:pt idx="1481">
                  <c:v>50096</c:v>
                </c:pt>
                <c:pt idx="1482">
                  <c:v>50103</c:v>
                </c:pt>
                <c:pt idx="1483">
                  <c:v>50110</c:v>
                </c:pt>
                <c:pt idx="1484">
                  <c:v>50117</c:v>
                </c:pt>
                <c:pt idx="1485">
                  <c:v>50124</c:v>
                </c:pt>
                <c:pt idx="1486">
                  <c:v>50131</c:v>
                </c:pt>
                <c:pt idx="1487">
                  <c:v>50139</c:v>
                </c:pt>
                <c:pt idx="1488">
                  <c:v>50146</c:v>
                </c:pt>
                <c:pt idx="1489">
                  <c:v>50153</c:v>
                </c:pt>
                <c:pt idx="1490">
                  <c:v>50160</c:v>
                </c:pt>
                <c:pt idx="1491">
                  <c:v>50167</c:v>
                </c:pt>
                <c:pt idx="1492">
                  <c:v>50174</c:v>
                </c:pt>
                <c:pt idx="1493">
                  <c:v>50181</c:v>
                </c:pt>
                <c:pt idx="1494">
                  <c:v>50188</c:v>
                </c:pt>
                <c:pt idx="1495">
                  <c:v>50195</c:v>
                </c:pt>
                <c:pt idx="1496">
                  <c:v>50202</c:v>
                </c:pt>
                <c:pt idx="1497">
                  <c:v>50209</c:v>
                </c:pt>
                <c:pt idx="1498">
                  <c:v>50216</c:v>
                </c:pt>
                <c:pt idx="1499">
                  <c:v>50223</c:v>
                </c:pt>
                <c:pt idx="1500">
                  <c:v>50230</c:v>
                </c:pt>
                <c:pt idx="1501">
                  <c:v>50237</c:v>
                </c:pt>
                <c:pt idx="1502">
                  <c:v>50244</c:v>
                </c:pt>
                <c:pt idx="1503">
                  <c:v>50251</c:v>
                </c:pt>
                <c:pt idx="1504">
                  <c:v>50258</c:v>
                </c:pt>
                <c:pt idx="1505">
                  <c:v>50265</c:v>
                </c:pt>
                <c:pt idx="1506">
                  <c:v>50272</c:v>
                </c:pt>
                <c:pt idx="1507">
                  <c:v>50279</c:v>
                </c:pt>
                <c:pt idx="1508">
                  <c:v>50286</c:v>
                </c:pt>
                <c:pt idx="1509">
                  <c:v>50293</c:v>
                </c:pt>
                <c:pt idx="1510">
                  <c:v>50300</c:v>
                </c:pt>
                <c:pt idx="1511">
                  <c:v>50307</c:v>
                </c:pt>
                <c:pt idx="1512">
                  <c:v>50314</c:v>
                </c:pt>
                <c:pt idx="1513">
                  <c:v>50321</c:v>
                </c:pt>
                <c:pt idx="1514">
                  <c:v>50328</c:v>
                </c:pt>
                <c:pt idx="1515">
                  <c:v>50335</c:v>
                </c:pt>
                <c:pt idx="1516">
                  <c:v>50342</c:v>
                </c:pt>
                <c:pt idx="1517">
                  <c:v>50349</c:v>
                </c:pt>
                <c:pt idx="1518">
                  <c:v>50356</c:v>
                </c:pt>
                <c:pt idx="1519">
                  <c:v>50363</c:v>
                </c:pt>
                <c:pt idx="1520">
                  <c:v>50371</c:v>
                </c:pt>
                <c:pt idx="1521">
                  <c:v>50377</c:v>
                </c:pt>
                <c:pt idx="1522">
                  <c:v>50384</c:v>
                </c:pt>
                <c:pt idx="1523">
                  <c:v>50391</c:v>
                </c:pt>
                <c:pt idx="1524">
                  <c:v>50398</c:v>
                </c:pt>
                <c:pt idx="1525">
                  <c:v>50405</c:v>
                </c:pt>
                <c:pt idx="1526">
                  <c:v>50412</c:v>
                </c:pt>
                <c:pt idx="1527">
                  <c:v>50419</c:v>
                </c:pt>
                <c:pt idx="1528">
                  <c:v>50426</c:v>
                </c:pt>
                <c:pt idx="1529">
                  <c:v>50433</c:v>
                </c:pt>
                <c:pt idx="1530">
                  <c:v>50440</c:v>
                </c:pt>
                <c:pt idx="1531">
                  <c:v>50447</c:v>
                </c:pt>
                <c:pt idx="1532">
                  <c:v>50454</c:v>
                </c:pt>
                <c:pt idx="1533">
                  <c:v>50461</c:v>
                </c:pt>
                <c:pt idx="1534">
                  <c:v>50468</c:v>
                </c:pt>
                <c:pt idx="1535">
                  <c:v>50475</c:v>
                </c:pt>
                <c:pt idx="1536">
                  <c:v>50482</c:v>
                </c:pt>
                <c:pt idx="1537">
                  <c:v>50489</c:v>
                </c:pt>
                <c:pt idx="1538">
                  <c:v>50496</c:v>
                </c:pt>
                <c:pt idx="1539">
                  <c:v>50503</c:v>
                </c:pt>
                <c:pt idx="1540">
                  <c:v>50510</c:v>
                </c:pt>
                <c:pt idx="1541">
                  <c:v>50517</c:v>
                </c:pt>
                <c:pt idx="1542">
                  <c:v>50524</c:v>
                </c:pt>
                <c:pt idx="1543">
                  <c:v>50531</c:v>
                </c:pt>
                <c:pt idx="1544">
                  <c:v>50538</c:v>
                </c:pt>
                <c:pt idx="1545">
                  <c:v>50545</c:v>
                </c:pt>
                <c:pt idx="1546">
                  <c:v>50552</c:v>
                </c:pt>
                <c:pt idx="1547">
                  <c:v>50559</c:v>
                </c:pt>
                <c:pt idx="1548">
                  <c:v>50566</c:v>
                </c:pt>
                <c:pt idx="1549">
                  <c:v>50573</c:v>
                </c:pt>
                <c:pt idx="1550">
                  <c:v>50580</c:v>
                </c:pt>
                <c:pt idx="1551">
                  <c:v>50587</c:v>
                </c:pt>
                <c:pt idx="1552">
                  <c:v>50594</c:v>
                </c:pt>
                <c:pt idx="1553">
                  <c:v>50601</c:v>
                </c:pt>
                <c:pt idx="1554">
                  <c:v>50608</c:v>
                </c:pt>
                <c:pt idx="1555">
                  <c:v>50615</c:v>
                </c:pt>
                <c:pt idx="1556">
                  <c:v>50622</c:v>
                </c:pt>
                <c:pt idx="1557">
                  <c:v>50629</c:v>
                </c:pt>
                <c:pt idx="1558">
                  <c:v>50636</c:v>
                </c:pt>
                <c:pt idx="1559">
                  <c:v>50643</c:v>
                </c:pt>
                <c:pt idx="1560">
                  <c:v>50650</c:v>
                </c:pt>
                <c:pt idx="1561">
                  <c:v>50657</c:v>
                </c:pt>
                <c:pt idx="1562">
                  <c:v>50664</c:v>
                </c:pt>
                <c:pt idx="1563">
                  <c:v>50671</c:v>
                </c:pt>
                <c:pt idx="1564">
                  <c:v>50678</c:v>
                </c:pt>
                <c:pt idx="1565">
                  <c:v>50685</c:v>
                </c:pt>
                <c:pt idx="1566">
                  <c:v>50692</c:v>
                </c:pt>
                <c:pt idx="1567">
                  <c:v>50699</c:v>
                </c:pt>
                <c:pt idx="1568">
                  <c:v>50706</c:v>
                </c:pt>
                <c:pt idx="1569">
                  <c:v>50713</c:v>
                </c:pt>
                <c:pt idx="1570">
                  <c:v>50721</c:v>
                </c:pt>
                <c:pt idx="1571">
                  <c:v>50727</c:v>
                </c:pt>
                <c:pt idx="1572">
                  <c:v>50735</c:v>
                </c:pt>
                <c:pt idx="1573">
                  <c:v>50741</c:v>
                </c:pt>
                <c:pt idx="1574">
                  <c:v>50748</c:v>
                </c:pt>
                <c:pt idx="1575">
                  <c:v>50755</c:v>
                </c:pt>
                <c:pt idx="1576">
                  <c:v>50762</c:v>
                </c:pt>
                <c:pt idx="1577">
                  <c:v>50774</c:v>
                </c:pt>
                <c:pt idx="1578">
                  <c:v>50777</c:v>
                </c:pt>
                <c:pt idx="1579">
                  <c:v>50784</c:v>
                </c:pt>
                <c:pt idx="1580">
                  <c:v>50791</c:v>
                </c:pt>
                <c:pt idx="1581">
                  <c:v>50798</c:v>
                </c:pt>
                <c:pt idx="1582">
                  <c:v>50805</c:v>
                </c:pt>
                <c:pt idx="1583">
                  <c:v>50812</c:v>
                </c:pt>
                <c:pt idx="1584">
                  <c:v>50819</c:v>
                </c:pt>
                <c:pt idx="1585">
                  <c:v>50826</c:v>
                </c:pt>
                <c:pt idx="1586">
                  <c:v>50833</c:v>
                </c:pt>
                <c:pt idx="1587">
                  <c:v>50840</c:v>
                </c:pt>
                <c:pt idx="1588">
                  <c:v>50847</c:v>
                </c:pt>
                <c:pt idx="1589">
                  <c:v>50854</c:v>
                </c:pt>
                <c:pt idx="1590">
                  <c:v>50861</c:v>
                </c:pt>
                <c:pt idx="1591">
                  <c:v>50872</c:v>
                </c:pt>
                <c:pt idx="1592">
                  <c:v>50875</c:v>
                </c:pt>
                <c:pt idx="1593">
                  <c:v>50882</c:v>
                </c:pt>
                <c:pt idx="1594">
                  <c:v>50889</c:v>
                </c:pt>
                <c:pt idx="1595">
                  <c:v>50896</c:v>
                </c:pt>
                <c:pt idx="1596">
                  <c:v>50903</c:v>
                </c:pt>
                <c:pt idx="1597">
                  <c:v>50910</c:v>
                </c:pt>
                <c:pt idx="1598">
                  <c:v>50917</c:v>
                </c:pt>
                <c:pt idx="1599">
                  <c:v>50924</c:v>
                </c:pt>
                <c:pt idx="1600">
                  <c:v>50931</c:v>
                </c:pt>
                <c:pt idx="1601">
                  <c:v>50938</c:v>
                </c:pt>
                <c:pt idx="1602">
                  <c:v>50945</c:v>
                </c:pt>
                <c:pt idx="1603">
                  <c:v>50952</c:v>
                </c:pt>
                <c:pt idx="1604">
                  <c:v>50959</c:v>
                </c:pt>
                <c:pt idx="1605">
                  <c:v>50966</c:v>
                </c:pt>
                <c:pt idx="1606">
                  <c:v>50973</c:v>
                </c:pt>
                <c:pt idx="1607">
                  <c:v>50980</c:v>
                </c:pt>
                <c:pt idx="1608">
                  <c:v>50987</c:v>
                </c:pt>
                <c:pt idx="1609">
                  <c:v>50994</c:v>
                </c:pt>
                <c:pt idx="1610">
                  <c:v>51001</c:v>
                </c:pt>
                <c:pt idx="1611">
                  <c:v>51008</c:v>
                </c:pt>
                <c:pt idx="1612">
                  <c:v>51015</c:v>
                </c:pt>
                <c:pt idx="1613">
                  <c:v>51022</c:v>
                </c:pt>
                <c:pt idx="1614">
                  <c:v>51029</c:v>
                </c:pt>
                <c:pt idx="1615">
                  <c:v>51036</c:v>
                </c:pt>
                <c:pt idx="1616">
                  <c:v>51043</c:v>
                </c:pt>
                <c:pt idx="1617">
                  <c:v>51050</c:v>
                </c:pt>
                <c:pt idx="1618">
                  <c:v>51057</c:v>
                </c:pt>
                <c:pt idx="1619">
                  <c:v>51064</c:v>
                </c:pt>
                <c:pt idx="1620">
                  <c:v>51071</c:v>
                </c:pt>
                <c:pt idx="1621">
                  <c:v>51078</c:v>
                </c:pt>
                <c:pt idx="1622">
                  <c:v>51088</c:v>
                </c:pt>
                <c:pt idx="1623">
                  <c:v>51092</c:v>
                </c:pt>
                <c:pt idx="1624">
                  <c:v>51099</c:v>
                </c:pt>
                <c:pt idx="1625">
                  <c:v>51106</c:v>
                </c:pt>
                <c:pt idx="1626">
                  <c:v>51113</c:v>
                </c:pt>
                <c:pt idx="1627">
                  <c:v>51120</c:v>
                </c:pt>
                <c:pt idx="1628">
                  <c:v>51127</c:v>
                </c:pt>
                <c:pt idx="1629">
                  <c:v>51134</c:v>
                </c:pt>
                <c:pt idx="1630">
                  <c:v>51141</c:v>
                </c:pt>
                <c:pt idx="1631">
                  <c:v>51148</c:v>
                </c:pt>
                <c:pt idx="1632">
                  <c:v>51155</c:v>
                </c:pt>
                <c:pt idx="1633">
                  <c:v>51162</c:v>
                </c:pt>
                <c:pt idx="1634">
                  <c:v>51169</c:v>
                </c:pt>
                <c:pt idx="1635">
                  <c:v>51176</c:v>
                </c:pt>
                <c:pt idx="1636">
                  <c:v>51183</c:v>
                </c:pt>
                <c:pt idx="1637">
                  <c:v>51190</c:v>
                </c:pt>
                <c:pt idx="1638">
                  <c:v>51197</c:v>
                </c:pt>
                <c:pt idx="1639">
                  <c:v>51204</c:v>
                </c:pt>
                <c:pt idx="1640">
                  <c:v>51211</c:v>
                </c:pt>
                <c:pt idx="1641">
                  <c:v>51218</c:v>
                </c:pt>
                <c:pt idx="1642">
                  <c:v>51229</c:v>
                </c:pt>
                <c:pt idx="1643">
                  <c:v>51232</c:v>
                </c:pt>
                <c:pt idx="1644">
                  <c:v>51239</c:v>
                </c:pt>
                <c:pt idx="1645">
                  <c:v>51246</c:v>
                </c:pt>
                <c:pt idx="1646">
                  <c:v>51253</c:v>
                </c:pt>
                <c:pt idx="1647">
                  <c:v>51260</c:v>
                </c:pt>
                <c:pt idx="1648">
                  <c:v>51267</c:v>
                </c:pt>
                <c:pt idx="1649">
                  <c:v>51274</c:v>
                </c:pt>
                <c:pt idx="1650">
                  <c:v>51281</c:v>
                </c:pt>
                <c:pt idx="1651">
                  <c:v>51288</c:v>
                </c:pt>
                <c:pt idx="1652">
                  <c:v>51295</c:v>
                </c:pt>
                <c:pt idx="1653">
                  <c:v>51302</c:v>
                </c:pt>
                <c:pt idx="1654">
                  <c:v>51309</c:v>
                </c:pt>
                <c:pt idx="1655">
                  <c:v>51316</c:v>
                </c:pt>
                <c:pt idx="1656">
                  <c:v>51323</c:v>
                </c:pt>
                <c:pt idx="1657">
                  <c:v>51330</c:v>
                </c:pt>
                <c:pt idx="1658">
                  <c:v>51337</c:v>
                </c:pt>
                <c:pt idx="1659">
                  <c:v>51344</c:v>
                </c:pt>
                <c:pt idx="1660">
                  <c:v>51351</c:v>
                </c:pt>
                <c:pt idx="1661">
                  <c:v>51358</c:v>
                </c:pt>
                <c:pt idx="1662">
                  <c:v>51365</c:v>
                </c:pt>
                <c:pt idx="1663">
                  <c:v>51372</c:v>
                </c:pt>
                <c:pt idx="1664">
                  <c:v>51379</c:v>
                </c:pt>
                <c:pt idx="1665">
                  <c:v>51386</c:v>
                </c:pt>
                <c:pt idx="1666">
                  <c:v>51393</c:v>
                </c:pt>
                <c:pt idx="1667">
                  <c:v>51400</c:v>
                </c:pt>
                <c:pt idx="1668">
                  <c:v>51407</c:v>
                </c:pt>
                <c:pt idx="1669">
                  <c:v>51414</c:v>
                </c:pt>
                <c:pt idx="1670">
                  <c:v>51421</c:v>
                </c:pt>
                <c:pt idx="1671">
                  <c:v>51428</c:v>
                </c:pt>
                <c:pt idx="1672">
                  <c:v>51435</c:v>
                </c:pt>
                <c:pt idx="1673">
                  <c:v>51442</c:v>
                </c:pt>
                <c:pt idx="1674">
                  <c:v>51449</c:v>
                </c:pt>
                <c:pt idx="1675">
                  <c:v>51456</c:v>
                </c:pt>
                <c:pt idx="1676">
                  <c:v>51463</c:v>
                </c:pt>
                <c:pt idx="1677">
                  <c:v>51470</c:v>
                </c:pt>
                <c:pt idx="1678">
                  <c:v>51477</c:v>
                </c:pt>
                <c:pt idx="1679">
                  <c:v>51484</c:v>
                </c:pt>
                <c:pt idx="1680">
                  <c:v>51491</c:v>
                </c:pt>
                <c:pt idx="1681">
                  <c:v>51501</c:v>
                </c:pt>
                <c:pt idx="1682">
                  <c:v>51508</c:v>
                </c:pt>
                <c:pt idx="1683">
                  <c:v>51515</c:v>
                </c:pt>
                <c:pt idx="1684">
                  <c:v>51523</c:v>
                </c:pt>
                <c:pt idx="1685">
                  <c:v>51529</c:v>
                </c:pt>
                <c:pt idx="1686">
                  <c:v>51536</c:v>
                </c:pt>
                <c:pt idx="1687">
                  <c:v>51543</c:v>
                </c:pt>
                <c:pt idx="1688">
                  <c:v>51551</c:v>
                </c:pt>
                <c:pt idx="1689">
                  <c:v>51557</c:v>
                </c:pt>
                <c:pt idx="1690">
                  <c:v>51564</c:v>
                </c:pt>
                <c:pt idx="1691">
                  <c:v>51571</c:v>
                </c:pt>
                <c:pt idx="1692">
                  <c:v>51578</c:v>
                </c:pt>
                <c:pt idx="1693">
                  <c:v>51585</c:v>
                </c:pt>
                <c:pt idx="1694">
                  <c:v>51592</c:v>
                </c:pt>
                <c:pt idx="1695">
                  <c:v>51599</c:v>
                </c:pt>
                <c:pt idx="1696">
                  <c:v>51606</c:v>
                </c:pt>
                <c:pt idx="1697">
                  <c:v>51615</c:v>
                </c:pt>
                <c:pt idx="1698">
                  <c:v>51620</c:v>
                </c:pt>
                <c:pt idx="1699">
                  <c:v>51628</c:v>
                </c:pt>
                <c:pt idx="1700">
                  <c:v>51634</c:v>
                </c:pt>
                <c:pt idx="1701">
                  <c:v>51641</c:v>
                </c:pt>
                <c:pt idx="1702">
                  <c:v>51649</c:v>
                </c:pt>
                <c:pt idx="1703">
                  <c:v>51655</c:v>
                </c:pt>
                <c:pt idx="1704">
                  <c:v>51662</c:v>
                </c:pt>
                <c:pt idx="1705">
                  <c:v>51669</c:v>
                </c:pt>
                <c:pt idx="1706">
                  <c:v>51676</c:v>
                </c:pt>
                <c:pt idx="1707">
                  <c:v>51683</c:v>
                </c:pt>
                <c:pt idx="1708">
                  <c:v>51690</c:v>
                </c:pt>
                <c:pt idx="1709">
                  <c:v>51697</c:v>
                </c:pt>
                <c:pt idx="1710">
                  <c:v>51704</c:v>
                </c:pt>
                <c:pt idx="1711">
                  <c:v>51711</c:v>
                </c:pt>
                <c:pt idx="1712">
                  <c:v>51718</c:v>
                </c:pt>
                <c:pt idx="1713">
                  <c:v>51725</c:v>
                </c:pt>
                <c:pt idx="1714">
                  <c:v>51732</c:v>
                </c:pt>
                <c:pt idx="1715">
                  <c:v>51740</c:v>
                </c:pt>
                <c:pt idx="1716">
                  <c:v>51747</c:v>
                </c:pt>
                <c:pt idx="1717">
                  <c:v>51753</c:v>
                </c:pt>
                <c:pt idx="1718">
                  <c:v>51760</c:v>
                </c:pt>
                <c:pt idx="1719">
                  <c:v>51767</c:v>
                </c:pt>
                <c:pt idx="1720">
                  <c:v>51774</c:v>
                </c:pt>
                <c:pt idx="1721">
                  <c:v>51781</c:v>
                </c:pt>
                <c:pt idx="1722">
                  <c:v>51789</c:v>
                </c:pt>
                <c:pt idx="1723">
                  <c:v>51795</c:v>
                </c:pt>
                <c:pt idx="1724">
                  <c:v>51802</c:v>
                </c:pt>
                <c:pt idx="1725">
                  <c:v>51809</c:v>
                </c:pt>
                <c:pt idx="1726">
                  <c:v>51817</c:v>
                </c:pt>
                <c:pt idx="1727">
                  <c:v>51823</c:v>
                </c:pt>
                <c:pt idx="1728">
                  <c:v>51830</c:v>
                </c:pt>
                <c:pt idx="1729">
                  <c:v>51837</c:v>
                </c:pt>
                <c:pt idx="1730">
                  <c:v>51844</c:v>
                </c:pt>
                <c:pt idx="1731">
                  <c:v>51851</c:v>
                </c:pt>
                <c:pt idx="1732">
                  <c:v>51858</c:v>
                </c:pt>
                <c:pt idx="1733">
                  <c:v>51866</c:v>
                </c:pt>
                <c:pt idx="1734">
                  <c:v>51873</c:v>
                </c:pt>
                <c:pt idx="1735">
                  <c:v>51880</c:v>
                </c:pt>
                <c:pt idx="1736">
                  <c:v>51887</c:v>
                </c:pt>
                <c:pt idx="1737">
                  <c:v>51894</c:v>
                </c:pt>
                <c:pt idx="1738">
                  <c:v>51901</c:v>
                </c:pt>
                <c:pt idx="1739">
                  <c:v>51908</c:v>
                </c:pt>
                <c:pt idx="1740">
                  <c:v>51915</c:v>
                </c:pt>
                <c:pt idx="1741">
                  <c:v>51922</c:v>
                </c:pt>
                <c:pt idx="1742">
                  <c:v>51929</c:v>
                </c:pt>
                <c:pt idx="1743">
                  <c:v>51936</c:v>
                </c:pt>
                <c:pt idx="1744">
                  <c:v>51943</c:v>
                </c:pt>
                <c:pt idx="1745">
                  <c:v>51950</c:v>
                </c:pt>
                <c:pt idx="1746">
                  <c:v>51957</c:v>
                </c:pt>
                <c:pt idx="1747">
                  <c:v>51966</c:v>
                </c:pt>
                <c:pt idx="1748">
                  <c:v>51973</c:v>
                </c:pt>
                <c:pt idx="1749">
                  <c:v>51980</c:v>
                </c:pt>
                <c:pt idx="1750">
                  <c:v>51987</c:v>
                </c:pt>
                <c:pt idx="1751">
                  <c:v>51994</c:v>
                </c:pt>
                <c:pt idx="1752">
                  <c:v>52001</c:v>
                </c:pt>
                <c:pt idx="1753">
                  <c:v>52008</c:v>
                </c:pt>
                <c:pt idx="1754">
                  <c:v>52015</c:v>
                </c:pt>
                <c:pt idx="1755">
                  <c:v>52022</c:v>
                </c:pt>
                <c:pt idx="1756">
                  <c:v>52029</c:v>
                </c:pt>
                <c:pt idx="1757">
                  <c:v>52036</c:v>
                </c:pt>
                <c:pt idx="1758">
                  <c:v>52043</c:v>
                </c:pt>
                <c:pt idx="1759">
                  <c:v>52050</c:v>
                </c:pt>
                <c:pt idx="1760">
                  <c:v>52057</c:v>
                </c:pt>
                <c:pt idx="1761">
                  <c:v>52064</c:v>
                </c:pt>
                <c:pt idx="1762">
                  <c:v>52071</c:v>
                </c:pt>
                <c:pt idx="1763">
                  <c:v>52078</c:v>
                </c:pt>
                <c:pt idx="1764">
                  <c:v>52085</c:v>
                </c:pt>
                <c:pt idx="1765">
                  <c:v>52092</c:v>
                </c:pt>
                <c:pt idx="1766">
                  <c:v>52099</c:v>
                </c:pt>
                <c:pt idx="1767">
                  <c:v>52106</c:v>
                </c:pt>
                <c:pt idx="1768">
                  <c:v>52113</c:v>
                </c:pt>
                <c:pt idx="1769">
                  <c:v>52120</c:v>
                </c:pt>
                <c:pt idx="1770">
                  <c:v>52127</c:v>
                </c:pt>
                <c:pt idx="1771">
                  <c:v>52134</c:v>
                </c:pt>
                <c:pt idx="1772">
                  <c:v>52141</c:v>
                </c:pt>
                <c:pt idx="1773">
                  <c:v>52148</c:v>
                </c:pt>
                <c:pt idx="1774">
                  <c:v>52155</c:v>
                </c:pt>
                <c:pt idx="1775">
                  <c:v>52162</c:v>
                </c:pt>
                <c:pt idx="1776">
                  <c:v>52169</c:v>
                </c:pt>
                <c:pt idx="1777">
                  <c:v>52176</c:v>
                </c:pt>
                <c:pt idx="1778">
                  <c:v>52183</c:v>
                </c:pt>
                <c:pt idx="1779">
                  <c:v>52190</c:v>
                </c:pt>
                <c:pt idx="1780">
                  <c:v>52198</c:v>
                </c:pt>
                <c:pt idx="1781">
                  <c:v>52204</c:v>
                </c:pt>
                <c:pt idx="1782">
                  <c:v>52211</c:v>
                </c:pt>
                <c:pt idx="1783">
                  <c:v>52218</c:v>
                </c:pt>
                <c:pt idx="1784">
                  <c:v>52229</c:v>
                </c:pt>
                <c:pt idx="1785">
                  <c:v>52233</c:v>
                </c:pt>
                <c:pt idx="1786">
                  <c:v>52239</c:v>
                </c:pt>
                <c:pt idx="1787">
                  <c:v>52246</c:v>
                </c:pt>
                <c:pt idx="1788">
                  <c:v>52253</c:v>
                </c:pt>
                <c:pt idx="1789">
                  <c:v>52260</c:v>
                </c:pt>
                <c:pt idx="1790">
                  <c:v>52267</c:v>
                </c:pt>
                <c:pt idx="1791">
                  <c:v>52274</c:v>
                </c:pt>
                <c:pt idx="1792">
                  <c:v>52281</c:v>
                </c:pt>
                <c:pt idx="1793">
                  <c:v>52288</c:v>
                </c:pt>
                <c:pt idx="1794">
                  <c:v>52295</c:v>
                </c:pt>
                <c:pt idx="1795">
                  <c:v>52302</c:v>
                </c:pt>
                <c:pt idx="1796">
                  <c:v>52309</c:v>
                </c:pt>
                <c:pt idx="1797">
                  <c:v>52316</c:v>
                </c:pt>
                <c:pt idx="1798">
                  <c:v>52323</c:v>
                </c:pt>
                <c:pt idx="1799">
                  <c:v>52330</c:v>
                </c:pt>
                <c:pt idx="1800">
                  <c:v>52337</c:v>
                </c:pt>
                <c:pt idx="1801">
                  <c:v>52344</c:v>
                </c:pt>
                <c:pt idx="1802">
                  <c:v>52351</c:v>
                </c:pt>
                <c:pt idx="1803">
                  <c:v>52358</c:v>
                </c:pt>
                <c:pt idx="1804">
                  <c:v>52365</c:v>
                </c:pt>
                <c:pt idx="1805">
                  <c:v>52372</c:v>
                </c:pt>
                <c:pt idx="1806">
                  <c:v>52379</c:v>
                </c:pt>
                <c:pt idx="1807">
                  <c:v>52386</c:v>
                </c:pt>
                <c:pt idx="1808">
                  <c:v>52393</c:v>
                </c:pt>
                <c:pt idx="1809">
                  <c:v>52400</c:v>
                </c:pt>
                <c:pt idx="1810">
                  <c:v>52407</c:v>
                </c:pt>
                <c:pt idx="1811">
                  <c:v>52414</c:v>
                </c:pt>
                <c:pt idx="1812">
                  <c:v>52421</c:v>
                </c:pt>
                <c:pt idx="1813">
                  <c:v>52428</c:v>
                </c:pt>
                <c:pt idx="1814">
                  <c:v>52435</c:v>
                </c:pt>
                <c:pt idx="1815">
                  <c:v>52442</c:v>
                </c:pt>
                <c:pt idx="1816">
                  <c:v>52449</c:v>
                </c:pt>
                <c:pt idx="1817">
                  <c:v>52456</c:v>
                </c:pt>
                <c:pt idx="1818">
                  <c:v>52463</c:v>
                </c:pt>
                <c:pt idx="1819">
                  <c:v>52470</c:v>
                </c:pt>
                <c:pt idx="1820">
                  <c:v>52477</c:v>
                </c:pt>
                <c:pt idx="1821">
                  <c:v>52484</c:v>
                </c:pt>
                <c:pt idx="1822">
                  <c:v>52491</c:v>
                </c:pt>
                <c:pt idx="1823">
                  <c:v>52498</c:v>
                </c:pt>
                <c:pt idx="1824">
                  <c:v>52505</c:v>
                </c:pt>
                <c:pt idx="1825">
                  <c:v>52512</c:v>
                </c:pt>
                <c:pt idx="1826">
                  <c:v>52519</c:v>
                </c:pt>
                <c:pt idx="1827">
                  <c:v>52526</c:v>
                </c:pt>
                <c:pt idx="1828">
                  <c:v>52533</c:v>
                </c:pt>
                <c:pt idx="1829">
                  <c:v>52540</c:v>
                </c:pt>
                <c:pt idx="1830">
                  <c:v>52547</c:v>
                </c:pt>
                <c:pt idx="1831">
                  <c:v>52554</c:v>
                </c:pt>
                <c:pt idx="1832">
                  <c:v>52562</c:v>
                </c:pt>
                <c:pt idx="1833">
                  <c:v>52568</c:v>
                </c:pt>
                <c:pt idx="1834">
                  <c:v>52575</c:v>
                </c:pt>
                <c:pt idx="1835">
                  <c:v>52582</c:v>
                </c:pt>
                <c:pt idx="1836">
                  <c:v>52589</c:v>
                </c:pt>
                <c:pt idx="1837">
                  <c:v>52596</c:v>
                </c:pt>
                <c:pt idx="1838">
                  <c:v>52603</c:v>
                </c:pt>
                <c:pt idx="1839">
                  <c:v>52610</c:v>
                </c:pt>
                <c:pt idx="1840">
                  <c:v>52617</c:v>
                </c:pt>
                <c:pt idx="1841">
                  <c:v>52624</c:v>
                </c:pt>
                <c:pt idx="1842">
                  <c:v>52631</c:v>
                </c:pt>
                <c:pt idx="1843">
                  <c:v>52638</c:v>
                </c:pt>
                <c:pt idx="1844">
                  <c:v>52645</c:v>
                </c:pt>
                <c:pt idx="1845">
                  <c:v>52652</c:v>
                </c:pt>
                <c:pt idx="1846">
                  <c:v>52659</c:v>
                </c:pt>
                <c:pt idx="1847">
                  <c:v>52666</c:v>
                </c:pt>
                <c:pt idx="1848">
                  <c:v>52673</c:v>
                </c:pt>
                <c:pt idx="1849">
                  <c:v>52680</c:v>
                </c:pt>
                <c:pt idx="1850">
                  <c:v>52687</c:v>
                </c:pt>
                <c:pt idx="1851">
                  <c:v>52694</c:v>
                </c:pt>
                <c:pt idx="1852">
                  <c:v>52701</c:v>
                </c:pt>
                <c:pt idx="1853">
                  <c:v>52708</c:v>
                </c:pt>
                <c:pt idx="1854">
                  <c:v>52715</c:v>
                </c:pt>
                <c:pt idx="1855">
                  <c:v>52722</c:v>
                </c:pt>
                <c:pt idx="1856">
                  <c:v>52729</c:v>
                </c:pt>
                <c:pt idx="1857">
                  <c:v>52736</c:v>
                </c:pt>
                <c:pt idx="1858">
                  <c:v>52743</c:v>
                </c:pt>
                <c:pt idx="1859">
                  <c:v>52750</c:v>
                </c:pt>
                <c:pt idx="1860">
                  <c:v>52757</c:v>
                </c:pt>
                <c:pt idx="1861">
                  <c:v>52764</c:v>
                </c:pt>
                <c:pt idx="1862">
                  <c:v>52771</c:v>
                </c:pt>
                <c:pt idx="1863">
                  <c:v>52778</c:v>
                </c:pt>
                <c:pt idx="1864">
                  <c:v>52785</c:v>
                </c:pt>
                <c:pt idx="1865">
                  <c:v>52792</c:v>
                </c:pt>
                <c:pt idx="1866">
                  <c:v>52799</c:v>
                </c:pt>
                <c:pt idx="1867">
                  <c:v>52806</c:v>
                </c:pt>
                <c:pt idx="1868">
                  <c:v>52813</c:v>
                </c:pt>
                <c:pt idx="1869">
                  <c:v>52820</c:v>
                </c:pt>
                <c:pt idx="1870">
                  <c:v>52827</c:v>
                </c:pt>
                <c:pt idx="1871">
                  <c:v>52834</c:v>
                </c:pt>
                <c:pt idx="1872">
                  <c:v>52841</c:v>
                </c:pt>
                <c:pt idx="1873">
                  <c:v>52848</c:v>
                </c:pt>
                <c:pt idx="1874">
                  <c:v>52855</c:v>
                </c:pt>
                <c:pt idx="1875">
                  <c:v>52862</c:v>
                </c:pt>
                <c:pt idx="1876">
                  <c:v>52869</c:v>
                </c:pt>
                <c:pt idx="1877">
                  <c:v>52876</c:v>
                </c:pt>
                <c:pt idx="1878">
                  <c:v>52883</c:v>
                </c:pt>
                <c:pt idx="1879">
                  <c:v>52890</c:v>
                </c:pt>
                <c:pt idx="1880">
                  <c:v>52897</c:v>
                </c:pt>
                <c:pt idx="1881">
                  <c:v>52904</c:v>
                </c:pt>
                <c:pt idx="1882">
                  <c:v>52911</c:v>
                </c:pt>
                <c:pt idx="1883">
                  <c:v>52918</c:v>
                </c:pt>
                <c:pt idx="1884">
                  <c:v>52926</c:v>
                </c:pt>
                <c:pt idx="1885">
                  <c:v>52932</c:v>
                </c:pt>
                <c:pt idx="1886">
                  <c:v>52939</c:v>
                </c:pt>
                <c:pt idx="1887">
                  <c:v>52946</c:v>
                </c:pt>
                <c:pt idx="1888">
                  <c:v>52953</c:v>
                </c:pt>
                <c:pt idx="1889">
                  <c:v>52961</c:v>
                </c:pt>
                <c:pt idx="1890">
                  <c:v>52968</c:v>
                </c:pt>
                <c:pt idx="1891">
                  <c:v>52975</c:v>
                </c:pt>
                <c:pt idx="1892">
                  <c:v>52982</c:v>
                </c:pt>
                <c:pt idx="1893">
                  <c:v>52989</c:v>
                </c:pt>
                <c:pt idx="1894">
                  <c:v>52996</c:v>
                </c:pt>
                <c:pt idx="1895">
                  <c:v>53003</c:v>
                </c:pt>
                <c:pt idx="1896">
                  <c:v>53010</c:v>
                </c:pt>
                <c:pt idx="1897">
                  <c:v>53017</c:v>
                </c:pt>
                <c:pt idx="1898">
                  <c:v>53024</c:v>
                </c:pt>
                <c:pt idx="1899">
                  <c:v>53031</c:v>
                </c:pt>
                <c:pt idx="1900">
                  <c:v>53038</c:v>
                </c:pt>
                <c:pt idx="1901">
                  <c:v>53045</c:v>
                </c:pt>
                <c:pt idx="1902">
                  <c:v>53052</c:v>
                </c:pt>
                <c:pt idx="1903">
                  <c:v>53063</c:v>
                </c:pt>
                <c:pt idx="1904">
                  <c:v>53066</c:v>
                </c:pt>
                <c:pt idx="1905">
                  <c:v>53073</c:v>
                </c:pt>
                <c:pt idx="1906">
                  <c:v>53080</c:v>
                </c:pt>
                <c:pt idx="1907">
                  <c:v>53087</c:v>
                </c:pt>
                <c:pt idx="1908">
                  <c:v>53094</c:v>
                </c:pt>
                <c:pt idx="1909">
                  <c:v>53101</c:v>
                </c:pt>
                <c:pt idx="1910">
                  <c:v>53108</c:v>
                </c:pt>
                <c:pt idx="1911">
                  <c:v>53115</c:v>
                </c:pt>
                <c:pt idx="1912">
                  <c:v>53122</c:v>
                </c:pt>
                <c:pt idx="1913">
                  <c:v>53129</c:v>
                </c:pt>
                <c:pt idx="1914">
                  <c:v>53136</c:v>
                </c:pt>
                <c:pt idx="1915">
                  <c:v>53143</c:v>
                </c:pt>
                <c:pt idx="1916">
                  <c:v>53150</c:v>
                </c:pt>
                <c:pt idx="1917">
                  <c:v>53157</c:v>
                </c:pt>
                <c:pt idx="1918">
                  <c:v>53164</c:v>
                </c:pt>
                <c:pt idx="1919">
                  <c:v>53171</c:v>
                </c:pt>
                <c:pt idx="1920">
                  <c:v>53178</c:v>
                </c:pt>
                <c:pt idx="1921">
                  <c:v>53185</c:v>
                </c:pt>
                <c:pt idx="1922">
                  <c:v>53192</c:v>
                </c:pt>
                <c:pt idx="1923">
                  <c:v>53199</c:v>
                </c:pt>
                <c:pt idx="1924">
                  <c:v>53206</c:v>
                </c:pt>
                <c:pt idx="1925">
                  <c:v>53213</c:v>
                </c:pt>
                <c:pt idx="1926">
                  <c:v>53220</c:v>
                </c:pt>
                <c:pt idx="1927">
                  <c:v>53227</c:v>
                </c:pt>
                <c:pt idx="1928">
                  <c:v>53234</c:v>
                </c:pt>
                <c:pt idx="1929">
                  <c:v>53241</c:v>
                </c:pt>
                <c:pt idx="1930">
                  <c:v>53248</c:v>
                </c:pt>
                <c:pt idx="1931">
                  <c:v>53255</c:v>
                </c:pt>
                <c:pt idx="1932">
                  <c:v>53262</c:v>
                </c:pt>
                <c:pt idx="1933">
                  <c:v>53269</c:v>
                </c:pt>
                <c:pt idx="1934">
                  <c:v>53279</c:v>
                </c:pt>
                <c:pt idx="1935">
                  <c:v>53283</c:v>
                </c:pt>
                <c:pt idx="1936">
                  <c:v>53290</c:v>
                </c:pt>
                <c:pt idx="1937">
                  <c:v>53297</c:v>
                </c:pt>
                <c:pt idx="1938">
                  <c:v>53304</c:v>
                </c:pt>
                <c:pt idx="1939">
                  <c:v>53311</c:v>
                </c:pt>
                <c:pt idx="1940">
                  <c:v>53318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53451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53500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53692</c:v>
                </c:pt>
                <c:pt idx="1994">
                  <c:v>53699</c:v>
                </c:pt>
                <c:pt idx="1995">
                  <c:v>53706</c:v>
                </c:pt>
                <c:pt idx="1996">
                  <c:v>53714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53742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53819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53846</c:v>
                </c:pt>
                <c:pt idx="2016">
                  <c:v>53853</c:v>
                </c:pt>
                <c:pt idx="2017">
                  <c:v>53860</c:v>
                </c:pt>
                <c:pt idx="2018">
                  <c:v>53867</c:v>
                </c:pt>
                <c:pt idx="2019">
                  <c:v>53874</c:v>
                </c:pt>
                <c:pt idx="2020">
                  <c:v>53881</c:v>
                </c:pt>
                <c:pt idx="2021">
                  <c:v>53888</c:v>
                </c:pt>
                <c:pt idx="2022">
                  <c:v>53895</c:v>
                </c:pt>
                <c:pt idx="2023">
                  <c:v>53902</c:v>
                </c:pt>
                <c:pt idx="2024">
                  <c:v>53909</c:v>
                </c:pt>
                <c:pt idx="2025">
                  <c:v>53916</c:v>
                </c:pt>
                <c:pt idx="2026">
                  <c:v>53923</c:v>
                </c:pt>
                <c:pt idx="2027">
                  <c:v>53931</c:v>
                </c:pt>
                <c:pt idx="2028">
                  <c:v>53938</c:v>
                </c:pt>
                <c:pt idx="2029">
                  <c:v>53944</c:v>
                </c:pt>
                <c:pt idx="2030">
                  <c:v>53951</c:v>
                </c:pt>
                <c:pt idx="2031">
                  <c:v>53958</c:v>
                </c:pt>
                <c:pt idx="2032">
                  <c:v>53965</c:v>
                </c:pt>
                <c:pt idx="2033">
                  <c:v>53972</c:v>
                </c:pt>
                <c:pt idx="2034">
                  <c:v>53980</c:v>
                </c:pt>
                <c:pt idx="2035">
                  <c:v>53986</c:v>
                </c:pt>
                <c:pt idx="2036">
                  <c:v>53993</c:v>
                </c:pt>
                <c:pt idx="2037">
                  <c:v>54000</c:v>
                </c:pt>
                <c:pt idx="2038">
                  <c:v>54008</c:v>
                </c:pt>
                <c:pt idx="2039">
                  <c:v>54014</c:v>
                </c:pt>
                <c:pt idx="2040">
                  <c:v>54021</c:v>
                </c:pt>
                <c:pt idx="2041">
                  <c:v>54028</c:v>
                </c:pt>
                <c:pt idx="2042">
                  <c:v>54035</c:v>
                </c:pt>
                <c:pt idx="2043">
                  <c:v>54042</c:v>
                </c:pt>
                <c:pt idx="2044">
                  <c:v>54049</c:v>
                </c:pt>
                <c:pt idx="2045">
                  <c:v>54057</c:v>
                </c:pt>
                <c:pt idx="2046">
                  <c:v>54064</c:v>
                </c:pt>
                <c:pt idx="2047">
                  <c:v>54071</c:v>
                </c:pt>
                <c:pt idx="2048">
                  <c:v>54078</c:v>
                </c:pt>
                <c:pt idx="2049">
                  <c:v>54085</c:v>
                </c:pt>
                <c:pt idx="2050">
                  <c:v>54092</c:v>
                </c:pt>
                <c:pt idx="2051">
                  <c:v>54099</c:v>
                </c:pt>
                <c:pt idx="2052">
                  <c:v>54106</c:v>
                </c:pt>
                <c:pt idx="2053">
                  <c:v>54113</c:v>
                </c:pt>
                <c:pt idx="2054">
                  <c:v>54120</c:v>
                </c:pt>
                <c:pt idx="2055">
                  <c:v>54127</c:v>
                </c:pt>
                <c:pt idx="2056">
                  <c:v>54134</c:v>
                </c:pt>
                <c:pt idx="2057">
                  <c:v>54141</c:v>
                </c:pt>
                <c:pt idx="2058">
                  <c:v>54148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54192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54389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54416</c:v>
                </c:pt>
                <c:pt idx="2097">
                  <c:v>54423</c:v>
                </c:pt>
                <c:pt idx="2098">
                  <c:v>54430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54570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54739</c:v>
                </c:pt>
                <c:pt idx="2143">
                  <c:v>54745</c:v>
                </c:pt>
                <c:pt idx="2144">
                  <c:v>54753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54792</c:v>
                </c:pt>
                <c:pt idx="2150">
                  <c:v>54795</c:v>
                </c:pt>
                <c:pt idx="2151">
                  <c:v>54802</c:v>
                </c:pt>
                <c:pt idx="2152">
                  <c:v>54809</c:v>
                </c:pt>
                <c:pt idx="2153">
                  <c:v>54816</c:v>
                </c:pt>
                <c:pt idx="2154">
                  <c:v>54823</c:v>
                </c:pt>
                <c:pt idx="2155">
                  <c:v>54830</c:v>
                </c:pt>
                <c:pt idx="2156">
                  <c:v>54837</c:v>
                </c:pt>
                <c:pt idx="2157">
                  <c:v>54844</c:v>
                </c:pt>
                <c:pt idx="2158">
                  <c:v>54851</c:v>
                </c:pt>
                <c:pt idx="2159">
                  <c:v>54858</c:v>
                </c:pt>
                <c:pt idx="2160">
                  <c:v>54865</c:v>
                </c:pt>
                <c:pt idx="2161">
                  <c:v>54872</c:v>
                </c:pt>
                <c:pt idx="2162">
                  <c:v>54879</c:v>
                </c:pt>
                <c:pt idx="2163">
                  <c:v>54890</c:v>
                </c:pt>
                <c:pt idx="2164">
                  <c:v>54893</c:v>
                </c:pt>
                <c:pt idx="2165">
                  <c:v>54900</c:v>
                </c:pt>
                <c:pt idx="2166">
                  <c:v>54907</c:v>
                </c:pt>
                <c:pt idx="2167">
                  <c:v>54914</c:v>
                </c:pt>
                <c:pt idx="2168">
                  <c:v>54921</c:v>
                </c:pt>
                <c:pt idx="2169">
                  <c:v>54928</c:v>
                </c:pt>
                <c:pt idx="2170">
                  <c:v>54935</c:v>
                </c:pt>
                <c:pt idx="2171">
                  <c:v>54942</c:v>
                </c:pt>
                <c:pt idx="2172">
                  <c:v>54949</c:v>
                </c:pt>
                <c:pt idx="2173">
                  <c:v>54956</c:v>
                </c:pt>
                <c:pt idx="2174">
                  <c:v>54963</c:v>
                </c:pt>
                <c:pt idx="2175">
                  <c:v>54970</c:v>
                </c:pt>
                <c:pt idx="2176">
                  <c:v>54977</c:v>
                </c:pt>
                <c:pt idx="2177">
                  <c:v>54984</c:v>
                </c:pt>
                <c:pt idx="2178">
                  <c:v>54991</c:v>
                </c:pt>
                <c:pt idx="2179">
                  <c:v>54998</c:v>
                </c:pt>
                <c:pt idx="2180">
                  <c:v>55005</c:v>
                </c:pt>
                <c:pt idx="2181">
                  <c:v>55012</c:v>
                </c:pt>
                <c:pt idx="2182">
                  <c:v>55019</c:v>
                </c:pt>
                <c:pt idx="2183">
                  <c:v>55026</c:v>
                </c:pt>
                <c:pt idx="2184">
                  <c:v>55033</c:v>
                </c:pt>
                <c:pt idx="2185">
                  <c:v>55040</c:v>
                </c:pt>
                <c:pt idx="2186">
                  <c:v>55047</c:v>
                </c:pt>
                <c:pt idx="2187">
                  <c:v>55054</c:v>
                </c:pt>
                <c:pt idx="2188">
                  <c:v>55061</c:v>
                </c:pt>
                <c:pt idx="2189">
                  <c:v>55068</c:v>
                </c:pt>
                <c:pt idx="2190">
                  <c:v>55075</c:v>
                </c:pt>
                <c:pt idx="2191">
                  <c:v>55082</c:v>
                </c:pt>
                <c:pt idx="2192">
                  <c:v>55089</c:v>
                </c:pt>
                <c:pt idx="2193">
                  <c:v>55096</c:v>
                </c:pt>
                <c:pt idx="2194">
                  <c:v>55106</c:v>
                </c:pt>
                <c:pt idx="2195">
                  <c:v>55110</c:v>
                </c:pt>
                <c:pt idx="2196">
                  <c:v>55117</c:v>
                </c:pt>
                <c:pt idx="2197">
                  <c:v>55124</c:v>
                </c:pt>
                <c:pt idx="2198">
                  <c:v>55131</c:v>
                </c:pt>
                <c:pt idx="2199">
                  <c:v>55138</c:v>
                </c:pt>
                <c:pt idx="2200">
                  <c:v>55145</c:v>
                </c:pt>
                <c:pt idx="2201">
                  <c:v>55152</c:v>
                </c:pt>
                <c:pt idx="2202">
                  <c:v>55159</c:v>
                </c:pt>
                <c:pt idx="2203">
                  <c:v>55166</c:v>
                </c:pt>
                <c:pt idx="2204">
                  <c:v>55173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55250</c:v>
                </c:pt>
                <c:pt idx="2216">
                  <c:v>55257</c:v>
                </c:pt>
                <c:pt idx="2217">
                  <c:v>55264</c:v>
                </c:pt>
                <c:pt idx="2218">
                  <c:v>55271</c:v>
                </c:pt>
                <c:pt idx="2219">
                  <c:v>55278</c:v>
                </c:pt>
                <c:pt idx="2220">
                  <c:v>55285</c:v>
                </c:pt>
                <c:pt idx="2221">
                  <c:v>55292</c:v>
                </c:pt>
                <c:pt idx="2222">
                  <c:v>55299</c:v>
                </c:pt>
                <c:pt idx="2223">
                  <c:v>55306</c:v>
                </c:pt>
                <c:pt idx="2224">
                  <c:v>55313</c:v>
                </c:pt>
                <c:pt idx="2225">
                  <c:v>55320</c:v>
                </c:pt>
                <c:pt idx="2226">
                  <c:v>55327</c:v>
                </c:pt>
                <c:pt idx="2227">
                  <c:v>55334</c:v>
                </c:pt>
                <c:pt idx="2228">
                  <c:v>55341</c:v>
                </c:pt>
                <c:pt idx="2229">
                  <c:v>55348</c:v>
                </c:pt>
                <c:pt idx="2230">
                  <c:v>55355</c:v>
                </c:pt>
                <c:pt idx="2231">
                  <c:v>55362</c:v>
                </c:pt>
                <c:pt idx="2232">
                  <c:v>55369</c:v>
                </c:pt>
                <c:pt idx="2233">
                  <c:v>55376</c:v>
                </c:pt>
                <c:pt idx="2234">
                  <c:v>55383</c:v>
                </c:pt>
                <c:pt idx="2235">
                  <c:v>55390</c:v>
                </c:pt>
                <c:pt idx="2236">
                  <c:v>55397</c:v>
                </c:pt>
                <c:pt idx="2237">
                  <c:v>55404</c:v>
                </c:pt>
                <c:pt idx="2238">
                  <c:v>55411</c:v>
                </c:pt>
                <c:pt idx="2239">
                  <c:v>55418</c:v>
                </c:pt>
                <c:pt idx="2240">
                  <c:v>55425</c:v>
                </c:pt>
                <c:pt idx="2241">
                  <c:v>55432</c:v>
                </c:pt>
                <c:pt idx="2242">
                  <c:v>55439</c:v>
                </c:pt>
                <c:pt idx="2243">
                  <c:v>55446</c:v>
                </c:pt>
                <c:pt idx="2244">
                  <c:v>55453</c:v>
                </c:pt>
                <c:pt idx="2245">
                  <c:v>55460</c:v>
                </c:pt>
                <c:pt idx="2246">
                  <c:v>55470</c:v>
                </c:pt>
                <c:pt idx="2247">
                  <c:v>55474</c:v>
                </c:pt>
                <c:pt idx="2248">
                  <c:v>55481</c:v>
                </c:pt>
                <c:pt idx="2249">
                  <c:v>55488</c:v>
                </c:pt>
                <c:pt idx="2250">
                  <c:v>55495</c:v>
                </c:pt>
                <c:pt idx="2251">
                  <c:v>55502</c:v>
                </c:pt>
                <c:pt idx="2252">
                  <c:v>55509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55642</c:v>
                </c:pt>
                <c:pt idx="2272">
                  <c:v>55649</c:v>
                </c:pt>
                <c:pt idx="2273">
                  <c:v>55656</c:v>
                </c:pt>
                <c:pt idx="2274">
                  <c:v>55663</c:v>
                </c:pt>
                <c:pt idx="2275">
                  <c:v>55670</c:v>
                </c:pt>
                <c:pt idx="2276">
                  <c:v>55677</c:v>
                </c:pt>
                <c:pt idx="2277">
                  <c:v>55684</c:v>
                </c:pt>
                <c:pt idx="2278">
                  <c:v>55691</c:v>
                </c:pt>
                <c:pt idx="2279">
                  <c:v>55698</c:v>
                </c:pt>
                <c:pt idx="2280">
                  <c:v>55705</c:v>
                </c:pt>
                <c:pt idx="2281">
                  <c:v>55712</c:v>
                </c:pt>
                <c:pt idx="2282">
                  <c:v>55719</c:v>
                </c:pt>
                <c:pt idx="2283">
                  <c:v>55726</c:v>
                </c:pt>
                <c:pt idx="2284">
                  <c:v>55733</c:v>
                </c:pt>
                <c:pt idx="2285">
                  <c:v>55740</c:v>
                </c:pt>
                <c:pt idx="2286">
                  <c:v>55747</c:v>
                </c:pt>
                <c:pt idx="2287">
                  <c:v>55754</c:v>
                </c:pt>
                <c:pt idx="2288">
                  <c:v>55761</c:v>
                </c:pt>
                <c:pt idx="2289">
                  <c:v>55768</c:v>
                </c:pt>
                <c:pt idx="2290">
                  <c:v>55775</c:v>
                </c:pt>
                <c:pt idx="2291">
                  <c:v>55782</c:v>
                </c:pt>
                <c:pt idx="2292">
                  <c:v>55789</c:v>
                </c:pt>
                <c:pt idx="2293">
                  <c:v>55796</c:v>
                </c:pt>
                <c:pt idx="2294">
                  <c:v>55803</c:v>
                </c:pt>
                <c:pt idx="2295">
                  <c:v>55810</c:v>
                </c:pt>
                <c:pt idx="2296">
                  <c:v>55817</c:v>
                </c:pt>
                <c:pt idx="2297">
                  <c:v>55824</c:v>
                </c:pt>
                <c:pt idx="2298">
                  <c:v>55831</c:v>
                </c:pt>
                <c:pt idx="2299">
                  <c:v>55838</c:v>
                </c:pt>
                <c:pt idx="2300">
                  <c:v>55845</c:v>
                </c:pt>
                <c:pt idx="2301">
                  <c:v>55852</c:v>
                </c:pt>
                <c:pt idx="2302">
                  <c:v>55859</c:v>
                </c:pt>
                <c:pt idx="2303">
                  <c:v>55866</c:v>
                </c:pt>
                <c:pt idx="2304">
                  <c:v>55873</c:v>
                </c:pt>
                <c:pt idx="2305">
                  <c:v>55884</c:v>
                </c:pt>
                <c:pt idx="2306">
                  <c:v>55891</c:v>
                </c:pt>
                <c:pt idx="2307">
                  <c:v>55898</c:v>
                </c:pt>
                <c:pt idx="2308">
                  <c:v>55905</c:v>
                </c:pt>
                <c:pt idx="2309">
                  <c:v>55912</c:v>
                </c:pt>
                <c:pt idx="2310">
                  <c:v>55919</c:v>
                </c:pt>
                <c:pt idx="2311">
                  <c:v>55926</c:v>
                </c:pt>
                <c:pt idx="2312">
                  <c:v>55933</c:v>
                </c:pt>
                <c:pt idx="2313">
                  <c:v>55940</c:v>
                </c:pt>
                <c:pt idx="2314">
                  <c:v>55947</c:v>
                </c:pt>
                <c:pt idx="2315">
                  <c:v>55954</c:v>
                </c:pt>
                <c:pt idx="2316">
                  <c:v>55961</c:v>
                </c:pt>
                <c:pt idx="2317">
                  <c:v>55968</c:v>
                </c:pt>
                <c:pt idx="2318">
                  <c:v>55975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56005</c:v>
                </c:pt>
                <c:pt idx="2323">
                  <c:v>56012</c:v>
                </c:pt>
                <c:pt idx="2324">
                  <c:v>56019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56216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56251</c:v>
                </c:pt>
                <c:pt idx="2358">
                  <c:v>56257</c:v>
                </c:pt>
                <c:pt idx="2359">
                  <c:v>56264</c:v>
                </c:pt>
                <c:pt idx="2360">
                  <c:v>56271</c:v>
                </c:pt>
                <c:pt idx="2361">
                  <c:v>56278</c:v>
                </c:pt>
                <c:pt idx="2362">
                  <c:v>56285</c:v>
                </c:pt>
                <c:pt idx="2363">
                  <c:v>56292</c:v>
                </c:pt>
                <c:pt idx="2364">
                  <c:v>56299</c:v>
                </c:pt>
                <c:pt idx="2365">
                  <c:v>56306</c:v>
                </c:pt>
                <c:pt idx="2366">
                  <c:v>56313</c:v>
                </c:pt>
                <c:pt idx="2367">
                  <c:v>56320</c:v>
                </c:pt>
                <c:pt idx="2368">
                  <c:v>56327</c:v>
                </c:pt>
                <c:pt idx="2369">
                  <c:v>56334</c:v>
                </c:pt>
                <c:pt idx="2370">
                  <c:v>56341</c:v>
                </c:pt>
                <c:pt idx="2371">
                  <c:v>56348</c:v>
                </c:pt>
                <c:pt idx="2372">
                  <c:v>56355</c:v>
                </c:pt>
                <c:pt idx="2373">
                  <c:v>56362</c:v>
                </c:pt>
                <c:pt idx="2374">
                  <c:v>56369</c:v>
                </c:pt>
                <c:pt idx="2375">
                  <c:v>56376</c:v>
                </c:pt>
                <c:pt idx="2376">
                  <c:v>56383</c:v>
                </c:pt>
                <c:pt idx="2377">
                  <c:v>56390</c:v>
                </c:pt>
                <c:pt idx="2378">
                  <c:v>56397</c:v>
                </c:pt>
                <c:pt idx="2379">
                  <c:v>56404</c:v>
                </c:pt>
                <c:pt idx="2380">
                  <c:v>56411</c:v>
                </c:pt>
                <c:pt idx="2381">
                  <c:v>56418</c:v>
                </c:pt>
                <c:pt idx="2382">
                  <c:v>56425</c:v>
                </c:pt>
                <c:pt idx="2383">
                  <c:v>56432</c:v>
                </c:pt>
                <c:pt idx="2384">
                  <c:v>56439</c:v>
                </c:pt>
                <c:pt idx="2385">
                  <c:v>56446</c:v>
                </c:pt>
                <c:pt idx="2386">
                  <c:v>56453</c:v>
                </c:pt>
                <c:pt idx="2387">
                  <c:v>56460</c:v>
                </c:pt>
                <c:pt idx="2388">
                  <c:v>56467</c:v>
                </c:pt>
                <c:pt idx="2389">
                  <c:v>56474</c:v>
                </c:pt>
                <c:pt idx="2390">
                  <c:v>56481</c:v>
                </c:pt>
                <c:pt idx="2391">
                  <c:v>56488</c:v>
                </c:pt>
                <c:pt idx="2392">
                  <c:v>56495</c:v>
                </c:pt>
                <c:pt idx="2393">
                  <c:v>56502</c:v>
                </c:pt>
                <c:pt idx="2394">
                  <c:v>56509</c:v>
                </c:pt>
                <c:pt idx="2395">
                  <c:v>56516</c:v>
                </c:pt>
                <c:pt idx="2396">
                  <c:v>56523</c:v>
                </c:pt>
                <c:pt idx="2397">
                  <c:v>56530</c:v>
                </c:pt>
                <c:pt idx="2398">
                  <c:v>56537</c:v>
                </c:pt>
                <c:pt idx="2399">
                  <c:v>56544</c:v>
                </c:pt>
                <c:pt idx="2400">
                  <c:v>56551</c:v>
                </c:pt>
                <c:pt idx="2401">
                  <c:v>56558</c:v>
                </c:pt>
                <c:pt idx="2402">
                  <c:v>56565</c:v>
                </c:pt>
                <c:pt idx="2403">
                  <c:v>56572</c:v>
                </c:pt>
                <c:pt idx="2404">
                  <c:v>56580</c:v>
                </c:pt>
                <c:pt idx="2405">
                  <c:v>56586</c:v>
                </c:pt>
                <c:pt idx="2406">
                  <c:v>56593</c:v>
                </c:pt>
                <c:pt idx="2407">
                  <c:v>56600</c:v>
                </c:pt>
                <c:pt idx="2408">
                  <c:v>56607</c:v>
                </c:pt>
                <c:pt idx="2409">
                  <c:v>56614</c:v>
                </c:pt>
                <c:pt idx="2410">
                  <c:v>56621</c:v>
                </c:pt>
                <c:pt idx="2411">
                  <c:v>56628</c:v>
                </c:pt>
                <c:pt idx="2412">
                  <c:v>56635</c:v>
                </c:pt>
                <c:pt idx="2413">
                  <c:v>56642</c:v>
                </c:pt>
                <c:pt idx="2414">
                  <c:v>56649</c:v>
                </c:pt>
                <c:pt idx="2415">
                  <c:v>56656</c:v>
                </c:pt>
                <c:pt idx="2416">
                  <c:v>56663</c:v>
                </c:pt>
                <c:pt idx="2417">
                  <c:v>56670</c:v>
                </c:pt>
                <c:pt idx="2418">
                  <c:v>56677</c:v>
                </c:pt>
                <c:pt idx="2419">
                  <c:v>56684</c:v>
                </c:pt>
                <c:pt idx="2420">
                  <c:v>56691</c:v>
                </c:pt>
                <c:pt idx="2421">
                  <c:v>56698</c:v>
                </c:pt>
                <c:pt idx="2422">
                  <c:v>56705</c:v>
                </c:pt>
                <c:pt idx="2423">
                  <c:v>56712</c:v>
                </c:pt>
                <c:pt idx="2424">
                  <c:v>56719</c:v>
                </c:pt>
                <c:pt idx="2425">
                  <c:v>56726</c:v>
                </c:pt>
                <c:pt idx="2426">
                  <c:v>56733</c:v>
                </c:pt>
                <c:pt idx="2427">
                  <c:v>56740</c:v>
                </c:pt>
                <c:pt idx="2428">
                  <c:v>56747</c:v>
                </c:pt>
                <c:pt idx="2429">
                  <c:v>56754</c:v>
                </c:pt>
                <c:pt idx="2430">
                  <c:v>56761</c:v>
                </c:pt>
                <c:pt idx="2431">
                  <c:v>56768</c:v>
                </c:pt>
                <c:pt idx="2432">
                  <c:v>56775</c:v>
                </c:pt>
                <c:pt idx="2433">
                  <c:v>56782</c:v>
                </c:pt>
                <c:pt idx="2434">
                  <c:v>56789</c:v>
                </c:pt>
                <c:pt idx="2435">
                  <c:v>56796</c:v>
                </c:pt>
                <c:pt idx="2436">
                  <c:v>56803</c:v>
                </c:pt>
                <c:pt idx="2437">
                  <c:v>56810</c:v>
                </c:pt>
                <c:pt idx="2438">
                  <c:v>56817</c:v>
                </c:pt>
                <c:pt idx="2439">
                  <c:v>56824</c:v>
                </c:pt>
                <c:pt idx="2440">
                  <c:v>56831</c:v>
                </c:pt>
                <c:pt idx="2441">
                  <c:v>56838</c:v>
                </c:pt>
                <c:pt idx="2442">
                  <c:v>56845</c:v>
                </c:pt>
                <c:pt idx="2443">
                  <c:v>56852</c:v>
                </c:pt>
                <c:pt idx="2444">
                  <c:v>56859</c:v>
                </c:pt>
                <c:pt idx="2445">
                  <c:v>56866</c:v>
                </c:pt>
                <c:pt idx="2446">
                  <c:v>56873</c:v>
                </c:pt>
                <c:pt idx="2447">
                  <c:v>56880</c:v>
                </c:pt>
                <c:pt idx="2448">
                  <c:v>56887</c:v>
                </c:pt>
                <c:pt idx="2449">
                  <c:v>56894</c:v>
                </c:pt>
                <c:pt idx="2450">
                  <c:v>56901</c:v>
                </c:pt>
                <c:pt idx="2451">
                  <c:v>56908</c:v>
                </c:pt>
                <c:pt idx="2452">
                  <c:v>56915</c:v>
                </c:pt>
                <c:pt idx="2453">
                  <c:v>56922</c:v>
                </c:pt>
                <c:pt idx="2454">
                  <c:v>56930</c:v>
                </c:pt>
                <c:pt idx="2455">
                  <c:v>56936</c:v>
                </c:pt>
                <c:pt idx="2456">
                  <c:v>56944</c:v>
                </c:pt>
                <c:pt idx="2457">
                  <c:v>56950</c:v>
                </c:pt>
                <c:pt idx="2458">
                  <c:v>56957</c:v>
                </c:pt>
                <c:pt idx="2459">
                  <c:v>56964</c:v>
                </c:pt>
                <c:pt idx="2460">
                  <c:v>56971</c:v>
                </c:pt>
                <c:pt idx="2461">
                  <c:v>56983</c:v>
                </c:pt>
                <c:pt idx="2462">
                  <c:v>56986</c:v>
                </c:pt>
                <c:pt idx="2463">
                  <c:v>56993</c:v>
                </c:pt>
                <c:pt idx="2464">
                  <c:v>57000</c:v>
                </c:pt>
                <c:pt idx="2465">
                  <c:v>57007</c:v>
                </c:pt>
                <c:pt idx="2466">
                  <c:v>57014</c:v>
                </c:pt>
                <c:pt idx="2467">
                  <c:v>57021</c:v>
                </c:pt>
                <c:pt idx="2468">
                  <c:v>57028</c:v>
                </c:pt>
                <c:pt idx="2469">
                  <c:v>57035</c:v>
                </c:pt>
                <c:pt idx="2470">
                  <c:v>57042</c:v>
                </c:pt>
                <c:pt idx="2471">
                  <c:v>57049</c:v>
                </c:pt>
                <c:pt idx="2472">
                  <c:v>57056</c:v>
                </c:pt>
                <c:pt idx="2473">
                  <c:v>57063</c:v>
                </c:pt>
                <c:pt idx="2474">
                  <c:v>57074</c:v>
                </c:pt>
                <c:pt idx="2475">
                  <c:v>57077</c:v>
                </c:pt>
                <c:pt idx="2476">
                  <c:v>57084</c:v>
                </c:pt>
                <c:pt idx="2477">
                  <c:v>57091</c:v>
                </c:pt>
                <c:pt idx="2478">
                  <c:v>57098</c:v>
                </c:pt>
                <c:pt idx="2479">
                  <c:v>57105</c:v>
                </c:pt>
                <c:pt idx="2480">
                  <c:v>57112</c:v>
                </c:pt>
                <c:pt idx="2481">
                  <c:v>57119</c:v>
                </c:pt>
                <c:pt idx="2482">
                  <c:v>57126</c:v>
                </c:pt>
                <c:pt idx="2483">
                  <c:v>57133</c:v>
                </c:pt>
                <c:pt idx="2484">
                  <c:v>57140</c:v>
                </c:pt>
                <c:pt idx="2485">
                  <c:v>57147</c:v>
                </c:pt>
                <c:pt idx="2486">
                  <c:v>57154</c:v>
                </c:pt>
                <c:pt idx="2487">
                  <c:v>57161</c:v>
                </c:pt>
                <c:pt idx="2488">
                  <c:v>57168</c:v>
                </c:pt>
                <c:pt idx="2489">
                  <c:v>57175</c:v>
                </c:pt>
                <c:pt idx="2490">
                  <c:v>57182</c:v>
                </c:pt>
                <c:pt idx="2491">
                  <c:v>57189</c:v>
                </c:pt>
                <c:pt idx="2492">
                  <c:v>57196</c:v>
                </c:pt>
                <c:pt idx="2493">
                  <c:v>57203</c:v>
                </c:pt>
                <c:pt idx="2494">
                  <c:v>57210</c:v>
                </c:pt>
                <c:pt idx="2495">
                  <c:v>57217</c:v>
                </c:pt>
                <c:pt idx="2496">
                  <c:v>57224</c:v>
                </c:pt>
                <c:pt idx="2497">
                  <c:v>57231</c:v>
                </c:pt>
                <c:pt idx="2498">
                  <c:v>57238</c:v>
                </c:pt>
                <c:pt idx="2499">
                  <c:v>57245</c:v>
                </c:pt>
                <c:pt idx="2500">
                  <c:v>57252</c:v>
                </c:pt>
                <c:pt idx="2501">
                  <c:v>57259</c:v>
                </c:pt>
                <c:pt idx="2502">
                  <c:v>57266</c:v>
                </c:pt>
                <c:pt idx="2503">
                  <c:v>57273</c:v>
                </c:pt>
                <c:pt idx="2504">
                  <c:v>57280</c:v>
                </c:pt>
                <c:pt idx="2505">
                  <c:v>57287</c:v>
                </c:pt>
                <c:pt idx="2506">
                  <c:v>57297</c:v>
                </c:pt>
                <c:pt idx="2507">
                  <c:v>57301</c:v>
                </c:pt>
                <c:pt idx="2508">
                  <c:v>57308</c:v>
                </c:pt>
                <c:pt idx="2509">
                  <c:v>57315</c:v>
                </c:pt>
                <c:pt idx="2510">
                  <c:v>57322</c:v>
                </c:pt>
                <c:pt idx="2511">
                  <c:v>57329</c:v>
                </c:pt>
                <c:pt idx="2512">
                  <c:v>57336</c:v>
                </c:pt>
                <c:pt idx="2513">
                  <c:v>57343</c:v>
                </c:pt>
                <c:pt idx="2514">
                  <c:v>57350</c:v>
                </c:pt>
                <c:pt idx="2515">
                  <c:v>57357</c:v>
                </c:pt>
                <c:pt idx="2516">
                  <c:v>57364</c:v>
                </c:pt>
                <c:pt idx="2517">
                  <c:v>57371</c:v>
                </c:pt>
                <c:pt idx="2518">
                  <c:v>57378</c:v>
                </c:pt>
                <c:pt idx="2519">
                  <c:v>57385</c:v>
                </c:pt>
                <c:pt idx="2520">
                  <c:v>57392</c:v>
                </c:pt>
                <c:pt idx="2521">
                  <c:v>57399</c:v>
                </c:pt>
                <c:pt idx="2522">
                  <c:v>57406</c:v>
                </c:pt>
                <c:pt idx="2523">
                  <c:v>57413</c:v>
                </c:pt>
                <c:pt idx="2524">
                  <c:v>57420</c:v>
                </c:pt>
                <c:pt idx="2525">
                  <c:v>57427</c:v>
                </c:pt>
                <c:pt idx="2526">
                  <c:v>57434</c:v>
                </c:pt>
                <c:pt idx="2527">
                  <c:v>57441</c:v>
                </c:pt>
                <c:pt idx="2528">
                  <c:v>57448</c:v>
                </c:pt>
                <c:pt idx="2529">
                  <c:v>57459</c:v>
                </c:pt>
                <c:pt idx="2530">
                  <c:v>57462</c:v>
                </c:pt>
                <c:pt idx="2531">
                  <c:v>57469</c:v>
                </c:pt>
                <c:pt idx="2532">
                  <c:v>57476</c:v>
                </c:pt>
                <c:pt idx="2533">
                  <c:v>57483</c:v>
                </c:pt>
                <c:pt idx="2534">
                  <c:v>57490</c:v>
                </c:pt>
                <c:pt idx="2535">
                  <c:v>57497</c:v>
                </c:pt>
                <c:pt idx="2536">
                  <c:v>57504</c:v>
                </c:pt>
                <c:pt idx="2537">
                  <c:v>57511</c:v>
                </c:pt>
                <c:pt idx="2538">
                  <c:v>57518</c:v>
                </c:pt>
                <c:pt idx="2539">
                  <c:v>57525</c:v>
                </c:pt>
                <c:pt idx="2540">
                  <c:v>57532</c:v>
                </c:pt>
                <c:pt idx="2541">
                  <c:v>57539</c:v>
                </c:pt>
                <c:pt idx="2542">
                  <c:v>57546</c:v>
                </c:pt>
                <c:pt idx="2543">
                  <c:v>57553</c:v>
                </c:pt>
                <c:pt idx="2544">
                  <c:v>57560</c:v>
                </c:pt>
                <c:pt idx="2545">
                  <c:v>57567</c:v>
                </c:pt>
                <c:pt idx="2546">
                  <c:v>57574</c:v>
                </c:pt>
                <c:pt idx="2547">
                  <c:v>57581</c:v>
                </c:pt>
                <c:pt idx="2548">
                  <c:v>57588</c:v>
                </c:pt>
                <c:pt idx="2549">
                  <c:v>57595</c:v>
                </c:pt>
                <c:pt idx="2550">
                  <c:v>57602</c:v>
                </c:pt>
                <c:pt idx="2551">
                  <c:v>57609</c:v>
                </c:pt>
                <c:pt idx="2552">
                  <c:v>57616</c:v>
                </c:pt>
                <c:pt idx="2553">
                  <c:v>57623</c:v>
                </c:pt>
                <c:pt idx="2554">
                  <c:v>57630</c:v>
                </c:pt>
                <c:pt idx="2555">
                  <c:v>57637</c:v>
                </c:pt>
                <c:pt idx="2556">
                  <c:v>57644</c:v>
                </c:pt>
                <c:pt idx="2557">
                  <c:v>57651</c:v>
                </c:pt>
                <c:pt idx="2558">
                  <c:v>57658</c:v>
                </c:pt>
                <c:pt idx="2559">
                  <c:v>57665</c:v>
                </c:pt>
                <c:pt idx="2560">
                  <c:v>57672</c:v>
                </c:pt>
                <c:pt idx="2561">
                  <c:v>57679</c:v>
                </c:pt>
                <c:pt idx="2562">
                  <c:v>57686</c:v>
                </c:pt>
                <c:pt idx="2563">
                  <c:v>57693</c:v>
                </c:pt>
                <c:pt idx="2564">
                  <c:v>57700</c:v>
                </c:pt>
                <c:pt idx="2565">
                  <c:v>57710</c:v>
                </c:pt>
                <c:pt idx="2566">
                  <c:v>57717</c:v>
                </c:pt>
                <c:pt idx="2567">
                  <c:v>57724</c:v>
                </c:pt>
                <c:pt idx="2568">
                  <c:v>57732</c:v>
                </c:pt>
                <c:pt idx="2569">
                  <c:v>57738</c:v>
                </c:pt>
                <c:pt idx="2570">
                  <c:v>57745</c:v>
                </c:pt>
                <c:pt idx="2571">
                  <c:v>57752</c:v>
                </c:pt>
                <c:pt idx="2572">
                  <c:v>57760</c:v>
                </c:pt>
                <c:pt idx="2573">
                  <c:v>57766</c:v>
                </c:pt>
                <c:pt idx="2574">
                  <c:v>57773</c:v>
                </c:pt>
                <c:pt idx="2575">
                  <c:v>57780</c:v>
                </c:pt>
                <c:pt idx="2576">
                  <c:v>57787</c:v>
                </c:pt>
                <c:pt idx="2577">
                  <c:v>57794</c:v>
                </c:pt>
                <c:pt idx="2578">
                  <c:v>57801</c:v>
                </c:pt>
                <c:pt idx="2579">
                  <c:v>57808</c:v>
                </c:pt>
                <c:pt idx="2580">
                  <c:v>57817</c:v>
                </c:pt>
                <c:pt idx="2581">
                  <c:v>57822</c:v>
                </c:pt>
                <c:pt idx="2582">
                  <c:v>57829</c:v>
                </c:pt>
                <c:pt idx="2583">
                  <c:v>57837</c:v>
                </c:pt>
                <c:pt idx="2584">
                  <c:v>57843</c:v>
                </c:pt>
                <c:pt idx="2585">
                  <c:v>57850</c:v>
                </c:pt>
                <c:pt idx="2586">
                  <c:v>57858</c:v>
                </c:pt>
                <c:pt idx="2587">
                  <c:v>57864</c:v>
                </c:pt>
                <c:pt idx="2588">
                  <c:v>57871</c:v>
                </c:pt>
                <c:pt idx="2589">
                  <c:v>57878</c:v>
                </c:pt>
                <c:pt idx="2590">
                  <c:v>57885</c:v>
                </c:pt>
                <c:pt idx="2591">
                  <c:v>57892</c:v>
                </c:pt>
                <c:pt idx="2592">
                  <c:v>57899</c:v>
                </c:pt>
                <c:pt idx="2593">
                  <c:v>57906</c:v>
                </c:pt>
                <c:pt idx="2594">
                  <c:v>57913</c:v>
                </c:pt>
                <c:pt idx="2595">
                  <c:v>57920</c:v>
                </c:pt>
                <c:pt idx="2596">
                  <c:v>57927</c:v>
                </c:pt>
                <c:pt idx="2597">
                  <c:v>57934</c:v>
                </c:pt>
                <c:pt idx="2598">
                  <c:v>57941</c:v>
                </c:pt>
                <c:pt idx="2599">
                  <c:v>57949</c:v>
                </c:pt>
                <c:pt idx="2600">
                  <c:v>57956</c:v>
                </c:pt>
                <c:pt idx="2601">
                  <c:v>57962</c:v>
                </c:pt>
                <c:pt idx="2602">
                  <c:v>57969</c:v>
                </c:pt>
                <c:pt idx="2603">
                  <c:v>57976</c:v>
                </c:pt>
                <c:pt idx="2604">
                  <c:v>57983</c:v>
                </c:pt>
                <c:pt idx="2605">
                  <c:v>57990</c:v>
                </c:pt>
                <c:pt idx="2606">
                  <c:v>57998</c:v>
                </c:pt>
                <c:pt idx="2607">
                  <c:v>58004</c:v>
                </c:pt>
                <c:pt idx="2608">
                  <c:v>58011</c:v>
                </c:pt>
                <c:pt idx="2609">
                  <c:v>58018</c:v>
                </c:pt>
                <c:pt idx="2610">
                  <c:v>58026</c:v>
                </c:pt>
                <c:pt idx="2611">
                  <c:v>58032</c:v>
                </c:pt>
                <c:pt idx="2612">
                  <c:v>58039</c:v>
                </c:pt>
                <c:pt idx="2613">
                  <c:v>58046</c:v>
                </c:pt>
                <c:pt idx="2614">
                  <c:v>58053</c:v>
                </c:pt>
                <c:pt idx="2615">
                  <c:v>58060</c:v>
                </c:pt>
                <c:pt idx="2616">
                  <c:v>58067</c:v>
                </c:pt>
                <c:pt idx="2617">
                  <c:v>58075</c:v>
                </c:pt>
                <c:pt idx="2618">
                  <c:v>58082</c:v>
                </c:pt>
                <c:pt idx="2619">
                  <c:v>58089</c:v>
                </c:pt>
                <c:pt idx="2620">
                  <c:v>58096</c:v>
                </c:pt>
                <c:pt idx="2621">
                  <c:v>58103</c:v>
                </c:pt>
                <c:pt idx="2622">
                  <c:v>58110</c:v>
                </c:pt>
                <c:pt idx="2623">
                  <c:v>58117</c:v>
                </c:pt>
                <c:pt idx="2624">
                  <c:v>58124</c:v>
                </c:pt>
                <c:pt idx="2625">
                  <c:v>58131</c:v>
                </c:pt>
                <c:pt idx="2626">
                  <c:v>58138</c:v>
                </c:pt>
                <c:pt idx="2627">
                  <c:v>58145</c:v>
                </c:pt>
                <c:pt idx="2628">
                  <c:v>58152</c:v>
                </c:pt>
                <c:pt idx="2629">
                  <c:v>58159</c:v>
                </c:pt>
                <c:pt idx="2630">
                  <c:v>58168</c:v>
                </c:pt>
                <c:pt idx="2631">
                  <c:v>58175</c:v>
                </c:pt>
                <c:pt idx="2632">
                  <c:v>58182</c:v>
                </c:pt>
                <c:pt idx="2633">
                  <c:v>58189</c:v>
                </c:pt>
                <c:pt idx="2634">
                  <c:v>58196</c:v>
                </c:pt>
                <c:pt idx="2635">
                  <c:v>58203</c:v>
                </c:pt>
                <c:pt idx="2636">
                  <c:v>58210</c:v>
                </c:pt>
                <c:pt idx="2637">
                  <c:v>58217</c:v>
                </c:pt>
                <c:pt idx="2638">
                  <c:v>58224</c:v>
                </c:pt>
                <c:pt idx="2639">
                  <c:v>58231</c:v>
                </c:pt>
                <c:pt idx="2640">
                  <c:v>58238</c:v>
                </c:pt>
                <c:pt idx="2641">
                  <c:v>58245</c:v>
                </c:pt>
                <c:pt idx="2642">
                  <c:v>58252</c:v>
                </c:pt>
                <c:pt idx="2643">
                  <c:v>58259</c:v>
                </c:pt>
                <c:pt idx="2644">
                  <c:v>58266</c:v>
                </c:pt>
                <c:pt idx="2645">
                  <c:v>58273</c:v>
                </c:pt>
                <c:pt idx="2646">
                  <c:v>58280</c:v>
                </c:pt>
                <c:pt idx="2647">
                  <c:v>58287</c:v>
                </c:pt>
                <c:pt idx="2648">
                  <c:v>58294</c:v>
                </c:pt>
                <c:pt idx="2649">
                  <c:v>58301</c:v>
                </c:pt>
                <c:pt idx="2650">
                  <c:v>58308</c:v>
                </c:pt>
                <c:pt idx="2651">
                  <c:v>58315</c:v>
                </c:pt>
                <c:pt idx="2652">
                  <c:v>58322</c:v>
                </c:pt>
                <c:pt idx="2653">
                  <c:v>58329</c:v>
                </c:pt>
                <c:pt idx="2654">
                  <c:v>58336</c:v>
                </c:pt>
                <c:pt idx="2655">
                  <c:v>58343</c:v>
                </c:pt>
                <c:pt idx="2656">
                  <c:v>58350</c:v>
                </c:pt>
                <c:pt idx="2657">
                  <c:v>58357</c:v>
                </c:pt>
                <c:pt idx="2658">
                  <c:v>58364</c:v>
                </c:pt>
                <c:pt idx="2659">
                  <c:v>58371</c:v>
                </c:pt>
                <c:pt idx="2660">
                  <c:v>58378</c:v>
                </c:pt>
                <c:pt idx="2661">
                  <c:v>58385</c:v>
                </c:pt>
                <c:pt idx="2662">
                  <c:v>58392</c:v>
                </c:pt>
                <c:pt idx="2663">
                  <c:v>58399</c:v>
                </c:pt>
                <c:pt idx="2664">
                  <c:v>58407</c:v>
                </c:pt>
                <c:pt idx="2665">
                  <c:v>58413</c:v>
                </c:pt>
                <c:pt idx="2666">
                  <c:v>58420</c:v>
                </c:pt>
                <c:pt idx="2667">
                  <c:v>58427</c:v>
                </c:pt>
                <c:pt idx="2668">
                  <c:v>58438</c:v>
                </c:pt>
                <c:pt idx="2669">
                  <c:v>58442</c:v>
                </c:pt>
                <c:pt idx="2670">
                  <c:v>58448</c:v>
                </c:pt>
                <c:pt idx="2671">
                  <c:v>58455</c:v>
                </c:pt>
                <c:pt idx="2672">
                  <c:v>58462</c:v>
                </c:pt>
                <c:pt idx="2673">
                  <c:v>58469</c:v>
                </c:pt>
                <c:pt idx="2674">
                  <c:v>58476</c:v>
                </c:pt>
                <c:pt idx="2675">
                  <c:v>58483</c:v>
                </c:pt>
                <c:pt idx="2676">
                  <c:v>58490</c:v>
                </c:pt>
                <c:pt idx="2677">
                  <c:v>58497</c:v>
                </c:pt>
                <c:pt idx="2678">
                  <c:v>58504</c:v>
                </c:pt>
                <c:pt idx="2679">
                  <c:v>58511</c:v>
                </c:pt>
                <c:pt idx="2680">
                  <c:v>58518</c:v>
                </c:pt>
                <c:pt idx="2681">
                  <c:v>58525</c:v>
                </c:pt>
                <c:pt idx="2682">
                  <c:v>58532</c:v>
                </c:pt>
                <c:pt idx="2683">
                  <c:v>58539</c:v>
                </c:pt>
                <c:pt idx="2684">
                  <c:v>58546</c:v>
                </c:pt>
                <c:pt idx="2685">
                  <c:v>58553</c:v>
                </c:pt>
                <c:pt idx="2686">
                  <c:v>58560</c:v>
                </c:pt>
                <c:pt idx="2687">
                  <c:v>58567</c:v>
                </c:pt>
                <c:pt idx="2688">
                  <c:v>58574</c:v>
                </c:pt>
                <c:pt idx="2689">
                  <c:v>58581</c:v>
                </c:pt>
                <c:pt idx="2690">
                  <c:v>58588</c:v>
                </c:pt>
                <c:pt idx="2691">
                  <c:v>58595</c:v>
                </c:pt>
                <c:pt idx="2692">
                  <c:v>58602</c:v>
                </c:pt>
                <c:pt idx="2693">
                  <c:v>58609</c:v>
                </c:pt>
                <c:pt idx="2694">
                  <c:v>58616</c:v>
                </c:pt>
                <c:pt idx="2695">
                  <c:v>58623</c:v>
                </c:pt>
                <c:pt idx="2696">
                  <c:v>58630</c:v>
                </c:pt>
                <c:pt idx="2697">
                  <c:v>58637</c:v>
                </c:pt>
                <c:pt idx="2698">
                  <c:v>58644</c:v>
                </c:pt>
                <c:pt idx="2699">
                  <c:v>58651</c:v>
                </c:pt>
                <c:pt idx="2700">
                  <c:v>58658</c:v>
                </c:pt>
                <c:pt idx="2701">
                  <c:v>58665</c:v>
                </c:pt>
                <c:pt idx="2702">
                  <c:v>58672</c:v>
                </c:pt>
                <c:pt idx="2703">
                  <c:v>58679</c:v>
                </c:pt>
                <c:pt idx="2704">
                  <c:v>58686</c:v>
                </c:pt>
                <c:pt idx="2705">
                  <c:v>58693</c:v>
                </c:pt>
                <c:pt idx="2706">
                  <c:v>58700</c:v>
                </c:pt>
                <c:pt idx="2707">
                  <c:v>58707</c:v>
                </c:pt>
                <c:pt idx="2708">
                  <c:v>58714</c:v>
                </c:pt>
                <c:pt idx="2709">
                  <c:v>58721</c:v>
                </c:pt>
                <c:pt idx="2710">
                  <c:v>58728</c:v>
                </c:pt>
                <c:pt idx="2711">
                  <c:v>58735</c:v>
                </c:pt>
                <c:pt idx="2712">
                  <c:v>58742</c:v>
                </c:pt>
                <c:pt idx="2713">
                  <c:v>58749</c:v>
                </c:pt>
                <c:pt idx="2714">
                  <c:v>58757</c:v>
                </c:pt>
                <c:pt idx="2715">
                  <c:v>58763</c:v>
                </c:pt>
                <c:pt idx="2716">
                  <c:v>58771</c:v>
                </c:pt>
                <c:pt idx="2717">
                  <c:v>58777</c:v>
                </c:pt>
                <c:pt idx="2718">
                  <c:v>58784</c:v>
                </c:pt>
                <c:pt idx="2719">
                  <c:v>58791</c:v>
                </c:pt>
                <c:pt idx="2720">
                  <c:v>58798</c:v>
                </c:pt>
                <c:pt idx="2721">
                  <c:v>58810</c:v>
                </c:pt>
                <c:pt idx="2722">
                  <c:v>58813</c:v>
                </c:pt>
                <c:pt idx="2723">
                  <c:v>58820</c:v>
                </c:pt>
                <c:pt idx="2724">
                  <c:v>58827</c:v>
                </c:pt>
                <c:pt idx="2725">
                  <c:v>58834</c:v>
                </c:pt>
                <c:pt idx="2726">
                  <c:v>58841</c:v>
                </c:pt>
                <c:pt idx="2727">
                  <c:v>58848</c:v>
                </c:pt>
                <c:pt idx="2728">
                  <c:v>58855</c:v>
                </c:pt>
                <c:pt idx="2729">
                  <c:v>58862</c:v>
                </c:pt>
                <c:pt idx="2730">
                  <c:v>58869</c:v>
                </c:pt>
                <c:pt idx="2731">
                  <c:v>58876</c:v>
                </c:pt>
                <c:pt idx="2732">
                  <c:v>58883</c:v>
                </c:pt>
                <c:pt idx="2733">
                  <c:v>58890</c:v>
                </c:pt>
                <c:pt idx="2734">
                  <c:v>58897</c:v>
                </c:pt>
                <c:pt idx="2735">
                  <c:v>58908</c:v>
                </c:pt>
                <c:pt idx="2736">
                  <c:v>58911</c:v>
                </c:pt>
                <c:pt idx="2737">
                  <c:v>58918</c:v>
                </c:pt>
                <c:pt idx="2738">
                  <c:v>58925</c:v>
                </c:pt>
                <c:pt idx="2739">
                  <c:v>58932</c:v>
                </c:pt>
                <c:pt idx="2740">
                  <c:v>58939</c:v>
                </c:pt>
                <c:pt idx="2741">
                  <c:v>58946</c:v>
                </c:pt>
                <c:pt idx="2742">
                  <c:v>58953</c:v>
                </c:pt>
                <c:pt idx="2743">
                  <c:v>58960</c:v>
                </c:pt>
                <c:pt idx="2744">
                  <c:v>58967</c:v>
                </c:pt>
                <c:pt idx="2745">
                  <c:v>58974</c:v>
                </c:pt>
                <c:pt idx="2746">
                  <c:v>58981</c:v>
                </c:pt>
                <c:pt idx="2747">
                  <c:v>58988</c:v>
                </c:pt>
                <c:pt idx="2748">
                  <c:v>58995</c:v>
                </c:pt>
                <c:pt idx="2749">
                  <c:v>59002</c:v>
                </c:pt>
                <c:pt idx="2750">
                  <c:v>59009</c:v>
                </c:pt>
                <c:pt idx="2751">
                  <c:v>59016</c:v>
                </c:pt>
                <c:pt idx="2752">
                  <c:v>59023</c:v>
                </c:pt>
                <c:pt idx="2753">
                  <c:v>59030</c:v>
                </c:pt>
                <c:pt idx="2754">
                  <c:v>59037</c:v>
                </c:pt>
                <c:pt idx="2755">
                  <c:v>59044</c:v>
                </c:pt>
                <c:pt idx="2756">
                  <c:v>59051</c:v>
                </c:pt>
                <c:pt idx="2757">
                  <c:v>59058</c:v>
                </c:pt>
                <c:pt idx="2758">
                  <c:v>59065</c:v>
                </c:pt>
                <c:pt idx="2759">
                  <c:v>59072</c:v>
                </c:pt>
                <c:pt idx="2760">
                  <c:v>59079</c:v>
                </c:pt>
                <c:pt idx="2761">
                  <c:v>59086</c:v>
                </c:pt>
                <c:pt idx="2762">
                  <c:v>59093</c:v>
                </c:pt>
                <c:pt idx="2763">
                  <c:v>59100</c:v>
                </c:pt>
                <c:pt idx="2764">
                  <c:v>59107</c:v>
                </c:pt>
                <c:pt idx="2765">
                  <c:v>59114</c:v>
                </c:pt>
                <c:pt idx="2766">
                  <c:v>59124</c:v>
                </c:pt>
                <c:pt idx="2767">
                  <c:v>59128</c:v>
                </c:pt>
                <c:pt idx="2768">
                  <c:v>59135</c:v>
                </c:pt>
                <c:pt idx="2769">
                  <c:v>59142</c:v>
                </c:pt>
                <c:pt idx="2770">
                  <c:v>59149</c:v>
                </c:pt>
                <c:pt idx="2771">
                  <c:v>59156</c:v>
                </c:pt>
                <c:pt idx="2772">
                  <c:v>59163</c:v>
                </c:pt>
                <c:pt idx="2773">
                  <c:v>59170</c:v>
                </c:pt>
                <c:pt idx="2774">
                  <c:v>59177</c:v>
                </c:pt>
                <c:pt idx="2775">
                  <c:v>59184</c:v>
                </c:pt>
                <c:pt idx="2776">
                  <c:v>59191</c:v>
                </c:pt>
                <c:pt idx="2777">
                  <c:v>59198</c:v>
                </c:pt>
                <c:pt idx="2778">
                  <c:v>59205</c:v>
                </c:pt>
                <c:pt idx="2779">
                  <c:v>59212</c:v>
                </c:pt>
                <c:pt idx="2780">
                  <c:v>59219</c:v>
                </c:pt>
                <c:pt idx="2781">
                  <c:v>59226</c:v>
                </c:pt>
                <c:pt idx="2782">
                  <c:v>59233</c:v>
                </c:pt>
                <c:pt idx="2783">
                  <c:v>59240</c:v>
                </c:pt>
                <c:pt idx="2784">
                  <c:v>59247</c:v>
                </c:pt>
                <c:pt idx="2785">
                  <c:v>59258</c:v>
                </c:pt>
                <c:pt idx="2786">
                  <c:v>59261</c:v>
                </c:pt>
                <c:pt idx="2787">
                  <c:v>59268</c:v>
                </c:pt>
                <c:pt idx="2788">
                  <c:v>59275</c:v>
                </c:pt>
                <c:pt idx="2789">
                  <c:v>59282</c:v>
                </c:pt>
                <c:pt idx="2790">
                  <c:v>59289</c:v>
                </c:pt>
                <c:pt idx="2791">
                  <c:v>59296</c:v>
                </c:pt>
                <c:pt idx="2792">
                  <c:v>59303</c:v>
                </c:pt>
                <c:pt idx="2793">
                  <c:v>59310</c:v>
                </c:pt>
                <c:pt idx="2794">
                  <c:v>59317</c:v>
                </c:pt>
                <c:pt idx="2795">
                  <c:v>59324</c:v>
                </c:pt>
                <c:pt idx="2796">
                  <c:v>59331</c:v>
                </c:pt>
                <c:pt idx="2797">
                  <c:v>59338</c:v>
                </c:pt>
                <c:pt idx="2798">
                  <c:v>59345</c:v>
                </c:pt>
                <c:pt idx="2799">
                  <c:v>59352</c:v>
                </c:pt>
                <c:pt idx="2800">
                  <c:v>59359</c:v>
                </c:pt>
                <c:pt idx="2801">
                  <c:v>59366</c:v>
                </c:pt>
                <c:pt idx="2802">
                  <c:v>59373</c:v>
                </c:pt>
                <c:pt idx="2803">
                  <c:v>59380</c:v>
                </c:pt>
                <c:pt idx="2804">
                  <c:v>59387</c:v>
                </c:pt>
                <c:pt idx="2805">
                  <c:v>59394</c:v>
                </c:pt>
                <c:pt idx="2806">
                  <c:v>59401</c:v>
                </c:pt>
                <c:pt idx="2807">
                  <c:v>59408</c:v>
                </c:pt>
                <c:pt idx="2808">
                  <c:v>59415</c:v>
                </c:pt>
                <c:pt idx="2809">
                  <c:v>59422</c:v>
                </c:pt>
                <c:pt idx="2810">
                  <c:v>59429</c:v>
                </c:pt>
                <c:pt idx="2811">
                  <c:v>59436</c:v>
                </c:pt>
                <c:pt idx="2812">
                  <c:v>59443</c:v>
                </c:pt>
                <c:pt idx="2813">
                  <c:v>59450</c:v>
                </c:pt>
                <c:pt idx="2814">
                  <c:v>59457</c:v>
                </c:pt>
                <c:pt idx="2815">
                  <c:v>59464</c:v>
                </c:pt>
                <c:pt idx="2816">
                  <c:v>59471</c:v>
                </c:pt>
                <c:pt idx="2817">
                  <c:v>59478</c:v>
                </c:pt>
                <c:pt idx="2818">
                  <c:v>59488</c:v>
                </c:pt>
                <c:pt idx="2819">
                  <c:v>59492</c:v>
                </c:pt>
                <c:pt idx="2820">
                  <c:v>59499</c:v>
                </c:pt>
                <c:pt idx="2821">
                  <c:v>59506</c:v>
                </c:pt>
                <c:pt idx="2822">
                  <c:v>59513</c:v>
                </c:pt>
                <c:pt idx="2823">
                  <c:v>59520</c:v>
                </c:pt>
                <c:pt idx="2824">
                  <c:v>59527</c:v>
                </c:pt>
                <c:pt idx="2825">
                  <c:v>59534</c:v>
                </c:pt>
                <c:pt idx="2826">
                  <c:v>59541</c:v>
                </c:pt>
                <c:pt idx="2827">
                  <c:v>59548</c:v>
                </c:pt>
                <c:pt idx="2828">
                  <c:v>59555</c:v>
                </c:pt>
                <c:pt idx="2829">
                  <c:v>59562</c:v>
                </c:pt>
                <c:pt idx="2830">
                  <c:v>59569</c:v>
                </c:pt>
                <c:pt idx="2831">
                  <c:v>59576</c:v>
                </c:pt>
                <c:pt idx="2832">
                  <c:v>59583</c:v>
                </c:pt>
                <c:pt idx="2833">
                  <c:v>59590</c:v>
                </c:pt>
                <c:pt idx="2834">
                  <c:v>59597</c:v>
                </c:pt>
                <c:pt idx="2835">
                  <c:v>59604</c:v>
                </c:pt>
                <c:pt idx="2836">
                  <c:v>59611</c:v>
                </c:pt>
                <c:pt idx="2837">
                  <c:v>59618</c:v>
                </c:pt>
                <c:pt idx="2838">
                  <c:v>59625</c:v>
                </c:pt>
                <c:pt idx="2839">
                  <c:v>59632</c:v>
                </c:pt>
                <c:pt idx="2840">
                  <c:v>59643</c:v>
                </c:pt>
                <c:pt idx="2841">
                  <c:v>59646</c:v>
                </c:pt>
                <c:pt idx="2842">
                  <c:v>59653</c:v>
                </c:pt>
                <c:pt idx="2843">
                  <c:v>59660</c:v>
                </c:pt>
                <c:pt idx="2844">
                  <c:v>59667</c:v>
                </c:pt>
                <c:pt idx="2845">
                  <c:v>59674</c:v>
                </c:pt>
                <c:pt idx="2846">
                  <c:v>59681</c:v>
                </c:pt>
                <c:pt idx="2847">
                  <c:v>59688</c:v>
                </c:pt>
                <c:pt idx="2848">
                  <c:v>59695</c:v>
                </c:pt>
                <c:pt idx="2849">
                  <c:v>59702</c:v>
                </c:pt>
                <c:pt idx="2850">
                  <c:v>59709</c:v>
                </c:pt>
                <c:pt idx="2851">
                  <c:v>59716</c:v>
                </c:pt>
                <c:pt idx="2852">
                  <c:v>59723</c:v>
                </c:pt>
                <c:pt idx="2853">
                  <c:v>59730</c:v>
                </c:pt>
                <c:pt idx="2854">
                  <c:v>59737</c:v>
                </c:pt>
                <c:pt idx="2855">
                  <c:v>59744</c:v>
                </c:pt>
                <c:pt idx="2856">
                  <c:v>59751</c:v>
                </c:pt>
                <c:pt idx="2857">
                  <c:v>59758</c:v>
                </c:pt>
                <c:pt idx="2858">
                  <c:v>59765</c:v>
                </c:pt>
                <c:pt idx="2859">
                  <c:v>59772</c:v>
                </c:pt>
                <c:pt idx="2860">
                  <c:v>59779</c:v>
                </c:pt>
                <c:pt idx="2861">
                  <c:v>59786</c:v>
                </c:pt>
                <c:pt idx="2862">
                  <c:v>59793</c:v>
                </c:pt>
                <c:pt idx="2863">
                  <c:v>59800</c:v>
                </c:pt>
                <c:pt idx="2864">
                  <c:v>59807</c:v>
                </c:pt>
                <c:pt idx="2865">
                  <c:v>59814</c:v>
                </c:pt>
                <c:pt idx="2866">
                  <c:v>59821</c:v>
                </c:pt>
                <c:pt idx="2867">
                  <c:v>59828</c:v>
                </c:pt>
                <c:pt idx="2868">
                  <c:v>59835</c:v>
                </c:pt>
                <c:pt idx="2869">
                  <c:v>59842</c:v>
                </c:pt>
                <c:pt idx="2870">
                  <c:v>59849</c:v>
                </c:pt>
                <c:pt idx="2871">
                  <c:v>59856</c:v>
                </c:pt>
                <c:pt idx="2872">
                  <c:v>59863</c:v>
                </c:pt>
                <c:pt idx="2873">
                  <c:v>59870</c:v>
                </c:pt>
                <c:pt idx="2874">
                  <c:v>59877</c:v>
                </c:pt>
                <c:pt idx="2875">
                  <c:v>59884</c:v>
                </c:pt>
                <c:pt idx="2876">
                  <c:v>59891</c:v>
                </c:pt>
                <c:pt idx="2877">
                  <c:v>59901</c:v>
                </c:pt>
                <c:pt idx="2878">
                  <c:v>59908</c:v>
                </c:pt>
                <c:pt idx="2879">
                  <c:v>59915</c:v>
                </c:pt>
                <c:pt idx="2880">
                  <c:v>59923</c:v>
                </c:pt>
                <c:pt idx="2881">
                  <c:v>59929</c:v>
                </c:pt>
                <c:pt idx="2882">
                  <c:v>59936</c:v>
                </c:pt>
                <c:pt idx="2883">
                  <c:v>59943</c:v>
                </c:pt>
                <c:pt idx="2884">
                  <c:v>59951</c:v>
                </c:pt>
                <c:pt idx="2885">
                  <c:v>59957</c:v>
                </c:pt>
                <c:pt idx="2886">
                  <c:v>59964</c:v>
                </c:pt>
                <c:pt idx="2887">
                  <c:v>59971</c:v>
                </c:pt>
                <c:pt idx="2888">
                  <c:v>59978</c:v>
                </c:pt>
                <c:pt idx="2889">
                  <c:v>59985</c:v>
                </c:pt>
                <c:pt idx="2890">
                  <c:v>59992</c:v>
                </c:pt>
                <c:pt idx="2891">
                  <c:v>60001</c:v>
                </c:pt>
                <c:pt idx="2892">
                  <c:v>60006</c:v>
                </c:pt>
                <c:pt idx="2893">
                  <c:v>60013</c:v>
                </c:pt>
                <c:pt idx="2894">
                  <c:v>60020</c:v>
                </c:pt>
                <c:pt idx="2895">
                  <c:v>60028</c:v>
                </c:pt>
                <c:pt idx="2896">
                  <c:v>60034</c:v>
                </c:pt>
                <c:pt idx="2897">
                  <c:v>60041</c:v>
                </c:pt>
                <c:pt idx="2898">
                  <c:v>60049</c:v>
                </c:pt>
                <c:pt idx="2899">
                  <c:v>60055</c:v>
                </c:pt>
                <c:pt idx="2900">
                  <c:v>60062</c:v>
                </c:pt>
                <c:pt idx="2901">
                  <c:v>60069</c:v>
                </c:pt>
                <c:pt idx="2902">
                  <c:v>60076</c:v>
                </c:pt>
                <c:pt idx="2903">
                  <c:v>60083</c:v>
                </c:pt>
                <c:pt idx="2904">
                  <c:v>60090</c:v>
                </c:pt>
                <c:pt idx="2905">
                  <c:v>60097</c:v>
                </c:pt>
                <c:pt idx="2906">
                  <c:v>60104</c:v>
                </c:pt>
                <c:pt idx="2907">
                  <c:v>60111</c:v>
                </c:pt>
                <c:pt idx="2908">
                  <c:v>60118</c:v>
                </c:pt>
                <c:pt idx="2909">
                  <c:v>60125</c:v>
                </c:pt>
                <c:pt idx="2910">
                  <c:v>60132</c:v>
                </c:pt>
                <c:pt idx="2911">
                  <c:v>60140</c:v>
                </c:pt>
                <c:pt idx="2912">
                  <c:v>60147</c:v>
                </c:pt>
                <c:pt idx="2913">
                  <c:v>60153</c:v>
                </c:pt>
                <c:pt idx="2914">
                  <c:v>60160</c:v>
                </c:pt>
                <c:pt idx="2915">
                  <c:v>60167</c:v>
                </c:pt>
                <c:pt idx="2916">
                  <c:v>60174</c:v>
                </c:pt>
                <c:pt idx="2917">
                  <c:v>60181</c:v>
                </c:pt>
                <c:pt idx="2918">
                  <c:v>60189</c:v>
                </c:pt>
                <c:pt idx="2919">
                  <c:v>60195</c:v>
                </c:pt>
                <c:pt idx="2920">
                  <c:v>60202</c:v>
                </c:pt>
                <c:pt idx="2921">
                  <c:v>60209</c:v>
                </c:pt>
                <c:pt idx="2922">
                  <c:v>60216</c:v>
                </c:pt>
                <c:pt idx="2923">
                  <c:v>60223</c:v>
                </c:pt>
                <c:pt idx="2924">
                  <c:v>60230</c:v>
                </c:pt>
                <c:pt idx="2925">
                  <c:v>60237</c:v>
                </c:pt>
                <c:pt idx="2926">
                  <c:v>60244</c:v>
                </c:pt>
                <c:pt idx="2927">
                  <c:v>60251</c:v>
                </c:pt>
                <c:pt idx="2928">
                  <c:v>60258</c:v>
                </c:pt>
                <c:pt idx="2929">
                  <c:v>60267</c:v>
                </c:pt>
                <c:pt idx="2930">
                  <c:v>60274</c:v>
                </c:pt>
                <c:pt idx="2931">
                  <c:v>60281</c:v>
                </c:pt>
                <c:pt idx="2932">
                  <c:v>60288</c:v>
                </c:pt>
                <c:pt idx="2933">
                  <c:v>60295</c:v>
                </c:pt>
                <c:pt idx="2934">
                  <c:v>60302</c:v>
                </c:pt>
                <c:pt idx="2935">
                  <c:v>60309</c:v>
                </c:pt>
                <c:pt idx="2936">
                  <c:v>60316</c:v>
                </c:pt>
                <c:pt idx="2937">
                  <c:v>60323</c:v>
                </c:pt>
                <c:pt idx="2938">
                  <c:v>60330</c:v>
                </c:pt>
                <c:pt idx="2939">
                  <c:v>60337</c:v>
                </c:pt>
                <c:pt idx="2940">
                  <c:v>60344</c:v>
                </c:pt>
                <c:pt idx="2941">
                  <c:v>60351</c:v>
                </c:pt>
                <c:pt idx="2942">
                  <c:v>60359</c:v>
                </c:pt>
                <c:pt idx="2943">
                  <c:v>60366</c:v>
                </c:pt>
                <c:pt idx="2944">
                  <c:v>60373</c:v>
                </c:pt>
                <c:pt idx="2945">
                  <c:v>60380</c:v>
                </c:pt>
                <c:pt idx="2946">
                  <c:v>60387</c:v>
                </c:pt>
                <c:pt idx="2947">
                  <c:v>60394</c:v>
                </c:pt>
                <c:pt idx="2948">
                  <c:v>60401</c:v>
                </c:pt>
                <c:pt idx="2949">
                  <c:v>60408</c:v>
                </c:pt>
                <c:pt idx="2950">
                  <c:v>60415</c:v>
                </c:pt>
                <c:pt idx="2951">
                  <c:v>60422</c:v>
                </c:pt>
                <c:pt idx="2952">
                  <c:v>60429</c:v>
                </c:pt>
                <c:pt idx="2953">
                  <c:v>60436</c:v>
                </c:pt>
                <c:pt idx="2954">
                  <c:v>60443</c:v>
                </c:pt>
                <c:pt idx="2955">
                  <c:v>60450</c:v>
                </c:pt>
                <c:pt idx="2956">
                  <c:v>60457</c:v>
                </c:pt>
                <c:pt idx="2957">
                  <c:v>60464</c:v>
                </c:pt>
                <c:pt idx="2958">
                  <c:v>60471</c:v>
                </c:pt>
                <c:pt idx="2959">
                  <c:v>60478</c:v>
                </c:pt>
                <c:pt idx="2960">
                  <c:v>60485</c:v>
                </c:pt>
                <c:pt idx="2961">
                  <c:v>60492</c:v>
                </c:pt>
                <c:pt idx="2962">
                  <c:v>60499</c:v>
                </c:pt>
                <c:pt idx="2963">
                  <c:v>60506</c:v>
                </c:pt>
                <c:pt idx="2964">
                  <c:v>60513</c:v>
                </c:pt>
                <c:pt idx="2965">
                  <c:v>60520</c:v>
                </c:pt>
                <c:pt idx="2966">
                  <c:v>60527</c:v>
                </c:pt>
                <c:pt idx="2967">
                  <c:v>60534</c:v>
                </c:pt>
                <c:pt idx="2968">
                  <c:v>60541</c:v>
                </c:pt>
                <c:pt idx="2969">
                  <c:v>60548</c:v>
                </c:pt>
                <c:pt idx="2970">
                  <c:v>60555</c:v>
                </c:pt>
                <c:pt idx="2971">
                  <c:v>60562</c:v>
                </c:pt>
                <c:pt idx="2972">
                  <c:v>60569</c:v>
                </c:pt>
                <c:pt idx="2973">
                  <c:v>60576</c:v>
                </c:pt>
                <c:pt idx="2974">
                  <c:v>60583</c:v>
                </c:pt>
                <c:pt idx="2975">
                  <c:v>60590</c:v>
                </c:pt>
                <c:pt idx="2976">
                  <c:v>60598</c:v>
                </c:pt>
                <c:pt idx="2977">
                  <c:v>60604</c:v>
                </c:pt>
                <c:pt idx="2978">
                  <c:v>60611</c:v>
                </c:pt>
                <c:pt idx="2979">
                  <c:v>60618</c:v>
                </c:pt>
                <c:pt idx="2980">
                  <c:v>60625</c:v>
                </c:pt>
                <c:pt idx="2981">
                  <c:v>60632</c:v>
                </c:pt>
                <c:pt idx="2982">
                  <c:v>60639</c:v>
                </c:pt>
                <c:pt idx="2983">
                  <c:v>60646</c:v>
                </c:pt>
                <c:pt idx="2984">
                  <c:v>60653</c:v>
                </c:pt>
                <c:pt idx="2985">
                  <c:v>60660</c:v>
                </c:pt>
                <c:pt idx="2986">
                  <c:v>60667</c:v>
                </c:pt>
                <c:pt idx="2987">
                  <c:v>60674</c:v>
                </c:pt>
                <c:pt idx="2988">
                  <c:v>60681</c:v>
                </c:pt>
                <c:pt idx="2989">
                  <c:v>60688</c:v>
                </c:pt>
                <c:pt idx="2990">
                  <c:v>60695</c:v>
                </c:pt>
                <c:pt idx="2991">
                  <c:v>60702</c:v>
                </c:pt>
                <c:pt idx="2992">
                  <c:v>60709</c:v>
                </c:pt>
                <c:pt idx="2993">
                  <c:v>60716</c:v>
                </c:pt>
                <c:pt idx="2994">
                  <c:v>60723</c:v>
                </c:pt>
                <c:pt idx="2995">
                  <c:v>60730</c:v>
                </c:pt>
                <c:pt idx="2996">
                  <c:v>60737</c:v>
                </c:pt>
                <c:pt idx="2997">
                  <c:v>60744</c:v>
                </c:pt>
                <c:pt idx="2998">
                  <c:v>60751</c:v>
                </c:pt>
                <c:pt idx="2999">
                  <c:v>60758</c:v>
                </c:pt>
                <c:pt idx="3000">
                  <c:v>60765</c:v>
                </c:pt>
                <c:pt idx="3001">
                  <c:v>60772</c:v>
                </c:pt>
                <c:pt idx="3002">
                  <c:v>60779</c:v>
                </c:pt>
                <c:pt idx="3003">
                  <c:v>60786</c:v>
                </c:pt>
                <c:pt idx="3004">
                  <c:v>60793</c:v>
                </c:pt>
                <c:pt idx="3005">
                  <c:v>60800</c:v>
                </c:pt>
                <c:pt idx="3006">
                  <c:v>60807</c:v>
                </c:pt>
                <c:pt idx="3007">
                  <c:v>60814</c:v>
                </c:pt>
                <c:pt idx="3008">
                  <c:v>60821</c:v>
                </c:pt>
                <c:pt idx="3009">
                  <c:v>60828</c:v>
                </c:pt>
                <c:pt idx="3010">
                  <c:v>60835</c:v>
                </c:pt>
                <c:pt idx="3011">
                  <c:v>60842</c:v>
                </c:pt>
                <c:pt idx="3012">
                  <c:v>60849</c:v>
                </c:pt>
                <c:pt idx="3013">
                  <c:v>60856</c:v>
                </c:pt>
                <c:pt idx="3014">
                  <c:v>60863</c:v>
                </c:pt>
                <c:pt idx="3015">
                  <c:v>60870</c:v>
                </c:pt>
                <c:pt idx="3016">
                  <c:v>60877</c:v>
                </c:pt>
                <c:pt idx="3017">
                  <c:v>60884</c:v>
                </c:pt>
                <c:pt idx="3018">
                  <c:v>60891</c:v>
                </c:pt>
                <c:pt idx="3019">
                  <c:v>60898</c:v>
                </c:pt>
                <c:pt idx="3020">
                  <c:v>60905</c:v>
                </c:pt>
                <c:pt idx="3021">
                  <c:v>60912</c:v>
                </c:pt>
                <c:pt idx="3022">
                  <c:v>60919</c:v>
                </c:pt>
                <c:pt idx="3023">
                  <c:v>60926</c:v>
                </c:pt>
                <c:pt idx="3024">
                  <c:v>60933</c:v>
                </c:pt>
                <c:pt idx="3025">
                  <c:v>60940</c:v>
                </c:pt>
                <c:pt idx="3026">
                  <c:v>60948</c:v>
                </c:pt>
                <c:pt idx="3027">
                  <c:v>60954</c:v>
                </c:pt>
                <c:pt idx="3028">
                  <c:v>60962</c:v>
                </c:pt>
                <c:pt idx="3029">
                  <c:v>60968</c:v>
                </c:pt>
                <c:pt idx="3030">
                  <c:v>60975</c:v>
                </c:pt>
                <c:pt idx="3031">
                  <c:v>60982</c:v>
                </c:pt>
                <c:pt idx="3032">
                  <c:v>60989</c:v>
                </c:pt>
                <c:pt idx="3033">
                  <c:v>61001</c:v>
                </c:pt>
                <c:pt idx="3034">
                  <c:v>61004</c:v>
                </c:pt>
                <c:pt idx="3035">
                  <c:v>61011</c:v>
                </c:pt>
                <c:pt idx="3036">
                  <c:v>61018</c:v>
                </c:pt>
                <c:pt idx="3037">
                  <c:v>61025</c:v>
                </c:pt>
                <c:pt idx="3038">
                  <c:v>61032</c:v>
                </c:pt>
                <c:pt idx="3039">
                  <c:v>61039</c:v>
                </c:pt>
                <c:pt idx="3040">
                  <c:v>61046</c:v>
                </c:pt>
                <c:pt idx="3041">
                  <c:v>61053</c:v>
                </c:pt>
                <c:pt idx="3042">
                  <c:v>61060</c:v>
                </c:pt>
                <c:pt idx="3043">
                  <c:v>61067</c:v>
                </c:pt>
                <c:pt idx="3044">
                  <c:v>61074</c:v>
                </c:pt>
                <c:pt idx="3045">
                  <c:v>61081</c:v>
                </c:pt>
                <c:pt idx="3046">
                  <c:v>61092</c:v>
                </c:pt>
                <c:pt idx="3047">
                  <c:v>61095</c:v>
                </c:pt>
                <c:pt idx="3048">
                  <c:v>61102</c:v>
                </c:pt>
                <c:pt idx="3049">
                  <c:v>61109</c:v>
                </c:pt>
                <c:pt idx="3050">
                  <c:v>61116</c:v>
                </c:pt>
                <c:pt idx="3051">
                  <c:v>61123</c:v>
                </c:pt>
                <c:pt idx="3052">
                  <c:v>61130</c:v>
                </c:pt>
                <c:pt idx="3053">
                  <c:v>61137</c:v>
                </c:pt>
                <c:pt idx="3054">
                  <c:v>61144</c:v>
                </c:pt>
                <c:pt idx="3055">
                  <c:v>61151</c:v>
                </c:pt>
                <c:pt idx="3056">
                  <c:v>61158</c:v>
                </c:pt>
                <c:pt idx="3057">
                  <c:v>61165</c:v>
                </c:pt>
                <c:pt idx="3058">
                  <c:v>61172</c:v>
                </c:pt>
                <c:pt idx="3059">
                  <c:v>61179</c:v>
                </c:pt>
                <c:pt idx="3060">
                  <c:v>61186</c:v>
                </c:pt>
                <c:pt idx="3061">
                  <c:v>61193</c:v>
                </c:pt>
                <c:pt idx="3062">
                  <c:v>61200</c:v>
                </c:pt>
                <c:pt idx="3063">
                  <c:v>61207</c:v>
                </c:pt>
                <c:pt idx="3064">
                  <c:v>61214</c:v>
                </c:pt>
                <c:pt idx="3065">
                  <c:v>61221</c:v>
                </c:pt>
                <c:pt idx="3066">
                  <c:v>61228</c:v>
                </c:pt>
                <c:pt idx="3067">
                  <c:v>61235</c:v>
                </c:pt>
                <c:pt idx="3068">
                  <c:v>61242</c:v>
                </c:pt>
                <c:pt idx="3069">
                  <c:v>61249</c:v>
                </c:pt>
                <c:pt idx="3070">
                  <c:v>61256</c:v>
                </c:pt>
                <c:pt idx="3071">
                  <c:v>61263</c:v>
                </c:pt>
                <c:pt idx="3072">
                  <c:v>61270</c:v>
                </c:pt>
                <c:pt idx="3073">
                  <c:v>61277</c:v>
                </c:pt>
                <c:pt idx="3074">
                  <c:v>61284</c:v>
                </c:pt>
                <c:pt idx="3075">
                  <c:v>61291</c:v>
                </c:pt>
                <c:pt idx="3076">
                  <c:v>61298</c:v>
                </c:pt>
                <c:pt idx="3077">
                  <c:v>61305</c:v>
                </c:pt>
                <c:pt idx="3078">
                  <c:v>61315</c:v>
                </c:pt>
                <c:pt idx="3079">
                  <c:v>61319</c:v>
                </c:pt>
                <c:pt idx="3080">
                  <c:v>61326</c:v>
                </c:pt>
                <c:pt idx="3081">
                  <c:v>61333</c:v>
                </c:pt>
                <c:pt idx="3082">
                  <c:v>61340</c:v>
                </c:pt>
                <c:pt idx="3083">
                  <c:v>61347</c:v>
                </c:pt>
                <c:pt idx="3084">
                  <c:v>61354</c:v>
                </c:pt>
                <c:pt idx="3085">
                  <c:v>61361</c:v>
                </c:pt>
                <c:pt idx="3086">
                  <c:v>61368</c:v>
                </c:pt>
                <c:pt idx="3087">
                  <c:v>61375</c:v>
                </c:pt>
                <c:pt idx="3088">
                  <c:v>61382</c:v>
                </c:pt>
                <c:pt idx="3089">
                  <c:v>61389</c:v>
                </c:pt>
                <c:pt idx="3090">
                  <c:v>61396</c:v>
                </c:pt>
                <c:pt idx="3091">
                  <c:v>61403</c:v>
                </c:pt>
                <c:pt idx="3092">
                  <c:v>61410</c:v>
                </c:pt>
                <c:pt idx="3093">
                  <c:v>61417</c:v>
                </c:pt>
                <c:pt idx="3094">
                  <c:v>61424</c:v>
                </c:pt>
                <c:pt idx="3095">
                  <c:v>61431</c:v>
                </c:pt>
                <c:pt idx="3096">
                  <c:v>61438</c:v>
                </c:pt>
                <c:pt idx="3097">
                  <c:v>61445</c:v>
                </c:pt>
                <c:pt idx="3098">
                  <c:v>61452</c:v>
                </c:pt>
                <c:pt idx="3099">
                  <c:v>61459</c:v>
                </c:pt>
                <c:pt idx="3100">
                  <c:v>61466</c:v>
                </c:pt>
                <c:pt idx="3101">
                  <c:v>61477</c:v>
                </c:pt>
                <c:pt idx="3102">
                  <c:v>61480</c:v>
                </c:pt>
                <c:pt idx="3103">
                  <c:v>61487</c:v>
                </c:pt>
                <c:pt idx="3104">
                  <c:v>61494</c:v>
                </c:pt>
                <c:pt idx="3105">
                  <c:v>61501</c:v>
                </c:pt>
                <c:pt idx="3106">
                  <c:v>61508</c:v>
                </c:pt>
                <c:pt idx="3107">
                  <c:v>61515</c:v>
                </c:pt>
                <c:pt idx="3108">
                  <c:v>61522</c:v>
                </c:pt>
                <c:pt idx="3109">
                  <c:v>61529</c:v>
                </c:pt>
                <c:pt idx="3110">
                  <c:v>61536</c:v>
                </c:pt>
                <c:pt idx="3111">
                  <c:v>61543</c:v>
                </c:pt>
                <c:pt idx="3112">
                  <c:v>61550</c:v>
                </c:pt>
                <c:pt idx="3113">
                  <c:v>61557</c:v>
                </c:pt>
                <c:pt idx="3114">
                  <c:v>61564</c:v>
                </c:pt>
                <c:pt idx="3115">
                  <c:v>61571</c:v>
                </c:pt>
                <c:pt idx="3116">
                  <c:v>61578</c:v>
                </c:pt>
                <c:pt idx="3117">
                  <c:v>61585</c:v>
                </c:pt>
                <c:pt idx="3118">
                  <c:v>61592</c:v>
                </c:pt>
                <c:pt idx="3119">
                  <c:v>61599</c:v>
                </c:pt>
                <c:pt idx="3120">
                  <c:v>61606</c:v>
                </c:pt>
                <c:pt idx="3121">
                  <c:v>61613</c:v>
                </c:pt>
                <c:pt idx="3122">
                  <c:v>61620</c:v>
                </c:pt>
                <c:pt idx="3123">
                  <c:v>61627</c:v>
                </c:pt>
                <c:pt idx="3124">
                  <c:v>61634</c:v>
                </c:pt>
                <c:pt idx="3125">
                  <c:v>61641</c:v>
                </c:pt>
                <c:pt idx="3126">
                  <c:v>61648</c:v>
                </c:pt>
                <c:pt idx="3127">
                  <c:v>61655</c:v>
                </c:pt>
                <c:pt idx="3128">
                  <c:v>61662</c:v>
                </c:pt>
                <c:pt idx="3129">
                  <c:v>61669</c:v>
                </c:pt>
                <c:pt idx="3130">
                  <c:v>61676</c:v>
                </c:pt>
                <c:pt idx="3131">
                  <c:v>61683</c:v>
                </c:pt>
                <c:pt idx="3132">
                  <c:v>61690</c:v>
                </c:pt>
                <c:pt idx="3133">
                  <c:v>61697</c:v>
                </c:pt>
                <c:pt idx="3134">
                  <c:v>61704</c:v>
                </c:pt>
                <c:pt idx="3135">
                  <c:v>61711</c:v>
                </c:pt>
                <c:pt idx="3136">
                  <c:v>61718</c:v>
                </c:pt>
                <c:pt idx="3137">
                  <c:v>61728</c:v>
                </c:pt>
                <c:pt idx="3138">
                  <c:v>61735</c:v>
                </c:pt>
                <c:pt idx="3139">
                  <c:v>61742</c:v>
                </c:pt>
                <c:pt idx="3140">
                  <c:v>61750</c:v>
                </c:pt>
                <c:pt idx="3141">
                  <c:v>61756</c:v>
                </c:pt>
                <c:pt idx="3142">
                  <c:v>61763</c:v>
                </c:pt>
                <c:pt idx="3143">
                  <c:v>61770</c:v>
                </c:pt>
                <c:pt idx="3144">
                  <c:v>61778</c:v>
                </c:pt>
                <c:pt idx="3145">
                  <c:v>61784</c:v>
                </c:pt>
                <c:pt idx="3146">
                  <c:v>61791</c:v>
                </c:pt>
                <c:pt idx="3147">
                  <c:v>61798</c:v>
                </c:pt>
                <c:pt idx="3148">
                  <c:v>61805</c:v>
                </c:pt>
                <c:pt idx="3149">
                  <c:v>61812</c:v>
                </c:pt>
                <c:pt idx="3150">
                  <c:v>61819</c:v>
                </c:pt>
                <c:pt idx="3151">
                  <c:v>61826</c:v>
                </c:pt>
                <c:pt idx="3152">
                  <c:v>61835</c:v>
                </c:pt>
                <c:pt idx="3153">
                  <c:v>61840</c:v>
                </c:pt>
                <c:pt idx="3154">
                  <c:v>61847</c:v>
                </c:pt>
                <c:pt idx="3155">
                  <c:v>61855</c:v>
                </c:pt>
                <c:pt idx="3156">
                  <c:v>61861</c:v>
                </c:pt>
                <c:pt idx="3157">
                  <c:v>61868</c:v>
                </c:pt>
                <c:pt idx="3158">
                  <c:v>61876</c:v>
                </c:pt>
                <c:pt idx="3159">
                  <c:v>61882</c:v>
                </c:pt>
                <c:pt idx="3160">
                  <c:v>61889</c:v>
                </c:pt>
                <c:pt idx="3161">
                  <c:v>61896</c:v>
                </c:pt>
                <c:pt idx="3162">
                  <c:v>61903</c:v>
                </c:pt>
                <c:pt idx="3163">
                  <c:v>61910</c:v>
                </c:pt>
                <c:pt idx="3164">
                  <c:v>61917</c:v>
                </c:pt>
                <c:pt idx="3165">
                  <c:v>61924</c:v>
                </c:pt>
                <c:pt idx="3166">
                  <c:v>61931</c:v>
                </c:pt>
                <c:pt idx="3167">
                  <c:v>61938</c:v>
                </c:pt>
                <c:pt idx="3168">
                  <c:v>61945</c:v>
                </c:pt>
                <c:pt idx="3169">
                  <c:v>61952</c:v>
                </c:pt>
                <c:pt idx="3170">
                  <c:v>61959</c:v>
                </c:pt>
                <c:pt idx="3171">
                  <c:v>61967</c:v>
                </c:pt>
                <c:pt idx="3172">
                  <c:v>61974</c:v>
                </c:pt>
                <c:pt idx="3173">
                  <c:v>61980</c:v>
                </c:pt>
                <c:pt idx="3174">
                  <c:v>61987</c:v>
                </c:pt>
                <c:pt idx="3175">
                  <c:v>61994</c:v>
                </c:pt>
                <c:pt idx="3176">
                  <c:v>62001</c:v>
                </c:pt>
                <c:pt idx="3177">
                  <c:v>62008</c:v>
                </c:pt>
                <c:pt idx="3178">
                  <c:v>62016</c:v>
                </c:pt>
                <c:pt idx="3179">
                  <c:v>62022</c:v>
                </c:pt>
                <c:pt idx="3180">
                  <c:v>62029</c:v>
                </c:pt>
                <c:pt idx="3181">
                  <c:v>62036</c:v>
                </c:pt>
                <c:pt idx="3182">
                  <c:v>62044</c:v>
                </c:pt>
                <c:pt idx="3183">
                  <c:v>62050</c:v>
                </c:pt>
                <c:pt idx="3184">
                  <c:v>62057</c:v>
                </c:pt>
                <c:pt idx="3185">
                  <c:v>62064</c:v>
                </c:pt>
                <c:pt idx="3186">
                  <c:v>62071</c:v>
                </c:pt>
                <c:pt idx="3187">
                  <c:v>62078</c:v>
                </c:pt>
                <c:pt idx="3188">
                  <c:v>62085</c:v>
                </c:pt>
                <c:pt idx="3189">
                  <c:v>62093</c:v>
                </c:pt>
                <c:pt idx="3190">
                  <c:v>62100</c:v>
                </c:pt>
                <c:pt idx="3191">
                  <c:v>62107</c:v>
                </c:pt>
                <c:pt idx="3192">
                  <c:v>62114</c:v>
                </c:pt>
                <c:pt idx="3193">
                  <c:v>62121</c:v>
                </c:pt>
                <c:pt idx="3194">
                  <c:v>62128</c:v>
                </c:pt>
                <c:pt idx="3195">
                  <c:v>62135</c:v>
                </c:pt>
                <c:pt idx="3196">
                  <c:v>62142</c:v>
                </c:pt>
                <c:pt idx="3197">
                  <c:v>62149</c:v>
                </c:pt>
                <c:pt idx="3198">
                  <c:v>62156</c:v>
                </c:pt>
                <c:pt idx="3199">
                  <c:v>62163</c:v>
                </c:pt>
                <c:pt idx="3200">
                  <c:v>62170</c:v>
                </c:pt>
                <c:pt idx="3201">
                  <c:v>62177</c:v>
                </c:pt>
                <c:pt idx="3202">
                  <c:v>62186</c:v>
                </c:pt>
                <c:pt idx="3203">
                  <c:v>62193</c:v>
                </c:pt>
                <c:pt idx="3204">
                  <c:v>62200</c:v>
                </c:pt>
                <c:pt idx="3205">
                  <c:v>62207</c:v>
                </c:pt>
                <c:pt idx="3206">
                  <c:v>62214</c:v>
                </c:pt>
                <c:pt idx="3207">
                  <c:v>62221</c:v>
                </c:pt>
                <c:pt idx="3208">
                  <c:v>62228</c:v>
                </c:pt>
                <c:pt idx="3209">
                  <c:v>62235</c:v>
                </c:pt>
                <c:pt idx="3210">
                  <c:v>62242</c:v>
                </c:pt>
                <c:pt idx="3211">
                  <c:v>62249</c:v>
                </c:pt>
                <c:pt idx="3212">
                  <c:v>62256</c:v>
                </c:pt>
                <c:pt idx="3213">
                  <c:v>62263</c:v>
                </c:pt>
                <c:pt idx="3214">
                  <c:v>62270</c:v>
                </c:pt>
                <c:pt idx="3215">
                  <c:v>62277</c:v>
                </c:pt>
                <c:pt idx="3216">
                  <c:v>62284</c:v>
                </c:pt>
                <c:pt idx="3217">
                  <c:v>62291</c:v>
                </c:pt>
                <c:pt idx="3218">
                  <c:v>62298</c:v>
                </c:pt>
                <c:pt idx="3219">
                  <c:v>62305</c:v>
                </c:pt>
                <c:pt idx="3220">
                  <c:v>62312</c:v>
                </c:pt>
                <c:pt idx="3221">
                  <c:v>62319</c:v>
                </c:pt>
                <c:pt idx="3222">
                  <c:v>62326</c:v>
                </c:pt>
                <c:pt idx="3223">
                  <c:v>62333</c:v>
                </c:pt>
                <c:pt idx="3224">
                  <c:v>62340</c:v>
                </c:pt>
                <c:pt idx="3225">
                  <c:v>62347</c:v>
                </c:pt>
                <c:pt idx="3226">
                  <c:v>62354</c:v>
                </c:pt>
                <c:pt idx="3227">
                  <c:v>62361</c:v>
                </c:pt>
                <c:pt idx="3228">
                  <c:v>62368</c:v>
                </c:pt>
                <c:pt idx="3229">
                  <c:v>62375</c:v>
                </c:pt>
                <c:pt idx="3230">
                  <c:v>62382</c:v>
                </c:pt>
                <c:pt idx="3231">
                  <c:v>62389</c:v>
                </c:pt>
                <c:pt idx="3232">
                  <c:v>62396</c:v>
                </c:pt>
                <c:pt idx="3233">
                  <c:v>62403</c:v>
                </c:pt>
                <c:pt idx="3234">
                  <c:v>62410</c:v>
                </c:pt>
                <c:pt idx="3235">
                  <c:v>62417</c:v>
                </c:pt>
                <c:pt idx="3236">
                  <c:v>62425</c:v>
                </c:pt>
                <c:pt idx="3237">
                  <c:v>62431</c:v>
                </c:pt>
                <c:pt idx="3238">
                  <c:v>62438</c:v>
                </c:pt>
                <c:pt idx="3239">
                  <c:v>62445</c:v>
                </c:pt>
                <c:pt idx="3240">
                  <c:v>62456</c:v>
                </c:pt>
                <c:pt idx="3241">
                  <c:v>62460</c:v>
                </c:pt>
                <c:pt idx="3242">
                  <c:v>62466</c:v>
                </c:pt>
                <c:pt idx="3243">
                  <c:v>62473</c:v>
                </c:pt>
                <c:pt idx="3244">
                  <c:v>62480</c:v>
                </c:pt>
                <c:pt idx="3245">
                  <c:v>62487</c:v>
                </c:pt>
                <c:pt idx="3246">
                  <c:v>62494</c:v>
                </c:pt>
                <c:pt idx="3247">
                  <c:v>62501</c:v>
                </c:pt>
                <c:pt idx="3248">
                  <c:v>62508</c:v>
                </c:pt>
                <c:pt idx="3249">
                  <c:v>62515</c:v>
                </c:pt>
                <c:pt idx="3250">
                  <c:v>62522</c:v>
                </c:pt>
                <c:pt idx="3251">
                  <c:v>62529</c:v>
                </c:pt>
                <c:pt idx="3252">
                  <c:v>62536</c:v>
                </c:pt>
                <c:pt idx="3253">
                  <c:v>62543</c:v>
                </c:pt>
                <c:pt idx="3254">
                  <c:v>62550</c:v>
                </c:pt>
                <c:pt idx="3255">
                  <c:v>62557</c:v>
                </c:pt>
                <c:pt idx="3256">
                  <c:v>62564</c:v>
                </c:pt>
                <c:pt idx="3257">
                  <c:v>62571</c:v>
                </c:pt>
                <c:pt idx="3258">
                  <c:v>62578</c:v>
                </c:pt>
                <c:pt idx="3259">
                  <c:v>62585</c:v>
                </c:pt>
                <c:pt idx="3260">
                  <c:v>62592</c:v>
                </c:pt>
                <c:pt idx="3261">
                  <c:v>62599</c:v>
                </c:pt>
                <c:pt idx="3262">
                  <c:v>62606</c:v>
                </c:pt>
                <c:pt idx="3263">
                  <c:v>62613</c:v>
                </c:pt>
                <c:pt idx="3264">
                  <c:v>62620</c:v>
                </c:pt>
                <c:pt idx="3265">
                  <c:v>62627</c:v>
                </c:pt>
                <c:pt idx="3266">
                  <c:v>62634</c:v>
                </c:pt>
                <c:pt idx="3267">
                  <c:v>62641</c:v>
                </c:pt>
                <c:pt idx="3268">
                  <c:v>62648</c:v>
                </c:pt>
                <c:pt idx="3269">
                  <c:v>62655</c:v>
                </c:pt>
                <c:pt idx="3270">
                  <c:v>62662</c:v>
                </c:pt>
                <c:pt idx="3271">
                  <c:v>62669</c:v>
                </c:pt>
                <c:pt idx="3272">
                  <c:v>62676</c:v>
                </c:pt>
                <c:pt idx="3273">
                  <c:v>62683</c:v>
                </c:pt>
                <c:pt idx="3274">
                  <c:v>62690</c:v>
                </c:pt>
                <c:pt idx="3275">
                  <c:v>62697</c:v>
                </c:pt>
                <c:pt idx="3276">
                  <c:v>62704</c:v>
                </c:pt>
                <c:pt idx="3277">
                  <c:v>62711</c:v>
                </c:pt>
                <c:pt idx="3278">
                  <c:v>62718</c:v>
                </c:pt>
                <c:pt idx="3279">
                  <c:v>62725</c:v>
                </c:pt>
                <c:pt idx="3280">
                  <c:v>62732</c:v>
                </c:pt>
                <c:pt idx="3281">
                  <c:v>62739</c:v>
                </c:pt>
                <c:pt idx="3282">
                  <c:v>62746</c:v>
                </c:pt>
                <c:pt idx="3283">
                  <c:v>62753</c:v>
                </c:pt>
                <c:pt idx="3284">
                  <c:v>62760</c:v>
                </c:pt>
                <c:pt idx="3285">
                  <c:v>62767</c:v>
                </c:pt>
                <c:pt idx="3286">
                  <c:v>62774</c:v>
                </c:pt>
                <c:pt idx="3287">
                  <c:v>62781</c:v>
                </c:pt>
                <c:pt idx="3288">
                  <c:v>62789</c:v>
                </c:pt>
                <c:pt idx="3289">
                  <c:v>62795</c:v>
                </c:pt>
                <c:pt idx="3290">
                  <c:v>62802</c:v>
                </c:pt>
                <c:pt idx="3291">
                  <c:v>62809</c:v>
                </c:pt>
                <c:pt idx="3292">
                  <c:v>62816</c:v>
                </c:pt>
                <c:pt idx="3293">
                  <c:v>62823</c:v>
                </c:pt>
                <c:pt idx="3294">
                  <c:v>62830</c:v>
                </c:pt>
                <c:pt idx="3295">
                  <c:v>62837</c:v>
                </c:pt>
                <c:pt idx="3296">
                  <c:v>62844</c:v>
                </c:pt>
                <c:pt idx="3297">
                  <c:v>62851</c:v>
                </c:pt>
                <c:pt idx="3298">
                  <c:v>62858</c:v>
                </c:pt>
                <c:pt idx="3299">
                  <c:v>62865</c:v>
                </c:pt>
                <c:pt idx="3300">
                  <c:v>62872</c:v>
                </c:pt>
                <c:pt idx="3301">
                  <c:v>62879</c:v>
                </c:pt>
                <c:pt idx="3302">
                  <c:v>62886</c:v>
                </c:pt>
                <c:pt idx="3303">
                  <c:v>62893</c:v>
                </c:pt>
                <c:pt idx="3304">
                  <c:v>62900</c:v>
                </c:pt>
                <c:pt idx="3305">
                  <c:v>62907</c:v>
                </c:pt>
                <c:pt idx="3306">
                  <c:v>62914</c:v>
                </c:pt>
                <c:pt idx="3307">
                  <c:v>62921</c:v>
                </c:pt>
                <c:pt idx="3308">
                  <c:v>62928</c:v>
                </c:pt>
                <c:pt idx="3309">
                  <c:v>62935</c:v>
                </c:pt>
                <c:pt idx="3310">
                  <c:v>62942</c:v>
                </c:pt>
                <c:pt idx="3311">
                  <c:v>62949</c:v>
                </c:pt>
                <c:pt idx="3312">
                  <c:v>62956</c:v>
                </c:pt>
                <c:pt idx="3313">
                  <c:v>62963</c:v>
                </c:pt>
                <c:pt idx="3314">
                  <c:v>62970</c:v>
                </c:pt>
                <c:pt idx="3315">
                  <c:v>62977</c:v>
                </c:pt>
                <c:pt idx="3316">
                  <c:v>62984</c:v>
                </c:pt>
                <c:pt idx="3317">
                  <c:v>62991</c:v>
                </c:pt>
                <c:pt idx="3318">
                  <c:v>62998</c:v>
                </c:pt>
                <c:pt idx="3319">
                  <c:v>63005</c:v>
                </c:pt>
                <c:pt idx="3320">
                  <c:v>63012</c:v>
                </c:pt>
                <c:pt idx="3321">
                  <c:v>63019</c:v>
                </c:pt>
                <c:pt idx="3322">
                  <c:v>63026</c:v>
                </c:pt>
                <c:pt idx="3323">
                  <c:v>63033</c:v>
                </c:pt>
                <c:pt idx="3324">
                  <c:v>63040</c:v>
                </c:pt>
                <c:pt idx="3325">
                  <c:v>63047</c:v>
                </c:pt>
                <c:pt idx="3326">
                  <c:v>63054</c:v>
                </c:pt>
                <c:pt idx="3327">
                  <c:v>63061</c:v>
                </c:pt>
                <c:pt idx="3328">
                  <c:v>63068</c:v>
                </c:pt>
                <c:pt idx="3329">
                  <c:v>63075</c:v>
                </c:pt>
                <c:pt idx="3330">
                  <c:v>63082</c:v>
                </c:pt>
                <c:pt idx="3331">
                  <c:v>63089</c:v>
                </c:pt>
                <c:pt idx="3332">
                  <c:v>63096</c:v>
                </c:pt>
                <c:pt idx="3333">
                  <c:v>63103</c:v>
                </c:pt>
                <c:pt idx="3334">
                  <c:v>63110</c:v>
                </c:pt>
                <c:pt idx="3335">
                  <c:v>63117</c:v>
                </c:pt>
                <c:pt idx="3336">
                  <c:v>63124</c:v>
                </c:pt>
                <c:pt idx="3337">
                  <c:v>63131</c:v>
                </c:pt>
                <c:pt idx="3338">
                  <c:v>63138</c:v>
                </c:pt>
                <c:pt idx="3339">
                  <c:v>63145</c:v>
                </c:pt>
                <c:pt idx="3340">
                  <c:v>63153</c:v>
                </c:pt>
                <c:pt idx="3341">
                  <c:v>63159</c:v>
                </c:pt>
                <c:pt idx="3342">
                  <c:v>63166</c:v>
                </c:pt>
                <c:pt idx="3343">
                  <c:v>63173</c:v>
                </c:pt>
                <c:pt idx="3344">
                  <c:v>63180</c:v>
                </c:pt>
                <c:pt idx="3345">
                  <c:v>63188</c:v>
                </c:pt>
                <c:pt idx="3346">
                  <c:v>63195</c:v>
                </c:pt>
                <c:pt idx="3347">
                  <c:v>63202</c:v>
                </c:pt>
                <c:pt idx="3348">
                  <c:v>63209</c:v>
                </c:pt>
                <c:pt idx="3349">
                  <c:v>63216</c:v>
                </c:pt>
                <c:pt idx="3350">
                  <c:v>63223</c:v>
                </c:pt>
                <c:pt idx="3351">
                  <c:v>63230</c:v>
                </c:pt>
                <c:pt idx="3352">
                  <c:v>63237</c:v>
                </c:pt>
                <c:pt idx="3353">
                  <c:v>63244</c:v>
                </c:pt>
                <c:pt idx="3354">
                  <c:v>63251</c:v>
                </c:pt>
                <c:pt idx="3355">
                  <c:v>63258</c:v>
                </c:pt>
                <c:pt idx="3356">
                  <c:v>63265</c:v>
                </c:pt>
                <c:pt idx="3357">
                  <c:v>63276</c:v>
                </c:pt>
                <c:pt idx="3358">
                  <c:v>63279</c:v>
                </c:pt>
                <c:pt idx="3359">
                  <c:v>63286</c:v>
                </c:pt>
                <c:pt idx="3360">
                  <c:v>63293</c:v>
                </c:pt>
                <c:pt idx="3361">
                  <c:v>63300</c:v>
                </c:pt>
                <c:pt idx="3362">
                  <c:v>63307</c:v>
                </c:pt>
                <c:pt idx="3363">
                  <c:v>63314</c:v>
                </c:pt>
                <c:pt idx="3364">
                  <c:v>63321</c:v>
                </c:pt>
                <c:pt idx="3365">
                  <c:v>63328</c:v>
                </c:pt>
                <c:pt idx="3366">
                  <c:v>63335</c:v>
                </c:pt>
                <c:pt idx="3367">
                  <c:v>63342</c:v>
                </c:pt>
                <c:pt idx="3368">
                  <c:v>63349</c:v>
                </c:pt>
                <c:pt idx="3369">
                  <c:v>63356</c:v>
                </c:pt>
                <c:pt idx="3370">
                  <c:v>63363</c:v>
                </c:pt>
                <c:pt idx="3371">
                  <c:v>63370</c:v>
                </c:pt>
                <c:pt idx="3372">
                  <c:v>63377</c:v>
                </c:pt>
                <c:pt idx="3373">
                  <c:v>63384</c:v>
                </c:pt>
                <c:pt idx="3374">
                  <c:v>63391</c:v>
                </c:pt>
                <c:pt idx="3375">
                  <c:v>63398</c:v>
                </c:pt>
                <c:pt idx="3376">
                  <c:v>63405</c:v>
                </c:pt>
                <c:pt idx="3377">
                  <c:v>63412</c:v>
                </c:pt>
                <c:pt idx="3378">
                  <c:v>63419</c:v>
                </c:pt>
                <c:pt idx="3379">
                  <c:v>63426</c:v>
                </c:pt>
                <c:pt idx="3380">
                  <c:v>63433</c:v>
                </c:pt>
                <c:pt idx="3381">
                  <c:v>63440</c:v>
                </c:pt>
                <c:pt idx="3382">
                  <c:v>63447</c:v>
                </c:pt>
                <c:pt idx="3383">
                  <c:v>63454</c:v>
                </c:pt>
                <c:pt idx="3384">
                  <c:v>63461</c:v>
                </c:pt>
                <c:pt idx="3385">
                  <c:v>63468</c:v>
                </c:pt>
                <c:pt idx="3386">
                  <c:v>63475</c:v>
                </c:pt>
                <c:pt idx="3387">
                  <c:v>63482</c:v>
                </c:pt>
                <c:pt idx="3388">
                  <c:v>63489</c:v>
                </c:pt>
                <c:pt idx="3389">
                  <c:v>63496</c:v>
                </c:pt>
                <c:pt idx="3390">
                  <c:v>63506</c:v>
                </c:pt>
                <c:pt idx="3391">
                  <c:v>63510</c:v>
                </c:pt>
                <c:pt idx="3392">
                  <c:v>63517</c:v>
                </c:pt>
                <c:pt idx="3393">
                  <c:v>63524</c:v>
                </c:pt>
                <c:pt idx="3394">
                  <c:v>63531</c:v>
                </c:pt>
                <c:pt idx="3395">
                  <c:v>63538</c:v>
                </c:pt>
                <c:pt idx="3396">
                  <c:v>63545</c:v>
                </c:pt>
                <c:pt idx="3397">
                  <c:v>63552</c:v>
                </c:pt>
                <c:pt idx="3398">
                  <c:v>63559</c:v>
                </c:pt>
                <c:pt idx="3399">
                  <c:v>63566</c:v>
                </c:pt>
                <c:pt idx="3400">
                  <c:v>63573</c:v>
                </c:pt>
                <c:pt idx="3401">
                  <c:v>63580</c:v>
                </c:pt>
                <c:pt idx="3402">
                  <c:v>63587</c:v>
                </c:pt>
                <c:pt idx="3403">
                  <c:v>63594</c:v>
                </c:pt>
                <c:pt idx="3404">
                  <c:v>63601</c:v>
                </c:pt>
                <c:pt idx="3405">
                  <c:v>63608</c:v>
                </c:pt>
                <c:pt idx="3406">
                  <c:v>63615</c:v>
                </c:pt>
                <c:pt idx="3407">
                  <c:v>63622</c:v>
                </c:pt>
                <c:pt idx="3408">
                  <c:v>63629</c:v>
                </c:pt>
                <c:pt idx="3409">
                  <c:v>63636</c:v>
                </c:pt>
                <c:pt idx="3410">
                  <c:v>63643</c:v>
                </c:pt>
                <c:pt idx="3411">
                  <c:v>63650</c:v>
                </c:pt>
                <c:pt idx="3412">
                  <c:v>63661</c:v>
                </c:pt>
                <c:pt idx="3413">
                  <c:v>63664</c:v>
                </c:pt>
                <c:pt idx="3414">
                  <c:v>63671</c:v>
                </c:pt>
                <c:pt idx="3415">
                  <c:v>63678</c:v>
                </c:pt>
                <c:pt idx="3416">
                  <c:v>63685</c:v>
                </c:pt>
                <c:pt idx="3417">
                  <c:v>63692</c:v>
                </c:pt>
                <c:pt idx="3418">
                  <c:v>63699</c:v>
                </c:pt>
                <c:pt idx="3419">
                  <c:v>63706</c:v>
                </c:pt>
                <c:pt idx="3420">
                  <c:v>63713</c:v>
                </c:pt>
                <c:pt idx="3421">
                  <c:v>63720</c:v>
                </c:pt>
                <c:pt idx="3422">
                  <c:v>63727</c:v>
                </c:pt>
                <c:pt idx="3423">
                  <c:v>63734</c:v>
                </c:pt>
                <c:pt idx="3424">
                  <c:v>63741</c:v>
                </c:pt>
                <c:pt idx="3425">
                  <c:v>63748</c:v>
                </c:pt>
                <c:pt idx="3426">
                  <c:v>63755</c:v>
                </c:pt>
                <c:pt idx="3427">
                  <c:v>63762</c:v>
                </c:pt>
                <c:pt idx="3428">
                  <c:v>63769</c:v>
                </c:pt>
                <c:pt idx="3429">
                  <c:v>63776</c:v>
                </c:pt>
                <c:pt idx="3430">
                  <c:v>63783</c:v>
                </c:pt>
                <c:pt idx="3431">
                  <c:v>63790</c:v>
                </c:pt>
                <c:pt idx="3432">
                  <c:v>63797</c:v>
                </c:pt>
                <c:pt idx="3433">
                  <c:v>63804</c:v>
                </c:pt>
                <c:pt idx="3434">
                  <c:v>63811</c:v>
                </c:pt>
                <c:pt idx="3435">
                  <c:v>63818</c:v>
                </c:pt>
                <c:pt idx="3436">
                  <c:v>63825</c:v>
                </c:pt>
                <c:pt idx="3437">
                  <c:v>63832</c:v>
                </c:pt>
                <c:pt idx="3438">
                  <c:v>63839</c:v>
                </c:pt>
                <c:pt idx="3439">
                  <c:v>63846</c:v>
                </c:pt>
                <c:pt idx="3440">
                  <c:v>63853</c:v>
                </c:pt>
                <c:pt idx="3441">
                  <c:v>63860</c:v>
                </c:pt>
                <c:pt idx="3442">
                  <c:v>63867</c:v>
                </c:pt>
                <c:pt idx="3443">
                  <c:v>63874</c:v>
                </c:pt>
                <c:pt idx="3444">
                  <c:v>63881</c:v>
                </c:pt>
                <c:pt idx="3445">
                  <c:v>63888</c:v>
                </c:pt>
                <c:pt idx="3446">
                  <c:v>63895</c:v>
                </c:pt>
                <c:pt idx="3447">
                  <c:v>63902</c:v>
                </c:pt>
                <c:pt idx="3448">
                  <c:v>63909</c:v>
                </c:pt>
                <c:pt idx="3449">
                  <c:v>63919</c:v>
                </c:pt>
                <c:pt idx="3450">
                  <c:v>63926</c:v>
                </c:pt>
                <c:pt idx="3451">
                  <c:v>63933</c:v>
                </c:pt>
                <c:pt idx="3452">
                  <c:v>63941</c:v>
                </c:pt>
                <c:pt idx="3453">
                  <c:v>63947</c:v>
                </c:pt>
                <c:pt idx="3454">
                  <c:v>63954</c:v>
                </c:pt>
                <c:pt idx="3455">
                  <c:v>63961</c:v>
                </c:pt>
                <c:pt idx="3456">
                  <c:v>63969</c:v>
                </c:pt>
                <c:pt idx="3457">
                  <c:v>63975</c:v>
                </c:pt>
                <c:pt idx="3458">
                  <c:v>63982</c:v>
                </c:pt>
                <c:pt idx="3459">
                  <c:v>63989</c:v>
                </c:pt>
                <c:pt idx="3460">
                  <c:v>63996</c:v>
                </c:pt>
                <c:pt idx="3461">
                  <c:v>64003</c:v>
                </c:pt>
                <c:pt idx="3462">
                  <c:v>64010</c:v>
                </c:pt>
                <c:pt idx="3463">
                  <c:v>64019</c:v>
                </c:pt>
                <c:pt idx="3464">
                  <c:v>64024</c:v>
                </c:pt>
                <c:pt idx="3465">
                  <c:v>64031</c:v>
                </c:pt>
                <c:pt idx="3466">
                  <c:v>64038</c:v>
                </c:pt>
                <c:pt idx="3467">
                  <c:v>64046</c:v>
                </c:pt>
                <c:pt idx="3468">
                  <c:v>64052</c:v>
                </c:pt>
                <c:pt idx="3469">
                  <c:v>64059</c:v>
                </c:pt>
                <c:pt idx="3470">
                  <c:v>64067</c:v>
                </c:pt>
                <c:pt idx="3471">
                  <c:v>64073</c:v>
                </c:pt>
                <c:pt idx="3472">
                  <c:v>64080</c:v>
                </c:pt>
                <c:pt idx="3473">
                  <c:v>64087</c:v>
                </c:pt>
                <c:pt idx="3474">
                  <c:v>64094</c:v>
                </c:pt>
                <c:pt idx="3475">
                  <c:v>64101</c:v>
                </c:pt>
                <c:pt idx="3476">
                  <c:v>64108</c:v>
                </c:pt>
                <c:pt idx="3477">
                  <c:v>64115</c:v>
                </c:pt>
                <c:pt idx="3478">
                  <c:v>64122</c:v>
                </c:pt>
                <c:pt idx="3479">
                  <c:v>64129</c:v>
                </c:pt>
                <c:pt idx="3480">
                  <c:v>64136</c:v>
                </c:pt>
                <c:pt idx="3481">
                  <c:v>64143</c:v>
                </c:pt>
                <c:pt idx="3482">
                  <c:v>64150</c:v>
                </c:pt>
                <c:pt idx="3483">
                  <c:v>64158</c:v>
                </c:pt>
                <c:pt idx="3484">
                  <c:v>64165</c:v>
                </c:pt>
                <c:pt idx="3485">
                  <c:v>64171</c:v>
                </c:pt>
                <c:pt idx="3486">
                  <c:v>64178</c:v>
                </c:pt>
                <c:pt idx="3487">
                  <c:v>64185</c:v>
                </c:pt>
                <c:pt idx="3488">
                  <c:v>64192</c:v>
                </c:pt>
                <c:pt idx="3489">
                  <c:v>64199</c:v>
                </c:pt>
                <c:pt idx="3490">
                  <c:v>64207</c:v>
                </c:pt>
                <c:pt idx="3491">
                  <c:v>64213</c:v>
                </c:pt>
                <c:pt idx="3492">
                  <c:v>64220</c:v>
                </c:pt>
                <c:pt idx="3493">
                  <c:v>64227</c:v>
                </c:pt>
                <c:pt idx="3494">
                  <c:v>64235</c:v>
                </c:pt>
                <c:pt idx="3495">
                  <c:v>64241</c:v>
                </c:pt>
                <c:pt idx="3496">
                  <c:v>64248</c:v>
                </c:pt>
                <c:pt idx="3497">
                  <c:v>64255</c:v>
                </c:pt>
                <c:pt idx="3498">
                  <c:v>64262</c:v>
                </c:pt>
                <c:pt idx="3499">
                  <c:v>64269</c:v>
                </c:pt>
                <c:pt idx="3500">
                  <c:v>64276</c:v>
                </c:pt>
                <c:pt idx="3501">
                  <c:v>64284</c:v>
                </c:pt>
                <c:pt idx="3502">
                  <c:v>64291</c:v>
                </c:pt>
                <c:pt idx="3503">
                  <c:v>64298</c:v>
                </c:pt>
                <c:pt idx="3504">
                  <c:v>64305</c:v>
                </c:pt>
                <c:pt idx="3505">
                  <c:v>64312</c:v>
                </c:pt>
                <c:pt idx="3506">
                  <c:v>64319</c:v>
                </c:pt>
                <c:pt idx="3507">
                  <c:v>64326</c:v>
                </c:pt>
                <c:pt idx="3508">
                  <c:v>64333</c:v>
                </c:pt>
                <c:pt idx="3509">
                  <c:v>64340</c:v>
                </c:pt>
                <c:pt idx="3510">
                  <c:v>64347</c:v>
                </c:pt>
                <c:pt idx="3511">
                  <c:v>64354</c:v>
                </c:pt>
                <c:pt idx="3512">
                  <c:v>64361</c:v>
                </c:pt>
                <c:pt idx="3513">
                  <c:v>64368</c:v>
                </c:pt>
                <c:pt idx="3514">
                  <c:v>64375</c:v>
                </c:pt>
                <c:pt idx="3515">
                  <c:v>64382</c:v>
                </c:pt>
                <c:pt idx="3516">
                  <c:v>64389</c:v>
                </c:pt>
                <c:pt idx="3517">
                  <c:v>64398</c:v>
                </c:pt>
                <c:pt idx="3518">
                  <c:v>64405</c:v>
                </c:pt>
                <c:pt idx="3519">
                  <c:v>64412</c:v>
                </c:pt>
                <c:pt idx="3520">
                  <c:v>64419</c:v>
                </c:pt>
                <c:pt idx="3521">
                  <c:v>64426</c:v>
                </c:pt>
                <c:pt idx="3522">
                  <c:v>64433</c:v>
                </c:pt>
                <c:pt idx="3523">
                  <c:v>64440</c:v>
                </c:pt>
                <c:pt idx="3524">
                  <c:v>64447</c:v>
                </c:pt>
                <c:pt idx="3525">
                  <c:v>64454</c:v>
                </c:pt>
                <c:pt idx="3526">
                  <c:v>64461</c:v>
                </c:pt>
                <c:pt idx="3527">
                  <c:v>64468</c:v>
                </c:pt>
                <c:pt idx="3528">
                  <c:v>64475</c:v>
                </c:pt>
                <c:pt idx="3529">
                  <c:v>64482</c:v>
                </c:pt>
                <c:pt idx="3530">
                  <c:v>64489</c:v>
                </c:pt>
                <c:pt idx="3531">
                  <c:v>64496</c:v>
                </c:pt>
                <c:pt idx="3532">
                  <c:v>64503</c:v>
                </c:pt>
                <c:pt idx="3533">
                  <c:v>64510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6.5139207582820546E-3</c:v>
                </c:pt>
                <c:pt idx="1">
                  <c:v>6.5152558964687302E-3</c:v>
                </c:pt>
                <c:pt idx="2">
                  <c:v>6.5165013240697789E-3</c:v>
                </c:pt>
                <c:pt idx="3">
                  <c:v>6.5180581086110578E-3</c:v>
                </c:pt>
                <c:pt idx="4">
                  <c:v>6.519926250172503E-3</c:v>
                </c:pt>
                <c:pt idx="5">
                  <c:v>6.5248186450883594E-3</c:v>
                </c:pt>
                <c:pt idx="6">
                  <c:v>6.5305123855008418E-3</c:v>
                </c:pt>
                <c:pt idx="7">
                  <c:v>6.5339373117634381E-3</c:v>
                </c:pt>
                <c:pt idx="8">
                  <c:v>6.5376735948863285E-3</c:v>
                </c:pt>
                <c:pt idx="9">
                  <c:v>6.5417212350293852E-3</c:v>
                </c:pt>
                <c:pt idx="10">
                  <c:v>6.5509735773883193E-3</c:v>
                </c:pt>
                <c:pt idx="11">
                  <c:v>6.5610253655634665E-3</c:v>
                </c:pt>
                <c:pt idx="12">
                  <c:v>6.5666297908073545E-3</c:v>
                </c:pt>
                <c:pt idx="13">
                  <c:v>6.5725455730714089E-3</c:v>
                </c:pt>
                <c:pt idx="14">
                  <c:v>6.5787727123556294E-3</c:v>
                </c:pt>
                <c:pt idx="15">
                  <c:v>6.5923855652005869E-3</c:v>
                </c:pt>
                <c:pt idx="16">
                  <c:v>6.6067948405734711E-3</c:v>
                </c:pt>
                <c:pt idx="17">
                  <c:v>6.6145787655180754E-3</c:v>
                </c:pt>
                <c:pt idx="18">
                  <c:v>6.6226740475627821E-3</c:v>
                </c:pt>
                <c:pt idx="19">
                  <c:v>6.6310806868674632E-3</c:v>
                </c:pt>
                <c:pt idx="20">
                  <c:v>6.6490546243258564E-3</c:v>
                </c:pt>
                <c:pt idx="21">
                  <c:v>6.6678527652097586E-3</c:v>
                </c:pt>
                <c:pt idx="22">
                  <c:v>6.6780078839556722E-3</c:v>
                </c:pt>
                <c:pt idx="23">
                  <c:v>6.6886660533427289E-3</c:v>
                </c:pt>
                <c:pt idx="24">
                  <c:v>6.6998272732909925E-3</c:v>
                </c:pt>
                <c:pt idx="25">
                  <c:v>6.7304343128138377E-3</c:v>
                </c:pt>
                <c:pt idx="26">
                  <c:v>6.7631791336886238E-3</c:v>
                </c:pt>
                <c:pt idx="27">
                  <c:v>6.7773586582831058E-3</c:v>
                </c:pt>
                <c:pt idx="28">
                  <c:v>6.792041233758539E-3</c:v>
                </c:pt>
                <c:pt idx="29">
                  <c:v>6.8314573724115313E-3</c:v>
                </c:pt>
                <c:pt idx="30">
                  <c:v>6.8729998783467749E-3</c:v>
                </c:pt>
                <c:pt idx="31">
                  <c:v>6.8729998783467749E-3</c:v>
                </c:pt>
                <c:pt idx="32">
                  <c:v>6.8907007611063165E-3</c:v>
                </c:pt>
                <c:pt idx="33">
                  <c:v>6.9089046953063615E-3</c:v>
                </c:pt>
                <c:pt idx="34">
                  <c:v>6.9471234601259368E-3</c:v>
                </c:pt>
                <c:pt idx="35">
                  <c:v>6.9867509480303625E-3</c:v>
                </c:pt>
                <c:pt idx="36">
                  <c:v>7.0074701407119022E-3</c:v>
                </c:pt>
                <c:pt idx="37">
                  <c:v>7.0286923852336258E-3</c:v>
                </c:pt>
                <c:pt idx="38">
                  <c:v>7.0504176817554054E-3</c:v>
                </c:pt>
                <c:pt idx="39">
                  <c:v>7.0956849679948419E-3</c:v>
                </c:pt>
                <c:pt idx="40">
                  <c:v>7.1423493900812929E-3</c:v>
                </c:pt>
                <c:pt idx="41">
                  <c:v>7.1665899482020734E-3</c:v>
                </c:pt>
                <c:pt idx="42">
                  <c:v>7.1913335588824623E-3</c:v>
                </c:pt>
                <c:pt idx="43">
                  <c:v>7.2164448277067805E-3</c:v>
                </c:pt>
                <c:pt idx="44">
                  <c:v>7.2660537533142389E-3</c:v>
                </c:pt>
                <c:pt idx="45">
                  <c:v>7.3143383312501697E-3</c:v>
                </c:pt>
                <c:pt idx="46">
                  <c:v>7.3380384193022508E-3</c:v>
                </c:pt>
                <c:pt idx="47">
                  <c:v>7.3614291921408892E-3</c:v>
                </c:pt>
                <c:pt idx="48">
                  <c:v>7.384510649686149E-3</c:v>
                </c:pt>
                <c:pt idx="49">
                  <c:v>7.4297958462121727E-3</c:v>
                </c:pt>
                <c:pt idx="50">
                  <c:v>7.4737433255744889E-3</c:v>
                </c:pt>
                <c:pt idx="51">
                  <c:v>7.4952782056936229E-3</c:v>
                </c:pt>
                <c:pt idx="52">
                  <c:v>7.5165037701196979E-3</c:v>
                </c:pt>
                <c:pt idx="53">
                  <c:v>7.5374200189326501E-3</c:v>
                </c:pt>
                <c:pt idx="54">
                  <c:v>7.5884039821239035E-3</c:v>
                </c:pt>
                <c:pt idx="55">
                  <c:v>7.6373615252833815E-3</c:v>
                </c:pt>
                <c:pt idx="56">
                  <c:v>7.6373615252833815E-3</c:v>
                </c:pt>
                <c:pt idx="57">
                  <c:v>7.6564218786590033E-3</c:v>
                </c:pt>
                <c:pt idx="58">
                  <c:v>7.6751729160218218E-3</c:v>
                </c:pt>
                <c:pt idx="59">
                  <c:v>7.711809130723779E-3</c:v>
                </c:pt>
                <c:pt idx="60">
                  <c:v>7.7470839038262795E-3</c:v>
                </c:pt>
                <c:pt idx="61">
                  <c:v>7.7642883600859136E-3</c:v>
                </c:pt>
                <c:pt idx="62">
                  <c:v>7.7811835000130003E-3</c:v>
                </c:pt>
                <c:pt idx="63">
                  <c:v>7.7977693236874757E-3</c:v>
                </c:pt>
                <c:pt idx="64">
                  <c:v>7.8300802154895877E-3</c:v>
                </c:pt>
                <c:pt idx="65">
                  <c:v>7.8608834603244304E-3</c:v>
                </c:pt>
                <c:pt idx="66">
                  <c:v>7.8751067444748912E-3</c:v>
                </c:pt>
                <c:pt idx="67">
                  <c:v>7.8882047548312073E-3</c:v>
                </c:pt>
                <c:pt idx="68">
                  <c:v>7.9001774914733147E-3</c:v>
                </c:pt>
                <c:pt idx="69">
                  <c:v>7.920546309119203E-3</c:v>
                </c:pt>
                <c:pt idx="70">
                  <c:v>7.9368156980219595E-3</c:v>
                </c:pt>
                <c:pt idx="71">
                  <c:v>7.9431620642544942E-3</c:v>
                </c:pt>
                <c:pt idx="72">
                  <c:v>7.9483831562132679E-3</c:v>
                </c:pt>
                <c:pt idx="73">
                  <c:v>7.9524789738183443E-3</c:v>
                </c:pt>
                <c:pt idx="74">
                  <c:v>7.9570955639152174E-3</c:v>
                </c:pt>
                <c:pt idx="75">
                  <c:v>7.9576095002220626E-3</c:v>
                </c:pt>
                <c:pt idx="76">
                  <c:v>7.9560789456589731E-3</c:v>
                </c:pt>
                <c:pt idx="77">
                  <c:v>7.9534231167421865E-3</c:v>
                </c:pt>
                <c:pt idx="78">
                  <c:v>7.941419934693883E-3</c:v>
                </c:pt>
                <c:pt idx="79">
                  <c:v>7.9232648571725406E-3</c:v>
                </c:pt>
                <c:pt idx="80">
                  <c:v>7.9232648571725406E-3</c:v>
                </c:pt>
                <c:pt idx="81">
                  <c:v>7.9138573826131875E-3</c:v>
                </c:pt>
                <c:pt idx="82">
                  <c:v>7.9033246340998176E-3</c:v>
                </c:pt>
                <c:pt idx="83">
                  <c:v>7.8919977373193007E-3</c:v>
                </c:pt>
                <c:pt idx="84">
                  <c:v>7.8717254097426803E-3</c:v>
                </c:pt>
                <c:pt idx="85">
                  <c:v>7.8539804511201794E-3</c:v>
                </c:pt>
                <c:pt idx="86">
                  <c:v>7.8466298301282933E-3</c:v>
                </c:pt>
                <c:pt idx="87">
                  <c:v>7.8374121696134225E-3</c:v>
                </c:pt>
                <c:pt idx="88">
                  <c:v>7.8262994424616039E-3</c:v>
                </c:pt>
                <c:pt idx="89">
                  <c:v>7.8262994424616039E-3</c:v>
                </c:pt>
                <c:pt idx="90">
                  <c:v>7.8206171855299544E-3</c:v>
                </c:pt>
                <c:pt idx="91">
                  <c:v>7.8192969245893806E-3</c:v>
                </c:pt>
                <c:pt idx="92">
                  <c:v>7.8188381437360732E-3</c:v>
                </c:pt>
                <c:pt idx="93">
                  <c:v>7.819240842650288E-3</c:v>
                </c:pt>
                <c:pt idx="94">
                  <c:v>7.8230878361740253E-3</c:v>
                </c:pt>
                <c:pt idx="95">
                  <c:v>7.8294664379807699E-3</c:v>
                </c:pt>
                <c:pt idx="96">
                  <c:v>7.8341765366918281E-3</c:v>
                </c:pt>
                <c:pt idx="97">
                  <c:v>7.8397481154901527E-3</c:v>
                </c:pt>
                <c:pt idx="98">
                  <c:v>7.8461811743757437E-3</c:v>
                </c:pt>
                <c:pt idx="99">
                  <c:v>7.8620905875492753E-3</c:v>
                </c:pt>
                <c:pt idx="100">
                  <c:v>7.880528211510196E-3</c:v>
                </c:pt>
                <c:pt idx="101">
                  <c:v>7.8912686715515434E-3</c:v>
                </c:pt>
                <c:pt idx="102">
                  <c:v>7.9028706120798375E-3</c:v>
                </c:pt>
                <c:pt idx="103">
                  <c:v>7.9153340330151423E-3</c:v>
                </c:pt>
                <c:pt idx="104">
                  <c:v>7.9433077376744876E-3</c:v>
                </c:pt>
                <c:pt idx="105">
                  <c:v>7.9738025241837818E-3</c:v>
                </c:pt>
                <c:pt idx="106">
                  <c:v>7.9905733493124131E-3</c:v>
                </c:pt>
                <c:pt idx="107">
                  <c:v>8.0080334023158173E-3</c:v>
                </c:pt>
                <c:pt idx="108">
                  <c:v>8.0254936704271529E-3</c:v>
                </c:pt>
                <c:pt idx="109">
                  <c:v>8.0770326176970997E-3</c:v>
                </c:pt>
                <c:pt idx="110">
                  <c:v>8.1266424756787359E-3</c:v>
                </c:pt>
                <c:pt idx="111">
                  <c:v>8.1428984759046585E-3</c:v>
                </c:pt>
                <c:pt idx="112">
                  <c:v>8.1829572723446375E-3</c:v>
                </c:pt>
                <c:pt idx="113">
                  <c:v>8.2215979005617612E-3</c:v>
                </c:pt>
                <c:pt idx="114">
                  <c:v>8.2368216701667052E-3</c:v>
                </c:pt>
                <c:pt idx="115">
                  <c:v>8.251873401308174E-3</c:v>
                </c:pt>
                <c:pt idx="116">
                  <c:v>8.2815939074709632E-3</c:v>
                </c:pt>
                <c:pt idx="117">
                  <c:v>8.3103599401201933E-3</c:v>
                </c:pt>
                <c:pt idx="118">
                  <c:v>8.3245514783847341E-3</c:v>
                </c:pt>
                <c:pt idx="119">
                  <c:v>8.3385709780259276E-3</c:v>
                </c:pt>
                <c:pt idx="120">
                  <c:v>8.3524184389638378E-3</c:v>
                </c:pt>
                <c:pt idx="121">
                  <c:v>8.386469935366403E-3</c:v>
                </c:pt>
                <c:pt idx="122">
                  <c:v>8.4190751633439476E-3</c:v>
                </c:pt>
                <c:pt idx="123">
                  <c:v>8.4190751633439476E-3</c:v>
                </c:pt>
                <c:pt idx="124">
                  <c:v>8.4318903919822219E-3</c:v>
                </c:pt>
                <c:pt idx="125">
                  <c:v>8.4445335818372769E-3</c:v>
                </c:pt>
                <c:pt idx="126">
                  <c:v>8.4694457451561789E-3</c:v>
                </c:pt>
                <c:pt idx="127">
                  <c:v>8.4933859531854949E-3</c:v>
                </c:pt>
                <c:pt idx="128">
                  <c:v>8.5051689488047089E-3</c:v>
                </c:pt>
                <c:pt idx="129">
                  <c:v>8.5167799056407034E-3</c:v>
                </c:pt>
                <c:pt idx="130">
                  <c:v>8.5282188234536704E-3</c:v>
                </c:pt>
                <c:pt idx="131">
                  <c:v>8.5507262850548216E-3</c:v>
                </c:pt>
                <c:pt idx="132">
                  <c:v>8.572254105674304E-3</c:v>
                </c:pt>
                <c:pt idx="133">
                  <c:v>8.5828328287718136E-3</c:v>
                </c:pt>
                <c:pt idx="134">
                  <c:v>8.5932395130061678E-3</c:v>
                </c:pt>
                <c:pt idx="135">
                  <c:v>8.6034741580576224E-3</c:v>
                </c:pt>
                <c:pt idx="136">
                  <c:v>8.6235765488762439E-3</c:v>
                </c:pt>
                <c:pt idx="137">
                  <c:v>8.6426923480331652E-3</c:v>
                </c:pt>
                <c:pt idx="138">
                  <c:v>8.65206679780961E-3</c:v>
                </c:pt>
                <c:pt idx="139">
                  <c:v>8.6612692085630272E-3</c:v>
                </c:pt>
                <c:pt idx="140">
                  <c:v>8.6702995801335447E-3</c:v>
                </c:pt>
                <c:pt idx="141">
                  <c:v>8.6879965213260135E-3</c:v>
                </c:pt>
                <c:pt idx="142">
                  <c:v>8.7047006751461709E-3</c:v>
                </c:pt>
                <c:pt idx="143">
                  <c:v>8.7128708510419983E-3</c:v>
                </c:pt>
                <c:pt idx="144">
                  <c:v>8.7208689876749901E-3</c:v>
                </c:pt>
                <c:pt idx="145">
                  <c:v>8.7286950851250822E-3</c:v>
                </c:pt>
                <c:pt idx="146">
                  <c:v>8.7477189586815385E-3</c:v>
                </c:pt>
                <c:pt idx="147">
                  <c:v>8.7652449840724955E-3</c:v>
                </c:pt>
                <c:pt idx="148">
                  <c:v>8.7652449840724955E-3</c:v>
                </c:pt>
                <c:pt idx="149">
                  <c:v>8.7720388461853815E-3</c:v>
                </c:pt>
                <c:pt idx="150">
                  <c:v>8.7786606689554958E-3</c:v>
                </c:pt>
                <c:pt idx="151">
                  <c:v>8.7915455394060871E-3</c:v>
                </c:pt>
                <c:pt idx="152">
                  <c:v>8.8034275671677875E-3</c:v>
                </c:pt>
                <c:pt idx="153">
                  <c:v>8.8091891934638511E-3</c:v>
                </c:pt>
                <c:pt idx="154">
                  <c:v>8.8147787804171429E-3</c:v>
                </c:pt>
                <c:pt idx="155">
                  <c:v>8.820196328027663E-3</c:v>
                </c:pt>
                <c:pt idx="156">
                  <c:v>8.830674563267138E-3</c:v>
                </c:pt>
                <c:pt idx="157">
                  <c:v>8.8401461249620894E-3</c:v>
                </c:pt>
                <c:pt idx="158">
                  <c:v>8.8447034758587506E-3</c:v>
                </c:pt>
                <c:pt idx="159">
                  <c:v>8.849088787332704E-3</c:v>
                </c:pt>
                <c:pt idx="160">
                  <c:v>8.8533020594638856E-3</c:v>
                </c:pt>
                <c:pt idx="161">
                  <c:v>8.8613732520581578E-3</c:v>
                </c:pt>
                <c:pt idx="162">
                  <c:v>8.8684347539214059E-3</c:v>
                </c:pt>
                <c:pt idx="163">
                  <c:v>8.8717878289390484E-3</c:v>
                </c:pt>
                <c:pt idx="164">
                  <c:v>8.8749688646139191E-3</c:v>
                </c:pt>
                <c:pt idx="165">
                  <c:v>8.877977860946018E-3</c:v>
                </c:pt>
                <c:pt idx="166">
                  <c:v>8.8836415993309714E-3</c:v>
                </c:pt>
                <c:pt idx="167">
                  <c:v>8.8882934516476553E-3</c:v>
                </c:pt>
                <c:pt idx="168">
                  <c:v>8.890475092355743E-3</c:v>
                </c:pt>
                <c:pt idx="169">
                  <c:v>8.8926489014884424E-3</c:v>
                </c:pt>
                <c:pt idx="170">
                  <c:v>8.8948477206152177E-3</c:v>
                </c:pt>
                <c:pt idx="171">
                  <c:v>8.8995487220966396E-3</c:v>
                </c:pt>
                <c:pt idx="172">
                  <c:v>8.9038930975426922E-3</c:v>
                </c:pt>
                <c:pt idx="173">
                  <c:v>8.9062169667997182E-3</c:v>
                </c:pt>
                <c:pt idx="174">
                  <c:v>8.908565846210692E-3</c:v>
                </c:pt>
                <c:pt idx="175">
                  <c:v>8.9109397355358055E-3</c:v>
                </c:pt>
                <c:pt idx="176">
                  <c:v>8.9159916910563908E-3</c:v>
                </c:pt>
                <c:pt idx="177">
                  <c:v>8.9206853932566332E-3</c:v>
                </c:pt>
                <c:pt idx="178">
                  <c:v>8.9231843327919336E-3</c:v>
                </c:pt>
                <c:pt idx="179">
                  <c:v>8.9257082823213096E-3</c:v>
                </c:pt>
                <c:pt idx="180">
                  <c:v>8.9282572419246975E-3</c:v>
                </c:pt>
                <c:pt idx="181">
                  <c:v>8.9336602138878618E-3</c:v>
                </c:pt>
                <c:pt idx="182">
                  <c:v>8.9387031805188144E-3</c:v>
                </c:pt>
                <c:pt idx="183">
                  <c:v>8.9413771903323891E-3</c:v>
                </c:pt>
                <c:pt idx="184">
                  <c:v>8.9440762100601034E-3</c:v>
                </c:pt>
                <c:pt idx="185">
                  <c:v>8.9527935982314233E-3</c:v>
                </c:pt>
                <c:pt idx="186">
                  <c:v>8.9607955396608929E-3</c:v>
                </c:pt>
                <c:pt idx="187">
                  <c:v>8.9636696296668816E-3</c:v>
                </c:pt>
                <c:pt idx="188">
                  <c:v>8.9665687298268182E-3</c:v>
                </c:pt>
                <c:pt idx="189">
                  <c:v>8.9726739232975916E-3</c:v>
                </c:pt>
                <c:pt idx="190">
                  <c:v>8.9784152306471299E-3</c:v>
                </c:pt>
                <c:pt idx="191">
                  <c:v>8.9814393809373172E-3</c:v>
                </c:pt>
                <c:pt idx="192">
                  <c:v>8.9844885413015163E-3</c:v>
                </c:pt>
                <c:pt idx="193">
                  <c:v>8.9875627117397272E-3</c:v>
                </c:pt>
                <c:pt idx="194">
                  <c:v>8.9957103466664634E-3</c:v>
                </c:pt>
                <c:pt idx="195">
                  <c:v>9.0033087144814061E-3</c:v>
                </c:pt>
                <c:pt idx="196">
                  <c:v>9.0065329451238796E-3</c:v>
                </c:pt>
                <c:pt idx="197">
                  <c:v>9.0097821859203009E-3</c:v>
                </c:pt>
                <c:pt idx="198">
                  <c:v>9.0165898550953472E-3</c:v>
                </c:pt>
                <c:pt idx="199">
                  <c:v>9.0230292494464237E-3</c:v>
                </c:pt>
                <c:pt idx="200">
                  <c:v>9.0264035404530318E-3</c:v>
                </c:pt>
                <c:pt idx="201">
                  <c:v>9.0298028415336518E-3</c:v>
                </c:pt>
                <c:pt idx="202">
                  <c:v>9.0332271526882835E-3</c:v>
                </c:pt>
                <c:pt idx="203">
                  <c:v>9.0403861560517385E-3</c:v>
                </c:pt>
                <c:pt idx="204">
                  <c:v>9.047174497727184E-3</c:v>
                </c:pt>
                <c:pt idx="205">
                  <c:v>9.0507238590920025E-3</c:v>
                </c:pt>
                <c:pt idx="206">
                  <c:v>9.0542982305308328E-3</c:v>
                </c:pt>
                <c:pt idx="207">
                  <c:v>9.0578976120436749E-3</c:v>
                </c:pt>
                <c:pt idx="208">
                  <c:v>9.0654080146634897E-3</c:v>
                </c:pt>
                <c:pt idx="209">
                  <c:v>9.0725452387552252E-3</c:v>
                </c:pt>
                <c:pt idx="210">
                  <c:v>9.0762696706381263E-3</c:v>
                </c:pt>
                <c:pt idx="211">
                  <c:v>9.0800191125151031E-3</c:v>
                </c:pt>
                <c:pt idx="212">
                  <c:v>9.0837935644660917E-3</c:v>
                </c:pt>
                <c:pt idx="213">
                  <c:v>9.0936992884271817E-3</c:v>
                </c:pt>
                <c:pt idx="214">
                  <c:v>9.1030409753312114E-3</c:v>
                </c:pt>
                <c:pt idx="215">
                  <c:v>9.1069654877262707E-3</c:v>
                </c:pt>
                <c:pt idx="216">
                  <c:v>9.1109150101154057E-3</c:v>
                </c:pt>
                <c:pt idx="217">
                  <c:v>9.1191284080238688E-3</c:v>
                </c:pt>
                <c:pt idx="218">
                  <c:v>9.1269632006518719E-3</c:v>
                </c:pt>
                <c:pt idx="219">
                  <c:v>9.1310377734110659E-3</c:v>
                </c:pt>
                <c:pt idx="220">
                  <c:v>9.1351373563242078E-3</c:v>
                </c:pt>
                <c:pt idx="221">
                  <c:v>9.1392619493113614E-3</c:v>
                </c:pt>
                <c:pt idx="222">
                  <c:v>9.1478269443978633E-3</c:v>
                </c:pt>
                <c:pt idx="223">
                  <c:v>9.1560104220000937E-3</c:v>
                </c:pt>
                <c:pt idx="224">
                  <c:v>9.1602600653573063E-3</c:v>
                </c:pt>
                <c:pt idx="225">
                  <c:v>9.1645347187885307E-3</c:v>
                </c:pt>
                <c:pt idx="226">
                  <c:v>9.1688307217818732E-3</c:v>
                </c:pt>
                <c:pt idx="227">
                  <c:v>9.177674166691574E-3</c:v>
                </c:pt>
                <c:pt idx="228">
                  <c:v>9.1860598451098952E-3</c:v>
                </c:pt>
                <c:pt idx="229">
                  <c:v>9.1903747431487659E-3</c:v>
                </c:pt>
                <c:pt idx="230">
                  <c:v>9.1946926881902868E-3</c:v>
                </c:pt>
                <c:pt idx="231">
                  <c:v>9.1990136800745859E-3</c:v>
                </c:pt>
                <c:pt idx="232">
                  <c:v>9.2079013254142694E-3</c:v>
                </c:pt>
                <c:pt idx="233">
                  <c:v>9.2163281169188593E-3</c:v>
                </c:pt>
                <c:pt idx="234">
                  <c:v>9.2206643434966651E-3</c:v>
                </c:pt>
                <c:pt idx="235">
                  <c:v>9.2250036168373128E-3</c:v>
                </c:pt>
                <c:pt idx="236">
                  <c:v>9.2293459372605469E-3</c:v>
                </c:pt>
                <c:pt idx="237">
                  <c:v>9.2382777956867557E-3</c:v>
                </c:pt>
                <c:pt idx="238">
                  <c:v>9.2490432742620143E-3</c:v>
                </c:pt>
                <c:pt idx="239">
                  <c:v>9.2554638443775872E-3</c:v>
                </c:pt>
                <c:pt idx="240">
                  <c:v>9.2554638443775872E-3</c:v>
                </c:pt>
                <c:pt idx="241">
                  <c:v>9.259827493099948E-3</c:v>
                </c:pt>
                <c:pt idx="242">
                  <c:v>9.2688035775889688E-3</c:v>
                </c:pt>
                <c:pt idx="243">
                  <c:v>9.2773125572165327E-3</c:v>
                </c:pt>
                <c:pt idx="244">
                  <c:v>9.2816914405524642E-3</c:v>
                </c:pt>
                <c:pt idx="245">
                  <c:v>9.2860733707311738E-3</c:v>
                </c:pt>
                <c:pt idx="246">
                  <c:v>9.2904583479125336E-3</c:v>
                </c:pt>
                <c:pt idx="247">
                  <c:v>9.2994786712807809E-3</c:v>
                </c:pt>
                <c:pt idx="248">
                  <c:v>9.3080287256253058E-3</c:v>
                </c:pt>
                <c:pt idx="249">
                  <c:v>9.3124289374202363E-3</c:v>
                </c:pt>
                <c:pt idx="250">
                  <c:v>9.3168321960579448E-3</c:v>
                </c:pt>
                <c:pt idx="251">
                  <c:v>9.3212385016183674E-3</c:v>
                </c:pt>
                <c:pt idx="252">
                  <c:v>9.330303076842128E-3</c:v>
                </c:pt>
                <c:pt idx="253">
                  <c:v>9.3388941930072633E-3</c:v>
                </c:pt>
                <c:pt idx="254">
                  <c:v>9.3433157331812566E-3</c:v>
                </c:pt>
                <c:pt idx="255">
                  <c:v>9.347740320198028E-3</c:v>
                </c:pt>
                <c:pt idx="256">
                  <c:v>9.3521679542174496E-3</c:v>
                </c:pt>
                <c:pt idx="257">
                  <c:v>9.3612767944062369E-3</c:v>
                </c:pt>
                <c:pt idx="258">
                  <c:v>9.3699089592824691E-3</c:v>
                </c:pt>
                <c:pt idx="259">
                  <c:v>9.3743518279154614E-3</c:v>
                </c:pt>
                <c:pt idx="260">
                  <c:v>9.3787977434711678E-3</c:v>
                </c:pt>
                <c:pt idx="261">
                  <c:v>9.3832467058696523E-3</c:v>
                </c:pt>
                <c:pt idx="262">
                  <c:v>9.3923998240796891E-3</c:v>
                </c:pt>
                <c:pt idx="263">
                  <c:v>9.4010730246907315E-3</c:v>
                </c:pt>
                <c:pt idx="264">
                  <c:v>9.4055372217027866E-3</c:v>
                </c:pt>
                <c:pt idx="265">
                  <c:v>9.4100044656375559E-3</c:v>
                </c:pt>
                <c:pt idx="266">
                  <c:v>9.4144747564950393E-3</c:v>
                </c:pt>
                <c:pt idx="267">
                  <c:v>9.4236721659957112E-3</c:v>
                </c:pt>
                <c:pt idx="268">
                  <c:v>9.4323863890721782E-3</c:v>
                </c:pt>
                <c:pt idx="269">
                  <c:v>9.4368719144632962E-3</c:v>
                </c:pt>
                <c:pt idx="270">
                  <c:v>9.4413604868570644E-3</c:v>
                </c:pt>
                <c:pt idx="271">
                  <c:v>9.4458521061735468E-3</c:v>
                </c:pt>
                <c:pt idx="272">
                  <c:v>9.4550938202342394E-3</c:v>
                </c:pt>
                <c:pt idx="273">
                  <c:v>9.4638490525067454E-3</c:v>
                </c:pt>
                <c:pt idx="274">
                  <c:v>9.4683559063568623E-3</c:v>
                </c:pt>
                <c:pt idx="275">
                  <c:v>9.4728658072096295E-3</c:v>
                </c:pt>
                <c:pt idx="276">
                  <c:v>9.4773787549051747E-3</c:v>
                </c:pt>
                <c:pt idx="277">
                  <c:v>9.4890515111867302E-3</c:v>
                </c:pt>
                <c:pt idx="278">
                  <c:v>9.4999891973834849E-3</c:v>
                </c:pt>
                <c:pt idx="279">
                  <c:v>9.504520426695251E-3</c:v>
                </c:pt>
                <c:pt idx="280">
                  <c:v>9.5090547029297312E-3</c:v>
                </c:pt>
                <c:pt idx="281">
                  <c:v>9.5207832934085523E-3</c:v>
                </c:pt>
                <c:pt idx="282">
                  <c:v>9.5317717876231001E-3</c:v>
                </c:pt>
                <c:pt idx="283">
                  <c:v>9.5317717876231001E-3</c:v>
                </c:pt>
                <c:pt idx="284">
                  <c:v>9.5363243453938651E-3</c:v>
                </c:pt>
                <c:pt idx="285">
                  <c:v>9.5408799500074082E-3</c:v>
                </c:pt>
                <c:pt idx="286">
                  <c:v>9.5502546582171277E-3</c:v>
                </c:pt>
                <c:pt idx="287">
                  <c:v>9.559132837768658E-3</c:v>
                </c:pt>
                <c:pt idx="288">
                  <c:v>9.5637036769957717E-3</c:v>
                </c:pt>
                <c:pt idx="289">
                  <c:v>9.5682775632255357E-3</c:v>
                </c:pt>
                <c:pt idx="290">
                  <c:v>9.5728544962980777E-3</c:v>
                </c:pt>
                <c:pt idx="291">
                  <c:v>9.5822735630246569E-3</c:v>
                </c:pt>
                <c:pt idx="292">
                  <c:v>9.5911926979752593E-3</c:v>
                </c:pt>
                <c:pt idx="293">
                  <c:v>9.595784865661372E-3</c:v>
                </c:pt>
                <c:pt idx="294">
                  <c:v>9.6003800803501349E-3</c:v>
                </c:pt>
                <c:pt idx="295">
                  <c:v>9.6049813841680987E-3</c:v>
                </c:pt>
                <c:pt idx="296">
                  <c:v>9.6145056723795363E-3</c:v>
                </c:pt>
                <c:pt idx="297">
                  <c:v>9.6235874374261954E-3</c:v>
                </c:pt>
                <c:pt idx="298">
                  <c:v>9.6282922024837347E-3</c:v>
                </c:pt>
                <c:pt idx="299">
                  <c:v>9.6330182681825249E-3</c:v>
                </c:pt>
                <c:pt idx="300">
                  <c:v>9.6377656346824381E-3</c:v>
                </c:pt>
                <c:pt idx="301">
                  <c:v>9.647589902748166E-3</c:v>
                </c:pt>
                <c:pt idx="302">
                  <c:v>9.6569681074942793E-3</c:v>
                </c:pt>
                <c:pt idx="303">
                  <c:v>9.6618219775201908E-3</c:v>
                </c:pt>
                <c:pt idx="304">
                  <c:v>9.6666971481074171E-3</c:v>
                </c:pt>
                <c:pt idx="305">
                  <c:v>9.6715936194957663E-3</c:v>
                </c:pt>
                <c:pt idx="306">
                  <c:v>9.6843320531436738E-3</c:v>
                </c:pt>
                <c:pt idx="307">
                  <c:v>9.6963954870954439E-3</c:v>
                </c:pt>
                <c:pt idx="308">
                  <c:v>9.6963954870954439E-3</c:v>
                </c:pt>
                <c:pt idx="309">
                  <c:v>9.7014197626510423E-3</c:v>
                </c:pt>
                <c:pt idx="310">
                  <c:v>9.7064653390876998E-3</c:v>
                </c:pt>
                <c:pt idx="311">
                  <c:v>9.7168897543653543E-3</c:v>
                </c:pt>
                <c:pt idx="312">
                  <c:v>9.7268606515665823E-3</c:v>
                </c:pt>
                <c:pt idx="313">
                  <c:v>9.7320127315292382E-3</c:v>
                </c:pt>
                <c:pt idx="314">
                  <c:v>9.7371861121331449E-3</c:v>
                </c:pt>
                <c:pt idx="315">
                  <c:v>9.7423807935381745E-3</c:v>
                </c:pt>
                <c:pt idx="316">
                  <c:v>9.753105377425797E-3</c:v>
                </c:pt>
                <c:pt idx="317">
                  <c:v>9.7633725262102899E-3</c:v>
                </c:pt>
                <c:pt idx="318">
                  <c:v>9.768673711141318E-3</c:v>
                </c:pt>
                <c:pt idx="319">
                  <c:v>9.773996196873469E-3</c:v>
                </c:pt>
                <c:pt idx="320">
                  <c:v>9.7793399832468708E-3</c:v>
                </c:pt>
                <c:pt idx="321">
                  <c:v>9.7903647999064702E-3</c:v>
                </c:pt>
                <c:pt idx="322">
                  <c:v>9.8009281362720913E-3</c:v>
                </c:pt>
                <c:pt idx="323">
                  <c:v>9.8063784263313636E-3</c:v>
                </c:pt>
                <c:pt idx="324">
                  <c:v>9.8118500171118228E-3</c:v>
                </c:pt>
                <c:pt idx="325">
                  <c:v>9.817342908693405E-3</c:v>
                </c:pt>
                <c:pt idx="326">
                  <c:v>9.8286680227666068E-3</c:v>
                </c:pt>
                <c:pt idx="327">
                  <c:v>9.8395274820717304E-3</c:v>
                </c:pt>
                <c:pt idx="328">
                  <c:v>9.8451268772592471E-3</c:v>
                </c:pt>
                <c:pt idx="329">
                  <c:v>9.8507475732478866E-3</c:v>
                </c:pt>
                <c:pt idx="330">
                  <c:v>9.8653113090052535E-3</c:v>
                </c:pt>
                <c:pt idx="331">
                  <c:v>9.8791705640088878E-3</c:v>
                </c:pt>
                <c:pt idx="332">
                  <c:v>9.8791705640088878E-3</c:v>
                </c:pt>
                <c:pt idx="333">
                  <c:v>9.8849190644045848E-3</c:v>
                </c:pt>
                <c:pt idx="334">
                  <c:v>9.8906888655214686E-3</c:v>
                </c:pt>
                <c:pt idx="335">
                  <c:v>9.8964799674394754E-3</c:v>
                </c:pt>
                <c:pt idx="336">
                  <c:v>9.9084058737020086E-3</c:v>
                </c:pt>
                <c:pt idx="337">
                  <c:v>9.9198573824832437E-3</c:v>
                </c:pt>
                <c:pt idx="338">
                  <c:v>9.925754988087121E-3</c:v>
                </c:pt>
                <c:pt idx="339">
                  <c:v>9.9347810774030876E-3</c:v>
                </c:pt>
                <c:pt idx="340">
                  <c:v>9.9498405038289661E-3</c:v>
                </c:pt>
                <c:pt idx="341">
                  <c:v>9.9498405038289661E-3</c:v>
                </c:pt>
                <c:pt idx="342">
                  <c:v>9.9615879376546701E-3</c:v>
                </c:pt>
                <c:pt idx="343">
                  <c:v>9.9676346486265999E-3</c:v>
                </c:pt>
                <c:pt idx="344">
                  <c:v>9.9737026603197165E-3</c:v>
                </c:pt>
                <c:pt idx="345">
                  <c:v>9.9797919727340201E-3</c:v>
                </c:pt>
                <c:pt idx="346">
                  <c:v>9.9923189385187072E-3</c:v>
                </c:pt>
                <c:pt idx="347">
                  <c:v>1.000436223008272E-2</c:v>
                </c:pt>
                <c:pt idx="348">
                  <c:v>1.0010558046342766E-2</c:v>
                </c:pt>
                <c:pt idx="349">
                  <c:v>1.0016775163403935E-2</c:v>
                </c:pt>
                <c:pt idx="350">
                  <c:v>1.0023013581266227E-2</c:v>
                </c:pt>
                <c:pt idx="351">
                  <c:v>1.0035841178837046E-2</c:v>
                </c:pt>
                <c:pt idx="352">
                  <c:v>1.0048180260087136E-2</c:v>
                </c:pt>
                <c:pt idx="353">
                  <c:v>1.0054525181715235E-2</c:v>
                </c:pt>
                <c:pt idx="354">
                  <c:v>1.0060891404224392E-2</c:v>
                </c:pt>
                <c:pt idx="355">
                  <c:v>1.0067278927374801E-2</c:v>
                </c:pt>
                <c:pt idx="356">
                  <c:v>1.0080407225983024E-2</c:v>
                </c:pt>
                <c:pt idx="357">
                  <c:v>1.0093042027987664E-2</c:v>
                </c:pt>
                <c:pt idx="358">
                  <c:v>1.0099536055143687E-2</c:v>
                </c:pt>
                <c:pt idx="359">
                  <c:v>1.0106038986776866E-2</c:v>
                </c:pt>
                <c:pt idx="360">
                  <c:v>1.011250123823082E-2</c:v>
                </c:pt>
                <c:pt idx="361">
                  <c:v>1.0132086738492418E-2</c:v>
                </c:pt>
                <c:pt idx="362">
                  <c:v>1.015016014278558E-2</c:v>
                </c:pt>
                <c:pt idx="363">
                  <c:v>1.0156250859356675E-2</c:v>
                </c:pt>
                <c:pt idx="364">
                  <c:v>1.017164333347198E-2</c:v>
                </c:pt>
                <c:pt idx="365">
                  <c:v>1.018590829626298E-2</c:v>
                </c:pt>
                <c:pt idx="366">
                  <c:v>1.0191680554374472E-2</c:v>
                </c:pt>
                <c:pt idx="367">
                  <c:v>1.0197399735982771E-2</c:v>
                </c:pt>
                <c:pt idx="368">
                  <c:v>1.02089506716041E-2</c:v>
                </c:pt>
                <c:pt idx="369">
                  <c:v>1.0219745698263338E-2</c:v>
                </c:pt>
                <c:pt idx="370">
                  <c:v>1.0225199497675419E-2</c:v>
                </c:pt>
                <c:pt idx="371">
                  <c:v>1.0230600220664243E-2</c:v>
                </c:pt>
                <c:pt idx="372">
                  <c:v>1.0235947867309747E-2</c:v>
                </c:pt>
                <c:pt idx="373">
                  <c:v>1.0249489289013702E-2</c:v>
                </c:pt>
                <c:pt idx="374">
                  <c:v>1.026188995314925E-2</c:v>
                </c:pt>
                <c:pt idx="375">
                  <c:v>1.026188995314925E-2</c:v>
                </c:pt>
                <c:pt idx="376">
                  <c:v>1.0266919140935471E-2</c:v>
                </c:pt>
                <c:pt idx="377">
                  <c:v>1.0271895252218499E-2</c:v>
                </c:pt>
                <c:pt idx="378">
                  <c:v>1.0281964202638605E-2</c:v>
                </c:pt>
                <c:pt idx="379">
                  <c:v>1.0291268932798303E-2</c:v>
                </c:pt>
                <c:pt idx="380">
                  <c:v>1.0295979661805177E-2</c:v>
                </c:pt>
                <c:pt idx="381">
                  <c:v>1.0300637314308858E-2</c:v>
                </c:pt>
                <c:pt idx="382">
                  <c:v>1.0305241890229411E-2</c:v>
                </c:pt>
                <c:pt idx="383">
                  <c:v>1.0314569635232473E-2</c:v>
                </c:pt>
                <c:pt idx="384">
                  <c:v>1.0323129429359312E-2</c:v>
                </c:pt>
                <c:pt idx="385">
                  <c:v>1.0327468622923774E-2</c:v>
                </c:pt>
                <c:pt idx="386">
                  <c:v>1.0331754739985044E-2</c:v>
                </c:pt>
                <c:pt idx="387">
                  <c:v>1.0335987780543121E-2</c:v>
                </c:pt>
                <c:pt idx="388">
                  <c:v>1.0344574176324173E-2</c:v>
                </c:pt>
                <c:pt idx="389">
                  <c:v>1.0352389177743504E-2</c:v>
                </c:pt>
                <c:pt idx="390">
                  <c:v>1.0356356835865554E-2</c:v>
                </c:pt>
                <c:pt idx="391">
                  <c:v>1.036027141732454E-2</c:v>
                </c:pt>
                <c:pt idx="392">
                  <c:v>1.0364132922440206E-2</c:v>
                </c:pt>
                <c:pt idx="393">
                  <c:v>1.0371977823968592E-2</c:v>
                </c:pt>
                <c:pt idx="394">
                  <c:v>1.0379048177471262E-2</c:v>
                </c:pt>
                <c:pt idx="395">
                  <c:v>1.0382644299911092E-2</c:v>
                </c:pt>
                <c:pt idx="396">
                  <c:v>1.0386187345847731E-2</c:v>
                </c:pt>
                <c:pt idx="397">
                  <c:v>1.0389677315281176E-2</c:v>
                </c:pt>
                <c:pt idx="398">
                  <c:v>1.0398587370095136E-2</c:v>
                </c:pt>
                <c:pt idx="399">
                  <c:v>1.0406331014580772E-2</c:v>
                </c:pt>
                <c:pt idx="400">
                  <c:v>1.0406331014580772E-2</c:v>
                </c:pt>
                <c:pt idx="401">
                  <c:v>1.040950252483519E-2</c:v>
                </c:pt>
                <c:pt idx="402">
                  <c:v>1.0412620958586416E-2</c:v>
                </c:pt>
                <c:pt idx="403">
                  <c:v>1.0418982431961155E-2</c:v>
                </c:pt>
                <c:pt idx="404">
                  <c:v>1.042456392823965E-2</c:v>
                </c:pt>
                <c:pt idx="405">
                  <c:v>1.0427416979315041E-2</c:v>
                </c:pt>
                <c:pt idx="406">
                  <c:v>1.0430216953887239E-2</c:v>
                </c:pt>
                <c:pt idx="407">
                  <c:v>1.0432963851876309E-2</c:v>
                </c:pt>
                <c:pt idx="408">
                  <c:v>1.0438583389245082E-2</c:v>
                </c:pt>
                <c:pt idx="409">
                  <c:v>1.0443420678400983E-2</c:v>
                </c:pt>
                <c:pt idx="410">
                  <c:v>1.0445902193714218E-2</c:v>
                </c:pt>
                <c:pt idx="411">
                  <c:v>1.0448330632364389E-2</c:v>
                </c:pt>
                <c:pt idx="412">
                  <c:v>1.0450705994591303E-2</c:v>
                </c:pt>
                <c:pt idx="413">
                  <c:v>1.0455583446979944E-2</c:v>
                </c:pt>
                <c:pt idx="414">
                  <c:v>1.0459676677907481E-2</c:v>
                </c:pt>
                <c:pt idx="415">
                  <c:v>1.0461786657298688E-2</c:v>
                </c:pt>
                <c:pt idx="416">
                  <c:v>1.0463843560186703E-2</c:v>
                </c:pt>
                <c:pt idx="417">
                  <c:v>1.0465847386491589E-2</c:v>
                </c:pt>
                <c:pt idx="418">
                  <c:v>1.0469982604019989E-2</c:v>
                </c:pt>
                <c:pt idx="419">
                  <c:v>1.0473331926199592E-2</c:v>
                </c:pt>
                <c:pt idx="420">
                  <c:v>1.0475085522427818E-2</c:v>
                </c:pt>
                <c:pt idx="421">
                  <c:v>1.0476861805468474E-2</c:v>
                </c:pt>
                <c:pt idx="422">
                  <c:v>1.0478675927840797E-2</c:v>
                </c:pt>
                <c:pt idx="423">
                  <c:v>1.0482735533159371E-2</c:v>
                </c:pt>
                <c:pt idx="424">
                  <c:v>1.0486310812165556E-2</c:v>
                </c:pt>
                <c:pt idx="425">
                  <c:v>1.0488314131835708E-2</c:v>
                </c:pt>
                <c:pt idx="426">
                  <c:v>1.0490355290917464E-2</c:v>
                </c:pt>
                <c:pt idx="427">
                  <c:v>1.0497355782543849E-2</c:v>
                </c:pt>
                <c:pt idx="428">
                  <c:v>1.0503396874330662E-2</c:v>
                </c:pt>
                <c:pt idx="429">
                  <c:v>1.0505702909693326E-2</c:v>
                </c:pt>
                <c:pt idx="430">
                  <c:v>1.0508046784467595E-2</c:v>
                </c:pt>
                <c:pt idx="431">
                  <c:v>1.0513167669250478E-2</c:v>
                </c:pt>
                <c:pt idx="432">
                  <c:v>1.0517800678240263E-2</c:v>
                </c:pt>
                <c:pt idx="433">
                  <c:v>1.0520333750312361E-2</c:v>
                </c:pt>
                <c:pt idx="434">
                  <c:v>1.0522904661875998E-2</c:v>
                </c:pt>
                <c:pt idx="435">
                  <c:v>1.0525513412931176E-2</c:v>
                </c:pt>
                <c:pt idx="436">
                  <c:v>1.0531165102127815E-2</c:v>
                </c:pt>
                <c:pt idx="437">
                  <c:v>1.0536326811667607E-2</c:v>
                </c:pt>
                <c:pt idx="438">
                  <c:v>1.0539124760020613E-2</c:v>
                </c:pt>
                <c:pt idx="439">
                  <c:v>1.0541960547785223E-2</c:v>
                </c:pt>
                <c:pt idx="440">
                  <c:v>1.0544834175121309E-2</c:v>
                </c:pt>
                <c:pt idx="441">
                  <c:v>1.0551016779336564E-2</c:v>
                </c:pt>
                <c:pt idx="442">
                  <c:v>1.0556707078981376E-2</c:v>
                </c:pt>
                <c:pt idx="443">
                  <c:v>1.055976990361529E-2</c:v>
                </c:pt>
                <c:pt idx="444">
                  <c:v>1.0562870567740745E-2</c:v>
                </c:pt>
                <c:pt idx="445">
                  <c:v>1.056600907135774E-2</c:v>
                </c:pt>
                <c:pt idx="446">
                  <c:v>1.0572722701809312E-2</c:v>
                </c:pt>
                <c:pt idx="447">
                  <c:v>1.057894148058125E-2</c:v>
                </c:pt>
                <c:pt idx="448">
                  <c:v>1.0582269181496073E-2</c:v>
                </c:pt>
                <c:pt idx="449">
                  <c:v>1.0585634722062309E-2</c:v>
                </c:pt>
                <c:pt idx="450">
                  <c:v>1.0589038101960213E-2</c:v>
                </c:pt>
                <c:pt idx="451">
                  <c:v>1.0598203725160626E-2</c:v>
                </c:pt>
                <c:pt idx="452">
                  <c:v>1.0606622594142578E-2</c:v>
                </c:pt>
                <c:pt idx="453">
                  <c:v>1.0610253010989723E-2</c:v>
                </c:pt>
                <c:pt idx="454">
                  <c:v>1.0613921267408344E-2</c:v>
                </c:pt>
                <c:pt idx="455">
                  <c:v>1.0621697286490317E-2</c:v>
                </c:pt>
                <c:pt idx="456">
                  <c:v>1.0628972687838356E-2</c:v>
                </c:pt>
                <c:pt idx="457">
                  <c:v>1.0632830141714678E-2</c:v>
                </c:pt>
                <c:pt idx="458">
                  <c:v>1.0636725435082539E-2</c:v>
                </c:pt>
                <c:pt idx="459">
                  <c:v>1.0640658567862005E-2</c:v>
                </c:pt>
                <c:pt idx="460">
                  <c:v>1.064896595101672E-2</c:v>
                </c:pt>
                <c:pt idx="461">
                  <c:v>1.0656769494294949E-2</c:v>
                </c:pt>
                <c:pt idx="462">
                  <c:v>1.0660891824691987E-2</c:v>
                </c:pt>
                <c:pt idx="463">
                  <c:v>1.0665051994580566E-2</c:v>
                </c:pt>
                <c:pt idx="464">
                  <c:v>1.0669250003960684E-2</c:v>
                </c:pt>
                <c:pt idx="465">
                  <c:v>1.0680409488457165E-2</c:v>
                </c:pt>
                <c:pt idx="466">
                  <c:v>1.0690807643554123E-2</c:v>
                </c:pt>
                <c:pt idx="467">
                  <c:v>1.0695232689963419E-2</c:v>
                </c:pt>
                <c:pt idx="468">
                  <c:v>1.069969557594419E-2</c:v>
                </c:pt>
                <c:pt idx="469">
                  <c:v>1.0709066030782921E-2</c:v>
                </c:pt>
                <c:pt idx="470">
                  <c:v>1.0717925515102422E-2</c:v>
                </c:pt>
                <c:pt idx="471">
                  <c:v>1.0722577598700767E-2</c:v>
                </c:pt>
                <c:pt idx="472">
                  <c:v>1.0727267521790651E-2</c:v>
                </c:pt>
                <c:pt idx="473">
                  <c:v>1.0731995284452012E-2</c:v>
                </c:pt>
                <c:pt idx="474">
                  <c:v>1.074189744876719E-2</c:v>
                </c:pt>
                <c:pt idx="475">
                  <c:v>1.07512847303326E-2</c:v>
                </c:pt>
                <c:pt idx="476">
                  <c:v>1.0756201690611533E-2</c:v>
                </c:pt>
                <c:pt idx="477">
                  <c:v>1.0761156490461943E-2</c:v>
                </c:pt>
                <c:pt idx="478">
                  <c:v>1.0766149129883829E-2</c:v>
                </c:pt>
                <c:pt idx="479">
                  <c:v>1.0776583120861716E-2</c:v>
                </c:pt>
                <c:pt idx="480">
                  <c:v>1.0786498082806517E-2</c:v>
                </c:pt>
                <c:pt idx="481">
                  <c:v>1.0791679920005848E-2</c:v>
                </c:pt>
                <c:pt idx="482">
                  <c:v>1.0796899596616782E-2</c:v>
                </c:pt>
                <c:pt idx="483">
                  <c:v>1.0802139880983219E-2</c:v>
                </c:pt>
                <c:pt idx="484">
                  <c:v>1.081276115961316E-2</c:v>
                </c:pt>
                <c:pt idx="485">
                  <c:v>1.0822514434867259E-2</c:v>
                </c:pt>
                <c:pt idx="486">
                  <c:v>1.0827444195546931E-2</c:v>
                </c:pt>
                <c:pt idx="487">
                  <c:v>1.0832308405062108E-2</c:v>
                </c:pt>
                <c:pt idx="488">
                  <c:v>1.083710706357266E-2</c:v>
                </c:pt>
                <c:pt idx="489">
                  <c:v>1.0846812675220363E-2</c:v>
                </c:pt>
                <c:pt idx="490">
                  <c:v>1.0855646186209711E-2</c:v>
                </c:pt>
                <c:pt idx="491">
                  <c:v>1.0862483639972886E-2</c:v>
                </c:pt>
                <c:pt idx="492">
                  <c:v>1.0868862241499855E-2</c:v>
                </c:pt>
                <c:pt idx="493">
                  <c:v>1.0868862241499855E-2</c:v>
                </c:pt>
                <c:pt idx="494">
                  <c:v>1.0877651998182358E-2</c:v>
                </c:pt>
                <c:pt idx="495">
                  <c:v>1.0885565932490238E-2</c:v>
                </c:pt>
                <c:pt idx="496">
                  <c:v>1.0889577977426512E-2</c:v>
                </c:pt>
                <c:pt idx="497">
                  <c:v>1.0893524471278226E-2</c:v>
                </c:pt>
                <c:pt idx="498">
                  <c:v>1.0897405413885508E-2</c:v>
                </c:pt>
                <c:pt idx="499">
                  <c:v>1.0905279126127709E-2</c:v>
                </c:pt>
                <c:pt idx="500">
                  <c:v>1.0912273672829542E-2</c:v>
                </c:pt>
                <c:pt idx="501">
                  <c:v>1.0915826859694278E-2</c:v>
                </c:pt>
                <c:pt idx="502">
                  <c:v>1.0919314495394516E-2</c:v>
                </c:pt>
                <c:pt idx="503">
                  <c:v>1.0922736580010195E-2</c:v>
                </c:pt>
                <c:pt idx="504">
                  <c:v>1.0929694056738271E-2</c:v>
                </c:pt>
                <c:pt idx="505">
                  <c:v>1.09357694065082E-2</c:v>
                </c:pt>
                <c:pt idx="506">
                  <c:v>1.093886373522146E-2</c:v>
                </c:pt>
                <c:pt idx="507">
                  <c:v>1.0941892512690288E-2</c:v>
                </c:pt>
                <c:pt idx="508">
                  <c:v>1.0944855739154491E-2</c:v>
                </c:pt>
                <c:pt idx="509">
                  <c:v>1.0950896788122222E-2</c:v>
                </c:pt>
                <c:pt idx="510">
                  <c:v>1.0956053132806787E-2</c:v>
                </c:pt>
                <c:pt idx="511">
                  <c:v>1.0958688603288635E-2</c:v>
                </c:pt>
                <c:pt idx="512">
                  <c:v>1.0961258522685924E-2</c:v>
                </c:pt>
                <c:pt idx="513">
                  <c:v>1.0963762890678908E-2</c:v>
                </c:pt>
                <c:pt idx="514">
                  <c:v>1.096888731852097E-2</c:v>
                </c:pt>
                <c:pt idx="515">
                  <c:v>1.0973124851325622E-2</c:v>
                </c:pt>
                <c:pt idx="516">
                  <c:v>1.0975301463576059E-2</c:v>
                </c:pt>
                <c:pt idx="517">
                  <c:v>1.0977412524502128E-2</c:v>
                </c:pt>
                <c:pt idx="518">
                  <c:v>1.0990354517979029E-2</c:v>
                </c:pt>
                <c:pt idx="519">
                  <c:v>1.1000084502716945E-2</c:v>
                </c:pt>
                <c:pt idx="520">
                  <c:v>1.1007271412983854E-2</c:v>
                </c:pt>
                <c:pt idx="521">
                  <c:v>1.1010118521053158E-2</c:v>
                </c:pt>
                <c:pt idx="522">
                  <c:v>1.1009753619743989E-2</c:v>
                </c:pt>
                <c:pt idx="523">
                  <c:v>1.100619091904953E-2</c:v>
                </c:pt>
                <c:pt idx="524">
                  <c:v>1.1001789244584614E-2</c:v>
                </c:pt>
                <c:pt idx="525">
                  <c:v>1.0998353240143643E-2</c:v>
                </c:pt>
                <c:pt idx="526">
                  <c:v>1.0995882905646681E-2</c:v>
                </c:pt>
                <c:pt idx="527">
                  <c:v>1.0994378241093727E-2</c:v>
                </c:pt>
                <c:pt idx="528">
                  <c:v>1.0993839246484782E-2</c:v>
                </c:pt>
                <c:pt idx="529">
                  <c:v>1.0994265921819846E-2</c:v>
                </c:pt>
                <c:pt idx="530">
                  <c:v>1.0995658267098918E-2</c:v>
                </c:pt>
                <c:pt idx="531">
                  <c:v>1.0998016282321998E-2</c:v>
                </c:pt>
                <c:pt idx="532">
                  <c:v>1.1002809794735668E-2</c:v>
                </c:pt>
                <c:pt idx="533">
                  <c:v>1.1005629322680122E-2</c:v>
                </c:pt>
                <c:pt idx="534">
                  <c:v>1.1010884347975036E-2</c:v>
                </c:pt>
                <c:pt idx="535">
                  <c:v>1.1017105043293896E-2</c:v>
                </c:pt>
                <c:pt idx="536">
                  <c:v>1.1024291408716635E-2</c:v>
                </c:pt>
                <c:pt idx="537">
                  <c:v>1.1038365659801208E-2</c:v>
                </c:pt>
                <c:pt idx="538">
                  <c:v>1.10472048341137E-2</c:v>
                </c:pt>
                <c:pt idx="539">
                  <c:v>1.1057840021884147E-2</c:v>
                </c:pt>
                <c:pt idx="540">
                  <c:v>1.1071176975905317E-2</c:v>
                </c:pt>
                <c:pt idx="541">
                  <c:v>1.108200740901566E-2</c:v>
                </c:pt>
                <c:pt idx="542">
                  <c:v>1.1095539608536598E-2</c:v>
                </c:pt>
                <c:pt idx="543">
                  <c:v>1.1110037478800905E-2</c:v>
                </c:pt>
                <c:pt idx="544">
                  <c:v>1.1127788927431936E-2</c:v>
                </c:pt>
                <c:pt idx="545">
                  <c:v>1.1141930231959307E-2</c:v>
                </c:pt>
                <c:pt idx="546">
                  <c:v>1.1159325115253083E-2</c:v>
                </c:pt>
                <c:pt idx="547">
                  <c:v>1.1177685669769843E-2</c:v>
                </c:pt>
                <c:pt idx="548">
                  <c:v>1.1197011895669462E-2</c:v>
                </c:pt>
                <c:pt idx="549">
                  <c:v>1.121730379311181E-2</c:v>
                </c:pt>
                <c:pt idx="550">
                  <c:v>1.1238561362336696E-2</c:v>
                </c:pt>
                <c:pt idx="551">
                  <c:v>1.1260784603503993E-2</c:v>
                </c:pt>
                <c:pt idx="552">
                  <c:v>1.1283973516693635E-2</c:v>
                </c:pt>
                <c:pt idx="553">
                  <c:v>1.131520678074871E-2</c:v>
                </c:pt>
                <c:pt idx="554">
                  <c:v>1.1333248360179127E-2</c:v>
                </c:pt>
                <c:pt idx="555">
                  <c:v>1.1363139682796231E-2</c:v>
                </c:pt>
                <c:pt idx="556">
                  <c:v>1.1386385894311957E-2</c:v>
                </c:pt>
                <c:pt idx="557">
                  <c:v>1.1414403170890708E-2</c:v>
                </c:pt>
                <c:pt idx="558">
                  <c:v>1.1447605372758574E-2</c:v>
                </c:pt>
                <c:pt idx="559">
                  <c:v>1.147333474435186E-2</c:v>
                </c:pt>
                <c:pt idx="560">
                  <c:v>1.150424904163394E-2</c:v>
                </c:pt>
                <c:pt idx="561">
                  <c:v>1.1536129012936769E-2</c:v>
                </c:pt>
                <c:pt idx="562">
                  <c:v>1.1568974658580089E-2</c:v>
                </c:pt>
                <c:pt idx="563">
                  <c:v>1.1602785978803709E-2</c:v>
                </c:pt>
                <c:pt idx="564">
                  <c:v>1.1637562973847437E-2</c:v>
                </c:pt>
                <c:pt idx="565">
                  <c:v>1.1673305643951082E-2</c:v>
                </c:pt>
                <c:pt idx="566">
                  <c:v>1.1710009644350095E-2</c:v>
                </c:pt>
                <c:pt idx="567">
                  <c:v>1.1746953684257377E-2</c:v>
                </c:pt>
                <c:pt idx="568">
                  <c:v>1.1783585932212404E-2</c:v>
                </c:pt>
                <c:pt idx="569">
                  <c:v>1.1819906388375045E-2</c:v>
                </c:pt>
                <c:pt idx="570">
                  <c:v>1.1855915052585431E-2</c:v>
                </c:pt>
                <c:pt idx="571">
                  <c:v>1.18966860255032E-2</c:v>
                </c:pt>
                <c:pt idx="572">
                  <c:v>1.1932026563679088E-2</c:v>
                </c:pt>
                <c:pt idx="573">
                  <c:v>1.1962070292383942E-2</c:v>
                </c:pt>
                <c:pt idx="574">
                  <c:v>1.1996831787746132E-2</c:v>
                </c:pt>
                <c:pt idx="575">
                  <c:v>1.2031281490676449E-2</c:v>
                </c:pt>
                <c:pt idx="576">
                  <c:v>1.2065419401094957E-2</c:v>
                </c:pt>
                <c:pt idx="577">
                  <c:v>1.209924551892172E-2</c:v>
                </c:pt>
                <c:pt idx="578">
                  <c:v>1.213752215230457E-2</c:v>
                </c:pt>
                <c:pt idx="579">
                  <c:v>1.216596237640033E-2</c:v>
                </c:pt>
                <c:pt idx="580">
                  <c:v>1.2198853115812369E-2</c:v>
                </c:pt>
                <c:pt idx="581">
                  <c:v>1.2231432062312919E-2</c:v>
                </c:pt>
                <c:pt idx="582">
                  <c:v>1.2268283356648979E-2</c:v>
                </c:pt>
                <c:pt idx="583">
                  <c:v>1.2295654576099935E-2</c:v>
                </c:pt>
                <c:pt idx="584">
                  <c:v>1.2327298143226528E-2</c:v>
                </c:pt>
                <c:pt idx="585">
                  <c:v>1.2358629917041952E-2</c:v>
                </c:pt>
                <c:pt idx="586">
                  <c:v>1.2389649897466271E-2</c:v>
                </c:pt>
                <c:pt idx="587">
                  <c:v>1.2420358084499483E-2</c:v>
                </c:pt>
                <c:pt idx="588">
                  <c:v>1.2450754477981718E-2</c:v>
                </c:pt>
                <c:pt idx="589">
                  <c:v>1.2487460988612753E-2</c:v>
                </c:pt>
                <c:pt idx="590">
                  <c:v>1.2514839689439228E-2</c:v>
                </c:pt>
                <c:pt idx="591">
                  <c:v>1.2544256159898737E-2</c:v>
                </c:pt>
                <c:pt idx="592">
                  <c:v>1.2573360836487524E-2</c:v>
                </c:pt>
                <c:pt idx="593">
                  <c:v>1.2602153719125653E-2</c:v>
                </c:pt>
                <c:pt idx="594">
                  <c:v>1.2630634807733188E-2</c:v>
                </c:pt>
                <c:pt idx="595">
                  <c:v>1.2658804102310128E-2</c:v>
                </c:pt>
                <c:pt idx="596">
                  <c:v>1.2686661602696603E-2</c:v>
                </c:pt>
                <c:pt idx="597">
                  <c:v>1.2714207308892611E-2</c:v>
                </c:pt>
                <c:pt idx="598">
                  <c:v>1.2741441220738281E-2</c:v>
                </c:pt>
                <c:pt idx="599">
                  <c:v>1.2768363338313549E-2</c:v>
                </c:pt>
                <c:pt idx="600">
                  <c:v>1.2794973661378606E-2</c:v>
                </c:pt>
                <c:pt idx="601">
                  <c:v>1.2821272189933453E-2</c:v>
                </c:pt>
                <c:pt idx="602">
                  <c:v>1.2847258923978089E-2</c:v>
                </c:pt>
                <c:pt idx="603">
                  <c:v>1.2872933863352642E-2</c:v>
                </c:pt>
                <c:pt idx="604">
                  <c:v>1.2905486352376982E-2</c:v>
                </c:pt>
                <c:pt idx="605">
                  <c:v>1.293044861799153E-2</c:v>
                </c:pt>
                <c:pt idx="606">
                  <c:v>1.2955099088776123E-2</c:v>
                </c:pt>
                <c:pt idx="607">
                  <c:v>1.2979437764570889E-2</c:v>
                </c:pt>
                <c:pt idx="608">
                  <c:v>1.3003464645535701E-2</c:v>
                </c:pt>
                <c:pt idx="609">
                  <c:v>1.3027179731350813E-2</c:v>
                </c:pt>
                <c:pt idx="610">
                  <c:v>1.3050583022016227E-2</c:v>
                </c:pt>
                <c:pt idx="611">
                  <c:v>1.3073674517611877E-2</c:v>
                </c:pt>
                <c:pt idx="612">
                  <c:v>1.3096454217977893E-2</c:v>
                </c:pt>
                <c:pt idx="613">
                  <c:v>1.3118922122954402E-2</c:v>
                </c:pt>
                <c:pt idx="614">
                  <c:v>1.3141078232621339E-2</c:v>
                </c:pt>
                <c:pt idx="615">
                  <c:v>1.3168281382673896E-2</c:v>
                </c:pt>
                <c:pt idx="616">
                  <c:v>1.3184455065786693E-2</c:v>
                </c:pt>
                <c:pt idx="617">
                  <c:v>1.3205675789045301E-2</c:v>
                </c:pt>
                <c:pt idx="618">
                  <c:v>1.3226598985500715E-2</c:v>
                </c:pt>
                <c:pt idx="619">
                  <c:v>1.3247624178367445E-2</c:v>
                </c:pt>
                <c:pt idx="620">
                  <c:v>1.3268936860866276E-2</c:v>
                </c:pt>
                <c:pt idx="621">
                  <c:v>1.3290537032917271E-2</c:v>
                </c:pt>
                <c:pt idx="622">
                  <c:v>1.3312424694600367E-2</c:v>
                </c:pt>
                <c:pt idx="623">
                  <c:v>1.3334599845995498E-2</c:v>
                </c:pt>
                <c:pt idx="624">
                  <c:v>1.3357062487182603E-2</c:v>
                </c:pt>
                <c:pt idx="625">
                  <c:v>1.3379812618081743E-2</c:v>
                </c:pt>
                <c:pt idx="626">
                  <c:v>1.3402850238932729E-2</c:v>
                </c:pt>
                <c:pt idx="627">
                  <c:v>1.3426175349735558E-2</c:v>
                </c:pt>
                <c:pt idx="628">
                  <c:v>1.3449787950410297E-2</c:v>
                </c:pt>
                <c:pt idx="629">
                  <c:v>1.3473688041116816E-2</c:v>
                </c:pt>
                <c:pt idx="630">
                  <c:v>1.3497875621935052E-2</c:v>
                </c:pt>
                <c:pt idx="631">
                  <c:v>1.352235069294494E-2</c:v>
                </c:pt>
                <c:pt idx="632">
                  <c:v>1.3547113254146481E-2</c:v>
                </c:pt>
                <c:pt idx="633">
                  <c:v>1.3572163305619611E-2</c:v>
                </c:pt>
                <c:pt idx="634">
                  <c:v>1.3597500847284394E-2</c:v>
                </c:pt>
                <c:pt idx="635">
                  <c:v>1.3623125879460574E-2</c:v>
                </c:pt>
                <c:pt idx="636">
                  <c:v>1.3657014801875533E-2</c:v>
                </c:pt>
                <c:pt idx="637">
                  <c:v>1.3675238415107316E-2</c:v>
                </c:pt>
                <c:pt idx="638">
                  <c:v>1.3701725918817687E-2</c:v>
                </c:pt>
                <c:pt idx="639">
                  <c:v>1.372850091311939E-2</c:v>
                </c:pt>
                <c:pt idx="640">
                  <c:v>1.3764406636921578E-2</c:v>
                </c:pt>
                <c:pt idx="641">
                  <c:v>1.3789607387579839E-2</c:v>
                </c:pt>
                <c:pt idx="642">
                  <c:v>1.3810550840451796E-2</c:v>
                </c:pt>
                <c:pt idx="643">
                  <c:v>1.3838475797998129E-2</c:v>
                </c:pt>
                <c:pt idx="644">
                  <c:v>1.3866688246375602E-2</c:v>
                </c:pt>
                <c:pt idx="645">
                  <c:v>1.3895188185824026E-2</c:v>
                </c:pt>
                <c:pt idx="646">
                  <c:v>1.3923975616423334E-2</c:v>
                </c:pt>
                <c:pt idx="647">
                  <c:v>1.3953050538173528E-2</c:v>
                </c:pt>
                <c:pt idx="648">
                  <c:v>1.3982412951154544E-2</c:v>
                </c:pt>
                <c:pt idx="649">
                  <c:v>1.4012062855366381E-2</c:v>
                </c:pt>
                <c:pt idx="650">
                  <c:v>1.4042000251048847E-2</c:v>
                </c:pt>
                <c:pt idx="651">
                  <c:v>1.4072225138122008E-2</c:v>
                </c:pt>
                <c:pt idx="652">
                  <c:v>1.4102737516745734E-2</c:v>
                </c:pt>
                <c:pt idx="653">
                  <c:v>1.4133537386999961E-2</c:v>
                </c:pt>
                <c:pt idx="654">
                  <c:v>1.4174681623225993E-2</c:v>
                </c:pt>
                <c:pt idx="655">
                  <c:v>1.4195999602479858E-2</c:v>
                </c:pt>
                <c:pt idx="656">
                  <c:v>1.42276619478654E-2</c:v>
                </c:pt>
                <c:pt idx="657">
                  <c:v>1.4259611785201187E-2</c:v>
                </c:pt>
                <c:pt idx="658">
                  <c:v>1.4291849114487221E-2</c:v>
                </c:pt>
                <c:pt idx="659">
                  <c:v>1.4324373935803436E-2</c:v>
                </c:pt>
                <c:pt idx="660">
                  <c:v>1.4357186249309706E-2</c:v>
                </c:pt>
                <c:pt idx="661">
                  <c:v>1.439028605500603E-2</c:v>
                </c:pt>
                <c:pt idx="662">
                  <c:v>1.4423673352892408E-2</c:v>
                </c:pt>
                <c:pt idx="663">
                  <c:v>1.4457348143288584E-2</c:v>
                </c:pt>
                <c:pt idx="664">
                  <c:v>1.4491310426034687E-2</c:v>
                </c:pt>
                <c:pt idx="665">
                  <c:v>1.4525560201370524E-2</c:v>
                </c:pt>
                <c:pt idx="666">
                  <c:v>1.456009746921616E-2</c:v>
                </c:pt>
                <c:pt idx="667">
                  <c:v>1.4594922229731466E-2</c:v>
                </c:pt>
                <c:pt idx="668">
                  <c:v>1.4630034483156251E-2</c:v>
                </c:pt>
                <c:pt idx="669">
                  <c:v>1.4665434229330643E-2</c:v>
                </c:pt>
                <c:pt idx="670">
                  <c:v>1.4701119495112991E-2</c:v>
                </c:pt>
                <c:pt idx="671">
                  <c:v>1.4736762699980588E-2</c:v>
                </c:pt>
                <c:pt idx="672">
                  <c:v>1.4772113225127725E-2</c:v>
                </c:pt>
                <c:pt idx="673">
                  <c:v>1.4807171070314595E-2</c:v>
                </c:pt>
                <c:pt idx="674">
                  <c:v>1.4841936235621134E-2</c:v>
                </c:pt>
                <c:pt idx="675">
                  <c:v>1.4876408720887468E-2</c:v>
                </c:pt>
                <c:pt idx="676">
                  <c:v>1.4910588526033663E-2</c:v>
                </c:pt>
                <c:pt idx="677">
                  <c:v>1.4944475650979783E-2</c:v>
                </c:pt>
                <c:pt idx="678">
                  <c:v>1.497807009564589E-2</c:v>
                </c:pt>
                <c:pt idx="679">
                  <c:v>1.501137185995205E-2</c:v>
                </c:pt>
                <c:pt idx="680">
                  <c:v>1.5044380943738389E-2</c:v>
                </c:pt>
                <c:pt idx="681">
                  <c:v>1.5077097347084845E-2</c:v>
                </c:pt>
                <c:pt idx="682">
                  <c:v>1.5109521069831544E-2</c:v>
                </c:pt>
                <c:pt idx="683">
                  <c:v>1.5141652111818615E-2</c:v>
                </c:pt>
                <c:pt idx="684">
                  <c:v>1.5173490473046058E-2</c:v>
                </c:pt>
                <c:pt idx="685">
                  <c:v>1.5205036153513873E-2</c:v>
                </c:pt>
                <c:pt idx="686">
                  <c:v>1.5245808438955066E-2</c:v>
                </c:pt>
                <c:pt idx="687">
                  <c:v>1.5267249471451194E-2</c:v>
                </c:pt>
                <c:pt idx="688">
                  <c:v>1.5307274364584345E-2</c:v>
                </c:pt>
                <c:pt idx="689">
                  <c:v>1.5328292065230897E-2</c:v>
                </c:pt>
                <c:pt idx="690">
                  <c:v>1.535837434030185E-2</c:v>
                </c:pt>
                <c:pt idx="691">
                  <c:v>1.5388163934053622E-2</c:v>
                </c:pt>
                <c:pt idx="692">
                  <c:v>1.5429768874812844E-2</c:v>
                </c:pt>
                <c:pt idx="693">
                  <c:v>1.5467546049654501E-2</c:v>
                </c:pt>
                <c:pt idx="694">
                  <c:v>1.5484647312700162E-2</c:v>
                </c:pt>
                <c:pt idx="695">
                  <c:v>1.5515544805004833E-2</c:v>
                </c:pt>
                <c:pt idx="696">
                  <c:v>1.5541430013374935E-2</c:v>
                </c:pt>
                <c:pt idx="697">
                  <c:v>1.5569382309879032E-2</c:v>
                </c:pt>
                <c:pt idx="698">
                  <c:v>1.5597041903534503E-2</c:v>
                </c:pt>
                <c:pt idx="699">
                  <c:v>1.5624408794208122E-2</c:v>
                </c:pt>
                <c:pt idx="700">
                  <c:v>1.5653744217698495E-2</c:v>
                </c:pt>
                <c:pt idx="701">
                  <c:v>1.567826446559728E-2</c:v>
                </c:pt>
                <c:pt idx="702">
                  <c:v>1.570475324596643E-2</c:v>
                </c:pt>
                <c:pt idx="703">
                  <c:v>1.5730949322527721E-2</c:v>
                </c:pt>
                <c:pt idx="704">
                  <c:v>1.5756852695041346E-2</c:v>
                </c:pt>
                <c:pt idx="705">
                  <c:v>1.5782463363400723E-2</c:v>
                </c:pt>
                <c:pt idx="706">
                  <c:v>1.5807781327366044E-2</c:v>
                </c:pt>
                <c:pt idx="707">
                  <c:v>1.5832806586750792E-2</c:v>
                </c:pt>
                <c:pt idx="708">
                  <c:v>1.5867351816067909E-2</c:v>
                </c:pt>
                <c:pt idx="709">
                  <c:v>1.5881978991085788E-2</c:v>
                </c:pt>
                <c:pt idx="710">
                  <c:v>1.5908189449842514E-2</c:v>
                </c:pt>
                <c:pt idx="711">
                  <c:v>1.5929980574940217E-2</c:v>
                </c:pt>
                <c:pt idx="712">
                  <c:v>1.5953542308784208E-2</c:v>
                </c:pt>
                <c:pt idx="713">
                  <c:v>1.5976811336981811E-2</c:v>
                </c:pt>
                <c:pt idx="714">
                  <c:v>1.6001771490399275E-2</c:v>
                </c:pt>
                <c:pt idx="715">
                  <c:v>1.6022471275771721E-2</c:v>
                </c:pt>
                <c:pt idx="716">
                  <c:v>1.6044862186044284E-2</c:v>
                </c:pt>
                <c:pt idx="717">
                  <c:v>1.6066960390004326E-2</c:v>
                </c:pt>
                <c:pt idx="718">
                  <c:v>1.6088765887491974E-2</c:v>
                </c:pt>
                <c:pt idx="719">
                  <c:v>1.6112162894597049E-2</c:v>
                </c:pt>
                <c:pt idx="720">
                  <c:v>1.6131498762463892E-2</c:v>
                </c:pt>
                <c:pt idx="721">
                  <c:v>1.6152426139601772E-2</c:v>
                </c:pt>
                <c:pt idx="722">
                  <c:v>1.617307053281003E-2</c:v>
                </c:pt>
                <c:pt idx="723">
                  <c:v>1.6193639369443957E-2</c:v>
                </c:pt>
                <c:pt idx="724">
                  <c:v>1.6214233122200383E-2</c:v>
                </c:pt>
                <c:pt idx="725">
                  <c:v>1.6234851791052662E-2</c:v>
                </c:pt>
                <c:pt idx="726">
                  <c:v>1.6255495376054085E-2</c:v>
                </c:pt>
                <c:pt idx="727">
                  <c:v>1.6278009291532669E-2</c:v>
                </c:pt>
                <c:pt idx="728">
                  <c:v>1.6298705424859783E-2</c:v>
                </c:pt>
                <c:pt idx="729">
                  <c:v>1.6317575627926573E-2</c:v>
                </c:pt>
                <c:pt idx="730">
                  <c:v>1.6338318877551217E-2</c:v>
                </c:pt>
                <c:pt idx="731">
                  <c:v>1.6359087043378295E-2</c:v>
                </c:pt>
                <c:pt idx="732">
                  <c:v>1.6379880125407809E-2</c:v>
                </c:pt>
                <c:pt idx="733">
                  <c:v>1.6402559869064248E-2</c:v>
                </c:pt>
                <c:pt idx="734">
                  <c:v>1.6421541038154075E-2</c:v>
                </c:pt>
                <c:pt idx="735">
                  <c:v>1.6442408868870828E-2</c:v>
                </c:pt>
                <c:pt idx="736">
                  <c:v>1.6463301615869952E-2</c:v>
                </c:pt>
                <c:pt idx="737">
                  <c:v>1.6484219279124801E-2</c:v>
                </c:pt>
                <c:pt idx="738">
                  <c:v>1.6510392645292526E-2</c:v>
                </c:pt>
                <c:pt idx="739">
                  <c:v>1.6526129354481611E-2</c:v>
                </c:pt>
                <c:pt idx="740">
                  <c:v>1.6547121766636863E-2</c:v>
                </c:pt>
                <c:pt idx="741">
                  <c:v>1.6568139095127776E-2</c:v>
                </c:pt>
                <c:pt idx="742">
                  <c:v>1.658918133990106E-2</c:v>
                </c:pt>
                <c:pt idx="743">
                  <c:v>1.6610248501063296E-2</c:v>
                </c:pt>
                <c:pt idx="744">
                  <c:v>1.663512470972961E-2</c:v>
                </c:pt>
                <c:pt idx="745">
                  <c:v>1.6654352233782532E-2</c:v>
                </c:pt>
                <c:pt idx="746">
                  <c:v>1.667359948275049E-2</c:v>
                </c:pt>
                <c:pt idx="747">
                  <c:v>1.6696666490041423E-2</c:v>
                </c:pt>
                <c:pt idx="748">
                  <c:v>1.6715958052548885E-2</c:v>
                </c:pt>
                <c:pt idx="749">
                  <c:v>1.6737174712071479E-2</c:v>
                </c:pt>
                <c:pt idx="750">
                  <c:v>1.6758416288036315E-2</c:v>
                </c:pt>
                <c:pt idx="751">
                  <c:v>1.677968278047004E-2</c:v>
                </c:pt>
                <c:pt idx="752">
                  <c:v>1.680288821030107E-2</c:v>
                </c:pt>
                <c:pt idx="753">
                  <c:v>1.6822290514744154E-2</c:v>
                </c:pt>
                <c:pt idx="754">
                  <c:v>1.6843631756584543E-2</c:v>
                </c:pt>
                <c:pt idx="755">
                  <c:v>1.6864997914973756E-2</c:v>
                </c:pt>
                <c:pt idx="756">
                  <c:v>1.6886388989858503E-2</c:v>
                </c:pt>
                <c:pt idx="757">
                  <c:v>1.6907804981292074E-2</c:v>
                </c:pt>
                <c:pt idx="758">
                  <c:v>1.6929245889274469E-2</c:v>
                </c:pt>
                <c:pt idx="759">
                  <c:v>1.6959119876904794E-2</c:v>
                </c:pt>
                <c:pt idx="760">
                  <c:v>1.6972202454912377E-2</c:v>
                </c:pt>
                <c:pt idx="761">
                  <c:v>1.6993718112647827E-2</c:v>
                </c:pt>
                <c:pt idx="762">
                  <c:v>1.7017200570978996E-2</c:v>
                </c:pt>
                <c:pt idx="763">
                  <c:v>1.7036824177845133E-2</c:v>
                </c:pt>
                <c:pt idx="764">
                  <c:v>1.7058414585386927E-2</c:v>
                </c:pt>
                <c:pt idx="765">
                  <c:v>1.7080029909584127E-2</c:v>
                </c:pt>
                <c:pt idx="766">
                  <c:v>1.7103623248593269E-2</c:v>
                </c:pt>
                <c:pt idx="767">
                  <c:v>1.7123335307944743E-2</c:v>
                </c:pt>
                <c:pt idx="768">
                  <c:v>1.7145025382108159E-2</c:v>
                </c:pt>
                <c:pt idx="769">
                  <c:v>1.7166740373006917E-2</c:v>
                </c:pt>
                <c:pt idx="770">
                  <c:v>1.7188480280614371E-2</c:v>
                </c:pt>
                <c:pt idx="771">
                  <c:v>1.7210245104930522E-2</c:v>
                </c:pt>
                <c:pt idx="772">
                  <c:v>1.7232034845982014E-2</c:v>
                </c:pt>
                <c:pt idx="773">
                  <c:v>1.7253849503795493E-2</c:v>
                </c:pt>
                <c:pt idx="774">
                  <c:v>1.7275689078344314E-2</c:v>
                </c:pt>
                <c:pt idx="775">
                  <c:v>1.7297479540125948E-2</c:v>
                </c:pt>
                <c:pt idx="776">
                  <c:v>1.7319068053769371E-2</c:v>
                </c:pt>
                <c:pt idx="777">
                  <c:v>1.7340447454978758E-2</c:v>
                </c:pt>
                <c:pt idx="778">
                  <c:v>1.7361617743727464E-2</c:v>
                </c:pt>
                <c:pt idx="779">
                  <c:v>1.7384486616975892E-2</c:v>
                </c:pt>
                <c:pt idx="780">
                  <c:v>1.7405224745670189E-2</c:v>
                </c:pt>
                <c:pt idx="781">
                  <c:v>1.7423873933850587E-2</c:v>
                </c:pt>
                <c:pt idx="782">
                  <c:v>1.7444207771477593E-2</c:v>
                </c:pt>
                <c:pt idx="783">
                  <c:v>1.7464332496057722E-2</c:v>
                </c:pt>
                <c:pt idx="784">
                  <c:v>1.748424810748439E-2</c:v>
                </c:pt>
                <c:pt idx="785">
                  <c:v>1.7505778559845364E-2</c:v>
                </c:pt>
                <c:pt idx="786">
                  <c:v>1.7523451990504313E-2</c:v>
                </c:pt>
                <c:pt idx="787">
                  <c:v>1.7542740261884404E-2</c:v>
                </c:pt>
                <c:pt idx="788">
                  <c:v>1.756181941968471E-2</c:v>
                </c:pt>
                <c:pt idx="789">
                  <c:v>1.7580689463825294E-2</c:v>
                </c:pt>
                <c:pt idx="790">
                  <c:v>1.760378427396958E-2</c:v>
                </c:pt>
                <c:pt idx="791">
                  <c:v>1.7617802210727618E-2</c:v>
                </c:pt>
                <c:pt idx="792">
                  <c:v>1.7636044913329485E-2</c:v>
                </c:pt>
                <c:pt idx="793">
                  <c:v>1.7654078501845305E-2</c:v>
                </c:pt>
                <c:pt idx="794">
                  <c:v>1.7671902976248433E-2</c:v>
                </c:pt>
                <c:pt idx="795">
                  <c:v>1.7689518336405641E-2</c:v>
                </c:pt>
                <c:pt idx="796">
                  <c:v>1.7710262432499846E-2</c:v>
                </c:pt>
                <c:pt idx="797">
                  <c:v>1.7725777191077707E-2</c:v>
                </c:pt>
                <c:pt idx="798">
                  <c:v>1.7741109730522453E-2</c:v>
                </c:pt>
                <c:pt idx="799">
                  <c:v>1.7759515899364864E-2</c:v>
                </c:pt>
                <c:pt idx="800">
                  <c:v>1.7774458420438677E-2</c:v>
                </c:pt>
                <c:pt idx="801">
                  <c:v>1.779081909328184E-2</c:v>
                </c:pt>
                <c:pt idx="802">
                  <c:v>1.7806970651266241E-2</c:v>
                </c:pt>
                <c:pt idx="803">
                  <c:v>1.7822913094311943E-2</c:v>
                </c:pt>
                <c:pt idx="804">
                  <c:v>1.7840202993990584E-2</c:v>
                </c:pt>
                <c:pt idx="805">
                  <c:v>1.7854170635240862E-2</c:v>
                </c:pt>
                <c:pt idx="806">
                  <c:v>1.7869485732964208E-2</c:v>
                </c:pt>
                <c:pt idx="807">
                  <c:v>1.788459171542911E-2</c:v>
                </c:pt>
                <c:pt idx="808">
                  <c:v>1.7899488582528988E-2</c:v>
                </c:pt>
                <c:pt idx="809">
                  <c:v>1.7914176334210552E-2</c:v>
                </c:pt>
                <c:pt idx="810">
                  <c:v>1.7933904090412511E-2</c:v>
                </c:pt>
                <c:pt idx="811">
                  <c:v>1.794292449099899E-2</c:v>
                </c:pt>
                <c:pt idx="812">
                  <c:v>1.7956984895945993E-2</c:v>
                </c:pt>
                <c:pt idx="813">
                  <c:v>1.7970836185181582E-2</c:v>
                </c:pt>
                <c:pt idx="814">
                  <c:v>1.7984478358599176E-2</c:v>
                </c:pt>
                <c:pt idx="815">
                  <c:v>1.799931160173962E-2</c:v>
                </c:pt>
                <c:pt idx="816">
                  <c:v>1.8011135357793862E-2</c:v>
                </c:pt>
                <c:pt idx="817">
                  <c:v>1.8024150183411081E-2</c:v>
                </c:pt>
                <c:pt idx="818">
                  <c:v>1.8038313219794766E-2</c:v>
                </c:pt>
                <c:pt idx="819">
                  <c:v>1.8049552486312237E-2</c:v>
                </c:pt>
                <c:pt idx="820">
                  <c:v>1.8061939963516238E-2</c:v>
                </c:pt>
                <c:pt idx="821">
                  <c:v>1.8074118324395982E-2</c:v>
                </c:pt>
                <c:pt idx="822">
                  <c:v>1.808608756895147E-2</c:v>
                </c:pt>
                <c:pt idx="823">
                  <c:v>1.809784769712941E-2</c:v>
                </c:pt>
                <c:pt idx="824">
                  <c:v>1.8109398708823221E-2</c:v>
                </c:pt>
                <c:pt idx="825">
                  <c:v>1.8120740604032903E-2</c:v>
                </c:pt>
                <c:pt idx="826">
                  <c:v>1.813187338262523E-2</c:v>
                </c:pt>
                <c:pt idx="827">
                  <c:v>1.8142916594143799E-2</c:v>
                </c:pt>
                <c:pt idx="828">
                  <c:v>1.8154117050572793E-2</c:v>
                </c:pt>
                <c:pt idx="829">
                  <c:v>1.8165486321297664E-2</c:v>
                </c:pt>
                <c:pt idx="830">
                  <c:v>1.8177024406318409E-2</c:v>
                </c:pt>
                <c:pt idx="831">
                  <c:v>1.8190034490601636E-2</c:v>
                </c:pt>
                <c:pt idx="832">
                  <c:v>1.8201922863387843E-2</c:v>
                </c:pt>
                <c:pt idx="833">
                  <c:v>1.8212651547848679E-2</c:v>
                </c:pt>
                <c:pt idx="834">
                  <c:v>1.8224864890639125E-2</c:v>
                </c:pt>
                <c:pt idx="835">
                  <c:v>1.8237247048045191E-2</c:v>
                </c:pt>
                <c:pt idx="836">
                  <c:v>1.8249798020013586E-2</c:v>
                </c:pt>
                <c:pt idx="837">
                  <c:v>1.8262517806704182E-2</c:v>
                </c:pt>
                <c:pt idx="838">
                  <c:v>1.8276798394183391E-2</c:v>
                </c:pt>
                <c:pt idx="839">
                  <c:v>1.8288463824331913E-2</c:v>
                </c:pt>
                <c:pt idx="840">
                  <c:v>1.830169005537563E-2</c:v>
                </c:pt>
                <c:pt idx="841">
                  <c:v>1.8315085101274775E-2</c:v>
                </c:pt>
                <c:pt idx="842">
                  <c:v>1.8330091890319533E-2</c:v>
                </c:pt>
                <c:pt idx="843">
                  <c:v>1.834238163809232E-2</c:v>
                </c:pt>
                <c:pt idx="844">
                  <c:v>1.8356283129037365E-2</c:v>
                </c:pt>
                <c:pt idx="845">
                  <c:v>1.8370353435130937E-2</c:v>
                </c:pt>
                <c:pt idx="846">
                  <c:v>1.8384592556399681E-2</c:v>
                </c:pt>
                <c:pt idx="847">
                  <c:v>1.8399000492923534E-2</c:v>
                </c:pt>
                <c:pt idx="848">
                  <c:v>1.8413577244755786E-2</c:v>
                </c:pt>
                <c:pt idx="849">
                  <c:v>1.8435286164151243E-2</c:v>
                </c:pt>
                <c:pt idx="850">
                  <c:v>1.8448734153713175E-2</c:v>
                </c:pt>
                <c:pt idx="851">
                  <c:v>1.846388814753297E-2</c:v>
                </c:pt>
                <c:pt idx="852">
                  <c:v>1.847921093832916E-2</c:v>
                </c:pt>
                <c:pt idx="853">
                  <c:v>1.8494702526021811E-2</c:v>
                </c:pt>
                <c:pt idx="854">
                  <c:v>1.8510362910850731E-2</c:v>
                </c:pt>
                <c:pt idx="855">
                  <c:v>1.8526192092656046E-2</c:v>
                </c:pt>
                <c:pt idx="856">
                  <c:v>1.8542190071517695E-2</c:v>
                </c:pt>
                <c:pt idx="857">
                  <c:v>1.8558356847515611E-2</c:v>
                </c:pt>
                <c:pt idx="858">
                  <c:v>1.8574692420649797E-2</c:v>
                </c:pt>
                <c:pt idx="859">
                  <c:v>1.8591196790840314E-2</c:v>
                </c:pt>
                <c:pt idx="860">
                  <c:v>1.8607869958247036E-2</c:v>
                </c:pt>
                <c:pt idx="861">
                  <c:v>1.8624711922790027E-2</c:v>
                </c:pt>
                <c:pt idx="862">
                  <c:v>1.8641722684629158E-2</c:v>
                </c:pt>
                <c:pt idx="863">
                  <c:v>1.8658902243604558E-2</c:v>
                </c:pt>
                <c:pt idx="864">
                  <c:v>1.8676250599876099E-2</c:v>
                </c:pt>
                <c:pt idx="865">
                  <c:v>1.8698803657937191E-2</c:v>
                </c:pt>
                <c:pt idx="866">
                  <c:v>1.8716537836622749E-2</c:v>
                </c:pt>
                <c:pt idx="867">
                  <c:v>1.8734440812604447E-2</c:v>
                </c:pt>
                <c:pt idx="868">
                  <c:v>1.8752512585882286E-2</c:v>
                </c:pt>
                <c:pt idx="869">
                  <c:v>1.8770753156616138E-2</c:v>
                </c:pt>
                <c:pt idx="870">
                  <c:v>1.8789162524726066E-2</c:v>
                </c:pt>
                <c:pt idx="871">
                  <c:v>1.8807740690371944E-2</c:v>
                </c:pt>
                <c:pt idx="872">
                  <c:v>1.8826487653393897E-2</c:v>
                </c:pt>
                <c:pt idx="873">
                  <c:v>1.8845403413871864E-2</c:v>
                </c:pt>
                <c:pt idx="874">
                  <c:v>1.8864487971965715E-2</c:v>
                </c:pt>
                <c:pt idx="875">
                  <c:v>1.8889377680939567E-2</c:v>
                </c:pt>
                <c:pt idx="876">
                  <c:v>1.8903163480601393E-2</c:v>
                </c:pt>
                <c:pt idx="877">
                  <c:v>1.8922754431383026E-2</c:v>
                </c:pt>
                <c:pt idx="878">
                  <c:v>1.8942493774343205E-2</c:v>
                </c:pt>
                <c:pt idx="879">
                  <c:v>1.896215167996651E-2</c:v>
                </c:pt>
                <c:pt idx="880">
                  <c:v>1.8981662636177177E-2</c:v>
                </c:pt>
                <c:pt idx="881">
                  <c:v>1.9001026642975205E-2</c:v>
                </c:pt>
                <c:pt idx="882">
                  <c:v>1.9020243700120787E-2</c:v>
                </c:pt>
                <c:pt idx="883">
                  <c:v>1.9039313807853731E-2</c:v>
                </c:pt>
                <c:pt idx="884">
                  <c:v>1.9058236966014164E-2</c:v>
                </c:pt>
                <c:pt idx="885">
                  <c:v>1.9077013174602087E-2</c:v>
                </c:pt>
                <c:pt idx="886">
                  <c:v>1.9095642433537563E-2</c:v>
                </c:pt>
                <c:pt idx="887">
                  <c:v>1.9114124742900529E-2</c:v>
                </c:pt>
                <c:pt idx="888">
                  <c:v>1.9132460102690985E-2</c:v>
                </c:pt>
                <c:pt idx="889">
                  <c:v>1.9150648512669122E-2</c:v>
                </c:pt>
                <c:pt idx="890">
                  <c:v>1.9168689973154684E-2</c:v>
                </c:pt>
                <c:pt idx="891">
                  <c:v>1.9186584483747993E-2</c:v>
                </c:pt>
                <c:pt idx="892">
                  <c:v>1.920433204476879E-2</c:v>
                </c:pt>
                <c:pt idx="893">
                  <c:v>1.9221932655897334E-2</c:v>
                </c:pt>
                <c:pt idx="894">
                  <c:v>1.923938631737343E-2</c:v>
                </c:pt>
                <c:pt idx="895">
                  <c:v>1.9256693029037208E-2</c:v>
                </c:pt>
                <c:pt idx="896">
                  <c:v>1.9279760022739012E-2</c:v>
                </c:pt>
                <c:pt idx="897">
                  <c:v>1.9290865602847873E-2</c:v>
                </c:pt>
                <c:pt idx="898">
                  <c:v>1.9307731464914824E-2</c:v>
                </c:pt>
                <c:pt idx="899">
                  <c:v>1.9324450377169455E-2</c:v>
                </c:pt>
                <c:pt idx="900">
                  <c:v>1.9350426054858261E-2</c:v>
                </c:pt>
                <c:pt idx="901">
                  <c:v>1.936315360584473E-2</c:v>
                </c:pt>
                <c:pt idx="902">
                  <c:v>1.9373725414499887E-2</c:v>
                </c:pt>
                <c:pt idx="903">
                  <c:v>1.9389856527025628E-2</c:v>
                </c:pt>
                <c:pt idx="904">
                  <c:v>1.9405840689579179E-2</c:v>
                </c:pt>
                <c:pt idx="905">
                  <c:v>1.9421677902160539E-2</c:v>
                </c:pt>
                <c:pt idx="906">
                  <c:v>1.9437368164689772E-2</c:v>
                </c:pt>
                <c:pt idx="907">
                  <c:v>1.9452911477246815E-2</c:v>
                </c:pt>
                <c:pt idx="908">
                  <c:v>1.9468307839671795E-2</c:v>
                </c:pt>
                <c:pt idx="909">
                  <c:v>1.9483557252044648E-2</c:v>
                </c:pt>
                <c:pt idx="910">
                  <c:v>1.9498659714365374E-2</c:v>
                </c:pt>
                <c:pt idx="911">
                  <c:v>1.9513615226554037E-2</c:v>
                </c:pt>
                <c:pt idx="912">
                  <c:v>1.9528423788610638E-2</c:v>
                </c:pt>
                <c:pt idx="913">
                  <c:v>1.9543085400535176E-2</c:v>
                </c:pt>
                <c:pt idx="914">
                  <c:v>1.9563843127336611E-2</c:v>
                </c:pt>
                <c:pt idx="915">
                  <c:v>1.9571967773828192E-2</c:v>
                </c:pt>
                <c:pt idx="916">
                  <c:v>1.9586188535116733E-2</c:v>
                </c:pt>
                <c:pt idx="917">
                  <c:v>1.9600262346273212E-2</c:v>
                </c:pt>
                <c:pt idx="918">
                  <c:v>1.9614189207217692E-2</c:v>
                </c:pt>
                <c:pt idx="919">
                  <c:v>1.9627969117870236E-2</c:v>
                </c:pt>
                <c:pt idx="920">
                  <c:v>1.9641602078310783E-2</c:v>
                </c:pt>
                <c:pt idx="921">
                  <c:v>1.9655088088379458E-2</c:v>
                </c:pt>
                <c:pt idx="922">
                  <c:v>1.9668427148236134E-2</c:v>
                </c:pt>
                <c:pt idx="923">
                  <c:v>1.9681619257641003E-2</c:v>
                </c:pt>
                <c:pt idx="924">
                  <c:v>1.9694664416753938E-2</c:v>
                </c:pt>
                <c:pt idx="925">
                  <c:v>1.9707562625574937E-2</c:v>
                </c:pt>
                <c:pt idx="926">
                  <c:v>1.9720313884024065E-2</c:v>
                </c:pt>
                <c:pt idx="927">
                  <c:v>1.9737221072593236E-2</c:v>
                </c:pt>
                <c:pt idx="928">
                  <c:v>1.9745375549726774E-2</c:v>
                </c:pt>
                <c:pt idx="929">
                  <c:v>1.9757685956980353E-2</c:v>
                </c:pt>
                <c:pt idx="930">
                  <c:v>1.9769851267579241E-2</c:v>
                </c:pt>
                <c:pt idx="931">
                  <c:v>1.9781923388721978E-2</c:v>
                </c:pt>
                <c:pt idx="932">
                  <c:v>1.9793926420010877E-2</c:v>
                </c:pt>
                <c:pt idx="933">
                  <c:v>1.9805860361445937E-2</c:v>
                </c:pt>
                <c:pt idx="934">
                  <c:v>1.981772521302716E-2</c:v>
                </c:pt>
                <c:pt idx="935">
                  <c:v>1.982952097483448E-2</c:v>
                </c:pt>
                <c:pt idx="936">
                  <c:v>1.9841247646708027E-2</c:v>
                </c:pt>
                <c:pt idx="937">
                  <c:v>1.9852905228807671E-2</c:v>
                </c:pt>
                <c:pt idx="938">
                  <c:v>1.9864493721053478E-2</c:v>
                </c:pt>
                <c:pt idx="939">
                  <c:v>1.987601312336551E-2</c:v>
                </c:pt>
                <c:pt idx="940">
                  <c:v>1.9887463435823705E-2</c:v>
                </c:pt>
                <c:pt idx="941">
                  <c:v>1.9898844658348125E-2</c:v>
                </c:pt>
                <c:pt idx="942">
                  <c:v>1.9910156791098643E-2</c:v>
                </c:pt>
                <c:pt idx="943">
                  <c:v>1.9921399833835451E-2</c:v>
                </c:pt>
                <c:pt idx="944">
                  <c:v>1.9932573786718422E-2</c:v>
                </c:pt>
                <c:pt idx="945">
                  <c:v>1.9943678649667618E-2</c:v>
                </c:pt>
                <c:pt idx="946">
                  <c:v>1.9954714422762976E-2</c:v>
                </c:pt>
                <c:pt idx="947">
                  <c:v>1.996568110592456E-2</c:v>
                </c:pt>
                <c:pt idx="948">
                  <c:v>1.9980788012103901E-2</c:v>
                </c:pt>
                <c:pt idx="949">
                  <c:v>1.9987407202446406E-2</c:v>
                </c:pt>
                <c:pt idx="950">
                  <c:v>1.9998166615726731E-2</c:v>
                </c:pt>
                <c:pt idx="951">
                  <c:v>2.0008856939073283E-2</c:v>
                </c:pt>
                <c:pt idx="952">
                  <c:v>2.0024726059331144E-2</c:v>
                </c:pt>
                <c:pt idx="953">
                  <c:v>2.003395373297634E-2</c:v>
                </c:pt>
                <c:pt idx="954">
                  <c:v>2.0040513369590229E-2</c:v>
                </c:pt>
                <c:pt idx="955">
                  <c:v>2.0050927333121749E-2</c:v>
                </c:pt>
                <c:pt idx="956">
                  <c:v>2.0061272206719494E-2</c:v>
                </c:pt>
                <c:pt idx="957">
                  <c:v>2.0071547990303529E-2</c:v>
                </c:pt>
                <c:pt idx="958">
                  <c:v>2.0081754683873854E-2</c:v>
                </c:pt>
                <c:pt idx="959">
                  <c:v>2.0091892287510404E-2</c:v>
                </c:pt>
                <c:pt idx="960">
                  <c:v>2.0101960801053309E-2</c:v>
                </c:pt>
                <c:pt idx="961">
                  <c:v>2.011196022466244E-2</c:v>
                </c:pt>
                <c:pt idx="962">
                  <c:v>2.012189055825786E-2</c:v>
                </c:pt>
                <c:pt idx="963">
                  <c:v>2.013175180183957E-2</c:v>
                </c:pt>
                <c:pt idx="964">
                  <c:v>2.0141543955327634E-2</c:v>
                </c:pt>
                <c:pt idx="965">
                  <c:v>2.0156287646491577E-2</c:v>
                </c:pt>
                <c:pt idx="966">
                  <c:v>2.0160920992422504E-2</c:v>
                </c:pt>
                <c:pt idx="967">
                  <c:v>2.0170505875789502E-2</c:v>
                </c:pt>
                <c:pt idx="968">
                  <c:v>2.0180021669222725E-2</c:v>
                </c:pt>
                <c:pt idx="969">
                  <c:v>2.0189468372562303E-2</c:v>
                </c:pt>
                <c:pt idx="970">
                  <c:v>2.0198845985808234E-2</c:v>
                </c:pt>
                <c:pt idx="971">
                  <c:v>2.0208154509040455E-2</c:v>
                </c:pt>
                <c:pt idx="972">
                  <c:v>2.0217393942179029E-2</c:v>
                </c:pt>
                <c:pt idx="973">
                  <c:v>2.0226564285303894E-2</c:v>
                </c:pt>
                <c:pt idx="974">
                  <c:v>2.0235665538335113E-2</c:v>
                </c:pt>
                <c:pt idx="975">
                  <c:v>2.0244697701272685E-2</c:v>
                </c:pt>
                <c:pt idx="976">
                  <c:v>2.0253660774036675E-2</c:v>
                </c:pt>
                <c:pt idx="977">
                  <c:v>2.0262554756786955E-2</c:v>
                </c:pt>
                <c:pt idx="978">
                  <c:v>2.0271379649443588E-2</c:v>
                </c:pt>
                <c:pt idx="979">
                  <c:v>2.028013545192664E-2</c:v>
                </c:pt>
                <c:pt idx="980">
                  <c:v>2.0288822164395981E-2</c:v>
                </c:pt>
                <c:pt idx="981">
                  <c:v>2.029743978669174E-2</c:v>
                </c:pt>
                <c:pt idx="982">
                  <c:v>2.0305988318893853E-2</c:v>
                </c:pt>
                <c:pt idx="983">
                  <c:v>2.0314467760922383E-2</c:v>
                </c:pt>
                <c:pt idx="984">
                  <c:v>2.0322878112937204E-2</c:v>
                </c:pt>
                <c:pt idx="985">
                  <c:v>2.0331219374778442E-2</c:v>
                </c:pt>
                <c:pt idx="986">
                  <c:v>2.0339491546366162E-2</c:v>
                </c:pt>
                <c:pt idx="987">
                  <c:v>2.0347694627940172E-2</c:v>
                </c:pt>
                <c:pt idx="988">
                  <c:v>2.0355828619340599E-2</c:v>
                </c:pt>
                <c:pt idx="989">
                  <c:v>2.0363893520567444E-2</c:v>
                </c:pt>
                <c:pt idx="990">
                  <c:v>2.0371889331620707E-2</c:v>
                </c:pt>
                <c:pt idx="991">
                  <c:v>2.0379816052580324E-2</c:v>
                </c:pt>
                <c:pt idx="992">
                  <c:v>2.0387673683286422E-2</c:v>
                </c:pt>
                <c:pt idx="993">
                  <c:v>2.0395462223818939E-2</c:v>
                </c:pt>
                <c:pt idx="994">
                  <c:v>2.0403181674257809E-2</c:v>
                </c:pt>
                <c:pt idx="995">
                  <c:v>2.0410832034523096E-2</c:v>
                </c:pt>
                <c:pt idx="996">
                  <c:v>2.0418413304534866E-2</c:v>
                </c:pt>
                <c:pt idx="997">
                  <c:v>2.0425925484373053E-2</c:v>
                </c:pt>
                <c:pt idx="998">
                  <c:v>2.0436642057735099E-2</c:v>
                </c:pt>
                <c:pt idx="999">
                  <c:v>2.0440742573448745E-2</c:v>
                </c:pt>
                <c:pt idx="1000">
                  <c:v>2.0451283149007793E-2</c:v>
                </c:pt>
                <c:pt idx="1001">
                  <c:v>2.0455283301750171E-2</c:v>
                </c:pt>
                <c:pt idx="1002">
                  <c:v>2.0462450030640511E-2</c:v>
                </c:pt>
                <c:pt idx="1003">
                  <c:v>2.0469547669197397E-2</c:v>
                </c:pt>
                <c:pt idx="1004">
                  <c:v>2.0481980280231404E-2</c:v>
                </c:pt>
                <c:pt idx="1005">
                  <c:v>2.0488464417205421E-2</c:v>
                </c:pt>
                <c:pt idx="1006">
                  <c:v>2.0493548076032653E-2</c:v>
                </c:pt>
                <c:pt idx="1007">
                  <c:v>2.0501416918117243E-2</c:v>
                </c:pt>
                <c:pt idx="1008">
                  <c:v>2.0507083602492315E-2</c:v>
                </c:pt>
                <c:pt idx="1009">
                  <c:v>2.051374771889769E-2</c:v>
                </c:pt>
                <c:pt idx="1010">
                  <c:v>2.0520342737482267E-2</c:v>
                </c:pt>
                <c:pt idx="1011">
                  <c:v>2.0526868658166109E-2</c:v>
                </c:pt>
                <c:pt idx="1012">
                  <c:v>2.0534369210871706E-2</c:v>
                </c:pt>
                <c:pt idx="1013">
                  <c:v>2.0539713205804944E-2</c:v>
                </c:pt>
                <c:pt idx="1014">
                  <c:v>2.0546031832786582E-2</c:v>
                </c:pt>
                <c:pt idx="1015">
                  <c:v>2.0552281361814195E-2</c:v>
                </c:pt>
                <c:pt idx="1016">
                  <c:v>2.0558461792914429E-2</c:v>
                </c:pt>
                <c:pt idx="1017">
                  <c:v>2.0564573126060637E-2</c:v>
                </c:pt>
                <c:pt idx="1018">
                  <c:v>2.0570615361226174E-2</c:v>
                </c:pt>
                <c:pt idx="1019">
                  <c:v>2.0576588498464332E-2</c:v>
                </c:pt>
                <c:pt idx="1020">
                  <c:v>2.0583825207989292E-2</c:v>
                </c:pt>
                <c:pt idx="1021">
                  <c:v>2.0588327478945345E-2</c:v>
                </c:pt>
                <c:pt idx="1022">
                  <c:v>2.059509116463687E-2</c:v>
                </c:pt>
                <c:pt idx="1023">
                  <c:v>2.0599790067397095E-2</c:v>
                </c:pt>
                <c:pt idx="1024">
                  <c:v>2.0605417714625318E-2</c:v>
                </c:pt>
                <c:pt idx="1025">
                  <c:v>2.061097626381958E-2</c:v>
                </c:pt>
                <c:pt idx="1026">
                  <c:v>2.0617445094444076E-2</c:v>
                </c:pt>
                <c:pt idx="1027">
                  <c:v>2.0621886068026285E-2</c:v>
                </c:pt>
                <c:pt idx="1028">
                  <c:v>2.0627237323065373E-2</c:v>
                </c:pt>
                <c:pt idx="1029">
                  <c:v>2.0632519480017208E-2</c:v>
                </c:pt>
                <c:pt idx="1030">
                  <c:v>2.0637732538908438E-2</c:v>
                </c:pt>
                <c:pt idx="1031">
                  <c:v>2.0642876499712415E-2</c:v>
                </c:pt>
                <c:pt idx="1032">
                  <c:v>2.064795136242914E-2</c:v>
                </c:pt>
                <c:pt idx="1033">
                  <c:v>2.0652957127005322E-2</c:v>
                </c:pt>
                <c:pt idx="1034">
                  <c:v>2.0657893793520898E-2</c:v>
                </c:pt>
                <c:pt idx="1035">
                  <c:v>2.0662779678231047E-2</c:v>
                </c:pt>
                <c:pt idx="1036">
                  <c:v>2.0667652595713903E-2</c:v>
                </c:pt>
                <c:pt idx="1037">
                  <c:v>2.0672514318418322E-2</c:v>
                </c:pt>
                <c:pt idx="1038">
                  <c:v>2.0677364846397595E-2</c:v>
                </c:pt>
                <c:pt idx="1039">
                  <c:v>2.068314345051947E-2</c:v>
                </c:pt>
                <c:pt idx="1040">
                  <c:v>2.0687971066746247E-2</c:v>
                </c:pt>
                <c:pt idx="1041">
                  <c:v>2.0691849261824657E-2</c:v>
                </c:pt>
                <c:pt idx="1042">
                  <c:v>2.0696655010823406E-2</c:v>
                </c:pt>
                <c:pt idx="1043">
                  <c:v>2.0701449565070362E-2</c:v>
                </c:pt>
                <c:pt idx="1044">
                  <c:v>2.0706232924565526E-2</c:v>
                </c:pt>
                <c:pt idx="1045">
                  <c:v>2.0711941217930185E-2</c:v>
                </c:pt>
                <c:pt idx="1046">
                  <c:v>2.0715766059327123E-2</c:v>
                </c:pt>
                <c:pt idx="1047">
                  <c:v>2.072051583456691E-2</c:v>
                </c:pt>
                <c:pt idx="1048">
                  <c:v>2.072525441502826E-2</c:v>
                </c:pt>
                <c:pt idx="1049">
                  <c:v>2.0729981800791109E-2</c:v>
                </c:pt>
                <c:pt idx="1050">
                  <c:v>2.0734849210892747E-2</c:v>
                </c:pt>
                <c:pt idx="1051">
                  <c:v>2.0739402987954847E-2</c:v>
                </c:pt>
                <c:pt idx="1052">
                  <c:v>2.0744096789409028E-2</c:v>
                </c:pt>
                <c:pt idx="1053">
                  <c:v>2.0748779396111416E-2</c:v>
                </c:pt>
                <c:pt idx="1054">
                  <c:v>2.0753450808035367E-2</c:v>
                </c:pt>
                <c:pt idx="1055">
                  <c:v>2.0758111025207526E-2</c:v>
                </c:pt>
                <c:pt idx="1056">
                  <c:v>2.076462065930329E-2</c:v>
                </c:pt>
                <c:pt idx="1057">
                  <c:v>2.0768327656368601E-2</c:v>
                </c:pt>
                <c:pt idx="1058">
                  <c:v>2.0772024508106668E-2</c:v>
                </c:pt>
                <c:pt idx="1059">
                  <c:v>2.0777568661229928E-2</c:v>
                </c:pt>
                <c:pt idx="1060">
                  <c:v>2.0781244189524983E-2</c:v>
                </c:pt>
                <c:pt idx="1061">
                  <c:v>2.0785837238106453E-2</c:v>
                </c:pt>
                <c:pt idx="1062">
                  <c:v>2.0790419091882839E-2</c:v>
                </c:pt>
                <c:pt idx="1063">
                  <c:v>2.0794989750880788E-2</c:v>
                </c:pt>
                <c:pt idx="1064">
                  <c:v>2.0800475254612039E-2</c:v>
                </c:pt>
                <c:pt idx="1065">
                  <c:v>2.0804097484594664E-2</c:v>
                </c:pt>
                <c:pt idx="1066">
                  <c:v>2.08086345592573E-2</c:v>
                </c:pt>
                <c:pt idx="1067">
                  <c:v>2.0813160439168144E-2</c:v>
                </c:pt>
                <c:pt idx="1068">
                  <c:v>2.0817675124273904E-2</c:v>
                </c:pt>
                <c:pt idx="1069">
                  <c:v>2.0822178614627873E-2</c:v>
                </c:pt>
                <c:pt idx="1070">
                  <c:v>2.0827387860995472E-2</c:v>
                </c:pt>
                <c:pt idx="1071">
                  <c:v>2.0831152010920562E-2</c:v>
                </c:pt>
                <c:pt idx="1072">
                  <c:v>2.0835621916912572E-2</c:v>
                </c:pt>
                <c:pt idx="1073">
                  <c:v>2.0840080628126145E-2</c:v>
                </c:pt>
                <c:pt idx="1074">
                  <c:v>2.0844528144534635E-2</c:v>
                </c:pt>
                <c:pt idx="1075">
                  <c:v>2.0849884567553101E-2</c:v>
                </c:pt>
                <c:pt idx="1076">
                  <c:v>2.0853389592989657E-2</c:v>
                </c:pt>
                <c:pt idx="1077">
                  <c:v>2.0857803525036189E-2</c:v>
                </c:pt>
                <c:pt idx="1078">
                  <c:v>2.0863124731738125E-2</c:v>
                </c:pt>
                <c:pt idx="1079">
                  <c:v>2.086659780474065E-2</c:v>
                </c:pt>
                <c:pt idx="1080">
                  <c:v>2.0870978152371933E-2</c:v>
                </c:pt>
                <c:pt idx="1081">
                  <c:v>2.0875347305251424E-2</c:v>
                </c:pt>
                <c:pt idx="1082">
                  <c:v>2.0879705263299186E-2</c:v>
                </c:pt>
                <c:pt idx="1083">
                  <c:v>2.0884052026541866E-2</c:v>
                </c:pt>
                <c:pt idx="1084">
                  <c:v>2.0888387595006108E-2</c:v>
                </c:pt>
                <c:pt idx="1085">
                  <c:v>2.0892711968691913E-2</c:v>
                </c:pt>
                <c:pt idx="1086">
                  <c:v>2.0897025147519344E-2</c:v>
                </c:pt>
                <c:pt idx="1087">
                  <c:v>2.0901327131594982E-2</c:v>
                </c:pt>
                <c:pt idx="1088">
                  <c:v>2.0905617920838893E-2</c:v>
                </c:pt>
                <c:pt idx="1089">
                  <c:v>2.090989751527772E-2</c:v>
                </c:pt>
                <c:pt idx="1090">
                  <c:v>2.0914165914911464E-2</c:v>
                </c:pt>
                <c:pt idx="1091">
                  <c:v>2.091933445547367E-2</c:v>
                </c:pt>
                <c:pt idx="1092">
                  <c:v>2.0923579912559553E-2</c:v>
                </c:pt>
                <c:pt idx="1093">
                  <c:v>2.0926903944955555E-2</c:v>
                </c:pt>
                <c:pt idx="1094">
                  <c:v>2.0931127565342322E-2</c:v>
                </c:pt>
                <c:pt idx="1095">
                  <c:v>2.0935339990924007E-2</c:v>
                </c:pt>
                <c:pt idx="1096">
                  <c:v>2.0939541221673963E-2</c:v>
                </c:pt>
                <c:pt idx="1097">
                  <c:v>2.0944639266700094E-2</c:v>
                </c:pt>
                <c:pt idx="1098">
                  <c:v>2.0947910098758626E-2</c:v>
                </c:pt>
                <c:pt idx="1099">
                  <c:v>2.0952077745066688E-2</c:v>
                </c:pt>
                <c:pt idx="1100">
                  <c:v>2.0956234196569667E-2</c:v>
                </c:pt>
                <c:pt idx="1101">
                  <c:v>2.0960379453240918E-2</c:v>
                </c:pt>
                <c:pt idx="1102">
                  <c:v>2.0965418735385821E-2</c:v>
                </c:pt>
                <c:pt idx="1103">
                  <c:v>2.096863638211488E-2</c:v>
                </c:pt>
                <c:pt idx="1104">
                  <c:v>2.0972748054317591E-2</c:v>
                </c:pt>
                <c:pt idx="1105">
                  <c:v>2.0976848531688574E-2</c:v>
                </c:pt>
                <c:pt idx="1106">
                  <c:v>2.0980937814254474E-2</c:v>
                </c:pt>
                <c:pt idx="1107">
                  <c:v>2.0985015901962001E-2</c:v>
                </c:pt>
                <c:pt idx="1108">
                  <c:v>2.0989082794864444E-2</c:v>
                </c:pt>
                <c:pt idx="1109">
                  <c:v>2.0993972154554896E-2</c:v>
                </c:pt>
                <c:pt idx="1110">
                  <c:v>2.099711190157727E-2</c:v>
                </c:pt>
                <c:pt idx="1111">
                  <c:v>2.1001141541319157E-2</c:v>
                </c:pt>
                <c:pt idx="1112">
                  <c:v>2.1005733137462457E-2</c:v>
                </c:pt>
                <c:pt idx="1113">
                  <c:v>2.1009167240064741E-2</c:v>
                </c:pt>
                <c:pt idx="1114">
                  <c:v>2.1013163298908566E-2</c:v>
                </c:pt>
                <c:pt idx="1115">
                  <c:v>2.1017148164226285E-2</c:v>
                </c:pt>
                <c:pt idx="1116">
                  <c:v>2.1021688589542009E-2</c:v>
                </c:pt>
                <c:pt idx="1117">
                  <c:v>2.102508431396366E-2</c:v>
                </c:pt>
                <c:pt idx="1118">
                  <c:v>2.1029035598383317E-2</c:v>
                </c:pt>
                <c:pt idx="1119">
                  <c:v>2.1032975689196931E-2</c:v>
                </c:pt>
                <c:pt idx="1120">
                  <c:v>2.1036904586404503E-2</c:v>
                </c:pt>
                <c:pt idx="1121">
                  <c:v>2.1040822289926098E-2</c:v>
                </c:pt>
                <c:pt idx="1122">
                  <c:v>2.1044728799921586E-2</c:v>
                </c:pt>
                <c:pt idx="1123">
                  <c:v>2.104862411615116E-2</c:v>
                </c:pt>
                <c:pt idx="1124">
                  <c:v>2.1052508238854628E-2</c:v>
                </c:pt>
                <c:pt idx="1125">
                  <c:v>2.1057485663167341E-2</c:v>
                </c:pt>
                <c:pt idx="1126">
                  <c:v>2.1060242903443438E-2</c:v>
                </c:pt>
                <c:pt idx="1127">
                  <c:v>2.1064642608923378E-2</c:v>
                </c:pt>
                <c:pt idx="1128">
                  <c:v>2.1067932793528144E-2</c:v>
                </c:pt>
                <c:pt idx="1129">
                  <c:v>2.1071760948121465E-2</c:v>
                </c:pt>
                <c:pt idx="1130">
                  <c:v>2.1076122275420772E-2</c:v>
                </c:pt>
                <c:pt idx="1131">
                  <c:v>2.1079383676410046E-2</c:v>
                </c:pt>
                <c:pt idx="1132">
                  <c:v>2.1083178250185242E-2</c:v>
                </c:pt>
                <c:pt idx="1133">
                  <c:v>2.1086961630194523E-2</c:v>
                </c:pt>
                <c:pt idx="1134">
                  <c:v>2.1090733816677698E-2</c:v>
                </c:pt>
                <c:pt idx="1135">
                  <c:v>2.1094494809554831E-2</c:v>
                </c:pt>
                <c:pt idx="1136">
                  <c:v>2.1098244608825922E-2</c:v>
                </c:pt>
                <c:pt idx="1137">
                  <c:v>2.1101983214331099E-2</c:v>
                </c:pt>
                <c:pt idx="1138">
                  <c:v>2.110571062631017E-2</c:v>
                </c:pt>
                <c:pt idx="1139">
                  <c:v>2.1109426844683199E-2</c:v>
                </c:pt>
                <c:pt idx="1140">
                  <c:v>2.111313186937025E-2</c:v>
                </c:pt>
                <c:pt idx="1141">
                  <c:v>2.1116825700451258E-2</c:v>
                </c:pt>
                <c:pt idx="1142">
                  <c:v>2.1120508337846289E-2</c:v>
                </c:pt>
                <c:pt idx="1143">
                  <c:v>2.1124703359935992E-2</c:v>
                </c:pt>
                <c:pt idx="1144">
                  <c:v>2.1128362011078039E-2</c:v>
                </c:pt>
                <c:pt idx="1145">
                  <c:v>2.1131489088475064E-2</c:v>
                </c:pt>
                <c:pt idx="1146">
                  <c:v>2.1135126951445926E-2</c:v>
                </c:pt>
                <c:pt idx="1147">
                  <c:v>2.1138753620650874E-2</c:v>
                </c:pt>
                <c:pt idx="1148">
                  <c:v>2.1142369096329716E-2</c:v>
                </c:pt>
                <c:pt idx="1149">
                  <c:v>2.1145973378402516E-2</c:v>
                </c:pt>
                <c:pt idx="1150">
                  <c:v>2.1150078851404075E-2</c:v>
                </c:pt>
                <c:pt idx="1151">
                  <c:v>2.1153148361570118E-2</c:v>
                </c:pt>
                <c:pt idx="1152">
                  <c:v>2.1156719062744855E-2</c:v>
                </c:pt>
                <c:pt idx="1153">
                  <c:v>2.1160278570233615E-2</c:v>
                </c:pt>
                <c:pt idx="1154">
                  <c:v>2.1164332872407599E-2</c:v>
                </c:pt>
                <c:pt idx="1155">
                  <c:v>2.1167364004393008E-2</c:v>
                </c:pt>
                <c:pt idx="1156">
                  <c:v>2.1170889931063641E-2</c:v>
                </c:pt>
                <c:pt idx="1157">
                  <c:v>2.1174404664048296E-2</c:v>
                </c:pt>
                <c:pt idx="1158">
                  <c:v>2.1177908203426909E-2</c:v>
                </c:pt>
                <c:pt idx="1159">
                  <c:v>2.1181400549119545E-2</c:v>
                </c:pt>
                <c:pt idx="1160">
                  <c:v>2.1184881701206137E-2</c:v>
                </c:pt>
                <c:pt idx="1161">
                  <c:v>2.1189717317433576E-2</c:v>
                </c:pt>
                <c:pt idx="1162">
                  <c:v>2.1192303619965713E-2</c:v>
                </c:pt>
                <c:pt idx="1163">
                  <c:v>2.1195749592033408E-2</c:v>
                </c:pt>
                <c:pt idx="1164">
                  <c:v>2.1199184370495061E-2</c:v>
                </c:pt>
                <c:pt idx="1165">
                  <c:v>2.1202607955270736E-2</c:v>
                </c:pt>
                <c:pt idx="1166">
                  <c:v>2.1206020346440368E-2</c:v>
                </c:pt>
                <c:pt idx="1167">
                  <c:v>2.1209421544003959E-2</c:v>
                </c:pt>
                <c:pt idx="1168">
                  <c:v>2.1212811547961508E-2</c:v>
                </c:pt>
                <c:pt idx="1169">
                  <c:v>2.1216190358233078E-2</c:v>
                </c:pt>
                <c:pt idx="1170">
                  <c:v>2.1219557974898606E-2</c:v>
                </c:pt>
                <c:pt idx="1171">
                  <c:v>2.1222914397878156E-2</c:v>
                </c:pt>
                <c:pt idx="1172">
                  <c:v>2.1226259627251665E-2</c:v>
                </c:pt>
                <c:pt idx="1173">
                  <c:v>2.1229593662939195E-2</c:v>
                </c:pt>
                <c:pt idx="1174">
                  <c:v>2.1232916505020683E-2</c:v>
                </c:pt>
                <c:pt idx="1175">
                  <c:v>2.1236228153416192E-2</c:v>
                </c:pt>
                <c:pt idx="1176">
                  <c:v>2.1240469539378637E-2</c:v>
                </c:pt>
                <c:pt idx="1177">
                  <c:v>2.1243755602320391E-2</c:v>
                </c:pt>
                <c:pt idx="1178">
                  <c:v>2.1247030471656103E-2</c:v>
                </c:pt>
                <c:pt idx="1179">
                  <c:v>2.1250294147385773E-2</c:v>
                </c:pt>
                <c:pt idx="1180">
                  <c:v>2.1253546629429465E-2</c:v>
                </c:pt>
                <c:pt idx="1181">
                  <c:v>2.1256787917867115E-2</c:v>
                </c:pt>
                <c:pt idx="1182">
                  <c:v>2.1260018012618787E-2</c:v>
                </c:pt>
                <c:pt idx="1183">
                  <c:v>2.1263236913764416E-2</c:v>
                </c:pt>
                <c:pt idx="1184">
                  <c:v>2.1266444621304004E-2</c:v>
                </c:pt>
                <c:pt idx="1185">
                  <c:v>2.1269641135077677E-2</c:v>
                </c:pt>
                <c:pt idx="1186">
                  <c:v>2.1272826455325244E-2</c:v>
                </c:pt>
                <c:pt idx="1187">
                  <c:v>2.1278565464932786E-2</c:v>
                </c:pt>
                <c:pt idx="1188">
                  <c:v>2.1279163514762445E-2</c:v>
                </c:pt>
                <c:pt idx="1189">
                  <c:v>2.128231525411195E-2</c:v>
                </c:pt>
                <c:pt idx="1190">
                  <c:v>2.1285454486825728E-2</c:v>
                </c:pt>
                <c:pt idx="1191">
                  <c:v>2.1288566424892963E-2</c:v>
                </c:pt>
                <c:pt idx="1192">
                  <c:v>2.1291646853285329E-2</c:v>
                </c:pt>
                <c:pt idx="1193">
                  <c:v>2.1294695771683081E-2</c:v>
                </c:pt>
                <c:pt idx="1194">
                  <c:v>2.1297713180405964E-2</c:v>
                </c:pt>
                <c:pt idx="1195">
                  <c:v>2.1300699079214169E-2</c:v>
                </c:pt>
                <c:pt idx="1196">
                  <c:v>2.1303653468347505E-2</c:v>
                </c:pt>
                <c:pt idx="1197">
                  <c:v>2.1306576347486228E-2</c:v>
                </c:pt>
                <c:pt idx="1198">
                  <c:v>2.1309467716870145E-2</c:v>
                </c:pt>
                <c:pt idx="1199">
                  <c:v>2.1312327576499257E-2</c:v>
                </c:pt>
                <c:pt idx="1200">
                  <c:v>2.1315155926213691E-2</c:v>
                </c:pt>
                <c:pt idx="1201">
                  <c:v>2.131795276617332E-2</c:v>
                </c:pt>
                <c:pt idx="1202">
                  <c:v>2.1320718096218272E-2</c:v>
                </c:pt>
                <c:pt idx="1203">
                  <c:v>2.1323451916508418E-2</c:v>
                </c:pt>
                <c:pt idx="1204">
                  <c:v>2.1326154226883887E-2</c:v>
                </c:pt>
                <c:pt idx="1205">
                  <c:v>2.132882502750455E-2</c:v>
                </c:pt>
                <c:pt idx="1206">
                  <c:v>2.1331464318370408E-2</c:v>
                </c:pt>
                <c:pt idx="1207">
                  <c:v>2.1334072099241652E-2</c:v>
                </c:pt>
                <c:pt idx="1208">
                  <c:v>2.1338643147981173E-2</c:v>
                </c:pt>
                <c:pt idx="1209">
                  <c:v>2.1339193131639789E-2</c:v>
                </c:pt>
                <c:pt idx="1210">
                  <c:v>2.1341706383166681E-2</c:v>
                </c:pt>
                <c:pt idx="1211">
                  <c:v>2.1344188124778896E-2</c:v>
                </c:pt>
                <c:pt idx="1212">
                  <c:v>2.1348024341882876E-2</c:v>
                </c:pt>
                <c:pt idx="1213">
                  <c:v>2.1351008308156949E-2</c:v>
                </c:pt>
                <c:pt idx="1214">
                  <c:v>2.1351444290687027E-2</c:v>
                </c:pt>
                <c:pt idx="1215">
                  <c:v>2.1353799993040212E-2</c:v>
                </c:pt>
                <c:pt idx="1216">
                  <c:v>2.135612418547872E-2</c:v>
                </c:pt>
                <c:pt idx="1217">
                  <c:v>2.1358416868082486E-2</c:v>
                </c:pt>
                <c:pt idx="1218">
                  <c:v>2.1360678040931447E-2</c:v>
                </c:pt>
                <c:pt idx="1219">
                  <c:v>2.136290770386573E-2</c:v>
                </c:pt>
                <c:pt idx="1220">
                  <c:v>2.1365105856965272E-2</c:v>
                </c:pt>
                <c:pt idx="1221">
                  <c:v>2.1367272500310008E-2</c:v>
                </c:pt>
                <c:pt idx="1222">
                  <c:v>2.1369407633740067E-2</c:v>
                </c:pt>
                <c:pt idx="1223">
                  <c:v>2.1371511257335385E-2</c:v>
                </c:pt>
                <c:pt idx="1224">
                  <c:v>2.1373583371175897E-2</c:v>
                </c:pt>
                <c:pt idx="1225">
                  <c:v>2.1378739291282756E-2</c:v>
                </c:pt>
                <c:pt idx="1226">
                  <c:v>2.1377633069112889E-2</c:v>
                </c:pt>
                <c:pt idx="1227">
                  <c:v>2.1379610653369241E-2</c:v>
                </c:pt>
                <c:pt idx="1228">
                  <c:v>2.1381556727790851E-2</c:v>
                </c:pt>
                <c:pt idx="1229">
                  <c:v>2.138347129237772E-2</c:v>
                </c:pt>
                <c:pt idx="1230">
                  <c:v>2.1385354347129848E-2</c:v>
                </c:pt>
                <c:pt idx="1231">
                  <c:v>2.1387205891967298E-2</c:v>
                </c:pt>
                <c:pt idx="1232">
                  <c:v>2.1389025926970007E-2</c:v>
                </c:pt>
                <c:pt idx="1233">
                  <c:v>2.1390814452137974E-2</c:v>
                </c:pt>
                <c:pt idx="1234">
                  <c:v>2.1392571467551136E-2</c:v>
                </c:pt>
                <c:pt idx="1235">
                  <c:v>2.139429697304962E-2</c:v>
                </c:pt>
                <c:pt idx="1236">
                  <c:v>2.1395990968713363E-2</c:v>
                </c:pt>
                <c:pt idx="1237">
                  <c:v>2.1397653454542365E-2</c:v>
                </c:pt>
                <c:pt idx="1238">
                  <c:v>2.1399284430456689E-2</c:v>
                </c:pt>
                <c:pt idx="1239">
                  <c:v>2.1400883896536271E-2</c:v>
                </c:pt>
                <c:pt idx="1240">
                  <c:v>2.1402451852861049E-2</c:v>
                </c:pt>
                <c:pt idx="1241">
                  <c:v>2.1403988299271148E-2</c:v>
                </c:pt>
                <c:pt idx="1242">
                  <c:v>2.1405493235846507E-2</c:v>
                </c:pt>
                <c:pt idx="1243">
                  <c:v>2.140696666266706E-2</c:v>
                </c:pt>
                <c:pt idx="1244">
                  <c:v>2.1408408579413063E-2</c:v>
                </c:pt>
                <c:pt idx="1245">
                  <c:v>2.1409818986484197E-2</c:v>
                </c:pt>
                <c:pt idx="1246">
                  <c:v>2.1411197883640654E-2</c:v>
                </c:pt>
                <c:pt idx="1247">
                  <c:v>2.1412545270962369E-2</c:v>
                </c:pt>
                <c:pt idx="1248">
                  <c:v>2.1413861148449342E-2</c:v>
                </c:pt>
                <c:pt idx="1249">
                  <c:v>2.1415145516181511E-2</c:v>
                </c:pt>
                <c:pt idx="1250">
                  <c:v>2.1416398373999002E-2</c:v>
                </c:pt>
                <c:pt idx="1251">
                  <c:v>2.1417619721821879E-2</c:v>
                </c:pt>
                <c:pt idx="1252">
                  <c:v>2.1418809559889951E-2</c:v>
                </c:pt>
                <c:pt idx="1253">
                  <c:v>2.1419967888123281E-2</c:v>
                </c:pt>
                <c:pt idx="1254">
                  <c:v>2.142109470652187E-2</c:v>
                </c:pt>
                <c:pt idx="1255">
                  <c:v>2.1422190015085718E-2</c:v>
                </c:pt>
                <c:pt idx="1256">
                  <c:v>2.1423253813734888E-2</c:v>
                </c:pt>
                <c:pt idx="1257">
                  <c:v>2.1424286102549317E-2</c:v>
                </c:pt>
                <c:pt idx="1258">
                  <c:v>2.1426841994287571E-2</c:v>
                </c:pt>
                <c:pt idx="1259">
                  <c:v>2.1426256150594014E-2</c:v>
                </c:pt>
                <c:pt idx="1260">
                  <c:v>2.1428731241872612E-2</c:v>
                </c:pt>
                <c:pt idx="1261">
                  <c:v>2.1428100159299746E-2</c:v>
                </c:pt>
                <c:pt idx="1262">
                  <c:v>2.1428974898780595E-2</c:v>
                </c:pt>
                <c:pt idx="1263">
                  <c:v>2.1429818128506639E-2</c:v>
                </c:pt>
                <c:pt idx="1264">
                  <c:v>2.1434100899231368E-2</c:v>
                </c:pt>
                <c:pt idx="1265">
                  <c:v>2.1431948059378314E-2</c:v>
                </c:pt>
                <c:pt idx="1266">
                  <c:v>2.1433642658266194E-2</c:v>
                </c:pt>
                <c:pt idx="1267">
                  <c:v>2.1435038204198342E-2</c:v>
                </c:pt>
                <c:pt idx="1268">
                  <c:v>2.1435027688223585E-2</c:v>
                </c:pt>
                <c:pt idx="1269">
                  <c:v>2.1435672932801353E-2</c:v>
                </c:pt>
                <c:pt idx="1270">
                  <c:v>2.143628666376074E-2</c:v>
                </c:pt>
                <c:pt idx="1271">
                  <c:v>2.1436868881155036E-2</c:v>
                </c:pt>
                <c:pt idx="1272">
                  <c:v>2.1438095786225908E-2</c:v>
                </c:pt>
                <c:pt idx="1273">
                  <c:v>2.1437938775035192E-2</c:v>
                </c:pt>
                <c:pt idx="1274">
                  <c:v>2.1438426451547699E-2</c:v>
                </c:pt>
                <c:pt idx="1275">
                  <c:v>2.1438882614521759E-2</c:v>
                </c:pt>
                <c:pt idx="1276">
                  <c:v>2.1439307263824148E-2</c:v>
                </c:pt>
                <c:pt idx="1277">
                  <c:v>2.1439700399561445E-2</c:v>
                </c:pt>
                <c:pt idx="1278">
                  <c:v>2.1440062021653716E-2</c:v>
                </c:pt>
                <c:pt idx="1279">
                  <c:v>2.1440392130127606E-2</c:v>
                </c:pt>
                <c:pt idx="1280">
                  <c:v>2.1439532420837182E-2</c:v>
                </c:pt>
                <c:pt idx="1281">
                  <c:v>2.1440957806326821E-2</c:v>
                </c:pt>
                <c:pt idx="1282">
                  <c:v>2.1441847288974358E-2</c:v>
                </c:pt>
                <c:pt idx="1283">
                  <c:v>2.1441397428025866E-2</c:v>
                </c:pt>
                <c:pt idx="1284">
                  <c:v>2.1441569968487784E-2</c:v>
                </c:pt>
                <c:pt idx="1285">
                  <c:v>2.144171099533132E-2</c:v>
                </c:pt>
                <c:pt idx="1286">
                  <c:v>2.1442465456491533E-2</c:v>
                </c:pt>
                <c:pt idx="1287">
                  <c:v>2.1441898508163248E-2</c:v>
                </c:pt>
                <c:pt idx="1288">
                  <c:v>2.1441944994178286E-2</c:v>
                </c:pt>
                <c:pt idx="1289">
                  <c:v>2.1441959966574942E-2</c:v>
                </c:pt>
                <c:pt idx="1290">
                  <c:v>2.1441943425326571E-2</c:v>
                </c:pt>
                <c:pt idx="1291">
                  <c:v>2.1442529067368099E-2</c:v>
                </c:pt>
                <c:pt idx="1292">
                  <c:v>2.144181580205462E-2</c:v>
                </c:pt>
                <c:pt idx="1293">
                  <c:v>2.1441704720031041E-2</c:v>
                </c:pt>
                <c:pt idx="1294">
                  <c:v>2.1441562124362434E-2</c:v>
                </c:pt>
                <c:pt idx="1295">
                  <c:v>2.1441388015075447E-2</c:v>
                </c:pt>
                <c:pt idx="1296">
                  <c:v>2.1441182392223368E-2</c:v>
                </c:pt>
                <c:pt idx="1297">
                  <c:v>2.1440945255699617E-2</c:v>
                </c:pt>
                <c:pt idx="1298">
                  <c:v>2.144067660558413E-2</c:v>
                </c:pt>
                <c:pt idx="1299">
                  <c:v>2.1440992039443163E-2</c:v>
                </c:pt>
                <c:pt idx="1300">
                  <c:v>2.1440658091254061E-2</c:v>
                </c:pt>
                <c:pt idx="1301">
                  <c:v>2.1439681573633962E-2</c:v>
                </c:pt>
                <c:pt idx="1302">
                  <c:v>2.143928686909824E-2</c:v>
                </c:pt>
                <c:pt idx="1303">
                  <c:v>2.1438860650944136E-2</c:v>
                </c:pt>
                <c:pt idx="1304">
                  <c:v>2.1438402919198296E-2</c:v>
                </c:pt>
                <c:pt idx="1305">
                  <c:v>2.1438515618055209E-2</c:v>
                </c:pt>
                <c:pt idx="1306">
                  <c:v>2.1437392914851472E-2</c:v>
                </c:pt>
                <c:pt idx="1307">
                  <c:v>2.1436840642277133E-2</c:v>
                </c:pt>
                <c:pt idx="1308">
                  <c:v>2.1436256856084412E-2</c:v>
                </c:pt>
                <c:pt idx="1309">
                  <c:v>2.143564155627331E-2</c:v>
                </c:pt>
                <c:pt idx="1310">
                  <c:v>2.1433528239525046E-2</c:v>
                </c:pt>
                <c:pt idx="1311">
                  <c:v>2.1434316415875898E-2</c:v>
                </c:pt>
                <c:pt idx="1312">
                  <c:v>2.1433606575262942E-2</c:v>
                </c:pt>
                <c:pt idx="1313">
                  <c:v>2.143286522105825E-2</c:v>
                </c:pt>
                <c:pt idx="1314">
                  <c:v>2.1432092353235177E-2</c:v>
                </c:pt>
                <c:pt idx="1315">
                  <c:v>2.1431287971793722E-2</c:v>
                </c:pt>
                <c:pt idx="1316">
                  <c:v>2.1431605356120542E-2</c:v>
                </c:pt>
                <c:pt idx="1317">
                  <c:v>2.1430159103275059E-2</c:v>
                </c:pt>
                <c:pt idx="1318">
                  <c:v>2.1428685745918941E-2</c:v>
                </c:pt>
                <c:pt idx="1319">
                  <c:v>2.142832513411852E-2</c:v>
                </c:pt>
                <c:pt idx="1320">
                  <c:v>2.1426793360657115E-2</c:v>
                </c:pt>
                <c:pt idx="1321">
                  <c:v>2.1425799897638598E-2</c:v>
                </c:pt>
                <c:pt idx="1322">
                  <c:v>2.1424774921028344E-2</c:v>
                </c:pt>
                <c:pt idx="1323">
                  <c:v>2.1423718430826355E-2</c:v>
                </c:pt>
                <c:pt idx="1324">
                  <c:v>2.1423188690488093E-2</c:v>
                </c:pt>
                <c:pt idx="1325">
                  <c:v>2.1421510909567232E-2</c:v>
                </c:pt>
                <c:pt idx="1326">
                  <c:v>2.1420359878536743E-2</c:v>
                </c:pt>
                <c:pt idx="1327">
                  <c:v>2.1419177333967809E-2</c:v>
                </c:pt>
                <c:pt idx="1328">
                  <c:v>2.1417963275753849E-2</c:v>
                </c:pt>
                <c:pt idx="1329">
                  <c:v>2.1416717703974797E-2</c:v>
                </c:pt>
                <c:pt idx="1330">
                  <c:v>2.1415440618604009E-2</c:v>
                </c:pt>
                <c:pt idx="1331">
                  <c:v>2.1412288161188897E-2</c:v>
                </c:pt>
                <c:pt idx="1332">
                  <c:v>2.141279190706058E-2</c:v>
                </c:pt>
                <c:pt idx="1333">
                  <c:v>2.1411420280914584E-2</c:v>
                </c:pt>
                <c:pt idx="1334">
                  <c:v>2.1410552143339423E-2</c:v>
                </c:pt>
                <c:pt idx="1335">
                  <c:v>2.1408582487874028E-2</c:v>
                </c:pt>
                <c:pt idx="1336">
                  <c:v>2.1407116320952824E-2</c:v>
                </c:pt>
                <c:pt idx="1337">
                  <c:v>2.1405618640466528E-2</c:v>
                </c:pt>
                <c:pt idx="1338">
                  <c:v>2.1404615091689116E-2</c:v>
                </c:pt>
                <c:pt idx="1339">
                  <c:v>2.140252873877202E-2</c:v>
                </c:pt>
                <c:pt idx="1340">
                  <c:v>2.1400936517537161E-2</c:v>
                </c:pt>
                <c:pt idx="1341">
                  <c:v>2.1399312782737212E-2</c:v>
                </c:pt>
                <c:pt idx="1342">
                  <c:v>2.1397657534345527E-2</c:v>
                </c:pt>
                <c:pt idx="1343">
                  <c:v>2.139597077238875E-2</c:v>
                </c:pt>
                <c:pt idx="1344">
                  <c:v>2.1394252496840238E-2</c:v>
                </c:pt>
                <c:pt idx="1345">
                  <c:v>2.1392502707726635E-2</c:v>
                </c:pt>
                <c:pt idx="1346">
                  <c:v>2.1390721405047941E-2</c:v>
                </c:pt>
                <c:pt idx="1347">
                  <c:v>2.1388908588804156E-2</c:v>
                </c:pt>
                <c:pt idx="1348">
                  <c:v>2.1387064258995281E-2</c:v>
                </c:pt>
                <c:pt idx="1349">
                  <c:v>2.1385188415594669E-2</c:v>
                </c:pt>
                <c:pt idx="1350">
                  <c:v>2.1383281058628967E-2</c:v>
                </c:pt>
                <c:pt idx="1351">
                  <c:v>2.1381837217402389E-2</c:v>
                </c:pt>
                <c:pt idx="1352">
                  <c:v>2.1379864465200793E-2</c:v>
                </c:pt>
                <c:pt idx="1353">
                  <c:v>2.137736990636796E-2</c:v>
                </c:pt>
                <c:pt idx="1354">
                  <c:v>2.1375336495195185E-2</c:v>
                </c:pt>
                <c:pt idx="1355">
                  <c:v>2.1373271570404029E-2</c:v>
                </c:pt>
                <c:pt idx="1356">
                  <c:v>2.1371175132101072E-2</c:v>
                </c:pt>
                <c:pt idx="1357">
                  <c:v>2.1369527972918689E-2</c:v>
                </c:pt>
                <c:pt idx="1358">
                  <c:v>2.1366887714826532E-2</c:v>
                </c:pt>
                <c:pt idx="1359">
                  <c:v>2.1364696735828304E-2</c:v>
                </c:pt>
                <c:pt idx="1360">
                  <c:v>2.1362474243291629E-2</c:v>
                </c:pt>
                <c:pt idx="1361">
                  <c:v>2.136022023721651E-2</c:v>
                </c:pt>
                <c:pt idx="1362">
                  <c:v>2.1356009226636274E-2</c:v>
                </c:pt>
                <c:pt idx="1363">
                  <c:v>2.1355617684424288E-2</c:v>
                </c:pt>
                <c:pt idx="1364">
                  <c:v>2.1353269137733832E-2</c:v>
                </c:pt>
                <c:pt idx="1365">
                  <c:v>2.1350889077478286E-2</c:v>
                </c:pt>
                <c:pt idx="1366">
                  <c:v>2.1348477503684293E-2</c:v>
                </c:pt>
                <c:pt idx="1367">
                  <c:v>2.134603441632521E-2</c:v>
                </c:pt>
                <c:pt idx="1368">
                  <c:v>2.1344468642356063E-2</c:v>
                </c:pt>
                <c:pt idx="1369">
                  <c:v>2.134150582012051E-2</c:v>
                </c:pt>
                <c:pt idx="1370">
                  <c:v>2.1338516073150515E-2</c:v>
                </c:pt>
                <c:pt idx="1371">
                  <c:v>2.1336394245836665E-2</c:v>
                </c:pt>
                <c:pt idx="1372">
                  <c:v>2.1333346276719567E-2</c:v>
                </c:pt>
                <c:pt idx="1373">
                  <c:v>2.1330714108183102E-2</c:v>
                </c:pt>
                <c:pt idx="1374">
                  <c:v>2.1328050426161482E-2</c:v>
                </c:pt>
                <c:pt idx="1375">
                  <c:v>2.1325355230601417E-2</c:v>
                </c:pt>
                <c:pt idx="1376">
                  <c:v>2.132306379115656E-2</c:v>
                </c:pt>
                <c:pt idx="1377">
                  <c:v>2.1319870298919241E-2</c:v>
                </c:pt>
                <c:pt idx="1378">
                  <c:v>2.1317080562823776E-2</c:v>
                </c:pt>
                <c:pt idx="1379">
                  <c:v>2.131425931321651E-2</c:v>
                </c:pt>
                <c:pt idx="1380">
                  <c:v>2.1311406550097445E-2</c:v>
                </c:pt>
                <c:pt idx="1381">
                  <c:v>2.1306015735369499E-2</c:v>
                </c:pt>
                <c:pt idx="1382">
                  <c:v>2.1305606483297268E-2</c:v>
                </c:pt>
                <c:pt idx="1383">
                  <c:v>2.1302659179669448E-2</c:v>
                </c:pt>
                <c:pt idx="1384">
                  <c:v>2.1299680362503182E-2</c:v>
                </c:pt>
                <c:pt idx="1385">
                  <c:v>2.1296670031878406E-2</c:v>
                </c:pt>
                <c:pt idx="1386">
                  <c:v>2.1293628187715186E-2</c:v>
                </c:pt>
                <c:pt idx="1387">
                  <c:v>2.1290963439499766E-2</c:v>
                </c:pt>
                <c:pt idx="1388">
                  <c:v>2.1287449958959925E-2</c:v>
                </c:pt>
                <c:pt idx="1389">
                  <c:v>2.128431357434124E-2</c:v>
                </c:pt>
                <c:pt idx="1390">
                  <c:v>2.128154697605078E-2</c:v>
                </c:pt>
                <c:pt idx="1391">
                  <c:v>2.1277946264648406E-2</c:v>
                </c:pt>
                <c:pt idx="1392">
                  <c:v>2.1274715339574257E-2</c:v>
                </c:pt>
                <c:pt idx="1393">
                  <c:v>2.1271452901014953E-2</c:v>
                </c:pt>
                <c:pt idx="1394">
                  <c:v>2.1268158949023785E-2</c:v>
                </c:pt>
                <c:pt idx="1395">
                  <c:v>2.1264833483494172E-2</c:v>
                </c:pt>
                <c:pt idx="1396">
                  <c:v>2.1261476504506049E-2</c:v>
                </c:pt>
                <c:pt idx="1397">
                  <c:v>2.1258088012112708E-2</c:v>
                </c:pt>
                <c:pt idx="1398">
                  <c:v>2.1254668006180921E-2</c:v>
                </c:pt>
                <c:pt idx="1399">
                  <c:v>2.125121648681727E-2</c:v>
                </c:pt>
                <c:pt idx="1400">
                  <c:v>2.1247733453968465E-2</c:v>
                </c:pt>
                <c:pt idx="1401">
                  <c:v>2.1244218907687795E-2</c:v>
                </c:pt>
                <c:pt idx="1402">
                  <c:v>2.1240672847921971E-2</c:v>
                </c:pt>
                <c:pt idx="1403">
                  <c:v>2.1237464709193965E-2</c:v>
                </c:pt>
                <c:pt idx="1404">
                  <c:v>2.1233853158595384E-2</c:v>
                </c:pt>
                <c:pt idx="1405">
                  <c:v>2.1229845588033314E-2</c:v>
                </c:pt>
                <c:pt idx="1406">
                  <c:v>2.1226173474486743E-2</c:v>
                </c:pt>
                <c:pt idx="1407">
                  <c:v>2.1222469847508307E-2</c:v>
                </c:pt>
                <c:pt idx="1408">
                  <c:v>2.1218734707098008E-2</c:v>
                </c:pt>
                <c:pt idx="1409">
                  <c:v>2.1215322676566561E-2</c:v>
                </c:pt>
                <c:pt idx="1410">
                  <c:v>2.1211169885955172E-2</c:v>
                </c:pt>
                <c:pt idx="1411">
                  <c:v>2.1207340205249281E-2</c:v>
                </c:pt>
                <c:pt idx="1412">
                  <c:v>2.1203479011111526E-2</c:v>
                </c:pt>
                <c:pt idx="1413">
                  <c:v>2.1199586303541906E-2</c:v>
                </c:pt>
                <c:pt idx="1414">
                  <c:v>2.1196004313337458E-2</c:v>
                </c:pt>
                <c:pt idx="1415">
                  <c:v>2.1191706348160366E-2</c:v>
                </c:pt>
                <c:pt idx="1416">
                  <c:v>2.1187719100375091E-2</c:v>
                </c:pt>
                <c:pt idx="1417">
                  <c:v>2.1183700339184597E-2</c:v>
                </c:pt>
                <c:pt idx="1418">
                  <c:v>2.1179650064508948E-2</c:v>
                </c:pt>
                <c:pt idx="1419">
                  <c:v>2.1175568276481371E-2</c:v>
                </c:pt>
                <c:pt idx="1420">
                  <c:v>2.1171454975048576E-2</c:v>
                </c:pt>
                <c:pt idx="1421">
                  <c:v>2.1165200203654422E-2</c:v>
                </c:pt>
                <c:pt idx="1422">
                  <c:v>2.1160691178181423E-2</c:v>
                </c:pt>
                <c:pt idx="1423">
                  <c:v>2.1156474828352145E-2</c:v>
                </c:pt>
                <c:pt idx="1424">
                  <c:v>2.1151617559445057E-2</c:v>
                </c:pt>
                <c:pt idx="1425">
                  <c:v>2.1147947599429173E-2</c:v>
                </c:pt>
                <c:pt idx="1426">
                  <c:v>2.1143636720175607E-2</c:v>
                </c:pt>
                <c:pt idx="1427">
                  <c:v>2.1139294331327108E-2</c:v>
                </c:pt>
                <c:pt idx="1428">
                  <c:v>2.1134293017723849E-2</c:v>
                </c:pt>
                <c:pt idx="1429">
                  <c:v>2.1130515024045948E-2</c:v>
                </c:pt>
                <c:pt idx="1430">
                  <c:v>2.1126078105853097E-2</c:v>
                </c:pt>
                <c:pt idx="1431">
                  <c:v>2.1121609677825504E-2</c:v>
                </c:pt>
                <c:pt idx="1432">
                  <c:v>2.1117109739963169E-2</c:v>
                </c:pt>
                <c:pt idx="1433">
                  <c:v>2.1112578292425965E-2</c:v>
                </c:pt>
                <c:pt idx="1434">
                  <c:v>2.110801533505402E-2</c:v>
                </c:pt>
                <c:pt idx="1435">
                  <c:v>2.1103420867927269E-2</c:v>
                </c:pt>
                <c:pt idx="1436">
                  <c:v>2.1097467395811975E-2</c:v>
                </c:pt>
                <c:pt idx="1437">
                  <c:v>2.1094137404409352E-2</c:v>
                </c:pt>
                <c:pt idx="1438">
                  <c:v>2.1089448407938249E-2</c:v>
                </c:pt>
                <c:pt idx="1439">
                  <c:v>2.108405097152044E-2</c:v>
                </c:pt>
                <c:pt idx="1440">
                  <c:v>2.10799758858915E-2</c:v>
                </c:pt>
                <c:pt idx="1441">
                  <c:v>2.1075192360155981E-2</c:v>
                </c:pt>
                <c:pt idx="1442">
                  <c:v>2.1069686890156092E-2</c:v>
                </c:pt>
                <c:pt idx="1443">
                  <c:v>2.1065530779420527E-2</c:v>
                </c:pt>
                <c:pt idx="1444">
                  <c:v>2.1060652724340656E-2</c:v>
                </c:pt>
                <c:pt idx="1445">
                  <c:v>2.1055743159665852E-2</c:v>
                </c:pt>
                <c:pt idx="1446">
                  <c:v>2.105080208507637E-2</c:v>
                </c:pt>
                <c:pt idx="1447">
                  <c:v>2.1045829500812019E-2</c:v>
                </c:pt>
                <c:pt idx="1448">
                  <c:v>2.1040825406792862E-2</c:v>
                </c:pt>
                <c:pt idx="1449">
                  <c:v>2.1035789803018901E-2</c:v>
                </c:pt>
                <c:pt idx="1450">
                  <c:v>2.1030722689490133E-2</c:v>
                </c:pt>
                <c:pt idx="1451">
                  <c:v>2.1025646394425834E-2</c:v>
                </c:pt>
                <c:pt idx="1452">
                  <c:v>2.102059010280044E-2</c:v>
                </c:pt>
                <c:pt idx="1453">
                  <c:v>2.1015553990393343E-2</c:v>
                </c:pt>
                <c:pt idx="1454">
                  <c:v>2.1010538057284478E-2</c:v>
                </c:pt>
                <c:pt idx="1455">
                  <c:v>2.1004830271520447E-2</c:v>
                </c:pt>
                <c:pt idx="1456">
                  <c:v>2.099985757950229E-2</c:v>
                </c:pt>
                <c:pt idx="1457">
                  <c:v>2.0995611333107789E-2</c:v>
                </c:pt>
                <c:pt idx="1458">
                  <c:v>2.0990676116872109E-2</c:v>
                </c:pt>
                <c:pt idx="1459">
                  <c:v>2.0985761079854726E-2</c:v>
                </c:pt>
                <c:pt idx="1460">
                  <c:v>2.0980866222055639E-2</c:v>
                </c:pt>
                <c:pt idx="1461">
                  <c:v>2.0975991543474848E-2</c:v>
                </c:pt>
                <c:pt idx="1462">
                  <c:v>2.0970445191537124E-2</c:v>
                </c:pt>
                <c:pt idx="1463">
                  <c:v>2.0966302723968155E-2</c:v>
                </c:pt>
                <c:pt idx="1464">
                  <c:v>2.0961488583042254E-2</c:v>
                </c:pt>
                <c:pt idx="1465">
                  <c:v>2.0956694621334648E-2</c:v>
                </c:pt>
                <c:pt idx="1466">
                  <c:v>2.0952190356853251E-2</c:v>
                </c:pt>
                <c:pt idx="1467">
                  <c:v>2.0947167235654263E-2</c:v>
                </c:pt>
                <c:pt idx="1468">
                  <c:v>2.0942433811601546E-2</c:v>
                </c:pt>
                <c:pt idx="1469">
                  <c:v>2.0937720566847062E-2</c:v>
                </c:pt>
                <c:pt idx="1470">
                  <c:v>2.0933027501230939E-2</c:v>
                </c:pt>
                <c:pt idx="1471">
                  <c:v>2.0928354614833111E-2</c:v>
                </c:pt>
                <c:pt idx="1472">
                  <c:v>2.092370190765358E-2</c:v>
                </c:pt>
                <c:pt idx="1473">
                  <c:v>2.0918027539558182E-2</c:v>
                </c:pt>
                <c:pt idx="1474">
                  <c:v>2.0913142923406625E-2</c:v>
                </c:pt>
                <c:pt idx="1475">
                  <c:v>2.0908556519350086E-2</c:v>
                </c:pt>
                <c:pt idx="1476">
                  <c:v>2.0903990294511843E-2</c:v>
                </c:pt>
                <c:pt idx="1477">
                  <c:v>2.089944424881196E-2</c:v>
                </c:pt>
                <c:pt idx="1478">
                  <c:v>2.089491838241031E-2</c:v>
                </c:pt>
                <c:pt idx="1479">
                  <c:v>2.0890412695226956E-2</c:v>
                </c:pt>
                <c:pt idx="1480">
                  <c:v>2.0885927187341835E-2</c:v>
                </c:pt>
                <c:pt idx="1481">
                  <c:v>2.0881461858515138E-2</c:v>
                </c:pt>
                <c:pt idx="1482">
                  <c:v>2.0877016708906737E-2</c:v>
                </c:pt>
                <c:pt idx="1483">
                  <c:v>2.0872591738596569E-2</c:v>
                </c:pt>
                <c:pt idx="1484">
                  <c:v>2.0868186947424761E-2</c:v>
                </c:pt>
                <c:pt idx="1485">
                  <c:v>2.0863802335391313E-2</c:v>
                </c:pt>
                <c:pt idx="1486">
                  <c:v>2.0859437902656097E-2</c:v>
                </c:pt>
                <c:pt idx="1487">
                  <c:v>2.0854474688736246E-2</c:v>
                </c:pt>
                <c:pt idx="1488">
                  <c:v>2.0850153497171675E-2</c:v>
                </c:pt>
                <c:pt idx="1489">
                  <c:v>2.0845852484745464E-2</c:v>
                </c:pt>
                <c:pt idx="1490">
                  <c:v>2.0841571651537549E-2</c:v>
                </c:pt>
                <c:pt idx="1491">
                  <c:v>2.0837310997547931E-2</c:v>
                </c:pt>
                <c:pt idx="1492">
                  <c:v>2.0833070522696673E-2</c:v>
                </c:pt>
                <c:pt idx="1493">
                  <c:v>2.0828850227143647E-2</c:v>
                </c:pt>
                <c:pt idx="1494">
                  <c:v>2.0824650110728982E-2</c:v>
                </c:pt>
                <c:pt idx="1495">
                  <c:v>2.0820470173532613E-2</c:v>
                </c:pt>
                <c:pt idx="1496">
                  <c:v>2.0816310415474604E-2</c:v>
                </c:pt>
                <c:pt idx="1497">
                  <c:v>2.0812170836634891E-2</c:v>
                </c:pt>
                <c:pt idx="1498">
                  <c:v>2.0808051437093411E-2</c:v>
                </c:pt>
                <c:pt idx="1499">
                  <c:v>2.0804879964488876E-2</c:v>
                </c:pt>
                <c:pt idx="1500">
                  <c:v>2.0799873175425532E-2</c:v>
                </c:pt>
                <c:pt idx="1501">
                  <c:v>2.0795814313379068E-2</c:v>
                </c:pt>
                <c:pt idx="1502">
                  <c:v>2.0791775630550902E-2</c:v>
                </c:pt>
                <c:pt idx="1503">
                  <c:v>2.0787757126861095E-2</c:v>
                </c:pt>
                <c:pt idx="1504">
                  <c:v>2.0783758802469521E-2</c:v>
                </c:pt>
                <c:pt idx="1505">
                  <c:v>2.0779780657216307E-2</c:v>
                </c:pt>
                <c:pt idx="1506">
                  <c:v>2.0775822691101453E-2</c:v>
                </c:pt>
                <c:pt idx="1507">
                  <c:v>2.077188490412496E-2</c:v>
                </c:pt>
                <c:pt idx="1508">
                  <c:v>2.0767967296446699E-2</c:v>
                </c:pt>
                <c:pt idx="1509">
                  <c:v>2.0764069867986734E-2</c:v>
                </c:pt>
                <c:pt idx="1510">
                  <c:v>2.076019261866513E-2</c:v>
                </c:pt>
                <c:pt idx="1511">
                  <c:v>2.0756335548481886E-2</c:v>
                </c:pt>
                <c:pt idx="1512">
                  <c:v>2.0752498657516938E-2</c:v>
                </c:pt>
                <c:pt idx="1513">
                  <c:v>2.0748681945850223E-2</c:v>
                </c:pt>
                <c:pt idx="1514">
                  <c:v>2.0744885413161995E-2</c:v>
                </c:pt>
                <c:pt idx="1515">
                  <c:v>2.0741109059772E-2</c:v>
                </c:pt>
                <c:pt idx="1516">
                  <c:v>2.0737352885600302E-2</c:v>
                </c:pt>
                <c:pt idx="1517">
                  <c:v>2.0733616890566964E-2</c:v>
                </c:pt>
                <c:pt idx="1518">
                  <c:v>2.0729901074671986E-2</c:v>
                </c:pt>
                <c:pt idx="1519">
                  <c:v>2.072620543807524E-2</c:v>
                </c:pt>
                <c:pt idx="1520">
                  <c:v>2.0722676438262866E-2</c:v>
                </c:pt>
                <c:pt idx="1521">
                  <c:v>2.0718874702136958E-2</c:v>
                </c:pt>
                <c:pt idx="1522">
                  <c:v>2.0715239603115165E-2</c:v>
                </c:pt>
                <c:pt idx="1523">
                  <c:v>2.0711624683071861E-2</c:v>
                </c:pt>
                <c:pt idx="1524">
                  <c:v>2.0709389240680665E-2</c:v>
                </c:pt>
                <c:pt idx="1525">
                  <c:v>2.0705478366496166E-2</c:v>
                </c:pt>
                <c:pt idx="1526">
                  <c:v>2.0700900998331662E-2</c:v>
                </c:pt>
                <c:pt idx="1527">
                  <c:v>2.0697366795081606E-2</c:v>
                </c:pt>
                <c:pt idx="1528">
                  <c:v>2.0693852771049848E-2</c:v>
                </c:pt>
                <c:pt idx="1529">
                  <c:v>2.0690358926156449E-2</c:v>
                </c:pt>
                <c:pt idx="1530">
                  <c:v>2.0686885260481347E-2</c:v>
                </c:pt>
                <c:pt idx="1531">
                  <c:v>2.0683431773944605E-2</c:v>
                </c:pt>
                <c:pt idx="1532">
                  <c:v>2.0679998466626159E-2</c:v>
                </c:pt>
                <c:pt idx="1533">
                  <c:v>2.0676585338446074E-2</c:v>
                </c:pt>
                <c:pt idx="1534">
                  <c:v>2.0673192389324413E-2</c:v>
                </c:pt>
                <c:pt idx="1535">
                  <c:v>2.066981961958092E-2</c:v>
                </c:pt>
                <c:pt idx="1536">
                  <c:v>2.0666467028815916E-2</c:v>
                </c:pt>
                <c:pt idx="1537">
                  <c:v>2.0663134617349144E-2</c:v>
                </c:pt>
                <c:pt idx="1538">
                  <c:v>2.0659822385020732E-2</c:v>
                </c:pt>
                <c:pt idx="1539">
                  <c:v>2.065653033183068E-2</c:v>
                </c:pt>
                <c:pt idx="1540">
                  <c:v>2.0653258457858925E-2</c:v>
                </c:pt>
                <c:pt idx="1541">
                  <c:v>2.0651450764663792E-2</c:v>
                </c:pt>
                <c:pt idx="1542">
                  <c:v>2.0646775247410432E-2</c:v>
                </c:pt>
                <c:pt idx="1543">
                  <c:v>2.0643563910853757E-2</c:v>
                </c:pt>
                <c:pt idx="1544">
                  <c:v>2.0640372753595315E-2</c:v>
                </c:pt>
                <c:pt idx="1545">
                  <c:v>2.0637201775475233E-2</c:v>
                </c:pt>
                <c:pt idx="1546">
                  <c:v>2.0634050976413576E-2</c:v>
                </c:pt>
                <c:pt idx="1547">
                  <c:v>2.0630920356570215E-2</c:v>
                </c:pt>
                <c:pt idx="1548">
                  <c:v>2.062780991594515E-2</c:v>
                </c:pt>
                <c:pt idx="1549">
                  <c:v>2.0624719654458445E-2</c:v>
                </c:pt>
                <c:pt idx="1550">
                  <c:v>2.0621649572110101E-2</c:v>
                </c:pt>
                <c:pt idx="1551">
                  <c:v>2.0618599668980053E-2</c:v>
                </c:pt>
                <c:pt idx="1552">
                  <c:v>2.0615569944988366E-2</c:v>
                </c:pt>
                <c:pt idx="1553">
                  <c:v>2.0612560400135038E-2</c:v>
                </c:pt>
                <c:pt idx="1554">
                  <c:v>2.0609571034420071E-2</c:v>
                </c:pt>
                <c:pt idx="1555">
                  <c:v>2.06066018479234E-2</c:v>
                </c:pt>
                <c:pt idx="1556">
                  <c:v>2.060365284056509E-2</c:v>
                </c:pt>
                <c:pt idx="1557">
                  <c:v>2.060072401234514E-2</c:v>
                </c:pt>
                <c:pt idx="1558">
                  <c:v>2.0597815363343486E-2</c:v>
                </c:pt>
                <c:pt idx="1559">
                  <c:v>2.0594926893400256E-2</c:v>
                </c:pt>
                <c:pt idx="1560">
                  <c:v>2.0592058602675323E-2</c:v>
                </c:pt>
                <c:pt idx="1561">
                  <c:v>2.0589210491168686E-2</c:v>
                </c:pt>
                <c:pt idx="1562">
                  <c:v>2.0586382558800409E-2</c:v>
                </c:pt>
                <c:pt idx="1563">
                  <c:v>2.0583574805490557E-2</c:v>
                </c:pt>
                <c:pt idx="1564">
                  <c:v>2.0580787231478936E-2</c:v>
                </c:pt>
                <c:pt idx="1565">
                  <c:v>2.0578019836525741E-2</c:v>
                </c:pt>
                <c:pt idx="1566">
                  <c:v>2.0575272620790841E-2</c:v>
                </c:pt>
                <c:pt idx="1567">
                  <c:v>2.0572545584114366E-2</c:v>
                </c:pt>
                <c:pt idx="1568">
                  <c:v>2.0569838726656187E-2</c:v>
                </c:pt>
                <c:pt idx="1569">
                  <c:v>2.0567152048336368E-2</c:v>
                </c:pt>
                <c:pt idx="1570">
                  <c:v>2.0564902188544565E-2</c:v>
                </c:pt>
                <c:pt idx="1571">
                  <c:v>2.0561839229271683E-2</c:v>
                </c:pt>
                <c:pt idx="1572">
                  <c:v>2.0559640657680234E-2</c:v>
                </c:pt>
                <c:pt idx="1573">
                  <c:v>2.0556607126680504E-2</c:v>
                </c:pt>
                <c:pt idx="1574">
                  <c:v>2.0554021344132423E-2</c:v>
                </c:pt>
                <c:pt idx="1575">
                  <c:v>2.0551455740722702E-2</c:v>
                </c:pt>
                <c:pt idx="1576">
                  <c:v>2.055093903784222E-2</c:v>
                </c:pt>
                <c:pt idx="1577">
                  <c:v>2.0544593679483469E-2</c:v>
                </c:pt>
                <c:pt idx="1578">
                  <c:v>2.054434042092268E-2</c:v>
                </c:pt>
                <c:pt idx="1579">
                  <c:v>2.0542270843180166E-2</c:v>
                </c:pt>
                <c:pt idx="1580">
                  <c:v>2.0539401793921996E-2</c:v>
                </c:pt>
                <c:pt idx="1581">
                  <c:v>2.0536962752659704E-2</c:v>
                </c:pt>
                <c:pt idx="1582">
                  <c:v>2.0534543892853918E-2</c:v>
                </c:pt>
                <c:pt idx="1583">
                  <c:v>2.0532145214557929E-2</c:v>
                </c:pt>
                <c:pt idx="1584">
                  <c:v>2.0530183062423824E-2</c:v>
                </c:pt>
                <c:pt idx="1585">
                  <c:v>2.0527408402415404E-2</c:v>
                </c:pt>
                <c:pt idx="1586">
                  <c:v>2.0525070268542223E-2</c:v>
                </c:pt>
                <c:pt idx="1587">
                  <c:v>2.0522752316152193E-2</c:v>
                </c:pt>
                <c:pt idx="1588">
                  <c:v>2.0520454545245315E-2</c:v>
                </c:pt>
                <c:pt idx="1589">
                  <c:v>2.0518176955794942E-2</c:v>
                </c:pt>
                <c:pt idx="1590">
                  <c:v>2.0515919547854367E-2</c:v>
                </c:pt>
                <c:pt idx="1591">
                  <c:v>2.0511560850371424E-2</c:v>
                </c:pt>
                <c:pt idx="1592">
                  <c:v>2.0511465276342733E-2</c:v>
                </c:pt>
                <c:pt idx="1593">
                  <c:v>2.0509268412824966E-2</c:v>
                </c:pt>
                <c:pt idx="1594">
                  <c:v>2.0507521199297774E-2</c:v>
                </c:pt>
                <c:pt idx="1595">
                  <c:v>2.0504935230132304E-2</c:v>
                </c:pt>
                <c:pt idx="1596">
                  <c:v>2.0502798910984055E-2</c:v>
                </c:pt>
                <c:pt idx="1597">
                  <c:v>2.0500682773318957E-2</c:v>
                </c:pt>
                <c:pt idx="1598">
                  <c:v>2.0499021567799147E-2</c:v>
                </c:pt>
                <c:pt idx="1599">
                  <c:v>2.0496511042384924E-2</c:v>
                </c:pt>
                <c:pt idx="1600">
                  <c:v>2.0494455449089344E-2</c:v>
                </c:pt>
                <c:pt idx="1601">
                  <c:v>2.049242003730356E-2</c:v>
                </c:pt>
                <c:pt idx="1602">
                  <c:v>2.0490404806947637E-2</c:v>
                </c:pt>
                <c:pt idx="1603">
                  <c:v>2.0488851137501207E-2</c:v>
                </c:pt>
                <c:pt idx="1604">
                  <c:v>2.0486434890631955E-2</c:v>
                </c:pt>
                <c:pt idx="1605">
                  <c:v>2.048448020464555E-2</c:v>
                </c:pt>
                <c:pt idx="1606">
                  <c:v>2.0482545700142296E-2</c:v>
                </c:pt>
                <c:pt idx="1607">
                  <c:v>2.0480631377095548E-2</c:v>
                </c:pt>
                <c:pt idx="1608">
                  <c:v>2.0478737235478661E-2</c:v>
                </c:pt>
                <c:pt idx="1609">
                  <c:v>2.0476863275344925E-2</c:v>
                </c:pt>
                <c:pt idx="1610">
                  <c:v>2.047500949664105E-2</c:v>
                </c:pt>
                <c:pt idx="1611">
                  <c:v>2.0473627945154504E-2</c:v>
                </c:pt>
                <c:pt idx="1612">
                  <c:v>2.0471815867866283E-2</c:v>
                </c:pt>
                <c:pt idx="1613">
                  <c:v>2.046956924926846E-2</c:v>
                </c:pt>
                <c:pt idx="1614">
                  <c:v>2.0467796196363963E-2</c:v>
                </c:pt>
                <c:pt idx="1615">
                  <c:v>2.0466043324969263E-2</c:v>
                </c:pt>
                <c:pt idx="1616">
                  <c:v>2.0464310634951133E-2</c:v>
                </c:pt>
                <c:pt idx="1617">
                  <c:v>2.0463058220479002E-2</c:v>
                </c:pt>
                <c:pt idx="1618">
                  <c:v>2.0460905799311035E-2</c:v>
                </c:pt>
                <c:pt idx="1619">
                  <c:v>2.0459233653689068E-2</c:v>
                </c:pt>
                <c:pt idx="1620">
                  <c:v>2.0457581689443671E-2</c:v>
                </c:pt>
                <c:pt idx="1621">
                  <c:v>2.0455949906708071E-2</c:v>
                </c:pt>
                <c:pt idx="1622">
                  <c:v>2.0452719412729081E-2</c:v>
                </c:pt>
                <c:pt idx="1623">
                  <c:v>2.0452746885526452E-2</c:v>
                </c:pt>
                <c:pt idx="1624">
                  <c:v>2.0451175647080433E-2</c:v>
                </c:pt>
                <c:pt idx="1625">
                  <c:v>2.0449624590064275E-2</c:v>
                </c:pt>
                <c:pt idx="1626">
                  <c:v>2.0448093714531268E-2</c:v>
                </c:pt>
                <c:pt idx="1627">
                  <c:v>2.0446583020401476E-2</c:v>
                </c:pt>
                <c:pt idx="1628">
                  <c:v>2.0446042569586709E-2</c:v>
                </c:pt>
                <c:pt idx="1629">
                  <c:v>2.0444098491891882E-2</c:v>
                </c:pt>
                <c:pt idx="1630">
                  <c:v>2.0442172026671201E-2</c:v>
                </c:pt>
                <c:pt idx="1631">
                  <c:v>2.0441221093412398E-2</c:v>
                </c:pt>
                <c:pt idx="1632">
                  <c:v>2.0439332271413591E-2</c:v>
                </c:pt>
                <c:pt idx="1633">
                  <c:v>2.0437942665889608E-2</c:v>
                </c:pt>
                <c:pt idx="1634">
                  <c:v>2.0436573241848777E-2</c:v>
                </c:pt>
                <c:pt idx="1635">
                  <c:v>2.0435223999184515E-2</c:v>
                </c:pt>
                <c:pt idx="1636">
                  <c:v>2.0434380792486717E-2</c:v>
                </c:pt>
                <c:pt idx="1637">
                  <c:v>2.0432586058252156E-2</c:v>
                </c:pt>
                <c:pt idx="1638">
                  <c:v>2.0431297359930767E-2</c:v>
                </c:pt>
                <c:pt idx="1639">
                  <c:v>2.0430028843012593E-2</c:v>
                </c:pt>
                <c:pt idx="1640">
                  <c:v>2.0428780507550925E-2</c:v>
                </c:pt>
                <c:pt idx="1641">
                  <c:v>2.0427552353519118E-2</c:v>
                </c:pt>
                <c:pt idx="1642">
                  <c:v>2.0424673899057666E-2</c:v>
                </c:pt>
                <c:pt idx="1643">
                  <c:v>2.0425156589691795E-2</c:v>
                </c:pt>
                <c:pt idx="1644">
                  <c:v>2.042398897994957E-2</c:v>
                </c:pt>
                <c:pt idx="1645">
                  <c:v>2.0422841551637205E-2</c:v>
                </c:pt>
                <c:pt idx="1646">
                  <c:v>2.0421714304728056E-2</c:v>
                </c:pt>
                <c:pt idx="1647">
                  <c:v>2.042110819752363E-2</c:v>
                </c:pt>
                <c:pt idx="1648">
                  <c:v>2.0419520355172693E-2</c:v>
                </c:pt>
                <c:pt idx="1649">
                  <c:v>2.0418453652579771E-2</c:v>
                </c:pt>
                <c:pt idx="1650">
                  <c:v>2.0417912232970625E-2</c:v>
                </c:pt>
                <c:pt idx="1651">
                  <c:v>2.0416380791603572E-2</c:v>
                </c:pt>
                <c:pt idx="1652">
                  <c:v>2.0415374633220296E-2</c:v>
                </c:pt>
                <c:pt idx="1653">
                  <c:v>2.0414388656293525E-2</c:v>
                </c:pt>
                <c:pt idx="1654">
                  <c:v>2.041342286076997E-2</c:v>
                </c:pt>
                <c:pt idx="1655">
                  <c:v>2.041247724670292E-2</c:v>
                </c:pt>
                <c:pt idx="1656">
                  <c:v>2.0411551814039086E-2</c:v>
                </c:pt>
                <c:pt idx="1657">
                  <c:v>2.0410646562778467E-2</c:v>
                </c:pt>
                <c:pt idx="1658">
                  <c:v>2.0409761492947709E-2</c:v>
                </c:pt>
                <c:pt idx="1659">
                  <c:v>2.0408896604520166E-2</c:v>
                </c:pt>
                <c:pt idx="1660">
                  <c:v>2.0408051897549129E-2</c:v>
                </c:pt>
                <c:pt idx="1661">
                  <c:v>2.0407227371981307E-2</c:v>
                </c:pt>
                <c:pt idx="1662">
                  <c:v>2.0406423027843346E-2</c:v>
                </c:pt>
                <c:pt idx="1663">
                  <c:v>2.0406162040451647E-2</c:v>
                </c:pt>
                <c:pt idx="1664">
                  <c:v>2.0405399457454898E-2</c:v>
                </c:pt>
                <c:pt idx="1665">
                  <c:v>2.0404131083875399E-2</c:v>
                </c:pt>
                <c:pt idx="1666">
                  <c:v>2.0403407465430234E-2</c:v>
                </c:pt>
                <c:pt idx="1667">
                  <c:v>2.0402704028334995E-2</c:v>
                </c:pt>
                <c:pt idx="1668">
                  <c:v>2.0402020772722906E-2</c:v>
                </c:pt>
                <c:pt idx="1669">
                  <c:v>2.0401889280865504E-2</c:v>
                </c:pt>
                <c:pt idx="1670">
                  <c:v>2.0400714805655085E-2</c:v>
                </c:pt>
                <c:pt idx="1671">
                  <c:v>2.0400092094252642E-2</c:v>
                </c:pt>
                <c:pt idx="1672">
                  <c:v>2.0399489564253415E-2</c:v>
                </c:pt>
                <c:pt idx="1673">
                  <c:v>2.0398907215684048E-2</c:v>
                </c:pt>
                <c:pt idx="1674">
                  <c:v>2.0398883668306667E-2</c:v>
                </c:pt>
                <c:pt idx="1675">
                  <c:v>2.0397803062808251E-2</c:v>
                </c:pt>
                <c:pt idx="1676">
                  <c:v>2.0397281258475175E-2</c:v>
                </c:pt>
                <c:pt idx="1677">
                  <c:v>2.039677963557196E-2</c:v>
                </c:pt>
                <c:pt idx="1678">
                  <c:v>2.039629819407196E-2</c:v>
                </c:pt>
                <c:pt idx="1679">
                  <c:v>2.0395836933975175E-2</c:v>
                </c:pt>
                <c:pt idx="1680">
                  <c:v>2.0395395855308251E-2</c:v>
                </c:pt>
                <c:pt idx="1681">
                  <c:v>2.039425177931431E-2</c:v>
                </c:pt>
                <c:pt idx="1682">
                  <c:v>2.0393308057933268E-2</c:v>
                </c:pt>
                <c:pt idx="1683">
                  <c:v>2.0392933332082919E-2</c:v>
                </c:pt>
                <c:pt idx="1684">
                  <c:v>2.0392529783128666E-2</c:v>
                </c:pt>
                <c:pt idx="1685">
                  <c:v>2.0392244417717365E-2</c:v>
                </c:pt>
                <c:pt idx="1686">
                  <c:v>2.039193022920216E-2</c:v>
                </c:pt>
                <c:pt idx="1687">
                  <c:v>2.0391636219825315E-2</c:v>
                </c:pt>
                <c:pt idx="1688">
                  <c:v>2.0391324918280773E-2</c:v>
                </c:pt>
                <c:pt idx="1689">
                  <c:v>2.0391108738486707E-2</c:v>
                </c:pt>
                <c:pt idx="1690">
                  <c:v>2.0390875266524944E-2</c:v>
                </c:pt>
                <c:pt idx="1691">
                  <c:v>2.0390661973621604E-2</c:v>
                </c:pt>
                <c:pt idx="1692">
                  <c:v>2.0390468859936561E-2</c:v>
                </c:pt>
                <c:pt idx="1693">
                  <c:v>2.0390295925309943E-2</c:v>
                </c:pt>
                <c:pt idx="1694">
                  <c:v>2.0390143169821684E-2</c:v>
                </c:pt>
                <c:pt idx="1695">
                  <c:v>2.0390010593471786E-2</c:v>
                </c:pt>
                <c:pt idx="1696">
                  <c:v>2.0389898196180312E-2</c:v>
                </c:pt>
                <c:pt idx="1697">
                  <c:v>2.0389783336378642E-2</c:v>
                </c:pt>
                <c:pt idx="1698">
                  <c:v>2.0389733939012444E-2</c:v>
                </c:pt>
                <c:pt idx="1699">
                  <c:v>2.0389676317984495E-2</c:v>
                </c:pt>
                <c:pt idx="1700">
                  <c:v>2.0389650398477954E-2</c:v>
                </c:pt>
                <c:pt idx="1701">
                  <c:v>2.0389638896878282E-2</c:v>
                </c:pt>
                <c:pt idx="1702">
                  <c:v>2.0389650461307696E-2</c:v>
                </c:pt>
                <c:pt idx="1703">
                  <c:v>2.0389676431014081E-2</c:v>
                </c:pt>
                <c:pt idx="1704">
                  <c:v>2.0389725466749553E-2</c:v>
                </c:pt>
                <c:pt idx="1705">
                  <c:v>2.0389794681623385E-2</c:v>
                </c:pt>
                <c:pt idx="1706">
                  <c:v>2.0389884075555642E-2</c:v>
                </c:pt>
                <c:pt idx="1707">
                  <c:v>2.0389993648706195E-2</c:v>
                </c:pt>
                <c:pt idx="1708">
                  <c:v>2.0390123400995108E-2</c:v>
                </c:pt>
                <c:pt idx="1709">
                  <c:v>2.0390273332342446E-2</c:v>
                </c:pt>
                <c:pt idx="1710">
                  <c:v>2.0390443332196639E-2</c:v>
                </c:pt>
                <c:pt idx="1711">
                  <c:v>2.0390615026135706E-2</c:v>
                </c:pt>
                <c:pt idx="1712">
                  <c:v>2.0390774356924268E-2</c:v>
                </c:pt>
                <c:pt idx="1713">
                  <c:v>2.0390921324242584E-2</c:v>
                </c:pt>
                <c:pt idx="1714">
                  <c:v>2.0391055928490331E-2</c:v>
                </c:pt>
                <c:pt idx="1715">
                  <c:v>2.0391194623146092E-2</c:v>
                </c:pt>
                <c:pt idx="1716">
                  <c:v>2.0391302734585892E-2</c:v>
                </c:pt>
                <c:pt idx="1717">
                  <c:v>2.0391385561451258E-2</c:v>
                </c:pt>
                <c:pt idx="1718">
                  <c:v>2.0391470712537441E-2</c:v>
                </c:pt>
                <c:pt idx="1719">
                  <c:v>2.0391543500473119E-2</c:v>
                </c:pt>
                <c:pt idx="1720">
                  <c:v>2.0391603925018487E-2</c:v>
                </c:pt>
                <c:pt idx="1721">
                  <c:v>2.0391651986413351E-2</c:v>
                </c:pt>
                <c:pt idx="1722">
                  <c:v>2.0391691774905851E-2</c:v>
                </c:pt>
                <c:pt idx="1723">
                  <c:v>2.0391711019271952E-2</c:v>
                </c:pt>
                <c:pt idx="1724">
                  <c:v>2.0391721990815626E-2</c:v>
                </c:pt>
                <c:pt idx="1725">
                  <c:v>2.0391720599048924E-2</c:v>
                </c:pt>
                <c:pt idx="1726">
                  <c:v>2.0391703869790945E-2</c:v>
                </c:pt>
                <c:pt idx="1727">
                  <c:v>2.0391680725824202E-2</c:v>
                </c:pt>
                <c:pt idx="1728">
                  <c:v>2.0391642244366182E-2</c:v>
                </c:pt>
                <c:pt idx="1729">
                  <c:v>2.039159139951785E-2</c:v>
                </c:pt>
                <c:pt idx="1730">
                  <c:v>2.0391528191519015E-2</c:v>
                </c:pt>
                <c:pt idx="1731">
                  <c:v>2.0391452620209805E-2</c:v>
                </c:pt>
                <c:pt idx="1732">
                  <c:v>2.0391364685590219E-2</c:v>
                </c:pt>
                <c:pt idx="1733">
                  <c:v>2.0391818759168956E-2</c:v>
                </c:pt>
                <c:pt idx="1734">
                  <c:v>2.0391134623061191E-2</c:v>
                </c:pt>
                <c:pt idx="1735">
                  <c:v>2.0391007832483155E-2</c:v>
                </c:pt>
                <c:pt idx="1736">
                  <c:v>2.0390868678674678E-2</c:v>
                </c:pt>
                <c:pt idx="1737">
                  <c:v>2.0390717161635763E-2</c:v>
                </c:pt>
                <c:pt idx="1738">
                  <c:v>2.0390553281286472E-2</c:v>
                </c:pt>
                <c:pt idx="1739">
                  <c:v>2.0390377037626806E-2</c:v>
                </c:pt>
                <c:pt idx="1740">
                  <c:v>2.0390188430816636E-2</c:v>
                </c:pt>
                <c:pt idx="1741">
                  <c:v>2.0389987460696091E-2</c:v>
                </c:pt>
                <c:pt idx="1742">
                  <c:v>2.0389774127345106E-2</c:v>
                </c:pt>
                <c:pt idx="1743">
                  <c:v>2.0389548430683746E-2</c:v>
                </c:pt>
                <c:pt idx="1744">
                  <c:v>2.038931037071201E-2</c:v>
                </c:pt>
                <c:pt idx="1745">
                  <c:v>2.0389059947589772E-2</c:v>
                </c:pt>
                <c:pt idx="1746">
                  <c:v>2.0388797161077221E-2</c:v>
                </c:pt>
                <c:pt idx="1747">
                  <c:v>2.0388441126435453E-2</c:v>
                </c:pt>
                <c:pt idx="1748">
                  <c:v>2.038815008108763E-2</c:v>
                </c:pt>
                <c:pt idx="1749">
                  <c:v>2.0387846672429433E-2</c:v>
                </c:pt>
                <c:pt idx="1750">
                  <c:v>2.0387530900620732E-2</c:v>
                </c:pt>
                <c:pt idx="1751">
                  <c:v>2.0387202765501655E-2</c:v>
                </c:pt>
                <c:pt idx="1752">
                  <c:v>2.0386862267152139E-2</c:v>
                </c:pt>
                <c:pt idx="1753">
                  <c:v>2.0386509405412312E-2</c:v>
                </c:pt>
                <c:pt idx="1754">
                  <c:v>2.0386144180601917E-2</c:v>
                </c:pt>
                <c:pt idx="1755">
                  <c:v>2.0385766592401211E-2</c:v>
                </c:pt>
                <c:pt idx="1756">
                  <c:v>2.0385376640970065E-2</c:v>
                </c:pt>
                <c:pt idx="1757">
                  <c:v>2.0384974326228544E-2</c:v>
                </c:pt>
                <c:pt idx="1758">
                  <c:v>2.0384559648256584E-2</c:v>
                </c:pt>
                <c:pt idx="1759">
                  <c:v>2.0385770685147353E-2</c:v>
                </c:pt>
                <c:pt idx="1760">
                  <c:v>2.0383693202541409E-2</c:v>
                </c:pt>
                <c:pt idx="1761">
                  <c:v>2.0383241434798194E-2</c:v>
                </c:pt>
                <c:pt idx="1762">
                  <c:v>2.038277730382454E-2</c:v>
                </c:pt>
                <c:pt idx="1763">
                  <c:v>2.038230080954051E-2</c:v>
                </c:pt>
                <c:pt idx="1764">
                  <c:v>2.0381811951946105E-2</c:v>
                </c:pt>
                <c:pt idx="1765">
                  <c:v>2.0381310731201197E-2</c:v>
                </c:pt>
                <c:pt idx="1766">
                  <c:v>2.0380797147145913E-2</c:v>
                </c:pt>
                <c:pt idx="1767">
                  <c:v>2.0380271199780253E-2</c:v>
                </c:pt>
                <c:pt idx="1768">
                  <c:v>2.0379732889184154E-2</c:v>
                </c:pt>
                <c:pt idx="1769">
                  <c:v>2.0379182215357616E-2</c:v>
                </c:pt>
                <c:pt idx="1770">
                  <c:v>2.0378619178220703E-2</c:v>
                </c:pt>
                <c:pt idx="1771">
                  <c:v>2.037804377785335E-2</c:v>
                </c:pt>
                <c:pt idx="1772">
                  <c:v>2.0377456014175621E-2</c:v>
                </c:pt>
                <c:pt idx="1773">
                  <c:v>2.0376855887187517E-2</c:v>
                </c:pt>
                <c:pt idx="1774">
                  <c:v>2.0376243397128846E-2</c:v>
                </c:pt>
                <c:pt idx="1775">
                  <c:v>2.0375618543679863E-2</c:v>
                </c:pt>
                <c:pt idx="1776">
                  <c:v>2.0374981327000441E-2</c:v>
                </c:pt>
                <c:pt idx="1777">
                  <c:v>2.0374331747010643E-2</c:v>
                </c:pt>
                <c:pt idx="1778">
                  <c:v>2.0373669803790406E-2</c:v>
                </c:pt>
                <c:pt idx="1779">
                  <c:v>2.037299549733973E-2</c:v>
                </c:pt>
                <c:pt idx="1780">
                  <c:v>2.0373263144364273E-2</c:v>
                </c:pt>
                <c:pt idx="1781">
                  <c:v>2.0371609794587187E-2</c:v>
                </c:pt>
                <c:pt idx="1782">
                  <c:v>2.037089839828532E-2</c:v>
                </c:pt>
                <c:pt idx="1783">
                  <c:v>2.0370174638753014E-2</c:v>
                </c:pt>
                <c:pt idx="1784">
                  <c:v>2.0369012323468993E-2</c:v>
                </c:pt>
                <c:pt idx="1785">
                  <c:v>2.0369626273373242E-2</c:v>
                </c:pt>
                <c:pt idx="1786">
                  <c:v>2.036792918053365E-2</c:v>
                </c:pt>
                <c:pt idx="1787">
                  <c:v>2.0367155968079587E-2</c:v>
                </c:pt>
                <c:pt idx="1788">
                  <c:v>2.0366370392235211E-2</c:v>
                </c:pt>
                <c:pt idx="1789">
                  <c:v>2.036557245308046E-2</c:v>
                </c:pt>
                <c:pt idx="1790">
                  <c:v>2.036476215069527E-2</c:v>
                </c:pt>
                <c:pt idx="1791">
                  <c:v>2.0363939485079641E-2</c:v>
                </c:pt>
                <c:pt idx="1792">
                  <c:v>2.0363104456233572E-2</c:v>
                </c:pt>
                <c:pt idx="1793">
                  <c:v>2.0362257064077127E-2</c:v>
                </c:pt>
                <c:pt idx="1794">
                  <c:v>2.0361397308770179E-2</c:v>
                </c:pt>
                <c:pt idx="1795">
                  <c:v>2.036052519007292E-2</c:v>
                </c:pt>
                <c:pt idx="1796">
                  <c:v>2.0359640708145221E-2</c:v>
                </c:pt>
                <c:pt idx="1797">
                  <c:v>2.0360787828080262E-2</c:v>
                </c:pt>
                <c:pt idx="1798">
                  <c:v>2.035783465451857E-2</c:v>
                </c:pt>
                <c:pt idx="1799">
                  <c:v>2.0356913082819617E-2</c:v>
                </c:pt>
                <c:pt idx="1800">
                  <c:v>2.0355979147810288E-2</c:v>
                </c:pt>
                <c:pt idx="1801">
                  <c:v>2.035503284957052E-2</c:v>
                </c:pt>
                <c:pt idx="1802">
                  <c:v>2.0354074188100313E-2</c:v>
                </c:pt>
                <c:pt idx="1803">
                  <c:v>2.035310316331973E-2</c:v>
                </c:pt>
                <c:pt idx="1804">
                  <c:v>2.0352119775308708E-2</c:v>
                </c:pt>
                <c:pt idx="1805">
                  <c:v>2.0351124024067246E-2</c:v>
                </c:pt>
                <c:pt idx="1806">
                  <c:v>2.0350115909515409E-2</c:v>
                </c:pt>
                <c:pt idx="1807">
                  <c:v>2.0349095431813069E-2</c:v>
                </c:pt>
                <c:pt idx="1808">
                  <c:v>2.0348062590720417E-2</c:v>
                </c:pt>
                <c:pt idx="1809">
                  <c:v>2.0347017386397326E-2</c:v>
                </c:pt>
                <c:pt idx="1810">
                  <c:v>2.0345959818843795E-2</c:v>
                </c:pt>
                <c:pt idx="1811">
                  <c:v>2.0346383520697398E-2</c:v>
                </c:pt>
                <c:pt idx="1812">
                  <c:v>2.0343807593885543E-2</c:v>
                </c:pt>
                <c:pt idx="1813">
                  <c:v>2.0342712936640694E-2</c:v>
                </c:pt>
                <c:pt idx="1814">
                  <c:v>2.0341605916005534E-2</c:v>
                </c:pt>
                <c:pt idx="1815">
                  <c:v>2.0340486532139934E-2</c:v>
                </c:pt>
                <c:pt idx="1816">
                  <c:v>2.0339354785043895E-2</c:v>
                </c:pt>
                <c:pt idx="1817">
                  <c:v>2.0338210674557544E-2</c:v>
                </c:pt>
                <c:pt idx="1818">
                  <c:v>2.0337054201000626E-2</c:v>
                </c:pt>
                <c:pt idx="1819">
                  <c:v>2.0335885364133333E-2</c:v>
                </c:pt>
                <c:pt idx="1820">
                  <c:v>2.0334704163955664E-2</c:v>
                </c:pt>
                <c:pt idx="1821">
                  <c:v>2.0333510600547555E-2</c:v>
                </c:pt>
                <c:pt idx="1822">
                  <c:v>2.0332304673909007E-2</c:v>
                </c:pt>
                <c:pt idx="1823">
                  <c:v>2.0331086383960084E-2</c:v>
                </c:pt>
                <c:pt idx="1824">
                  <c:v>2.0329855730780722E-2</c:v>
                </c:pt>
                <c:pt idx="1825">
                  <c:v>2.0328612714370919E-2</c:v>
                </c:pt>
                <c:pt idx="1826">
                  <c:v>2.0327357334650742E-2</c:v>
                </c:pt>
                <c:pt idx="1827">
                  <c:v>2.0326089591700125E-2</c:v>
                </c:pt>
                <c:pt idx="1828">
                  <c:v>2.0324809485519069E-2</c:v>
                </c:pt>
                <c:pt idx="1829">
                  <c:v>2.0323517016027637E-2</c:v>
                </c:pt>
                <c:pt idx="1830">
                  <c:v>2.0322212183305766E-2</c:v>
                </c:pt>
                <c:pt idx="1831">
                  <c:v>2.0320894987353455E-2</c:v>
                </c:pt>
                <c:pt idx="1832">
                  <c:v>2.0320330079579563E-2</c:v>
                </c:pt>
                <c:pt idx="1833">
                  <c:v>2.0318223505517707E-2</c:v>
                </c:pt>
                <c:pt idx="1834">
                  <c:v>2.0316869219794143E-2</c:v>
                </c:pt>
                <c:pt idx="1835">
                  <c:v>2.0315502570760202E-2</c:v>
                </c:pt>
                <c:pt idx="1836">
                  <c:v>2.0316019647429684E-2</c:v>
                </c:pt>
                <c:pt idx="1837">
                  <c:v>2.0314151475044895E-2</c:v>
                </c:pt>
                <c:pt idx="1838">
                  <c:v>2.0311328444275745E-2</c:v>
                </c:pt>
                <c:pt idx="1839">
                  <c:v>2.0309912342240111E-2</c:v>
                </c:pt>
                <c:pt idx="1840">
                  <c:v>2.0308483876894101E-2</c:v>
                </c:pt>
                <c:pt idx="1841">
                  <c:v>2.0307043048397588E-2</c:v>
                </c:pt>
                <c:pt idx="1842">
                  <c:v>2.03055898565907E-2</c:v>
                </c:pt>
                <c:pt idx="1843">
                  <c:v>2.0304124301553372E-2</c:v>
                </c:pt>
                <c:pt idx="1844">
                  <c:v>2.0302646383285605E-2</c:v>
                </c:pt>
                <c:pt idx="1845">
                  <c:v>2.0301156101627527E-2</c:v>
                </c:pt>
                <c:pt idx="1846">
                  <c:v>2.0299653456818945E-2</c:v>
                </c:pt>
                <c:pt idx="1847">
                  <c:v>2.0298138448779923E-2</c:v>
                </c:pt>
                <c:pt idx="1848">
                  <c:v>2.0296611077510462E-2</c:v>
                </c:pt>
                <c:pt idx="1849">
                  <c:v>2.029507134285069E-2</c:v>
                </c:pt>
                <c:pt idx="1850">
                  <c:v>2.0293519245040414E-2</c:v>
                </c:pt>
                <c:pt idx="1851">
                  <c:v>2.0291954783999699E-2</c:v>
                </c:pt>
                <c:pt idx="1852">
                  <c:v>2.029221216112731E-2</c:v>
                </c:pt>
                <c:pt idx="1853">
                  <c:v>2.0288788771907207E-2</c:v>
                </c:pt>
                <c:pt idx="1854">
                  <c:v>2.0287187221095238E-2</c:v>
                </c:pt>
                <c:pt idx="1855">
                  <c:v>2.0285573307052829E-2</c:v>
                </c:pt>
                <c:pt idx="1856">
                  <c:v>2.0283947029700045E-2</c:v>
                </c:pt>
                <c:pt idx="1857">
                  <c:v>2.0282308389116821E-2</c:v>
                </c:pt>
                <c:pt idx="1858">
                  <c:v>2.0280657385303158E-2</c:v>
                </c:pt>
                <c:pt idx="1859">
                  <c:v>2.0278994018099183E-2</c:v>
                </c:pt>
                <c:pt idx="1860">
                  <c:v>2.0277318287744706E-2</c:v>
                </c:pt>
                <c:pt idx="1861">
                  <c:v>2.0275630194079852E-2</c:v>
                </c:pt>
                <c:pt idx="1862">
                  <c:v>2.0273929737184559E-2</c:v>
                </c:pt>
                <c:pt idx="1863">
                  <c:v>2.0272216917058827E-2</c:v>
                </c:pt>
                <c:pt idx="1864">
                  <c:v>2.0270491733782592E-2</c:v>
                </c:pt>
                <c:pt idx="1865">
                  <c:v>2.0268754187116045E-2</c:v>
                </c:pt>
                <c:pt idx="1866">
                  <c:v>2.0267004277298994E-2</c:v>
                </c:pt>
                <c:pt idx="1867">
                  <c:v>2.0265242004091633E-2</c:v>
                </c:pt>
                <c:pt idx="1868">
                  <c:v>2.0263467367813703E-2</c:v>
                </c:pt>
                <c:pt idx="1869">
                  <c:v>2.0261680368145463E-2</c:v>
                </c:pt>
                <c:pt idx="1870">
                  <c:v>2.0259881005246783E-2</c:v>
                </c:pt>
                <c:pt idx="1871">
                  <c:v>2.0258069279117663E-2</c:v>
                </c:pt>
                <c:pt idx="1872">
                  <c:v>2.0256245189758104E-2</c:v>
                </c:pt>
                <c:pt idx="1873">
                  <c:v>2.025440873708817E-2</c:v>
                </c:pt>
                <c:pt idx="1874">
                  <c:v>2.0252559921267732E-2</c:v>
                </c:pt>
                <c:pt idx="1875">
                  <c:v>2.0250698742136919E-2</c:v>
                </c:pt>
                <c:pt idx="1876">
                  <c:v>2.024882519969573E-2</c:v>
                </c:pt>
                <c:pt idx="1877">
                  <c:v>2.0246939294104038E-2</c:v>
                </c:pt>
                <c:pt idx="1878">
                  <c:v>2.0245041025281907E-2</c:v>
                </c:pt>
                <c:pt idx="1879">
                  <c:v>2.02431303931494E-2</c:v>
                </c:pt>
                <c:pt idx="1880">
                  <c:v>2.0241207397706518E-2</c:v>
                </c:pt>
                <c:pt idx="1881">
                  <c:v>2.0239272039113132E-2</c:v>
                </c:pt>
                <c:pt idx="1882">
                  <c:v>2.0238611630765124E-2</c:v>
                </c:pt>
                <c:pt idx="1883">
                  <c:v>2.0235364232155106E-2</c:v>
                </c:pt>
                <c:pt idx="1884">
                  <c:v>2.0233963024685053E-2</c:v>
                </c:pt>
                <c:pt idx="1885">
                  <c:v>2.0231406972115451E-2</c:v>
                </c:pt>
                <c:pt idx="1886">
                  <c:v>2.0229409797369868E-2</c:v>
                </c:pt>
                <c:pt idx="1887">
                  <c:v>2.0227400259074102E-2</c:v>
                </c:pt>
                <c:pt idx="1888">
                  <c:v>2.022537835786764E-2</c:v>
                </c:pt>
                <c:pt idx="1889">
                  <c:v>2.022431845562167E-2</c:v>
                </c:pt>
                <c:pt idx="1890">
                  <c:v>2.0221846150700884E-2</c:v>
                </c:pt>
                <c:pt idx="1891">
                  <c:v>2.0220203312455443E-2</c:v>
                </c:pt>
                <c:pt idx="1892">
                  <c:v>2.021770827583147E-2</c:v>
                </c:pt>
                <c:pt idx="1893">
                  <c:v>2.0215620791459443E-2</c:v>
                </c:pt>
                <c:pt idx="1894">
                  <c:v>2.0213520942471419E-2</c:v>
                </c:pt>
                <c:pt idx="1895">
                  <c:v>2.0211408728920688E-2</c:v>
                </c:pt>
                <c:pt idx="1896">
                  <c:v>2.0209699061906061E-2</c:v>
                </c:pt>
                <c:pt idx="1897">
                  <c:v>2.0207147207891296E-2</c:v>
                </c:pt>
                <c:pt idx="1898">
                  <c:v>2.0204997900465926E-2</c:v>
                </c:pt>
                <c:pt idx="1899">
                  <c:v>2.0202836228451204E-2</c:v>
                </c:pt>
                <c:pt idx="1900">
                  <c:v>2.020066219184713E-2</c:v>
                </c:pt>
                <c:pt idx="1901">
                  <c:v>2.0198475790653703E-2</c:v>
                </c:pt>
                <c:pt idx="1902">
                  <c:v>2.0196277024790987E-2</c:v>
                </c:pt>
                <c:pt idx="1903">
                  <c:v>2.0191982000028474E-2</c:v>
                </c:pt>
                <c:pt idx="1904">
                  <c:v>2.0191842399324145E-2</c:v>
                </c:pt>
                <c:pt idx="1905">
                  <c:v>2.0189606539693372E-2</c:v>
                </c:pt>
                <c:pt idx="1906">
                  <c:v>2.01877631641878E-2</c:v>
                </c:pt>
                <c:pt idx="1907">
                  <c:v>2.0185097726610479E-2</c:v>
                </c:pt>
                <c:pt idx="1908">
                  <c:v>2.0182824773158359E-2</c:v>
                </c:pt>
                <c:pt idx="1909">
                  <c:v>2.0180539455143531E-2</c:v>
                </c:pt>
                <c:pt idx="1910">
                  <c:v>2.0178642577202144E-2</c:v>
                </c:pt>
                <c:pt idx="1911">
                  <c:v>2.0175931725239238E-2</c:v>
                </c:pt>
                <c:pt idx="1912">
                  <c:v>2.0173609313429708E-2</c:v>
                </c:pt>
                <c:pt idx="1913">
                  <c:v>2.0171274536977535E-2</c:v>
                </c:pt>
                <c:pt idx="1914">
                  <c:v>2.0168927395936009E-2</c:v>
                </c:pt>
                <c:pt idx="1915">
                  <c:v>2.0166567890305132E-2</c:v>
                </c:pt>
                <c:pt idx="1916">
                  <c:v>2.0164196020111547E-2</c:v>
                </c:pt>
                <c:pt idx="1917">
                  <c:v>2.0161811785301964E-2</c:v>
                </c:pt>
                <c:pt idx="1918">
                  <c:v>2.0159415185876384E-2</c:v>
                </c:pt>
                <c:pt idx="1919">
                  <c:v>2.0157006221888096E-2</c:v>
                </c:pt>
                <c:pt idx="1920">
                  <c:v>2.0154584893257166E-2</c:v>
                </c:pt>
                <c:pt idx="1921">
                  <c:v>2.0152151200116819E-2</c:v>
                </c:pt>
                <c:pt idx="1922">
                  <c:v>2.0149705142333829E-2</c:v>
                </c:pt>
                <c:pt idx="1923">
                  <c:v>2.0147634306790785E-2</c:v>
                </c:pt>
                <c:pt idx="1924">
                  <c:v>2.0145162498352853E-2</c:v>
                </c:pt>
                <c:pt idx="1925">
                  <c:v>2.014229278147539E-2</c:v>
                </c:pt>
                <c:pt idx="1926">
                  <c:v>2.0139797265361636E-2</c:v>
                </c:pt>
                <c:pt idx="1927">
                  <c:v>2.013728938465853E-2</c:v>
                </c:pt>
                <c:pt idx="1928">
                  <c:v>2.0134769139339426E-2</c:v>
                </c:pt>
                <c:pt idx="1929">
                  <c:v>2.0132617977210998E-2</c:v>
                </c:pt>
                <c:pt idx="1930">
                  <c:v>2.0129691554986451E-2</c:v>
                </c:pt>
                <c:pt idx="1931">
                  <c:v>2.0127134215925935E-2</c:v>
                </c:pt>
                <c:pt idx="1932">
                  <c:v>2.0124564512329357E-2</c:v>
                </c:pt>
                <c:pt idx="1933">
                  <c:v>2.0121982444116782E-2</c:v>
                </c:pt>
                <c:pt idx="1934">
                  <c:v>2.0117520329598904E-2</c:v>
                </c:pt>
                <c:pt idx="1935">
                  <c:v>2.0116781213923574E-2</c:v>
                </c:pt>
                <c:pt idx="1936">
                  <c:v>2.0114162051996232E-2</c:v>
                </c:pt>
                <c:pt idx="1937">
                  <c:v>2.0111530525479537E-2</c:v>
                </c:pt>
                <c:pt idx="1938">
                  <c:v>2.0108886634346845E-2</c:v>
                </c:pt>
                <c:pt idx="1939">
                  <c:v>2.0106230378678092E-2</c:v>
                </c:pt>
                <c:pt idx="1940">
                  <c:v>2.0104301933509205E-2</c:v>
                </c:pt>
                <c:pt idx="1941">
                  <c:v>2.0101249870478899E-2</c:v>
                </c:pt>
                <c:pt idx="1942">
                  <c:v>2.0098187424135716E-2</c:v>
                </c:pt>
                <c:pt idx="1943">
                  <c:v>2.009584873921666E-2</c:v>
                </c:pt>
                <c:pt idx="1944">
                  <c:v>2.0092763631600619E-2</c:v>
                </c:pt>
                <c:pt idx="1945">
                  <c:v>2.0090033188475687E-2</c:v>
                </c:pt>
                <c:pt idx="1946">
                  <c:v>2.0087290380761402E-2</c:v>
                </c:pt>
                <c:pt idx="1947">
                  <c:v>2.0084535208511056E-2</c:v>
                </c:pt>
                <c:pt idx="1948">
                  <c:v>2.0082129519336522E-2</c:v>
                </c:pt>
                <c:pt idx="1949">
                  <c:v>2.0078987770268952E-2</c:v>
                </c:pt>
                <c:pt idx="1950">
                  <c:v>2.0076195504277194E-2</c:v>
                </c:pt>
                <c:pt idx="1951">
                  <c:v>2.007339087372273E-2</c:v>
                </c:pt>
                <c:pt idx="1952">
                  <c:v>2.0070573878632203E-2</c:v>
                </c:pt>
                <c:pt idx="1953">
                  <c:v>2.0065409823768476E-2</c:v>
                </c:pt>
                <c:pt idx="1954">
                  <c:v>2.0064902794736383E-2</c:v>
                </c:pt>
                <c:pt idx="1955">
                  <c:v>2.0062048705904445E-2</c:v>
                </c:pt>
                <c:pt idx="1956">
                  <c:v>2.0059182252536445E-2</c:v>
                </c:pt>
                <c:pt idx="1957">
                  <c:v>2.0056303434605738E-2</c:v>
                </c:pt>
                <c:pt idx="1958">
                  <c:v>2.0053412252165614E-2</c:v>
                </c:pt>
                <c:pt idx="1959">
                  <c:v>2.0050859094986606E-2</c:v>
                </c:pt>
                <c:pt idx="1960">
                  <c:v>2.0047592793490665E-2</c:v>
                </c:pt>
                <c:pt idx="1961">
                  <c:v>2.004466451730913E-2</c:v>
                </c:pt>
                <c:pt idx="1962">
                  <c:v>2.0042071127652772E-2</c:v>
                </c:pt>
                <c:pt idx="1963">
                  <c:v>2.0038770871337874E-2</c:v>
                </c:pt>
                <c:pt idx="1964">
                  <c:v>2.0035805501494863E-2</c:v>
                </c:pt>
                <c:pt idx="1965">
                  <c:v>2.0032827767115791E-2</c:v>
                </c:pt>
                <c:pt idx="1966">
                  <c:v>2.0029837668174011E-2</c:v>
                </c:pt>
                <c:pt idx="1967">
                  <c:v>2.002683520469617E-2</c:v>
                </c:pt>
                <c:pt idx="1968">
                  <c:v>2.0023820376655621E-2</c:v>
                </c:pt>
                <c:pt idx="1969">
                  <c:v>2.0020793184052366E-2</c:v>
                </c:pt>
                <c:pt idx="1970">
                  <c:v>2.0017753626913048E-2</c:v>
                </c:pt>
                <c:pt idx="1971">
                  <c:v>2.0014705078965633E-2</c:v>
                </c:pt>
                <c:pt idx="1972">
                  <c:v>2.0011654505545096E-2</c:v>
                </c:pt>
                <c:pt idx="1973">
                  <c:v>2.0008602233003714E-2</c:v>
                </c:pt>
                <c:pt idx="1974">
                  <c:v>2.0005548261394779E-2</c:v>
                </c:pt>
                <c:pt idx="1975">
                  <c:v>2.0002829914733677E-2</c:v>
                </c:pt>
                <c:pt idx="1976">
                  <c:v>1.9999772253769255E-2</c:v>
                </c:pt>
                <c:pt idx="1977">
                  <c:v>1.9996376152215944E-2</c:v>
                </c:pt>
                <c:pt idx="1978">
                  <c:v>1.9993315384336796E-2</c:v>
                </c:pt>
                <c:pt idx="1979">
                  <c:v>1.999025291741674E-2</c:v>
                </c:pt>
                <c:pt idx="1980">
                  <c:v>1.9987188751402485E-2</c:v>
                </c:pt>
                <c:pt idx="1981">
                  <c:v>1.9984458462014576E-2</c:v>
                </c:pt>
                <c:pt idx="1982">
                  <c:v>1.9981055322224606E-2</c:v>
                </c:pt>
                <c:pt idx="1983">
                  <c:v>1.9977986059060981E-2</c:v>
                </c:pt>
                <c:pt idx="1984">
                  <c:v>1.9974915096803159E-2</c:v>
                </c:pt>
                <c:pt idx="1985">
                  <c:v>1.9971842435504428E-2</c:v>
                </c:pt>
                <c:pt idx="1986">
                  <c:v>1.9969102191959021E-2</c:v>
                </c:pt>
                <c:pt idx="1987">
                  <c:v>1.9965692015651015E-2</c:v>
                </c:pt>
                <c:pt idx="1988">
                  <c:v>1.9962614257149625E-2</c:v>
                </c:pt>
                <c:pt idx="1989">
                  <c:v>1.995953479958068E-2</c:v>
                </c:pt>
                <c:pt idx="1990">
                  <c:v>1.9956453642970828E-2</c:v>
                </c:pt>
                <c:pt idx="1991">
                  <c:v>1.9953370787293423E-2</c:v>
                </c:pt>
                <c:pt idx="1992">
                  <c:v>1.9950286232521819E-2</c:v>
                </c:pt>
                <c:pt idx="1993">
                  <c:v>1.9945544816448724E-2</c:v>
                </c:pt>
                <c:pt idx="1994">
                  <c:v>1.9942124742824419E-2</c:v>
                </c:pt>
                <c:pt idx="1995">
                  <c:v>1.9939034947764611E-2</c:v>
                </c:pt>
                <c:pt idx="1996">
                  <c:v>1.9935501673051803E-2</c:v>
                </c:pt>
                <c:pt idx="1997">
                  <c:v>1.9932850260842017E-2</c:v>
                </c:pt>
                <c:pt idx="1998">
                  <c:v>1.9929755368899293E-2</c:v>
                </c:pt>
                <c:pt idx="1999">
                  <c:v>1.9926658778075534E-2</c:v>
                </c:pt>
                <c:pt idx="2000">
                  <c:v>1.9923117736855289E-2</c:v>
                </c:pt>
                <c:pt idx="2001">
                  <c:v>1.9920460499704973E-2</c:v>
                </c:pt>
                <c:pt idx="2002">
                  <c:v>1.991735881215817E-2</c:v>
                </c:pt>
                <c:pt idx="2003">
                  <c:v>1.9914255425650396E-2</c:v>
                </c:pt>
                <c:pt idx="2004">
                  <c:v>1.9911150340341521E-2</c:v>
                </c:pt>
                <c:pt idx="2005">
                  <c:v>1.9908043555831867E-2</c:v>
                </c:pt>
                <c:pt idx="2006">
                  <c:v>1.9904935072521113E-2</c:v>
                </c:pt>
                <c:pt idx="2007">
                  <c:v>1.9901824890329323E-2</c:v>
                </c:pt>
                <c:pt idx="2008">
                  <c:v>1.989782358823966E-2</c:v>
                </c:pt>
                <c:pt idx="2009">
                  <c:v>1.9895599429222699E-2</c:v>
                </c:pt>
                <c:pt idx="2010">
                  <c:v>1.9892484150147993E-2</c:v>
                </c:pt>
                <c:pt idx="2011">
                  <c:v>1.988892175105228E-2</c:v>
                </c:pt>
                <c:pt idx="2012">
                  <c:v>1.988624849543541E-2</c:v>
                </c:pt>
                <c:pt idx="2013">
                  <c:v>1.9883128119637661E-2</c:v>
                </c:pt>
                <c:pt idx="2014">
                  <c:v>1.9879559895681354E-2</c:v>
                </c:pt>
                <c:pt idx="2015">
                  <c:v>1.9876882271399055E-2</c:v>
                </c:pt>
                <c:pt idx="2016">
                  <c:v>1.9873756798878262E-2</c:v>
                </c:pt>
                <c:pt idx="2017">
                  <c:v>1.9870629627316561E-2</c:v>
                </c:pt>
                <c:pt idx="2018">
                  <c:v>1.986750075695376E-2</c:v>
                </c:pt>
                <c:pt idx="2019">
                  <c:v>1.9864370187629987E-2</c:v>
                </c:pt>
                <c:pt idx="2020">
                  <c:v>1.9861237919425179E-2</c:v>
                </c:pt>
                <c:pt idx="2021">
                  <c:v>1.9858103952099526E-2</c:v>
                </c:pt>
                <c:pt idx="2022">
                  <c:v>1.9854968286132646E-2</c:v>
                </c:pt>
                <c:pt idx="2023">
                  <c:v>1.9851830921044922E-2</c:v>
                </c:pt>
                <c:pt idx="2024">
                  <c:v>1.9848691857156098E-2</c:v>
                </c:pt>
                <c:pt idx="2025">
                  <c:v>1.984555109414643E-2</c:v>
                </c:pt>
                <c:pt idx="2026">
                  <c:v>1.9842408632415598E-2</c:v>
                </c:pt>
                <c:pt idx="2027">
                  <c:v>1.98388151672102E-2</c:v>
                </c:pt>
                <c:pt idx="2028">
                  <c:v>1.9835669064791617E-2</c:v>
                </c:pt>
                <c:pt idx="2029">
                  <c:v>1.9832971053457271E-2</c:v>
                </c:pt>
                <c:pt idx="2030">
                  <c:v>1.9829821795882552E-2</c:v>
                </c:pt>
                <c:pt idx="2031">
                  <c:v>1.9826670839426797E-2</c:v>
                </c:pt>
                <c:pt idx="2032">
                  <c:v>1.9823518184169941E-2</c:v>
                </c:pt>
                <c:pt idx="2033">
                  <c:v>1.9820363829792242E-2</c:v>
                </c:pt>
                <c:pt idx="2034">
                  <c:v>1.9816756773218813E-2</c:v>
                </c:pt>
                <c:pt idx="2035">
                  <c:v>1.9814050024393737E-2</c:v>
                </c:pt>
                <c:pt idx="2036">
                  <c:v>1.9810890573532802E-2</c:v>
                </c:pt>
                <c:pt idx="2037">
                  <c:v>1.9807729423471088E-2</c:v>
                </c:pt>
                <c:pt idx="2038">
                  <c:v>1.9804114600310285E-2</c:v>
                </c:pt>
                <c:pt idx="2039">
                  <c:v>1.9801402026704551E-2</c:v>
                </c:pt>
                <c:pt idx="2040">
                  <c:v>1.9798235779919793E-2</c:v>
                </c:pt>
                <c:pt idx="2041">
                  <c:v>1.9795067834253999E-2</c:v>
                </c:pt>
                <c:pt idx="2042">
                  <c:v>1.9791898189547297E-2</c:v>
                </c:pt>
                <c:pt idx="2043">
                  <c:v>1.9788726846119431E-2</c:v>
                </c:pt>
                <c:pt idx="2044">
                  <c:v>1.9785553803490785E-2</c:v>
                </c:pt>
                <c:pt idx="2045">
                  <c:v>1.9782242029036112E-2</c:v>
                </c:pt>
                <c:pt idx="2046">
                  <c:v>1.9778748706125171E-2</c:v>
                </c:pt>
                <c:pt idx="2047">
                  <c:v>1.9775570324167546E-2</c:v>
                </c:pt>
                <c:pt idx="2048">
                  <c:v>1.977239024324895E-2</c:v>
                </c:pt>
                <c:pt idx="2049">
                  <c:v>1.9769208463369381E-2</c:v>
                </c:pt>
                <c:pt idx="2050">
                  <c:v>1.9766024984768649E-2</c:v>
                </c:pt>
                <c:pt idx="2051">
                  <c:v>1.9762839807047072E-2</c:v>
                </c:pt>
                <c:pt idx="2052">
                  <c:v>1.9759652930604332E-2</c:v>
                </c:pt>
                <c:pt idx="2053">
                  <c:v>1.9756464355120684E-2</c:v>
                </c:pt>
                <c:pt idx="2054">
                  <c:v>1.9753274080676064E-2</c:v>
                </c:pt>
                <c:pt idx="2055">
                  <c:v>1.9750082107350408E-2</c:v>
                </c:pt>
                <c:pt idx="2056">
                  <c:v>1.9746888435143717E-2</c:v>
                </c:pt>
                <c:pt idx="2057">
                  <c:v>1.9743693063816181E-2</c:v>
                </c:pt>
                <c:pt idx="2058">
                  <c:v>1.9740495993687546E-2</c:v>
                </c:pt>
                <c:pt idx="2059">
                  <c:v>1.9736382978639E-2</c:v>
                </c:pt>
                <c:pt idx="2060">
                  <c:v>1.9733182025296614E-2</c:v>
                </c:pt>
                <c:pt idx="2061">
                  <c:v>1.9729979372993256E-2</c:v>
                </c:pt>
                <c:pt idx="2062">
                  <c:v>1.9726775021808862E-2</c:v>
                </c:pt>
                <c:pt idx="2063">
                  <c:v>1.9723568971663497E-2</c:v>
                </c:pt>
                <c:pt idx="2064">
                  <c:v>1.9720361222637095E-2</c:v>
                </c:pt>
                <c:pt idx="2065">
                  <c:v>1.9717151774569786E-2</c:v>
                </c:pt>
                <c:pt idx="2066">
                  <c:v>1.9713940627701376E-2</c:v>
                </c:pt>
                <c:pt idx="2067">
                  <c:v>1.9710727781871995E-2</c:v>
                </c:pt>
                <c:pt idx="2068">
                  <c:v>1.9707513237161578E-2</c:v>
                </c:pt>
                <c:pt idx="2069">
                  <c:v>1.9704296993410253E-2</c:v>
                </c:pt>
                <c:pt idx="2070">
                  <c:v>1.9701079050777892E-2</c:v>
                </c:pt>
                <c:pt idx="2071">
                  <c:v>1.9698785879325165E-2</c:v>
                </c:pt>
                <c:pt idx="2072">
                  <c:v>1.9694638068790127E-2</c:v>
                </c:pt>
                <c:pt idx="2073">
                  <c:v>1.9691415029514658E-2</c:v>
                </c:pt>
                <c:pt idx="2074">
                  <c:v>1.9688190291198282E-2</c:v>
                </c:pt>
                <c:pt idx="2075">
                  <c:v>1.9684963853920934E-2</c:v>
                </c:pt>
                <c:pt idx="2076">
                  <c:v>1.968173571776255E-2</c:v>
                </c:pt>
                <c:pt idx="2077">
                  <c:v>1.9678505882643194E-2</c:v>
                </c:pt>
                <c:pt idx="2078">
                  <c:v>1.9675274348722738E-2</c:v>
                </c:pt>
                <c:pt idx="2079">
                  <c:v>1.9672041115681438E-2</c:v>
                </c:pt>
                <c:pt idx="2080">
                  <c:v>1.966880618399891E-2</c:v>
                </c:pt>
                <c:pt idx="2081">
                  <c:v>1.9665569553195539E-2</c:v>
                </c:pt>
                <c:pt idx="2082">
                  <c:v>1.9662331223511131E-2</c:v>
                </c:pt>
                <c:pt idx="2083">
                  <c:v>1.9659091194945688E-2</c:v>
                </c:pt>
                <c:pt idx="2084">
                  <c:v>1.9655849467419273E-2</c:v>
                </c:pt>
                <c:pt idx="2085">
                  <c:v>1.9652606040931886E-2</c:v>
                </c:pt>
                <c:pt idx="2086">
                  <c:v>1.9649360915483527E-2</c:v>
                </c:pt>
                <c:pt idx="2087">
                  <c:v>1.9646114091234068E-2</c:v>
                </c:pt>
                <c:pt idx="2088">
                  <c:v>1.9642865568023637E-2</c:v>
                </c:pt>
                <c:pt idx="2089">
                  <c:v>1.9639615345852235E-2</c:v>
                </c:pt>
                <c:pt idx="2090">
                  <c:v>1.9636363424799796E-2</c:v>
                </c:pt>
                <c:pt idx="2091">
                  <c:v>1.9633109804786386E-2</c:v>
                </c:pt>
                <c:pt idx="2092">
                  <c:v>1.9629994353529412E-2</c:v>
                </c:pt>
                <c:pt idx="2093">
                  <c:v>1.9626597468036522E-2</c:v>
                </c:pt>
                <c:pt idx="2094">
                  <c:v>1.9623338751300068E-2</c:v>
                </c:pt>
                <c:pt idx="2095">
                  <c:v>1.9620078335602642E-2</c:v>
                </c:pt>
                <c:pt idx="2096">
                  <c:v>1.9618021640756211E-2</c:v>
                </c:pt>
                <c:pt idx="2097">
                  <c:v>1.9614455600984737E-2</c:v>
                </c:pt>
                <c:pt idx="2098">
                  <c:v>1.9610286894984341E-2</c:v>
                </c:pt>
                <c:pt idx="2099">
                  <c:v>1.96070196836029E-2</c:v>
                </c:pt>
                <c:pt idx="2100">
                  <c:v>1.9603750773340423E-2</c:v>
                </c:pt>
                <c:pt idx="2101">
                  <c:v>1.9600480164116973E-2</c:v>
                </c:pt>
                <c:pt idx="2102">
                  <c:v>1.9597207856012488E-2</c:v>
                </c:pt>
                <c:pt idx="2103">
                  <c:v>1.9593933848867096E-2</c:v>
                </c:pt>
                <c:pt idx="2104">
                  <c:v>1.9590658142920603E-2</c:v>
                </c:pt>
                <c:pt idx="2105">
                  <c:v>1.9587380738013138E-2</c:v>
                </c:pt>
                <c:pt idx="2106">
                  <c:v>1.9584101634224638E-2</c:v>
                </c:pt>
                <c:pt idx="2107">
                  <c:v>1.9580820831395229E-2</c:v>
                </c:pt>
                <c:pt idx="2108">
                  <c:v>1.9577538329764721E-2</c:v>
                </c:pt>
                <c:pt idx="2109">
                  <c:v>1.9574254129173241E-2</c:v>
                </c:pt>
                <c:pt idx="2110">
                  <c:v>1.9570968229700725E-2</c:v>
                </c:pt>
                <c:pt idx="2111">
                  <c:v>1.9567680631187301E-2</c:v>
                </c:pt>
                <c:pt idx="2112">
                  <c:v>1.9565577573539272E-2</c:v>
                </c:pt>
                <c:pt idx="2113">
                  <c:v>1.9561100337597281E-2</c:v>
                </c:pt>
                <c:pt idx="2114">
                  <c:v>1.9557807642280878E-2</c:v>
                </c:pt>
                <c:pt idx="2115">
                  <c:v>1.9554513248163374E-2</c:v>
                </c:pt>
                <c:pt idx="2116">
                  <c:v>1.9551217155164835E-2</c:v>
                </c:pt>
                <c:pt idx="2117">
                  <c:v>1.9547919363205324E-2</c:v>
                </c:pt>
                <c:pt idx="2118">
                  <c:v>1.9544619872284841E-2</c:v>
                </c:pt>
                <c:pt idx="2119">
                  <c:v>1.9541318682483322E-2</c:v>
                </c:pt>
                <c:pt idx="2120">
                  <c:v>1.9538015793800767E-2</c:v>
                </c:pt>
                <c:pt idx="2121">
                  <c:v>1.9534711206077304E-2</c:v>
                </c:pt>
                <c:pt idx="2122">
                  <c:v>1.9531404919472806E-2</c:v>
                </c:pt>
                <c:pt idx="2123">
                  <c:v>1.9528096934067207E-2</c:v>
                </c:pt>
                <c:pt idx="2124">
                  <c:v>1.9524787249620701E-2</c:v>
                </c:pt>
                <c:pt idx="2125">
                  <c:v>1.9521475866213223E-2</c:v>
                </c:pt>
                <c:pt idx="2126">
                  <c:v>1.9518162784004645E-2</c:v>
                </c:pt>
                <c:pt idx="2127">
                  <c:v>1.9514848002835095E-2</c:v>
                </c:pt>
                <c:pt idx="2128">
                  <c:v>1.9511531522704573E-2</c:v>
                </c:pt>
                <c:pt idx="2129">
                  <c:v>1.9508213343613079E-2</c:v>
                </c:pt>
                <c:pt idx="2130">
                  <c:v>1.9504893465800421E-2</c:v>
                </c:pt>
                <c:pt idx="2131">
                  <c:v>1.9501571888946856E-2</c:v>
                </c:pt>
                <c:pt idx="2132">
                  <c:v>1.9498248613052382E-2</c:v>
                </c:pt>
                <c:pt idx="2133">
                  <c:v>1.9494923638356809E-2</c:v>
                </c:pt>
                <c:pt idx="2134">
                  <c:v>1.94915969647802E-2</c:v>
                </c:pt>
                <c:pt idx="2135">
                  <c:v>1.9488268592242619E-2</c:v>
                </c:pt>
                <c:pt idx="2136">
                  <c:v>1.9484938520744066E-2</c:v>
                </c:pt>
                <c:pt idx="2137">
                  <c:v>1.9481606750364477E-2</c:v>
                </c:pt>
                <c:pt idx="2138">
                  <c:v>1.9478273281103853E-2</c:v>
                </c:pt>
                <c:pt idx="2139">
                  <c:v>1.947493811280232E-2</c:v>
                </c:pt>
                <c:pt idx="2140">
                  <c:v>1.9471601245619752E-2</c:v>
                </c:pt>
                <c:pt idx="2141">
                  <c:v>1.9468262679636084E-2</c:v>
                </c:pt>
                <c:pt idx="2142">
                  <c:v>1.946502009863238E-2</c:v>
                </c:pt>
                <c:pt idx="2143">
                  <c:v>1.9461580450625959E-2</c:v>
                </c:pt>
                <c:pt idx="2144">
                  <c:v>1.9458332778121701E-2</c:v>
                </c:pt>
                <c:pt idx="2145">
                  <c:v>1.9454891426091692E-2</c:v>
                </c:pt>
                <c:pt idx="2146">
                  <c:v>1.94515443653831E-2</c:v>
                </c:pt>
                <c:pt idx="2147">
                  <c:v>1.9448195605793472E-2</c:v>
                </c:pt>
                <c:pt idx="2148">
                  <c:v>1.9446273666812175E-2</c:v>
                </c:pt>
                <c:pt idx="2149">
                  <c:v>1.9439097551563478E-2</c:v>
                </c:pt>
                <c:pt idx="2150">
                  <c:v>1.9438230039634519E-2</c:v>
                </c:pt>
                <c:pt idx="2151">
                  <c:v>1.9435158389746743E-2</c:v>
                </c:pt>
                <c:pt idx="2152">
                  <c:v>1.9431515534495958E-2</c:v>
                </c:pt>
                <c:pt idx="2153">
                  <c:v>1.942815573333867E-2</c:v>
                </c:pt>
                <c:pt idx="2154">
                  <c:v>1.9424794233140474E-2</c:v>
                </c:pt>
                <c:pt idx="2155">
                  <c:v>1.9421431033901371E-2</c:v>
                </c:pt>
                <c:pt idx="2156">
                  <c:v>1.941834937506659E-2</c:v>
                </c:pt>
                <c:pt idx="2157">
                  <c:v>1.941469953835373E-2</c:v>
                </c:pt>
                <c:pt idx="2158">
                  <c:v>1.9411331242018548E-2</c:v>
                </c:pt>
                <c:pt idx="2159">
                  <c:v>1.9407961246615812E-2</c:v>
                </c:pt>
                <c:pt idx="2160">
                  <c:v>1.9404589552252105E-2</c:v>
                </c:pt>
                <c:pt idx="2161">
                  <c:v>1.9401216158740908E-2</c:v>
                </c:pt>
                <c:pt idx="2162">
                  <c:v>1.9397841066242094E-2</c:v>
                </c:pt>
                <c:pt idx="2163">
                  <c:v>1.9391971971725042E-2</c:v>
                </c:pt>
                <c:pt idx="2164">
                  <c:v>1.9391085784148387E-2</c:v>
                </c:pt>
                <c:pt idx="2165">
                  <c:v>1.9387705594526849E-2</c:v>
                </c:pt>
                <c:pt idx="2166">
                  <c:v>1.9384603913281673E-2</c:v>
                </c:pt>
                <c:pt idx="2167">
                  <c:v>1.938094011816105E-2</c:v>
                </c:pt>
                <c:pt idx="2168">
                  <c:v>1.9377554831443433E-2</c:v>
                </c:pt>
                <c:pt idx="2169">
                  <c:v>1.9374167845684909E-2</c:v>
                </c:pt>
                <c:pt idx="2170">
                  <c:v>1.9371058153807574E-2</c:v>
                </c:pt>
                <c:pt idx="2171">
                  <c:v>1.936738877701849E-2</c:v>
                </c:pt>
                <c:pt idx="2172">
                  <c:v>1.9363996694137242E-2</c:v>
                </c:pt>
                <c:pt idx="2173">
                  <c:v>1.936060291218844E-2</c:v>
                </c:pt>
                <c:pt idx="2174">
                  <c:v>1.9357207431252021E-2</c:v>
                </c:pt>
                <c:pt idx="2175">
                  <c:v>1.9354087724785529E-2</c:v>
                </c:pt>
                <c:pt idx="2176">
                  <c:v>1.9350411372203169E-2</c:v>
                </c:pt>
                <c:pt idx="2177">
                  <c:v>1.9347010794144026E-2</c:v>
                </c:pt>
                <c:pt idx="2178">
                  <c:v>1.9343608517043975E-2</c:v>
                </c:pt>
                <c:pt idx="2179">
                  <c:v>1.9340204540876371E-2</c:v>
                </c:pt>
                <c:pt idx="2180">
                  <c:v>1.9336798865694504E-2</c:v>
                </c:pt>
                <c:pt idx="2181">
                  <c:v>1.933339149147173E-2</c:v>
                </c:pt>
                <c:pt idx="2182">
                  <c:v>1.9329982418234692E-2</c:v>
                </c:pt>
                <c:pt idx="2183">
                  <c:v>1.9326846685281396E-2</c:v>
                </c:pt>
                <c:pt idx="2184">
                  <c:v>1.9323433909419485E-2</c:v>
                </c:pt>
                <c:pt idx="2185">
                  <c:v>1.9319745004224842E-2</c:v>
                </c:pt>
                <c:pt idx="2186">
                  <c:v>1.9316329134850818E-2</c:v>
                </c:pt>
                <c:pt idx="2187">
                  <c:v>1.9312911566382596E-2</c:v>
                </c:pt>
                <c:pt idx="2188">
                  <c:v>1.9309492298926756E-2</c:v>
                </c:pt>
                <c:pt idx="2189">
                  <c:v>1.9306344543696952E-2</c:v>
                </c:pt>
                <c:pt idx="2190">
                  <c:v>1.9302648666865707E-2</c:v>
                </c:pt>
                <c:pt idx="2191">
                  <c:v>1.9299224302287143E-2</c:v>
                </c:pt>
                <c:pt idx="2192">
                  <c:v>1.9295798238694317E-2</c:v>
                </c:pt>
                <c:pt idx="2193">
                  <c:v>1.9292370476033938E-2</c:v>
                </c:pt>
                <c:pt idx="2194">
                  <c:v>1.928692755591932E-2</c:v>
                </c:pt>
                <c:pt idx="2195">
                  <c:v>1.9285509853643745E-2</c:v>
                </c:pt>
                <c:pt idx="2196">
                  <c:v>1.9282076993887287E-2</c:v>
                </c:pt>
                <c:pt idx="2197">
                  <c:v>1.9278642435116566E-2</c:v>
                </c:pt>
                <c:pt idx="2198">
                  <c:v>1.9275206177251647E-2</c:v>
                </c:pt>
                <c:pt idx="2199">
                  <c:v>1.9271768220452401E-2</c:v>
                </c:pt>
                <c:pt idx="2200">
                  <c:v>1.9268868253657701E-2</c:v>
                </c:pt>
                <c:pt idx="2201">
                  <c:v>1.9265156758414559E-2</c:v>
                </c:pt>
                <c:pt idx="2202">
                  <c:v>1.9261444155675989E-2</c:v>
                </c:pt>
                <c:pt idx="2203">
                  <c:v>1.9258268340198725E-2</c:v>
                </c:pt>
                <c:pt idx="2204">
                  <c:v>1.9254552950656034E-2</c:v>
                </c:pt>
                <c:pt idx="2205">
                  <c:v>1.925110479961134E-2</c:v>
                </c:pt>
                <c:pt idx="2206">
                  <c:v>1.9247654949499093E-2</c:v>
                </c:pt>
                <c:pt idx="2207">
                  <c:v>1.9244203400399229E-2</c:v>
                </c:pt>
                <c:pt idx="2208">
                  <c:v>1.9241017560693852E-2</c:v>
                </c:pt>
                <c:pt idx="2209">
                  <c:v>1.9237295205076776E-2</c:v>
                </c:pt>
                <c:pt idx="2210">
                  <c:v>1.9233838558854188E-2</c:v>
                </c:pt>
                <c:pt idx="2211">
                  <c:v>1.9230380213617337E-2</c:v>
                </c:pt>
                <c:pt idx="2212">
                  <c:v>1.9226920169312933E-2</c:v>
                </c:pt>
                <c:pt idx="2213">
                  <c:v>1.9223458425994266E-2</c:v>
                </c:pt>
                <c:pt idx="2214">
                  <c:v>1.9217484258566842E-2</c:v>
                </c:pt>
                <c:pt idx="2215">
                  <c:v>1.92165298422875E-2</c:v>
                </c:pt>
                <c:pt idx="2216">
                  <c:v>1.92130630018994E-2</c:v>
                </c:pt>
                <c:pt idx="2217">
                  <c:v>1.9209594462443746E-2</c:v>
                </c:pt>
                <c:pt idx="2218">
                  <c:v>1.920638856989898E-2</c:v>
                </c:pt>
                <c:pt idx="2219">
                  <c:v>1.9202652286463007E-2</c:v>
                </c:pt>
                <c:pt idx="2220">
                  <c:v>1.9199178649911275E-2</c:v>
                </c:pt>
                <c:pt idx="2221">
                  <c:v>1.919570331434528E-2</c:v>
                </c:pt>
                <c:pt idx="2222">
                  <c:v>1.9192489399104673E-2</c:v>
                </c:pt>
                <c:pt idx="2223">
                  <c:v>1.9188747546143858E-2</c:v>
                </c:pt>
                <c:pt idx="2224">
                  <c:v>1.9185267113481785E-2</c:v>
                </c:pt>
                <c:pt idx="2225">
                  <c:v>1.9181784981832095E-2</c:v>
                </c:pt>
                <c:pt idx="2226">
                  <c:v>1.9178301151114852E-2</c:v>
                </c:pt>
                <c:pt idx="2227">
                  <c:v>1.91748156213567E-2</c:v>
                </c:pt>
                <c:pt idx="2228">
                  <c:v>1.9171328392610931E-2</c:v>
                </c:pt>
                <c:pt idx="2229">
                  <c:v>1.9167839464770964E-2</c:v>
                </c:pt>
                <c:pt idx="2230">
                  <c:v>1.9164348837943379E-2</c:v>
                </c:pt>
                <c:pt idx="2231">
                  <c:v>1.9160856512074886E-2</c:v>
                </c:pt>
                <c:pt idx="2232">
                  <c:v>1.9157362487218776E-2</c:v>
                </c:pt>
                <c:pt idx="2233">
                  <c:v>1.9153866763268468E-2</c:v>
                </c:pt>
                <c:pt idx="2234">
                  <c:v>1.9150369340303897E-2</c:v>
                </c:pt>
                <c:pt idx="2235">
                  <c:v>1.9147129344911917E-2</c:v>
                </c:pt>
                <c:pt idx="2236">
                  <c:v>1.9143628216384823E-2</c:v>
                </c:pt>
                <c:pt idx="2237">
                  <c:v>1.9139866877297962E-2</c:v>
                </c:pt>
                <c:pt idx="2238">
                  <c:v>1.9136362658249695E-2</c:v>
                </c:pt>
                <c:pt idx="2239">
                  <c:v>1.913285674016052E-2</c:v>
                </c:pt>
                <c:pt idx="2240">
                  <c:v>1.9129349123003792E-2</c:v>
                </c:pt>
                <c:pt idx="2241">
                  <c:v>1.9126097087436289E-2</c:v>
                </c:pt>
                <c:pt idx="2242">
                  <c:v>1.9122328791674192E-2</c:v>
                </c:pt>
                <c:pt idx="2243">
                  <c:v>1.9118816077501322E-2</c:v>
                </c:pt>
                <c:pt idx="2244">
                  <c:v>1.9115301664287543E-2</c:v>
                </c:pt>
                <c:pt idx="2245">
                  <c:v>1.9111785552032856E-2</c:v>
                </c:pt>
                <c:pt idx="2246">
                  <c:v>1.9106248309075369E-2</c:v>
                </c:pt>
                <c:pt idx="2247">
                  <c:v>1.9104748230427404E-2</c:v>
                </c:pt>
                <c:pt idx="2248">
                  <c:v>1.9101227021103284E-2</c:v>
                </c:pt>
                <c:pt idx="2249">
                  <c:v>1.9097704112711611E-2</c:v>
                </c:pt>
                <c:pt idx="2250">
                  <c:v>1.909417950533232E-2</c:v>
                </c:pt>
                <c:pt idx="2251">
                  <c:v>1.9090653198912122E-2</c:v>
                </c:pt>
                <c:pt idx="2252">
                  <c:v>1.9087632954953193E-2</c:v>
                </c:pt>
                <c:pt idx="2253">
                  <c:v>1.9083849071470649E-2</c:v>
                </c:pt>
                <c:pt idx="2254">
                  <c:v>1.908006408551266E-2</c:v>
                </c:pt>
                <c:pt idx="2255">
                  <c:v>1.9076783948344112E-2</c:v>
                </c:pt>
                <c:pt idx="2256">
                  <c:v>1.9072996181463964E-2</c:v>
                </c:pt>
                <c:pt idx="2257">
                  <c:v>1.9069459680878253E-2</c:v>
                </c:pt>
                <c:pt idx="2258">
                  <c:v>1.9065921481278281E-2</c:v>
                </c:pt>
                <c:pt idx="2259">
                  <c:v>1.9062381582664045E-2</c:v>
                </c:pt>
                <c:pt idx="2260">
                  <c:v>1.9059091406552486E-2</c:v>
                </c:pt>
                <c:pt idx="2261">
                  <c:v>1.9055296688312851E-2</c:v>
                </c:pt>
                <c:pt idx="2262">
                  <c:v>1.9051751692682473E-2</c:v>
                </c:pt>
                <c:pt idx="2263">
                  <c:v>1.9048204997957896E-2</c:v>
                </c:pt>
                <c:pt idx="2264">
                  <c:v>1.9044656604219057E-2</c:v>
                </c:pt>
                <c:pt idx="2265">
                  <c:v>1.904110651143931E-2</c:v>
                </c:pt>
                <c:pt idx="2266">
                  <c:v>1.90375547196453E-2</c:v>
                </c:pt>
                <c:pt idx="2267">
                  <c:v>1.9034001228810382E-2</c:v>
                </c:pt>
                <c:pt idx="2268">
                  <c:v>1.9030446038987847E-2</c:v>
                </c:pt>
                <c:pt idx="2269">
                  <c:v>1.9024358892227866E-2</c:v>
                </c:pt>
                <c:pt idx="2270">
                  <c:v>1.9023330562246699E-2</c:v>
                </c:pt>
                <c:pt idx="2271">
                  <c:v>1.902001829568567E-2</c:v>
                </c:pt>
                <c:pt idx="2272">
                  <c:v>1.9016208289368564E-2</c:v>
                </c:pt>
                <c:pt idx="2273">
                  <c:v>1.9012644604421425E-2</c:v>
                </c:pt>
                <c:pt idx="2274">
                  <c:v>1.9009326312107167E-2</c:v>
                </c:pt>
                <c:pt idx="2275">
                  <c:v>1.9005512137457714E-2</c:v>
                </c:pt>
                <c:pt idx="2276">
                  <c:v>1.9001943355414497E-2</c:v>
                </c:pt>
                <c:pt idx="2277">
                  <c:v>1.8998372874357017E-2</c:v>
                </c:pt>
                <c:pt idx="2278">
                  <c:v>1.8994800694285274E-2</c:v>
                </c:pt>
                <c:pt idx="2279">
                  <c:v>1.8991226815199269E-2</c:v>
                </c:pt>
                <c:pt idx="2280">
                  <c:v>1.8987651237099001E-2</c:v>
                </c:pt>
                <c:pt idx="2281">
                  <c:v>1.8984073959984471E-2</c:v>
                </c:pt>
                <c:pt idx="2282">
                  <c:v>1.8980494983802387E-2</c:v>
                </c:pt>
                <c:pt idx="2283">
                  <c:v>1.8976914308632686E-2</c:v>
                </c:pt>
                <c:pt idx="2284">
                  <c:v>1.8973331934422077E-2</c:v>
                </c:pt>
                <c:pt idx="2285">
                  <c:v>1.8969747861197206E-2</c:v>
                </c:pt>
                <c:pt idx="2286">
                  <c:v>1.8966162088984717E-2</c:v>
                </c:pt>
                <c:pt idx="2287">
                  <c:v>1.8962817679202271E-2</c:v>
                </c:pt>
                <c:pt idx="2288">
                  <c:v>1.895922819854956E-2</c:v>
                </c:pt>
                <c:pt idx="2289">
                  <c:v>1.8955394578101803E-2</c:v>
                </c:pt>
                <c:pt idx="2290">
                  <c:v>1.8951802009805618E-2</c:v>
                </c:pt>
                <c:pt idx="2291">
                  <c:v>1.894820774244188E-2</c:v>
                </c:pt>
                <c:pt idx="2292">
                  <c:v>1.8944611776090525E-2</c:v>
                </c:pt>
                <c:pt idx="2293">
                  <c:v>1.8941014110724907E-2</c:v>
                </c:pt>
                <c:pt idx="2294">
                  <c:v>1.8937655633934902E-2</c:v>
                </c:pt>
                <c:pt idx="2295">
                  <c:v>1.8933813682897593E-2</c:v>
                </c:pt>
                <c:pt idx="2296">
                  <c:v>1.8930210920435897E-2</c:v>
                </c:pt>
                <c:pt idx="2297">
                  <c:v>1.8926606458959938E-2</c:v>
                </c:pt>
                <c:pt idx="2298">
                  <c:v>1.8923239942774117E-2</c:v>
                </c:pt>
                <c:pt idx="2299">
                  <c:v>1.8919392439018523E-2</c:v>
                </c:pt>
                <c:pt idx="2300">
                  <c:v>1.8915782880446486E-2</c:v>
                </c:pt>
                <c:pt idx="2301">
                  <c:v>1.8912171622940122E-2</c:v>
                </c:pt>
                <c:pt idx="2302">
                  <c:v>1.890855866639285E-2</c:v>
                </c:pt>
                <c:pt idx="2303">
                  <c:v>1.8904944010831315E-2</c:v>
                </c:pt>
                <c:pt idx="2304">
                  <c:v>1.8901327656228872E-2</c:v>
                </c:pt>
                <c:pt idx="2305">
                  <c:v>1.8895404070886634E-2</c:v>
                </c:pt>
                <c:pt idx="2306">
                  <c:v>1.8891546638872825E-2</c:v>
                </c:pt>
                <c:pt idx="2307">
                  <c:v>1.888792483929258E-2</c:v>
                </c:pt>
                <c:pt idx="2308">
                  <c:v>1.8884301340591492E-2</c:v>
                </c:pt>
                <c:pt idx="2309">
                  <c:v>1.8880676143089303E-2</c:v>
                </c:pt>
                <c:pt idx="2310">
                  <c:v>1.8877049246706079E-2</c:v>
                </c:pt>
                <c:pt idx="2311">
                  <c:v>1.8873420651361883E-2</c:v>
                </c:pt>
                <c:pt idx="2312">
                  <c:v>1.8869790357056715E-2</c:v>
                </c:pt>
                <c:pt idx="2313">
                  <c:v>1.8866158363870511E-2</c:v>
                </c:pt>
                <c:pt idx="2314">
                  <c:v>1.8862524671803271E-2</c:v>
                </c:pt>
                <c:pt idx="2315">
                  <c:v>1.885888928077506E-2</c:v>
                </c:pt>
                <c:pt idx="2316">
                  <c:v>1.8855252190785876E-2</c:v>
                </c:pt>
                <c:pt idx="2317">
                  <c:v>1.8851613401995593E-2</c:v>
                </c:pt>
                <c:pt idx="2318">
                  <c:v>1.8847972914244338E-2</c:v>
                </c:pt>
                <c:pt idx="2319">
                  <c:v>1.8843289790835271E-2</c:v>
                </c:pt>
                <c:pt idx="2320">
                  <c:v>1.8839645419870266E-2</c:v>
                </c:pt>
                <c:pt idx="2321">
                  <c:v>1.8835999350024224E-2</c:v>
                </c:pt>
                <c:pt idx="2322">
                  <c:v>1.883235158121721E-2</c:v>
                </c:pt>
                <c:pt idx="2323">
                  <c:v>1.8828702113529161E-2</c:v>
                </c:pt>
                <c:pt idx="2324">
                  <c:v>1.8825050946960076E-2</c:v>
                </c:pt>
                <c:pt idx="2325">
                  <c:v>1.8821398081430019E-2</c:v>
                </c:pt>
                <c:pt idx="2326">
                  <c:v>1.8817743517018926E-2</c:v>
                </c:pt>
                <c:pt idx="2327">
                  <c:v>1.8814087253646861E-2</c:v>
                </c:pt>
                <c:pt idx="2328">
                  <c:v>1.881042929139376E-2</c:v>
                </c:pt>
                <c:pt idx="2329">
                  <c:v>1.8806769630259623E-2</c:v>
                </c:pt>
                <c:pt idx="2330">
                  <c:v>1.8803108270084579E-2</c:v>
                </c:pt>
                <c:pt idx="2331">
                  <c:v>1.8800132535246039E-2</c:v>
                </c:pt>
                <c:pt idx="2332">
                  <c:v>1.879578045333119E-2</c:v>
                </c:pt>
                <c:pt idx="2333">
                  <c:v>1.8792113996513038E-2</c:v>
                </c:pt>
                <c:pt idx="2334">
                  <c:v>1.8788445840733914E-2</c:v>
                </c:pt>
                <c:pt idx="2335">
                  <c:v>1.8784775986073754E-2</c:v>
                </c:pt>
                <c:pt idx="2336">
                  <c:v>1.8781104432532558E-2</c:v>
                </c:pt>
                <c:pt idx="2337">
                  <c:v>1.8777431180110327E-2</c:v>
                </c:pt>
                <c:pt idx="2338">
                  <c:v>1.8773756228727123E-2</c:v>
                </c:pt>
                <c:pt idx="2339">
                  <c:v>1.877007957854282E-2</c:v>
                </c:pt>
                <c:pt idx="2340">
                  <c:v>1.8766401229317609E-2</c:v>
                </c:pt>
                <c:pt idx="2341">
                  <c:v>1.8762721181211361E-2</c:v>
                </c:pt>
                <c:pt idx="2342">
                  <c:v>1.8759039434224078E-2</c:v>
                </c:pt>
                <c:pt idx="2343">
                  <c:v>1.8755355988275824E-2</c:v>
                </c:pt>
                <c:pt idx="2344">
                  <c:v>1.8751670843526469E-2</c:v>
                </c:pt>
                <c:pt idx="2345">
                  <c:v>1.8747983999736206E-2</c:v>
                </c:pt>
                <c:pt idx="2346">
                  <c:v>1.8744295457144844E-2</c:v>
                </c:pt>
                <c:pt idx="2347">
                  <c:v>1.874060521559251E-2</c:v>
                </c:pt>
                <c:pt idx="2348">
                  <c:v>1.8736913275079203E-2</c:v>
                </c:pt>
                <c:pt idx="2349">
                  <c:v>1.8733219635684861E-2</c:v>
                </c:pt>
                <c:pt idx="2350">
                  <c:v>1.8729524297489419E-2</c:v>
                </c:pt>
                <c:pt idx="2351">
                  <c:v>1.872582726025307E-2</c:v>
                </c:pt>
                <c:pt idx="2352">
                  <c:v>1.872204498706509E-2</c:v>
                </c:pt>
                <c:pt idx="2353">
                  <c:v>1.8718428089057326E-2</c:v>
                </c:pt>
                <c:pt idx="2354">
                  <c:v>1.8714725955177869E-2</c:v>
                </c:pt>
                <c:pt idx="2355">
                  <c:v>1.871102212233744E-2</c:v>
                </c:pt>
                <c:pt idx="2356">
                  <c:v>1.8705198381168131E-2</c:v>
                </c:pt>
                <c:pt idx="2357">
                  <c:v>1.8703521470451179E-2</c:v>
                </c:pt>
                <c:pt idx="2358">
                  <c:v>1.869990043045E-2</c:v>
                </c:pt>
                <c:pt idx="2359">
                  <c:v>1.869618980184562E-2</c:v>
                </c:pt>
                <c:pt idx="2360">
                  <c:v>1.8692477474600011E-2</c:v>
                </c:pt>
                <c:pt idx="2361">
                  <c:v>1.8688763448233559E-2</c:v>
                </c:pt>
                <c:pt idx="2362">
                  <c:v>1.8685047723066006E-2</c:v>
                </c:pt>
                <c:pt idx="2363">
                  <c:v>1.8681330298857546E-2</c:v>
                </c:pt>
                <c:pt idx="2364">
                  <c:v>1.8677611175927922E-2</c:v>
                </c:pt>
                <c:pt idx="2365">
                  <c:v>1.8673890354037326E-2</c:v>
                </c:pt>
                <c:pt idx="2366">
                  <c:v>1.8670167833105822E-2</c:v>
                </c:pt>
                <c:pt idx="2367">
                  <c:v>1.8666443613373218E-2</c:v>
                </c:pt>
                <c:pt idx="2368">
                  <c:v>1.8662717694759579E-2</c:v>
                </c:pt>
                <c:pt idx="2369">
                  <c:v>1.8659858786833183E-2</c:v>
                </c:pt>
                <c:pt idx="2370">
                  <c:v>1.8655260760649384E-2</c:v>
                </c:pt>
                <c:pt idx="2371">
                  <c:v>1.86515297453127E-2</c:v>
                </c:pt>
                <c:pt idx="2372">
                  <c:v>1.8647797031015045E-2</c:v>
                </c:pt>
                <c:pt idx="2373">
                  <c:v>1.8644062617836354E-2</c:v>
                </c:pt>
                <c:pt idx="2374">
                  <c:v>1.8640326505696692E-2</c:v>
                </c:pt>
                <c:pt idx="2375">
                  <c:v>1.8636588694675993E-2</c:v>
                </c:pt>
                <c:pt idx="2376">
                  <c:v>1.8632849184854194E-2</c:v>
                </c:pt>
                <c:pt idx="2377">
                  <c:v>1.8629107975911552E-2</c:v>
                </c:pt>
                <c:pt idx="2378">
                  <c:v>1.862536506816781E-2</c:v>
                </c:pt>
                <c:pt idx="2379">
                  <c:v>1.8621620461543031E-2</c:v>
                </c:pt>
                <c:pt idx="2380">
                  <c:v>1.8617874156037217E-2</c:v>
                </c:pt>
                <c:pt idx="2381">
                  <c:v>1.8614126151570431E-2</c:v>
                </c:pt>
                <c:pt idx="2382">
                  <c:v>1.8610376448142674E-2</c:v>
                </c:pt>
                <c:pt idx="2383">
                  <c:v>1.8607263383336736E-2</c:v>
                </c:pt>
                <c:pt idx="2384">
                  <c:v>1.860287194464405E-2</c:v>
                </c:pt>
                <c:pt idx="2385">
                  <c:v>1.8599117144493249E-2</c:v>
                </c:pt>
                <c:pt idx="2386">
                  <c:v>1.8595360645541348E-2</c:v>
                </c:pt>
                <c:pt idx="2387">
                  <c:v>1.8591602447628475E-2</c:v>
                </c:pt>
                <c:pt idx="2388">
                  <c:v>1.858784255075463E-2</c:v>
                </c:pt>
                <c:pt idx="2389">
                  <c:v>1.8584080955079685E-2</c:v>
                </c:pt>
                <c:pt idx="2390">
                  <c:v>1.8580317660443768E-2</c:v>
                </c:pt>
                <c:pt idx="2391">
                  <c:v>1.8576552666926816E-2</c:v>
                </c:pt>
                <c:pt idx="2392">
                  <c:v>1.8572785974368955E-2</c:v>
                </c:pt>
                <c:pt idx="2393">
                  <c:v>1.8569017583089931E-2</c:v>
                </c:pt>
                <c:pt idx="2394">
                  <c:v>1.8565247492769998E-2</c:v>
                </c:pt>
                <c:pt idx="2395">
                  <c:v>1.856147570356903E-2</c:v>
                </c:pt>
                <c:pt idx="2396">
                  <c:v>1.8557702215566962E-2</c:v>
                </c:pt>
                <c:pt idx="2397">
                  <c:v>1.8553927028603923E-2</c:v>
                </c:pt>
                <c:pt idx="2398">
                  <c:v>1.8550150142679911E-2</c:v>
                </c:pt>
                <c:pt idx="2399">
                  <c:v>1.8546371557794927E-2</c:v>
                </c:pt>
                <c:pt idx="2400">
                  <c:v>1.8542591274108844E-2</c:v>
                </c:pt>
                <c:pt idx="2401">
                  <c:v>1.8538809291461789E-2</c:v>
                </c:pt>
                <c:pt idx="2402">
                  <c:v>1.8535025609933697E-2</c:v>
                </c:pt>
                <c:pt idx="2403">
                  <c:v>1.8531240229444634E-2</c:v>
                </c:pt>
                <c:pt idx="2404">
                  <c:v>1.8527324226962349E-2</c:v>
                </c:pt>
                <c:pt idx="2405">
                  <c:v>1.8523664371903337E-2</c:v>
                </c:pt>
                <c:pt idx="2406">
                  <c:v>1.851987389469123E-2</c:v>
                </c:pt>
                <c:pt idx="2407">
                  <c:v>1.8516081718678024E-2</c:v>
                </c:pt>
                <c:pt idx="2408">
                  <c:v>1.8513107323116174E-2</c:v>
                </c:pt>
                <c:pt idx="2409">
                  <c:v>1.8509105964483741E-2</c:v>
                </c:pt>
                <c:pt idx="2410">
                  <c:v>1.8504694996952509E-2</c:v>
                </c:pt>
                <c:pt idx="2411">
                  <c:v>1.8500896025335223E-2</c:v>
                </c:pt>
                <c:pt idx="2412">
                  <c:v>1.8497095354756965E-2</c:v>
                </c:pt>
                <c:pt idx="2413">
                  <c:v>1.8493292985217735E-2</c:v>
                </c:pt>
                <c:pt idx="2414">
                  <c:v>1.8489488916717534E-2</c:v>
                </c:pt>
                <c:pt idx="2415">
                  <c:v>1.8485683149496168E-2</c:v>
                </c:pt>
                <c:pt idx="2416">
                  <c:v>1.8481875683233895E-2</c:v>
                </c:pt>
                <c:pt idx="2417">
                  <c:v>1.8478066518090586E-2</c:v>
                </c:pt>
                <c:pt idx="2418">
                  <c:v>1.8474255654066241E-2</c:v>
                </c:pt>
                <c:pt idx="2419">
                  <c:v>1.847044309116086E-2</c:v>
                </c:pt>
                <c:pt idx="2420">
                  <c:v>1.8466628829294507E-2</c:v>
                </c:pt>
                <c:pt idx="2421">
                  <c:v>1.8462812868467182E-2</c:v>
                </c:pt>
                <c:pt idx="2422">
                  <c:v>1.8458995208838758E-2</c:v>
                </c:pt>
                <c:pt idx="2423">
                  <c:v>1.8455175850249361E-2</c:v>
                </c:pt>
                <c:pt idx="2424">
                  <c:v>1.8452153991166398E-2</c:v>
                </c:pt>
                <c:pt idx="2425">
                  <c:v>1.8447532036427461E-2</c:v>
                </c:pt>
                <c:pt idx="2426">
                  <c:v>1.8443707581115021E-2</c:v>
                </c:pt>
                <c:pt idx="2427">
                  <c:v>1.8439881427001481E-2</c:v>
                </c:pt>
                <c:pt idx="2428">
                  <c:v>1.8436053573847033E-2</c:v>
                </c:pt>
                <c:pt idx="2429">
                  <c:v>1.843222402181155E-2</c:v>
                </c:pt>
                <c:pt idx="2430">
                  <c:v>1.8428392770974966E-2</c:v>
                </c:pt>
                <c:pt idx="2431">
                  <c:v>1.8424559821017539E-2</c:v>
                </c:pt>
                <c:pt idx="2432">
                  <c:v>1.8420725172418884E-2</c:v>
                </c:pt>
                <c:pt idx="2433">
                  <c:v>1.8416888824779321E-2</c:v>
                </c:pt>
                <c:pt idx="2434">
                  <c:v>1.8413050778258722E-2</c:v>
                </c:pt>
                <c:pt idx="2435">
                  <c:v>1.8409211032697215E-2</c:v>
                </c:pt>
                <c:pt idx="2436">
                  <c:v>1.8405369588414544E-2</c:v>
                </c:pt>
                <c:pt idx="2437">
                  <c:v>1.8401526445170902E-2</c:v>
                </c:pt>
                <c:pt idx="2438">
                  <c:v>1.8397681603046223E-2</c:v>
                </c:pt>
                <c:pt idx="2439">
                  <c:v>1.8393835061960573E-2</c:v>
                </c:pt>
                <c:pt idx="2440">
                  <c:v>1.8389986821993887E-2</c:v>
                </c:pt>
                <c:pt idx="2441">
                  <c:v>1.8386136883146165E-2</c:v>
                </c:pt>
                <c:pt idx="2442">
                  <c:v>1.8382285245257535E-2</c:v>
                </c:pt>
                <c:pt idx="2443">
                  <c:v>1.8378431908647741E-2</c:v>
                </c:pt>
                <c:pt idx="2444">
                  <c:v>1.8374576873076975E-2</c:v>
                </c:pt>
                <c:pt idx="2445">
                  <c:v>1.8370720138625174E-2</c:v>
                </c:pt>
                <c:pt idx="2446">
                  <c:v>1.8366861705132465E-2</c:v>
                </c:pt>
                <c:pt idx="2447">
                  <c:v>1.8363001572918591E-2</c:v>
                </c:pt>
                <c:pt idx="2448">
                  <c:v>1.835913974166381E-2</c:v>
                </c:pt>
                <c:pt idx="2449">
                  <c:v>1.8355276211527993E-2</c:v>
                </c:pt>
                <c:pt idx="2450">
                  <c:v>1.835141098251114E-2</c:v>
                </c:pt>
                <c:pt idx="2451">
                  <c:v>1.8347544054613252E-2</c:v>
                </c:pt>
                <c:pt idx="2452">
                  <c:v>1.8343675427834327E-2</c:v>
                </c:pt>
                <c:pt idx="2453">
                  <c:v>1.8339805102094431E-2</c:v>
                </c:pt>
                <c:pt idx="2454">
                  <c:v>1.8335760270957735E-2</c:v>
                </c:pt>
                <c:pt idx="2455">
                  <c:v>1.8332059353891594E-2</c:v>
                </c:pt>
                <c:pt idx="2456">
                  <c:v>1.8328009364907416E-2</c:v>
                </c:pt>
                <c:pt idx="2457">
                  <c:v>1.8324306810084678E-2</c:v>
                </c:pt>
                <c:pt idx="2458">
                  <c:v>1.8320427989859667E-2</c:v>
                </c:pt>
                <c:pt idx="2459">
                  <c:v>1.8316547470673683E-2</c:v>
                </c:pt>
                <c:pt idx="2460">
                  <c:v>1.8313606934245996E-2</c:v>
                </c:pt>
                <c:pt idx="2461">
                  <c:v>1.8306006069082059E-2</c:v>
                </c:pt>
                <c:pt idx="2462">
                  <c:v>1.8304715870867128E-2</c:v>
                </c:pt>
                <c:pt idx="2463">
                  <c:v>1.8301015009196675E-2</c:v>
                </c:pt>
                <c:pt idx="2464">
                  <c:v>1.8296937780934996E-2</c:v>
                </c:pt>
                <c:pt idx="2465">
                  <c:v>1.8293046187434214E-2</c:v>
                </c:pt>
                <c:pt idx="2466">
                  <c:v>1.8289152894999106E-2</c:v>
                </c:pt>
                <c:pt idx="2467">
                  <c:v>1.8285257903523089E-2</c:v>
                </c:pt>
                <c:pt idx="2468">
                  <c:v>1.8281546951111061E-2</c:v>
                </c:pt>
                <c:pt idx="2469">
                  <c:v>1.8277462823661494E-2</c:v>
                </c:pt>
                <c:pt idx="2470">
                  <c:v>1.8273562735222626E-2</c:v>
                </c:pt>
                <c:pt idx="2471">
                  <c:v>1.826966094779614E-2</c:v>
                </c:pt>
                <c:pt idx="2472">
                  <c:v>1.8265757461382037E-2</c:v>
                </c:pt>
                <c:pt idx="2473">
                  <c:v>1.8261852276006962E-2</c:v>
                </c:pt>
                <c:pt idx="2474">
                  <c:v>1.8255344772803994E-2</c:v>
                </c:pt>
                <c:pt idx="2475">
                  <c:v>1.8254036808214025E-2</c:v>
                </c:pt>
                <c:pt idx="2476">
                  <c:v>1.8250126525849453E-2</c:v>
                </c:pt>
                <c:pt idx="2477">
                  <c:v>1.8246214544497263E-2</c:v>
                </c:pt>
                <c:pt idx="2478">
                  <c:v>1.8242483407231447E-2</c:v>
                </c:pt>
                <c:pt idx="2479">
                  <c:v>1.8238385484803388E-2</c:v>
                </c:pt>
                <c:pt idx="2480">
                  <c:v>1.8234468406488347E-2</c:v>
                </c:pt>
                <c:pt idx="2481">
                  <c:v>1.8230549629132398E-2</c:v>
                </c:pt>
                <c:pt idx="2482">
                  <c:v>1.8226810416706041E-2</c:v>
                </c:pt>
                <c:pt idx="2483">
                  <c:v>1.8222706977510938E-2</c:v>
                </c:pt>
                <c:pt idx="2484">
                  <c:v>1.8218783103218783E-2</c:v>
                </c:pt>
                <c:pt idx="2485">
                  <c:v>1.821485752993901E-2</c:v>
                </c:pt>
                <c:pt idx="2486">
                  <c:v>1.821093025767162E-2</c:v>
                </c:pt>
                <c:pt idx="2487">
                  <c:v>1.8207001286416613E-2</c:v>
                </c:pt>
                <c:pt idx="2488">
                  <c:v>1.8203070616173989E-2</c:v>
                </c:pt>
                <c:pt idx="2489">
                  <c:v>1.8199138246943747E-2</c:v>
                </c:pt>
                <c:pt idx="2490">
                  <c:v>1.8195204178725888E-2</c:v>
                </c:pt>
                <c:pt idx="2491">
                  <c:v>1.8191271336327475E-2</c:v>
                </c:pt>
                <c:pt idx="2492">
                  <c:v>1.8187345758144957E-2</c:v>
                </c:pt>
                <c:pt idx="2493">
                  <c:v>1.818342772720527E-2</c:v>
                </c:pt>
                <c:pt idx="2494">
                  <c:v>1.8179517243481769E-2</c:v>
                </c:pt>
                <c:pt idx="2495">
                  <c:v>1.8175794653612076E-2</c:v>
                </c:pt>
                <c:pt idx="2496">
                  <c:v>1.8171899606906905E-2</c:v>
                </c:pt>
                <c:pt idx="2497">
                  <c:v>1.8167831075848184E-2</c:v>
                </c:pt>
                <c:pt idx="2498">
                  <c:v>1.8163950781096005E-2</c:v>
                </c:pt>
                <c:pt idx="2499">
                  <c:v>1.8160078033613303E-2</c:v>
                </c:pt>
                <c:pt idx="2500">
                  <c:v>1.8156212833373431E-2</c:v>
                </c:pt>
                <c:pt idx="2501">
                  <c:v>1.8152537588138618E-2</c:v>
                </c:pt>
                <c:pt idx="2502">
                  <c:v>1.8148505074542243E-2</c:v>
                </c:pt>
                <c:pt idx="2503">
                  <c:v>1.8144662516004217E-2</c:v>
                </c:pt>
                <c:pt idx="2504">
                  <c:v>1.8140827504682377E-2</c:v>
                </c:pt>
                <c:pt idx="2505">
                  <c:v>1.8137000040576723E-2</c:v>
                </c:pt>
                <c:pt idx="2506">
                  <c:v>1.813117687300192E-2</c:v>
                </c:pt>
                <c:pt idx="2507">
                  <c:v>1.8129367754147196E-2</c:v>
                </c:pt>
                <c:pt idx="2508">
                  <c:v>1.8125562931770034E-2</c:v>
                </c:pt>
                <c:pt idx="2509">
                  <c:v>1.8121765656609057E-2</c:v>
                </c:pt>
                <c:pt idx="2510">
                  <c:v>1.811797592869091E-2</c:v>
                </c:pt>
                <c:pt idx="2511">
                  <c:v>1.8114193748015595E-2</c:v>
                </c:pt>
                <c:pt idx="2512">
                  <c:v>1.8110791606311238E-2</c:v>
                </c:pt>
                <c:pt idx="2513">
                  <c:v>1.8106838604061704E-2</c:v>
                </c:pt>
                <c:pt idx="2514">
                  <c:v>1.810289248934005E-2</c:v>
                </c:pt>
                <c:pt idx="2515">
                  <c:v>1.8099327773843932E-2</c:v>
                </c:pt>
                <c:pt idx="2516">
                  <c:v>1.8095396053015023E-2</c:v>
                </c:pt>
                <c:pt idx="2517">
                  <c:v>1.809165915569011E-2</c:v>
                </c:pt>
                <c:pt idx="2518">
                  <c:v>1.8087929805608027E-2</c:v>
                </c:pt>
                <c:pt idx="2519">
                  <c:v>1.8084208002715485E-2</c:v>
                </c:pt>
                <c:pt idx="2520">
                  <c:v>1.8080682782013469E-2</c:v>
                </c:pt>
                <c:pt idx="2521">
                  <c:v>1.8076787038658892E-2</c:v>
                </c:pt>
                <c:pt idx="2522">
                  <c:v>1.8073087877494842E-2</c:v>
                </c:pt>
                <c:pt idx="2523">
                  <c:v>1.8069396263493687E-2</c:v>
                </c:pt>
                <c:pt idx="2524">
                  <c:v>1.8065712196735362E-2</c:v>
                </c:pt>
                <c:pt idx="2525">
                  <c:v>1.8062035677193222E-2</c:v>
                </c:pt>
                <c:pt idx="2526">
                  <c:v>1.8058366704867268E-2</c:v>
                </c:pt>
                <c:pt idx="2527">
                  <c:v>1.8054705279784145E-2</c:v>
                </c:pt>
                <c:pt idx="2528">
                  <c:v>1.8051051401917206E-2</c:v>
                </c:pt>
                <c:pt idx="2529">
                  <c:v>1.8044940102397433E-2</c:v>
                </c:pt>
                <c:pt idx="2530">
                  <c:v>1.8043766287778595E-2</c:v>
                </c:pt>
                <c:pt idx="2531">
                  <c:v>1.8040327992183691E-2</c:v>
                </c:pt>
                <c:pt idx="2532">
                  <c:v>1.8036511362558016E-2</c:v>
                </c:pt>
                <c:pt idx="2533">
                  <c:v>1.8032895220772005E-2</c:v>
                </c:pt>
                <c:pt idx="2534">
                  <c:v>1.8029480640706641E-2</c:v>
                </c:pt>
                <c:pt idx="2535">
                  <c:v>1.8025685578795247E-2</c:v>
                </c:pt>
                <c:pt idx="2536">
                  <c:v>1.8022092078657792E-2</c:v>
                </c:pt>
                <c:pt idx="2537">
                  <c:v>1.8018506125709877E-2</c:v>
                </c:pt>
                <c:pt idx="2538">
                  <c:v>1.8014927719978147E-2</c:v>
                </c:pt>
                <c:pt idx="2539">
                  <c:v>1.8011356861489247E-2</c:v>
                </c:pt>
                <c:pt idx="2540">
                  <c:v>1.8007793550163242E-2</c:v>
                </c:pt>
                <c:pt idx="2541">
                  <c:v>1.8004237786026778E-2</c:v>
                </c:pt>
                <c:pt idx="2542">
                  <c:v>1.8000689569186434E-2</c:v>
                </c:pt>
                <c:pt idx="2543">
                  <c:v>1.799714889948234E-2</c:v>
                </c:pt>
                <c:pt idx="2544">
                  <c:v>1.7993615776994432E-2</c:v>
                </c:pt>
                <c:pt idx="2545">
                  <c:v>1.7990090201749354E-2</c:v>
                </c:pt>
                <c:pt idx="2546">
                  <c:v>1.798657217366717E-2</c:v>
                </c:pt>
                <c:pt idx="2547">
                  <c:v>1.7983260403948709E-2</c:v>
                </c:pt>
                <c:pt idx="2548">
                  <c:v>1.7979757834434285E-2</c:v>
                </c:pt>
                <c:pt idx="2549">
                  <c:v>1.7976063372744377E-2</c:v>
                </c:pt>
                <c:pt idx="2550">
                  <c:v>1.797257553350029E-2</c:v>
                </c:pt>
                <c:pt idx="2551">
                  <c:v>1.7969095241472388E-2</c:v>
                </c:pt>
                <c:pt idx="2552">
                  <c:v>1.7965622496580735E-2</c:v>
                </c:pt>
                <c:pt idx="2553">
                  <c:v>1.7962358201180084E-2</c:v>
                </c:pt>
                <c:pt idx="2554">
                  <c:v>1.7958699648552567E-2</c:v>
                </c:pt>
                <c:pt idx="2555">
                  <c:v>1.7955249545309471E-2</c:v>
                </c:pt>
                <c:pt idx="2556">
                  <c:v>1.7951806989255914E-2</c:v>
                </c:pt>
                <c:pt idx="2557">
                  <c:v>1.7948371980418543E-2</c:v>
                </c:pt>
                <c:pt idx="2558">
                  <c:v>1.7945147258209282E-2</c:v>
                </c:pt>
                <c:pt idx="2559">
                  <c:v>1.7941524604339065E-2</c:v>
                </c:pt>
                <c:pt idx="2560">
                  <c:v>1.7938112237096959E-2</c:v>
                </c:pt>
                <c:pt idx="2561">
                  <c:v>1.7934707417044393E-2</c:v>
                </c:pt>
                <c:pt idx="2562">
                  <c:v>1.7931310144208013E-2</c:v>
                </c:pt>
                <c:pt idx="2563">
                  <c:v>1.7927920418561172E-2</c:v>
                </c:pt>
                <c:pt idx="2564">
                  <c:v>1.7924538240077226E-2</c:v>
                </c:pt>
                <c:pt idx="2565">
                  <c:v>1.7919514203010856E-2</c:v>
                </c:pt>
                <c:pt idx="2566">
                  <c:v>1.7915944206832179E-2</c:v>
                </c:pt>
                <c:pt idx="2567">
                  <c:v>1.7912587160271443E-2</c:v>
                </c:pt>
                <c:pt idx="2568">
                  <c:v>1.7908759776261718E-2</c:v>
                </c:pt>
                <c:pt idx="2569">
                  <c:v>1.7905895706640251E-2</c:v>
                </c:pt>
                <c:pt idx="2570">
                  <c:v>1.7902561299329989E-2</c:v>
                </c:pt>
                <c:pt idx="2571">
                  <c:v>1.789923443838326E-2</c:v>
                </c:pt>
                <c:pt idx="2572">
                  <c:v>1.789544155213818E-2</c:v>
                </c:pt>
                <c:pt idx="2573">
                  <c:v>1.7892603355740277E-2</c:v>
                </c:pt>
                <c:pt idx="2574">
                  <c:v>1.7889299133884151E-2</c:v>
                </c:pt>
                <c:pt idx="2575">
                  <c:v>1.7886002458471495E-2</c:v>
                </c:pt>
                <c:pt idx="2576">
                  <c:v>1.7882713329502309E-2</c:v>
                </c:pt>
                <c:pt idx="2577">
                  <c:v>1.7879431746816721E-2</c:v>
                </c:pt>
                <c:pt idx="2578">
                  <c:v>1.7876157710574603E-2</c:v>
                </c:pt>
                <c:pt idx="2579">
                  <c:v>1.7872891220696019E-2</c:v>
                </c:pt>
                <c:pt idx="2580">
                  <c:v>1.7868702536496528E-2</c:v>
                </c:pt>
                <c:pt idx="2581">
                  <c:v>1.7866380880029453E-2</c:v>
                </c:pt>
                <c:pt idx="2582">
                  <c:v>1.7863137029161535E-2</c:v>
                </c:pt>
                <c:pt idx="2583">
                  <c:v>1.7859439011589373E-2</c:v>
                </c:pt>
                <c:pt idx="2584">
                  <c:v>1.7856671966836046E-2</c:v>
                </c:pt>
                <c:pt idx="2585">
                  <c:v>1.7853450755138667E-2</c:v>
                </c:pt>
                <c:pt idx="2586">
                  <c:v>1.7849778610790068E-2</c:v>
                </c:pt>
                <c:pt idx="2587">
                  <c:v>1.7847030970914446E-2</c:v>
                </c:pt>
                <c:pt idx="2588">
                  <c:v>1.7843832398467541E-2</c:v>
                </c:pt>
                <c:pt idx="2589">
                  <c:v>1.7840641372224297E-2</c:v>
                </c:pt>
                <c:pt idx="2590">
                  <c:v>1.783745789250446E-2</c:v>
                </c:pt>
                <c:pt idx="2591">
                  <c:v>1.7834281959148157E-2</c:v>
                </c:pt>
                <c:pt idx="2592">
                  <c:v>1.7831113571995516E-2</c:v>
                </c:pt>
                <c:pt idx="2593">
                  <c:v>1.7827952731366281E-2</c:v>
                </c:pt>
                <c:pt idx="2594">
                  <c:v>1.7824799437180516E-2</c:v>
                </c:pt>
                <c:pt idx="2595">
                  <c:v>1.7821653689198413E-2</c:v>
                </c:pt>
                <c:pt idx="2596">
                  <c:v>1.7818515487659781E-2</c:v>
                </c:pt>
                <c:pt idx="2597">
                  <c:v>1.7815384832484682E-2</c:v>
                </c:pt>
                <c:pt idx="2598">
                  <c:v>1.7812261723673117E-2</c:v>
                </c:pt>
                <c:pt idx="2599">
                  <c:v>1.7808701696999663E-2</c:v>
                </c:pt>
                <c:pt idx="2600">
                  <c:v>1.7805594759012777E-2</c:v>
                </c:pt>
                <c:pt idx="2601">
                  <c:v>1.78029376755795E-2</c:v>
                </c:pt>
                <c:pt idx="2602">
                  <c:v>1.7799844752302008E-2</c:v>
                </c:pt>
                <c:pt idx="2603">
                  <c:v>1.7796759375308113E-2</c:v>
                </c:pt>
                <c:pt idx="2604">
                  <c:v>1.7793681544677753E-2</c:v>
                </c:pt>
                <c:pt idx="2605">
                  <c:v>1.7790611260570799E-2</c:v>
                </c:pt>
                <c:pt idx="2606">
                  <c:v>1.7787111604805617E-2</c:v>
                </c:pt>
                <c:pt idx="2607">
                  <c:v>1.7784493331287621E-2</c:v>
                </c:pt>
                <c:pt idx="2608">
                  <c:v>1.7781445686191333E-2</c:v>
                </c:pt>
                <c:pt idx="2609">
                  <c:v>1.7778405587458579E-2</c:v>
                </c:pt>
                <c:pt idx="2610">
                  <c:v>1.7774940429378105E-2</c:v>
                </c:pt>
                <c:pt idx="2611">
                  <c:v>1.7772348029163609E-2</c:v>
                </c:pt>
                <c:pt idx="2612">
                  <c:v>1.7769330569601394E-2</c:v>
                </c:pt>
                <c:pt idx="2613">
                  <c:v>1.7766320656402712E-2</c:v>
                </c:pt>
                <c:pt idx="2614">
                  <c:v>1.7763318289407692E-2</c:v>
                </c:pt>
                <c:pt idx="2615">
                  <c:v>1.7760323469016015E-2</c:v>
                </c:pt>
                <c:pt idx="2616">
                  <c:v>1.7757336194907936E-2</c:v>
                </c:pt>
                <c:pt idx="2617">
                  <c:v>1.7754156725220405E-2</c:v>
                </c:pt>
                <c:pt idx="2618">
                  <c:v>1.7750960304372398E-2</c:v>
                </c:pt>
                <c:pt idx="2619">
                  <c:v>1.7747996747372596E-2</c:v>
                </c:pt>
                <c:pt idx="2620">
                  <c:v>1.7745040736816264E-2</c:v>
                </c:pt>
                <c:pt idx="2621">
                  <c:v>1.774209227254353E-2</c:v>
                </c:pt>
                <c:pt idx="2622">
                  <c:v>1.7739151354794203E-2</c:v>
                </c:pt>
                <c:pt idx="2623">
                  <c:v>1.7736217983168601E-2</c:v>
                </c:pt>
                <c:pt idx="2624">
                  <c:v>1.7733292158066405E-2</c:v>
                </c:pt>
                <c:pt idx="2625">
                  <c:v>1.7730373879327743E-2</c:v>
                </c:pt>
                <c:pt idx="2626">
                  <c:v>1.772746314687268E-2</c:v>
                </c:pt>
                <c:pt idx="2627">
                  <c:v>1.7724559960861086E-2</c:v>
                </c:pt>
                <c:pt idx="2628">
                  <c:v>1.7721664321213026E-2</c:v>
                </c:pt>
                <c:pt idx="2629">
                  <c:v>1.7718776227928501E-2</c:v>
                </c:pt>
                <c:pt idx="2630">
                  <c:v>1.7715074053681334E-2</c:v>
                </c:pt>
                <c:pt idx="2631">
                  <c:v>1.7712203209239163E-2</c:v>
                </c:pt>
                <c:pt idx="2632">
                  <c:v>1.770933991108059E-2</c:v>
                </c:pt>
                <c:pt idx="2633">
                  <c:v>1.7706484159365488E-2</c:v>
                </c:pt>
                <c:pt idx="2634">
                  <c:v>1.7703635954013919E-2</c:v>
                </c:pt>
                <c:pt idx="2635">
                  <c:v>1.7700795295025884E-2</c:v>
                </c:pt>
                <c:pt idx="2636">
                  <c:v>1.7697962182321447E-2</c:v>
                </c:pt>
                <c:pt idx="2637">
                  <c:v>1.7695136616060481E-2</c:v>
                </c:pt>
                <c:pt idx="2638">
                  <c:v>1.7692318596163048E-2</c:v>
                </c:pt>
                <c:pt idx="2639">
                  <c:v>1.768950812262915E-2</c:v>
                </c:pt>
                <c:pt idx="2640">
                  <c:v>1.7686705195458785E-2</c:v>
                </c:pt>
                <c:pt idx="2641">
                  <c:v>1.7683909814651955E-2</c:v>
                </c:pt>
                <c:pt idx="2642">
                  <c:v>1.7681121980208658E-2</c:v>
                </c:pt>
                <c:pt idx="2643">
                  <c:v>1.7679049131515967E-2</c:v>
                </c:pt>
                <c:pt idx="2644">
                  <c:v>1.7675568950332732E-2</c:v>
                </c:pt>
                <c:pt idx="2645">
                  <c:v>1.7672803754980038E-2</c:v>
                </c:pt>
                <c:pt idx="2646">
                  <c:v>1.7670046106070814E-2</c:v>
                </c:pt>
                <c:pt idx="2647">
                  <c:v>1.7667296003365252E-2</c:v>
                </c:pt>
                <c:pt idx="2648">
                  <c:v>1.766455344710316E-2</c:v>
                </c:pt>
                <c:pt idx="2649">
                  <c:v>1.7661818437284538E-2</c:v>
                </c:pt>
                <c:pt idx="2650">
                  <c:v>1.7659090973669578E-2</c:v>
                </c:pt>
                <c:pt idx="2651">
                  <c:v>1.7656371056498088E-2</c:v>
                </c:pt>
                <c:pt idx="2652">
                  <c:v>1.7653658685610196E-2</c:v>
                </c:pt>
                <c:pt idx="2653">
                  <c:v>1.7650953861245711E-2</c:v>
                </c:pt>
                <c:pt idx="2654">
                  <c:v>1.7648256583164823E-2</c:v>
                </c:pt>
                <c:pt idx="2655">
                  <c:v>1.7645566851367533E-2</c:v>
                </c:pt>
                <c:pt idx="2656">
                  <c:v>1.7642884666013714E-2</c:v>
                </c:pt>
                <c:pt idx="2657">
                  <c:v>1.7640210026943492E-2</c:v>
                </c:pt>
                <c:pt idx="2658">
                  <c:v>1.7637542934396677E-2</c:v>
                </c:pt>
                <c:pt idx="2659">
                  <c:v>1.763488338813346E-2</c:v>
                </c:pt>
                <c:pt idx="2660">
                  <c:v>1.7632231388153841E-2</c:v>
                </c:pt>
                <c:pt idx="2661">
                  <c:v>1.7629586934617691E-2</c:v>
                </c:pt>
                <c:pt idx="2662">
                  <c:v>1.7626950027285204E-2</c:v>
                </c:pt>
                <c:pt idx="2663">
                  <c:v>1.7624320666556059E-2</c:v>
                </c:pt>
                <c:pt idx="2664">
                  <c:v>1.7621813707888734E-2</c:v>
                </c:pt>
                <c:pt idx="2665">
                  <c:v>1.7619084583948563E-2</c:v>
                </c:pt>
                <c:pt idx="2666">
                  <c:v>1.7616477862150148E-2</c:v>
                </c:pt>
                <c:pt idx="2667">
                  <c:v>1.7613878686795204E-2</c:v>
                </c:pt>
                <c:pt idx="2668">
                  <c:v>1.7609809514995689E-2</c:v>
                </c:pt>
                <c:pt idx="2669">
                  <c:v>1.7608827340653832E-2</c:v>
                </c:pt>
                <c:pt idx="2670">
                  <c:v>1.7606126438751701E-2</c:v>
                </c:pt>
                <c:pt idx="2671">
                  <c:v>1.7603557448770957E-2</c:v>
                </c:pt>
                <c:pt idx="2672">
                  <c:v>1.7600996005153746E-2</c:v>
                </c:pt>
                <c:pt idx="2673">
                  <c:v>1.759844210790007E-2</c:v>
                </c:pt>
                <c:pt idx="2674">
                  <c:v>1.7595895757009927E-2</c:v>
                </c:pt>
                <c:pt idx="2675">
                  <c:v>1.7593356952483319E-2</c:v>
                </c:pt>
                <c:pt idx="2676">
                  <c:v>1.7590825694240309E-2</c:v>
                </c:pt>
                <c:pt idx="2677">
                  <c:v>1.7588301982440768E-2</c:v>
                </c:pt>
                <c:pt idx="2678">
                  <c:v>1.7585785817004762E-2</c:v>
                </c:pt>
                <c:pt idx="2679">
                  <c:v>1.758327719793229E-2</c:v>
                </c:pt>
                <c:pt idx="2680">
                  <c:v>1.758077612506348E-2</c:v>
                </c:pt>
                <c:pt idx="2681">
                  <c:v>1.7578282598798012E-2</c:v>
                </c:pt>
                <c:pt idx="2682">
                  <c:v>1.7575796618736206E-2</c:v>
                </c:pt>
                <c:pt idx="2683">
                  <c:v>1.7573318185037934E-2</c:v>
                </c:pt>
                <c:pt idx="2684">
                  <c:v>1.7571858008833985E-2</c:v>
                </c:pt>
                <c:pt idx="2685">
                  <c:v>1.7568383956811928E-2</c:v>
                </c:pt>
                <c:pt idx="2686">
                  <c:v>1.7565928162204258E-2</c:v>
                </c:pt>
                <c:pt idx="2687">
                  <c:v>1.7563479913880187E-2</c:v>
                </c:pt>
                <c:pt idx="2688">
                  <c:v>1.7561039212079521E-2</c:v>
                </c:pt>
                <c:pt idx="2689">
                  <c:v>1.7558606056482517E-2</c:v>
                </c:pt>
                <c:pt idx="2690">
                  <c:v>1.7556180447328984E-2</c:v>
                </c:pt>
                <c:pt idx="2691">
                  <c:v>1.7553762384538985E-2</c:v>
                </c:pt>
                <c:pt idx="2692">
                  <c:v>1.7551351868032583E-2</c:v>
                </c:pt>
                <c:pt idx="2693">
                  <c:v>1.7548948897969652E-2</c:v>
                </c:pt>
                <c:pt idx="2694">
                  <c:v>1.7546553474110382E-2</c:v>
                </c:pt>
                <c:pt idx="2695">
                  <c:v>1.7544165596854455E-2</c:v>
                </c:pt>
                <c:pt idx="2696">
                  <c:v>1.754178526580219E-2</c:v>
                </c:pt>
                <c:pt idx="2697">
                  <c:v>1.7539412481033523E-2</c:v>
                </c:pt>
                <c:pt idx="2698">
                  <c:v>1.7537047242708326E-2</c:v>
                </c:pt>
                <c:pt idx="2699">
                  <c:v>1.7534689550746663E-2</c:v>
                </c:pt>
                <c:pt idx="2700">
                  <c:v>1.7532339405148534E-2</c:v>
                </c:pt>
                <c:pt idx="2701">
                  <c:v>1.7529996805834003E-2</c:v>
                </c:pt>
                <c:pt idx="2702">
                  <c:v>1.7527661752883006E-2</c:v>
                </c:pt>
                <c:pt idx="2703">
                  <c:v>1.7525334246455415E-2</c:v>
                </c:pt>
                <c:pt idx="2704">
                  <c:v>1.752301428615155E-2</c:v>
                </c:pt>
                <c:pt idx="2705">
                  <c:v>1.7520701872291156E-2</c:v>
                </c:pt>
                <c:pt idx="2706">
                  <c:v>1.7518397004874231E-2</c:v>
                </c:pt>
                <c:pt idx="2707">
                  <c:v>1.7516099683740904E-2</c:v>
                </c:pt>
                <c:pt idx="2708">
                  <c:v>1.7513809908891176E-2</c:v>
                </c:pt>
                <c:pt idx="2709">
                  <c:v>1.7511527680404981E-2</c:v>
                </c:pt>
                <c:pt idx="2710">
                  <c:v>1.7509252998362257E-2</c:v>
                </c:pt>
                <c:pt idx="2711">
                  <c:v>1.7506985862683067E-2</c:v>
                </c:pt>
                <c:pt idx="2712">
                  <c:v>1.7504726273287474E-2</c:v>
                </c:pt>
                <c:pt idx="2713">
                  <c:v>1.7502474230095544E-2</c:v>
                </c:pt>
                <c:pt idx="2714">
                  <c:v>1.7500440554547581E-2</c:v>
                </c:pt>
                <c:pt idx="2715">
                  <c:v>1.7497992783201965E-2</c:v>
                </c:pt>
                <c:pt idx="2716">
                  <c:v>1.7495978078692076E-2</c:v>
                </c:pt>
                <c:pt idx="2717">
                  <c:v>1.7493541521602651E-2</c:v>
                </c:pt>
                <c:pt idx="2718">
                  <c:v>1.7491327210468199E-2</c:v>
                </c:pt>
                <c:pt idx="2719">
                  <c:v>1.7489120445457473E-2</c:v>
                </c:pt>
                <c:pt idx="2720">
                  <c:v>1.748826135080872E-2</c:v>
                </c:pt>
                <c:pt idx="2721">
                  <c:v>1.7483168694765183E-2</c:v>
                </c:pt>
                <c:pt idx="2722">
                  <c:v>1.7482771781862638E-2</c:v>
                </c:pt>
                <c:pt idx="2723">
                  <c:v>1.7480866533243766E-2</c:v>
                </c:pt>
                <c:pt idx="2724">
                  <c:v>1.7478430059787442E-2</c:v>
                </c:pt>
                <c:pt idx="2725">
                  <c:v>1.7476270519427572E-2</c:v>
                </c:pt>
                <c:pt idx="2726">
                  <c:v>1.7474118526177307E-2</c:v>
                </c:pt>
                <c:pt idx="2727">
                  <c:v>1.7471974080036645E-2</c:v>
                </c:pt>
                <c:pt idx="2728">
                  <c:v>1.7470108740187396E-2</c:v>
                </c:pt>
                <c:pt idx="2729">
                  <c:v>1.7467707829084134E-2</c:v>
                </c:pt>
                <c:pt idx="2730">
                  <c:v>1.7465586024245638E-2</c:v>
                </c:pt>
                <c:pt idx="2731">
                  <c:v>1.7463471766543393E-2</c:v>
                </c:pt>
                <c:pt idx="2732">
                  <c:v>1.7461365055950751E-2</c:v>
                </c:pt>
                <c:pt idx="2733">
                  <c:v>1.7459265892414422E-2</c:v>
                </c:pt>
                <c:pt idx="2734">
                  <c:v>1.7457174276040988E-2</c:v>
                </c:pt>
                <c:pt idx="2735">
                  <c:v>1.7453353114200709E-2</c:v>
                </c:pt>
                <c:pt idx="2736">
                  <c:v>1.745301368456964E-2</c:v>
                </c:pt>
                <c:pt idx="2737">
                  <c:v>1.7450944709471727E-2</c:v>
                </c:pt>
                <c:pt idx="2738">
                  <c:v>1.7449159215612298E-2</c:v>
                </c:pt>
                <c:pt idx="2739">
                  <c:v>1.7446829400631358E-2</c:v>
                </c:pt>
                <c:pt idx="2740">
                  <c:v>1.7444783066888903E-2</c:v>
                </c:pt>
                <c:pt idx="2741">
                  <c:v>1.744274428020276E-2</c:v>
                </c:pt>
                <c:pt idx="2742">
                  <c:v>1.744099073528016E-2</c:v>
                </c:pt>
                <c:pt idx="2743">
                  <c:v>1.7438689348185932E-2</c:v>
                </c:pt>
                <c:pt idx="2744">
                  <c:v>1.7436673202828601E-2</c:v>
                </c:pt>
                <c:pt idx="2745">
                  <c:v>1.7434664604580874E-2</c:v>
                </c:pt>
                <c:pt idx="2746">
                  <c:v>1.7432663553416106E-2</c:v>
                </c:pt>
                <c:pt idx="2747">
                  <c:v>1.7430949953134434E-2</c:v>
                </c:pt>
                <c:pt idx="2748">
                  <c:v>1.7428684092442026E-2</c:v>
                </c:pt>
                <c:pt idx="2749">
                  <c:v>1.7426705682579424E-2</c:v>
                </c:pt>
                <c:pt idx="2750">
                  <c:v>1.7424734819826426E-2</c:v>
                </c:pt>
                <c:pt idx="2751">
                  <c:v>1.7422771504209678E-2</c:v>
                </c:pt>
                <c:pt idx="2752">
                  <c:v>1.7420815735622597E-2</c:v>
                </c:pt>
                <c:pt idx="2753">
                  <c:v>1.7418867514171765E-2</c:v>
                </c:pt>
                <c:pt idx="2754">
                  <c:v>1.7416926839857183E-2</c:v>
                </c:pt>
                <c:pt idx="2755">
                  <c:v>1.7415277170542698E-2</c:v>
                </c:pt>
                <c:pt idx="2756">
                  <c:v>1.7413352036350638E-2</c:v>
                </c:pt>
                <c:pt idx="2757">
                  <c:v>1.7411150099331252E-2</c:v>
                </c:pt>
                <c:pt idx="2758">
                  <c:v>1.7409239613401795E-2</c:v>
                </c:pt>
                <c:pt idx="2759">
                  <c:v>1.7407336674555296E-2</c:v>
                </c:pt>
                <c:pt idx="2760">
                  <c:v>1.7405441282765111E-2</c:v>
                </c:pt>
                <c:pt idx="2761">
                  <c:v>1.7403839577450064E-2</c:v>
                </c:pt>
                <c:pt idx="2762">
                  <c:v>1.7401673140513552E-2</c:v>
                </c:pt>
                <c:pt idx="2763">
                  <c:v>1.7399800390025533E-2</c:v>
                </c:pt>
                <c:pt idx="2764">
                  <c:v>1.7397935186647118E-2</c:v>
                </c:pt>
                <c:pt idx="2765">
                  <c:v>1.7396077530351661E-2</c:v>
                </c:pt>
                <c:pt idx="2766">
                  <c:v>1.7392859829978846E-2</c:v>
                </c:pt>
                <c:pt idx="2767">
                  <c:v>1.739238485903627E-2</c:v>
                </c:pt>
                <c:pt idx="2768">
                  <c:v>1.7390549844016334E-2</c:v>
                </c:pt>
                <c:pt idx="2769">
                  <c:v>1.7388722376106003E-2</c:v>
                </c:pt>
                <c:pt idx="2770">
                  <c:v>1.738690245527863E-2</c:v>
                </c:pt>
                <c:pt idx="2771">
                  <c:v>1.7385090081534216E-2</c:v>
                </c:pt>
                <c:pt idx="2772">
                  <c:v>1.7383867487971827E-2</c:v>
                </c:pt>
                <c:pt idx="2773">
                  <c:v>1.7381779518010898E-2</c:v>
                </c:pt>
                <c:pt idx="2774">
                  <c:v>1.7379698242905306E-2</c:v>
                </c:pt>
                <c:pt idx="2775">
                  <c:v>1.7378208505964832E-2</c:v>
                </c:pt>
                <c:pt idx="2776">
                  <c:v>1.7376141419269686E-2</c:v>
                </c:pt>
                <c:pt idx="2777">
                  <c:v>1.7374374328076314E-2</c:v>
                </c:pt>
                <c:pt idx="2778">
                  <c:v>1.7372614783992546E-2</c:v>
                </c:pt>
                <c:pt idx="2779">
                  <c:v>1.7370862786965091E-2</c:v>
                </c:pt>
                <c:pt idx="2780">
                  <c:v>1.7369413056436134E-2</c:v>
                </c:pt>
                <c:pt idx="2781">
                  <c:v>1.7367381434212348E-2</c:v>
                </c:pt>
                <c:pt idx="2782">
                  <c:v>1.7365652078460414E-2</c:v>
                </c:pt>
                <c:pt idx="2783">
                  <c:v>1.7363930269818084E-2</c:v>
                </c:pt>
                <c:pt idx="2784">
                  <c:v>1.7362216008258713E-2</c:v>
                </c:pt>
                <c:pt idx="2785">
                  <c:v>1.7358943054430753E-2</c:v>
                </c:pt>
                <c:pt idx="2786">
                  <c:v>1.7358810126415491E-2</c:v>
                </c:pt>
                <c:pt idx="2787">
                  <c:v>1.7357118506104996E-2</c:v>
                </c:pt>
                <c:pt idx="2788">
                  <c:v>1.7355434432904104E-2</c:v>
                </c:pt>
                <c:pt idx="2789">
                  <c:v>1.7353757906759526E-2</c:v>
                </c:pt>
                <c:pt idx="2790">
                  <c:v>1.7352388216977932E-2</c:v>
                </c:pt>
                <c:pt idx="2791">
                  <c:v>1.7350427495772536E-2</c:v>
                </c:pt>
                <c:pt idx="2792">
                  <c:v>1.7348773610930124E-2</c:v>
                </c:pt>
                <c:pt idx="2793">
                  <c:v>1.734712727311738E-2</c:v>
                </c:pt>
                <c:pt idx="2794">
                  <c:v>1.7345789609997109E-2</c:v>
                </c:pt>
                <c:pt idx="2795">
                  <c:v>1.7343857238820704E-2</c:v>
                </c:pt>
                <c:pt idx="2796">
                  <c:v>1.7342233542310126E-2</c:v>
                </c:pt>
                <c:pt idx="2797">
                  <c:v>1.7340617392829216E-2</c:v>
                </c:pt>
                <c:pt idx="2798">
                  <c:v>1.733900879045791E-2</c:v>
                </c:pt>
                <c:pt idx="2799">
                  <c:v>1.7337407735169563E-2</c:v>
                </c:pt>
                <c:pt idx="2800">
                  <c:v>1.733581422699082E-2</c:v>
                </c:pt>
                <c:pt idx="2801">
                  <c:v>1.7334228265895035E-2</c:v>
                </c:pt>
                <c:pt idx="2802">
                  <c:v>1.7332649851855564E-2</c:v>
                </c:pt>
                <c:pt idx="2803">
                  <c:v>1.7331078984925696E-2</c:v>
                </c:pt>
                <c:pt idx="2804">
                  <c:v>1.7329515665025497E-2</c:v>
                </c:pt>
                <c:pt idx="2805">
                  <c:v>1.7327959892261546E-2</c:v>
                </c:pt>
                <c:pt idx="2806">
                  <c:v>1.7326411666553909E-2</c:v>
                </c:pt>
                <c:pt idx="2807">
                  <c:v>1.7325178131133434E-2</c:v>
                </c:pt>
                <c:pt idx="2808">
                  <c:v>1.7323645464899506E-2</c:v>
                </c:pt>
                <c:pt idx="2809">
                  <c:v>1.7321812271928749E-2</c:v>
                </c:pt>
                <c:pt idx="2810">
                  <c:v>1.7320294234552946E-2</c:v>
                </c:pt>
                <c:pt idx="2811">
                  <c:v>1.7318783744260102E-2</c:v>
                </c:pt>
                <c:pt idx="2812">
                  <c:v>1.7317280801023571E-2</c:v>
                </c:pt>
                <c:pt idx="2813">
                  <c:v>1.7316095345589755E-2</c:v>
                </c:pt>
                <c:pt idx="2814">
                  <c:v>1.731429755582603E-2</c:v>
                </c:pt>
                <c:pt idx="2815">
                  <c:v>1.731281725386502E-2</c:v>
                </c:pt>
                <c:pt idx="2816">
                  <c:v>1.7311344498933678E-2</c:v>
                </c:pt>
                <c:pt idx="2817">
                  <c:v>1.730987929111194E-2</c:v>
                </c:pt>
                <c:pt idx="2818">
                  <c:v>1.7307174426566263E-2</c:v>
                </c:pt>
                <c:pt idx="2819">
                  <c:v>1.7306971516690695E-2</c:v>
                </c:pt>
                <c:pt idx="2820">
                  <c:v>1.7305528950117832E-2</c:v>
                </c:pt>
                <c:pt idx="2821">
                  <c:v>1.7304093930574638E-2</c:v>
                </c:pt>
                <c:pt idx="2822">
                  <c:v>1.7302666458114402E-2</c:v>
                </c:pt>
                <c:pt idx="2823">
                  <c:v>1.7301246532790415E-2</c:v>
                </c:pt>
                <c:pt idx="2824">
                  <c:v>1.7300464417457917E-2</c:v>
                </c:pt>
                <c:pt idx="2825">
                  <c:v>1.72987448988704E-2</c:v>
                </c:pt>
                <c:pt idx="2826">
                  <c:v>1.7297032039156335E-2</c:v>
                </c:pt>
                <c:pt idx="2827">
                  <c:v>1.7295958821981205E-2</c:v>
                </c:pt>
                <c:pt idx="2828">
                  <c:v>1.7294260112121762E-2</c:v>
                </c:pt>
                <c:pt idx="2829">
                  <c:v>1.72928854691623E-2</c:v>
                </c:pt>
                <c:pt idx="2830">
                  <c:v>1.7291518373365733E-2</c:v>
                </c:pt>
                <c:pt idx="2831">
                  <c:v>1.7290158824598834E-2</c:v>
                </c:pt>
                <c:pt idx="2832">
                  <c:v>1.7289125710024944E-2</c:v>
                </c:pt>
                <c:pt idx="2833">
                  <c:v>1.7287462368287265E-2</c:v>
                </c:pt>
                <c:pt idx="2834">
                  <c:v>1.7286125460769242E-2</c:v>
                </c:pt>
                <c:pt idx="2835">
                  <c:v>1.7284796100307531E-2</c:v>
                </c:pt>
                <c:pt idx="2836">
                  <c:v>1.7283474286875489E-2</c:v>
                </c:pt>
                <c:pt idx="2837">
                  <c:v>1.7282160020579695E-2</c:v>
                </c:pt>
                <c:pt idx="2838">
                  <c:v>1.7280853301340215E-2</c:v>
                </c:pt>
                <c:pt idx="2839">
                  <c:v>1.7279554129157049E-2</c:v>
                </c:pt>
                <c:pt idx="2840">
                  <c:v>1.7276882055554665E-2</c:v>
                </c:pt>
                <c:pt idx="2841">
                  <c:v>1.7276978426039591E-2</c:v>
                </c:pt>
                <c:pt idx="2842">
                  <c:v>1.7275701895078655E-2</c:v>
                </c:pt>
                <c:pt idx="2843">
                  <c:v>1.7274757038432398E-2</c:v>
                </c:pt>
                <c:pt idx="2844">
                  <c:v>1.7273171474379012E-2</c:v>
                </c:pt>
                <c:pt idx="2845">
                  <c:v>1.7271917584640306E-2</c:v>
                </c:pt>
                <c:pt idx="2846">
                  <c:v>1.7270996806046934E-2</c:v>
                </c:pt>
                <c:pt idx="2847">
                  <c:v>1.7269432446358479E-2</c:v>
                </c:pt>
                <c:pt idx="2848">
                  <c:v>1.7268201197842004E-2</c:v>
                </c:pt>
                <c:pt idx="2849">
                  <c:v>1.7266977496355196E-2</c:v>
                </c:pt>
                <c:pt idx="2850">
                  <c:v>1.7265761341977992E-2</c:v>
                </c:pt>
                <c:pt idx="2851">
                  <c:v>1.7264552734630456E-2</c:v>
                </c:pt>
                <c:pt idx="2852">
                  <c:v>1.7263351674392524E-2</c:v>
                </c:pt>
                <c:pt idx="2853">
                  <c:v>1.7262158161210905E-2</c:v>
                </c:pt>
                <c:pt idx="2854">
                  <c:v>1.72609721950856E-2</c:v>
                </c:pt>
                <c:pt idx="2855">
                  <c:v>1.7259793776043253E-2</c:v>
                </c:pt>
                <c:pt idx="2856">
                  <c:v>1.7258622904083865E-2</c:v>
                </c:pt>
                <c:pt idx="2857">
                  <c:v>1.7257459579180789E-2</c:v>
                </c:pt>
                <c:pt idx="2858">
                  <c:v>1.7256303801280737E-2</c:v>
                </c:pt>
                <c:pt idx="2859">
                  <c:v>1.7255487398968317E-2</c:v>
                </c:pt>
                <c:pt idx="2860">
                  <c:v>1.7254347199693321E-2</c:v>
                </c:pt>
                <c:pt idx="2861">
                  <c:v>1.7252881750184912E-2</c:v>
                </c:pt>
                <c:pt idx="2862">
                  <c:v>1.7251756160616694E-2</c:v>
                </c:pt>
                <c:pt idx="2863">
                  <c:v>1.7250638118104789E-2</c:v>
                </c:pt>
                <c:pt idx="2864">
                  <c:v>1.7249527622675842E-2</c:v>
                </c:pt>
                <c:pt idx="2865">
                  <c:v>1.7248759414798531E-2</c:v>
                </c:pt>
                <c:pt idx="2866">
                  <c:v>1.7247329273013534E-2</c:v>
                </c:pt>
                <c:pt idx="2867">
                  <c:v>1.7246241418753527E-2</c:v>
                </c:pt>
                <c:pt idx="2868">
                  <c:v>1.7245161111576479E-2</c:v>
                </c:pt>
                <c:pt idx="2869">
                  <c:v>1.7244088351455744E-2</c:v>
                </c:pt>
                <c:pt idx="2870">
                  <c:v>1.7243360315690737E-2</c:v>
                </c:pt>
                <c:pt idx="2871">
                  <c:v>1.7241965472489795E-2</c:v>
                </c:pt>
                <c:pt idx="2872">
                  <c:v>1.7240915353564645E-2</c:v>
                </c:pt>
                <c:pt idx="2873">
                  <c:v>1.7239872781722454E-2</c:v>
                </c:pt>
                <c:pt idx="2874">
                  <c:v>1.723883775690993E-2</c:v>
                </c:pt>
                <c:pt idx="2875">
                  <c:v>1.7237810279233656E-2</c:v>
                </c:pt>
                <c:pt idx="2876">
                  <c:v>1.7236790348533759E-2</c:v>
                </c:pt>
                <c:pt idx="2877">
                  <c:v>1.7235005639779644E-2</c:v>
                </c:pt>
                <c:pt idx="2878">
                  <c:v>1.7233662356375135E-2</c:v>
                </c:pt>
                <c:pt idx="2879">
                  <c:v>1.7232667318562989E-2</c:v>
                </c:pt>
                <c:pt idx="2880">
                  <c:v>1.7231539372746241E-2</c:v>
                </c:pt>
                <c:pt idx="2881">
                  <c:v>1.7230699881709555E-2</c:v>
                </c:pt>
                <c:pt idx="2882">
                  <c:v>1.7229727482908075E-2</c:v>
                </c:pt>
                <c:pt idx="2883">
                  <c:v>1.7228762630310257E-2</c:v>
                </c:pt>
                <c:pt idx="2884">
                  <c:v>1.7227669182098282E-2</c:v>
                </c:pt>
                <c:pt idx="2885">
                  <c:v>1.722685556428516E-2</c:v>
                </c:pt>
                <c:pt idx="2886">
                  <c:v>1.7225913350698008E-2</c:v>
                </c:pt>
                <c:pt idx="2887">
                  <c:v>1.722497868347439E-2</c:v>
                </c:pt>
                <c:pt idx="2888">
                  <c:v>1.7224051562614306E-2</c:v>
                </c:pt>
                <c:pt idx="2889">
                  <c:v>1.7223131988117757E-2</c:v>
                </c:pt>
                <c:pt idx="2890">
                  <c:v>1.7222219959904805E-2</c:v>
                </c:pt>
                <c:pt idx="2891">
                  <c:v>1.7221058440624049E-2</c:v>
                </c:pt>
                <c:pt idx="2892">
                  <c:v>1.7220418542489568E-2</c:v>
                </c:pt>
                <c:pt idx="2893">
                  <c:v>1.7219529153287283E-2</c:v>
                </c:pt>
                <c:pt idx="2894">
                  <c:v>1.7218647310448532E-2</c:v>
                </c:pt>
                <c:pt idx="2895">
                  <c:v>1.7217648730429858E-2</c:v>
                </c:pt>
                <c:pt idx="2896">
                  <c:v>1.7216906263701759E-2</c:v>
                </c:pt>
                <c:pt idx="2897">
                  <c:v>1.7216047059873674E-2</c:v>
                </c:pt>
                <c:pt idx="2898">
                  <c:v>1.7215074352998627E-2</c:v>
                </c:pt>
                <c:pt idx="2899">
                  <c:v>1.7214351291068297E-2</c:v>
                </c:pt>
                <c:pt idx="2900">
                  <c:v>1.7213514726330814E-2</c:v>
                </c:pt>
                <c:pt idx="2901">
                  <c:v>1.7212685707717057E-2</c:v>
                </c:pt>
                <c:pt idx="2902">
                  <c:v>1.721186423554677E-2</c:v>
                </c:pt>
                <c:pt idx="2903">
                  <c:v>1.7211050309740017E-2</c:v>
                </c:pt>
                <c:pt idx="2904">
                  <c:v>1.7210243930216862E-2</c:v>
                </c:pt>
                <c:pt idx="2905">
                  <c:v>1.7209445096977305E-2</c:v>
                </c:pt>
                <c:pt idx="2906">
                  <c:v>1.7208653810101282E-2</c:v>
                </c:pt>
                <c:pt idx="2907">
                  <c:v>1.7207870069668729E-2</c:v>
                </c:pt>
                <c:pt idx="2908">
                  <c:v>1.7207093875439838E-2</c:v>
                </c:pt>
                <c:pt idx="2909">
                  <c:v>1.7206325227574482E-2</c:v>
                </c:pt>
                <c:pt idx="2910">
                  <c:v>1.7205564126072659E-2</c:v>
                </c:pt>
                <c:pt idx="2911">
                  <c:v>1.7204703536153332E-2</c:v>
                </c:pt>
                <c:pt idx="2912">
                  <c:v>1.7203958605396252E-2</c:v>
                </c:pt>
                <c:pt idx="2913">
                  <c:v>1.7203326099588523E-2</c:v>
                </c:pt>
                <c:pt idx="2914">
                  <c:v>1.7202595183380964E-2</c:v>
                </c:pt>
                <c:pt idx="2915">
                  <c:v>1.720187181353694E-2</c:v>
                </c:pt>
                <c:pt idx="2916">
                  <c:v>1.7201155990056449E-2</c:v>
                </c:pt>
                <c:pt idx="2917">
                  <c:v>1.7200447712859557E-2</c:v>
                </c:pt>
                <c:pt idx="2918">
                  <c:v>1.7199647493608694E-2</c:v>
                </c:pt>
                <c:pt idx="2919">
                  <c:v>1.7199053797476438E-2</c:v>
                </c:pt>
                <c:pt idx="2920">
                  <c:v>1.7198368159210276E-2</c:v>
                </c:pt>
                <c:pt idx="2921">
                  <c:v>1.7197690067387583E-2</c:v>
                </c:pt>
                <c:pt idx="2922">
                  <c:v>1.7197382678073581E-2</c:v>
                </c:pt>
                <c:pt idx="2923">
                  <c:v>1.7196356522832801E-2</c:v>
                </c:pt>
                <c:pt idx="2924">
                  <c:v>1.7195701069940839E-2</c:v>
                </c:pt>
                <c:pt idx="2925">
                  <c:v>1.7195053163492346E-2</c:v>
                </c:pt>
                <c:pt idx="2926">
                  <c:v>1.7194412803247516E-2</c:v>
                </c:pt>
                <c:pt idx="2927">
                  <c:v>1.719377998936622E-2</c:v>
                </c:pt>
                <c:pt idx="2928">
                  <c:v>1.7193154721848458E-2</c:v>
                </c:pt>
                <c:pt idx="2929">
                  <c:v>1.7192728756065812E-2</c:v>
                </c:pt>
                <c:pt idx="2930">
                  <c:v>1.7191753876248939E-2</c:v>
                </c:pt>
                <c:pt idx="2931">
                  <c:v>1.7191153403857129E-2</c:v>
                </c:pt>
                <c:pt idx="2932">
                  <c:v>1.7190560477748917E-2</c:v>
                </c:pt>
                <c:pt idx="2933">
                  <c:v>1.718997509800424E-2</c:v>
                </c:pt>
                <c:pt idx="2934">
                  <c:v>1.718939726454316E-2</c:v>
                </c:pt>
                <c:pt idx="2935">
                  <c:v>1.7188826977525551E-2</c:v>
                </c:pt>
                <c:pt idx="2936">
                  <c:v>1.7188264236791539E-2</c:v>
                </c:pt>
                <c:pt idx="2937">
                  <c:v>1.718770904226119E-2</c:v>
                </c:pt>
                <c:pt idx="2938">
                  <c:v>1.7187161394254247E-2</c:v>
                </c:pt>
                <c:pt idx="2939">
                  <c:v>1.7186621292530901E-2</c:v>
                </c:pt>
                <c:pt idx="2940">
                  <c:v>1.7186088737091154E-2</c:v>
                </c:pt>
                <c:pt idx="2941">
                  <c:v>1.7185563727935005E-2</c:v>
                </c:pt>
                <c:pt idx="2942">
                  <c:v>1.718497295794208E-2</c:v>
                </c:pt>
                <c:pt idx="2943">
                  <c:v>1.718446411961061E-2</c:v>
                </c:pt>
                <c:pt idx="2944">
                  <c:v>1.7183962827562738E-2</c:v>
                </c:pt>
                <c:pt idx="2945">
                  <c:v>1.71834690818784E-2</c:v>
                </c:pt>
                <c:pt idx="2946">
                  <c:v>1.718298288247766E-2</c:v>
                </c:pt>
                <c:pt idx="2947">
                  <c:v>1.7182504229440454E-2</c:v>
                </c:pt>
                <c:pt idx="2948">
                  <c:v>1.7182033122686846E-2</c:v>
                </c:pt>
                <c:pt idx="2949">
                  <c:v>1.7181569562376708E-2</c:v>
                </c:pt>
                <c:pt idx="2950">
                  <c:v>1.7181113548270233E-2</c:v>
                </c:pt>
                <c:pt idx="2951">
                  <c:v>1.7180665080607227E-2</c:v>
                </c:pt>
                <c:pt idx="2952">
                  <c:v>1.7180224159227819E-2</c:v>
                </c:pt>
                <c:pt idx="2953">
                  <c:v>1.7179790784052074E-2</c:v>
                </c:pt>
                <c:pt idx="2954">
                  <c:v>1.7179364955399734E-2</c:v>
                </c:pt>
                <c:pt idx="2955">
                  <c:v>1.7180087796466736E-2</c:v>
                </c:pt>
                <c:pt idx="2956">
                  <c:v>1.7178535936945849E-2</c:v>
                </c:pt>
                <c:pt idx="2957">
                  <c:v>1.717813274722424E-2</c:v>
                </c:pt>
                <c:pt idx="2958">
                  <c:v>1.7177737103866164E-2</c:v>
                </c:pt>
                <c:pt idx="2959">
                  <c:v>1.7177349006871623E-2</c:v>
                </c:pt>
                <c:pt idx="2960">
                  <c:v>1.7176968456160679E-2</c:v>
                </c:pt>
                <c:pt idx="2961">
                  <c:v>1.7176595451653398E-2</c:v>
                </c:pt>
                <c:pt idx="2962">
                  <c:v>1.7176229993669523E-2</c:v>
                </c:pt>
                <c:pt idx="2963">
                  <c:v>1.717587208188931E-2</c:v>
                </c:pt>
                <c:pt idx="2964">
                  <c:v>1.717552171647263E-2</c:v>
                </c:pt>
                <c:pt idx="2965">
                  <c:v>1.7175178897419485E-2</c:v>
                </c:pt>
                <c:pt idx="2966">
                  <c:v>1.7174843624729874E-2</c:v>
                </c:pt>
                <c:pt idx="2967">
                  <c:v>1.7174515898323861E-2</c:v>
                </c:pt>
                <c:pt idx="2968">
                  <c:v>1.7174195718201446E-2</c:v>
                </c:pt>
                <c:pt idx="2969">
                  <c:v>1.7173883084522501E-2</c:v>
                </c:pt>
                <c:pt idx="2970">
                  <c:v>1.7173577997127154E-2</c:v>
                </c:pt>
                <c:pt idx="2971">
                  <c:v>1.7173280456015405E-2</c:v>
                </c:pt>
                <c:pt idx="2972">
                  <c:v>1.7172990461187254E-2</c:v>
                </c:pt>
                <c:pt idx="2973">
                  <c:v>1.7172708012882509E-2</c:v>
                </c:pt>
                <c:pt idx="2974">
                  <c:v>1.7172433110781427E-2</c:v>
                </c:pt>
                <c:pt idx="2975">
                  <c:v>1.7172165754963942E-2</c:v>
                </c:pt>
                <c:pt idx="2976">
                  <c:v>1.7172652253218956E-2</c:v>
                </c:pt>
                <c:pt idx="2977">
                  <c:v>1.7171653682579446E-2</c:v>
                </c:pt>
                <c:pt idx="2978">
                  <c:v>1.7171408965772628E-2</c:v>
                </c:pt>
                <c:pt idx="2979">
                  <c:v>1.7171171795409279E-2</c:v>
                </c:pt>
                <c:pt idx="2980">
                  <c:v>1.7172516177343056E-2</c:v>
                </c:pt>
                <c:pt idx="2981">
                  <c:v>1.7171902089334612E-2</c:v>
                </c:pt>
                <c:pt idx="2982">
                  <c:v>1.7170505562100757E-2</c:v>
                </c:pt>
                <c:pt idx="2983">
                  <c:v>1.7170298576951737E-2</c:v>
                </c:pt>
                <c:pt idx="2984">
                  <c:v>1.7170099138246186E-2</c:v>
                </c:pt>
                <c:pt idx="2985">
                  <c:v>1.7169907245744298E-2</c:v>
                </c:pt>
                <c:pt idx="2986">
                  <c:v>1.716972289968588E-2</c:v>
                </c:pt>
                <c:pt idx="2987">
                  <c:v>1.7169546099990995E-2</c:v>
                </c:pt>
                <c:pt idx="2988">
                  <c:v>1.7169376846499773E-2</c:v>
                </c:pt>
                <c:pt idx="2989">
                  <c:v>1.7169215139372085E-2</c:v>
                </c:pt>
                <c:pt idx="2990">
                  <c:v>1.7169060978527995E-2</c:v>
                </c:pt>
                <c:pt idx="2991">
                  <c:v>1.7168914364207311E-2</c:v>
                </c:pt>
                <c:pt idx="2992">
                  <c:v>1.7168775296090288E-2</c:v>
                </c:pt>
                <c:pt idx="2993">
                  <c:v>1.7168643774256864E-2</c:v>
                </c:pt>
                <c:pt idx="2994">
                  <c:v>1.716851979886691E-2</c:v>
                </c:pt>
                <c:pt idx="2995">
                  <c:v>1.7170009239022122E-2</c:v>
                </c:pt>
                <c:pt idx="2996">
                  <c:v>1.7168294486937796E-2</c:v>
                </c:pt>
                <c:pt idx="2997">
                  <c:v>1.7168193150478572E-2</c:v>
                </c:pt>
                <c:pt idx="2998">
                  <c:v>1.7168099360382882E-2</c:v>
                </c:pt>
                <c:pt idx="2999">
                  <c:v>1.7168013116570791E-2</c:v>
                </c:pt>
                <c:pt idx="3000">
                  <c:v>1.7167934419122233E-2</c:v>
                </c:pt>
                <c:pt idx="3001">
                  <c:v>1.7167863267957273E-2</c:v>
                </c:pt>
                <c:pt idx="3002">
                  <c:v>1.7167799663235783E-2</c:v>
                </c:pt>
                <c:pt idx="3003">
                  <c:v>1.7167743604797892E-2</c:v>
                </c:pt>
                <c:pt idx="3004">
                  <c:v>1.7167695092563662E-2</c:v>
                </c:pt>
                <c:pt idx="3005">
                  <c:v>1.7167654126852838E-2</c:v>
                </c:pt>
                <c:pt idx="3006">
                  <c:v>1.7167620707345677E-2</c:v>
                </c:pt>
                <c:pt idx="3007">
                  <c:v>1.7167594834122113E-2</c:v>
                </c:pt>
                <c:pt idx="3008">
                  <c:v>1.7167576507421956E-2</c:v>
                </c:pt>
                <c:pt idx="3009">
                  <c:v>1.716756572692546E-2</c:v>
                </c:pt>
                <c:pt idx="3010">
                  <c:v>1.7167562467133024E-2</c:v>
                </c:pt>
                <c:pt idx="3011">
                  <c:v>1.7167562467133024E-2</c:v>
                </c:pt>
                <c:pt idx="3012">
                  <c:v>1.7167562467053088E-2</c:v>
                </c:pt>
                <c:pt idx="3013">
                  <c:v>1.7167562467133024E-2</c:v>
                </c:pt>
                <c:pt idx="3014">
                  <c:v>1.7167562467133024E-2</c:v>
                </c:pt>
                <c:pt idx="3015">
                  <c:v>1.7167562467053088E-2</c:v>
                </c:pt>
                <c:pt idx="3016">
                  <c:v>1.7167562467133024E-2</c:v>
                </c:pt>
                <c:pt idx="3017">
                  <c:v>1.7167562467133024E-2</c:v>
                </c:pt>
                <c:pt idx="3018">
                  <c:v>1.7167562467133024E-2</c:v>
                </c:pt>
                <c:pt idx="3019">
                  <c:v>1.7167562467133024E-2</c:v>
                </c:pt>
                <c:pt idx="3020">
                  <c:v>1.7167562467133024E-2</c:v>
                </c:pt>
                <c:pt idx="3021">
                  <c:v>1.7167562467133024E-2</c:v>
                </c:pt>
                <c:pt idx="3022">
                  <c:v>1.7167562467133024E-2</c:v>
                </c:pt>
                <c:pt idx="3023">
                  <c:v>1.7167562467053088E-2</c:v>
                </c:pt>
                <c:pt idx="3024">
                  <c:v>1.7167562467133024E-2</c:v>
                </c:pt>
                <c:pt idx="3025">
                  <c:v>1.7167562467133024E-2</c:v>
                </c:pt>
                <c:pt idx="3026">
                  <c:v>1.716838116125885E-2</c:v>
                </c:pt>
                <c:pt idx="3027">
                  <c:v>1.7167562467133024E-2</c:v>
                </c:pt>
                <c:pt idx="3028">
                  <c:v>1.716838116125885E-2</c:v>
                </c:pt>
                <c:pt idx="3029">
                  <c:v>1.7167562467133024E-2</c:v>
                </c:pt>
                <c:pt idx="3030">
                  <c:v>1.7167562467133024E-2</c:v>
                </c:pt>
                <c:pt idx="3031">
                  <c:v>1.7167562467133024E-2</c:v>
                </c:pt>
                <c:pt idx="3032">
                  <c:v>1.7169609300049515E-2</c:v>
                </c:pt>
                <c:pt idx="3033">
                  <c:v>1.7167562467053088E-2</c:v>
                </c:pt>
                <c:pt idx="3034">
                  <c:v>1.716838116125885E-2</c:v>
                </c:pt>
                <c:pt idx="3035">
                  <c:v>1.7168790527826161E-2</c:v>
                </c:pt>
                <c:pt idx="3036">
                  <c:v>1.716838116125885E-2</c:v>
                </c:pt>
                <c:pt idx="3037">
                  <c:v>1.716838116125885E-2</c:v>
                </c:pt>
                <c:pt idx="3038">
                  <c:v>1.716838116125885E-2</c:v>
                </c:pt>
                <c:pt idx="3039">
                  <c:v>1.716838116125885E-2</c:v>
                </c:pt>
                <c:pt idx="3040">
                  <c:v>1.7168790527846145E-2</c:v>
                </c:pt>
                <c:pt idx="3041">
                  <c:v>1.7168381161232205E-2</c:v>
                </c:pt>
                <c:pt idx="3042">
                  <c:v>1.716838116125885E-2</c:v>
                </c:pt>
                <c:pt idx="3043">
                  <c:v>1.716838116125885E-2</c:v>
                </c:pt>
                <c:pt idx="3044">
                  <c:v>1.7168381161232205E-2</c:v>
                </c:pt>
                <c:pt idx="3045">
                  <c:v>1.716838116125885E-2</c:v>
                </c:pt>
                <c:pt idx="3046">
                  <c:v>1.716756246721296E-2</c:v>
                </c:pt>
                <c:pt idx="3047">
                  <c:v>1.716838116125885E-2</c:v>
                </c:pt>
                <c:pt idx="3048">
                  <c:v>1.7168381161285495E-2</c:v>
                </c:pt>
                <c:pt idx="3049">
                  <c:v>1.716838116125885E-2</c:v>
                </c:pt>
                <c:pt idx="3050">
                  <c:v>1.7168790527826161E-2</c:v>
                </c:pt>
                <c:pt idx="3051">
                  <c:v>1.716838116125885E-2</c:v>
                </c:pt>
                <c:pt idx="3052">
                  <c:v>1.7168381161232205E-2</c:v>
                </c:pt>
                <c:pt idx="3053">
                  <c:v>1.716838116125885E-2</c:v>
                </c:pt>
                <c:pt idx="3054">
                  <c:v>1.7168790527846145E-2</c:v>
                </c:pt>
                <c:pt idx="3055">
                  <c:v>1.716838116125885E-2</c:v>
                </c:pt>
                <c:pt idx="3056">
                  <c:v>1.716838116125885E-2</c:v>
                </c:pt>
                <c:pt idx="3057">
                  <c:v>1.716838116125885E-2</c:v>
                </c:pt>
                <c:pt idx="3058">
                  <c:v>1.7168381161232205E-2</c:v>
                </c:pt>
                <c:pt idx="3059">
                  <c:v>1.7168790527826161E-2</c:v>
                </c:pt>
                <c:pt idx="3060">
                  <c:v>1.7168381161232205E-2</c:v>
                </c:pt>
                <c:pt idx="3061">
                  <c:v>1.7168381161285495E-2</c:v>
                </c:pt>
                <c:pt idx="3062">
                  <c:v>1.7168381161232205E-2</c:v>
                </c:pt>
                <c:pt idx="3063">
                  <c:v>1.7168381161232205E-2</c:v>
                </c:pt>
                <c:pt idx="3064">
                  <c:v>1.716838116125885E-2</c:v>
                </c:pt>
                <c:pt idx="3065">
                  <c:v>1.716838116125885E-2</c:v>
                </c:pt>
                <c:pt idx="3066">
                  <c:v>1.716838116125885E-2</c:v>
                </c:pt>
                <c:pt idx="3067">
                  <c:v>1.7168790527826161E-2</c:v>
                </c:pt>
                <c:pt idx="3068">
                  <c:v>1.7168790527826161E-2</c:v>
                </c:pt>
                <c:pt idx="3069">
                  <c:v>1.7168381161232205E-2</c:v>
                </c:pt>
                <c:pt idx="3070">
                  <c:v>1.7168381161232205E-2</c:v>
                </c:pt>
                <c:pt idx="3071">
                  <c:v>1.716838116125885E-2</c:v>
                </c:pt>
                <c:pt idx="3072">
                  <c:v>1.7168381161232205E-2</c:v>
                </c:pt>
                <c:pt idx="3073">
                  <c:v>1.7168790527826161E-2</c:v>
                </c:pt>
                <c:pt idx="3074">
                  <c:v>1.7168381161232205E-2</c:v>
                </c:pt>
                <c:pt idx="3075">
                  <c:v>1.7168381161285495E-2</c:v>
                </c:pt>
                <c:pt idx="3076">
                  <c:v>1.7168381161232205E-2</c:v>
                </c:pt>
                <c:pt idx="3077">
                  <c:v>1.716838116125885E-2</c:v>
                </c:pt>
                <c:pt idx="3078">
                  <c:v>1.7167562467133024E-2</c:v>
                </c:pt>
                <c:pt idx="3079">
                  <c:v>1.716838116125885E-2</c:v>
                </c:pt>
                <c:pt idx="3080">
                  <c:v>1.716838116125885E-2</c:v>
                </c:pt>
                <c:pt idx="3081">
                  <c:v>1.7168381161232205E-2</c:v>
                </c:pt>
                <c:pt idx="3082">
                  <c:v>1.716838116125885E-2</c:v>
                </c:pt>
                <c:pt idx="3083">
                  <c:v>1.716838116125885E-2</c:v>
                </c:pt>
                <c:pt idx="3084">
                  <c:v>1.7169199907444366E-2</c:v>
                </c:pt>
                <c:pt idx="3085">
                  <c:v>1.7168790527826161E-2</c:v>
                </c:pt>
                <c:pt idx="3086">
                  <c:v>1.716838116125885E-2</c:v>
                </c:pt>
                <c:pt idx="3087">
                  <c:v>1.7168790527846145E-2</c:v>
                </c:pt>
                <c:pt idx="3088">
                  <c:v>1.7168381161232205E-2</c:v>
                </c:pt>
                <c:pt idx="3089">
                  <c:v>1.7168381161232205E-2</c:v>
                </c:pt>
                <c:pt idx="3090">
                  <c:v>1.716838116125885E-2</c:v>
                </c:pt>
                <c:pt idx="3091">
                  <c:v>1.716838116125885E-2</c:v>
                </c:pt>
                <c:pt idx="3092">
                  <c:v>1.7168790527826161E-2</c:v>
                </c:pt>
                <c:pt idx="3093">
                  <c:v>1.716838116125885E-2</c:v>
                </c:pt>
                <c:pt idx="3094">
                  <c:v>1.716838116125885E-2</c:v>
                </c:pt>
                <c:pt idx="3095">
                  <c:v>1.7168381161285495E-2</c:v>
                </c:pt>
                <c:pt idx="3096">
                  <c:v>1.7168381161232205E-2</c:v>
                </c:pt>
                <c:pt idx="3097">
                  <c:v>1.716838116125885E-2</c:v>
                </c:pt>
                <c:pt idx="3098">
                  <c:v>1.716838116125885E-2</c:v>
                </c:pt>
                <c:pt idx="3099">
                  <c:v>1.7168381161232205E-2</c:v>
                </c:pt>
                <c:pt idx="3100">
                  <c:v>1.7168381161232205E-2</c:v>
                </c:pt>
                <c:pt idx="3101">
                  <c:v>1.7167562467133024E-2</c:v>
                </c:pt>
                <c:pt idx="3102">
                  <c:v>1.716838116125885E-2</c:v>
                </c:pt>
                <c:pt idx="3103">
                  <c:v>1.7168790527826161E-2</c:v>
                </c:pt>
                <c:pt idx="3104">
                  <c:v>1.716838116125885E-2</c:v>
                </c:pt>
                <c:pt idx="3105">
                  <c:v>1.716838116125885E-2</c:v>
                </c:pt>
                <c:pt idx="3106">
                  <c:v>1.7168790527826161E-2</c:v>
                </c:pt>
                <c:pt idx="3107">
                  <c:v>1.716838116125885E-2</c:v>
                </c:pt>
                <c:pt idx="3108">
                  <c:v>1.716838116125885E-2</c:v>
                </c:pt>
                <c:pt idx="3109">
                  <c:v>1.7168381161232205E-2</c:v>
                </c:pt>
                <c:pt idx="3110">
                  <c:v>1.7168381161232205E-2</c:v>
                </c:pt>
                <c:pt idx="3111">
                  <c:v>1.7168381161232205E-2</c:v>
                </c:pt>
                <c:pt idx="3112">
                  <c:v>1.716838116125885E-2</c:v>
                </c:pt>
                <c:pt idx="3113">
                  <c:v>1.716838116125885E-2</c:v>
                </c:pt>
                <c:pt idx="3114">
                  <c:v>1.716838116125885E-2</c:v>
                </c:pt>
                <c:pt idx="3115">
                  <c:v>1.716838116125885E-2</c:v>
                </c:pt>
                <c:pt idx="3116">
                  <c:v>1.716838116125885E-2</c:v>
                </c:pt>
                <c:pt idx="3117">
                  <c:v>1.7168381161205559E-2</c:v>
                </c:pt>
                <c:pt idx="3118">
                  <c:v>1.716838116125885E-2</c:v>
                </c:pt>
                <c:pt idx="3119">
                  <c:v>1.7168790527826161E-2</c:v>
                </c:pt>
                <c:pt idx="3120">
                  <c:v>1.7168790527846145E-2</c:v>
                </c:pt>
                <c:pt idx="3121">
                  <c:v>1.7168381161232205E-2</c:v>
                </c:pt>
                <c:pt idx="3122">
                  <c:v>1.716838116125885E-2</c:v>
                </c:pt>
                <c:pt idx="3123">
                  <c:v>1.716838116125885E-2</c:v>
                </c:pt>
                <c:pt idx="3124">
                  <c:v>1.7168381161232205E-2</c:v>
                </c:pt>
                <c:pt idx="3125">
                  <c:v>1.7168790527826161E-2</c:v>
                </c:pt>
                <c:pt idx="3126">
                  <c:v>1.716838116125885E-2</c:v>
                </c:pt>
                <c:pt idx="3127">
                  <c:v>1.716838116125885E-2</c:v>
                </c:pt>
                <c:pt idx="3128">
                  <c:v>1.7168381161232205E-2</c:v>
                </c:pt>
                <c:pt idx="3129">
                  <c:v>1.716838116125885E-2</c:v>
                </c:pt>
                <c:pt idx="3130">
                  <c:v>1.7168790527846145E-2</c:v>
                </c:pt>
                <c:pt idx="3131">
                  <c:v>1.7168381161232205E-2</c:v>
                </c:pt>
                <c:pt idx="3132">
                  <c:v>1.716838116125885E-2</c:v>
                </c:pt>
                <c:pt idx="3133">
                  <c:v>1.716838116125885E-2</c:v>
                </c:pt>
                <c:pt idx="3134">
                  <c:v>1.716838116125885E-2</c:v>
                </c:pt>
                <c:pt idx="3135">
                  <c:v>1.7168381161232205E-2</c:v>
                </c:pt>
                <c:pt idx="3136">
                  <c:v>1.7168381161232205E-2</c:v>
                </c:pt>
                <c:pt idx="3137">
                  <c:v>1.7167971807654503E-2</c:v>
                </c:pt>
                <c:pt idx="3138">
                  <c:v>1.7167562467133024E-2</c:v>
                </c:pt>
                <c:pt idx="3139">
                  <c:v>1.7167562467133024E-2</c:v>
                </c:pt>
                <c:pt idx="3140">
                  <c:v>1.7167562467133024E-2</c:v>
                </c:pt>
                <c:pt idx="3141">
                  <c:v>1.7167562467133024E-2</c:v>
                </c:pt>
                <c:pt idx="3142">
                  <c:v>1.7167562467133024E-2</c:v>
                </c:pt>
                <c:pt idx="3143">
                  <c:v>1.7167562467053088E-2</c:v>
                </c:pt>
                <c:pt idx="3144">
                  <c:v>1.7167562467133024E-2</c:v>
                </c:pt>
                <c:pt idx="3145">
                  <c:v>1.7167562467133024E-2</c:v>
                </c:pt>
                <c:pt idx="3146">
                  <c:v>1.7167562467133024E-2</c:v>
                </c:pt>
                <c:pt idx="3147">
                  <c:v>1.7167562467053088E-2</c:v>
                </c:pt>
                <c:pt idx="3148">
                  <c:v>1.7167562467133024E-2</c:v>
                </c:pt>
                <c:pt idx="3149">
                  <c:v>1.7167562467133024E-2</c:v>
                </c:pt>
                <c:pt idx="3150">
                  <c:v>1.7167562467133024E-2</c:v>
                </c:pt>
                <c:pt idx="3151">
                  <c:v>1.7167562467133024E-2</c:v>
                </c:pt>
                <c:pt idx="3152">
                  <c:v>1.7167562467133024E-2</c:v>
                </c:pt>
                <c:pt idx="3153">
                  <c:v>1.7167562467133024E-2</c:v>
                </c:pt>
                <c:pt idx="3154">
                  <c:v>1.7167562467053088E-2</c:v>
                </c:pt>
                <c:pt idx="3155">
                  <c:v>1.7167562467053088E-2</c:v>
                </c:pt>
                <c:pt idx="3156">
                  <c:v>1.716756246721296E-2</c:v>
                </c:pt>
                <c:pt idx="3157">
                  <c:v>1.716756246721296E-2</c:v>
                </c:pt>
                <c:pt idx="3158">
                  <c:v>1.7167562467133024E-2</c:v>
                </c:pt>
                <c:pt idx="3159">
                  <c:v>1.7167562467133024E-2</c:v>
                </c:pt>
                <c:pt idx="3160">
                  <c:v>1.716756246721296E-2</c:v>
                </c:pt>
                <c:pt idx="3161">
                  <c:v>1.7167562467053088E-2</c:v>
                </c:pt>
                <c:pt idx="3162">
                  <c:v>1.7167562467133024E-2</c:v>
                </c:pt>
                <c:pt idx="3163">
                  <c:v>1.7167562467133024E-2</c:v>
                </c:pt>
                <c:pt idx="3164">
                  <c:v>1.7167562467133024E-2</c:v>
                </c:pt>
                <c:pt idx="3165">
                  <c:v>1.7167562467053088E-2</c:v>
                </c:pt>
                <c:pt idx="3166">
                  <c:v>1.7167562467133024E-2</c:v>
                </c:pt>
                <c:pt idx="3167">
                  <c:v>1.7167562467133024E-2</c:v>
                </c:pt>
                <c:pt idx="3168">
                  <c:v>1.7167562467133024E-2</c:v>
                </c:pt>
                <c:pt idx="3169">
                  <c:v>1.7167562467053088E-2</c:v>
                </c:pt>
                <c:pt idx="3170">
                  <c:v>1.7167562467133024E-2</c:v>
                </c:pt>
                <c:pt idx="3171">
                  <c:v>1.716756246721296E-2</c:v>
                </c:pt>
                <c:pt idx="3172">
                  <c:v>1.7167562467133024E-2</c:v>
                </c:pt>
                <c:pt idx="3173">
                  <c:v>1.7167562467133024E-2</c:v>
                </c:pt>
                <c:pt idx="3174">
                  <c:v>1.7167562467133024E-2</c:v>
                </c:pt>
                <c:pt idx="3175">
                  <c:v>1.7167562467133024E-2</c:v>
                </c:pt>
                <c:pt idx="3176">
                  <c:v>1.7167562467053088E-2</c:v>
                </c:pt>
                <c:pt idx="3177">
                  <c:v>1.7167562467133024E-2</c:v>
                </c:pt>
                <c:pt idx="3178">
                  <c:v>1.7167562467053088E-2</c:v>
                </c:pt>
                <c:pt idx="3179">
                  <c:v>1.7167562467133024E-2</c:v>
                </c:pt>
                <c:pt idx="3180">
                  <c:v>1.7167562467133024E-2</c:v>
                </c:pt>
                <c:pt idx="3181">
                  <c:v>1.7167562467133024E-2</c:v>
                </c:pt>
                <c:pt idx="3182">
                  <c:v>1.7167562467133024E-2</c:v>
                </c:pt>
                <c:pt idx="3183">
                  <c:v>1.7167562467053088E-2</c:v>
                </c:pt>
                <c:pt idx="3184">
                  <c:v>1.7167562467053088E-2</c:v>
                </c:pt>
                <c:pt idx="3185">
                  <c:v>1.7167562467133024E-2</c:v>
                </c:pt>
                <c:pt idx="3186">
                  <c:v>1.7167562467133024E-2</c:v>
                </c:pt>
                <c:pt idx="3187">
                  <c:v>1.7167562467133024E-2</c:v>
                </c:pt>
                <c:pt idx="3188">
                  <c:v>1.7167562467133024E-2</c:v>
                </c:pt>
                <c:pt idx="3189">
                  <c:v>1.7167971807694471E-2</c:v>
                </c:pt>
                <c:pt idx="3190">
                  <c:v>1.7167562467053088E-2</c:v>
                </c:pt>
                <c:pt idx="3191">
                  <c:v>1.7167562467133024E-2</c:v>
                </c:pt>
                <c:pt idx="3192">
                  <c:v>1.7167562467053088E-2</c:v>
                </c:pt>
                <c:pt idx="3193">
                  <c:v>1.7167562467133024E-2</c:v>
                </c:pt>
                <c:pt idx="3194">
                  <c:v>1.7167562467133024E-2</c:v>
                </c:pt>
                <c:pt idx="3195">
                  <c:v>1.7167562467053088E-2</c:v>
                </c:pt>
                <c:pt idx="3196">
                  <c:v>1.7167562467053088E-2</c:v>
                </c:pt>
                <c:pt idx="3197">
                  <c:v>1.7167562467133024E-2</c:v>
                </c:pt>
                <c:pt idx="3198">
                  <c:v>1.7167562467133024E-2</c:v>
                </c:pt>
                <c:pt idx="3199">
                  <c:v>1.7167562467053088E-2</c:v>
                </c:pt>
                <c:pt idx="3200">
                  <c:v>1.7167562467133024E-2</c:v>
                </c:pt>
                <c:pt idx="3201">
                  <c:v>1.7167562467133024E-2</c:v>
                </c:pt>
                <c:pt idx="3202">
                  <c:v>1.7167562467053088E-2</c:v>
                </c:pt>
                <c:pt idx="3203">
                  <c:v>1.7167562467133024E-2</c:v>
                </c:pt>
                <c:pt idx="3204">
                  <c:v>1.7167562467133024E-2</c:v>
                </c:pt>
                <c:pt idx="3205">
                  <c:v>1.7167562467053088E-2</c:v>
                </c:pt>
                <c:pt idx="3206">
                  <c:v>1.7167562467133024E-2</c:v>
                </c:pt>
                <c:pt idx="3207">
                  <c:v>1.716756246721296E-2</c:v>
                </c:pt>
                <c:pt idx="3208">
                  <c:v>1.7167562467133024E-2</c:v>
                </c:pt>
                <c:pt idx="3209">
                  <c:v>1.7167562467133024E-2</c:v>
                </c:pt>
                <c:pt idx="3210">
                  <c:v>1.716756246721296E-2</c:v>
                </c:pt>
                <c:pt idx="3211">
                  <c:v>1.7167562467133024E-2</c:v>
                </c:pt>
                <c:pt idx="3212">
                  <c:v>1.7167562467053088E-2</c:v>
                </c:pt>
                <c:pt idx="3213">
                  <c:v>1.7167562467053088E-2</c:v>
                </c:pt>
                <c:pt idx="3214">
                  <c:v>1.7167562467133024E-2</c:v>
                </c:pt>
                <c:pt idx="3215">
                  <c:v>1.7168790527846145E-2</c:v>
                </c:pt>
                <c:pt idx="3216">
                  <c:v>1.7167562467053088E-2</c:v>
                </c:pt>
                <c:pt idx="3217">
                  <c:v>1.7167562467053088E-2</c:v>
                </c:pt>
                <c:pt idx="3218">
                  <c:v>1.7167562467133024E-2</c:v>
                </c:pt>
                <c:pt idx="3219">
                  <c:v>1.7167562467133024E-2</c:v>
                </c:pt>
                <c:pt idx="3220">
                  <c:v>1.7167562467053088E-2</c:v>
                </c:pt>
                <c:pt idx="3221">
                  <c:v>1.7167562467133024E-2</c:v>
                </c:pt>
                <c:pt idx="3222">
                  <c:v>1.7167562467133024E-2</c:v>
                </c:pt>
                <c:pt idx="3223">
                  <c:v>1.7167562467053088E-2</c:v>
                </c:pt>
                <c:pt idx="3224">
                  <c:v>1.7167562467053088E-2</c:v>
                </c:pt>
                <c:pt idx="3225">
                  <c:v>1.7167562467133024E-2</c:v>
                </c:pt>
                <c:pt idx="3226">
                  <c:v>1.7167562467133024E-2</c:v>
                </c:pt>
                <c:pt idx="3227">
                  <c:v>1.7167562467133024E-2</c:v>
                </c:pt>
                <c:pt idx="3228">
                  <c:v>1.7167562467133024E-2</c:v>
                </c:pt>
                <c:pt idx="3229">
                  <c:v>1.716756246721296E-2</c:v>
                </c:pt>
                <c:pt idx="3230">
                  <c:v>1.7167562467133024E-2</c:v>
                </c:pt>
                <c:pt idx="3231">
                  <c:v>1.7167562467133024E-2</c:v>
                </c:pt>
                <c:pt idx="3232">
                  <c:v>1.7167562467133024E-2</c:v>
                </c:pt>
                <c:pt idx="3233">
                  <c:v>1.7167562467133024E-2</c:v>
                </c:pt>
                <c:pt idx="3234">
                  <c:v>1.7167562467053088E-2</c:v>
                </c:pt>
                <c:pt idx="3235">
                  <c:v>1.7167562467133024E-2</c:v>
                </c:pt>
                <c:pt idx="3236">
                  <c:v>1.716838116125885E-2</c:v>
                </c:pt>
                <c:pt idx="3237">
                  <c:v>1.7167562467133024E-2</c:v>
                </c:pt>
                <c:pt idx="3238">
                  <c:v>1.7167562467133024E-2</c:v>
                </c:pt>
                <c:pt idx="3239">
                  <c:v>1.7167562467133024E-2</c:v>
                </c:pt>
                <c:pt idx="3240">
                  <c:v>1.7167562467133024E-2</c:v>
                </c:pt>
                <c:pt idx="3241">
                  <c:v>1.716838116125885E-2</c:v>
                </c:pt>
                <c:pt idx="3242">
                  <c:v>1.7167562467133024E-2</c:v>
                </c:pt>
                <c:pt idx="3243">
                  <c:v>1.7167562467133024E-2</c:v>
                </c:pt>
                <c:pt idx="3244">
                  <c:v>1.7167562467053088E-2</c:v>
                </c:pt>
                <c:pt idx="3245">
                  <c:v>1.7167562467053088E-2</c:v>
                </c:pt>
                <c:pt idx="3246">
                  <c:v>1.716756246721296E-2</c:v>
                </c:pt>
                <c:pt idx="3247">
                  <c:v>1.716756246721296E-2</c:v>
                </c:pt>
                <c:pt idx="3248">
                  <c:v>1.7167562467133024E-2</c:v>
                </c:pt>
                <c:pt idx="3249">
                  <c:v>1.7167562467053088E-2</c:v>
                </c:pt>
                <c:pt idx="3250">
                  <c:v>1.716756246721296E-2</c:v>
                </c:pt>
                <c:pt idx="3251">
                  <c:v>1.7167562467133024E-2</c:v>
                </c:pt>
                <c:pt idx="3252">
                  <c:v>1.7167562467133024E-2</c:v>
                </c:pt>
                <c:pt idx="3253">
                  <c:v>1.7167562467053088E-2</c:v>
                </c:pt>
                <c:pt idx="3254">
                  <c:v>1.7167562467133024E-2</c:v>
                </c:pt>
                <c:pt idx="3255">
                  <c:v>1.7167562467133024E-2</c:v>
                </c:pt>
                <c:pt idx="3256">
                  <c:v>1.7169199907428379E-2</c:v>
                </c:pt>
                <c:pt idx="3257">
                  <c:v>1.7167562467133024E-2</c:v>
                </c:pt>
                <c:pt idx="3258">
                  <c:v>1.7167562467133024E-2</c:v>
                </c:pt>
                <c:pt idx="3259">
                  <c:v>1.7167562467053088E-2</c:v>
                </c:pt>
                <c:pt idx="3260">
                  <c:v>1.7167562467133024E-2</c:v>
                </c:pt>
                <c:pt idx="3261">
                  <c:v>1.7167562467133024E-2</c:v>
                </c:pt>
                <c:pt idx="3262">
                  <c:v>1.7167562467133024E-2</c:v>
                </c:pt>
                <c:pt idx="3263">
                  <c:v>1.7167562467133024E-2</c:v>
                </c:pt>
                <c:pt idx="3264">
                  <c:v>1.7167562467133024E-2</c:v>
                </c:pt>
                <c:pt idx="3265">
                  <c:v>1.7167562467133024E-2</c:v>
                </c:pt>
                <c:pt idx="3266">
                  <c:v>1.7167562467053088E-2</c:v>
                </c:pt>
                <c:pt idx="3267">
                  <c:v>1.7168790527846145E-2</c:v>
                </c:pt>
                <c:pt idx="3268">
                  <c:v>1.7167562467133024E-2</c:v>
                </c:pt>
                <c:pt idx="3269">
                  <c:v>1.7167562467133024E-2</c:v>
                </c:pt>
                <c:pt idx="3270">
                  <c:v>1.7167562467133024E-2</c:v>
                </c:pt>
                <c:pt idx="3271">
                  <c:v>1.7167562467053088E-2</c:v>
                </c:pt>
                <c:pt idx="3272">
                  <c:v>1.7167562467133024E-2</c:v>
                </c:pt>
                <c:pt idx="3273">
                  <c:v>1.7167562467133024E-2</c:v>
                </c:pt>
                <c:pt idx="3274">
                  <c:v>1.7167562467133024E-2</c:v>
                </c:pt>
                <c:pt idx="3275">
                  <c:v>1.7167562467133024E-2</c:v>
                </c:pt>
                <c:pt idx="3276">
                  <c:v>1.7167562467133024E-2</c:v>
                </c:pt>
                <c:pt idx="3277">
                  <c:v>1.7167562467133024E-2</c:v>
                </c:pt>
                <c:pt idx="3278">
                  <c:v>1.7167562467133024E-2</c:v>
                </c:pt>
                <c:pt idx="3279">
                  <c:v>1.7167562467133024E-2</c:v>
                </c:pt>
                <c:pt idx="3280">
                  <c:v>1.7167562467053088E-2</c:v>
                </c:pt>
                <c:pt idx="3281">
                  <c:v>1.7167562467053088E-2</c:v>
                </c:pt>
                <c:pt idx="3282">
                  <c:v>1.7167562467133024E-2</c:v>
                </c:pt>
                <c:pt idx="3283">
                  <c:v>1.7167562467133024E-2</c:v>
                </c:pt>
                <c:pt idx="3284">
                  <c:v>1.7167562467133024E-2</c:v>
                </c:pt>
                <c:pt idx="3285">
                  <c:v>1.7167562467053088E-2</c:v>
                </c:pt>
                <c:pt idx="3286">
                  <c:v>1.7167562467133024E-2</c:v>
                </c:pt>
                <c:pt idx="3287">
                  <c:v>1.716756246721296E-2</c:v>
                </c:pt>
                <c:pt idx="3288">
                  <c:v>1.7168381161232205E-2</c:v>
                </c:pt>
                <c:pt idx="3289">
                  <c:v>1.7167562467133024E-2</c:v>
                </c:pt>
                <c:pt idx="3290">
                  <c:v>1.7167562467133024E-2</c:v>
                </c:pt>
                <c:pt idx="3291">
                  <c:v>1.7167562467133024E-2</c:v>
                </c:pt>
                <c:pt idx="3292">
                  <c:v>1.7169199907428379E-2</c:v>
                </c:pt>
                <c:pt idx="3293">
                  <c:v>1.7168790527826161E-2</c:v>
                </c:pt>
                <c:pt idx="3294">
                  <c:v>1.7167562467133024E-2</c:v>
                </c:pt>
                <c:pt idx="3295">
                  <c:v>1.7167562467133024E-2</c:v>
                </c:pt>
                <c:pt idx="3296">
                  <c:v>1.7167562467133024E-2</c:v>
                </c:pt>
                <c:pt idx="3297">
                  <c:v>1.7167562467133024E-2</c:v>
                </c:pt>
                <c:pt idx="3298">
                  <c:v>1.7167562467133024E-2</c:v>
                </c:pt>
                <c:pt idx="3299">
                  <c:v>1.7167562467053088E-2</c:v>
                </c:pt>
                <c:pt idx="3300">
                  <c:v>1.7167562467133024E-2</c:v>
                </c:pt>
                <c:pt idx="3301">
                  <c:v>1.7167562467133024E-2</c:v>
                </c:pt>
                <c:pt idx="3302">
                  <c:v>1.716756246721296E-2</c:v>
                </c:pt>
                <c:pt idx="3303">
                  <c:v>1.7167562467053088E-2</c:v>
                </c:pt>
                <c:pt idx="3304">
                  <c:v>1.7167562467133024E-2</c:v>
                </c:pt>
                <c:pt idx="3305">
                  <c:v>1.7167562467133024E-2</c:v>
                </c:pt>
                <c:pt idx="3306">
                  <c:v>1.7167562467133024E-2</c:v>
                </c:pt>
                <c:pt idx="3307">
                  <c:v>1.7169199907428379E-2</c:v>
                </c:pt>
                <c:pt idx="3308">
                  <c:v>1.7167562467133024E-2</c:v>
                </c:pt>
                <c:pt idx="3309">
                  <c:v>1.7167562467133024E-2</c:v>
                </c:pt>
                <c:pt idx="3310">
                  <c:v>1.7167562467133024E-2</c:v>
                </c:pt>
                <c:pt idx="3311">
                  <c:v>1.716756246721296E-2</c:v>
                </c:pt>
                <c:pt idx="3312">
                  <c:v>1.7167562467133024E-2</c:v>
                </c:pt>
                <c:pt idx="3313">
                  <c:v>1.7167562467133024E-2</c:v>
                </c:pt>
                <c:pt idx="3314">
                  <c:v>1.7167562467133024E-2</c:v>
                </c:pt>
                <c:pt idx="3315">
                  <c:v>1.7167562467133024E-2</c:v>
                </c:pt>
                <c:pt idx="3316">
                  <c:v>1.7167562467133024E-2</c:v>
                </c:pt>
                <c:pt idx="3317">
                  <c:v>1.7167562467133024E-2</c:v>
                </c:pt>
                <c:pt idx="3318">
                  <c:v>1.7167562467053088E-2</c:v>
                </c:pt>
                <c:pt idx="3319">
                  <c:v>1.716756246721296E-2</c:v>
                </c:pt>
                <c:pt idx="3320">
                  <c:v>1.7167562467133024E-2</c:v>
                </c:pt>
                <c:pt idx="3321">
                  <c:v>1.7167562467053088E-2</c:v>
                </c:pt>
                <c:pt idx="3322">
                  <c:v>1.7167562467133024E-2</c:v>
                </c:pt>
                <c:pt idx="3323">
                  <c:v>1.7167562467133024E-2</c:v>
                </c:pt>
                <c:pt idx="3324">
                  <c:v>1.7167562467133024E-2</c:v>
                </c:pt>
                <c:pt idx="3325">
                  <c:v>1.7167562467133024E-2</c:v>
                </c:pt>
                <c:pt idx="3326">
                  <c:v>1.7167562467133024E-2</c:v>
                </c:pt>
                <c:pt idx="3327">
                  <c:v>1.7167562467133024E-2</c:v>
                </c:pt>
                <c:pt idx="3328">
                  <c:v>1.7167562467053088E-2</c:v>
                </c:pt>
                <c:pt idx="3329">
                  <c:v>1.7167562467053088E-2</c:v>
                </c:pt>
                <c:pt idx="3330">
                  <c:v>1.7167562467133024E-2</c:v>
                </c:pt>
                <c:pt idx="3331">
                  <c:v>1.7167562467133024E-2</c:v>
                </c:pt>
                <c:pt idx="3332">
                  <c:v>1.7167562467053088E-2</c:v>
                </c:pt>
                <c:pt idx="3333">
                  <c:v>1.7167562467133024E-2</c:v>
                </c:pt>
                <c:pt idx="3334">
                  <c:v>1.7167562467133024E-2</c:v>
                </c:pt>
                <c:pt idx="3335">
                  <c:v>1.7167562467053088E-2</c:v>
                </c:pt>
                <c:pt idx="3336">
                  <c:v>1.7167562467053088E-2</c:v>
                </c:pt>
                <c:pt idx="3337">
                  <c:v>1.7167562467133024E-2</c:v>
                </c:pt>
                <c:pt idx="3338">
                  <c:v>1.7168790527846145E-2</c:v>
                </c:pt>
                <c:pt idx="3339">
                  <c:v>1.7167562467133024E-2</c:v>
                </c:pt>
                <c:pt idx="3340">
                  <c:v>1.7168381161232205E-2</c:v>
                </c:pt>
                <c:pt idx="3341">
                  <c:v>1.716756246721296E-2</c:v>
                </c:pt>
                <c:pt idx="3342">
                  <c:v>1.7167562467133024E-2</c:v>
                </c:pt>
                <c:pt idx="3343">
                  <c:v>1.7167562467133024E-2</c:v>
                </c:pt>
                <c:pt idx="3344">
                  <c:v>1.7167562467133024E-2</c:v>
                </c:pt>
                <c:pt idx="3345">
                  <c:v>1.7168790527826161E-2</c:v>
                </c:pt>
                <c:pt idx="3346">
                  <c:v>1.7168381161232205E-2</c:v>
                </c:pt>
                <c:pt idx="3347">
                  <c:v>1.7168790527846145E-2</c:v>
                </c:pt>
                <c:pt idx="3348">
                  <c:v>1.716838116125885E-2</c:v>
                </c:pt>
                <c:pt idx="3349">
                  <c:v>1.716838116125885E-2</c:v>
                </c:pt>
                <c:pt idx="3350">
                  <c:v>1.716838116125885E-2</c:v>
                </c:pt>
                <c:pt idx="3351">
                  <c:v>1.7168381161232205E-2</c:v>
                </c:pt>
                <c:pt idx="3352">
                  <c:v>1.7168790527826161E-2</c:v>
                </c:pt>
                <c:pt idx="3353">
                  <c:v>1.716838116125885E-2</c:v>
                </c:pt>
                <c:pt idx="3354">
                  <c:v>1.7168381161232205E-2</c:v>
                </c:pt>
                <c:pt idx="3355">
                  <c:v>1.716838116125885E-2</c:v>
                </c:pt>
                <c:pt idx="3356">
                  <c:v>1.7168381161232205E-2</c:v>
                </c:pt>
                <c:pt idx="3357">
                  <c:v>1.7167562467133024E-2</c:v>
                </c:pt>
                <c:pt idx="3358">
                  <c:v>1.7168381161232205E-2</c:v>
                </c:pt>
                <c:pt idx="3359">
                  <c:v>1.716838116125885E-2</c:v>
                </c:pt>
                <c:pt idx="3360">
                  <c:v>1.716838116125885E-2</c:v>
                </c:pt>
                <c:pt idx="3361">
                  <c:v>1.716838116125885E-2</c:v>
                </c:pt>
                <c:pt idx="3362">
                  <c:v>1.7168790527846145E-2</c:v>
                </c:pt>
                <c:pt idx="3363">
                  <c:v>1.716838116125885E-2</c:v>
                </c:pt>
                <c:pt idx="3364">
                  <c:v>1.7168381161232205E-2</c:v>
                </c:pt>
                <c:pt idx="3365">
                  <c:v>1.716838116125885E-2</c:v>
                </c:pt>
                <c:pt idx="3366">
                  <c:v>1.7168790527826161E-2</c:v>
                </c:pt>
                <c:pt idx="3367">
                  <c:v>1.7168381161232205E-2</c:v>
                </c:pt>
                <c:pt idx="3368">
                  <c:v>1.716838116125885E-2</c:v>
                </c:pt>
                <c:pt idx="3369">
                  <c:v>1.716838116125885E-2</c:v>
                </c:pt>
                <c:pt idx="3370">
                  <c:v>1.716838116125885E-2</c:v>
                </c:pt>
                <c:pt idx="3371">
                  <c:v>1.716838116125885E-2</c:v>
                </c:pt>
                <c:pt idx="3372">
                  <c:v>1.716838116125885E-2</c:v>
                </c:pt>
                <c:pt idx="3373">
                  <c:v>1.7168381161232205E-2</c:v>
                </c:pt>
                <c:pt idx="3374">
                  <c:v>1.716838116125885E-2</c:v>
                </c:pt>
                <c:pt idx="3375">
                  <c:v>1.7168381161232205E-2</c:v>
                </c:pt>
                <c:pt idx="3376">
                  <c:v>1.716838116125885E-2</c:v>
                </c:pt>
                <c:pt idx="3377">
                  <c:v>1.716838116125885E-2</c:v>
                </c:pt>
                <c:pt idx="3378">
                  <c:v>1.716838116125885E-2</c:v>
                </c:pt>
                <c:pt idx="3379">
                  <c:v>1.7168790527826161E-2</c:v>
                </c:pt>
                <c:pt idx="3380">
                  <c:v>1.7168790527826161E-2</c:v>
                </c:pt>
                <c:pt idx="3381">
                  <c:v>1.7168381161232205E-2</c:v>
                </c:pt>
                <c:pt idx="3382">
                  <c:v>1.716838116125885E-2</c:v>
                </c:pt>
                <c:pt idx="3383">
                  <c:v>1.716838116125885E-2</c:v>
                </c:pt>
                <c:pt idx="3384">
                  <c:v>1.7168381161232205E-2</c:v>
                </c:pt>
                <c:pt idx="3385">
                  <c:v>1.7168790527826161E-2</c:v>
                </c:pt>
                <c:pt idx="3386">
                  <c:v>1.716838116125885E-2</c:v>
                </c:pt>
                <c:pt idx="3387">
                  <c:v>1.7168381161232205E-2</c:v>
                </c:pt>
                <c:pt idx="3388">
                  <c:v>1.716838116125885E-2</c:v>
                </c:pt>
                <c:pt idx="3389">
                  <c:v>1.716838116125885E-2</c:v>
                </c:pt>
                <c:pt idx="3390">
                  <c:v>1.7167562467133024E-2</c:v>
                </c:pt>
                <c:pt idx="3391">
                  <c:v>1.7168381161232205E-2</c:v>
                </c:pt>
                <c:pt idx="3392">
                  <c:v>1.716838116125885E-2</c:v>
                </c:pt>
                <c:pt idx="3393">
                  <c:v>1.716838116125885E-2</c:v>
                </c:pt>
                <c:pt idx="3394">
                  <c:v>1.7168381161232205E-2</c:v>
                </c:pt>
                <c:pt idx="3395">
                  <c:v>1.716838116125885E-2</c:v>
                </c:pt>
                <c:pt idx="3396">
                  <c:v>1.7169199907444366E-2</c:v>
                </c:pt>
                <c:pt idx="3397">
                  <c:v>1.7168790527846145E-2</c:v>
                </c:pt>
                <c:pt idx="3398">
                  <c:v>1.7168381161232205E-2</c:v>
                </c:pt>
                <c:pt idx="3399">
                  <c:v>1.7168790527826161E-2</c:v>
                </c:pt>
                <c:pt idx="3400">
                  <c:v>1.716838116125885E-2</c:v>
                </c:pt>
                <c:pt idx="3401">
                  <c:v>1.716838116125885E-2</c:v>
                </c:pt>
                <c:pt idx="3402">
                  <c:v>1.7168381161232205E-2</c:v>
                </c:pt>
                <c:pt idx="3403">
                  <c:v>1.716838116125885E-2</c:v>
                </c:pt>
                <c:pt idx="3404">
                  <c:v>1.7168790527826161E-2</c:v>
                </c:pt>
                <c:pt idx="3405">
                  <c:v>1.7168381161232205E-2</c:v>
                </c:pt>
                <c:pt idx="3406">
                  <c:v>1.7168381161232205E-2</c:v>
                </c:pt>
                <c:pt idx="3407">
                  <c:v>1.716838116125885E-2</c:v>
                </c:pt>
                <c:pt idx="3408">
                  <c:v>1.716838116125885E-2</c:v>
                </c:pt>
                <c:pt idx="3409">
                  <c:v>1.7168381161232205E-2</c:v>
                </c:pt>
                <c:pt idx="3410">
                  <c:v>1.7168381161232205E-2</c:v>
                </c:pt>
                <c:pt idx="3411">
                  <c:v>1.7168381161232205E-2</c:v>
                </c:pt>
                <c:pt idx="3412">
                  <c:v>1.7167562467133024E-2</c:v>
                </c:pt>
                <c:pt idx="3413">
                  <c:v>1.7168381161232205E-2</c:v>
                </c:pt>
                <c:pt idx="3414">
                  <c:v>1.716838116125885E-2</c:v>
                </c:pt>
                <c:pt idx="3415">
                  <c:v>1.7168790527866129E-2</c:v>
                </c:pt>
                <c:pt idx="3416">
                  <c:v>1.716838116125885E-2</c:v>
                </c:pt>
                <c:pt idx="3417">
                  <c:v>1.716838116125885E-2</c:v>
                </c:pt>
                <c:pt idx="3418">
                  <c:v>1.7168790527826161E-2</c:v>
                </c:pt>
                <c:pt idx="3419">
                  <c:v>1.716838116125885E-2</c:v>
                </c:pt>
                <c:pt idx="3420">
                  <c:v>1.716838116125885E-2</c:v>
                </c:pt>
                <c:pt idx="3421">
                  <c:v>1.7168381161232205E-2</c:v>
                </c:pt>
                <c:pt idx="3422">
                  <c:v>1.716838116125885E-2</c:v>
                </c:pt>
                <c:pt idx="3423">
                  <c:v>1.7168381161232205E-2</c:v>
                </c:pt>
                <c:pt idx="3424">
                  <c:v>1.716838116125885E-2</c:v>
                </c:pt>
                <c:pt idx="3425">
                  <c:v>1.716838116125885E-2</c:v>
                </c:pt>
                <c:pt idx="3426">
                  <c:v>1.716838116125885E-2</c:v>
                </c:pt>
                <c:pt idx="3427">
                  <c:v>1.716838116125885E-2</c:v>
                </c:pt>
                <c:pt idx="3428">
                  <c:v>1.716838116125885E-2</c:v>
                </c:pt>
                <c:pt idx="3429">
                  <c:v>1.716838116125885E-2</c:v>
                </c:pt>
                <c:pt idx="3430">
                  <c:v>1.716838116125885E-2</c:v>
                </c:pt>
                <c:pt idx="3431">
                  <c:v>1.7168790527846145E-2</c:v>
                </c:pt>
                <c:pt idx="3432">
                  <c:v>1.7168790527826161E-2</c:v>
                </c:pt>
                <c:pt idx="3433">
                  <c:v>1.716838116125885E-2</c:v>
                </c:pt>
                <c:pt idx="3434">
                  <c:v>1.7168381161232205E-2</c:v>
                </c:pt>
                <c:pt idx="3435">
                  <c:v>1.716838116125885E-2</c:v>
                </c:pt>
                <c:pt idx="3436">
                  <c:v>1.716838116125885E-2</c:v>
                </c:pt>
                <c:pt idx="3437">
                  <c:v>1.7168790527826161E-2</c:v>
                </c:pt>
                <c:pt idx="3438">
                  <c:v>1.7168381161232205E-2</c:v>
                </c:pt>
                <c:pt idx="3439">
                  <c:v>1.7168381161232205E-2</c:v>
                </c:pt>
                <c:pt idx="3440">
                  <c:v>1.716838116125885E-2</c:v>
                </c:pt>
                <c:pt idx="3441">
                  <c:v>1.716838116125885E-2</c:v>
                </c:pt>
                <c:pt idx="3442">
                  <c:v>1.7168790527846145E-2</c:v>
                </c:pt>
                <c:pt idx="3443">
                  <c:v>1.7168381161232205E-2</c:v>
                </c:pt>
                <c:pt idx="3444">
                  <c:v>1.7168381161232205E-2</c:v>
                </c:pt>
                <c:pt idx="3445">
                  <c:v>1.716838116125885E-2</c:v>
                </c:pt>
                <c:pt idx="3446">
                  <c:v>1.716838116125885E-2</c:v>
                </c:pt>
                <c:pt idx="3447">
                  <c:v>1.716838116125885E-2</c:v>
                </c:pt>
                <c:pt idx="3448">
                  <c:v>1.716838116125885E-2</c:v>
                </c:pt>
                <c:pt idx="3449">
                  <c:v>1.7167971807654503E-2</c:v>
                </c:pt>
                <c:pt idx="3450">
                  <c:v>1.7167562467133024E-2</c:v>
                </c:pt>
                <c:pt idx="3451">
                  <c:v>1.7167562467133024E-2</c:v>
                </c:pt>
                <c:pt idx="3452">
                  <c:v>1.7167562467133024E-2</c:v>
                </c:pt>
                <c:pt idx="3453">
                  <c:v>1.7167562467133024E-2</c:v>
                </c:pt>
                <c:pt idx="3454">
                  <c:v>1.7167562467133024E-2</c:v>
                </c:pt>
                <c:pt idx="3455">
                  <c:v>1.7167562467133024E-2</c:v>
                </c:pt>
                <c:pt idx="3456">
                  <c:v>1.7167562467133024E-2</c:v>
                </c:pt>
                <c:pt idx="3457">
                  <c:v>1.7167562467133024E-2</c:v>
                </c:pt>
                <c:pt idx="3458">
                  <c:v>1.7167562467133024E-2</c:v>
                </c:pt>
                <c:pt idx="3459">
                  <c:v>1.716756246721296E-2</c:v>
                </c:pt>
                <c:pt idx="3460">
                  <c:v>1.7167562467053088E-2</c:v>
                </c:pt>
                <c:pt idx="3461">
                  <c:v>1.7167562467053088E-2</c:v>
                </c:pt>
                <c:pt idx="3462">
                  <c:v>1.7167562467053088E-2</c:v>
                </c:pt>
                <c:pt idx="3463">
                  <c:v>1.7167562467053088E-2</c:v>
                </c:pt>
                <c:pt idx="3464">
                  <c:v>1.7167562467133024E-2</c:v>
                </c:pt>
                <c:pt idx="3465">
                  <c:v>1.7167562467133024E-2</c:v>
                </c:pt>
                <c:pt idx="3466">
                  <c:v>1.7167562467133024E-2</c:v>
                </c:pt>
                <c:pt idx="3467">
                  <c:v>1.7167562467133024E-2</c:v>
                </c:pt>
                <c:pt idx="3468">
                  <c:v>1.7167562467133024E-2</c:v>
                </c:pt>
                <c:pt idx="3469">
                  <c:v>1.7167562467133024E-2</c:v>
                </c:pt>
                <c:pt idx="3470">
                  <c:v>1.7167562467133024E-2</c:v>
                </c:pt>
                <c:pt idx="3471">
                  <c:v>1.7167562467133024E-2</c:v>
                </c:pt>
                <c:pt idx="3472">
                  <c:v>1.7167562467133024E-2</c:v>
                </c:pt>
                <c:pt idx="3473">
                  <c:v>1.7167562467133024E-2</c:v>
                </c:pt>
                <c:pt idx="3474">
                  <c:v>1.7167562467133024E-2</c:v>
                </c:pt>
                <c:pt idx="3475">
                  <c:v>1.7167562467053088E-2</c:v>
                </c:pt>
                <c:pt idx="3476">
                  <c:v>1.7167562467133024E-2</c:v>
                </c:pt>
                <c:pt idx="3477">
                  <c:v>1.7167562467133024E-2</c:v>
                </c:pt>
                <c:pt idx="3478">
                  <c:v>1.7167562467053088E-2</c:v>
                </c:pt>
                <c:pt idx="3479">
                  <c:v>1.7167562467133024E-2</c:v>
                </c:pt>
                <c:pt idx="3480">
                  <c:v>1.7167562467133024E-2</c:v>
                </c:pt>
                <c:pt idx="3481">
                  <c:v>1.7167562467133024E-2</c:v>
                </c:pt>
                <c:pt idx="3482">
                  <c:v>1.7167562467133024E-2</c:v>
                </c:pt>
                <c:pt idx="3483">
                  <c:v>1.7167562467053088E-2</c:v>
                </c:pt>
                <c:pt idx="3484">
                  <c:v>1.7167562467133024E-2</c:v>
                </c:pt>
                <c:pt idx="3485">
                  <c:v>1.7167562467133024E-2</c:v>
                </c:pt>
                <c:pt idx="3486">
                  <c:v>1.7167562467133024E-2</c:v>
                </c:pt>
                <c:pt idx="3487">
                  <c:v>1.7167562467133024E-2</c:v>
                </c:pt>
                <c:pt idx="3488">
                  <c:v>1.716756246721296E-2</c:v>
                </c:pt>
                <c:pt idx="3489">
                  <c:v>1.7167562467053088E-2</c:v>
                </c:pt>
                <c:pt idx="3490">
                  <c:v>1.7167562467133024E-2</c:v>
                </c:pt>
                <c:pt idx="3491">
                  <c:v>1.7167562467133024E-2</c:v>
                </c:pt>
                <c:pt idx="3492">
                  <c:v>1.716756246721296E-2</c:v>
                </c:pt>
                <c:pt idx="3493">
                  <c:v>1.7167562467053088E-2</c:v>
                </c:pt>
                <c:pt idx="3494">
                  <c:v>1.7167562467053088E-2</c:v>
                </c:pt>
                <c:pt idx="3495">
                  <c:v>1.7167562467133024E-2</c:v>
                </c:pt>
                <c:pt idx="3496">
                  <c:v>1.7167562467133024E-2</c:v>
                </c:pt>
                <c:pt idx="3497">
                  <c:v>1.7167562467053088E-2</c:v>
                </c:pt>
                <c:pt idx="3498">
                  <c:v>1.7167562467053088E-2</c:v>
                </c:pt>
                <c:pt idx="3499">
                  <c:v>1.7167562467133024E-2</c:v>
                </c:pt>
                <c:pt idx="3500">
                  <c:v>1.7167562467053088E-2</c:v>
                </c:pt>
                <c:pt idx="3501">
                  <c:v>1.7167971807654503E-2</c:v>
                </c:pt>
                <c:pt idx="3502">
                  <c:v>1.7167562467133024E-2</c:v>
                </c:pt>
                <c:pt idx="3503">
                  <c:v>1.7167562467133024E-2</c:v>
                </c:pt>
                <c:pt idx="3504">
                  <c:v>1.7167562467133024E-2</c:v>
                </c:pt>
                <c:pt idx="3505">
                  <c:v>1.7167562467053088E-2</c:v>
                </c:pt>
                <c:pt idx="3506">
                  <c:v>1.7167562467133024E-2</c:v>
                </c:pt>
                <c:pt idx="3507">
                  <c:v>1.7167562467133024E-2</c:v>
                </c:pt>
                <c:pt idx="3508">
                  <c:v>1.7167562467133024E-2</c:v>
                </c:pt>
                <c:pt idx="3509">
                  <c:v>1.7167562467133024E-2</c:v>
                </c:pt>
                <c:pt idx="3510">
                  <c:v>1.7167562467133024E-2</c:v>
                </c:pt>
                <c:pt idx="3511">
                  <c:v>1.716756246721296E-2</c:v>
                </c:pt>
                <c:pt idx="3512">
                  <c:v>1.7167562467053088E-2</c:v>
                </c:pt>
                <c:pt idx="3513">
                  <c:v>1.7167562467133024E-2</c:v>
                </c:pt>
                <c:pt idx="3514">
                  <c:v>1.7167562467133024E-2</c:v>
                </c:pt>
                <c:pt idx="3515">
                  <c:v>1.7167562467133024E-2</c:v>
                </c:pt>
                <c:pt idx="3516">
                  <c:v>1.7167562467053088E-2</c:v>
                </c:pt>
                <c:pt idx="3517">
                  <c:v>1.716756246721296E-2</c:v>
                </c:pt>
                <c:pt idx="3518">
                  <c:v>1.7167562467133024E-2</c:v>
                </c:pt>
                <c:pt idx="3519">
                  <c:v>1.7167562467133024E-2</c:v>
                </c:pt>
                <c:pt idx="3520">
                  <c:v>1.7167562467133024E-2</c:v>
                </c:pt>
                <c:pt idx="3521">
                  <c:v>1.7167562467133024E-2</c:v>
                </c:pt>
                <c:pt idx="3522">
                  <c:v>1.7167562467053088E-2</c:v>
                </c:pt>
                <c:pt idx="3523">
                  <c:v>1.7167562467133024E-2</c:v>
                </c:pt>
                <c:pt idx="3524">
                  <c:v>1.7167562467133024E-2</c:v>
                </c:pt>
                <c:pt idx="3525">
                  <c:v>1.7167562467133024E-2</c:v>
                </c:pt>
                <c:pt idx="3526">
                  <c:v>1.7167562467053088E-2</c:v>
                </c:pt>
                <c:pt idx="3527">
                  <c:v>1.7168790527826161E-2</c:v>
                </c:pt>
                <c:pt idx="3528">
                  <c:v>1.7167562467053088E-2</c:v>
                </c:pt>
                <c:pt idx="3529">
                  <c:v>1.7167562467133024E-2</c:v>
                </c:pt>
                <c:pt idx="3530">
                  <c:v>1.7167562467133024E-2</c:v>
                </c:pt>
                <c:pt idx="3531">
                  <c:v>1.7167562467133024E-2</c:v>
                </c:pt>
                <c:pt idx="3532">
                  <c:v>1.7167562467133024E-2</c:v>
                </c:pt>
                <c:pt idx="3533">
                  <c:v>1.7167562467133024E-2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741376"/>
        <c:axId val="406742912"/>
      </c:lineChart>
      <c:dateAx>
        <c:axId val="40674137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7429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0674291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674137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42573</c:v>
                </c:pt>
                <c:pt idx="1">
                  <c:v>42576</c:v>
                </c:pt>
                <c:pt idx="2">
                  <c:v>42577</c:v>
                </c:pt>
                <c:pt idx="3">
                  <c:v>42578</c:v>
                </c:pt>
                <c:pt idx="4">
                  <c:v>42579</c:v>
                </c:pt>
                <c:pt idx="5">
                  <c:v>42580</c:v>
                </c:pt>
                <c:pt idx="6">
                  <c:v>42583</c:v>
                </c:pt>
                <c:pt idx="7">
                  <c:v>42584</c:v>
                </c:pt>
                <c:pt idx="8">
                  <c:v>42585</c:v>
                </c:pt>
                <c:pt idx="9">
                  <c:v>42586</c:v>
                </c:pt>
                <c:pt idx="10">
                  <c:v>42587</c:v>
                </c:pt>
                <c:pt idx="11">
                  <c:v>42590</c:v>
                </c:pt>
                <c:pt idx="12">
                  <c:v>42591</c:v>
                </c:pt>
                <c:pt idx="13">
                  <c:v>42592</c:v>
                </c:pt>
                <c:pt idx="14">
                  <c:v>42593</c:v>
                </c:pt>
                <c:pt idx="15">
                  <c:v>42594</c:v>
                </c:pt>
                <c:pt idx="16">
                  <c:v>42597</c:v>
                </c:pt>
                <c:pt idx="17">
                  <c:v>42598</c:v>
                </c:pt>
                <c:pt idx="18">
                  <c:v>42599</c:v>
                </c:pt>
                <c:pt idx="19">
                  <c:v>42600</c:v>
                </c:pt>
                <c:pt idx="20">
                  <c:v>42601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42612</c:v>
                </c:pt>
                <c:pt idx="27">
                  <c:v>42613</c:v>
                </c:pt>
                <c:pt idx="28">
                  <c:v>42614</c:v>
                </c:pt>
                <c:pt idx="29">
                  <c:v>42615</c:v>
                </c:pt>
                <c:pt idx="30">
                  <c:v>42619</c:v>
                </c:pt>
                <c:pt idx="31">
                  <c:v>42619</c:v>
                </c:pt>
                <c:pt idx="32">
                  <c:v>42620</c:v>
                </c:pt>
                <c:pt idx="33">
                  <c:v>42621</c:v>
                </c:pt>
                <c:pt idx="34">
                  <c:v>42622</c:v>
                </c:pt>
                <c:pt idx="35">
                  <c:v>42625</c:v>
                </c:pt>
                <c:pt idx="36">
                  <c:v>42626</c:v>
                </c:pt>
                <c:pt idx="37">
                  <c:v>42627</c:v>
                </c:pt>
                <c:pt idx="38">
                  <c:v>42628</c:v>
                </c:pt>
                <c:pt idx="39">
                  <c:v>42629</c:v>
                </c:pt>
                <c:pt idx="40">
                  <c:v>42632</c:v>
                </c:pt>
                <c:pt idx="41">
                  <c:v>42633</c:v>
                </c:pt>
                <c:pt idx="42">
                  <c:v>42634</c:v>
                </c:pt>
                <c:pt idx="43">
                  <c:v>42635</c:v>
                </c:pt>
                <c:pt idx="44">
                  <c:v>42636</c:v>
                </c:pt>
                <c:pt idx="45">
                  <c:v>42639</c:v>
                </c:pt>
                <c:pt idx="46">
                  <c:v>42640</c:v>
                </c:pt>
                <c:pt idx="47">
                  <c:v>42641</c:v>
                </c:pt>
                <c:pt idx="48">
                  <c:v>42642</c:v>
                </c:pt>
                <c:pt idx="49">
                  <c:v>42643</c:v>
                </c:pt>
                <c:pt idx="50">
                  <c:v>42646</c:v>
                </c:pt>
                <c:pt idx="51">
                  <c:v>42647</c:v>
                </c:pt>
                <c:pt idx="52">
                  <c:v>42648</c:v>
                </c:pt>
                <c:pt idx="53">
                  <c:v>42649</c:v>
                </c:pt>
                <c:pt idx="54">
                  <c:v>42650</c:v>
                </c:pt>
                <c:pt idx="55">
                  <c:v>42654</c:v>
                </c:pt>
                <c:pt idx="56">
                  <c:v>42654</c:v>
                </c:pt>
                <c:pt idx="57">
                  <c:v>42655</c:v>
                </c:pt>
                <c:pt idx="58">
                  <c:v>42656</c:v>
                </c:pt>
                <c:pt idx="59">
                  <c:v>42657</c:v>
                </c:pt>
                <c:pt idx="60">
                  <c:v>42660</c:v>
                </c:pt>
                <c:pt idx="61">
                  <c:v>42661</c:v>
                </c:pt>
                <c:pt idx="62">
                  <c:v>42662</c:v>
                </c:pt>
                <c:pt idx="63">
                  <c:v>42663</c:v>
                </c:pt>
                <c:pt idx="64">
                  <c:v>42664</c:v>
                </c:pt>
                <c:pt idx="65">
                  <c:v>42667</c:v>
                </c:pt>
                <c:pt idx="66">
                  <c:v>42668</c:v>
                </c:pt>
                <c:pt idx="67">
                  <c:v>42669</c:v>
                </c:pt>
                <c:pt idx="68">
                  <c:v>42670</c:v>
                </c:pt>
                <c:pt idx="69">
                  <c:v>42671</c:v>
                </c:pt>
                <c:pt idx="70">
                  <c:v>42674</c:v>
                </c:pt>
                <c:pt idx="71">
                  <c:v>42675</c:v>
                </c:pt>
                <c:pt idx="72">
                  <c:v>42676</c:v>
                </c:pt>
                <c:pt idx="73">
                  <c:v>42677</c:v>
                </c:pt>
                <c:pt idx="74">
                  <c:v>42678</c:v>
                </c:pt>
                <c:pt idx="75">
                  <c:v>42681</c:v>
                </c:pt>
                <c:pt idx="76">
                  <c:v>42682</c:v>
                </c:pt>
                <c:pt idx="77">
                  <c:v>42683</c:v>
                </c:pt>
                <c:pt idx="78">
                  <c:v>42684</c:v>
                </c:pt>
                <c:pt idx="79">
                  <c:v>42688</c:v>
                </c:pt>
                <c:pt idx="80">
                  <c:v>42688</c:v>
                </c:pt>
                <c:pt idx="81">
                  <c:v>42689</c:v>
                </c:pt>
                <c:pt idx="82">
                  <c:v>42690</c:v>
                </c:pt>
                <c:pt idx="83">
                  <c:v>42691</c:v>
                </c:pt>
                <c:pt idx="84">
                  <c:v>42692</c:v>
                </c:pt>
                <c:pt idx="85">
                  <c:v>42695</c:v>
                </c:pt>
                <c:pt idx="86">
                  <c:v>42696</c:v>
                </c:pt>
                <c:pt idx="87">
                  <c:v>42697</c:v>
                </c:pt>
                <c:pt idx="88">
                  <c:v>42699</c:v>
                </c:pt>
                <c:pt idx="89">
                  <c:v>42699</c:v>
                </c:pt>
                <c:pt idx="90">
                  <c:v>42702</c:v>
                </c:pt>
                <c:pt idx="91">
                  <c:v>42703</c:v>
                </c:pt>
                <c:pt idx="92">
                  <c:v>42704</c:v>
                </c:pt>
                <c:pt idx="93">
                  <c:v>42705</c:v>
                </c:pt>
                <c:pt idx="94">
                  <c:v>42706</c:v>
                </c:pt>
                <c:pt idx="95">
                  <c:v>42709</c:v>
                </c:pt>
                <c:pt idx="96">
                  <c:v>42710</c:v>
                </c:pt>
                <c:pt idx="97">
                  <c:v>42711</c:v>
                </c:pt>
                <c:pt idx="98">
                  <c:v>42712</c:v>
                </c:pt>
                <c:pt idx="99">
                  <c:v>42713</c:v>
                </c:pt>
                <c:pt idx="100">
                  <c:v>42716</c:v>
                </c:pt>
                <c:pt idx="101">
                  <c:v>42717</c:v>
                </c:pt>
                <c:pt idx="102">
                  <c:v>42718</c:v>
                </c:pt>
                <c:pt idx="103">
                  <c:v>42719</c:v>
                </c:pt>
                <c:pt idx="104">
                  <c:v>42720</c:v>
                </c:pt>
                <c:pt idx="105">
                  <c:v>42723</c:v>
                </c:pt>
                <c:pt idx="106">
                  <c:v>42724</c:v>
                </c:pt>
                <c:pt idx="107">
                  <c:v>42725</c:v>
                </c:pt>
                <c:pt idx="108">
                  <c:v>42726</c:v>
                </c:pt>
                <c:pt idx="109">
                  <c:v>42727</c:v>
                </c:pt>
                <c:pt idx="110">
                  <c:v>42732</c:v>
                </c:pt>
                <c:pt idx="111">
                  <c:v>42733</c:v>
                </c:pt>
                <c:pt idx="112">
                  <c:v>42734</c:v>
                </c:pt>
                <c:pt idx="113">
                  <c:v>42738</c:v>
                </c:pt>
                <c:pt idx="114">
                  <c:v>42739</c:v>
                </c:pt>
                <c:pt idx="115">
                  <c:v>42740</c:v>
                </c:pt>
                <c:pt idx="116">
                  <c:v>42741</c:v>
                </c:pt>
                <c:pt idx="117">
                  <c:v>42744</c:v>
                </c:pt>
                <c:pt idx="118">
                  <c:v>42745</c:v>
                </c:pt>
                <c:pt idx="119">
                  <c:v>42746</c:v>
                </c:pt>
                <c:pt idx="120">
                  <c:v>42747</c:v>
                </c:pt>
                <c:pt idx="121">
                  <c:v>42748</c:v>
                </c:pt>
                <c:pt idx="122">
                  <c:v>42752</c:v>
                </c:pt>
                <c:pt idx="123">
                  <c:v>42752</c:v>
                </c:pt>
                <c:pt idx="124">
                  <c:v>42753</c:v>
                </c:pt>
                <c:pt idx="125">
                  <c:v>42754</c:v>
                </c:pt>
                <c:pt idx="126">
                  <c:v>42755</c:v>
                </c:pt>
                <c:pt idx="127">
                  <c:v>42758</c:v>
                </c:pt>
                <c:pt idx="128">
                  <c:v>42759</c:v>
                </c:pt>
                <c:pt idx="129">
                  <c:v>42760</c:v>
                </c:pt>
                <c:pt idx="130">
                  <c:v>42761</c:v>
                </c:pt>
                <c:pt idx="131">
                  <c:v>42762</c:v>
                </c:pt>
                <c:pt idx="132">
                  <c:v>42765</c:v>
                </c:pt>
                <c:pt idx="133">
                  <c:v>42766</c:v>
                </c:pt>
                <c:pt idx="134">
                  <c:v>42767</c:v>
                </c:pt>
                <c:pt idx="135">
                  <c:v>42768</c:v>
                </c:pt>
                <c:pt idx="136">
                  <c:v>42769</c:v>
                </c:pt>
                <c:pt idx="137">
                  <c:v>42772</c:v>
                </c:pt>
                <c:pt idx="138">
                  <c:v>42773</c:v>
                </c:pt>
                <c:pt idx="139">
                  <c:v>42774</c:v>
                </c:pt>
                <c:pt idx="140">
                  <c:v>42775</c:v>
                </c:pt>
                <c:pt idx="141">
                  <c:v>42776</c:v>
                </c:pt>
                <c:pt idx="142">
                  <c:v>42779</c:v>
                </c:pt>
                <c:pt idx="143">
                  <c:v>42780</c:v>
                </c:pt>
                <c:pt idx="144">
                  <c:v>42781</c:v>
                </c:pt>
                <c:pt idx="145">
                  <c:v>42782</c:v>
                </c:pt>
                <c:pt idx="146">
                  <c:v>42783</c:v>
                </c:pt>
                <c:pt idx="147">
                  <c:v>42787</c:v>
                </c:pt>
                <c:pt idx="148">
                  <c:v>42787</c:v>
                </c:pt>
                <c:pt idx="149">
                  <c:v>42788</c:v>
                </c:pt>
                <c:pt idx="150">
                  <c:v>42789</c:v>
                </c:pt>
                <c:pt idx="151">
                  <c:v>42790</c:v>
                </c:pt>
                <c:pt idx="152">
                  <c:v>42793</c:v>
                </c:pt>
                <c:pt idx="153">
                  <c:v>42794</c:v>
                </c:pt>
                <c:pt idx="154">
                  <c:v>42795</c:v>
                </c:pt>
                <c:pt idx="155">
                  <c:v>42796</c:v>
                </c:pt>
                <c:pt idx="156">
                  <c:v>42797</c:v>
                </c:pt>
                <c:pt idx="157">
                  <c:v>42800</c:v>
                </c:pt>
                <c:pt idx="158">
                  <c:v>42801</c:v>
                </c:pt>
                <c:pt idx="159">
                  <c:v>42802</c:v>
                </c:pt>
                <c:pt idx="160">
                  <c:v>42803</c:v>
                </c:pt>
                <c:pt idx="161">
                  <c:v>42804</c:v>
                </c:pt>
                <c:pt idx="162">
                  <c:v>42807</c:v>
                </c:pt>
                <c:pt idx="163">
                  <c:v>42808</c:v>
                </c:pt>
                <c:pt idx="164">
                  <c:v>42809</c:v>
                </c:pt>
                <c:pt idx="165">
                  <c:v>42810</c:v>
                </c:pt>
                <c:pt idx="166">
                  <c:v>42811</c:v>
                </c:pt>
                <c:pt idx="167">
                  <c:v>42814</c:v>
                </c:pt>
                <c:pt idx="168">
                  <c:v>42815</c:v>
                </c:pt>
                <c:pt idx="169">
                  <c:v>42816</c:v>
                </c:pt>
                <c:pt idx="170">
                  <c:v>42817</c:v>
                </c:pt>
                <c:pt idx="171">
                  <c:v>42818</c:v>
                </c:pt>
                <c:pt idx="172">
                  <c:v>42821</c:v>
                </c:pt>
                <c:pt idx="173">
                  <c:v>42822</c:v>
                </c:pt>
                <c:pt idx="174">
                  <c:v>42823</c:v>
                </c:pt>
                <c:pt idx="175">
                  <c:v>42824</c:v>
                </c:pt>
                <c:pt idx="176">
                  <c:v>42825</c:v>
                </c:pt>
                <c:pt idx="177">
                  <c:v>42828</c:v>
                </c:pt>
                <c:pt idx="178">
                  <c:v>42829</c:v>
                </c:pt>
                <c:pt idx="179">
                  <c:v>42830</c:v>
                </c:pt>
                <c:pt idx="180">
                  <c:v>42831</c:v>
                </c:pt>
                <c:pt idx="181">
                  <c:v>42832</c:v>
                </c:pt>
                <c:pt idx="182">
                  <c:v>42835</c:v>
                </c:pt>
                <c:pt idx="183">
                  <c:v>42836</c:v>
                </c:pt>
                <c:pt idx="184">
                  <c:v>42837</c:v>
                </c:pt>
                <c:pt idx="185">
                  <c:v>42838</c:v>
                </c:pt>
                <c:pt idx="186">
                  <c:v>42843</c:v>
                </c:pt>
                <c:pt idx="187">
                  <c:v>42844</c:v>
                </c:pt>
                <c:pt idx="188">
                  <c:v>42845</c:v>
                </c:pt>
                <c:pt idx="189">
                  <c:v>42846</c:v>
                </c:pt>
                <c:pt idx="190">
                  <c:v>42849</c:v>
                </c:pt>
                <c:pt idx="191">
                  <c:v>42850</c:v>
                </c:pt>
                <c:pt idx="192">
                  <c:v>42851</c:v>
                </c:pt>
                <c:pt idx="193">
                  <c:v>42852</c:v>
                </c:pt>
                <c:pt idx="194">
                  <c:v>42853</c:v>
                </c:pt>
                <c:pt idx="195">
                  <c:v>42857</c:v>
                </c:pt>
                <c:pt idx="196">
                  <c:v>42858</c:v>
                </c:pt>
                <c:pt idx="197">
                  <c:v>42859</c:v>
                </c:pt>
                <c:pt idx="198">
                  <c:v>42860</c:v>
                </c:pt>
                <c:pt idx="199">
                  <c:v>42863</c:v>
                </c:pt>
                <c:pt idx="200">
                  <c:v>42864</c:v>
                </c:pt>
                <c:pt idx="201">
                  <c:v>42865</c:v>
                </c:pt>
                <c:pt idx="202">
                  <c:v>42866</c:v>
                </c:pt>
                <c:pt idx="203">
                  <c:v>42867</c:v>
                </c:pt>
                <c:pt idx="204">
                  <c:v>42870</c:v>
                </c:pt>
                <c:pt idx="205">
                  <c:v>42871</c:v>
                </c:pt>
                <c:pt idx="206">
                  <c:v>42872</c:v>
                </c:pt>
                <c:pt idx="207">
                  <c:v>42873</c:v>
                </c:pt>
                <c:pt idx="208">
                  <c:v>42874</c:v>
                </c:pt>
                <c:pt idx="209">
                  <c:v>42877</c:v>
                </c:pt>
                <c:pt idx="210">
                  <c:v>42878</c:v>
                </c:pt>
                <c:pt idx="211">
                  <c:v>42879</c:v>
                </c:pt>
                <c:pt idx="212">
                  <c:v>42880</c:v>
                </c:pt>
                <c:pt idx="213">
                  <c:v>42881</c:v>
                </c:pt>
                <c:pt idx="214">
                  <c:v>42885</c:v>
                </c:pt>
                <c:pt idx="215">
                  <c:v>42886</c:v>
                </c:pt>
                <c:pt idx="216">
                  <c:v>42887</c:v>
                </c:pt>
                <c:pt idx="217">
                  <c:v>42888</c:v>
                </c:pt>
                <c:pt idx="218">
                  <c:v>42891</c:v>
                </c:pt>
                <c:pt idx="219">
                  <c:v>42892</c:v>
                </c:pt>
                <c:pt idx="220">
                  <c:v>42893</c:v>
                </c:pt>
                <c:pt idx="221">
                  <c:v>42894</c:v>
                </c:pt>
                <c:pt idx="222">
                  <c:v>42895</c:v>
                </c:pt>
                <c:pt idx="223">
                  <c:v>42898</c:v>
                </c:pt>
                <c:pt idx="224">
                  <c:v>42899</c:v>
                </c:pt>
                <c:pt idx="225">
                  <c:v>42900</c:v>
                </c:pt>
                <c:pt idx="226">
                  <c:v>42901</c:v>
                </c:pt>
                <c:pt idx="227">
                  <c:v>42902</c:v>
                </c:pt>
                <c:pt idx="228">
                  <c:v>42905</c:v>
                </c:pt>
                <c:pt idx="229">
                  <c:v>42906</c:v>
                </c:pt>
                <c:pt idx="230">
                  <c:v>42907</c:v>
                </c:pt>
                <c:pt idx="231">
                  <c:v>42908</c:v>
                </c:pt>
                <c:pt idx="232">
                  <c:v>42909</c:v>
                </c:pt>
                <c:pt idx="233">
                  <c:v>42912</c:v>
                </c:pt>
                <c:pt idx="234">
                  <c:v>42913</c:v>
                </c:pt>
                <c:pt idx="235">
                  <c:v>42914</c:v>
                </c:pt>
                <c:pt idx="236">
                  <c:v>42915</c:v>
                </c:pt>
                <c:pt idx="237">
                  <c:v>42916</c:v>
                </c:pt>
                <c:pt idx="238">
                  <c:v>42919</c:v>
                </c:pt>
                <c:pt idx="239">
                  <c:v>42921</c:v>
                </c:pt>
                <c:pt idx="240">
                  <c:v>42921</c:v>
                </c:pt>
                <c:pt idx="241">
                  <c:v>42922</c:v>
                </c:pt>
                <c:pt idx="242">
                  <c:v>42923</c:v>
                </c:pt>
                <c:pt idx="243">
                  <c:v>42926</c:v>
                </c:pt>
                <c:pt idx="244">
                  <c:v>42927</c:v>
                </c:pt>
                <c:pt idx="245">
                  <c:v>42928</c:v>
                </c:pt>
                <c:pt idx="246">
                  <c:v>42929</c:v>
                </c:pt>
                <c:pt idx="247">
                  <c:v>42930</c:v>
                </c:pt>
                <c:pt idx="248">
                  <c:v>42933</c:v>
                </c:pt>
                <c:pt idx="249">
                  <c:v>42934</c:v>
                </c:pt>
                <c:pt idx="250">
                  <c:v>42935</c:v>
                </c:pt>
                <c:pt idx="251">
                  <c:v>42936</c:v>
                </c:pt>
                <c:pt idx="252">
                  <c:v>42937</c:v>
                </c:pt>
                <c:pt idx="253">
                  <c:v>42940</c:v>
                </c:pt>
                <c:pt idx="254">
                  <c:v>42941</c:v>
                </c:pt>
                <c:pt idx="255">
                  <c:v>42942</c:v>
                </c:pt>
                <c:pt idx="256">
                  <c:v>42943</c:v>
                </c:pt>
                <c:pt idx="257">
                  <c:v>42944</c:v>
                </c:pt>
                <c:pt idx="258">
                  <c:v>42947</c:v>
                </c:pt>
                <c:pt idx="259">
                  <c:v>42948</c:v>
                </c:pt>
                <c:pt idx="260">
                  <c:v>42949</c:v>
                </c:pt>
                <c:pt idx="261">
                  <c:v>42950</c:v>
                </c:pt>
                <c:pt idx="262">
                  <c:v>42951</c:v>
                </c:pt>
                <c:pt idx="263">
                  <c:v>42954</c:v>
                </c:pt>
                <c:pt idx="264">
                  <c:v>42955</c:v>
                </c:pt>
                <c:pt idx="265">
                  <c:v>42956</c:v>
                </c:pt>
                <c:pt idx="266">
                  <c:v>42957</c:v>
                </c:pt>
                <c:pt idx="267">
                  <c:v>42958</c:v>
                </c:pt>
                <c:pt idx="268">
                  <c:v>42961</c:v>
                </c:pt>
                <c:pt idx="269">
                  <c:v>42962</c:v>
                </c:pt>
                <c:pt idx="270">
                  <c:v>42963</c:v>
                </c:pt>
                <c:pt idx="271">
                  <c:v>42964</c:v>
                </c:pt>
                <c:pt idx="272">
                  <c:v>42965</c:v>
                </c:pt>
                <c:pt idx="273">
                  <c:v>42968</c:v>
                </c:pt>
                <c:pt idx="274">
                  <c:v>42969</c:v>
                </c:pt>
                <c:pt idx="275">
                  <c:v>42970</c:v>
                </c:pt>
                <c:pt idx="276">
                  <c:v>42971</c:v>
                </c:pt>
                <c:pt idx="277">
                  <c:v>42972</c:v>
                </c:pt>
                <c:pt idx="278">
                  <c:v>42976</c:v>
                </c:pt>
                <c:pt idx="279">
                  <c:v>42977</c:v>
                </c:pt>
                <c:pt idx="280">
                  <c:v>42978</c:v>
                </c:pt>
                <c:pt idx="281">
                  <c:v>42979</c:v>
                </c:pt>
                <c:pt idx="282">
                  <c:v>42983</c:v>
                </c:pt>
                <c:pt idx="283">
                  <c:v>42983</c:v>
                </c:pt>
                <c:pt idx="284">
                  <c:v>42984</c:v>
                </c:pt>
                <c:pt idx="285">
                  <c:v>42985</c:v>
                </c:pt>
                <c:pt idx="286">
                  <c:v>42986</c:v>
                </c:pt>
                <c:pt idx="287">
                  <c:v>42989</c:v>
                </c:pt>
                <c:pt idx="288">
                  <c:v>42990</c:v>
                </c:pt>
                <c:pt idx="289">
                  <c:v>42991</c:v>
                </c:pt>
                <c:pt idx="290">
                  <c:v>42992</c:v>
                </c:pt>
                <c:pt idx="291">
                  <c:v>42993</c:v>
                </c:pt>
                <c:pt idx="292">
                  <c:v>42996</c:v>
                </c:pt>
                <c:pt idx="293">
                  <c:v>42997</c:v>
                </c:pt>
                <c:pt idx="294">
                  <c:v>42998</c:v>
                </c:pt>
                <c:pt idx="295">
                  <c:v>42999</c:v>
                </c:pt>
                <c:pt idx="296">
                  <c:v>43000</c:v>
                </c:pt>
                <c:pt idx="297">
                  <c:v>43003</c:v>
                </c:pt>
                <c:pt idx="298">
                  <c:v>43004</c:v>
                </c:pt>
                <c:pt idx="299">
                  <c:v>43005</c:v>
                </c:pt>
                <c:pt idx="300">
                  <c:v>43006</c:v>
                </c:pt>
                <c:pt idx="301">
                  <c:v>43007</c:v>
                </c:pt>
                <c:pt idx="302">
                  <c:v>43010</c:v>
                </c:pt>
                <c:pt idx="303">
                  <c:v>43011</c:v>
                </c:pt>
                <c:pt idx="304">
                  <c:v>43012</c:v>
                </c:pt>
                <c:pt idx="305">
                  <c:v>43013</c:v>
                </c:pt>
                <c:pt idx="306">
                  <c:v>43014</c:v>
                </c:pt>
                <c:pt idx="307">
                  <c:v>43018</c:v>
                </c:pt>
                <c:pt idx="308">
                  <c:v>43018</c:v>
                </c:pt>
                <c:pt idx="309">
                  <c:v>43019</c:v>
                </c:pt>
                <c:pt idx="310">
                  <c:v>43020</c:v>
                </c:pt>
                <c:pt idx="311">
                  <c:v>43021</c:v>
                </c:pt>
                <c:pt idx="312">
                  <c:v>43024</c:v>
                </c:pt>
                <c:pt idx="313">
                  <c:v>43025</c:v>
                </c:pt>
                <c:pt idx="314">
                  <c:v>43026</c:v>
                </c:pt>
                <c:pt idx="315">
                  <c:v>43027</c:v>
                </c:pt>
                <c:pt idx="316">
                  <c:v>43028</c:v>
                </c:pt>
                <c:pt idx="317">
                  <c:v>43031</c:v>
                </c:pt>
                <c:pt idx="318">
                  <c:v>43032</c:v>
                </c:pt>
                <c:pt idx="319">
                  <c:v>43033</c:v>
                </c:pt>
                <c:pt idx="320">
                  <c:v>43034</c:v>
                </c:pt>
                <c:pt idx="321">
                  <c:v>43035</c:v>
                </c:pt>
                <c:pt idx="322">
                  <c:v>43038</c:v>
                </c:pt>
                <c:pt idx="323">
                  <c:v>43039</c:v>
                </c:pt>
                <c:pt idx="324">
                  <c:v>43040</c:v>
                </c:pt>
                <c:pt idx="325">
                  <c:v>43041</c:v>
                </c:pt>
                <c:pt idx="326">
                  <c:v>43042</c:v>
                </c:pt>
                <c:pt idx="327">
                  <c:v>43045</c:v>
                </c:pt>
                <c:pt idx="328">
                  <c:v>43046</c:v>
                </c:pt>
                <c:pt idx="329">
                  <c:v>43047</c:v>
                </c:pt>
                <c:pt idx="330">
                  <c:v>43048</c:v>
                </c:pt>
                <c:pt idx="331">
                  <c:v>43052</c:v>
                </c:pt>
                <c:pt idx="332">
                  <c:v>43052</c:v>
                </c:pt>
                <c:pt idx="333">
                  <c:v>43053</c:v>
                </c:pt>
                <c:pt idx="334">
                  <c:v>43054</c:v>
                </c:pt>
                <c:pt idx="335">
                  <c:v>43055</c:v>
                </c:pt>
                <c:pt idx="336">
                  <c:v>43056</c:v>
                </c:pt>
                <c:pt idx="337">
                  <c:v>43059</c:v>
                </c:pt>
                <c:pt idx="338">
                  <c:v>43060</c:v>
                </c:pt>
                <c:pt idx="339">
                  <c:v>43061</c:v>
                </c:pt>
                <c:pt idx="340">
                  <c:v>43063</c:v>
                </c:pt>
                <c:pt idx="341">
                  <c:v>43063</c:v>
                </c:pt>
                <c:pt idx="342">
                  <c:v>43066</c:v>
                </c:pt>
                <c:pt idx="343">
                  <c:v>43067</c:v>
                </c:pt>
                <c:pt idx="344">
                  <c:v>43068</c:v>
                </c:pt>
                <c:pt idx="345">
                  <c:v>43069</c:v>
                </c:pt>
                <c:pt idx="346">
                  <c:v>43070</c:v>
                </c:pt>
                <c:pt idx="347">
                  <c:v>43073</c:v>
                </c:pt>
                <c:pt idx="348">
                  <c:v>43074</c:v>
                </c:pt>
                <c:pt idx="349">
                  <c:v>43075</c:v>
                </c:pt>
                <c:pt idx="350">
                  <c:v>43076</c:v>
                </c:pt>
                <c:pt idx="351">
                  <c:v>43077</c:v>
                </c:pt>
                <c:pt idx="352">
                  <c:v>43080</c:v>
                </c:pt>
                <c:pt idx="353">
                  <c:v>43081</c:v>
                </c:pt>
                <c:pt idx="354">
                  <c:v>43082</c:v>
                </c:pt>
                <c:pt idx="355">
                  <c:v>43083</c:v>
                </c:pt>
                <c:pt idx="356">
                  <c:v>43084</c:v>
                </c:pt>
                <c:pt idx="357">
                  <c:v>43087</c:v>
                </c:pt>
                <c:pt idx="358">
                  <c:v>43088</c:v>
                </c:pt>
                <c:pt idx="359">
                  <c:v>43089</c:v>
                </c:pt>
                <c:pt idx="360">
                  <c:v>43090</c:v>
                </c:pt>
                <c:pt idx="361">
                  <c:v>43091</c:v>
                </c:pt>
                <c:pt idx="362">
                  <c:v>43096</c:v>
                </c:pt>
                <c:pt idx="363">
                  <c:v>43097</c:v>
                </c:pt>
                <c:pt idx="364">
                  <c:v>43098</c:v>
                </c:pt>
                <c:pt idx="365">
                  <c:v>43102</c:v>
                </c:pt>
                <c:pt idx="366">
                  <c:v>43103</c:v>
                </c:pt>
                <c:pt idx="367">
                  <c:v>43104</c:v>
                </c:pt>
                <c:pt idx="368">
                  <c:v>43105</c:v>
                </c:pt>
                <c:pt idx="369">
                  <c:v>43108</c:v>
                </c:pt>
                <c:pt idx="370">
                  <c:v>43109</c:v>
                </c:pt>
                <c:pt idx="371">
                  <c:v>43110</c:v>
                </c:pt>
                <c:pt idx="372">
                  <c:v>43111</c:v>
                </c:pt>
                <c:pt idx="373">
                  <c:v>43112</c:v>
                </c:pt>
                <c:pt idx="374">
                  <c:v>43116</c:v>
                </c:pt>
                <c:pt idx="375">
                  <c:v>43116</c:v>
                </c:pt>
                <c:pt idx="376">
                  <c:v>43117</c:v>
                </c:pt>
                <c:pt idx="377">
                  <c:v>43118</c:v>
                </c:pt>
                <c:pt idx="378">
                  <c:v>43119</c:v>
                </c:pt>
                <c:pt idx="379">
                  <c:v>43122</c:v>
                </c:pt>
                <c:pt idx="380">
                  <c:v>43123</c:v>
                </c:pt>
                <c:pt idx="381">
                  <c:v>43124</c:v>
                </c:pt>
                <c:pt idx="382">
                  <c:v>43125</c:v>
                </c:pt>
                <c:pt idx="383">
                  <c:v>43126</c:v>
                </c:pt>
                <c:pt idx="384">
                  <c:v>43129</c:v>
                </c:pt>
                <c:pt idx="385">
                  <c:v>43130</c:v>
                </c:pt>
                <c:pt idx="386">
                  <c:v>43131</c:v>
                </c:pt>
                <c:pt idx="387">
                  <c:v>43132</c:v>
                </c:pt>
                <c:pt idx="388">
                  <c:v>43133</c:v>
                </c:pt>
                <c:pt idx="389">
                  <c:v>43136</c:v>
                </c:pt>
                <c:pt idx="390">
                  <c:v>43137</c:v>
                </c:pt>
                <c:pt idx="391">
                  <c:v>43138</c:v>
                </c:pt>
                <c:pt idx="392">
                  <c:v>43139</c:v>
                </c:pt>
                <c:pt idx="393">
                  <c:v>43140</c:v>
                </c:pt>
                <c:pt idx="394">
                  <c:v>43143</c:v>
                </c:pt>
                <c:pt idx="395">
                  <c:v>43144</c:v>
                </c:pt>
                <c:pt idx="396">
                  <c:v>43145</c:v>
                </c:pt>
                <c:pt idx="397">
                  <c:v>43146</c:v>
                </c:pt>
                <c:pt idx="398">
                  <c:v>43147</c:v>
                </c:pt>
                <c:pt idx="399">
                  <c:v>43151</c:v>
                </c:pt>
                <c:pt idx="400">
                  <c:v>43151</c:v>
                </c:pt>
                <c:pt idx="401">
                  <c:v>43152</c:v>
                </c:pt>
                <c:pt idx="402">
                  <c:v>43153</c:v>
                </c:pt>
                <c:pt idx="403">
                  <c:v>43154</c:v>
                </c:pt>
                <c:pt idx="404">
                  <c:v>43157</c:v>
                </c:pt>
                <c:pt idx="405">
                  <c:v>43158</c:v>
                </c:pt>
                <c:pt idx="406">
                  <c:v>43159</c:v>
                </c:pt>
                <c:pt idx="407">
                  <c:v>43160</c:v>
                </c:pt>
                <c:pt idx="408">
                  <c:v>43161</c:v>
                </c:pt>
                <c:pt idx="409">
                  <c:v>43164</c:v>
                </c:pt>
                <c:pt idx="410">
                  <c:v>43165</c:v>
                </c:pt>
                <c:pt idx="411">
                  <c:v>43166</c:v>
                </c:pt>
                <c:pt idx="412">
                  <c:v>43167</c:v>
                </c:pt>
                <c:pt idx="413">
                  <c:v>43168</c:v>
                </c:pt>
                <c:pt idx="414">
                  <c:v>43171</c:v>
                </c:pt>
                <c:pt idx="415">
                  <c:v>43172</c:v>
                </c:pt>
                <c:pt idx="416">
                  <c:v>43173</c:v>
                </c:pt>
                <c:pt idx="417">
                  <c:v>43174</c:v>
                </c:pt>
                <c:pt idx="418">
                  <c:v>43175</c:v>
                </c:pt>
                <c:pt idx="419">
                  <c:v>43178</c:v>
                </c:pt>
                <c:pt idx="420">
                  <c:v>43179</c:v>
                </c:pt>
                <c:pt idx="421">
                  <c:v>43180</c:v>
                </c:pt>
                <c:pt idx="422">
                  <c:v>43181</c:v>
                </c:pt>
                <c:pt idx="423">
                  <c:v>43182</c:v>
                </c:pt>
                <c:pt idx="424">
                  <c:v>43185</c:v>
                </c:pt>
                <c:pt idx="425">
                  <c:v>43186</c:v>
                </c:pt>
                <c:pt idx="426">
                  <c:v>43187</c:v>
                </c:pt>
                <c:pt idx="427">
                  <c:v>43188</c:v>
                </c:pt>
                <c:pt idx="428">
                  <c:v>43193</c:v>
                </c:pt>
                <c:pt idx="429">
                  <c:v>43194</c:v>
                </c:pt>
                <c:pt idx="430">
                  <c:v>43195</c:v>
                </c:pt>
                <c:pt idx="431">
                  <c:v>43196</c:v>
                </c:pt>
                <c:pt idx="432">
                  <c:v>43199</c:v>
                </c:pt>
                <c:pt idx="433">
                  <c:v>43200</c:v>
                </c:pt>
                <c:pt idx="434">
                  <c:v>43201</c:v>
                </c:pt>
                <c:pt idx="435">
                  <c:v>43202</c:v>
                </c:pt>
                <c:pt idx="436">
                  <c:v>43203</c:v>
                </c:pt>
                <c:pt idx="437">
                  <c:v>43206</c:v>
                </c:pt>
                <c:pt idx="438">
                  <c:v>43207</c:v>
                </c:pt>
                <c:pt idx="439">
                  <c:v>43208</c:v>
                </c:pt>
                <c:pt idx="440">
                  <c:v>43209</c:v>
                </c:pt>
                <c:pt idx="441">
                  <c:v>43210</c:v>
                </c:pt>
                <c:pt idx="442">
                  <c:v>43213</c:v>
                </c:pt>
                <c:pt idx="443">
                  <c:v>43214</c:v>
                </c:pt>
                <c:pt idx="444">
                  <c:v>43215</c:v>
                </c:pt>
                <c:pt idx="445">
                  <c:v>43216</c:v>
                </c:pt>
                <c:pt idx="446">
                  <c:v>43217</c:v>
                </c:pt>
                <c:pt idx="447">
                  <c:v>43220</c:v>
                </c:pt>
                <c:pt idx="448">
                  <c:v>43221</c:v>
                </c:pt>
                <c:pt idx="449">
                  <c:v>43222</c:v>
                </c:pt>
                <c:pt idx="450">
                  <c:v>43223</c:v>
                </c:pt>
                <c:pt idx="451">
                  <c:v>43224</c:v>
                </c:pt>
                <c:pt idx="452">
                  <c:v>43228</c:v>
                </c:pt>
                <c:pt idx="453">
                  <c:v>43229</c:v>
                </c:pt>
                <c:pt idx="454">
                  <c:v>43230</c:v>
                </c:pt>
                <c:pt idx="455">
                  <c:v>43231</c:v>
                </c:pt>
                <c:pt idx="456">
                  <c:v>43234</c:v>
                </c:pt>
                <c:pt idx="457">
                  <c:v>43235</c:v>
                </c:pt>
                <c:pt idx="458">
                  <c:v>43236</c:v>
                </c:pt>
                <c:pt idx="459">
                  <c:v>43237</c:v>
                </c:pt>
                <c:pt idx="460">
                  <c:v>43238</c:v>
                </c:pt>
                <c:pt idx="461">
                  <c:v>43241</c:v>
                </c:pt>
                <c:pt idx="462">
                  <c:v>43242</c:v>
                </c:pt>
                <c:pt idx="463">
                  <c:v>43243</c:v>
                </c:pt>
                <c:pt idx="464">
                  <c:v>43244</c:v>
                </c:pt>
                <c:pt idx="465">
                  <c:v>43245</c:v>
                </c:pt>
                <c:pt idx="466">
                  <c:v>43249</c:v>
                </c:pt>
                <c:pt idx="467">
                  <c:v>43250</c:v>
                </c:pt>
                <c:pt idx="468">
                  <c:v>43251</c:v>
                </c:pt>
                <c:pt idx="469">
                  <c:v>43252</c:v>
                </c:pt>
                <c:pt idx="470">
                  <c:v>43255</c:v>
                </c:pt>
                <c:pt idx="471">
                  <c:v>43256</c:v>
                </c:pt>
                <c:pt idx="472">
                  <c:v>43257</c:v>
                </c:pt>
                <c:pt idx="473">
                  <c:v>43258</c:v>
                </c:pt>
                <c:pt idx="474">
                  <c:v>43259</c:v>
                </c:pt>
                <c:pt idx="475">
                  <c:v>43262</c:v>
                </c:pt>
                <c:pt idx="476">
                  <c:v>43263</c:v>
                </c:pt>
                <c:pt idx="477">
                  <c:v>43264</c:v>
                </c:pt>
                <c:pt idx="478">
                  <c:v>43265</c:v>
                </c:pt>
                <c:pt idx="479">
                  <c:v>43266</c:v>
                </c:pt>
                <c:pt idx="480">
                  <c:v>43269</c:v>
                </c:pt>
                <c:pt idx="481">
                  <c:v>43270</c:v>
                </c:pt>
                <c:pt idx="482">
                  <c:v>43271</c:v>
                </c:pt>
                <c:pt idx="483">
                  <c:v>43272</c:v>
                </c:pt>
                <c:pt idx="484">
                  <c:v>43273</c:v>
                </c:pt>
                <c:pt idx="485">
                  <c:v>43276</c:v>
                </c:pt>
                <c:pt idx="486">
                  <c:v>43277</c:v>
                </c:pt>
                <c:pt idx="487">
                  <c:v>43278</c:v>
                </c:pt>
                <c:pt idx="488">
                  <c:v>43279</c:v>
                </c:pt>
                <c:pt idx="489">
                  <c:v>43280</c:v>
                </c:pt>
                <c:pt idx="490">
                  <c:v>43283</c:v>
                </c:pt>
                <c:pt idx="491">
                  <c:v>43284</c:v>
                </c:pt>
                <c:pt idx="492">
                  <c:v>43286</c:v>
                </c:pt>
                <c:pt idx="493">
                  <c:v>43286</c:v>
                </c:pt>
                <c:pt idx="494">
                  <c:v>43287</c:v>
                </c:pt>
                <c:pt idx="495">
                  <c:v>43290</c:v>
                </c:pt>
                <c:pt idx="496">
                  <c:v>43291</c:v>
                </c:pt>
                <c:pt idx="497">
                  <c:v>43292</c:v>
                </c:pt>
                <c:pt idx="498">
                  <c:v>43293</c:v>
                </c:pt>
                <c:pt idx="499">
                  <c:v>43294</c:v>
                </c:pt>
                <c:pt idx="500">
                  <c:v>43297</c:v>
                </c:pt>
                <c:pt idx="501">
                  <c:v>43298</c:v>
                </c:pt>
                <c:pt idx="502">
                  <c:v>43299</c:v>
                </c:pt>
                <c:pt idx="503">
                  <c:v>43300</c:v>
                </c:pt>
                <c:pt idx="504">
                  <c:v>43301</c:v>
                </c:pt>
                <c:pt idx="505">
                  <c:v>43304</c:v>
                </c:pt>
                <c:pt idx="506">
                  <c:v>43305</c:v>
                </c:pt>
                <c:pt idx="507">
                  <c:v>43306</c:v>
                </c:pt>
                <c:pt idx="508">
                  <c:v>43307</c:v>
                </c:pt>
                <c:pt idx="509">
                  <c:v>43308</c:v>
                </c:pt>
                <c:pt idx="510">
                  <c:v>43311</c:v>
                </c:pt>
                <c:pt idx="511">
                  <c:v>43312</c:v>
                </c:pt>
                <c:pt idx="512">
                  <c:v>43313</c:v>
                </c:pt>
                <c:pt idx="513">
                  <c:v>43314</c:v>
                </c:pt>
                <c:pt idx="514">
                  <c:v>43315</c:v>
                </c:pt>
                <c:pt idx="515">
                  <c:v>43318</c:v>
                </c:pt>
                <c:pt idx="516">
                  <c:v>43319</c:v>
                </c:pt>
                <c:pt idx="517">
                  <c:v>43320</c:v>
                </c:pt>
                <c:pt idx="518">
                  <c:v>43327</c:v>
                </c:pt>
                <c:pt idx="519">
                  <c:v>43334</c:v>
                </c:pt>
                <c:pt idx="520">
                  <c:v>43342</c:v>
                </c:pt>
                <c:pt idx="521">
                  <c:v>43349</c:v>
                </c:pt>
                <c:pt idx="522">
                  <c:v>43356</c:v>
                </c:pt>
                <c:pt idx="523">
                  <c:v>43363</c:v>
                </c:pt>
                <c:pt idx="524">
                  <c:v>43370</c:v>
                </c:pt>
                <c:pt idx="525">
                  <c:v>43377</c:v>
                </c:pt>
                <c:pt idx="526">
                  <c:v>43384</c:v>
                </c:pt>
                <c:pt idx="527">
                  <c:v>43391</c:v>
                </c:pt>
                <c:pt idx="528">
                  <c:v>43398</c:v>
                </c:pt>
                <c:pt idx="529">
                  <c:v>43405</c:v>
                </c:pt>
                <c:pt idx="530">
                  <c:v>43412</c:v>
                </c:pt>
                <c:pt idx="531">
                  <c:v>43419</c:v>
                </c:pt>
                <c:pt idx="532">
                  <c:v>43427</c:v>
                </c:pt>
                <c:pt idx="533">
                  <c:v>43433</c:v>
                </c:pt>
                <c:pt idx="534">
                  <c:v>43440</c:v>
                </c:pt>
                <c:pt idx="535">
                  <c:v>43447</c:v>
                </c:pt>
                <c:pt idx="536">
                  <c:v>43454</c:v>
                </c:pt>
                <c:pt idx="537">
                  <c:v>43465</c:v>
                </c:pt>
                <c:pt idx="538">
                  <c:v>43472</c:v>
                </c:pt>
                <c:pt idx="539">
                  <c:v>43479</c:v>
                </c:pt>
                <c:pt idx="540">
                  <c:v>43487</c:v>
                </c:pt>
                <c:pt idx="541">
                  <c:v>43493</c:v>
                </c:pt>
                <c:pt idx="542">
                  <c:v>43500</c:v>
                </c:pt>
                <c:pt idx="543">
                  <c:v>43507</c:v>
                </c:pt>
                <c:pt idx="544">
                  <c:v>43515</c:v>
                </c:pt>
                <c:pt idx="545">
                  <c:v>43521</c:v>
                </c:pt>
                <c:pt idx="546">
                  <c:v>43528</c:v>
                </c:pt>
                <c:pt idx="547">
                  <c:v>43535</c:v>
                </c:pt>
                <c:pt idx="548">
                  <c:v>43542</c:v>
                </c:pt>
                <c:pt idx="549">
                  <c:v>43549</c:v>
                </c:pt>
                <c:pt idx="550">
                  <c:v>43556</c:v>
                </c:pt>
                <c:pt idx="551">
                  <c:v>43563</c:v>
                </c:pt>
                <c:pt idx="552">
                  <c:v>43570</c:v>
                </c:pt>
                <c:pt idx="553">
                  <c:v>43579</c:v>
                </c:pt>
                <c:pt idx="554">
                  <c:v>43584</c:v>
                </c:pt>
                <c:pt idx="555">
                  <c:v>43592</c:v>
                </c:pt>
                <c:pt idx="556">
                  <c:v>43598</c:v>
                </c:pt>
                <c:pt idx="557">
                  <c:v>43605</c:v>
                </c:pt>
                <c:pt idx="558">
                  <c:v>43613</c:v>
                </c:pt>
                <c:pt idx="559">
                  <c:v>43619</c:v>
                </c:pt>
                <c:pt idx="560">
                  <c:v>43626</c:v>
                </c:pt>
                <c:pt idx="561">
                  <c:v>43633</c:v>
                </c:pt>
                <c:pt idx="562">
                  <c:v>43640</c:v>
                </c:pt>
                <c:pt idx="563">
                  <c:v>43647</c:v>
                </c:pt>
                <c:pt idx="564">
                  <c:v>43654</c:v>
                </c:pt>
                <c:pt idx="565">
                  <c:v>43661</c:v>
                </c:pt>
                <c:pt idx="566">
                  <c:v>43668</c:v>
                </c:pt>
                <c:pt idx="567">
                  <c:v>43675</c:v>
                </c:pt>
                <c:pt idx="568">
                  <c:v>43682</c:v>
                </c:pt>
                <c:pt idx="569">
                  <c:v>43689</c:v>
                </c:pt>
                <c:pt idx="570">
                  <c:v>43696</c:v>
                </c:pt>
                <c:pt idx="571">
                  <c:v>43704</c:v>
                </c:pt>
                <c:pt idx="572">
                  <c:v>43711</c:v>
                </c:pt>
                <c:pt idx="573">
                  <c:v>43717</c:v>
                </c:pt>
                <c:pt idx="574">
                  <c:v>43724</c:v>
                </c:pt>
                <c:pt idx="575">
                  <c:v>43731</c:v>
                </c:pt>
                <c:pt idx="576">
                  <c:v>43738</c:v>
                </c:pt>
                <c:pt idx="577">
                  <c:v>43745</c:v>
                </c:pt>
                <c:pt idx="578">
                  <c:v>43753</c:v>
                </c:pt>
                <c:pt idx="579">
                  <c:v>43759</c:v>
                </c:pt>
                <c:pt idx="580">
                  <c:v>43766</c:v>
                </c:pt>
                <c:pt idx="581">
                  <c:v>43773</c:v>
                </c:pt>
                <c:pt idx="582">
                  <c:v>43781</c:v>
                </c:pt>
                <c:pt idx="583">
                  <c:v>43787</c:v>
                </c:pt>
                <c:pt idx="584">
                  <c:v>43794</c:v>
                </c:pt>
                <c:pt idx="585">
                  <c:v>43801</c:v>
                </c:pt>
                <c:pt idx="586">
                  <c:v>43808</c:v>
                </c:pt>
                <c:pt idx="587">
                  <c:v>43815</c:v>
                </c:pt>
                <c:pt idx="588">
                  <c:v>43822</c:v>
                </c:pt>
                <c:pt idx="589">
                  <c:v>43830</c:v>
                </c:pt>
                <c:pt idx="590">
                  <c:v>43837</c:v>
                </c:pt>
                <c:pt idx="591">
                  <c:v>43844</c:v>
                </c:pt>
                <c:pt idx="592">
                  <c:v>43851</c:v>
                </c:pt>
                <c:pt idx="593">
                  <c:v>43858</c:v>
                </c:pt>
                <c:pt idx="594">
                  <c:v>43865</c:v>
                </c:pt>
                <c:pt idx="595">
                  <c:v>43872</c:v>
                </c:pt>
                <c:pt idx="596">
                  <c:v>43879</c:v>
                </c:pt>
                <c:pt idx="597">
                  <c:v>43886</c:v>
                </c:pt>
                <c:pt idx="598">
                  <c:v>43893</c:v>
                </c:pt>
                <c:pt idx="599">
                  <c:v>43900</c:v>
                </c:pt>
                <c:pt idx="600">
                  <c:v>43907</c:v>
                </c:pt>
                <c:pt idx="601">
                  <c:v>43914</c:v>
                </c:pt>
                <c:pt idx="602">
                  <c:v>43921</c:v>
                </c:pt>
                <c:pt idx="603">
                  <c:v>43928</c:v>
                </c:pt>
                <c:pt idx="604">
                  <c:v>43937</c:v>
                </c:pt>
                <c:pt idx="605">
                  <c:v>43944</c:v>
                </c:pt>
                <c:pt idx="606">
                  <c:v>43951</c:v>
                </c:pt>
                <c:pt idx="607">
                  <c:v>43958</c:v>
                </c:pt>
                <c:pt idx="608">
                  <c:v>43965</c:v>
                </c:pt>
                <c:pt idx="609">
                  <c:v>43972</c:v>
                </c:pt>
                <c:pt idx="610">
                  <c:v>43979</c:v>
                </c:pt>
                <c:pt idx="611">
                  <c:v>43986</c:v>
                </c:pt>
                <c:pt idx="612">
                  <c:v>43993</c:v>
                </c:pt>
                <c:pt idx="613">
                  <c:v>44000</c:v>
                </c:pt>
                <c:pt idx="614">
                  <c:v>44007</c:v>
                </c:pt>
                <c:pt idx="615">
                  <c:v>44014</c:v>
                </c:pt>
                <c:pt idx="616">
                  <c:v>44021</c:v>
                </c:pt>
                <c:pt idx="617">
                  <c:v>44028</c:v>
                </c:pt>
                <c:pt idx="618">
                  <c:v>44035</c:v>
                </c:pt>
                <c:pt idx="619">
                  <c:v>44042</c:v>
                </c:pt>
                <c:pt idx="620">
                  <c:v>44049</c:v>
                </c:pt>
                <c:pt idx="621">
                  <c:v>44056</c:v>
                </c:pt>
                <c:pt idx="622">
                  <c:v>44063</c:v>
                </c:pt>
                <c:pt idx="623">
                  <c:v>44070</c:v>
                </c:pt>
                <c:pt idx="624">
                  <c:v>44077</c:v>
                </c:pt>
                <c:pt idx="625">
                  <c:v>44084</c:v>
                </c:pt>
                <c:pt idx="626">
                  <c:v>44091</c:v>
                </c:pt>
                <c:pt idx="627">
                  <c:v>44098</c:v>
                </c:pt>
                <c:pt idx="628">
                  <c:v>44105</c:v>
                </c:pt>
                <c:pt idx="629">
                  <c:v>44112</c:v>
                </c:pt>
                <c:pt idx="630">
                  <c:v>44119</c:v>
                </c:pt>
                <c:pt idx="631">
                  <c:v>44126</c:v>
                </c:pt>
                <c:pt idx="632">
                  <c:v>44133</c:v>
                </c:pt>
                <c:pt idx="633">
                  <c:v>44140</c:v>
                </c:pt>
                <c:pt idx="634">
                  <c:v>44147</c:v>
                </c:pt>
                <c:pt idx="635">
                  <c:v>44154</c:v>
                </c:pt>
                <c:pt idx="636">
                  <c:v>44162</c:v>
                </c:pt>
                <c:pt idx="637">
                  <c:v>44168</c:v>
                </c:pt>
                <c:pt idx="638">
                  <c:v>44175</c:v>
                </c:pt>
                <c:pt idx="639">
                  <c:v>44182</c:v>
                </c:pt>
                <c:pt idx="640">
                  <c:v>44189</c:v>
                </c:pt>
                <c:pt idx="641">
                  <c:v>44196</c:v>
                </c:pt>
                <c:pt idx="642">
                  <c:v>44203</c:v>
                </c:pt>
                <c:pt idx="643">
                  <c:v>44210</c:v>
                </c:pt>
                <c:pt idx="644">
                  <c:v>44217</c:v>
                </c:pt>
                <c:pt idx="645">
                  <c:v>44224</c:v>
                </c:pt>
                <c:pt idx="646">
                  <c:v>44231</c:v>
                </c:pt>
                <c:pt idx="647">
                  <c:v>44238</c:v>
                </c:pt>
                <c:pt idx="648">
                  <c:v>44245</c:v>
                </c:pt>
                <c:pt idx="649">
                  <c:v>44252</c:v>
                </c:pt>
                <c:pt idx="650">
                  <c:v>44259</c:v>
                </c:pt>
                <c:pt idx="651">
                  <c:v>44266</c:v>
                </c:pt>
                <c:pt idx="652">
                  <c:v>44273</c:v>
                </c:pt>
                <c:pt idx="653">
                  <c:v>44280</c:v>
                </c:pt>
                <c:pt idx="654">
                  <c:v>44287</c:v>
                </c:pt>
                <c:pt idx="655">
                  <c:v>44294</c:v>
                </c:pt>
                <c:pt idx="656">
                  <c:v>44301</c:v>
                </c:pt>
                <c:pt idx="657">
                  <c:v>44308</c:v>
                </c:pt>
                <c:pt idx="658">
                  <c:v>44315</c:v>
                </c:pt>
                <c:pt idx="659">
                  <c:v>44322</c:v>
                </c:pt>
                <c:pt idx="660">
                  <c:v>44329</c:v>
                </c:pt>
                <c:pt idx="661">
                  <c:v>44336</c:v>
                </c:pt>
                <c:pt idx="662">
                  <c:v>44343</c:v>
                </c:pt>
                <c:pt idx="663">
                  <c:v>44350</c:v>
                </c:pt>
                <c:pt idx="664">
                  <c:v>44357</c:v>
                </c:pt>
                <c:pt idx="665">
                  <c:v>44364</c:v>
                </c:pt>
                <c:pt idx="666">
                  <c:v>44371</c:v>
                </c:pt>
                <c:pt idx="667">
                  <c:v>44378</c:v>
                </c:pt>
                <c:pt idx="668">
                  <c:v>44385</c:v>
                </c:pt>
                <c:pt idx="669">
                  <c:v>44392</c:v>
                </c:pt>
                <c:pt idx="670">
                  <c:v>44399</c:v>
                </c:pt>
                <c:pt idx="671">
                  <c:v>44406</c:v>
                </c:pt>
                <c:pt idx="672">
                  <c:v>44413</c:v>
                </c:pt>
                <c:pt idx="673">
                  <c:v>44420</c:v>
                </c:pt>
                <c:pt idx="674">
                  <c:v>44427</c:v>
                </c:pt>
                <c:pt idx="675">
                  <c:v>44434</c:v>
                </c:pt>
                <c:pt idx="676">
                  <c:v>44441</c:v>
                </c:pt>
                <c:pt idx="677">
                  <c:v>44448</c:v>
                </c:pt>
                <c:pt idx="678">
                  <c:v>44455</c:v>
                </c:pt>
                <c:pt idx="679">
                  <c:v>44462</c:v>
                </c:pt>
                <c:pt idx="680">
                  <c:v>44469</c:v>
                </c:pt>
                <c:pt idx="681">
                  <c:v>44476</c:v>
                </c:pt>
                <c:pt idx="682">
                  <c:v>44483</c:v>
                </c:pt>
                <c:pt idx="683">
                  <c:v>44490</c:v>
                </c:pt>
                <c:pt idx="684">
                  <c:v>44497</c:v>
                </c:pt>
                <c:pt idx="685">
                  <c:v>44504</c:v>
                </c:pt>
                <c:pt idx="686">
                  <c:v>44512</c:v>
                </c:pt>
                <c:pt idx="687">
                  <c:v>44518</c:v>
                </c:pt>
                <c:pt idx="688">
                  <c:v>44526</c:v>
                </c:pt>
                <c:pt idx="689">
                  <c:v>44532</c:v>
                </c:pt>
                <c:pt idx="690">
                  <c:v>44539</c:v>
                </c:pt>
                <c:pt idx="691">
                  <c:v>44546</c:v>
                </c:pt>
                <c:pt idx="692">
                  <c:v>44553</c:v>
                </c:pt>
                <c:pt idx="693">
                  <c:v>44565</c:v>
                </c:pt>
                <c:pt idx="694">
                  <c:v>44568</c:v>
                </c:pt>
                <c:pt idx="695">
                  <c:v>44575</c:v>
                </c:pt>
                <c:pt idx="696">
                  <c:v>44582</c:v>
                </c:pt>
                <c:pt idx="697">
                  <c:v>44589</c:v>
                </c:pt>
                <c:pt idx="698">
                  <c:v>44596</c:v>
                </c:pt>
                <c:pt idx="699">
                  <c:v>44603</c:v>
                </c:pt>
                <c:pt idx="700">
                  <c:v>44610</c:v>
                </c:pt>
                <c:pt idx="701">
                  <c:v>44617</c:v>
                </c:pt>
                <c:pt idx="702">
                  <c:v>44624</c:v>
                </c:pt>
                <c:pt idx="703">
                  <c:v>44631</c:v>
                </c:pt>
                <c:pt idx="704">
                  <c:v>44638</c:v>
                </c:pt>
                <c:pt idx="705">
                  <c:v>44645</c:v>
                </c:pt>
                <c:pt idx="706">
                  <c:v>44652</c:v>
                </c:pt>
                <c:pt idx="707">
                  <c:v>44659</c:v>
                </c:pt>
                <c:pt idx="708">
                  <c:v>44670</c:v>
                </c:pt>
                <c:pt idx="709">
                  <c:v>44673</c:v>
                </c:pt>
                <c:pt idx="710">
                  <c:v>44680</c:v>
                </c:pt>
                <c:pt idx="711">
                  <c:v>44687</c:v>
                </c:pt>
                <c:pt idx="712">
                  <c:v>44694</c:v>
                </c:pt>
                <c:pt idx="713">
                  <c:v>44701</c:v>
                </c:pt>
                <c:pt idx="714">
                  <c:v>44708</c:v>
                </c:pt>
                <c:pt idx="715">
                  <c:v>44715</c:v>
                </c:pt>
                <c:pt idx="716">
                  <c:v>44722</c:v>
                </c:pt>
                <c:pt idx="717">
                  <c:v>44729</c:v>
                </c:pt>
                <c:pt idx="718">
                  <c:v>44736</c:v>
                </c:pt>
                <c:pt idx="719">
                  <c:v>44743</c:v>
                </c:pt>
                <c:pt idx="720">
                  <c:v>44750</c:v>
                </c:pt>
                <c:pt idx="721">
                  <c:v>44757</c:v>
                </c:pt>
                <c:pt idx="722">
                  <c:v>44764</c:v>
                </c:pt>
                <c:pt idx="723">
                  <c:v>44771</c:v>
                </c:pt>
                <c:pt idx="724">
                  <c:v>44778</c:v>
                </c:pt>
                <c:pt idx="725">
                  <c:v>44785</c:v>
                </c:pt>
                <c:pt idx="726">
                  <c:v>44792</c:v>
                </c:pt>
                <c:pt idx="727">
                  <c:v>44799</c:v>
                </c:pt>
                <c:pt idx="728">
                  <c:v>44806</c:v>
                </c:pt>
                <c:pt idx="729">
                  <c:v>44813</c:v>
                </c:pt>
                <c:pt idx="730">
                  <c:v>44820</c:v>
                </c:pt>
                <c:pt idx="731">
                  <c:v>44827</c:v>
                </c:pt>
                <c:pt idx="732">
                  <c:v>44834</c:v>
                </c:pt>
                <c:pt idx="733">
                  <c:v>44841</c:v>
                </c:pt>
                <c:pt idx="734">
                  <c:v>44848</c:v>
                </c:pt>
                <c:pt idx="735">
                  <c:v>44855</c:v>
                </c:pt>
                <c:pt idx="736">
                  <c:v>44862</c:v>
                </c:pt>
                <c:pt idx="737">
                  <c:v>44869</c:v>
                </c:pt>
                <c:pt idx="738">
                  <c:v>44879</c:v>
                </c:pt>
                <c:pt idx="739">
                  <c:v>44883</c:v>
                </c:pt>
                <c:pt idx="740">
                  <c:v>44890</c:v>
                </c:pt>
                <c:pt idx="741">
                  <c:v>44897</c:v>
                </c:pt>
                <c:pt idx="742">
                  <c:v>44904</c:v>
                </c:pt>
                <c:pt idx="743">
                  <c:v>44911</c:v>
                </c:pt>
                <c:pt idx="744">
                  <c:v>44918</c:v>
                </c:pt>
                <c:pt idx="745">
                  <c:v>44925</c:v>
                </c:pt>
                <c:pt idx="746">
                  <c:v>44932</c:v>
                </c:pt>
                <c:pt idx="747">
                  <c:v>44939</c:v>
                </c:pt>
                <c:pt idx="748">
                  <c:v>44946</c:v>
                </c:pt>
                <c:pt idx="749">
                  <c:v>44953</c:v>
                </c:pt>
                <c:pt idx="750">
                  <c:v>44960</c:v>
                </c:pt>
                <c:pt idx="751">
                  <c:v>44967</c:v>
                </c:pt>
                <c:pt idx="752">
                  <c:v>44974</c:v>
                </c:pt>
                <c:pt idx="753">
                  <c:v>44981</c:v>
                </c:pt>
                <c:pt idx="754">
                  <c:v>44988</c:v>
                </c:pt>
                <c:pt idx="755">
                  <c:v>44995</c:v>
                </c:pt>
                <c:pt idx="756">
                  <c:v>45002</c:v>
                </c:pt>
                <c:pt idx="757">
                  <c:v>45009</c:v>
                </c:pt>
                <c:pt idx="758">
                  <c:v>45016</c:v>
                </c:pt>
                <c:pt idx="759">
                  <c:v>45027</c:v>
                </c:pt>
                <c:pt idx="760">
                  <c:v>45030</c:v>
                </c:pt>
                <c:pt idx="761">
                  <c:v>45037</c:v>
                </c:pt>
                <c:pt idx="762">
                  <c:v>45044</c:v>
                </c:pt>
                <c:pt idx="763">
                  <c:v>45051</c:v>
                </c:pt>
                <c:pt idx="764">
                  <c:v>45058</c:v>
                </c:pt>
                <c:pt idx="765">
                  <c:v>45065</c:v>
                </c:pt>
                <c:pt idx="766">
                  <c:v>45072</c:v>
                </c:pt>
                <c:pt idx="767">
                  <c:v>45079</c:v>
                </c:pt>
                <c:pt idx="768">
                  <c:v>45086</c:v>
                </c:pt>
                <c:pt idx="769">
                  <c:v>45093</c:v>
                </c:pt>
                <c:pt idx="770">
                  <c:v>45100</c:v>
                </c:pt>
                <c:pt idx="771">
                  <c:v>45107</c:v>
                </c:pt>
                <c:pt idx="772">
                  <c:v>45114</c:v>
                </c:pt>
                <c:pt idx="773">
                  <c:v>45121</c:v>
                </c:pt>
                <c:pt idx="774">
                  <c:v>45128</c:v>
                </c:pt>
                <c:pt idx="775">
                  <c:v>45135</c:v>
                </c:pt>
                <c:pt idx="776">
                  <c:v>45142</c:v>
                </c:pt>
                <c:pt idx="777">
                  <c:v>45149</c:v>
                </c:pt>
                <c:pt idx="778">
                  <c:v>45156</c:v>
                </c:pt>
                <c:pt idx="779">
                  <c:v>45163</c:v>
                </c:pt>
                <c:pt idx="780">
                  <c:v>45170</c:v>
                </c:pt>
                <c:pt idx="781">
                  <c:v>45177</c:v>
                </c:pt>
                <c:pt idx="782">
                  <c:v>45184</c:v>
                </c:pt>
                <c:pt idx="783">
                  <c:v>45191</c:v>
                </c:pt>
                <c:pt idx="784">
                  <c:v>45198</c:v>
                </c:pt>
                <c:pt idx="785">
                  <c:v>45205</c:v>
                </c:pt>
                <c:pt idx="786">
                  <c:v>45212</c:v>
                </c:pt>
                <c:pt idx="787">
                  <c:v>45219</c:v>
                </c:pt>
                <c:pt idx="788">
                  <c:v>45226</c:v>
                </c:pt>
                <c:pt idx="789">
                  <c:v>45233</c:v>
                </c:pt>
                <c:pt idx="790">
                  <c:v>45243</c:v>
                </c:pt>
                <c:pt idx="791">
                  <c:v>45247</c:v>
                </c:pt>
                <c:pt idx="792">
                  <c:v>45254</c:v>
                </c:pt>
                <c:pt idx="793">
                  <c:v>45261</c:v>
                </c:pt>
                <c:pt idx="794">
                  <c:v>45268</c:v>
                </c:pt>
                <c:pt idx="795">
                  <c:v>45275</c:v>
                </c:pt>
                <c:pt idx="796">
                  <c:v>45282</c:v>
                </c:pt>
                <c:pt idx="797">
                  <c:v>45289</c:v>
                </c:pt>
                <c:pt idx="798">
                  <c:v>45296</c:v>
                </c:pt>
                <c:pt idx="799">
                  <c:v>45303</c:v>
                </c:pt>
                <c:pt idx="800">
                  <c:v>45310</c:v>
                </c:pt>
                <c:pt idx="801">
                  <c:v>45317</c:v>
                </c:pt>
                <c:pt idx="802">
                  <c:v>45324</c:v>
                </c:pt>
                <c:pt idx="803">
                  <c:v>45331</c:v>
                </c:pt>
                <c:pt idx="804">
                  <c:v>45338</c:v>
                </c:pt>
                <c:pt idx="805">
                  <c:v>45345</c:v>
                </c:pt>
                <c:pt idx="806">
                  <c:v>45352</c:v>
                </c:pt>
                <c:pt idx="807">
                  <c:v>45359</c:v>
                </c:pt>
                <c:pt idx="808">
                  <c:v>45366</c:v>
                </c:pt>
                <c:pt idx="809">
                  <c:v>45373</c:v>
                </c:pt>
                <c:pt idx="810">
                  <c:v>45384</c:v>
                </c:pt>
                <c:pt idx="811">
                  <c:v>45387</c:v>
                </c:pt>
                <c:pt idx="812">
                  <c:v>45394</c:v>
                </c:pt>
                <c:pt idx="813">
                  <c:v>45401</c:v>
                </c:pt>
                <c:pt idx="814">
                  <c:v>45408</c:v>
                </c:pt>
                <c:pt idx="815">
                  <c:v>45415</c:v>
                </c:pt>
                <c:pt idx="816">
                  <c:v>45422</c:v>
                </c:pt>
                <c:pt idx="817">
                  <c:v>45429</c:v>
                </c:pt>
                <c:pt idx="818">
                  <c:v>45436</c:v>
                </c:pt>
                <c:pt idx="819">
                  <c:v>45443</c:v>
                </c:pt>
                <c:pt idx="820">
                  <c:v>45450</c:v>
                </c:pt>
                <c:pt idx="821">
                  <c:v>45457</c:v>
                </c:pt>
                <c:pt idx="822">
                  <c:v>45464</c:v>
                </c:pt>
                <c:pt idx="823">
                  <c:v>45471</c:v>
                </c:pt>
                <c:pt idx="824">
                  <c:v>45478</c:v>
                </c:pt>
                <c:pt idx="825">
                  <c:v>45485</c:v>
                </c:pt>
                <c:pt idx="826">
                  <c:v>45492</c:v>
                </c:pt>
                <c:pt idx="827">
                  <c:v>45499</c:v>
                </c:pt>
                <c:pt idx="828">
                  <c:v>45506</c:v>
                </c:pt>
                <c:pt idx="829">
                  <c:v>45513</c:v>
                </c:pt>
                <c:pt idx="830">
                  <c:v>45520</c:v>
                </c:pt>
                <c:pt idx="831">
                  <c:v>45527</c:v>
                </c:pt>
                <c:pt idx="832">
                  <c:v>45534</c:v>
                </c:pt>
                <c:pt idx="833">
                  <c:v>45541</c:v>
                </c:pt>
                <c:pt idx="834">
                  <c:v>45548</c:v>
                </c:pt>
                <c:pt idx="835">
                  <c:v>45555</c:v>
                </c:pt>
                <c:pt idx="836">
                  <c:v>45562</c:v>
                </c:pt>
                <c:pt idx="837">
                  <c:v>45569</c:v>
                </c:pt>
                <c:pt idx="838">
                  <c:v>45576</c:v>
                </c:pt>
                <c:pt idx="839">
                  <c:v>45583</c:v>
                </c:pt>
                <c:pt idx="840">
                  <c:v>45590</c:v>
                </c:pt>
                <c:pt idx="841">
                  <c:v>45597</c:v>
                </c:pt>
                <c:pt idx="842">
                  <c:v>45604</c:v>
                </c:pt>
                <c:pt idx="843">
                  <c:v>45611</c:v>
                </c:pt>
                <c:pt idx="844">
                  <c:v>45618</c:v>
                </c:pt>
                <c:pt idx="845">
                  <c:v>45625</c:v>
                </c:pt>
                <c:pt idx="846">
                  <c:v>45632</c:v>
                </c:pt>
                <c:pt idx="847">
                  <c:v>45639</c:v>
                </c:pt>
                <c:pt idx="848">
                  <c:v>45646</c:v>
                </c:pt>
                <c:pt idx="849">
                  <c:v>45657</c:v>
                </c:pt>
                <c:pt idx="850">
                  <c:v>45664</c:v>
                </c:pt>
                <c:pt idx="851">
                  <c:v>45671</c:v>
                </c:pt>
                <c:pt idx="852">
                  <c:v>45678</c:v>
                </c:pt>
                <c:pt idx="853">
                  <c:v>45685</c:v>
                </c:pt>
                <c:pt idx="854">
                  <c:v>45692</c:v>
                </c:pt>
                <c:pt idx="855">
                  <c:v>45699</c:v>
                </c:pt>
                <c:pt idx="856">
                  <c:v>45706</c:v>
                </c:pt>
                <c:pt idx="857">
                  <c:v>45713</c:v>
                </c:pt>
                <c:pt idx="858">
                  <c:v>45720</c:v>
                </c:pt>
                <c:pt idx="859">
                  <c:v>45727</c:v>
                </c:pt>
                <c:pt idx="860">
                  <c:v>45734</c:v>
                </c:pt>
                <c:pt idx="861">
                  <c:v>45741</c:v>
                </c:pt>
                <c:pt idx="862">
                  <c:v>45748</c:v>
                </c:pt>
                <c:pt idx="863">
                  <c:v>45755</c:v>
                </c:pt>
                <c:pt idx="864">
                  <c:v>45762</c:v>
                </c:pt>
                <c:pt idx="865">
                  <c:v>45771</c:v>
                </c:pt>
                <c:pt idx="866">
                  <c:v>45778</c:v>
                </c:pt>
                <c:pt idx="867">
                  <c:v>45785</c:v>
                </c:pt>
                <c:pt idx="868">
                  <c:v>45792</c:v>
                </c:pt>
                <c:pt idx="869">
                  <c:v>45799</c:v>
                </c:pt>
                <c:pt idx="870">
                  <c:v>45806</c:v>
                </c:pt>
                <c:pt idx="871">
                  <c:v>45813</c:v>
                </c:pt>
                <c:pt idx="872">
                  <c:v>45820</c:v>
                </c:pt>
                <c:pt idx="873">
                  <c:v>45827</c:v>
                </c:pt>
                <c:pt idx="874">
                  <c:v>45834</c:v>
                </c:pt>
                <c:pt idx="875">
                  <c:v>45841</c:v>
                </c:pt>
                <c:pt idx="876">
                  <c:v>45848</c:v>
                </c:pt>
                <c:pt idx="877">
                  <c:v>45855</c:v>
                </c:pt>
                <c:pt idx="878">
                  <c:v>45862</c:v>
                </c:pt>
                <c:pt idx="879">
                  <c:v>45869</c:v>
                </c:pt>
                <c:pt idx="880">
                  <c:v>45876</c:v>
                </c:pt>
                <c:pt idx="881">
                  <c:v>45883</c:v>
                </c:pt>
                <c:pt idx="882">
                  <c:v>45890</c:v>
                </c:pt>
                <c:pt idx="883">
                  <c:v>45897</c:v>
                </c:pt>
                <c:pt idx="884">
                  <c:v>45904</c:v>
                </c:pt>
                <c:pt idx="885">
                  <c:v>45911</c:v>
                </c:pt>
                <c:pt idx="886">
                  <c:v>45918</c:v>
                </c:pt>
                <c:pt idx="887">
                  <c:v>45925</c:v>
                </c:pt>
                <c:pt idx="888">
                  <c:v>45932</c:v>
                </c:pt>
                <c:pt idx="889">
                  <c:v>45939</c:v>
                </c:pt>
                <c:pt idx="890">
                  <c:v>45946</c:v>
                </c:pt>
                <c:pt idx="891">
                  <c:v>45953</c:v>
                </c:pt>
                <c:pt idx="892">
                  <c:v>45960</c:v>
                </c:pt>
                <c:pt idx="893">
                  <c:v>45967</c:v>
                </c:pt>
                <c:pt idx="894">
                  <c:v>45974</c:v>
                </c:pt>
                <c:pt idx="895">
                  <c:v>45981</c:v>
                </c:pt>
                <c:pt idx="896">
                  <c:v>45989</c:v>
                </c:pt>
                <c:pt idx="897">
                  <c:v>45995</c:v>
                </c:pt>
                <c:pt idx="898">
                  <c:v>46002</c:v>
                </c:pt>
                <c:pt idx="899">
                  <c:v>46009</c:v>
                </c:pt>
                <c:pt idx="900">
                  <c:v>46020</c:v>
                </c:pt>
                <c:pt idx="901">
                  <c:v>46024</c:v>
                </c:pt>
                <c:pt idx="902">
                  <c:v>46030</c:v>
                </c:pt>
                <c:pt idx="903">
                  <c:v>46037</c:v>
                </c:pt>
                <c:pt idx="904">
                  <c:v>46044</c:v>
                </c:pt>
                <c:pt idx="905">
                  <c:v>46051</c:v>
                </c:pt>
                <c:pt idx="906">
                  <c:v>46058</c:v>
                </c:pt>
                <c:pt idx="907">
                  <c:v>46065</c:v>
                </c:pt>
                <c:pt idx="908">
                  <c:v>46072</c:v>
                </c:pt>
                <c:pt idx="909">
                  <c:v>46079</c:v>
                </c:pt>
                <c:pt idx="910">
                  <c:v>46086</c:v>
                </c:pt>
                <c:pt idx="911">
                  <c:v>46093</c:v>
                </c:pt>
                <c:pt idx="912">
                  <c:v>46100</c:v>
                </c:pt>
                <c:pt idx="913">
                  <c:v>46107</c:v>
                </c:pt>
                <c:pt idx="914">
                  <c:v>46114</c:v>
                </c:pt>
                <c:pt idx="915">
                  <c:v>46121</c:v>
                </c:pt>
                <c:pt idx="916">
                  <c:v>46128</c:v>
                </c:pt>
                <c:pt idx="917">
                  <c:v>46135</c:v>
                </c:pt>
                <c:pt idx="918">
                  <c:v>46142</c:v>
                </c:pt>
                <c:pt idx="919">
                  <c:v>46149</c:v>
                </c:pt>
                <c:pt idx="920">
                  <c:v>46156</c:v>
                </c:pt>
                <c:pt idx="921">
                  <c:v>46163</c:v>
                </c:pt>
                <c:pt idx="922">
                  <c:v>46170</c:v>
                </c:pt>
                <c:pt idx="923">
                  <c:v>46177</c:v>
                </c:pt>
                <c:pt idx="924">
                  <c:v>46184</c:v>
                </c:pt>
                <c:pt idx="925">
                  <c:v>46191</c:v>
                </c:pt>
                <c:pt idx="926">
                  <c:v>46198</c:v>
                </c:pt>
                <c:pt idx="927">
                  <c:v>46205</c:v>
                </c:pt>
                <c:pt idx="928">
                  <c:v>46212</c:v>
                </c:pt>
                <c:pt idx="929">
                  <c:v>46219</c:v>
                </c:pt>
                <c:pt idx="930">
                  <c:v>46226</c:v>
                </c:pt>
                <c:pt idx="931">
                  <c:v>46233</c:v>
                </c:pt>
                <c:pt idx="932">
                  <c:v>46240</c:v>
                </c:pt>
                <c:pt idx="933">
                  <c:v>46247</c:v>
                </c:pt>
                <c:pt idx="934">
                  <c:v>46254</c:v>
                </c:pt>
                <c:pt idx="935">
                  <c:v>46261</c:v>
                </c:pt>
                <c:pt idx="936">
                  <c:v>46268</c:v>
                </c:pt>
                <c:pt idx="937">
                  <c:v>46275</c:v>
                </c:pt>
                <c:pt idx="938">
                  <c:v>46282</c:v>
                </c:pt>
                <c:pt idx="939">
                  <c:v>46289</c:v>
                </c:pt>
                <c:pt idx="940">
                  <c:v>46296</c:v>
                </c:pt>
                <c:pt idx="941">
                  <c:v>46303</c:v>
                </c:pt>
                <c:pt idx="942">
                  <c:v>46310</c:v>
                </c:pt>
                <c:pt idx="943">
                  <c:v>46317</c:v>
                </c:pt>
                <c:pt idx="944">
                  <c:v>46324</c:v>
                </c:pt>
                <c:pt idx="945">
                  <c:v>46331</c:v>
                </c:pt>
                <c:pt idx="946">
                  <c:v>46338</c:v>
                </c:pt>
                <c:pt idx="947">
                  <c:v>46345</c:v>
                </c:pt>
                <c:pt idx="948">
                  <c:v>46353</c:v>
                </c:pt>
                <c:pt idx="949">
                  <c:v>46359</c:v>
                </c:pt>
                <c:pt idx="950">
                  <c:v>46366</c:v>
                </c:pt>
                <c:pt idx="951">
                  <c:v>46373</c:v>
                </c:pt>
                <c:pt idx="952">
                  <c:v>46380</c:v>
                </c:pt>
                <c:pt idx="953">
                  <c:v>46387</c:v>
                </c:pt>
                <c:pt idx="954">
                  <c:v>46394</c:v>
                </c:pt>
                <c:pt idx="955">
                  <c:v>46401</c:v>
                </c:pt>
                <c:pt idx="956">
                  <c:v>46408</c:v>
                </c:pt>
                <c:pt idx="957">
                  <c:v>46415</c:v>
                </c:pt>
                <c:pt idx="958">
                  <c:v>46422</c:v>
                </c:pt>
                <c:pt idx="959">
                  <c:v>46429</c:v>
                </c:pt>
                <c:pt idx="960">
                  <c:v>46436</c:v>
                </c:pt>
                <c:pt idx="961">
                  <c:v>46443</c:v>
                </c:pt>
                <c:pt idx="962">
                  <c:v>46450</c:v>
                </c:pt>
                <c:pt idx="963">
                  <c:v>46457</c:v>
                </c:pt>
                <c:pt idx="964">
                  <c:v>46464</c:v>
                </c:pt>
                <c:pt idx="965">
                  <c:v>46471</c:v>
                </c:pt>
                <c:pt idx="966">
                  <c:v>46478</c:v>
                </c:pt>
                <c:pt idx="967">
                  <c:v>46485</c:v>
                </c:pt>
                <c:pt idx="968">
                  <c:v>46492</c:v>
                </c:pt>
                <c:pt idx="969">
                  <c:v>46499</c:v>
                </c:pt>
                <c:pt idx="970">
                  <c:v>46506</c:v>
                </c:pt>
                <c:pt idx="971">
                  <c:v>46513</c:v>
                </c:pt>
                <c:pt idx="972">
                  <c:v>46520</c:v>
                </c:pt>
                <c:pt idx="973">
                  <c:v>46527</c:v>
                </c:pt>
                <c:pt idx="974">
                  <c:v>46534</c:v>
                </c:pt>
                <c:pt idx="975">
                  <c:v>46541</c:v>
                </c:pt>
                <c:pt idx="976">
                  <c:v>46548</c:v>
                </c:pt>
                <c:pt idx="977">
                  <c:v>46555</c:v>
                </c:pt>
                <c:pt idx="978">
                  <c:v>46562</c:v>
                </c:pt>
                <c:pt idx="979">
                  <c:v>46569</c:v>
                </c:pt>
                <c:pt idx="980">
                  <c:v>46576</c:v>
                </c:pt>
                <c:pt idx="981">
                  <c:v>46583</c:v>
                </c:pt>
                <c:pt idx="982">
                  <c:v>46590</c:v>
                </c:pt>
                <c:pt idx="983">
                  <c:v>46597</c:v>
                </c:pt>
                <c:pt idx="984">
                  <c:v>46604</c:v>
                </c:pt>
                <c:pt idx="985">
                  <c:v>46611</c:v>
                </c:pt>
                <c:pt idx="986">
                  <c:v>46618</c:v>
                </c:pt>
                <c:pt idx="987">
                  <c:v>46625</c:v>
                </c:pt>
                <c:pt idx="988">
                  <c:v>46632</c:v>
                </c:pt>
                <c:pt idx="989">
                  <c:v>46639</c:v>
                </c:pt>
                <c:pt idx="990">
                  <c:v>46646</c:v>
                </c:pt>
                <c:pt idx="991">
                  <c:v>46653</c:v>
                </c:pt>
                <c:pt idx="992">
                  <c:v>46660</c:v>
                </c:pt>
                <c:pt idx="993">
                  <c:v>46667</c:v>
                </c:pt>
                <c:pt idx="994">
                  <c:v>46674</c:v>
                </c:pt>
                <c:pt idx="995">
                  <c:v>46681</c:v>
                </c:pt>
                <c:pt idx="996">
                  <c:v>46688</c:v>
                </c:pt>
                <c:pt idx="997">
                  <c:v>46695</c:v>
                </c:pt>
                <c:pt idx="998">
                  <c:v>46703</c:v>
                </c:pt>
                <c:pt idx="999">
                  <c:v>46709</c:v>
                </c:pt>
                <c:pt idx="1000">
                  <c:v>46717</c:v>
                </c:pt>
                <c:pt idx="1001">
                  <c:v>46723</c:v>
                </c:pt>
                <c:pt idx="1002">
                  <c:v>46730</c:v>
                </c:pt>
                <c:pt idx="1003">
                  <c:v>46737</c:v>
                </c:pt>
                <c:pt idx="1004">
                  <c:v>46744</c:v>
                </c:pt>
                <c:pt idx="1005">
                  <c:v>46756</c:v>
                </c:pt>
                <c:pt idx="1006">
                  <c:v>46759</c:v>
                </c:pt>
                <c:pt idx="1007">
                  <c:v>46766</c:v>
                </c:pt>
                <c:pt idx="1008">
                  <c:v>46773</c:v>
                </c:pt>
                <c:pt idx="1009">
                  <c:v>46780</c:v>
                </c:pt>
                <c:pt idx="1010">
                  <c:v>46787</c:v>
                </c:pt>
                <c:pt idx="1011">
                  <c:v>46794</c:v>
                </c:pt>
                <c:pt idx="1012">
                  <c:v>46801</c:v>
                </c:pt>
                <c:pt idx="1013">
                  <c:v>46808</c:v>
                </c:pt>
                <c:pt idx="1014">
                  <c:v>46815</c:v>
                </c:pt>
                <c:pt idx="1015">
                  <c:v>46822</c:v>
                </c:pt>
                <c:pt idx="1016">
                  <c:v>46829</c:v>
                </c:pt>
                <c:pt idx="1017">
                  <c:v>46836</c:v>
                </c:pt>
                <c:pt idx="1018">
                  <c:v>46843</c:v>
                </c:pt>
                <c:pt idx="1019">
                  <c:v>46850</c:v>
                </c:pt>
                <c:pt idx="1020">
                  <c:v>46861</c:v>
                </c:pt>
                <c:pt idx="1021">
                  <c:v>46864</c:v>
                </c:pt>
                <c:pt idx="1022">
                  <c:v>46871</c:v>
                </c:pt>
                <c:pt idx="1023">
                  <c:v>46878</c:v>
                </c:pt>
                <c:pt idx="1024">
                  <c:v>46885</c:v>
                </c:pt>
                <c:pt idx="1025">
                  <c:v>46892</c:v>
                </c:pt>
                <c:pt idx="1026">
                  <c:v>46899</c:v>
                </c:pt>
                <c:pt idx="1027">
                  <c:v>46906</c:v>
                </c:pt>
                <c:pt idx="1028">
                  <c:v>46913</c:v>
                </c:pt>
                <c:pt idx="1029">
                  <c:v>46920</c:v>
                </c:pt>
                <c:pt idx="1030">
                  <c:v>46927</c:v>
                </c:pt>
                <c:pt idx="1031">
                  <c:v>46934</c:v>
                </c:pt>
                <c:pt idx="1032">
                  <c:v>46941</c:v>
                </c:pt>
                <c:pt idx="1033">
                  <c:v>46948</c:v>
                </c:pt>
                <c:pt idx="1034">
                  <c:v>46955</c:v>
                </c:pt>
                <c:pt idx="1035">
                  <c:v>46962</c:v>
                </c:pt>
                <c:pt idx="1036">
                  <c:v>46969</c:v>
                </c:pt>
                <c:pt idx="1037">
                  <c:v>46976</c:v>
                </c:pt>
                <c:pt idx="1038">
                  <c:v>46983</c:v>
                </c:pt>
                <c:pt idx="1039">
                  <c:v>46990</c:v>
                </c:pt>
                <c:pt idx="1040">
                  <c:v>46997</c:v>
                </c:pt>
                <c:pt idx="1041">
                  <c:v>47004</c:v>
                </c:pt>
                <c:pt idx="1042">
                  <c:v>47011</c:v>
                </c:pt>
                <c:pt idx="1043">
                  <c:v>47018</c:v>
                </c:pt>
                <c:pt idx="1044">
                  <c:v>47025</c:v>
                </c:pt>
                <c:pt idx="1045">
                  <c:v>47032</c:v>
                </c:pt>
                <c:pt idx="1046">
                  <c:v>47039</c:v>
                </c:pt>
                <c:pt idx="1047">
                  <c:v>47046</c:v>
                </c:pt>
                <c:pt idx="1048">
                  <c:v>47053</c:v>
                </c:pt>
                <c:pt idx="1049">
                  <c:v>47060</c:v>
                </c:pt>
                <c:pt idx="1050">
                  <c:v>47070</c:v>
                </c:pt>
                <c:pt idx="1051">
                  <c:v>47074</c:v>
                </c:pt>
                <c:pt idx="1052">
                  <c:v>47081</c:v>
                </c:pt>
                <c:pt idx="1053">
                  <c:v>47088</c:v>
                </c:pt>
                <c:pt idx="1054">
                  <c:v>47095</c:v>
                </c:pt>
                <c:pt idx="1055">
                  <c:v>47102</c:v>
                </c:pt>
                <c:pt idx="1056">
                  <c:v>47109</c:v>
                </c:pt>
                <c:pt idx="1057">
                  <c:v>47116</c:v>
                </c:pt>
                <c:pt idx="1058">
                  <c:v>47123</c:v>
                </c:pt>
                <c:pt idx="1059">
                  <c:v>47130</c:v>
                </c:pt>
                <c:pt idx="1060">
                  <c:v>47137</c:v>
                </c:pt>
                <c:pt idx="1061">
                  <c:v>47144</c:v>
                </c:pt>
                <c:pt idx="1062">
                  <c:v>47151</c:v>
                </c:pt>
                <c:pt idx="1063">
                  <c:v>47158</c:v>
                </c:pt>
                <c:pt idx="1064">
                  <c:v>47165</c:v>
                </c:pt>
                <c:pt idx="1065">
                  <c:v>47172</c:v>
                </c:pt>
                <c:pt idx="1066">
                  <c:v>47179</c:v>
                </c:pt>
                <c:pt idx="1067">
                  <c:v>47186</c:v>
                </c:pt>
                <c:pt idx="1068">
                  <c:v>47193</c:v>
                </c:pt>
                <c:pt idx="1069">
                  <c:v>47200</c:v>
                </c:pt>
                <c:pt idx="1070">
                  <c:v>47211</c:v>
                </c:pt>
                <c:pt idx="1071">
                  <c:v>47214</c:v>
                </c:pt>
                <c:pt idx="1072">
                  <c:v>47221</c:v>
                </c:pt>
                <c:pt idx="1073">
                  <c:v>47228</c:v>
                </c:pt>
                <c:pt idx="1074">
                  <c:v>47235</c:v>
                </c:pt>
                <c:pt idx="1075">
                  <c:v>47242</c:v>
                </c:pt>
                <c:pt idx="1076">
                  <c:v>47249</c:v>
                </c:pt>
                <c:pt idx="1077">
                  <c:v>47256</c:v>
                </c:pt>
                <c:pt idx="1078">
                  <c:v>47263</c:v>
                </c:pt>
                <c:pt idx="1079">
                  <c:v>47270</c:v>
                </c:pt>
                <c:pt idx="1080">
                  <c:v>47277</c:v>
                </c:pt>
                <c:pt idx="1081">
                  <c:v>47284</c:v>
                </c:pt>
                <c:pt idx="1082">
                  <c:v>47291</c:v>
                </c:pt>
                <c:pt idx="1083">
                  <c:v>47298</c:v>
                </c:pt>
                <c:pt idx="1084">
                  <c:v>47305</c:v>
                </c:pt>
                <c:pt idx="1085">
                  <c:v>47312</c:v>
                </c:pt>
                <c:pt idx="1086">
                  <c:v>47319</c:v>
                </c:pt>
                <c:pt idx="1087">
                  <c:v>47326</c:v>
                </c:pt>
                <c:pt idx="1088">
                  <c:v>47333</c:v>
                </c:pt>
                <c:pt idx="1089">
                  <c:v>47340</c:v>
                </c:pt>
                <c:pt idx="1090">
                  <c:v>47347</c:v>
                </c:pt>
                <c:pt idx="1091">
                  <c:v>47354</c:v>
                </c:pt>
                <c:pt idx="1092">
                  <c:v>47361</c:v>
                </c:pt>
                <c:pt idx="1093">
                  <c:v>47368</c:v>
                </c:pt>
                <c:pt idx="1094">
                  <c:v>47375</c:v>
                </c:pt>
                <c:pt idx="1095">
                  <c:v>47382</c:v>
                </c:pt>
                <c:pt idx="1096">
                  <c:v>47389</c:v>
                </c:pt>
                <c:pt idx="1097">
                  <c:v>47396</c:v>
                </c:pt>
                <c:pt idx="1098">
                  <c:v>47403</c:v>
                </c:pt>
                <c:pt idx="1099">
                  <c:v>47410</c:v>
                </c:pt>
                <c:pt idx="1100">
                  <c:v>47417</c:v>
                </c:pt>
                <c:pt idx="1101">
                  <c:v>47424</c:v>
                </c:pt>
                <c:pt idx="1102">
                  <c:v>47431</c:v>
                </c:pt>
                <c:pt idx="1103">
                  <c:v>47438</c:v>
                </c:pt>
                <c:pt idx="1104">
                  <c:v>47445</c:v>
                </c:pt>
                <c:pt idx="1105">
                  <c:v>47452</c:v>
                </c:pt>
                <c:pt idx="1106">
                  <c:v>47459</c:v>
                </c:pt>
                <c:pt idx="1107">
                  <c:v>47466</c:v>
                </c:pt>
                <c:pt idx="1108">
                  <c:v>47473</c:v>
                </c:pt>
                <c:pt idx="1109">
                  <c:v>47483</c:v>
                </c:pt>
                <c:pt idx="1110">
                  <c:v>47490</c:v>
                </c:pt>
                <c:pt idx="1111">
                  <c:v>47497</c:v>
                </c:pt>
                <c:pt idx="1112">
                  <c:v>47505</c:v>
                </c:pt>
                <c:pt idx="1113">
                  <c:v>47511</c:v>
                </c:pt>
                <c:pt idx="1114">
                  <c:v>47518</c:v>
                </c:pt>
                <c:pt idx="1115">
                  <c:v>47525</c:v>
                </c:pt>
                <c:pt idx="1116">
                  <c:v>47533</c:v>
                </c:pt>
                <c:pt idx="1117">
                  <c:v>47539</c:v>
                </c:pt>
                <c:pt idx="1118">
                  <c:v>47546</c:v>
                </c:pt>
                <c:pt idx="1119">
                  <c:v>47553</c:v>
                </c:pt>
                <c:pt idx="1120">
                  <c:v>47560</c:v>
                </c:pt>
                <c:pt idx="1121">
                  <c:v>47567</c:v>
                </c:pt>
                <c:pt idx="1122">
                  <c:v>47574</c:v>
                </c:pt>
                <c:pt idx="1123">
                  <c:v>47581</c:v>
                </c:pt>
                <c:pt idx="1124">
                  <c:v>47588</c:v>
                </c:pt>
                <c:pt idx="1125">
                  <c:v>47597</c:v>
                </c:pt>
                <c:pt idx="1126">
                  <c:v>47602</c:v>
                </c:pt>
                <c:pt idx="1127">
                  <c:v>47610</c:v>
                </c:pt>
                <c:pt idx="1128">
                  <c:v>47616</c:v>
                </c:pt>
                <c:pt idx="1129">
                  <c:v>47623</c:v>
                </c:pt>
                <c:pt idx="1130">
                  <c:v>47631</c:v>
                </c:pt>
                <c:pt idx="1131">
                  <c:v>47637</c:v>
                </c:pt>
                <c:pt idx="1132">
                  <c:v>47644</c:v>
                </c:pt>
                <c:pt idx="1133">
                  <c:v>47651</c:v>
                </c:pt>
                <c:pt idx="1134">
                  <c:v>47658</c:v>
                </c:pt>
                <c:pt idx="1135">
                  <c:v>47665</c:v>
                </c:pt>
                <c:pt idx="1136">
                  <c:v>47672</c:v>
                </c:pt>
                <c:pt idx="1137">
                  <c:v>47679</c:v>
                </c:pt>
                <c:pt idx="1138">
                  <c:v>47686</c:v>
                </c:pt>
                <c:pt idx="1139">
                  <c:v>47693</c:v>
                </c:pt>
                <c:pt idx="1140">
                  <c:v>47700</c:v>
                </c:pt>
                <c:pt idx="1141">
                  <c:v>47707</c:v>
                </c:pt>
                <c:pt idx="1142">
                  <c:v>47714</c:v>
                </c:pt>
                <c:pt idx="1143">
                  <c:v>47722</c:v>
                </c:pt>
                <c:pt idx="1144">
                  <c:v>47729</c:v>
                </c:pt>
                <c:pt idx="1145">
                  <c:v>47735</c:v>
                </c:pt>
                <c:pt idx="1146">
                  <c:v>47742</c:v>
                </c:pt>
                <c:pt idx="1147">
                  <c:v>47749</c:v>
                </c:pt>
                <c:pt idx="1148">
                  <c:v>47756</c:v>
                </c:pt>
                <c:pt idx="1149">
                  <c:v>47763</c:v>
                </c:pt>
                <c:pt idx="1150">
                  <c:v>47771</c:v>
                </c:pt>
                <c:pt idx="1151">
                  <c:v>47777</c:v>
                </c:pt>
                <c:pt idx="1152">
                  <c:v>47784</c:v>
                </c:pt>
                <c:pt idx="1153">
                  <c:v>47791</c:v>
                </c:pt>
                <c:pt idx="1154">
                  <c:v>47799</c:v>
                </c:pt>
                <c:pt idx="1155">
                  <c:v>47805</c:v>
                </c:pt>
                <c:pt idx="1156">
                  <c:v>47812</c:v>
                </c:pt>
                <c:pt idx="1157">
                  <c:v>47819</c:v>
                </c:pt>
                <c:pt idx="1158">
                  <c:v>47826</c:v>
                </c:pt>
                <c:pt idx="1159">
                  <c:v>47833</c:v>
                </c:pt>
                <c:pt idx="1160">
                  <c:v>47840</c:v>
                </c:pt>
                <c:pt idx="1161">
                  <c:v>47848</c:v>
                </c:pt>
                <c:pt idx="1162">
                  <c:v>47855</c:v>
                </c:pt>
                <c:pt idx="1163">
                  <c:v>47862</c:v>
                </c:pt>
                <c:pt idx="1164">
                  <c:v>47869</c:v>
                </c:pt>
                <c:pt idx="1165">
                  <c:v>47876</c:v>
                </c:pt>
                <c:pt idx="1166">
                  <c:v>47883</c:v>
                </c:pt>
                <c:pt idx="1167">
                  <c:v>47890</c:v>
                </c:pt>
                <c:pt idx="1168">
                  <c:v>47897</c:v>
                </c:pt>
                <c:pt idx="1169">
                  <c:v>47904</c:v>
                </c:pt>
                <c:pt idx="1170">
                  <c:v>47911</c:v>
                </c:pt>
                <c:pt idx="1171">
                  <c:v>47918</c:v>
                </c:pt>
                <c:pt idx="1172">
                  <c:v>47925</c:v>
                </c:pt>
                <c:pt idx="1173">
                  <c:v>47932</c:v>
                </c:pt>
                <c:pt idx="1174">
                  <c:v>47939</c:v>
                </c:pt>
                <c:pt idx="1175">
                  <c:v>47946</c:v>
                </c:pt>
                <c:pt idx="1176">
                  <c:v>47955</c:v>
                </c:pt>
                <c:pt idx="1177">
                  <c:v>47962</c:v>
                </c:pt>
                <c:pt idx="1178">
                  <c:v>47969</c:v>
                </c:pt>
                <c:pt idx="1179">
                  <c:v>47976</c:v>
                </c:pt>
                <c:pt idx="1180">
                  <c:v>47983</c:v>
                </c:pt>
                <c:pt idx="1181">
                  <c:v>47990</c:v>
                </c:pt>
                <c:pt idx="1182">
                  <c:v>47997</c:v>
                </c:pt>
                <c:pt idx="1183">
                  <c:v>48004</c:v>
                </c:pt>
                <c:pt idx="1184">
                  <c:v>48011</c:v>
                </c:pt>
                <c:pt idx="1185">
                  <c:v>48018</c:v>
                </c:pt>
                <c:pt idx="1186">
                  <c:v>48025</c:v>
                </c:pt>
                <c:pt idx="1187">
                  <c:v>48032</c:v>
                </c:pt>
                <c:pt idx="1188">
                  <c:v>48039</c:v>
                </c:pt>
                <c:pt idx="1189">
                  <c:v>48046</c:v>
                </c:pt>
                <c:pt idx="1190">
                  <c:v>48053</c:v>
                </c:pt>
                <c:pt idx="1191">
                  <c:v>48060</c:v>
                </c:pt>
                <c:pt idx="1192">
                  <c:v>48067</c:v>
                </c:pt>
                <c:pt idx="1193">
                  <c:v>48074</c:v>
                </c:pt>
                <c:pt idx="1194">
                  <c:v>48081</c:v>
                </c:pt>
                <c:pt idx="1195">
                  <c:v>48088</c:v>
                </c:pt>
                <c:pt idx="1196">
                  <c:v>48095</c:v>
                </c:pt>
                <c:pt idx="1197">
                  <c:v>48102</c:v>
                </c:pt>
                <c:pt idx="1198">
                  <c:v>48109</c:v>
                </c:pt>
                <c:pt idx="1199">
                  <c:v>48116</c:v>
                </c:pt>
                <c:pt idx="1200">
                  <c:v>48123</c:v>
                </c:pt>
                <c:pt idx="1201">
                  <c:v>48130</c:v>
                </c:pt>
                <c:pt idx="1202">
                  <c:v>48137</c:v>
                </c:pt>
                <c:pt idx="1203">
                  <c:v>48144</c:v>
                </c:pt>
                <c:pt idx="1204">
                  <c:v>48151</c:v>
                </c:pt>
                <c:pt idx="1205">
                  <c:v>48158</c:v>
                </c:pt>
                <c:pt idx="1206">
                  <c:v>48165</c:v>
                </c:pt>
                <c:pt idx="1207">
                  <c:v>48172</c:v>
                </c:pt>
                <c:pt idx="1208">
                  <c:v>48180</c:v>
                </c:pt>
                <c:pt idx="1209">
                  <c:v>48186</c:v>
                </c:pt>
                <c:pt idx="1210">
                  <c:v>48193</c:v>
                </c:pt>
                <c:pt idx="1211">
                  <c:v>48200</c:v>
                </c:pt>
                <c:pt idx="1212">
                  <c:v>48211</c:v>
                </c:pt>
                <c:pt idx="1213">
                  <c:v>48215</c:v>
                </c:pt>
                <c:pt idx="1214">
                  <c:v>48221</c:v>
                </c:pt>
                <c:pt idx="1215">
                  <c:v>48228</c:v>
                </c:pt>
                <c:pt idx="1216">
                  <c:v>48235</c:v>
                </c:pt>
                <c:pt idx="1217">
                  <c:v>48242</c:v>
                </c:pt>
                <c:pt idx="1218">
                  <c:v>48249</c:v>
                </c:pt>
                <c:pt idx="1219">
                  <c:v>48256</c:v>
                </c:pt>
                <c:pt idx="1220">
                  <c:v>48263</c:v>
                </c:pt>
                <c:pt idx="1221">
                  <c:v>48270</c:v>
                </c:pt>
                <c:pt idx="1222">
                  <c:v>48277</c:v>
                </c:pt>
                <c:pt idx="1223">
                  <c:v>48284</c:v>
                </c:pt>
                <c:pt idx="1224">
                  <c:v>48291</c:v>
                </c:pt>
                <c:pt idx="1225">
                  <c:v>48298</c:v>
                </c:pt>
                <c:pt idx="1226">
                  <c:v>48305</c:v>
                </c:pt>
                <c:pt idx="1227">
                  <c:v>48312</c:v>
                </c:pt>
                <c:pt idx="1228">
                  <c:v>48319</c:v>
                </c:pt>
                <c:pt idx="1229">
                  <c:v>48326</c:v>
                </c:pt>
                <c:pt idx="1230">
                  <c:v>48333</c:v>
                </c:pt>
                <c:pt idx="1231">
                  <c:v>48340</c:v>
                </c:pt>
                <c:pt idx="1232">
                  <c:v>48347</c:v>
                </c:pt>
                <c:pt idx="1233">
                  <c:v>48354</c:v>
                </c:pt>
                <c:pt idx="1234">
                  <c:v>48361</c:v>
                </c:pt>
                <c:pt idx="1235">
                  <c:v>48368</c:v>
                </c:pt>
                <c:pt idx="1236">
                  <c:v>48375</c:v>
                </c:pt>
                <c:pt idx="1237">
                  <c:v>48382</c:v>
                </c:pt>
                <c:pt idx="1238">
                  <c:v>48389</c:v>
                </c:pt>
                <c:pt idx="1239">
                  <c:v>48396</c:v>
                </c:pt>
                <c:pt idx="1240">
                  <c:v>48403</c:v>
                </c:pt>
                <c:pt idx="1241">
                  <c:v>48410</c:v>
                </c:pt>
                <c:pt idx="1242">
                  <c:v>48417</c:v>
                </c:pt>
                <c:pt idx="1243">
                  <c:v>48424</c:v>
                </c:pt>
                <c:pt idx="1244">
                  <c:v>48431</c:v>
                </c:pt>
                <c:pt idx="1245">
                  <c:v>48438</c:v>
                </c:pt>
                <c:pt idx="1246">
                  <c:v>48445</c:v>
                </c:pt>
                <c:pt idx="1247">
                  <c:v>48452</c:v>
                </c:pt>
                <c:pt idx="1248">
                  <c:v>48459</c:v>
                </c:pt>
                <c:pt idx="1249">
                  <c:v>48466</c:v>
                </c:pt>
                <c:pt idx="1250">
                  <c:v>48473</c:v>
                </c:pt>
                <c:pt idx="1251">
                  <c:v>48480</c:v>
                </c:pt>
                <c:pt idx="1252">
                  <c:v>48487</c:v>
                </c:pt>
                <c:pt idx="1253">
                  <c:v>48494</c:v>
                </c:pt>
                <c:pt idx="1254">
                  <c:v>48501</c:v>
                </c:pt>
                <c:pt idx="1255">
                  <c:v>48508</c:v>
                </c:pt>
                <c:pt idx="1256">
                  <c:v>48515</c:v>
                </c:pt>
                <c:pt idx="1257">
                  <c:v>48522</c:v>
                </c:pt>
                <c:pt idx="1258">
                  <c:v>48530</c:v>
                </c:pt>
                <c:pt idx="1259">
                  <c:v>48536</c:v>
                </c:pt>
                <c:pt idx="1260">
                  <c:v>48544</c:v>
                </c:pt>
                <c:pt idx="1261">
                  <c:v>48550</c:v>
                </c:pt>
                <c:pt idx="1262">
                  <c:v>48557</c:v>
                </c:pt>
                <c:pt idx="1263">
                  <c:v>48564</c:v>
                </c:pt>
                <c:pt idx="1264">
                  <c:v>48571</c:v>
                </c:pt>
                <c:pt idx="1265">
                  <c:v>48583</c:v>
                </c:pt>
                <c:pt idx="1266">
                  <c:v>48586</c:v>
                </c:pt>
                <c:pt idx="1267">
                  <c:v>48593</c:v>
                </c:pt>
                <c:pt idx="1268">
                  <c:v>48600</c:v>
                </c:pt>
                <c:pt idx="1269">
                  <c:v>48607</c:v>
                </c:pt>
                <c:pt idx="1270">
                  <c:v>48614</c:v>
                </c:pt>
                <c:pt idx="1271">
                  <c:v>48621</c:v>
                </c:pt>
                <c:pt idx="1272">
                  <c:v>48628</c:v>
                </c:pt>
                <c:pt idx="1273">
                  <c:v>48635</c:v>
                </c:pt>
                <c:pt idx="1274">
                  <c:v>48642</c:v>
                </c:pt>
                <c:pt idx="1275">
                  <c:v>48649</c:v>
                </c:pt>
                <c:pt idx="1276">
                  <c:v>48656</c:v>
                </c:pt>
                <c:pt idx="1277">
                  <c:v>48663</c:v>
                </c:pt>
                <c:pt idx="1278">
                  <c:v>48670</c:v>
                </c:pt>
                <c:pt idx="1279">
                  <c:v>48677</c:v>
                </c:pt>
                <c:pt idx="1280">
                  <c:v>48688</c:v>
                </c:pt>
                <c:pt idx="1281">
                  <c:v>48691</c:v>
                </c:pt>
                <c:pt idx="1282">
                  <c:v>48698</c:v>
                </c:pt>
                <c:pt idx="1283">
                  <c:v>48705</c:v>
                </c:pt>
                <c:pt idx="1284">
                  <c:v>48712</c:v>
                </c:pt>
                <c:pt idx="1285">
                  <c:v>48719</c:v>
                </c:pt>
                <c:pt idx="1286">
                  <c:v>48726</c:v>
                </c:pt>
                <c:pt idx="1287">
                  <c:v>48733</c:v>
                </c:pt>
                <c:pt idx="1288">
                  <c:v>48740</c:v>
                </c:pt>
                <c:pt idx="1289">
                  <c:v>48747</c:v>
                </c:pt>
                <c:pt idx="1290">
                  <c:v>48754</c:v>
                </c:pt>
                <c:pt idx="1291">
                  <c:v>48761</c:v>
                </c:pt>
                <c:pt idx="1292">
                  <c:v>48768</c:v>
                </c:pt>
                <c:pt idx="1293">
                  <c:v>48775</c:v>
                </c:pt>
                <c:pt idx="1294">
                  <c:v>48782</c:v>
                </c:pt>
                <c:pt idx="1295">
                  <c:v>48789</c:v>
                </c:pt>
                <c:pt idx="1296">
                  <c:v>48796</c:v>
                </c:pt>
                <c:pt idx="1297">
                  <c:v>48803</c:v>
                </c:pt>
                <c:pt idx="1298">
                  <c:v>48810</c:v>
                </c:pt>
                <c:pt idx="1299">
                  <c:v>48817</c:v>
                </c:pt>
                <c:pt idx="1300">
                  <c:v>48824</c:v>
                </c:pt>
                <c:pt idx="1301">
                  <c:v>48831</c:v>
                </c:pt>
                <c:pt idx="1302">
                  <c:v>48838</c:v>
                </c:pt>
                <c:pt idx="1303">
                  <c:v>48845</c:v>
                </c:pt>
                <c:pt idx="1304">
                  <c:v>48852</c:v>
                </c:pt>
                <c:pt idx="1305">
                  <c:v>48859</c:v>
                </c:pt>
                <c:pt idx="1306">
                  <c:v>48866</c:v>
                </c:pt>
                <c:pt idx="1307">
                  <c:v>48873</c:v>
                </c:pt>
                <c:pt idx="1308">
                  <c:v>48880</c:v>
                </c:pt>
                <c:pt idx="1309">
                  <c:v>48887</c:v>
                </c:pt>
                <c:pt idx="1310">
                  <c:v>48897</c:v>
                </c:pt>
                <c:pt idx="1311">
                  <c:v>48901</c:v>
                </c:pt>
                <c:pt idx="1312">
                  <c:v>48908</c:v>
                </c:pt>
                <c:pt idx="1313">
                  <c:v>48915</c:v>
                </c:pt>
                <c:pt idx="1314">
                  <c:v>48922</c:v>
                </c:pt>
                <c:pt idx="1315">
                  <c:v>48929</c:v>
                </c:pt>
                <c:pt idx="1316">
                  <c:v>48936</c:v>
                </c:pt>
                <c:pt idx="1317">
                  <c:v>48943</c:v>
                </c:pt>
                <c:pt idx="1318">
                  <c:v>48950</c:v>
                </c:pt>
                <c:pt idx="1319">
                  <c:v>48957</c:v>
                </c:pt>
                <c:pt idx="1320">
                  <c:v>48964</c:v>
                </c:pt>
                <c:pt idx="1321">
                  <c:v>48971</c:v>
                </c:pt>
                <c:pt idx="1322">
                  <c:v>48978</c:v>
                </c:pt>
                <c:pt idx="1323">
                  <c:v>48985</c:v>
                </c:pt>
                <c:pt idx="1324">
                  <c:v>48992</c:v>
                </c:pt>
                <c:pt idx="1325">
                  <c:v>48999</c:v>
                </c:pt>
                <c:pt idx="1326">
                  <c:v>49006</c:v>
                </c:pt>
                <c:pt idx="1327">
                  <c:v>49013</c:v>
                </c:pt>
                <c:pt idx="1328">
                  <c:v>49020</c:v>
                </c:pt>
                <c:pt idx="1329">
                  <c:v>49027</c:v>
                </c:pt>
                <c:pt idx="1330">
                  <c:v>49034</c:v>
                </c:pt>
                <c:pt idx="1331">
                  <c:v>49045</c:v>
                </c:pt>
                <c:pt idx="1332">
                  <c:v>49048</c:v>
                </c:pt>
                <c:pt idx="1333">
                  <c:v>49055</c:v>
                </c:pt>
                <c:pt idx="1334">
                  <c:v>49062</c:v>
                </c:pt>
                <c:pt idx="1335">
                  <c:v>49069</c:v>
                </c:pt>
                <c:pt idx="1336">
                  <c:v>49076</c:v>
                </c:pt>
                <c:pt idx="1337">
                  <c:v>49083</c:v>
                </c:pt>
                <c:pt idx="1338">
                  <c:v>49090</c:v>
                </c:pt>
                <c:pt idx="1339">
                  <c:v>49097</c:v>
                </c:pt>
                <c:pt idx="1340">
                  <c:v>49104</c:v>
                </c:pt>
                <c:pt idx="1341">
                  <c:v>49111</c:v>
                </c:pt>
                <c:pt idx="1342">
                  <c:v>49118</c:v>
                </c:pt>
                <c:pt idx="1343">
                  <c:v>49125</c:v>
                </c:pt>
                <c:pt idx="1344">
                  <c:v>49132</c:v>
                </c:pt>
                <c:pt idx="1345">
                  <c:v>49139</c:v>
                </c:pt>
                <c:pt idx="1346">
                  <c:v>49146</c:v>
                </c:pt>
                <c:pt idx="1347">
                  <c:v>49153</c:v>
                </c:pt>
                <c:pt idx="1348">
                  <c:v>49160</c:v>
                </c:pt>
                <c:pt idx="1349">
                  <c:v>49167</c:v>
                </c:pt>
                <c:pt idx="1350">
                  <c:v>49174</c:v>
                </c:pt>
                <c:pt idx="1351">
                  <c:v>49181</c:v>
                </c:pt>
                <c:pt idx="1352">
                  <c:v>49188</c:v>
                </c:pt>
                <c:pt idx="1353">
                  <c:v>49195</c:v>
                </c:pt>
                <c:pt idx="1354">
                  <c:v>49202</c:v>
                </c:pt>
                <c:pt idx="1355">
                  <c:v>49209</c:v>
                </c:pt>
                <c:pt idx="1356">
                  <c:v>49216</c:v>
                </c:pt>
                <c:pt idx="1357">
                  <c:v>49223</c:v>
                </c:pt>
                <c:pt idx="1358">
                  <c:v>49230</c:v>
                </c:pt>
                <c:pt idx="1359">
                  <c:v>49237</c:v>
                </c:pt>
                <c:pt idx="1360">
                  <c:v>49244</c:v>
                </c:pt>
                <c:pt idx="1361">
                  <c:v>49251</c:v>
                </c:pt>
                <c:pt idx="1362">
                  <c:v>49261</c:v>
                </c:pt>
                <c:pt idx="1363">
                  <c:v>49265</c:v>
                </c:pt>
                <c:pt idx="1364">
                  <c:v>49272</c:v>
                </c:pt>
                <c:pt idx="1365">
                  <c:v>49279</c:v>
                </c:pt>
                <c:pt idx="1366">
                  <c:v>49286</c:v>
                </c:pt>
                <c:pt idx="1367">
                  <c:v>49293</c:v>
                </c:pt>
                <c:pt idx="1368">
                  <c:v>49300</c:v>
                </c:pt>
                <c:pt idx="1369">
                  <c:v>49307</c:v>
                </c:pt>
                <c:pt idx="1370">
                  <c:v>49314</c:v>
                </c:pt>
                <c:pt idx="1371">
                  <c:v>49321</c:v>
                </c:pt>
                <c:pt idx="1372">
                  <c:v>49328</c:v>
                </c:pt>
                <c:pt idx="1373">
                  <c:v>49335</c:v>
                </c:pt>
                <c:pt idx="1374">
                  <c:v>49342</c:v>
                </c:pt>
                <c:pt idx="1375">
                  <c:v>49349</c:v>
                </c:pt>
                <c:pt idx="1376">
                  <c:v>49356</c:v>
                </c:pt>
                <c:pt idx="1377">
                  <c:v>49363</c:v>
                </c:pt>
                <c:pt idx="1378">
                  <c:v>49370</c:v>
                </c:pt>
                <c:pt idx="1379">
                  <c:v>49377</c:v>
                </c:pt>
                <c:pt idx="1380">
                  <c:v>49384</c:v>
                </c:pt>
                <c:pt idx="1381">
                  <c:v>49395</c:v>
                </c:pt>
                <c:pt idx="1382">
                  <c:v>49398</c:v>
                </c:pt>
                <c:pt idx="1383">
                  <c:v>49405</c:v>
                </c:pt>
                <c:pt idx="1384">
                  <c:v>49412</c:v>
                </c:pt>
                <c:pt idx="1385">
                  <c:v>49419</c:v>
                </c:pt>
                <c:pt idx="1386">
                  <c:v>49426</c:v>
                </c:pt>
                <c:pt idx="1387">
                  <c:v>49433</c:v>
                </c:pt>
                <c:pt idx="1388">
                  <c:v>49440</c:v>
                </c:pt>
                <c:pt idx="1389">
                  <c:v>49447</c:v>
                </c:pt>
                <c:pt idx="1390">
                  <c:v>49454</c:v>
                </c:pt>
                <c:pt idx="1391">
                  <c:v>49461</c:v>
                </c:pt>
                <c:pt idx="1392">
                  <c:v>49468</c:v>
                </c:pt>
                <c:pt idx="1393">
                  <c:v>49475</c:v>
                </c:pt>
                <c:pt idx="1394">
                  <c:v>49482</c:v>
                </c:pt>
                <c:pt idx="1395">
                  <c:v>49489</c:v>
                </c:pt>
                <c:pt idx="1396">
                  <c:v>49496</c:v>
                </c:pt>
                <c:pt idx="1397">
                  <c:v>49503</c:v>
                </c:pt>
                <c:pt idx="1398">
                  <c:v>49510</c:v>
                </c:pt>
                <c:pt idx="1399">
                  <c:v>49517</c:v>
                </c:pt>
                <c:pt idx="1400">
                  <c:v>49524</c:v>
                </c:pt>
                <c:pt idx="1401">
                  <c:v>49531</c:v>
                </c:pt>
                <c:pt idx="1402">
                  <c:v>49538</c:v>
                </c:pt>
                <c:pt idx="1403">
                  <c:v>49545</c:v>
                </c:pt>
                <c:pt idx="1404">
                  <c:v>49552</c:v>
                </c:pt>
                <c:pt idx="1405">
                  <c:v>49559</c:v>
                </c:pt>
                <c:pt idx="1406">
                  <c:v>49566</c:v>
                </c:pt>
                <c:pt idx="1407">
                  <c:v>49573</c:v>
                </c:pt>
                <c:pt idx="1408">
                  <c:v>49580</c:v>
                </c:pt>
                <c:pt idx="1409">
                  <c:v>49587</c:v>
                </c:pt>
                <c:pt idx="1410">
                  <c:v>49594</c:v>
                </c:pt>
                <c:pt idx="1411">
                  <c:v>49601</c:v>
                </c:pt>
                <c:pt idx="1412">
                  <c:v>49608</c:v>
                </c:pt>
                <c:pt idx="1413">
                  <c:v>49615</c:v>
                </c:pt>
                <c:pt idx="1414">
                  <c:v>49622</c:v>
                </c:pt>
                <c:pt idx="1415">
                  <c:v>49629</c:v>
                </c:pt>
                <c:pt idx="1416">
                  <c:v>49636</c:v>
                </c:pt>
                <c:pt idx="1417">
                  <c:v>49643</c:v>
                </c:pt>
                <c:pt idx="1418">
                  <c:v>49650</c:v>
                </c:pt>
                <c:pt idx="1419">
                  <c:v>49657</c:v>
                </c:pt>
                <c:pt idx="1420">
                  <c:v>49664</c:v>
                </c:pt>
                <c:pt idx="1421">
                  <c:v>49674</c:v>
                </c:pt>
                <c:pt idx="1422">
                  <c:v>49681</c:v>
                </c:pt>
                <c:pt idx="1423">
                  <c:v>49688</c:v>
                </c:pt>
                <c:pt idx="1424">
                  <c:v>49696</c:v>
                </c:pt>
                <c:pt idx="1425">
                  <c:v>49702</c:v>
                </c:pt>
                <c:pt idx="1426">
                  <c:v>49709</c:v>
                </c:pt>
                <c:pt idx="1427">
                  <c:v>49716</c:v>
                </c:pt>
                <c:pt idx="1428">
                  <c:v>49724</c:v>
                </c:pt>
                <c:pt idx="1429">
                  <c:v>49730</c:v>
                </c:pt>
                <c:pt idx="1430">
                  <c:v>49737</c:v>
                </c:pt>
                <c:pt idx="1431">
                  <c:v>49744</c:v>
                </c:pt>
                <c:pt idx="1432">
                  <c:v>49751</c:v>
                </c:pt>
                <c:pt idx="1433">
                  <c:v>49758</c:v>
                </c:pt>
                <c:pt idx="1434">
                  <c:v>49765</c:v>
                </c:pt>
                <c:pt idx="1435">
                  <c:v>49772</c:v>
                </c:pt>
                <c:pt idx="1436">
                  <c:v>49781</c:v>
                </c:pt>
                <c:pt idx="1437">
                  <c:v>49786</c:v>
                </c:pt>
                <c:pt idx="1438">
                  <c:v>49793</c:v>
                </c:pt>
                <c:pt idx="1439">
                  <c:v>49801</c:v>
                </c:pt>
                <c:pt idx="1440">
                  <c:v>49807</c:v>
                </c:pt>
                <c:pt idx="1441">
                  <c:v>49814</c:v>
                </c:pt>
                <c:pt idx="1442">
                  <c:v>49822</c:v>
                </c:pt>
                <c:pt idx="1443">
                  <c:v>49828</c:v>
                </c:pt>
                <c:pt idx="1444">
                  <c:v>49835</c:v>
                </c:pt>
                <c:pt idx="1445">
                  <c:v>49842</c:v>
                </c:pt>
                <c:pt idx="1446">
                  <c:v>49849</c:v>
                </c:pt>
                <c:pt idx="1447">
                  <c:v>49856</c:v>
                </c:pt>
                <c:pt idx="1448">
                  <c:v>49863</c:v>
                </c:pt>
                <c:pt idx="1449">
                  <c:v>49870</c:v>
                </c:pt>
                <c:pt idx="1450">
                  <c:v>49877</c:v>
                </c:pt>
                <c:pt idx="1451">
                  <c:v>49884</c:v>
                </c:pt>
                <c:pt idx="1452">
                  <c:v>49891</c:v>
                </c:pt>
                <c:pt idx="1453">
                  <c:v>49898</c:v>
                </c:pt>
                <c:pt idx="1454">
                  <c:v>49905</c:v>
                </c:pt>
                <c:pt idx="1455">
                  <c:v>49913</c:v>
                </c:pt>
                <c:pt idx="1456">
                  <c:v>49920</c:v>
                </c:pt>
                <c:pt idx="1457">
                  <c:v>49926</c:v>
                </c:pt>
                <c:pt idx="1458">
                  <c:v>49933</c:v>
                </c:pt>
                <c:pt idx="1459">
                  <c:v>49940</c:v>
                </c:pt>
                <c:pt idx="1460">
                  <c:v>49947</c:v>
                </c:pt>
                <c:pt idx="1461">
                  <c:v>49954</c:v>
                </c:pt>
                <c:pt idx="1462">
                  <c:v>49962</c:v>
                </c:pt>
                <c:pt idx="1463">
                  <c:v>49968</c:v>
                </c:pt>
                <c:pt idx="1464">
                  <c:v>49975</c:v>
                </c:pt>
                <c:pt idx="1465">
                  <c:v>49982</c:v>
                </c:pt>
                <c:pt idx="1466">
                  <c:v>49989</c:v>
                </c:pt>
                <c:pt idx="1467">
                  <c:v>49996</c:v>
                </c:pt>
                <c:pt idx="1468">
                  <c:v>50003</c:v>
                </c:pt>
                <c:pt idx="1469">
                  <c:v>50010</c:v>
                </c:pt>
                <c:pt idx="1470">
                  <c:v>50017</c:v>
                </c:pt>
                <c:pt idx="1471">
                  <c:v>50024</c:v>
                </c:pt>
                <c:pt idx="1472">
                  <c:v>50031</c:v>
                </c:pt>
                <c:pt idx="1473">
                  <c:v>50040</c:v>
                </c:pt>
                <c:pt idx="1474">
                  <c:v>50047</c:v>
                </c:pt>
                <c:pt idx="1475">
                  <c:v>50054</c:v>
                </c:pt>
                <c:pt idx="1476">
                  <c:v>50061</c:v>
                </c:pt>
                <c:pt idx="1477">
                  <c:v>50068</c:v>
                </c:pt>
                <c:pt idx="1478">
                  <c:v>50075</c:v>
                </c:pt>
                <c:pt idx="1479">
                  <c:v>50082</c:v>
                </c:pt>
                <c:pt idx="1480">
                  <c:v>50089</c:v>
                </c:pt>
                <c:pt idx="1481">
                  <c:v>50096</c:v>
                </c:pt>
                <c:pt idx="1482">
                  <c:v>50103</c:v>
                </c:pt>
                <c:pt idx="1483">
                  <c:v>50110</c:v>
                </c:pt>
                <c:pt idx="1484">
                  <c:v>50117</c:v>
                </c:pt>
                <c:pt idx="1485">
                  <c:v>50124</c:v>
                </c:pt>
                <c:pt idx="1486">
                  <c:v>50131</c:v>
                </c:pt>
                <c:pt idx="1487">
                  <c:v>50139</c:v>
                </c:pt>
                <c:pt idx="1488">
                  <c:v>50146</c:v>
                </c:pt>
                <c:pt idx="1489">
                  <c:v>50153</c:v>
                </c:pt>
                <c:pt idx="1490">
                  <c:v>50160</c:v>
                </c:pt>
                <c:pt idx="1491">
                  <c:v>50167</c:v>
                </c:pt>
                <c:pt idx="1492">
                  <c:v>50174</c:v>
                </c:pt>
                <c:pt idx="1493">
                  <c:v>50181</c:v>
                </c:pt>
                <c:pt idx="1494">
                  <c:v>50188</c:v>
                </c:pt>
                <c:pt idx="1495">
                  <c:v>50195</c:v>
                </c:pt>
                <c:pt idx="1496">
                  <c:v>50202</c:v>
                </c:pt>
                <c:pt idx="1497">
                  <c:v>50209</c:v>
                </c:pt>
                <c:pt idx="1498">
                  <c:v>50216</c:v>
                </c:pt>
                <c:pt idx="1499">
                  <c:v>50223</c:v>
                </c:pt>
                <c:pt idx="1500">
                  <c:v>50230</c:v>
                </c:pt>
                <c:pt idx="1501">
                  <c:v>50237</c:v>
                </c:pt>
                <c:pt idx="1502">
                  <c:v>50244</c:v>
                </c:pt>
                <c:pt idx="1503">
                  <c:v>50251</c:v>
                </c:pt>
                <c:pt idx="1504">
                  <c:v>50258</c:v>
                </c:pt>
                <c:pt idx="1505">
                  <c:v>50265</c:v>
                </c:pt>
                <c:pt idx="1506">
                  <c:v>50272</c:v>
                </c:pt>
                <c:pt idx="1507">
                  <c:v>50279</c:v>
                </c:pt>
                <c:pt idx="1508">
                  <c:v>50286</c:v>
                </c:pt>
                <c:pt idx="1509">
                  <c:v>50293</c:v>
                </c:pt>
                <c:pt idx="1510">
                  <c:v>50300</c:v>
                </c:pt>
                <c:pt idx="1511">
                  <c:v>50307</c:v>
                </c:pt>
                <c:pt idx="1512">
                  <c:v>50314</c:v>
                </c:pt>
                <c:pt idx="1513">
                  <c:v>50321</c:v>
                </c:pt>
                <c:pt idx="1514">
                  <c:v>50328</c:v>
                </c:pt>
                <c:pt idx="1515">
                  <c:v>50335</c:v>
                </c:pt>
                <c:pt idx="1516">
                  <c:v>50342</c:v>
                </c:pt>
                <c:pt idx="1517">
                  <c:v>50349</c:v>
                </c:pt>
                <c:pt idx="1518">
                  <c:v>50356</c:v>
                </c:pt>
                <c:pt idx="1519">
                  <c:v>50363</c:v>
                </c:pt>
                <c:pt idx="1520">
                  <c:v>50371</c:v>
                </c:pt>
                <c:pt idx="1521">
                  <c:v>50377</c:v>
                </c:pt>
                <c:pt idx="1522">
                  <c:v>50384</c:v>
                </c:pt>
                <c:pt idx="1523">
                  <c:v>50391</c:v>
                </c:pt>
                <c:pt idx="1524">
                  <c:v>50398</c:v>
                </c:pt>
                <c:pt idx="1525">
                  <c:v>50405</c:v>
                </c:pt>
                <c:pt idx="1526">
                  <c:v>50412</c:v>
                </c:pt>
                <c:pt idx="1527">
                  <c:v>50419</c:v>
                </c:pt>
                <c:pt idx="1528">
                  <c:v>50426</c:v>
                </c:pt>
                <c:pt idx="1529">
                  <c:v>50433</c:v>
                </c:pt>
                <c:pt idx="1530">
                  <c:v>50440</c:v>
                </c:pt>
                <c:pt idx="1531">
                  <c:v>50447</c:v>
                </c:pt>
                <c:pt idx="1532">
                  <c:v>50454</c:v>
                </c:pt>
                <c:pt idx="1533">
                  <c:v>50461</c:v>
                </c:pt>
                <c:pt idx="1534">
                  <c:v>50468</c:v>
                </c:pt>
                <c:pt idx="1535">
                  <c:v>50475</c:v>
                </c:pt>
                <c:pt idx="1536">
                  <c:v>50482</c:v>
                </c:pt>
                <c:pt idx="1537">
                  <c:v>50489</c:v>
                </c:pt>
                <c:pt idx="1538">
                  <c:v>50496</c:v>
                </c:pt>
                <c:pt idx="1539">
                  <c:v>50503</c:v>
                </c:pt>
                <c:pt idx="1540">
                  <c:v>50510</c:v>
                </c:pt>
                <c:pt idx="1541">
                  <c:v>50517</c:v>
                </c:pt>
                <c:pt idx="1542">
                  <c:v>50524</c:v>
                </c:pt>
                <c:pt idx="1543">
                  <c:v>50531</c:v>
                </c:pt>
                <c:pt idx="1544">
                  <c:v>50538</c:v>
                </c:pt>
                <c:pt idx="1545">
                  <c:v>50545</c:v>
                </c:pt>
                <c:pt idx="1546">
                  <c:v>50552</c:v>
                </c:pt>
                <c:pt idx="1547">
                  <c:v>50559</c:v>
                </c:pt>
                <c:pt idx="1548">
                  <c:v>50566</c:v>
                </c:pt>
                <c:pt idx="1549">
                  <c:v>50573</c:v>
                </c:pt>
                <c:pt idx="1550">
                  <c:v>50580</c:v>
                </c:pt>
                <c:pt idx="1551">
                  <c:v>50587</c:v>
                </c:pt>
                <c:pt idx="1552">
                  <c:v>50594</c:v>
                </c:pt>
                <c:pt idx="1553">
                  <c:v>50601</c:v>
                </c:pt>
                <c:pt idx="1554">
                  <c:v>50608</c:v>
                </c:pt>
                <c:pt idx="1555">
                  <c:v>50615</c:v>
                </c:pt>
                <c:pt idx="1556">
                  <c:v>50622</c:v>
                </c:pt>
                <c:pt idx="1557">
                  <c:v>50629</c:v>
                </c:pt>
                <c:pt idx="1558">
                  <c:v>50636</c:v>
                </c:pt>
                <c:pt idx="1559">
                  <c:v>50643</c:v>
                </c:pt>
                <c:pt idx="1560">
                  <c:v>50650</c:v>
                </c:pt>
                <c:pt idx="1561">
                  <c:v>50657</c:v>
                </c:pt>
                <c:pt idx="1562">
                  <c:v>50664</c:v>
                </c:pt>
                <c:pt idx="1563">
                  <c:v>50671</c:v>
                </c:pt>
                <c:pt idx="1564">
                  <c:v>50678</c:v>
                </c:pt>
                <c:pt idx="1565">
                  <c:v>50685</c:v>
                </c:pt>
                <c:pt idx="1566">
                  <c:v>50692</c:v>
                </c:pt>
                <c:pt idx="1567">
                  <c:v>50699</c:v>
                </c:pt>
                <c:pt idx="1568">
                  <c:v>50706</c:v>
                </c:pt>
                <c:pt idx="1569">
                  <c:v>50713</c:v>
                </c:pt>
                <c:pt idx="1570">
                  <c:v>50721</c:v>
                </c:pt>
                <c:pt idx="1571">
                  <c:v>50727</c:v>
                </c:pt>
                <c:pt idx="1572">
                  <c:v>50735</c:v>
                </c:pt>
                <c:pt idx="1573">
                  <c:v>50741</c:v>
                </c:pt>
                <c:pt idx="1574">
                  <c:v>50748</c:v>
                </c:pt>
                <c:pt idx="1575">
                  <c:v>50755</c:v>
                </c:pt>
                <c:pt idx="1576">
                  <c:v>50762</c:v>
                </c:pt>
                <c:pt idx="1577">
                  <c:v>50774</c:v>
                </c:pt>
                <c:pt idx="1578">
                  <c:v>50777</c:v>
                </c:pt>
                <c:pt idx="1579">
                  <c:v>50784</c:v>
                </c:pt>
                <c:pt idx="1580">
                  <c:v>50791</c:v>
                </c:pt>
                <c:pt idx="1581">
                  <c:v>50798</c:v>
                </c:pt>
                <c:pt idx="1582">
                  <c:v>50805</c:v>
                </c:pt>
                <c:pt idx="1583">
                  <c:v>50812</c:v>
                </c:pt>
                <c:pt idx="1584">
                  <c:v>50819</c:v>
                </c:pt>
                <c:pt idx="1585">
                  <c:v>50826</c:v>
                </c:pt>
                <c:pt idx="1586">
                  <c:v>50833</c:v>
                </c:pt>
                <c:pt idx="1587">
                  <c:v>50840</c:v>
                </c:pt>
                <c:pt idx="1588">
                  <c:v>50847</c:v>
                </c:pt>
                <c:pt idx="1589">
                  <c:v>50854</c:v>
                </c:pt>
                <c:pt idx="1590">
                  <c:v>50861</c:v>
                </c:pt>
                <c:pt idx="1591">
                  <c:v>50872</c:v>
                </c:pt>
                <c:pt idx="1592">
                  <c:v>50875</c:v>
                </c:pt>
                <c:pt idx="1593">
                  <c:v>50882</c:v>
                </c:pt>
                <c:pt idx="1594">
                  <c:v>50889</c:v>
                </c:pt>
                <c:pt idx="1595">
                  <c:v>50896</c:v>
                </c:pt>
                <c:pt idx="1596">
                  <c:v>50903</c:v>
                </c:pt>
                <c:pt idx="1597">
                  <c:v>50910</c:v>
                </c:pt>
                <c:pt idx="1598">
                  <c:v>50917</c:v>
                </c:pt>
                <c:pt idx="1599">
                  <c:v>50924</c:v>
                </c:pt>
                <c:pt idx="1600">
                  <c:v>50931</c:v>
                </c:pt>
                <c:pt idx="1601">
                  <c:v>50938</c:v>
                </c:pt>
                <c:pt idx="1602">
                  <c:v>50945</c:v>
                </c:pt>
                <c:pt idx="1603">
                  <c:v>50952</c:v>
                </c:pt>
                <c:pt idx="1604">
                  <c:v>50959</c:v>
                </c:pt>
                <c:pt idx="1605">
                  <c:v>50966</c:v>
                </c:pt>
                <c:pt idx="1606">
                  <c:v>50973</c:v>
                </c:pt>
                <c:pt idx="1607">
                  <c:v>50980</c:v>
                </c:pt>
                <c:pt idx="1608">
                  <c:v>50987</c:v>
                </c:pt>
                <c:pt idx="1609">
                  <c:v>50994</c:v>
                </c:pt>
                <c:pt idx="1610">
                  <c:v>51001</c:v>
                </c:pt>
                <c:pt idx="1611">
                  <c:v>51008</c:v>
                </c:pt>
                <c:pt idx="1612">
                  <c:v>51015</c:v>
                </c:pt>
                <c:pt idx="1613">
                  <c:v>51022</c:v>
                </c:pt>
                <c:pt idx="1614">
                  <c:v>51029</c:v>
                </c:pt>
                <c:pt idx="1615">
                  <c:v>51036</c:v>
                </c:pt>
                <c:pt idx="1616">
                  <c:v>51043</c:v>
                </c:pt>
                <c:pt idx="1617">
                  <c:v>51050</c:v>
                </c:pt>
                <c:pt idx="1618">
                  <c:v>51057</c:v>
                </c:pt>
                <c:pt idx="1619">
                  <c:v>51064</c:v>
                </c:pt>
                <c:pt idx="1620">
                  <c:v>51071</c:v>
                </c:pt>
                <c:pt idx="1621">
                  <c:v>51078</c:v>
                </c:pt>
                <c:pt idx="1622">
                  <c:v>51088</c:v>
                </c:pt>
                <c:pt idx="1623">
                  <c:v>51092</c:v>
                </c:pt>
                <c:pt idx="1624">
                  <c:v>51099</c:v>
                </c:pt>
                <c:pt idx="1625">
                  <c:v>51106</c:v>
                </c:pt>
                <c:pt idx="1626">
                  <c:v>51113</c:v>
                </c:pt>
                <c:pt idx="1627">
                  <c:v>51120</c:v>
                </c:pt>
                <c:pt idx="1628">
                  <c:v>51127</c:v>
                </c:pt>
                <c:pt idx="1629">
                  <c:v>51134</c:v>
                </c:pt>
                <c:pt idx="1630">
                  <c:v>51141</c:v>
                </c:pt>
                <c:pt idx="1631">
                  <c:v>51148</c:v>
                </c:pt>
                <c:pt idx="1632">
                  <c:v>51155</c:v>
                </c:pt>
                <c:pt idx="1633">
                  <c:v>51162</c:v>
                </c:pt>
                <c:pt idx="1634">
                  <c:v>51169</c:v>
                </c:pt>
                <c:pt idx="1635">
                  <c:v>51176</c:v>
                </c:pt>
                <c:pt idx="1636">
                  <c:v>51183</c:v>
                </c:pt>
                <c:pt idx="1637">
                  <c:v>51190</c:v>
                </c:pt>
                <c:pt idx="1638">
                  <c:v>51197</c:v>
                </c:pt>
                <c:pt idx="1639">
                  <c:v>51204</c:v>
                </c:pt>
                <c:pt idx="1640">
                  <c:v>51211</c:v>
                </c:pt>
                <c:pt idx="1641">
                  <c:v>51218</c:v>
                </c:pt>
                <c:pt idx="1642">
                  <c:v>51229</c:v>
                </c:pt>
                <c:pt idx="1643">
                  <c:v>51232</c:v>
                </c:pt>
                <c:pt idx="1644">
                  <c:v>51239</c:v>
                </c:pt>
                <c:pt idx="1645">
                  <c:v>51246</c:v>
                </c:pt>
                <c:pt idx="1646">
                  <c:v>51253</c:v>
                </c:pt>
                <c:pt idx="1647">
                  <c:v>51260</c:v>
                </c:pt>
                <c:pt idx="1648">
                  <c:v>51267</c:v>
                </c:pt>
                <c:pt idx="1649">
                  <c:v>51274</c:v>
                </c:pt>
                <c:pt idx="1650">
                  <c:v>51281</c:v>
                </c:pt>
                <c:pt idx="1651">
                  <c:v>51288</c:v>
                </c:pt>
                <c:pt idx="1652">
                  <c:v>51295</c:v>
                </c:pt>
                <c:pt idx="1653">
                  <c:v>51302</c:v>
                </c:pt>
                <c:pt idx="1654">
                  <c:v>51309</c:v>
                </c:pt>
                <c:pt idx="1655">
                  <c:v>51316</c:v>
                </c:pt>
                <c:pt idx="1656">
                  <c:v>51323</c:v>
                </c:pt>
                <c:pt idx="1657">
                  <c:v>51330</c:v>
                </c:pt>
                <c:pt idx="1658">
                  <c:v>51337</c:v>
                </c:pt>
                <c:pt idx="1659">
                  <c:v>51344</c:v>
                </c:pt>
                <c:pt idx="1660">
                  <c:v>51351</c:v>
                </c:pt>
                <c:pt idx="1661">
                  <c:v>51358</c:v>
                </c:pt>
                <c:pt idx="1662">
                  <c:v>51365</c:v>
                </c:pt>
                <c:pt idx="1663">
                  <c:v>51372</c:v>
                </c:pt>
                <c:pt idx="1664">
                  <c:v>51379</c:v>
                </c:pt>
                <c:pt idx="1665">
                  <c:v>51386</c:v>
                </c:pt>
                <c:pt idx="1666">
                  <c:v>51393</c:v>
                </c:pt>
                <c:pt idx="1667">
                  <c:v>51400</c:v>
                </c:pt>
                <c:pt idx="1668">
                  <c:v>51407</c:v>
                </c:pt>
                <c:pt idx="1669">
                  <c:v>51414</c:v>
                </c:pt>
                <c:pt idx="1670">
                  <c:v>51421</c:v>
                </c:pt>
                <c:pt idx="1671">
                  <c:v>51428</c:v>
                </c:pt>
                <c:pt idx="1672">
                  <c:v>51435</c:v>
                </c:pt>
                <c:pt idx="1673">
                  <c:v>51442</c:v>
                </c:pt>
                <c:pt idx="1674">
                  <c:v>51449</c:v>
                </c:pt>
                <c:pt idx="1675">
                  <c:v>51456</c:v>
                </c:pt>
                <c:pt idx="1676">
                  <c:v>51463</c:v>
                </c:pt>
                <c:pt idx="1677">
                  <c:v>51470</c:v>
                </c:pt>
                <c:pt idx="1678">
                  <c:v>51477</c:v>
                </c:pt>
                <c:pt idx="1679">
                  <c:v>51484</c:v>
                </c:pt>
                <c:pt idx="1680">
                  <c:v>51491</c:v>
                </c:pt>
                <c:pt idx="1681">
                  <c:v>51501</c:v>
                </c:pt>
                <c:pt idx="1682">
                  <c:v>51508</c:v>
                </c:pt>
                <c:pt idx="1683">
                  <c:v>51515</c:v>
                </c:pt>
                <c:pt idx="1684">
                  <c:v>51523</c:v>
                </c:pt>
                <c:pt idx="1685">
                  <c:v>51529</c:v>
                </c:pt>
                <c:pt idx="1686">
                  <c:v>51536</c:v>
                </c:pt>
                <c:pt idx="1687">
                  <c:v>51543</c:v>
                </c:pt>
                <c:pt idx="1688">
                  <c:v>51551</c:v>
                </c:pt>
                <c:pt idx="1689">
                  <c:v>51557</c:v>
                </c:pt>
                <c:pt idx="1690">
                  <c:v>51564</c:v>
                </c:pt>
                <c:pt idx="1691">
                  <c:v>51571</c:v>
                </c:pt>
                <c:pt idx="1692">
                  <c:v>51578</c:v>
                </c:pt>
                <c:pt idx="1693">
                  <c:v>51585</c:v>
                </c:pt>
                <c:pt idx="1694">
                  <c:v>51592</c:v>
                </c:pt>
                <c:pt idx="1695">
                  <c:v>51599</c:v>
                </c:pt>
                <c:pt idx="1696">
                  <c:v>51606</c:v>
                </c:pt>
                <c:pt idx="1697">
                  <c:v>51615</c:v>
                </c:pt>
                <c:pt idx="1698">
                  <c:v>51620</c:v>
                </c:pt>
                <c:pt idx="1699">
                  <c:v>51628</c:v>
                </c:pt>
                <c:pt idx="1700">
                  <c:v>51634</c:v>
                </c:pt>
                <c:pt idx="1701">
                  <c:v>51641</c:v>
                </c:pt>
                <c:pt idx="1702">
                  <c:v>51649</c:v>
                </c:pt>
                <c:pt idx="1703">
                  <c:v>51655</c:v>
                </c:pt>
                <c:pt idx="1704">
                  <c:v>51662</c:v>
                </c:pt>
                <c:pt idx="1705">
                  <c:v>51669</c:v>
                </c:pt>
                <c:pt idx="1706">
                  <c:v>51676</c:v>
                </c:pt>
                <c:pt idx="1707">
                  <c:v>51683</c:v>
                </c:pt>
                <c:pt idx="1708">
                  <c:v>51690</c:v>
                </c:pt>
                <c:pt idx="1709">
                  <c:v>51697</c:v>
                </c:pt>
                <c:pt idx="1710">
                  <c:v>51704</c:v>
                </c:pt>
                <c:pt idx="1711">
                  <c:v>51711</c:v>
                </c:pt>
                <c:pt idx="1712">
                  <c:v>51718</c:v>
                </c:pt>
                <c:pt idx="1713">
                  <c:v>51725</c:v>
                </c:pt>
                <c:pt idx="1714">
                  <c:v>51732</c:v>
                </c:pt>
                <c:pt idx="1715">
                  <c:v>51740</c:v>
                </c:pt>
                <c:pt idx="1716">
                  <c:v>51747</c:v>
                </c:pt>
                <c:pt idx="1717">
                  <c:v>51753</c:v>
                </c:pt>
                <c:pt idx="1718">
                  <c:v>51760</c:v>
                </c:pt>
                <c:pt idx="1719">
                  <c:v>51767</c:v>
                </c:pt>
                <c:pt idx="1720">
                  <c:v>51774</c:v>
                </c:pt>
                <c:pt idx="1721">
                  <c:v>51781</c:v>
                </c:pt>
                <c:pt idx="1722">
                  <c:v>51789</c:v>
                </c:pt>
                <c:pt idx="1723">
                  <c:v>51795</c:v>
                </c:pt>
                <c:pt idx="1724">
                  <c:v>51802</c:v>
                </c:pt>
                <c:pt idx="1725">
                  <c:v>51809</c:v>
                </c:pt>
                <c:pt idx="1726">
                  <c:v>51817</c:v>
                </c:pt>
                <c:pt idx="1727">
                  <c:v>51823</c:v>
                </c:pt>
                <c:pt idx="1728">
                  <c:v>51830</c:v>
                </c:pt>
                <c:pt idx="1729">
                  <c:v>51837</c:v>
                </c:pt>
                <c:pt idx="1730">
                  <c:v>51844</c:v>
                </c:pt>
                <c:pt idx="1731">
                  <c:v>51851</c:v>
                </c:pt>
                <c:pt idx="1732">
                  <c:v>51858</c:v>
                </c:pt>
                <c:pt idx="1733">
                  <c:v>51866</c:v>
                </c:pt>
                <c:pt idx="1734">
                  <c:v>51873</c:v>
                </c:pt>
                <c:pt idx="1735">
                  <c:v>51880</c:v>
                </c:pt>
                <c:pt idx="1736">
                  <c:v>51887</c:v>
                </c:pt>
                <c:pt idx="1737">
                  <c:v>51894</c:v>
                </c:pt>
                <c:pt idx="1738">
                  <c:v>51901</c:v>
                </c:pt>
                <c:pt idx="1739">
                  <c:v>51908</c:v>
                </c:pt>
                <c:pt idx="1740">
                  <c:v>51915</c:v>
                </c:pt>
                <c:pt idx="1741">
                  <c:v>51922</c:v>
                </c:pt>
                <c:pt idx="1742">
                  <c:v>51929</c:v>
                </c:pt>
                <c:pt idx="1743">
                  <c:v>51936</c:v>
                </c:pt>
                <c:pt idx="1744">
                  <c:v>51943</c:v>
                </c:pt>
                <c:pt idx="1745">
                  <c:v>51950</c:v>
                </c:pt>
                <c:pt idx="1746">
                  <c:v>51957</c:v>
                </c:pt>
                <c:pt idx="1747">
                  <c:v>51966</c:v>
                </c:pt>
                <c:pt idx="1748">
                  <c:v>51973</c:v>
                </c:pt>
                <c:pt idx="1749">
                  <c:v>51980</c:v>
                </c:pt>
                <c:pt idx="1750">
                  <c:v>51987</c:v>
                </c:pt>
                <c:pt idx="1751">
                  <c:v>51994</c:v>
                </c:pt>
                <c:pt idx="1752">
                  <c:v>52001</c:v>
                </c:pt>
                <c:pt idx="1753">
                  <c:v>52008</c:v>
                </c:pt>
                <c:pt idx="1754">
                  <c:v>52015</c:v>
                </c:pt>
                <c:pt idx="1755">
                  <c:v>52022</c:v>
                </c:pt>
                <c:pt idx="1756">
                  <c:v>52029</c:v>
                </c:pt>
                <c:pt idx="1757">
                  <c:v>52036</c:v>
                </c:pt>
                <c:pt idx="1758">
                  <c:v>52043</c:v>
                </c:pt>
                <c:pt idx="1759">
                  <c:v>52050</c:v>
                </c:pt>
                <c:pt idx="1760">
                  <c:v>52057</c:v>
                </c:pt>
                <c:pt idx="1761">
                  <c:v>52064</c:v>
                </c:pt>
                <c:pt idx="1762">
                  <c:v>52071</c:v>
                </c:pt>
                <c:pt idx="1763">
                  <c:v>52078</c:v>
                </c:pt>
                <c:pt idx="1764">
                  <c:v>52085</c:v>
                </c:pt>
                <c:pt idx="1765">
                  <c:v>52092</c:v>
                </c:pt>
                <c:pt idx="1766">
                  <c:v>52099</c:v>
                </c:pt>
                <c:pt idx="1767">
                  <c:v>52106</c:v>
                </c:pt>
                <c:pt idx="1768">
                  <c:v>52113</c:v>
                </c:pt>
                <c:pt idx="1769">
                  <c:v>52120</c:v>
                </c:pt>
                <c:pt idx="1770">
                  <c:v>52127</c:v>
                </c:pt>
                <c:pt idx="1771">
                  <c:v>52134</c:v>
                </c:pt>
                <c:pt idx="1772">
                  <c:v>52141</c:v>
                </c:pt>
                <c:pt idx="1773">
                  <c:v>52148</c:v>
                </c:pt>
                <c:pt idx="1774">
                  <c:v>52155</c:v>
                </c:pt>
                <c:pt idx="1775">
                  <c:v>52162</c:v>
                </c:pt>
                <c:pt idx="1776">
                  <c:v>52169</c:v>
                </c:pt>
                <c:pt idx="1777">
                  <c:v>52176</c:v>
                </c:pt>
                <c:pt idx="1778">
                  <c:v>52183</c:v>
                </c:pt>
                <c:pt idx="1779">
                  <c:v>52190</c:v>
                </c:pt>
                <c:pt idx="1780">
                  <c:v>52198</c:v>
                </c:pt>
                <c:pt idx="1781">
                  <c:v>52204</c:v>
                </c:pt>
                <c:pt idx="1782">
                  <c:v>52211</c:v>
                </c:pt>
                <c:pt idx="1783">
                  <c:v>52218</c:v>
                </c:pt>
                <c:pt idx="1784">
                  <c:v>52229</c:v>
                </c:pt>
                <c:pt idx="1785">
                  <c:v>52233</c:v>
                </c:pt>
                <c:pt idx="1786">
                  <c:v>52239</c:v>
                </c:pt>
                <c:pt idx="1787">
                  <c:v>52246</c:v>
                </c:pt>
                <c:pt idx="1788">
                  <c:v>52253</c:v>
                </c:pt>
                <c:pt idx="1789">
                  <c:v>52260</c:v>
                </c:pt>
                <c:pt idx="1790">
                  <c:v>52267</c:v>
                </c:pt>
                <c:pt idx="1791">
                  <c:v>52274</c:v>
                </c:pt>
                <c:pt idx="1792">
                  <c:v>52281</c:v>
                </c:pt>
                <c:pt idx="1793">
                  <c:v>52288</c:v>
                </c:pt>
                <c:pt idx="1794">
                  <c:v>52295</c:v>
                </c:pt>
                <c:pt idx="1795">
                  <c:v>52302</c:v>
                </c:pt>
                <c:pt idx="1796">
                  <c:v>52309</c:v>
                </c:pt>
                <c:pt idx="1797">
                  <c:v>52316</c:v>
                </c:pt>
                <c:pt idx="1798">
                  <c:v>52323</c:v>
                </c:pt>
                <c:pt idx="1799">
                  <c:v>52330</c:v>
                </c:pt>
                <c:pt idx="1800">
                  <c:v>52337</c:v>
                </c:pt>
                <c:pt idx="1801">
                  <c:v>52344</c:v>
                </c:pt>
                <c:pt idx="1802">
                  <c:v>52351</c:v>
                </c:pt>
                <c:pt idx="1803">
                  <c:v>52358</c:v>
                </c:pt>
                <c:pt idx="1804">
                  <c:v>52365</c:v>
                </c:pt>
                <c:pt idx="1805">
                  <c:v>52372</c:v>
                </c:pt>
                <c:pt idx="1806">
                  <c:v>52379</c:v>
                </c:pt>
                <c:pt idx="1807">
                  <c:v>52386</c:v>
                </c:pt>
                <c:pt idx="1808">
                  <c:v>52393</c:v>
                </c:pt>
                <c:pt idx="1809">
                  <c:v>52400</c:v>
                </c:pt>
                <c:pt idx="1810">
                  <c:v>52407</c:v>
                </c:pt>
                <c:pt idx="1811">
                  <c:v>52414</c:v>
                </c:pt>
                <c:pt idx="1812">
                  <c:v>52421</c:v>
                </c:pt>
                <c:pt idx="1813">
                  <c:v>52428</c:v>
                </c:pt>
                <c:pt idx="1814">
                  <c:v>52435</c:v>
                </c:pt>
                <c:pt idx="1815">
                  <c:v>52442</c:v>
                </c:pt>
                <c:pt idx="1816">
                  <c:v>52449</c:v>
                </c:pt>
                <c:pt idx="1817">
                  <c:v>52456</c:v>
                </c:pt>
                <c:pt idx="1818">
                  <c:v>52463</c:v>
                </c:pt>
                <c:pt idx="1819">
                  <c:v>52470</c:v>
                </c:pt>
                <c:pt idx="1820">
                  <c:v>52477</c:v>
                </c:pt>
                <c:pt idx="1821">
                  <c:v>52484</c:v>
                </c:pt>
                <c:pt idx="1822">
                  <c:v>52491</c:v>
                </c:pt>
                <c:pt idx="1823">
                  <c:v>52498</c:v>
                </c:pt>
                <c:pt idx="1824">
                  <c:v>52505</c:v>
                </c:pt>
                <c:pt idx="1825">
                  <c:v>52512</c:v>
                </c:pt>
                <c:pt idx="1826">
                  <c:v>52519</c:v>
                </c:pt>
                <c:pt idx="1827">
                  <c:v>52526</c:v>
                </c:pt>
                <c:pt idx="1828">
                  <c:v>52533</c:v>
                </c:pt>
                <c:pt idx="1829">
                  <c:v>52540</c:v>
                </c:pt>
                <c:pt idx="1830">
                  <c:v>52547</c:v>
                </c:pt>
                <c:pt idx="1831">
                  <c:v>52554</c:v>
                </c:pt>
                <c:pt idx="1832">
                  <c:v>52562</c:v>
                </c:pt>
                <c:pt idx="1833">
                  <c:v>52568</c:v>
                </c:pt>
                <c:pt idx="1834">
                  <c:v>52575</c:v>
                </c:pt>
                <c:pt idx="1835">
                  <c:v>52582</c:v>
                </c:pt>
                <c:pt idx="1836">
                  <c:v>52589</c:v>
                </c:pt>
                <c:pt idx="1837">
                  <c:v>52596</c:v>
                </c:pt>
                <c:pt idx="1838">
                  <c:v>52603</c:v>
                </c:pt>
                <c:pt idx="1839">
                  <c:v>52610</c:v>
                </c:pt>
                <c:pt idx="1840">
                  <c:v>52617</c:v>
                </c:pt>
                <c:pt idx="1841">
                  <c:v>52624</c:v>
                </c:pt>
                <c:pt idx="1842">
                  <c:v>52631</c:v>
                </c:pt>
                <c:pt idx="1843">
                  <c:v>52638</c:v>
                </c:pt>
                <c:pt idx="1844">
                  <c:v>52645</c:v>
                </c:pt>
                <c:pt idx="1845">
                  <c:v>52652</c:v>
                </c:pt>
                <c:pt idx="1846">
                  <c:v>52659</c:v>
                </c:pt>
                <c:pt idx="1847">
                  <c:v>52666</c:v>
                </c:pt>
                <c:pt idx="1848">
                  <c:v>52673</c:v>
                </c:pt>
                <c:pt idx="1849">
                  <c:v>52680</c:v>
                </c:pt>
                <c:pt idx="1850">
                  <c:v>52687</c:v>
                </c:pt>
                <c:pt idx="1851">
                  <c:v>52694</c:v>
                </c:pt>
                <c:pt idx="1852">
                  <c:v>52701</c:v>
                </c:pt>
                <c:pt idx="1853">
                  <c:v>52708</c:v>
                </c:pt>
                <c:pt idx="1854">
                  <c:v>52715</c:v>
                </c:pt>
                <c:pt idx="1855">
                  <c:v>52722</c:v>
                </c:pt>
                <c:pt idx="1856">
                  <c:v>52729</c:v>
                </c:pt>
                <c:pt idx="1857">
                  <c:v>52736</c:v>
                </c:pt>
                <c:pt idx="1858">
                  <c:v>52743</c:v>
                </c:pt>
                <c:pt idx="1859">
                  <c:v>52750</c:v>
                </c:pt>
                <c:pt idx="1860">
                  <c:v>52757</c:v>
                </c:pt>
                <c:pt idx="1861">
                  <c:v>52764</c:v>
                </c:pt>
                <c:pt idx="1862">
                  <c:v>52771</c:v>
                </c:pt>
                <c:pt idx="1863">
                  <c:v>52778</c:v>
                </c:pt>
                <c:pt idx="1864">
                  <c:v>52785</c:v>
                </c:pt>
                <c:pt idx="1865">
                  <c:v>52792</c:v>
                </c:pt>
                <c:pt idx="1866">
                  <c:v>52799</c:v>
                </c:pt>
                <c:pt idx="1867">
                  <c:v>52806</c:v>
                </c:pt>
                <c:pt idx="1868">
                  <c:v>52813</c:v>
                </c:pt>
                <c:pt idx="1869">
                  <c:v>52820</c:v>
                </c:pt>
                <c:pt idx="1870">
                  <c:v>52827</c:v>
                </c:pt>
                <c:pt idx="1871">
                  <c:v>52834</c:v>
                </c:pt>
                <c:pt idx="1872">
                  <c:v>52841</c:v>
                </c:pt>
                <c:pt idx="1873">
                  <c:v>52848</c:v>
                </c:pt>
                <c:pt idx="1874">
                  <c:v>52855</c:v>
                </c:pt>
                <c:pt idx="1875">
                  <c:v>52862</c:v>
                </c:pt>
                <c:pt idx="1876">
                  <c:v>52869</c:v>
                </c:pt>
                <c:pt idx="1877">
                  <c:v>52876</c:v>
                </c:pt>
                <c:pt idx="1878">
                  <c:v>52883</c:v>
                </c:pt>
                <c:pt idx="1879">
                  <c:v>52890</c:v>
                </c:pt>
                <c:pt idx="1880">
                  <c:v>52897</c:v>
                </c:pt>
                <c:pt idx="1881">
                  <c:v>52904</c:v>
                </c:pt>
                <c:pt idx="1882">
                  <c:v>52911</c:v>
                </c:pt>
                <c:pt idx="1883">
                  <c:v>52918</c:v>
                </c:pt>
                <c:pt idx="1884">
                  <c:v>52926</c:v>
                </c:pt>
                <c:pt idx="1885">
                  <c:v>52932</c:v>
                </c:pt>
                <c:pt idx="1886">
                  <c:v>52939</c:v>
                </c:pt>
                <c:pt idx="1887">
                  <c:v>52946</c:v>
                </c:pt>
                <c:pt idx="1888">
                  <c:v>52953</c:v>
                </c:pt>
                <c:pt idx="1889">
                  <c:v>52961</c:v>
                </c:pt>
                <c:pt idx="1890">
                  <c:v>52968</c:v>
                </c:pt>
                <c:pt idx="1891">
                  <c:v>52975</c:v>
                </c:pt>
                <c:pt idx="1892">
                  <c:v>52982</c:v>
                </c:pt>
                <c:pt idx="1893">
                  <c:v>52989</c:v>
                </c:pt>
                <c:pt idx="1894">
                  <c:v>52996</c:v>
                </c:pt>
                <c:pt idx="1895">
                  <c:v>53003</c:v>
                </c:pt>
                <c:pt idx="1896">
                  <c:v>53010</c:v>
                </c:pt>
                <c:pt idx="1897">
                  <c:v>53017</c:v>
                </c:pt>
                <c:pt idx="1898">
                  <c:v>53024</c:v>
                </c:pt>
                <c:pt idx="1899">
                  <c:v>53031</c:v>
                </c:pt>
                <c:pt idx="1900">
                  <c:v>53038</c:v>
                </c:pt>
                <c:pt idx="1901">
                  <c:v>53045</c:v>
                </c:pt>
                <c:pt idx="1902">
                  <c:v>53052</c:v>
                </c:pt>
                <c:pt idx="1903">
                  <c:v>53063</c:v>
                </c:pt>
                <c:pt idx="1904">
                  <c:v>53066</c:v>
                </c:pt>
                <c:pt idx="1905">
                  <c:v>53073</c:v>
                </c:pt>
                <c:pt idx="1906">
                  <c:v>53080</c:v>
                </c:pt>
                <c:pt idx="1907">
                  <c:v>53087</c:v>
                </c:pt>
                <c:pt idx="1908">
                  <c:v>53094</c:v>
                </c:pt>
                <c:pt idx="1909">
                  <c:v>53101</c:v>
                </c:pt>
                <c:pt idx="1910">
                  <c:v>53108</c:v>
                </c:pt>
                <c:pt idx="1911">
                  <c:v>53115</c:v>
                </c:pt>
                <c:pt idx="1912">
                  <c:v>53122</c:v>
                </c:pt>
                <c:pt idx="1913">
                  <c:v>53129</c:v>
                </c:pt>
                <c:pt idx="1914">
                  <c:v>53136</c:v>
                </c:pt>
                <c:pt idx="1915">
                  <c:v>53143</c:v>
                </c:pt>
                <c:pt idx="1916">
                  <c:v>53150</c:v>
                </c:pt>
                <c:pt idx="1917">
                  <c:v>53157</c:v>
                </c:pt>
                <c:pt idx="1918">
                  <c:v>53164</c:v>
                </c:pt>
                <c:pt idx="1919">
                  <c:v>53171</c:v>
                </c:pt>
                <c:pt idx="1920">
                  <c:v>53178</c:v>
                </c:pt>
                <c:pt idx="1921">
                  <c:v>53185</c:v>
                </c:pt>
                <c:pt idx="1922">
                  <c:v>53192</c:v>
                </c:pt>
                <c:pt idx="1923">
                  <c:v>53199</c:v>
                </c:pt>
                <c:pt idx="1924">
                  <c:v>53206</c:v>
                </c:pt>
                <c:pt idx="1925">
                  <c:v>53213</c:v>
                </c:pt>
                <c:pt idx="1926">
                  <c:v>53220</c:v>
                </c:pt>
                <c:pt idx="1927">
                  <c:v>53227</c:v>
                </c:pt>
                <c:pt idx="1928">
                  <c:v>53234</c:v>
                </c:pt>
                <c:pt idx="1929">
                  <c:v>53241</c:v>
                </c:pt>
                <c:pt idx="1930">
                  <c:v>53248</c:v>
                </c:pt>
                <c:pt idx="1931">
                  <c:v>53255</c:v>
                </c:pt>
                <c:pt idx="1932">
                  <c:v>53262</c:v>
                </c:pt>
                <c:pt idx="1933">
                  <c:v>53269</c:v>
                </c:pt>
                <c:pt idx="1934">
                  <c:v>53279</c:v>
                </c:pt>
                <c:pt idx="1935">
                  <c:v>53283</c:v>
                </c:pt>
                <c:pt idx="1936">
                  <c:v>53290</c:v>
                </c:pt>
                <c:pt idx="1937">
                  <c:v>53297</c:v>
                </c:pt>
                <c:pt idx="1938">
                  <c:v>53304</c:v>
                </c:pt>
                <c:pt idx="1939">
                  <c:v>53311</c:v>
                </c:pt>
                <c:pt idx="1940">
                  <c:v>53318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53451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53500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53692</c:v>
                </c:pt>
                <c:pt idx="1994">
                  <c:v>53699</c:v>
                </c:pt>
                <c:pt idx="1995">
                  <c:v>53706</c:v>
                </c:pt>
                <c:pt idx="1996">
                  <c:v>53714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53742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53819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53846</c:v>
                </c:pt>
                <c:pt idx="2016">
                  <c:v>53853</c:v>
                </c:pt>
                <c:pt idx="2017">
                  <c:v>53860</c:v>
                </c:pt>
                <c:pt idx="2018">
                  <c:v>53867</c:v>
                </c:pt>
                <c:pt idx="2019">
                  <c:v>53874</c:v>
                </c:pt>
                <c:pt idx="2020">
                  <c:v>53881</c:v>
                </c:pt>
                <c:pt idx="2021">
                  <c:v>53888</c:v>
                </c:pt>
                <c:pt idx="2022">
                  <c:v>53895</c:v>
                </c:pt>
                <c:pt idx="2023">
                  <c:v>53902</c:v>
                </c:pt>
                <c:pt idx="2024">
                  <c:v>53909</c:v>
                </c:pt>
                <c:pt idx="2025">
                  <c:v>53916</c:v>
                </c:pt>
                <c:pt idx="2026">
                  <c:v>53923</c:v>
                </c:pt>
                <c:pt idx="2027">
                  <c:v>53931</c:v>
                </c:pt>
                <c:pt idx="2028">
                  <c:v>53938</c:v>
                </c:pt>
                <c:pt idx="2029">
                  <c:v>53944</c:v>
                </c:pt>
                <c:pt idx="2030">
                  <c:v>53951</c:v>
                </c:pt>
                <c:pt idx="2031">
                  <c:v>53958</c:v>
                </c:pt>
                <c:pt idx="2032">
                  <c:v>53965</c:v>
                </c:pt>
                <c:pt idx="2033">
                  <c:v>53972</c:v>
                </c:pt>
                <c:pt idx="2034">
                  <c:v>53980</c:v>
                </c:pt>
                <c:pt idx="2035">
                  <c:v>53986</c:v>
                </c:pt>
                <c:pt idx="2036">
                  <c:v>53993</c:v>
                </c:pt>
                <c:pt idx="2037">
                  <c:v>54000</c:v>
                </c:pt>
                <c:pt idx="2038">
                  <c:v>54008</c:v>
                </c:pt>
                <c:pt idx="2039">
                  <c:v>54014</c:v>
                </c:pt>
                <c:pt idx="2040">
                  <c:v>54021</c:v>
                </c:pt>
                <c:pt idx="2041">
                  <c:v>54028</c:v>
                </c:pt>
                <c:pt idx="2042">
                  <c:v>54035</c:v>
                </c:pt>
                <c:pt idx="2043">
                  <c:v>54042</c:v>
                </c:pt>
                <c:pt idx="2044">
                  <c:v>54049</c:v>
                </c:pt>
                <c:pt idx="2045">
                  <c:v>54057</c:v>
                </c:pt>
                <c:pt idx="2046">
                  <c:v>54064</c:v>
                </c:pt>
                <c:pt idx="2047">
                  <c:v>54071</c:v>
                </c:pt>
                <c:pt idx="2048">
                  <c:v>54078</c:v>
                </c:pt>
                <c:pt idx="2049">
                  <c:v>54085</c:v>
                </c:pt>
                <c:pt idx="2050">
                  <c:v>54092</c:v>
                </c:pt>
                <c:pt idx="2051">
                  <c:v>54099</c:v>
                </c:pt>
                <c:pt idx="2052">
                  <c:v>54106</c:v>
                </c:pt>
                <c:pt idx="2053">
                  <c:v>54113</c:v>
                </c:pt>
                <c:pt idx="2054">
                  <c:v>54120</c:v>
                </c:pt>
                <c:pt idx="2055">
                  <c:v>54127</c:v>
                </c:pt>
                <c:pt idx="2056">
                  <c:v>54134</c:v>
                </c:pt>
                <c:pt idx="2057">
                  <c:v>54141</c:v>
                </c:pt>
                <c:pt idx="2058">
                  <c:v>54148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54192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54389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54416</c:v>
                </c:pt>
                <c:pt idx="2097">
                  <c:v>54423</c:v>
                </c:pt>
                <c:pt idx="2098">
                  <c:v>54430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54570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54739</c:v>
                </c:pt>
                <c:pt idx="2143">
                  <c:v>54745</c:v>
                </c:pt>
                <c:pt idx="2144">
                  <c:v>54753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54792</c:v>
                </c:pt>
                <c:pt idx="2150">
                  <c:v>54795</c:v>
                </c:pt>
                <c:pt idx="2151">
                  <c:v>54802</c:v>
                </c:pt>
                <c:pt idx="2152">
                  <c:v>54809</c:v>
                </c:pt>
                <c:pt idx="2153">
                  <c:v>54816</c:v>
                </c:pt>
                <c:pt idx="2154">
                  <c:v>54823</c:v>
                </c:pt>
                <c:pt idx="2155">
                  <c:v>54830</c:v>
                </c:pt>
                <c:pt idx="2156">
                  <c:v>54837</c:v>
                </c:pt>
                <c:pt idx="2157">
                  <c:v>54844</c:v>
                </c:pt>
                <c:pt idx="2158">
                  <c:v>54851</c:v>
                </c:pt>
                <c:pt idx="2159">
                  <c:v>54858</c:v>
                </c:pt>
                <c:pt idx="2160">
                  <c:v>54865</c:v>
                </c:pt>
                <c:pt idx="2161">
                  <c:v>54872</c:v>
                </c:pt>
                <c:pt idx="2162">
                  <c:v>54879</c:v>
                </c:pt>
                <c:pt idx="2163">
                  <c:v>54890</c:v>
                </c:pt>
                <c:pt idx="2164">
                  <c:v>54893</c:v>
                </c:pt>
                <c:pt idx="2165">
                  <c:v>54900</c:v>
                </c:pt>
                <c:pt idx="2166">
                  <c:v>54907</c:v>
                </c:pt>
                <c:pt idx="2167">
                  <c:v>54914</c:v>
                </c:pt>
                <c:pt idx="2168">
                  <c:v>54921</c:v>
                </c:pt>
                <c:pt idx="2169">
                  <c:v>54928</c:v>
                </c:pt>
                <c:pt idx="2170">
                  <c:v>54935</c:v>
                </c:pt>
                <c:pt idx="2171">
                  <c:v>54942</c:v>
                </c:pt>
                <c:pt idx="2172">
                  <c:v>54949</c:v>
                </c:pt>
                <c:pt idx="2173">
                  <c:v>54956</c:v>
                </c:pt>
                <c:pt idx="2174">
                  <c:v>54963</c:v>
                </c:pt>
                <c:pt idx="2175">
                  <c:v>54970</c:v>
                </c:pt>
                <c:pt idx="2176">
                  <c:v>54977</c:v>
                </c:pt>
                <c:pt idx="2177">
                  <c:v>54984</c:v>
                </c:pt>
                <c:pt idx="2178">
                  <c:v>54991</c:v>
                </c:pt>
                <c:pt idx="2179">
                  <c:v>54998</c:v>
                </c:pt>
                <c:pt idx="2180">
                  <c:v>55005</c:v>
                </c:pt>
                <c:pt idx="2181">
                  <c:v>55012</c:v>
                </c:pt>
                <c:pt idx="2182">
                  <c:v>55019</c:v>
                </c:pt>
                <c:pt idx="2183">
                  <c:v>55026</c:v>
                </c:pt>
                <c:pt idx="2184">
                  <c:v>55033</c:v>
                </c:pt>
                <c:pt idx="2185">
                  <c:v>55040</c:v>
                </c:pt>
                <c:pt idx="2186">
                  <c:v>55047</c:v>
                </c:pt>
                <c:pt idx="2187">
                  <c:v>55054</c:v>
                </c:pt>
                <c:pt idx="2188">
                  <c:v>55061</c:v>
                </c:pt>
                <c:pt idx="2189">
                  <c:v>55068</c:v>
                </c:pt>
                <c:pt idx="2190">
                  <c:v>55075</c:v>
                </c:pt>
                <c:pt idx="2191">
                  <c:v>55082</c:v>
                </c:pt>
                <c:pt idx="2192">
                  <c:v>55089</c:v>
                </c:pt>
                <c:pt idx="2193">
                  <c:v>55096</c:v>
                </c:pt>
                <c:pt idx="2194">
                  <c:v>55106</c:v>
                </c:pt>
                <c:pt idx="2195">
                  <c:v>55110</c:v>
                </c:pt>
                <c:pt idx="2196">
                  <c:v>55117</c:v>
                </c:pt>
                <c:pt idx="2197">
                  <c:v>55124</c:v>
                </c:pt>
                <c:pt idx="2198">
                  <c:v>55131</c:v>
                </c:pt>
                <c:pt idx="2199">
                  <c:v>55138</c:v>
                </c:pt>
                <c:pt idx="2200">
                  <c:v>55145</c:v>
                </c:pt>
                <c:pt idx="2201">
                  <c:v>55152</c:v>
                </c:pt>
                <c:pt idx="2202">
                  <c:v>55159</c:v>
                </c:pt>
                <c:pt idx="2203">
                  <c:v>55166</c:v>
                </c:pt>
                <c:pt idx="2204">
                  <c:v>55173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55250</c:v>
                </c:pt>
                <c:pt idx="2216">
                  <c:v>55257</c:v>
                </c:pt>
                <c:pt idx="2217">
                  <c:v>55264</c:v>
                </c:pt>
                <c:pt idx="2218">
                  <c:v>55271</c:v>
                </c:pt>
                <c:pt idx="2219">
                  <c:v>55278</c:v>
                </c:pt>
                <c:pt idx="2220">
                  <c:v>55285</c:v>
                </c:pt>
                <c:pt idx="2221">
                  <c:v>55292</c:v>
                </c:pt>
                <c:pt idx="2222">
                  <c:v>55299</c:v>
                </c:pt>
                <c:pt idx="2223">
                  <c:v>55306</c:v>
                </c:pt>
                <c:pt idx="2224">
                  <c:v>55313</c:v>
                </c:pt>
                <c:pt idx="2225">
                  <c:v>55320</c:v>
                </c:pt>
                <c:pt idx="2226">
                  <c:v>55327</c:v>
                </c:pt>
                <c:pt idx="2227">
                  <c:v>55334</c:v>
                </c:pt>
                <c:pt idx="2228">
                  <c:v>55341</c:v>
                </c:pt>
                <c:pt idx="2229">
                  <c:v>55348</c:v>
                </c:pt>
                <c:pt idx="2230">
                  <c:v>55355</c:v>
                </c:pt>
                <c:pt idx="2231">
                  <c:v>55362</c:v>
                </c:pt>
                <c:pt idx="2232">
                  <c:v>55369</c:v>
                </c:pt>
                <c:pt idx="2233">
                  <c:v>55376</c:v>
                </c:pt>
                <c:pt idx="2234">
                  <c:v>55383</c:v>
                </c:pt>
                <c:pt idx="2235">
                  <c:v>55390</c:v>
                </c:pt>
                <c:pt idx="2236">
                  <c:v>55397</c:v>
                </c:pt>
                <c:pt idx="2237">
                  <c:v>55404</c:v>
                </c:pt>
                <c:pt idx="2238">
                  <c:v>55411</c:v>
                </c:pt>
                <c:pt idx="2239">
                  <c:v>55418</c:v>
                </c:pt>
                <c:pt idx="2240">
                  <c:v>55425</c:v>
                </c:pt>
                <c:pt idx="2241">
                  <c:v>55432</c:v>
                </c:pt>
                <c:pt idx="2242">
                  <c:v>55439</c:v>
                </c:pt>
                <c:pt idx="2243">
                  <c:v>55446</c:v>
                </c:pt>
                <c:pt idx="2244">
                  <c:v>55453</c:v>
                </c:pt>
                <c:pt idx="2245">
                  <c:v>55460</c:v>
                </c:pt>
                <c:pt idx="2246">
                  <c:v>55470</c:v>
                </c:pt>
                <c:pt idx="2247">
                  <c:v>55474</c:v>
                </c:pt>
                <c:pt idx="2248">
                  <c:v>55481</c:v>
                </c:pt>
                <c:pt idx="2249">
                  <c:v>55488</c:v>
                </c:pt>
                <c:pt idx="2250">
                  <c:v>55495</c:v>
                </c:pt>
                <c:pt idx="2251">
                  <c:v>55502</c:v>
                </c:pt>
                <c:pt idx="2252">
                  <c:v>55509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55642</c:v>
                </c:pt>
                <c:pt idx="2272">
                  <c:v>55649</c:v>
                </c:pt>
                <c:pt idx="2273">
                  <c:v>55656</c:v>
                </c:pt>
                <c:pt idx="2274">
                  <c:v>55663</c:v>
                </c:pt>
                <c:pt idx="2275">
                  <c:v>55670</c:v>
                </c:pt>
                <c:pt idx="2276">
                  <c:v>55677</c:v>
                </c:pt>
                <c:pt idx="2277">
                  <c:v>55684</c:v>
                </c:pt>
                <c:pt idx="2278">
                  <c:v>55691</c:v>
                </c:pt>
                <c:pt idx="2279">
                  <c:v>55698</c:v>
                </c:pt>
                <c:pt idx="2280">
                  <c:v>55705</c:v>
                </c:pt>
                <c:pt idx="2281">
                  <c:v>55712</c:v>
                </c:pt>
                <c:pt idx="2282">
                  <c:v>55719</c:v>
                </c:pt>
                <c:pt idx="2283">
                  <c:v>55726</c:v>
                </c:pt>
                <c:pt idx="2284">
                  <c:v>55733</c:v>
                </c:pt>
                <c:pt idx="2285">
                  <c:v>55740</c:v>
                </c:pt>
                <c:pt idx="2286">
                  <c:v>55747</c:v>
                </c:pt>
                <c:pt idx="2287">
                  <c:v>55754</c:v>
                </c:pt>
                <c:pt idx="2288">
                  <c:v>55761</c:v>
                </c:pt>
                <c:pt idx="2289">
                  <c:v>55768</c:v>
                </c:pt>
                <c:pt idx="2290">
                  <c:v>55775</c:v>
                </c:pt>
                <c:pt idx="2291">
                  <c:v>55782</c:v>
                </c:pt>
                <c:pt idx="2292">
                  <c:v>55789</c:v>
                </c:pt>
                <c:pt idx="2293">
                  <c:v>55796</c:v>
                </c:pt>
                <c:pt idx="2294">
                  <c:v>55803</c:v>
                </c:pt>
                <c:pt idx="2295">
                  <c:v>55810</c:v>
                </c:pt>
                <c:pt idx="2296">
                  <c:v>55817</c:v>
                </c:pt>
                <c:pt idx="2297">
                  <c:v>55824</c:v>
                </c:pt>
                <c:pt idx="2298">
                  <c:v>55831</c:v>
                </c:pt>
                <c:pt idx="2299">
                  <c:v>55838</c:v>
                </c:pt>
                <c:pt idx="2300">
                  <c:v>55845</c:v>
                </c:pt>
                <c:pt idx="2301">
                  <c:v>55852</c:v>
                </c:pt>
                <c:pt idx="2302">
                  <c:v>55859</c:v>
                </c:pt>
                <c:pt idx="2303">
                  <c:v>55866</c:v>
                </c:pt>
                <c:pt idx="2304">
                  <c:v>55873</c:v>
                </c:pt>
                <c:pt idx="2305">
                  <c:v>55884</c:v>
                </c:pt>
                <c:pt idx="2306">
                  <c:v>55891</c:v>
                </c:pt>
                <c:pt idx="2307">
                  <c:v>55898</c:v>
                </c:pt>
                <c:pt idx="2308">
                  <c:v>55905</c:v>
                </c:pt>
                <c:pt idx="2309">
                  <c:v>55912</c:v>
                </c:pt>
                <c:pt idx="2310">
                  <c:v>55919</c:v>
                </c:pt>
                <c:pt idx="2311">
                  <c:v>55926</c:v>
                </c:pt>
                <c:pt idx="2312">
                  <c:v>55933</c:v>
                </c:pt>
                <c:pt idx="2313">
                  <c:v>55940</c:v>
                </c:pt>
                <c:pt idx="2314">
                  <c:v>55947</c:v>
                </c:pt>
                <c:pt idx="2315">
                  <c:v>55954</c:v>
                </c:pt>
                <c:pt idx="2316">
                  <c:v>55961</c:v>
                </c:pt>
                <c:pt idx="2317">
                  <c:v>55968</c:v>
                </c:pt>
                <c:pt idx="2318">
                  <c:v>55975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56005</c:v>
                </c:pt>
                <c:pt idx="2323">
                  <c:v>56012</c:v>
                </c:pt>
                <c:pt idx="2324">
                  <c:v>56019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56216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56251</c:v>
                </c:pt>
                <c:pt idx="2358">
                  <c:v>56257</c:v>
                </c:pt>
                <c:pt idx="2359">
                  <c:v>56264</c:v>
                </c:pt>
                <c:pt idx="2360">
                  <c:v>56271</c:v>
                </c:pt>
                <c:pt idx="2361">
                  <c:v>56278</c:v>
                </c:pt>
                <c:pt idx="2362">
                  <c:v>56285</c:v>
                </c:pt>
                <c:pt idx="2363">
                  <c:v>56292</c:v>
                </c:pt>
                <c:pt idx="2364">
                  <c:v>56299</c:v>
                </c:pt>
                <c:pt idx="2365">
                  <c:v>56306</c:v>
                </c:pt>
                <c:pt idx="2366">
                  <c:v>56313</c:v>
                </c:pt>
                <c:pt idx="2367">
                  <c:v>56320</c:v>
                </c:pt>
                <c:pt idx="2368">
                  <c:v>56327</c:v>
                </c:pt>
                <c:pt idx="2369">
                  <c:v>56334</c:v>
                </c:pt>
                <c:pt idx="2370">
                  <c:v>56341</c:v>
                </c:pt>
                <c:pt idx="2371">
                  <c:v>56348</c:v>
                </c:pt>
                <c:pt idx="2372">
                  <c:v>56355</c:v>
                </c:pt>
                <c:pt idx="2373">
                  <c:v>56362</c:v>
                </c:pt>
                <c:pt idx="2374">
                  <c:v>56369</c:v>
                </c:pt>
                <c:pt idx="2375">
                  <c:v>56376</c:v>
                </c:pt>
                <c:pt idx="2376">
                  <c:v>56383</c:v>
                </c:pt>
                <c:pt idx="2377">
                  <c:v>56390</c:v>
                </c:pt>
                <c:pt idx="2378">
                  <c:v>56397</c:v>
                </c:pt>
                <c:pt idx="2379">
                  <c:v>56404</c:v>
                </c:pt>
                <c:pt idx="2380">
                  <c:v>56411</c:v>
                </c:pt>
                <c:pt idx="2381">
                  <c:v>56418</c:v>
                </c:pt>
                <c:pt idx="2382">
                  <c:v>56425</c:v>
                </c:pt>
                <c:pt idx="2383">
                  <c:v>56432</c:v>
                </c:pt>
                <c:pt idx="2384">
                  <c:v>56439</c:v>
                </c:pt>
                <c:pt idx="2385">
                  <c:v>56446</c:v>
                </c:pt>
                <c:pt idx="2386">
                  <c:v>56453</c:v>
                </c:pt>
                <c:pt idx="2387">
                  <c:v>56460</c:v>
                </c:pt>
                <c:pt idx="2388">
                  <c:v>56467</c:v>
                </c:pt>
                <c:pt idx="2389">
                  <c:v>56474</c:v>
                </c:pt>
                <c:pt idx="2390">
                  <c:v>56481</c:v>
                </c:pt>
                <c:pt idx="2391">
                  <c:v>56488</c:v>
                </c:pt>
                <c:pt idx="2392">
                  <c:v>56495</c:v>
                </c:pt>
                <c:pt idx="2393">
                  <c:v>56502</c:v>
                </c:pt>
                <c:pt idx="2394">
                  <c:v>56509</c:v>
                </c:pt>
                <c:pt idx="2395">
                  <c:v>56516</c:v>
                </c:pt>
                <c:pt idx="2396">
                  <c:v>56523</c:v>
                </c:pt>
                <c:pt idx="2397">
                  <c:v>56530</c:v>
                </c:pt>
                <c:pt idx="2398">
                  <c:v>56537</c:v>
                </c:pt>
                <c:pt idx="2399">
                  <c:v>56544</c:v>
                </c:pt>
                <c:pt idx="2400">
                  <c:v>56551</c:v>
                </c:pt>
                <c:pt idx="2401">
                  <c:v>56558</c:v>
                </c:pt>
                <c:pt idx="2402">
                  <c:v>56565</c:v>
                </c:pt>
                <c:pt idx="2403">
                  <c:v>56572</c:v>
                </c:pt>
                <c:pt idx="2404">
                  <c:v>56580</c:v>
                </c:pt>
                <c:pt idx="2405">
                  <c:v>56586</c:v>
                </c:pt>
                <c:pt idx="2406">
                  <c:v>56593</c:v>
                </c:pt>
                <c:pt idx="2407">
                  <c:v>56600</c:v>
                </c:pt>
                <c:pt idx="2408">
                  <c:v>56607</c:v>
                </c:pt>
                <c:pt idx="2409">
                  <c:v>56614</c:v>
                </c:pt>
                <c:pt idx="2410">
                  <c:v>56621</c:v>
                </c:pt>
                <c:pt idx="2411">
                  <c:v>56628</c:v>
                </c:pt>
                <c:pt idx="2412">
                  <c:v>56635</c:v>
                </c:pt>
                <c:pt idx="2413">
                  <c:v>56642</c:v>
                </c:pt>
                <c:pt idx="2414">
                  <c:v>56649</c:v>
                </c:pt>
                <c:pt idx="2415">
                  <c:v>56656</c:v>
                </c:pt>
                <c:pt idx="2416">
                  <c:v>56663</c:v>
                </c:pt>
                <c:pt idx="2417">
                  <c:v>56670</c:v>
                </c:pt>
                <c:pt idx="2418">
                  <c:v>56677</c:v>
                </c:pt>
                <c:pt idx="2419">
                  <c:v>56684</c:v>
                </c:pt>
                <c:pt idx="2420">
                  <c:v>56691</c:v>
                </c:pt>
                <c:pt idx="2421">
                  <c:v>56698</c:v>
                </c:pt>
                <c:pt idx="2422">
                  <c:v>56705</c:v>
                </c:pt>
                <c:pt idx="2423">
                  <c:v>56712</c:v>
                </c:pt>
                <c:pt idx="2424">
                  <c:v>56719</c:v>
                </c:pt>
                <c:pt idx="2425">
                  <c:v>56726</c:v>
                </c:pt>
                <c:pt idx="2426">
                  <c:v>56733</c:v>
                </c:pt>
                <c:pt idx="2427">
                  <c:v>56740</c:v>
                </c:pt>
                <c:pt idx="2428">
                  <c:v>56747</c:v>
                </c:pt>
                <c:pt idx="2429">
                  <c:v>56754</c:v>
                </c:pt>
                <c:pt idx="2430">
                  <c:v>56761</c:v>
                </c:pt>
                <c:pt idx="2431">
                  <c:v>56768</c:v>
                </c:pt>
                <c:pt idx="2432">
                  <c:v>56775</c:v>
                </c:pt>
                <c:pt idx="2433">
                  <c:v>56782</c:v>
                </c:pt>
                <c:pt idx="2434">
                  <c:v>56789</c:v>
                </c:pt>
                <c:pt idx="2435">
                  <c:v>56796</c:v>
                </c:pt>
                <c:pt idx="2436">
                  <c:v>56803</c:v>
                </c:pt>
                <c:pt idx="2437">
                  <c:v>56810</c:v>
                </c:pt>
                <c:pt idx="2438">
                  <c:v>56817</c:v>
                </c:pt>
                <c:pt idx="2439">
                  <c:v>56824</c:v>
                </c:pt>
                <c:pt idx="2440">
                  <c:v>56831</c:v>
                </c:pt>
                <c:pt idx="2441">
                  <c:v>56838</c:v>
                </c:pt>
                <c:pt idx="2442">
                  <c:v>56845</c:v>
                </c:pt>
                <c:pt idx="2443">
                  <c:v>56852</c:v>
                </c:pt>
                <c:pt idx="2444">
                  <c:v>56859</c:v>
                </c:pt>
                <c:pt idx="2445">
                  <c:v>56866</c:v>
                </c:pt>
                <c:pt idx="2446">
                  <c:v>56873</c:v>
                </c:pt>
                <c:pt idx="2447">
                  <c:v>56880</c:v>
                </c:pt>
                <c:pt idx="2448">
                  <c:v>56887</c:v>
                </c:pt>
                <c:pt idx="2449">
                  <c:v>56894</c:v>
                </c:pt>
                <c:pt idx="2450">
                  <c:v>56901</c:v>
                </c:pt>
                <c:pt idx="2451">
                  <c:v>56908</c:v>
                </c:pt>
                <c:pt idx="2452">
                  <c:v>56915</c:v>
                </c:pt>
                <c:pt idx="2453">
                  <c:v>56922</c:v>
                </c:pt>
                <c:pt idx="2454">
                  <c:v>56930</c:v>
                </c:pt>
                <c:pt idx="2455">
                  <c:v>56936</c:v>
                </c:pt>
                <c:pt idx="2456">
                  <c:v>56944</c:v>
                </c:pt>
                <c:pt idx="2457">
                  <c:v>56950</c:v>
                </c:pt>
                <c:pt idx="2458">
                  <c:v>56957</c:v>
                </c:pt>
                <c:pt idx="2459">
                  <c:v>56964</c:v>
                </c:pt>
                <c:pt idx="2460">
                  <c:v>56971</c:v>
                </c:pt>
                <c:pt idx="2461">
                  <c:v>56983</c:v>
                </c:pt>
                <c:pt idx="2462">
                  <c:v>56986</c:v>
                </c:pt>
                <c:pt idx="2463">
                  <c:v>56993</c:v>
                </c:pt>
                <c:pt idx="2464">
                  <c:v>57000</c:v>
                </c:pt>
                <c:pt idx="2465">
                  <c:v>57007</c:v>
                </c:pt>
                <c:pt idx="2466">
                  <c:v>57014</c:v>
                </c:pt>
                <c:pt idx="2467">
                  <c:v>57021</c:v>
                </c:pt>
                <c:pt idx="2468">
                  <c:v>57028</c:v>
                </c:pt>
                <c:pt idx="2469">
                  <c:v>57035</c:v>
                </c:pt>
                <c:pt idx="2470">
                  <c:v>57042</c:v>
                </c:pt>
                <c:pt idx="2471">
                  <c:v>57049</c:v>
                </c:pt>
                <c:pt idx="2472">
                  <c:v>57056</c:v>
                </c:pt>
                <c:pt idx="2473">
                  <c:v>57063</c:v>
                </c:pt>
                <c:pt idx="2474">
                  <c:v>57074</c:v>
                </c:pt>
                <c:pt idx="2475">
                  <c:v>57077</c:v>
                </c:pt>
                <c:pt idx="2476">
                  <c:v>57084</c:v>
                </c:pt>
                <c:pt idx="2477">
                  <c:v>57091</c:v>
                </c:pt>
                <c:pt idx="2478">
                  <c:v>57098</c:v>
                </c:pt>
                <c:pt idx="2479">
                  <c:v>57105</c:v>
                </c:pt>
                <c:pt idx="2480">
                  <c:v>57112</c:v>
                </c:pt>
                <c:pt idx="2481">
                  <c:v>57119</c:v>
                </c:pt>
                <c:pt idx="2482">
                  <c:v>57126</c:v>
                </c:pt>
                <c:pt idx="2483">
                  <c:v>57133</c:v>
                </c:pt>
                <c:pt idx="2484">
                  <c:v>57140</c:v>
                </c:pt>
                <c:pt idx="2485">
                  <c:v>57147</c:v>
                </c:pt>
                <c:pt idx="2486">
                  <c:v>57154</c:v>
                </c:pt>
                <c:pt idx="2487">
                  <c:v>57161</c:v>
                </c:pt>
                <c:pt idx="2488">
                  <c:v>57168</c:v>
                </c:pt>
                <c:pt idx="2489">
                  <c:v>57175</c:v>
                </c:pt>
                <c:pt idx="2490">
                  <c:v>57182</c:v>
                </c:pt>
                <c:pt idx="2491">
                  <c:v>57189</c:v>
                </c:pt>
                <c:pt idx="2492">
                  <c:v>57196</c:v>
                </c:pt>
                <c:pt idx="2493">
                  <c:v>57203</c:v>
                </c:pt>
                <c:pt idx="2494">
                  <c:v>57210</c:v>
                </c:pt>
                <c:pt idx="2495">
                  <c:v>57217</c:v>
                </c:pt>
                <c:pt idx="2496">
                  <c:v>57224</c:v>
                </c:pt>
                <c:pt idx="2497">
                  <c:v>57231</c:v>
                </c:pt>
                <c:pt idx="2498">
                  <c:v>57238</c:v>
                </c:pt>
                <c:pt idx="2499">
                  <c:v>57245</c:v>
                </c:pt>
                <c:pt idx="2500">
                  <c:v>57252</c:v>
                </c:pt>
                <c:pt idx="2501">
                  <c:v>57259</c:v>
                </c:pt>
                <c:pt idx="2502">
                  <c:v>57266</c:v>
                </c:pt>
                <c:pt idx="2503">
                  <c:v>57273</c:v>
                </c:pt>
                <c:pt idx="2504">
                  <c:v>57280</c:v>
                </c:pt>
                <c:pt idx="2505">
                  <c:v>57287</c:v>
                </c:pt>
                <c:pt idx="2506">
                  <c:v>57297</c:v>
                </c:pt>
                <c:pt idx="2507">
                  <c:v>57301</c:v>
                </c:pt>
                <c:pt idx="2508">
                  <c:v>57308</c:v>
                </c:pt>
                <c:pt idx="2509">
                  <c:v>57315</c:v>
                </c:pt>
                <c:pt idx="2510">
                  <c:v>57322</c:v>
                </c:pt>
                <c:pt idx="2511">
                  <c:v>57329</c:v>
                </c:pt>
                <c:pt idx="2512">
                  <c:v>57336</c:v>
                </c:pt>
                <c:pt idx="2513">
                  <c:v>57343</c:v>
                </c:pt>
                <c:pt idx="2514">
                  <c:v>57350</c:v>
                </c:pt>
                <c:pt idx="2515">
                  <c:v>57357</c:v>
                </c:pt>
                <c:pt idx="2516">
                  <c:v>57364</c:v>
                </c:pt>
                <c:pt idx="2517">
                  <c:v>57371</c:v>
                </c:pt>
                <c:pt idx="2518">
                  <c:v>57378</c:v>
                </c:pt>
                <c:pt idx="2519">
                  <c:v>57385</c:v>
                </c:pt>
                <c:pt idx="2520">
                  <c:v>57392</c:v>
                </c:pt>
                <c:pt idx="2521">
                  <c:v>57399</c:v>
                </c:pt>
                <c:pt idx="2522">
                  <c:v>57406</c:v>
                </c:pt>
                <c:pt idx="2523">
                  <c:v>57413</c:v>
                </c:pt>
                <c:pt idx="2524">
                  <c:v>57420</c:v>
                </c:pt>
                <c:pt idx="2525">
                  <c:v>57427</c:v>
                </c:pt>
                <c:pt idx="2526">
                  <c:v>57434</c:v>
                </c:pt>
                <c:pt idx="2527">
                  <c:v>57441</c:v>
                </c:pt>
                <c:pt idx="2528">
                  <c:v>57448</c:v>
                </c:pt>
                <c:pt idx="2529">
                  <c:v>57459</c:v>
                </c:pt>
                <c:pt idx="2530">
                  <c:v>57462</c:v>
                </c:pt>
                <c:pt idx="2531">
                  <c:v>57469</c:v>
                </c:pt>
                <c:pt idx="2532">
                  <c:v>57476</c:v>
                </c:pt>
                <c:pt idx="2533">
                  <c:v>57483</c:v>
                </c:pt>
                <c:pt idx="2534">
                  <c:v>57490</c:v>
                </c:pt>
                <c:pt idx="2535">
                  <c:v>57497</c:v>
                </c:pt>
                <c:pt idx="2536">
                  <c:v>57504</c:v>
                </c:pt>
                <c:pt idx="2537">
                  <c:v>57511</c:v>
                </c:pt>
                <c:pt idx="2538">
                  <c:v>57518</c:v>
                </c:pt>
                <c:pt idx="2539">
                  <c:v>57525</c:v>
                </c:pt>
                <c:pt idx="2540">
                  <c:v>57532</c:v>
                </c:pt>
                <c:pt idx="2541">
                  <c:v>57539</c:v>
                </c:pt>
                <c:pt idx="2542">
                  <c:v>57546</c:v>
                </c:pt>
                <c:pt idx="2543">
                  <c:v>57553</c:v>
                </c:pt>
                <c:pt idx="2544">
                  <c:v>57560</c:v>
                </c:pt>
                <c:pt idx="2545">
                  <c:v>57567</c:v>
                </c:pt>
                <c:pt idx="2546">
                  <c:v>57574</c:v>
                </c:pt>
                <c:pt idx="2547">
                  <c:v>57581</c:v>
                </c:pt>
                <c:pt idx="2548">
                  <c:v>57588</c:v>
                </c:pt>
                <c:pt idx="2549">
                  <c:v>57595</c:v>
                </c:pt>
                <c:pt idx="2550">
                  <c:v>57602</c:v>
                </c:pt>
                <c:pt idx="2551">
                  <c:v>57609</c:v>
                </c:pt>
                <c:pt idx="2552">
                  <c:v>57616</c:v>
                </c:pt>
                <c:pt idx="2553">
                  <c:v>57623</c:v>
                </c:pt>
                <c:pt idx="2554">
                  <c:v>57630</c:v>
                </c:pt>
                <c:pt idx="2555">
                  <c:v>57637</c:v>
                </c:pt>
                <c:pt idx="2556">
                  <c:v>57644</c:v>
                </c:pt>
                <c:pt idx="2557">
                  <c:v>57651</c:v>
                </c:pt>
                <c:pt idx="2558">
                  <c:v>57658</c:v>
                </c:pt>
                <c:pt idx="2559">
                  <c:v>57665</c:v>
                </c:pt>
                <c:pt idx="2560">
                  <c:v>57672</c:v>
                </c:pt>
                <c:pt idx="2561">
                  <c:v>57679</c:v>
                </c:pt>
                <c:pt idx="2562">
                  <c:v>57686</c:v>
                </c:pt>
                <c:pt idx="2563">
                  <c:v>57693</c:v>
                </c:pt>
                <c:pt idx="2564">
                  <c:v>57700</c:v>
                </c:pt>
                <c:pt idx="2565">
                  <c:v>57710</c:v>
                </c:pt>
                <c:pt idx="2566">
                  <c:v>57717</c:v>
                </c:pt>
                <c:pt idx="2567">
                  <c:v>57724</c:v>
                </c:pt>
                <c:pt idx="2568">
                  <c:v>57732</c:v>
                </c:pt>
                <c:pt idx="2569">
                  <c:v>57738</c:v>
                </c:pt>
                <c:pt idx="2570">
                  <c:v>57745</c:v>
                </c:pt>
                <c:pt idx="2571">
                  <c:v>57752</c:v>
                </c:pt>
                <c:pt idx="2572">
                  <c:v>57760</c:v>
                </c:pt>
                <c:pt idx="2573">
                  <c:v>57766</c:v>
                </c:pt>
                <c:pt idx="2574">
                  <c:v>57773</c:v>
                </c:pt>
                <c:pt idx="2575">
                  <c:v>57780</c:v>
                </c:pt>
                <c:pt idx="2576">
                  <c:v>57787</c:v>
                </c:pt>
                <c:pt idx="2577">
                  <c:v>57794</c:v>
                </c:pt>
                <c:pt idx="2578">
                  <c:v>57801</c:v>
                </c:pt>
                <c:pt idx="2579">
                  <c:v>57808</c:v>
                </c:pt>
                <c:pt idx="2580">
                  <c:v>57817</c:v>
                </c:pt>
                <c:pt idx="2581">
                  <c:v>57822</c:v>
                </c:pt>
                <c:pt idx="2582">
                  <c:v>57829</c:v>
                </c:pt>
                <c:pt idx="2583">
                  <c:v>57837</c:v>
                </c:pt>
                <c:pt idx="2584">
                  <c:v>57843</c:v>
                </c:pt>
                <c:pt idx="2585">
                  <c:v>57850</c:v>
                </c:pt>
                <c:pt idx="2586">
                  <c:v>57858</c:v>
                </c:pt>
                <c:pt idx="2587">
                  <c:v>57864</c:v>
                </c:pt>
                <c:pt idx="2588">
                  <c:v>57871</c:v>
                </c:pt>
                <c:pt idx="2589">
                  <c:v>57878</c:v>
                </c:pt>
                <c:pt idx="2590">
                  <c:v>57885</c:v>
                </c:pt>
                <c:pt idx="2591">
                  <c:v>57892</c:v>
                </c:pt>
                <c:pt idx="2592">
                  <c:v>57899</c:v>
                </c:pt>
                <c:pt idx="2593">
                  <c:v>57906</c:v>
                </c:pt>
                <c:pt idx="2594">
                  <c:v>57913</c:v>
                </c:pt>
                <c:pt idx="2595">
                  <c:v>57920</c:v>
                </c:pt>
                <c:pt idx="2596">
                  <c:v>57927</c:v>
                </c:pt>
                <c:pt idx="2597">
                  <c:v>57934</c:v>
                </c:pt>
                <c:pt idx="2598">
                  <c:v>57941</c:v>
                </c:pt>
                <c:pt idx="2599">
                  <c:v>57949</c:v>
                </c:pt>
                <c:pt idx="2600">
                  <c:v>57956</c:v>
                </c:pt>
                <c:pt idx="2601">
                  <c:v>57962</c:v>
                </c:pt>
                <c:pt idx="2602">
                  <c:v>57969</c:v>
                </c:pt>
                <c:pt idx="2603">
                  <c:v>57976</c:v>
                </c:pt>
                <c:pt idx="2604">
                  <c:v>57983</c:v>
                </c:pt>
                <c:pt idx="2605">
                  <c:v>57990</c:v>
                </c:pt>
                <c:pt idx="2606">
                  <c:v>57998</c:v>
                </c:pt>
                <c:pt idx="2607">
                  <c:v>58004</c:v>
                </c:pt>
                <c:pt idx="2608">
                  <c:v>58011</c:v>
                </c:pt>
                <c:pt idx="2609">
                  <c:v>58018</c:v>
                </c:pt>
                <c:pt idx="2610">
                  <c:v>58026</c:v>
                </c:pt>
                <c:pt idx="2611">
                  <c:v>58032</c:v>
                </c:pt>
                <c:pt idx="2612">
                  <c:v>58039</c:v>
                </c:pt>
                <c:pt idx="2613">
                  <c:v>58046</c:v>
                </c:pt>
                <c:pt idx="2614">
                  <c:v>58053</c:v>
                </c:pt>
                <c:pt idx="2615">
                  <c:v>58060</c:v>
                </c:pt>
                <c:pt idx="2616">
                  <c:v>58067</c:v>
                </c:pt>
                <c:pt idx="2617">
                  <c:v>58075</c:v>
                </c:pt>
                <c:pt idx="2618">
                  <c:v>58082</c:v>
                </c:pt>
                <c:pt idx="2619">
                  <c:v>58089</c:v>
                </c:pt>
                <c:pt idx="2620">
                  <c:v>58096</c:v>
                </c:pt>
                <c:pt idx="2621">
                  <c:v>58103</c:v>
                </c:pt>
                <c:pt idx="2622">
                  <c:v>58110</c:v>
                </c:pt>
                <c:pt idx="2623">
                  <c:v>58117</c:v>
                </c:pt>
                <c:pt idx="2624">
                  <c:v>58124</c:v>
                </c:pt>
                <c:pt idx="2625">
                  <c:v>58131</c:v>
                </c:pt>
                <c:pt idx="2626">
                  <c:v>58138</c:v>
                </c:pt>
                <c:pt idx="2627">
                  <c:v>58145</c:v>
                </c:pt>
                <c:pt idx="2628">
                  <c:v>58152</c:v>
                </c:pt>
                <c:pt idx="2629">
                  <c:v>58159</c:v>
                </c:pt>
                <c:pt idx="2630">
                  <c:v>58168</c:v>
                </c:pt>
                <c:pt idx="2631">
                  <c:v>58175</c:v>
                </c:pt>
                <c:pt idx="2632">
                  <c:v>58182</c:v>
                </c:pt>
                <c:pt idx="2633">
                  <c:v>58189</c:v>
                </c:pt>
                <c:pt idx="2634">
                  <c:v>58196</c:v>
                </c:pt>
                <c:pt idx="2635">
                  <c:v>58203</c:v>
                </c:pt>
                <c:pt idx="2636">
                  <c:v>58210</c:v>
                </c:pt>
                <c:pt idx="2637">
                  <c:v>58217</c:v>
                </c:pt>
                <c:pt idx="2638">
                  <c:v>58224</c:v>
                </c:pt>
                <c:pt idx="2639">
                  <c:v>58231</c:v>
                </c:pt>
                <c:pt idx="2640">
                  <c:v>58238</c:v>
                </c:pt>
                <c:pt idx="2641">
                  <c:v>58245</c:v>
                </c:pt>
                <c:pt idx="2642">
                  <c:v>58252</c:v>
                </c:pt>
                <c:pt idx="2643">
                  <c:v>58259</c:v>
                </c:pt>
                <c:pt idx="2644">
                  <c:v>58266</c:v>
                </c:pt>
                <c:pt idx="2645">
                  <c:v>58273</c:v>
                </c:pt>
                <c:pt idx="2646">
                  <c:v>58280</c:v>
                </c:pt>
                <c:pt idx="2647">
                  <c:v>58287</c:v>
                </c:pt>
                <c:pt idx="2648">
                  <c:v>58294</c:v>
                </c:pt>
                <c:pt idx="2649">
                  <c:v>58301</c:v>
                </c:pt>
                <c:pt idx="2650">
                  <c:v>58308</c:v>
                </c:pt>
                <c:pt idx="2651">
                  <c:v>58315</c:v>
                </c:pt>
                <c:pt idx="2652">
                  <c:v>58322</c:v>
                </c:pt>
                <c:pt idx="2653">
                  <c:v>58329</c:v>
                </c:pt>
                <c:pt idx="2654">
                  <c:v>58336</c:v>
                </c:pt>
                <c:pt idx="2655">
                  <c:v>58343</c:v>
                </c:pt>
                <c:pt idx="2656">
                  <c:v>58350</c:v>
                </c:pt>
                <c:pt idx="2657">
                  <c:v>58357</c:v>
                </c:pt>
                <c:pt idx="2658">
                  <c:v>58364</c:v>
                </c:pt>
                <c:pt idx="2659">
                  <c:v>58371</c:v>
                </c:pt>
                <c:pt idx="2660">
                  <c:v>58378</c:v>
                </c:pt>
                <c:pt idx="2661">
                  <c:v>58385</c:v>
                </c:pt>
                <c:pt idx="2662">
                  <c:v>58392</c:v>
                </c:pt>
                <c:pt idx="2663">
                  <c:v>58399</c:v>
                </c:pt>
                <c:pt idx="2664">
                  <c:v>58407</c:v>
                </c:pt>
                <c:pt idx="2665">
                  <c:v>58413</c:v>
                </c:pt>
                <c:pt idx="2666">
                  <c:v>58420</c:v>
                </c:pt>
                <c:pt idx="2667">
                  <c:v>58427</c:v>
                </c:pt>
                <c:pt idx="2668">
                  <c:v>58438</c:v>
                </c:pt>
                <c:pt idx="2669">
                  <c:v>58442</c:v>
                </c:pt>
                <c:pt idx="2670">
                  <c:v>58448</c:v>
                </c:pt>
                <c:pt idx="2671">
                  <c:v>58455</c:v>
                </c:pt>
                <c:pt idx="2672">
                  <c:v>58462</c:v>
                </c:pt>
                <c:pt idx="2673">
                  <c:v>58469</c:v>
                </c:pt>
                <c:pt idx="2674">
                  <c:v>58476</c:v>
                </c:pt>
                <c:pt idx="2675">
                  <c:v>58483</c:v>
                </c:pt>
                <c:pt idx="2676">
                  <c:v>58490</c:v>
                </c:pt>
                <c:pt idx="2677">
                  <c:v>58497</c:v>
                </c:pt>
                <c:pt idx="2678">
                  <c:v>58504</c:v>
                </c:pt>
                <c:pt idx="2679">
                  <c:v>58511</c:v>
                </c:pt>
                <c:pt idx="2680">
                  <c:v>58518</c:v>
                </c:pt>
                <c:pt idx="2681">
                  <c:v>58525</c:v>
                </c:pt>
                <c:pt idx="2682">
                  <c:v>58532</c:v>
                </c:pt>
                <c:pt idx="2683">
                  <c:v>58539</c:v>
                </c:pt>
                <c:pt idx="2684">
                  <c:v>58546</c:v>
                </c:pt>
                <c:pt idx="2685">
                  <c:v>58553</c:v>
                </c:pt>
                <c:pt idx="2686">
                  <c:v>58560</c:v>
                </c:pt>
                <c:pt idx="2687">
                  <c:v>58567</c:v>
                </c:pt>
                <c:pt idx="2688">
                  <c:v>58574</c:v>
                </c:pt>
                <c:pt idx="2689">
                  <c:v>58581</c:v>
                </c:pt>
                <c:pt idx="2690">
                  <c:v>58588</c:v>
                </c:pt>
                <c:pt idx="2691">
                  <c:v>58595</c:v>
                </c:pt>
                <c:pt idx="2692">
                  <c:v>58602</c:v>
                </c:pt>
                <c:pt idx="2693">
                  <c:v>58609</c:v>
                </c:pt>
                <c:pt idx="2694">
                  <c:v>58616</c:v>
                </c:pt>
                <c:pt idx="2695">
                  <c:v>58623</c:v>
                </c:pt>
                <c:pt idx="2696">
                  <c:v>58630</c:v>
                </c:pt>
                <c:pt idx="2697">
                  <c:v>58637</c:v>
                </c:pt>
                <c:pt idx="2698">
                  <c:v>58644</c:v>
                </c:pt>
                <c:pt idx="2699">
                  <c:v>58651</c:v>
                </c:pt>
                <c:pt idx="2700">
                  <c:v>58658</c:v>
                </c:pt>
                <c:pt idx="2701">
                  <c:v>58665</c:v>
                </c:pt>
                <c:pt idx="2702">
                  <c:v>58672</c:v>
                </c:pt>
                <c:pt idx="2703">
                  <c:v>58679</c:v>
                </c:pt>
                <c:pt idx="2704">
                  <c:v>58686</c:v>
                </c:pt>
                <c:pt idx="2705">
                  <c:v>58693</c:v>
                </c:pt>
                <c:pt idx="2706">
                  <c:v>58700</c:v>
                </c:pt>
                <c:pt idx="2707">
                  <c:v>58707</c:v>
                </c:pt>
                <c:pt idx="2708">
                  <c:v>58714</c:v>
                </c:pt>
                <c:pt idx="2709">
                  <c:v>58721</c:v>
                </c:pt>
                <c:pt idx="2710">
                  <c:v>58728</c:v>
                </c:pt>
                <c:pt idx="2711">
                  <c:v>58735</c:v>
                </c:pt>
                <c:pt idx="2712">
                  <c:v>58742</c:v>
                </c:pt>
                <c:pt idx="2713">
                  <c:v>58749</c:v>
                </c:pt>
                <c:pt idx="2714">
                  <c:v>58757</c:v>
                </c:pt>
                <c:pt idx="2715">
                  <c:v>58763</c:v>
                </c:pt>
                <c:pt idx="2716">
                  <c:v>58771</c:v>
                </c:pt>
                <c:pt idx="2717">
                  <c:v>58777</c:v>
                </c:pt>
                <c:pt idx="2718">
                  <c:v>58784</c:v>
                </c:pt>
                <c:pt idx="2719">
                  <c:v>58791</c:v>
                </c:pt>
                <c:pt idx="2720">
                  <c:v>58798</c:v>
                </c:pt>
                <c:pt idx="2721">
                  <c:v>58810</c:v>
                </c:pt>
                <c:pt idx="2722">
                  <c:v>58813</c:v>
                </c:pt>
                <c:pt idx="2723">
                  <c:v>58820</c:v>
                </c:pt>
                <c:pt idx="2724">
                  <c:v>58827</c:v>
                </c:pt>
                <c:pt idx="2725">
                  <c:v>58834</c:v>
                </c:pt>
                <c:pt idx="2726">
                  <c:v>58841</c:v>
                </c:pt>
                <c:pt idx="2727">
                  <c:v>58848</c:v>
                </c:pt>
                <c:pt idx="2728">
                  <c:v>58855</c:v>
                </c:pt>
                <c:pt idx="2729">
                  <c:v>58862</c:v>
                </c:pt>
                <c:pt idx="2730">
                  <c:v>58869</c:v>
                </c:pt>
                <c:pt idx="2731">
                  <c:v>58876</c:v>
                </c:pt>
                <c:pt idx="2732">
                  <c:v>58883</c:v>
                </c:pt>
                <c:pt idx="2733">
                  <c:v>58890</c:v>
                </c:pt>
                <c:pt idx="2734">
                  <c:v>58897</c:v>
                </c:pt>
                <c:pt idx="2735">
                  <c:v>58908</c:v>
                </c:pt>
                <c:pt idx="2736">
                  <c:v>58911</c:v>
                </c:pt>
                <c:pt idx="2737">
                  <c:v>58918</c:v>
                </c:pt>
                <c:pt idx="2738">
                  <c:v>58925</c:v>
                </c:pt>
                <c:pt idx="2739">
                  <c:v>58932</c:v>
                </c:pt>
                <c:pt idx="2740">
                  <c:v>58939</c:v>
                </c:pt>
                <c:pt idx="2741">
                  <c:v>58946</c:v>
                </c:pt>
                <c:pt idx="2742">
                  <c:v>58953</c:v>
                </c:pt>
                <c:pt idx="2743">
                  <c:v>58960</c:v>
                </c:pt>
                <c:pt idx="2744">
                  <c:v>58967</c:v>
                </c:pt>
                <c:pt idx="2745">
                  <c:v>58974</c:v>
                </c:pt>
                <c:pt idx="2746">
                  <c:v>58981</c:v>
                </c:pt>
                <c:pt idx="2747">
                  <c:v>58988</c:v>
                </c:pt>
                <c:pt idx="2748">
                  <c:v>58995</c:v>
                </c:pt>
                <c:pt idx="2749">
                  <c:v>59002</c:v>
                </c:pt>
                <c:pt idx="2750">
                  <c:v>59009</c:v>
                </c:pt>
                <c:pt idx="2751">
                  <c:v>59016</c:v>
                </c:pt>
                <c:pt idx="2752">
                  <c:v>59023</c:v>
                </c:pt>
                <c:pt idx="2753">
                  <c:v>59030</c:v>
                </c:pt>
                <c:pt idx="2754">
                  <c:v>59037</c:v>
                </c:pt>
                <c:pt idx="2755">
                  <c:v>59044</c:v>
                </c:pt>
                <c:pt idx="2756">
                  <c:v>59051</c:v>
                </c:pt>
                <c:pt idx="2757">
                  <c:v>59058</c:v>
                </c:pt>
                <c:pt idx="2758">
                  <c:v>59065</c:v>
                </c:pt>
                <c:pt idx="2759">
                  <c:v>59072</c:v>
                </c:pt>
                <c:pt idx="2760">
                  <c:v>59079</c:v>
                </c:pt>
                <c:pt idx="2761">
                  <c:v>59086</c:v>
                </c:pt>
                <c:pt idx="2762">
                  <c:v>59093</c:v>
                </c:pt>
                <c:pt idx="2763">
                  <c:v>59100</c:v>
                </c:pt>
                <c:pt idx="2764">
                  <c:v>59107</c:v>
                </c:pt>
                <c:pt idx="2765">
                  <c:v>59114</c:v>
                </c:pt>
                <c:pt idx="2766">
                  <c:v>59124</c:v>
                </c:pt>
                <c:pt idx="2767">
                  <c:v>59128</c:v>
                </c:pt>
                <c:pt idx="2768">
                  <c:v>59135</c:v>
                </c:pt>
                <c:pt idx="2769">
                  <c:v>59142</c:v>
                </c:pt>
                <c:pt idx="2770">
                  <c:v>59149</c:v>
                </c:pt>
                <c:pt idx="2771">
                  <c:v>59156</c:v>
                </c:pt>
                <c:pt idx="2772">
                  <c:v>59163</c:v>
                </c:pt>
                <c:pt idx="2773">
                  <c:v>59170</c:v>
                </c:pt>
                <c:pt idx="2774">
                  <c:v>59177</c:v>
                </c:pt>
                <c:pt idx="2775">
                  <c:v>59184</c:v>
                </c:pt>
                <c:pt idx="2776">
                  <c:v>59191</c:v>
                </c:pt>
                <c:pt idx="2777">
                  <c:v>59198</c:v>
                </c:pt>
                <c:pt idx="2778">
                  <c:v>59205</c:v>
                </c:pt>
                <c:pt idx="2779">
                  <c:v>59212</c:v>
                </c:pt>
                <c:pt idx="2780">
                  <c:v>59219</c:v>
                </c:pt>
                <c:pt idx="2781">
                  <c:v>59226</c:v>
                </c:pt>
                <c:pt idx="2782">
                  <c:v>59233</c:v>
                </c:pt>
                <c:pt idx="2783">
                  <c:v>59240</c:v>
                </c:pt>
                <c:pt idx="2784">
                  <c:v>59247</c:v>
                </c:pt>
                <c:pt idx="2785">
                  <c:v>59258</c:v>
                </c:pt>
                <c:pt idx="2786">
                  <c:v>59261</c:v>
                </c:pt>
                <c:pt idx="2787">
                  <c:v>59268</c:v>
                </c:pt>
                <c:pt idx="2788">
                  <c:v>59275</c:v>
                </c:pt>
                <c:pt idx="2789">
                  <c:v>59282</c:v>
                </c:pt>
                <c:pt idx="2790">
                  <c:v>59289</c:v>
                </c:pt>
                <c:pt idx="2791">
                  <c:v>59296</c:v>
                </c:pt>
                <c:pt idx="2792">
                  <c:v>59303</c:v>
                </c:pt>
                <c:pt idx="2793">
                  <c:v>59310</c:v>
                </c:pt>
                <c:pt idx="2794">
                  <c:v>59317</c:v>
                </c:pt>
                <c:pt idx="2795">
                  <c:v>59324</c:v>
                </c:pt>
                <c:pt idx="2796">
                  <c:v>59331</c:v>
                </c:pt>
                <c:pt idx="2797">
                  <c:v>59338</c:v>
                </c:pt>
                <c:pt idx="2798">
                  <c:v>59345</c:v>
                </c:pt>
                <c:pt idx="2799">
                  <c:v>59352</c:v>
                </c:pt>
                <c:pt idx="2800">
                  <c:v>59359</c:v>
                </c:pt>
                <c:pt idx="2801">
                  <c:v>59366</c:v>
                </c:pt>
                <c:pt idx="2802">
                  <c:v>59373</c:v>
                </c:pt>
                <c:pt idx="2803">
                  <c:v>59380</c:v>
                </c:pt>
                <c:pt idx="2804">
                  <c:v>59387</c:v>
                </c:pt>
                <c:pt idx="2805">
                  <c:v>59394</c:v>
                </c:pt>
                <c:pt idx="2806">
                  <c:v>59401</c:v>
                </c:pt>
                <c:pt idx="2807">
                  <c:v>59408</c:v>
                </c:pt>
                <c:pt idx="2808">
                  <c:v>59415</c:v>
                </c:pt>
                <c:pt idx="2809">
                  <c:v>59422</c:v>
                </c:pt>
                <c:pt idx="2810">
                  <c:v>59429</c:v>
                </c:pt>
                <c:pt idx="2811">
                  <c:v>59436</c:v>
                </c:pt>
                <c:pt idx="2812">
                  <c:v>59443</c:v>
                </c:pt>
                <c:pt idx="2813">
                  <c:v>59450</c:v>
                </c:pt>
                <c:pt idx="2814">
                  <c:v>59457</c:v>
                </c:pt>
                <c:pt idx="2815">
                  <c:v>59464</c:v>
                </c:pt>
                <c:pt idx="2816">
                  <c:v>59471</c:v>
                </c:pt>
                <c:pt idx="2817">
                  <c:v>59478</c:v>
                </c:pt>
                <c:pt idx="2818">
                  <c:v>59488</c:v>
                </c:pt>
                <c:pt idx="2819">
                  <c:v>59492</c:v>
                </c:pt>
                <c:pt idx="2820">
                  <c:v>59499</c:v>
                </c:pt>
                <c:pt idx="2821">
                  <c:v>59506</c:v>
                </c:pt>
                <c:pt idx="2822">
                  <c:v>59513</c:v>
                </c:pt>
                <c:pt idx="2823">
                  <c:v>59520</c:v>
                </c:pt>
                <c:pt idx="2824">
                  <c:v>59527</c:v>
                </c:pt>
                <c:pt idx="2825">
                  <c:v>59534</c:v>
                </c:pt>
                <c:pt idx="2826">
                  <c:v>59541</c:v>
                </c:pt>
                <c:pt idx="2827">
                  <c:v>59548</c:v>
                </c:pt>
                <c:pt idx="2828">
                  <c:v>59555</c:v>
                </c:pt>
                <c:pt idx="2829">
                  <c:v>59562</c:v>
                </c:pt>
                <c:pt idx="2830">
                  <c:v>59569</c:v>
                </c:pt>
                <c:pt idx="2831">
                  <c:v>59576</c:v>
                </c:pt>
                <c:pt idx="2832">
                  <c:v>59583</c:v>
                </c:pt>
                <c:pt idx="2833">
                  <c:v>59590</c:v>
                </c:pt>
                <c:pt idx="2834">
                  <c:v>59597</c:v>
                </c:pt>
                <c:pt idx="2835">
                  <c:v>59604</c:v>
                </c:pt>
                <c:pt idx="2836">
                  <c:v>59611</c:v>
                </c:pt>
                <c:pt idx="2837">
                  <c:v>59618</c:v>
                </c:pt>
                <c:pt idx="2838">
                  <c:v>59625</c:v>
                </c:pt>
                <c:pt idx="2839">
                  <c:v>59632</c:v>
                </c:pt>
                <c:pt idx="2840">
                  <c:v>59643</c:v>
                </c:pt>
                <c:pt idx="2841">
                  <c:v>59646</c:v>
                </c:pt>
                <c:pt idx="2842">
                  <c:v>59653</c:v>
                </c:pt>
                <c:pt idx="2843">
                  <c:v>59660</c:v>
                </c:pt>
                <c:pt idx="2844">
                  <c:v>59667</c:v>
                </c:pt>
                <c:pt idx="2845">
                  <c:v>59674</c:v>
                </c:pt>
                <c:pt idx="2846">
                  <c:v>59681</c:v>
                </c:pt>
                <c:pt idx="2847">
                  <c:v>59688</c:v>
                </c:pt>
                <c:pt idx="2848">
                  <c:v>59695</c:v>
                </c:pt>
                <c:pt idx="2849">
                  <c:v>59702</c:v>
                </c:pt>
                <c:pt idx="2850">
                  <c:v>59709</c:v>
                </c:pt>
                <c:pt idx="2851">
                  <c:v>59716</c:v>
                </c:pt>
                <c:pt idx="2852">
                  <c:v>59723</c:v>
                </c:pt>
                <c:pt idx="2853">
                  <c:v>59730</c:v>
                </c:pt>
                <c:pt idx="2854">
                  <c:v>59737</c:v>
                </c:pt>
                <c:pt idx="2855">
                  <c:v>59744</c:v>
                </c:pt>
                <c:pt idx="2856">
                  <c:v>59751</c:v>
                </c:pt>
                <c:pt idx="2857">
                  <c:v>59758</c:v>
                </c:pt>
                <c:pt idx="2858">
                  <c:v>59765</c:v>
                </c:pt>
                <c:pt idx="2859">
                  <c:v>59772</c:v>
                </c:pt>
                <c:pt idx="2860">
                  <c:v>59779</c:v>
                </c:pt>
                <c:pt idx="2861">
                  <c:v>59786</c:v>
                </c:pt>
                <c:pt idx="2862">
                  <c:v>59793</c:v>
                </c:pt>
                <c:pt idx="2863">
                  <c:v>59800</c:v>
                </c:pt>
                <c:pt idx="2864">
                  <c:v>59807</c:v>
                </c:pt>
                <c:pt idx="2865">
                  <c:v>59814</c:v>
                </c:pt>
                <c:pt idx="2866">
                  <c:v>59821</c:v>
                </c:pt>
                <c:pt idx="2867">
                  <c:v>59828</c:v>
                </c:pt>
                <c:pt idx="2868">
                  <c:v>59835</c:v>
                </c:pt>
                <c:pt idx="2869">
                  <c:v>59842</c:v>
                </c:pt>
                <c:pt idx="2870">
                  <c:v>59849</c:v>
                </c:pt>
                <c:pt idx="2871">
                  <c:v>59856</c:v>
                </c:pt>
                <c:pt idx="2872">
                  <c:v>59863</c:v>
                </c:pt>
                <c:pt idx="2873">
                  <c:v>59870</c:v>
                </c:pt>
                <c:pt idx="2874">
                  <c:v>59877</c:v>
                </c:pt>
                <c:pt idx="2875">
                  <c:v>59884</c:v>
                </c:pt>
                <c:pt idx="2876">
                  <c:v>59891</c:v>
                </c:pt>
                <c:pt idx="2877">
                  <c:v>59901</c:v>
                </c:pt>
                <c:pt idx="2878">
                  <c:v>59908</c:v>
                </c:pt>
                <c:pt idx="2879">
                  <c:v>59915</c:v>
                </c:pt>
                <c:pt idx="2880">
                  <c:v>59923</c:v>
                </c:pt>
                <c:pt idx="2881">
                  <c:v>59929</c:v>
                </c:pt>
                <c:pt idx="2882">
                  <c:v>59936</c:v>
                </c:pt>
                <c:pt idx="2883">
                  <c:v>59943</c:v>
                </c:pt>
                <c:pt idx="2884">
                  <c:v>59951</c:v>
                </c:pt>
                <c:pt idx="2885">
                  <c:v>59957</c:v>
                </c:pt>
                <c:pt idx="2886">
                  <c:v>59964</c:v>
                </c:pt>
                <c:pt idx="2887">
                  <c:v>59971</c:v>
                </c:pt>
                <c:pt idx="2888">
                  <c:v>59978</c:v>
                </c:pt>
                <c:pt idx="2889">
                  <c:v>59985</c:v>
                </c:pt>
                <c:pt idx="2890">
                  <c:v>59992</c:v>
                </c:pt>
                <c:pt idx="2891">
                  <c:v>60001</c:v>
                </c:pt>
                <c:pt idx="2892">
                  <c:v>60006</c:v>
                </c:pt>
                <c:pt idx="2893">
                  <c:v>60013</c:v>
                </c:pt>
                <c:pt idx="2894">
                  <c:v>60020</c:v>
                </c:pt>
                <c:pt idx="2895">
                  <c:v>60028</c:v>
                </c:pt>
                <c:pt idx="2896">
                  <c:v>60034</c:v>
                </c:pt>
                <c:pt idx="2897">
                  <c:v>60041</c:v>
                </c:pt>
                <c:pt idx="2898">
                  <c:v>60049</c:v>
                </c:pt>
                <c:pt idx="2899">
                  <c:v>60055</c:v>
                </c:pt>
                <c:pt idx="2900">
                  <c:v>60062</c:v>
                </c:pt>
                <c:pt idx="2901">
                  <c:v>60069</c:v>
                </c:pt>
                <c:pt idx="2902">
                  <c:v>60076</c:v>
                </c:pt>
                <c:pt idx="2903">
                  <c:v>60083</c:v>
                </c:pt>
                <c:pt idx="2904">
                  <c:v>60090</c:v>
                </c:pt>
                <c:pt idx="2905">
                  <c:v>60097</c:v>
                </c:pt>
                <c:pt idx="2906">
                  <c:v>60104</c:v>
                </c:pt>
                <c:pt idx="2907">
                  <c:v>60111</c:v>
                </c:pt>
                <c:pt idx="2908">
                  <c:v>60118</c:v>
                </c:pt>
                <c:pt idx="2909">
                  <c:v>60125</c:v>
                </c:pt>
                <c:pt idx="2910">
                  <c:v>60132</c:v>
                </c:pt>
                <c:pt idx="2911">
                  <c:v>60140</c:v>
                </c:pt>
                <c:pt idx="2912">
                  <c:v>60147</c:v>
                </c:pt>
                <c:pt idx="2913">
                  <c:v>60153</c:v>
                </c:pt>
                <c:pt idx="2914">
                  <c:v>60160</c:v>
                </c:pt>
                <c:pt idx="2915">
                  <c:v>60167</c:v>
                </c:pt>
                <c:pt idx="2916">
                  <c:v>60174</c:v>
                </c:pt>
                <c:pt idx="2917">
                  <c:v>60181</c:v>
                </c:pt>
                <c:pt idx="2918">
                  <c:v>60189</c:v>
                </c:pt>
                <c:pt idx="2919">
                  <c:v>60195</c:v>
                </c:pt>
                <c:pt idx="2920">
                  <c:v>60202</c:v>
                </c:pt>
                <c:pt idx="2921">
                  <c:v>60209</c:v>
                </c:pt>
                <c:pt idx="2922">
                  <c:v>60216</c:v>
                </c:pt>
                <c:pt idx="2923">
                  <c:v>60223</c:v>
                </c:pt>
                <c:pt idx="2924">
                  <c:v>60230</c:v>
                </c:pt>
                <c:pt idx="2925">
                  <c:v>60237</c:v>
                </c:pt>
                <c:pt idx="2926">
                  <c:v>60244</c:v>
                </c:pt>
                <c:pt idx="2927">
                  <c:v>60251</c:v>
                </c:pt>
                <c:pt idx="2928">
                  <c:v>60258</c:v>
                </c:pt>
                <c:pt idx="2929">
                  <c:v>60267</c:v>
                </c:pt>
                <c:pt idx="2930">
                  <c:v>60274</c:v>
                </c:pt>
                <c:pt idx="2931">
                  <c:v>60281</c:v>
                </c:pt>
                <c:pt idx="2932">
                  <c:v>60288</c:v>
                </c:pt>
                <c:pt idx="2933">
                  <c:v>60295</c:v>
                </c:pt>
                <c:pt idx="2934">
                  <c:v>60302</c:v>
                </c:pt>
                <c:pt idx="2935">
                  <c:v>60309</c:v>
                </c:pt>
                <c:pt idx="2936">
                  <c:v>60316</c:v>
                </c:pt>
                <c:pt idx="2937">
                  <c:v>60323</c:v>
                </c:pt>
                <c:pt idx="2938">
                  <c:v>60330</c:v>
                </c:pt>
                <c:pt idx="2939">
                  <c:v>60337</c:v>
                </c:pt>
                <c:pt idx="2940">
                  <c:v>60344</c:v>
                </c:pt>
                <c:pt idx="2941">
                  <c:v>60351</c:v>
                </c:pt>
                <c:pt idx="2942">
                  <c:v>60359</c:v>
                </c:pt>
                <c:pt idx="2943">
                  <c:v>60366</c:v>
                </c:pt>
                <c:pt idx="2944">
                  <c:v>60373</c:v>
                </c:pt>
                <c:pt idx="2945">
                  <c:v>60380</c:v>
                </c:pt>
                <c:pt idx="2946">
                  <c:v>60387</c:v>
                </c:pt>
                <c:pt idx="2947">
                  <c:v>60394</c:v>
                </c:pt>
                <c:pt idx="2948">
                  <c:v>60401</c:v>
                </c:pt>
                <c:pt idx="2949">
                  <c:v>60408</c:v>
                </c:pt>
                <c:pt idx="2950">
                  <c:v>60415</c:v>
                </c:pt>
                <c:pt idx="2951">
                  <c:v>60422</c:v>
                </c:pt>
                <c:pt idx="2952">
                  <c:v>60429</c:v>
                </c:pt>
                <c:pt idx="2953">
                  <c:v>60436</c:v>
                </c:pt>
                <c:pt idx="2954">
                  <c:v>60443</c:v>
                </c:pt>
                <c:pt idx="2955">
                  <c:v>60450</c:v>
                </c:pt>
                <c:pt idx="2956">
                  <c:v>60457</c:v>
                </c:pt>
                <c:pt idx="2957">
                  <c:v>60464</c:v>
                </c:pt>
                <c:pt idx="2958">
                  <c:v>60471</c:v>
                </c:pt>
                <c:pt idx="2959">
                  <c:v>60478</c:v>
                </c:pt>
                <c:pt idx="2960">
                  <c:v>60485</c:v>
                </c:pt>
                <c:pt idx="2961">
                  <c:v>60492</c:v>
                </c:pt>
                <c:pt idx="2962">
                  <c:v>60499</c:v>
                </c:pt>
                <c:pt idx="2963">
                  <c:v>60506</c:v>
                </c:pt>
                <c:pt idx="2964">
                  <c:v>60513</c:v>
                </c:pt>
                <c:pt idx="2965">
                  <c:v>60520</c:v>
                </c:pt>
                <c:pt idx="2966">
                  <c:v>60527</c:v>
                </c:pt>
                <c:pt idx="2967">
                  <c:v>60534</c:v>
                </c:pt>
                <c:pt idx="2968">
                  <c:v>60541</c:v>
                </c:pt>
                <c:pt idx="2969">
                  <c:v>60548</c:v>
                </c:pt>
                <c:pt idx="2970">
                  <c:v>60555</c:v>
                </c:pt>
                <c:pt idx="2971">
                  <c:v>60562</c:v>
                </c:pt>
                <c:pt idx="2972">
                  <c:v>60569</c:v>
                </c:pt>
                <c:pt idx="2973">
                  <c:v>60576</c:v>
                </c:pt>
                <c:pt idx="2974">
                  <c:v>60583</c:v>
                </c:pt>
                <c:pt idx="2975">
                  <c:v>60590</c:v>
                </c:pt>
                <c:pt idx="2976">
                  <c:v>60598</c:v>
                </c:pt>
                <c:pt idx="2977">
                  <c:v>60604</c:v>
                </c:pt>
                <c:pt idx="2978">
                  <c:v>60611</c:v>
                </c:pt>
                <c:pt idx="2979">
                  <c:v>60618</c:v>
                </c:pt>
                <c:pt idx="2980">
                  <c:v>60625</c:v>
                </c:pt>
                <c:pt idx="2981">
                  <c:v>60632</c:v>
                </c:pt>
                <c:pt idx="2982">
                  <c:v>60639</c:v>
                </c:pt>
                <c:pt idx="2983">
                  <c:v>60646</c:v>
                </c:pt>
                <c:pt idx="2984">
                  <c:v>60653</c:v>
                </c:pt>
                <c:pt idx="2985">
                  <c:v>60660</c:v>
                </c:pt>
                <c:pt idx="2986">
                  <c:v>60667</c:v>
                </c:pt>
                <c:pt idx="2987">
                  <c:v>60674</c:v>
                </c:pt>
                <c:pt idx="2988">
                  <c:v>60681</c:v>
                </c:pt>
                <c:pt idx="2989">
                  <c:v>60688</c:v>
                </c:pt>
                <c:pt idx="2990">
                  <c:v>60695</c:v>
                </c:pt>
                <c:pt idx="2991">
                  <c:v>60702</c:v>
                </c:pt>
                <c:pt idx="2992">
                  <c:v>60709</c:v>
                </c:pt>
                <c:pt idx="2993">
                  <c:v>60716</c:v>
                </c:pt>
                <c:pt idx="2994">
                  <c:v>60723</c:v>
                </c:pt>
                <c:pt idx="2995">
                  <c:v>60730</c:v>
                </c:pt>
                <c:pt idx="2996">
                  <c:v>60737</c:v>
                </c:pt>
                <c:pt idx="2997">
                  <c:v>60744</c:v>
                </c:pt>
                <c:pt idx="2998">
                  <c:v>60751</c:v>
                </c:pt>
                <c:pt idx="2999">
                  <c:v>60758</c:v>
                </c:pt>
                <c:pt idx="3000">
                  <c:v>60765</c:v>
                </c:pt>
                <c:pt idx="3001">
                  <c:v>60772</c:v>
                </c:pt>
                <c:pt idx="3002">
                  <c:v>60779</c:v>
                </c:pt>
                <c:pt idx="3003">
                  <c:v>60786</c:v>
                </c:pt>
                <c:pt idx="3004">
                  <c:v>60793</c:v>
                </c:pt>
                <c:pt idx="3005">
                  <c:v>60800</c:v>
                </c:pt>
                <c:pt idx="3006">
                  <c:v>60807</c:v>
                </c:pt>
                <c:pt idx="3007">
                  <c:v>60814</c:v>
                </c:pt>
                <c:pt idx="3008">
                  <c:v>60821</c:v>
                </c:pt>
                <c:pt idx="3009">
                  <c:v>60828</c:v>
                </c:pt>
                <c:pt idx="3010">
                  <c:v>60835</c:v>
                </c:pt>
                <c:pt idx="3011">
                  <c:v>60842</c:v>
                </c:pt>
                <c:pt idx="3012">
                  <c:v>60849</c:v>
                </c:pt>
                <c:pt idx="3013">
                  <c:v>60856</c:v>
                </c:pt>
                <c:pt idx="3014">
                  <c:v>60863</c:v>
                </c:pt>
                <c:pt idx="3015">
                  <c:v>60870</c:v>
                </c:pt>
                <c:pt idx="3016">
                  <c:v>60877</c:v>
                </c:pt>
                <c:pt idx="3017">
                  <c:v>60884</c:v>
                </c:pt>
                <c:pt idx="3018">
                  <c:v>60891</c:v>
                </c:pt>
                <c:pt idx="3019">
                  <c:v>60898</c:v>
                </c:pt>
                <c:pt idx="3020">
                  <c:v>60905</c:v>
                </c:pt>
                <c:pt idx="3021">
                  <c:v>60912</c:v>
                </c:pt>
                <c:pt idx="3022">
                  <c:v>60919</c:v>
                </c:pt>
                <c:pt idx="3023">
                  <c:v>60926</c:v>
                </c:pt>
                <c:pt idx="3024">
                  <c:v>60933</c:v>
                </c:pt>
                <c:pt idx="3025">
                  <c:v>60940</c:v>
                </c:pt>
                <c:pt idx="3026">
                  <c:v>60948</c:v>
                </c:pt>
                <c:pt idx="3027">
                  <c:v>60954</c:v>
                </c:pt>
                <c:pt idx="3028">
                  <c:v>60962</c:v>
                </c:pt>
                <c:pt idx="3029">
                  <c:v>60968</c:v>
                </c:pt>
                <c:pt idx="3030">
                  <c:v>60975</c:v>
                </c:pt>
                <c:pt idx="3031">
                  <c:v>60982</c:v>
                </c:pt>
                <c:pt idx="3032">
                  <c:v>60989</c:v>
                </c:pt>
                <c:pt idx="3033">
                  <c:v>61001</c:v>
                </c:pt>
                <c:pt idx="3034">
                  <c:v>61004</c:v>
                </c:pt>
                <c:pt idx="3035">
                  <c:v>61011</c:v>
                </c:pt>
                <c:pt idx="3036">
                  <c:v>61018</c:v>
                </c:pt>
                <c:pt idx="3037">
                  <c:v>61025</c:v>
                </c:pt>
                <c:pt idx="3038">
                  <c:v>61032</c:v>
                </c:pt>
                <c:pt idx="3039">
                  <c:v>61039</c:v>
                </c:pt>
                <c:pt idx="3040">
                  <c:v>61046</c:v>
                </c:pt>
                <c:pt idx="3041">
                  <c:v>61053</c:v>
                </c:pt>
                <c:pt idx="3042">
                  <c:v>61060</c:v>
                </c:pt>
                <c:pt idx="3043">
                  <c:v>61067</c:v>
                </c:pt>
                <c:pt idx="3044">
                  <c:v>61074</c:v>
                </c:pt>
                <c:pt idx="3045">
                  <c:v>61081</c:v>
                </c:pt>
                <c:pt idx="3046">
                  <c:v>61092</c:v>
                </c:pt>
                <c:pt idx="3047">
                  <c:v>61095</c:v>
                </c:pt>
                <c:pt idx="3048">
                  <c:v>61102</c:v>
                </c:pt>
                <c:pt idx="3049">
                  <c:v>61109</c:v>
                </c:pt>
                <c:pt idx="3050">
                  <c:v>61116</c:v>
                </c:pt>
                <c:pt idx="3051">
                  <c:v>61123</c:v>
                </c:pt>
                <c:pt idx="3052">
                  <c:v>61130</c:v>
                </c:pt>
                <c:pt idx="3053">
                  <c:v>61137</c:v>
                </c:pt>
                <c:pt idx="3054">
                  <c:v>61144</c:v>
                </c:pt>
                <c:pt idx="3055">
                  <c:v>61151</c:v>
                </c:pt>
                <c:pt idx="3056">
                  <c:v>61158</c:v>
                </c:pt>
                <c:pt idx="3057">
                  <c:v>61165</c:v>
                </c:pt>
                <c:pt idx="3058">
                  <c:v>61172</c:v>
                </c:pt>
                <c:pt idx="3059">
                  <c:v>61179</c:v>
                </c:pt>
                <c:pt idx="3060">
                  <c:v>61186</c:v>
                </c:pt>
                <c:pt idx="3061">
                  <c:v>61193</c:v>
                </c:pt>
                <c:pt idx="3062">
                  <c:v>61200</c:v>
                </c:pt>
                <c:pt idx="3063">
                  <c:v>61207</c:v>
                </c:pt>
                <c:pt idx="3064">
                  <c:v>61214</c:v>
                </c:pt>
                <c:pt idx="3065">
                  <c:v>61221</c:v>
                </c:pt>
                <c:pt idx="3066">
                  <c:v>61228</c:v>
                </c:pt>
                <c:pt idx="3067">
                  <c:v>61235</c:v>
                </c:pt>
                <c:pt idx="3068">
                  <c:v>61242</c:v>
                </c:pt>
                <c:pt idx="3069">
                  <c:v>61249</c:v>
                </c:pt>
                <c:pt idx="3070">
                  <c:v>61256</c:v>
                </c:pt>
                <c:pt idx="3071">
                  <c:v>61263</c:v>
                </c:pt>
                <c:pt idx="3072">
                  <c:v>61270</c:v>
                </c:pt>
                <c:pt idx="3073">
                  <c:v>61277</c:v>
                </c:pt>
                <c:pt idx="3074">
                  <c:v>61284</c:v>
                </c:pt>
                <c:pt idx="3075">
                  <c:v>61291</c:v>
                </c:pt>
                <c:pt idx="3076">
                  <c:v>61298</c:v>
                </c:pt>
                <c:pt idx="3077">
                  <c:v>61305</c:v>
                </c:pt>
                <c:pt idx="3078">
                  <c:v>61315</c:v>
                </c:pt>
                <c:pt idx="3079">
                  <c:v>61319</c:v>
                </c:pt>
                <c:pt idx="3080">
                  <c:v>61326</c:v>
                </c:pt>
                <c:pt idx="3081">
                  <c:v>61333</c:v>
                </c:pt>
                <c:pt idx="3082">
                  <c:v>61340</c:v>
                </c:pt>
                <c:pt idx="3083">
                  <c:v>61347</c:v>
                </c:pt>
                <c:pt idx="3084">
                  <c:v>61354</c:v>
                </c:pt>
                <c:pt idx="3085">
                  <c:v>61361</c:v>
                </c:pt>
                <c:pt idx="3086">
                  <c:v>61368</c:v>
                </c:pt>
                <c:pt idx="3087">
                  <c:v>61375</c:v>
                </c:pt>
                <c:pt idx="3088">
                  <c:v>61382</c:v>
                </c:pt>
                <c:pt idx="3089">
                  <c:v>61389</c:v>
                </c:pt>
                <c:pt idx="3090">
                  <c:v>61396</c:v>
                </c:pt>
                <c:pt idx="3091">
                  <c:v>61403</c:v>
                </c:pt>
                <c:pt idx="3092">
                  <c:v>61410</c:v>
                </c:pt>
                <c:pt idx="3093">
                  <c:v>61417</c:v>
                </c:pt>
                <c:pt idx="3094">
                  <c:v>61424</c:v>
                </c:pt>
                <c:pt idx="3095">
                  <c:v>61431</c:v>
                </c:pt>
                <c:pt idx="3096">
                  <c:v>61438</c:v>
                </c:pt>
                <c:pt idx="3097">
                  <c:v>61445</c:v>
                </c:pt>
                <c:pt idx="3098">
                  <c:v>61452</c:v>
                </c:pt>
                <c:pt idx="3099">
                  <c:v>61459</c:v>
                </c:pt>
                <c:pt idx="3100">
                  <c:v>61466</c:v>
                </c:pt>
                <c:pt idx="3101">
                  <c:v>61477</c:v>
                </c:pt>
                <c:pt idx="3102">
                  <c:v>61480</c:v>
                </c:pt>
                <c:pt idx="3103">
                  <c:v>61487</c:v>
                </c:pt>
                <c:pt idx="3104">
                  <c:v>61494</c:v>
                </c:pt>
                <c:pt idx="3105">
                  <c:v>61501</c:v>
                </c:pt>
                <c:pt idx="3106">
                  <c:v>61508</c:v>
                </c:pt>
                <c:pt idx="3107">
                  <c:v>61515</c:v>
                </c:pt>
                <c:pt idx="3108">
                  <c:v>61522</c:v>
                </c:pt>
                <c:pt idx="3109">
                  <c:v>61529</c:v>
                </c:pt>
                <c:pt idx="3110">
                  <c:v>61536</c:v>
                </c:pt>
                <c:pt idx="3111">
                  <c:v>61543</c:v>
                </c:pt>
                <c:pt idx="3112">
                  <c:v>61550</c:v>
                </c:pt>
                <c:pt idx="3113">
                  <c:v>61557</c:v>
                </c:pt>
                <c:pt idx="3114">
                  <c:v>61564</c:v>
                </c:pt>
                <c:pt idx="3115">
                  <c:v>61571</c:v>
                </c:pt>
                <c:pt idx="3116">
                  <c:v>61578</c:v>
                </c:pt>
                <c:pt idx="3117">
                  <c:v>61585</c:v>
                </c:pt>
                <c:pt idx="3118">
                  <c:v>61592</c:v>
                </c:pt>
                <c:pt idx="3119">
                  <c:v>61599</c:v>
                </c:pt>
                <c:pt idx="3120">
                  <c:v>61606</c:v>
                </c:pt>
                <c:pt idx="3121">
                  <c:v>61613</c:v>
                </c:pt>
                <c:pt idx="3122">
                  <c:v>61620</c:v>
                </c:pt>
                <c:pt idx="3123">
                  <c:v>61627</c:v>
                </c:pt>
                <c:pt idx="3124">
                  <c:v>61634</c:v>
                </c:pt>
                <c:pt idx="3125">
                  <c:v>61641</c:v>
                </c:pt>
                <c:pt idx="3126">
                  <c:v>61648</c:v>
                </c:pt>
                <c:pt idx="3127">
                  <c:v>61655</c:v>
                </c:pt>
                <c:pt idx="3128">
                  <c:v>61662</c:v>
                </c:pt>
                <c:pt idx="3129">
                  <c:v>61669</c:v>
                </c:pt>
                <c:pt idx="3130">
                  <c:v>61676</c:v>
                </c:pt>
                <c:pt idx="3131">
                  <c:v>61683</c:v>
                </c:pt>
                <c:pt idx="3132">
                  <c:v>61690</c:v>
                </c:pt>
                <c:pt idx="3133">
                  <c:v>61697</c:v>
                </c:pt>
                <c:pt idx="3134">
                  <c:v>61704</c:v>
                </c:pt>
                <c:pt idx="3135">
                  <c:v>61711</c:v>
                </c:pt>
                <c:pt idx="3136">
                  <c:v>61718</c:v>
                </c:pt>
                <c:pt idx="3137">
                  <c:v>61728</c:v>
                </c:pt>
                <c:pt idx="3138">
                  <c:v>61735</c:v>
                </c:pt>
                <c:pt idx="3139">
                  <c:v>61742</c:v>
                </c:pt>
                <c:pt idx="3140">
                  <c:v>61750</c:v>
                </c:pt>
                <c:pt idx="3141">
                  <c:v>61756</c:v>
                </c:pt>
                <c:pt idx="3142">
                  <c:v>61763</c:v>
                </c:pt>
                <c:pt idx="3143">
                  <c:v>61770</c:v>
                </c:pt>
                <c:pt idx="3144">
                  <c:v>61778</c:v>
                </c:pt>
                <c:pt idx="3145">
                  <c:v>61784</c:v>
                </c:pt>
                <c:pt idx="3146">
                  <c:v>61791</c:v>
                </c:pt>
                <c:pt idx="3147">
                  <c:v>61798</c:v>
                </c:pt>
                <c:pt idx="3148">
                  <c:v>61805</c:v>
                </c:pt>
                <c:pt idx="3149">
                  <c:v>61812</c:v>
                </c:pt>
                <c:pt idx="3150">
                  <c:v>61819</c:v>
                </c:pt>
                <c:pt idx="3151">
                  <c:v>61826</c:v>
                </c:pt>
                <c:pt idx="3152">
                  <c:v>61835</c:v>
                </c:pt>
                <c:pt idx="3153">
                  <c:v>61840</c:v>
                </c:pt>
                <c:pt idx="3154">
                  <c:v>61847</c:v>
                </c:pt>
                <c:pt idx="3155">
                  <c:v>61855</c:v>
                </c:pt>
                <c:pt idx="3156">
                  <c:v>61861</c:v>
                </c:pt>
                <c:pt idx="3157">
                  <c:v>61868</c:v>
                </c:pt>
                <c:pt idx="3158">
                  <c:v>61876</c:v>
                </c:pt>
                <c:pt idx="3159">
                  <c:v>61882</c:v>
                </c:pt>
                <c:pt idx="3160">
                  <c:v>61889</c:v>
                </c:pt>
                <c:pt idx="3161">
                  <c:v>61896</c:v>
                </c:pt>
                <c:pt idx="3162">
                  <c:v>61903</c:v>
                </c:pt>
                <c:pt idx="3163">
                  <c:v>61910</c:v>
                </c:pt>
                <c:pt idx="3164">
                  <c:v>61917</c:v>
                </c:pt>
                <c:pt idx="3165">
                  <c:v>61924</c:v>
                </c:pt>
                <c:pt idx="3166">
                  <c:v>61931</c:v>
                </c:pt>
                <c:pt idx="3167">
                  <c:v>61938</c:v>
                </c:pt>
                <c:pt idx="3168">
                  <c:v>61945</c:v>
                </c:pt>
                <c:pt idx="3169">
                  <c:v>61952</c:v>
                </c:pt>
                <c:pt idx="3170">
                  <c:v>61959</c:v>
                </c:pt>
                <c:pt idx="3171">
                  <c:v>61967</c:v>
                </c:pt>
                <c:pt idx="3172">
                  <c:v>61974</c:v>
                </c:pt>
                <c:pt idx="3173">
                  <c:v>61980</c:v>
                </c:pt>
                <c:pt idx="3174">
                  <c:v>61987</c:v>
                </c:pt>
                <c:pt idx="3175">
                  <c:v>61994</c:v>
                </c:pt>
                <c:pt idx="3176">
                  <c:v>62001</c:v>
                </c:pt>
                <c:pt idx="3177">
                  <c:v>62008</c:v>
                </c:pt>
                <c:pt idx="3178">
                  <c:v>62016</c:v>
                </c:pt>
                <c:pt idx="3179">
                  <c:v>62022</c:v>
                </c:pt>
                <c:pt idx="3180">
                  <c:v>62029</c:v>
                </c:pt>
                <c:pt idx="3181">
                  <c:v>62036</c:v>
                </c:pt>
                <c:pt idx="3182">
                  <c:v>62044</c:v>
                </c:pt>
                <c:pt idx="3183">
                  <c:v>62050</c:v>
                </c:pt>
                <c:pt idx="3184">
                  <c:v>62057</c:v>
                </c:pt>
                <c:pt idx="3185">
                  <c:v>62064</c:v>
                </c:pt>
                <c:pt idx="3186">
                  <c:v>62071</c:v>
                </c:pt>
                <c:pt idx="3187">
                  <c:v>62078</c:v>
                </c:pt>
                <c:pt idx="3188">
                  <c:v>62085</c:v>
                </c:pt>
                <c:pt idx="3189">
                  <c:v>62093</c:v>
                </c:pt>
                <c:pt idx="3190">
                  <c:v>62100</c:v>
                </c:pt>
                <c:pt idx="3191">
                  <c:v>62107</c:v>
                </c:pt>
                <c:pt idx="3192">
                  <c:v>62114</c:v>
                </c:pt>
                <c:pt idx="3193">
                  <c:v>62121</c:v>
                </c:pt>
                <c:pt idx="3194">
                  <c:v>62128</c:v>
                </c:pt>
                <c:pt idx="3195">
                  <c:v>62135</c:v>
                </c:pt>
                <c:pt idx="3196">
                  <c:v>62142</c:v>
                </c:pt>
                <c:pt idx="3197">
                  <c:v>62149</c:v>
                </c:pt>
                <c:pt idx="3198">
                  <c:v>62156</c:v>
                </c:pt>
                <c:pt idx="3199">
                  <c:v>62163</c:v>
                </c:pt>
                <c:pt idx="3200">
                  <c:v>62170</c:v>
                </c:pt>
                <c:pt idx="3201">
                  <c:v>62177</c:v>
                </c:pt>
                <c:pt idx="3202">
                  <c:v>62186</c:v>
                </c:pt>
                <c:pt idx="3203">
                  <c:v>62193</c:v>
                </c:pt>
                <c:pt idx="3204">
                  <c:v>62200</c:v>
                </c:pt>
                <c:pt idx="3205">
                  <c:v>62207</c:v>
                </c:pt>
                <c:pt idx="3206">
                  <c:v>62214</c:v>
                </c:pt>
                <c:pt idx="3207">
                  <c:v>62221</c:v>
                </c:pt>
                <c:pt idx="3208">
                  <c:v>62228</c:v>
                </c:pt>
                <c:pt idx="3209">
                  <c:v>62235</c:v>
                </c:pt>
                <c:pt idx="3210">
                  <c:v>62242</c:v>
                </c:pt>
                <c:pt idx="3211">
                  <c:v>62249</c:v>
                </c:pt>
                <c:pt idx="3212">
                  <c:v>62256</c:v>
                </c:pt>
                <c:pt idx="3213">
                  <c:v>62263</c:v>
                </c:pt>
                <c:pt idx="3214">
                  <c:v>62270</c:v>
                </c:pt>
                <c:pt idx="3215">
                  <c:v>62277</c:v>
                </c:pt>
                <c:pt idx="3216">
                  <c:v>62284</c:v>
                </c:pt>
                <c:pt idx="3217">
                  <c:v>62291</c:v>
                </c:pt>
                <c:pt idx="3218">
                  <c:v>62298</c:v>
                </c:pt>
                <c:pt idx="3219">
                  <c:v>62305</c:v>
                </c:pt>
                <c:pt idx="3220">
                  <c:v>62312</c:v>
                </c:pt>
                <c:pt idx="3221">
                  <c:v>62319</c:v>
                </c:pt>
                <c:pt idx="3222">
                  <c:v>62326</c:v>
                </c:pt>
                <c:pt idx="3223">
                  <c:v>62333</c:v>
                </c:pt>
                <c:pt idx="3224">
                  <c:v>62340</c:v>
                </c:pt>
                <c:pt idx="3225">
                  <c:v>62347</c:v>
                </c:pt>
                <c:pt idx="3226">
                  <c:v>62354</c:v>
                </c:pt>
                <c:pt idx="3227">
                  <c:v>62361</c:v>
                </c:pt>
                <c:pt idx="3228">
                  <c:v>62368</c:v>
                </c:pt>
                <c:pt idx="3229">
                  <c:v>62375</c:v>
                </c:pt>
                <c:pt idx="3230">
                  <c:v>62382</c:v>
                </c:pt>
                <c:pt idx="3231">
                  <c:v>62389</c:v>
                </c:pt>
                <c:pt idx="3232">
                  <c:v>62396</c:v>
                </c:pt>
                <c:pt idx="3233">
                  <c:v>62403</c:v>
                </c:pt>
                <c:pt idx="3234">
                  <c:v>62410</c:v>
                </c:pt>
                <c:pt idx="3235">
                  <c:v>62417</c:v>
                </c:pt>
                <c:pt idx="3236">
                  <c:v>62425</c:v>
                </c:pt>
                <c:pt idx="3237">
                  <c:v>62431</c:v>
                </c:pt>
                <c:pt idx="3238">
                  <c:v>62438</c:v>
                </c:pt>
                <c:pt idx="3239">
                  <c:v>62445</c:v>
                </c:pt>
                <c:pt idx="3240">
                  <c:v>62456</c:v>
                </c:pt>
                <c:pt idx="3241">
                  <c:v>62460</c:v>
                </c:pt>
                <c:pt idx="3242">
                  <c:v>62466</c:v>
                </c:pt>
                <c:pt idx="3243">
                  <c:v>62473</c:v>
                </c:pt>
                <c:pt idx="3244">
                  <c:v>62480</c:v>
                </c:pt>
                <c:pt idx="3245">
                  <c:v>62487</c:v>
                </c:pt>
                <c:pt idx="3246">
                  <c:v>62494</c:v>
                </c:pt>
                <c:pt idx="3247">
                  <c:v>62501</c:v>
                </c:pt>
                <c:pt idx="3248">
                  <c:v>62508</c:v>
                </c:pt>
                <c:pt idx="3249">
                  <c:v>62515</c:v>
                </c:pt>
                <c:pt idx="3250">
                  <c:v>62522</c:v>
                </c:pt>
                <c:pt idx="3251">
                  <c:v>62529</c:v>
                </c:pt>
                <c:pt idx="3252">
                  <c:v>62536</c:v>
                </c:pt>
                <c:pt idx="3253">
                  <c:v>62543</c:v>
                </c:pt>
                <c:pt idx="3254">
                  <c:v>62550</c:v>
                </c:pt>
                <c:pt idx="3255">
                  <c:v>62557</c:v>
                </c:pt>
                <c:pt idx="3256">
                  <c:v>62564</c:v>
                </c:pt>
                <c:pt idx="3257">
                  <c:v>62571</c:v>
                </c:pt>
                <c:pt idx="3258">
                  <c:v>62578</c:v>
                </c:pt>
                <c:pt idx="3259">
                  <c:v>62585</c:v>
                </c:pt>
                <c:pt idx="3260">
                  <c:v>62592</c:v>
                </c:pt>
                <c:pt idx="3261">
                  <c:v>62599</c:v>
                </c:pt>
                <c:pt idx="3262">
                  <c:v>62606</c:v>
                </c:pt>
                <c:pt idx="3263">
                  <c:v>62613</c:v>
                </c:pt>
                <c:pt idx="3264">
                  <c:v>62620</c:v>
                </c:pt>
                <c:pt idx="3265">
                  <c:v>62627</c:v>
                </c:pt>
                <c:pt idx="3266">
                  <c:v>62634</c:v>
                </c:pt>
                <c:pt idx="3267">
                  <c:v>62641</c:v>
                </c:pt>
                <c:pt idx="3268">
                  <c:v>62648</c:v>
                </c:pt>
                <c:pt idx="3269">
                  <c:v>62655</c:v>
                </c:pt>
                <c:pt idx="3270">
                  <c:v>62662</c:v>
                </c:pt>
                <c:pt idx="3271">
                  <c:v>62669</c:v>
                </c:pt>
                <c:pt idx="3272">
                  <c:v>62676</c:v>
                </c:pt>
                <c:pt idx="3273">
                  <c:v>62683</c:v>
                </c:pt>
                <c:pt idx="3274">
                  <c:v>62690</c:v>
                </c:pt>
                <c:pt idx="3275">
                  <c:v>62697</c:v>
                </c:pt>
                <c:pt idx="3276">
                  <c:v>62704</c:v>
                </c:pt>
                <c:pt idx="3277">
                  <c:v>62711</c:v>
                </c:pt>
                <c:pt idx="3278">
                  <c:v>62718</c:v>
                </c:pt>
                <c:pt idx="3279">
                  <c:v>62725</c:v>
                </c:pt>
                <c:pt idx="3280">
                  <c:v>62732</c:v>
                </c:pt>
                <c:pt idx="3281">
                  <c:v>62739</c:v>
                </c:pt>
                <c:pt idx="3282">
                  <c:v>62746</c:v>
                </c:pt>
                <c:pt idx="3283">
                  <c:v>62753</c:v>
                </c:pt>
                <c:pt idx="3284">
                  <c:v>62760</c:v>
                </c:pt>
                <c:pt idx="3285">
                  <c:v>62767</c:v>
                </c:pt>
                <c:pt idx="3286">
                  <c:v>62774</c:v>
                </c:pt>
                <c:pt idx="3287">
                  <c:v>62781</c:v>
                </c:pt>
                <c:pt idx="3288">
                  <c:v>62789</c:v>
                </c:pt>
                <c:pt idx="3289">
                  <c:v>62795</c:v>
                </c:pt>
                <c:pt idx="3290">
                  <c:v>62802</c:v>
                </c:pt>
                <c:pt idx="3291">
                  <c:v>62809</c:v>
                </c:pt>
                <c:pt idx="3292">
                  <c:v>62816</c:v>
                </c:pt>
                <c:pt idx="3293">
                  <c:v>62823</c:v>
                </c:pt>
                <c:pt idx="3294">
                  <c:v>62830</c:v>
                </c:pt>
                <c:pt idx="3295">
                  <c:v>62837</c:v>
                </c:pt>
                <c:pt idx="3296">
                  <c:v>62844</c:v>
                </c:pt>
                <c:pt idx="3297">
                  <c:v>62851</c:v>
                </c:pt>
                <c:pt idx="3298">
                  <c:v>62858</c:v>
                </c:pt>
                <c:pt idx="3299">
                  <c:v>62865</c:v>
                </c:pt>
                <c:pt idx="3300">
                  <c:v>62872</c:v>
                </c:pt>
                <c:pt idx="3301">
                  <c:v>62879</c:v>
                </c:pt>
                <c:pt idx="3302">
                  <c:v>62886</c:v>
                </c:pt>
                <c:pt idx="3303">
                  <c:v>62893</c:v>
                </c:pt>
                <c:pt idx="3304">
                  <c:v>62900</c:v>
                </c:pt>
                <c:pt idx="3305">
                  <c:v>62907</c:v>
                </c:pt>
                <c:pt idx="3306">
                  <c:v>62914</c:v>
                </c:pt>
                <c:pt idx="3307">
                  <c:v>62921</c:v>
                </c:pt>
                <c:pt idx="3308">
                  <c:v>62928</c:v>
                </c:pt>
                <c:pt idx="3309">
                  <c:v>62935</c:v>
                </c:pt>
                <c:pt idx="3310">
                  <c:v>62942</c:v>
                </c:pt>
                <c:pt idx="3311">
                  <c:v>62949</c:v>
                </c:pt>
                <c:pt idx="3312">
                  <c:v>62956</c:v>
                </c:pt>
                <c:pt idx="3313">
                  <c:v>62963</c:v>
                </c:pt>
                <c:pt idx="3314">
                  <c:v>62970</c:v>
                </c:pt>
                <c:pt idx="3315">
                  <c:v>62977</c:v>
                </c:pt>
                <c:pt idx="3316">
                  <c:v>62984</c:v>
                </c:pt>
                <c:pt idx="3317">
                  <c:v>62991</c:v>
                </c:pt>
                <c:pt idx="3318">
                  <c:v>62998</c:v>
                </c:pt>
                <c:pt idx="3319">
                  <c:v>63005</c:v>
                </c:pt>
                <c:pt idx="3320">
                  <c:v>63012</c:v>
                </c:pt>
                <c:pt idx="3321">
                  <c:v>63019</c:v>
                </c:pt>
                <c:pt idx="3322">
                  <c:v>63026</c:v>
                </c:pt>
                <c:pt idx="3323">
                  <c:v>63033</c:v>
                </c:pt>
                <c:pt idx="3324">
                  <c:v>63040</c:v>
                </c:pt>
                <c:pt idx="3325">
                  <c:v>63047</c:v>
                </c:pt>
                <c:pt idx="3326">
                  <c:v>63054</c:v>
                </c:pt>
                <c:pt idx="3327">
                  <c:v>63061</c:v>
                </c:pt>
                <c:pt idx="3328">
                  <c:v>63068</c:v>
                </c:pt>
                <c:pt idx="3329">
                  <c:v>63075</c:v>
                </c:pt>
                <c:pt idx="3330">
                  <c:v>63082</c:v>
                </c:pt>
                <c:pt idx="3331">
                  <c:v>63089</c:v>
                </c:pt>
                <c:pt idx="3332">
                  <c:v>63096</c:v>
                </c:pt>
                <c:pt idx="3333">
                  <c:v>63103</c:v>
                </c:pt>
                <c:pt idx="3334">
                  <c:v>63110</c:v>
                </c:pt>
                <c:pt idx="3335">
                  <c:v>63117</c:v>
                </c:pt>
                <c:pt idx="3336">
                  <c:v>63124</c:v>
                </c:pt>
                <c:pt idx="3337">
                  <c:v>63131</c:v>
                </c:pt>
                <c:pt idx="3338">
                  <c:v>63138</c:v>
                </c:pt>
                <c:pt idx="3339">
                  <c:v>63145</c:v>
                </c:pt>
                <c:pt idx="3340">
                  <c:v>63153</c:v>
                </c:pt>
                <c:pt idx="3341">
                  <c:v>63159</c:v>
                </c:pt>
                <c:pt idx="3342">
                  <c:v>63166</c:v>
                </c:pt>
                <c:pt idx="3343">
                  <c:v>63173</c:v>
                </c:pt>
                <c:pt idx="3344">
                  <c:v>63180</c:v>
                </c:pt>
                <c:pt idx="3345">
                  <c:v>63188</c:v>
                </c:pt>
                <c:pt idx="3346">
                  <c:v>63195</c:v>
                </c:pt>
                <c:pt idx="3347">
                  <c:v>63202</c:v>
                </c:pt>
                <c:pt idx="3348">
                  <c:v>63209</c:v>
                </c:pt>
                <c:pt idx="3349">
                  <c:v>63216</c:v>
                </c:pt>
                <c:pt idx="3350">
                  <c:v>63223</c:v>
                </c:pt>
                <c:pt idx="3351">
                  <c:v>63230</c:v>
                </c:pt>
                <c:pt idx="3352">
                  <c:v>63237</c:v>
                </c:pt>
                <c:pt idx="3353">
                  <c:v>63244</c:v>
                </c:pt>
                <c:pt idx="3354">
                  <c:v>63251</c:v>
                </c:pt>
                <c:pt idx="3355">
                  <c:v>63258</c:v>
                </c:pt>
                <c:pt idx="3356">
                  <c:v>63265</c:v>
                </c:pt>
                <c:pt idx="3357">
                  <c:v>63276</c:v>
                </c:pt>
                <c:pt idx="3358">
                  <c:v>63279</c:v>
                </c:pt>
                <c:pt idx="3359">
                  <c:v>63286</c:v>
                </c:pt>
                <c:pt idx="3360">
                  <c:v>63293</c:v>
                </c:pt>
                <c:pt idx="3361">
                  <c:v>63300</c:v>
                </c:pt>
                <c:pt idx="3362">
                  <c:v>63307</c:v>
                </c:pt>
                <c:pt idx="3363">
                  <c:v>63314</c:v>
                </c:pt>
                <c:pt idx="3364">
                  <c:v>63321</c:v>
                </c:pt>
                <c:pt idx="3365">
                  <c:v>63328</c:v>
                </c:pt>
                <c:pt idx="3366">
                  <c:v>63335</c:v>
                </c:pt>
                <c:pt idx="3367">
                  <c:v>63342</c:v>
                </c:pt>
                <c:pt idx="3368">
                  <c:v>63349</c:v>
                </c:pt>
                <c:pt idx="3369">
                  <c:v>63356</c:v>
                </c:pt>
                <c:pt idx="3370">
                  <c:v>63363</c:v>
                </c:pt>
                <c:pt idx="3371">
                  <c:v>63370</c:v>
                </c:pt>
                <c:pt idx="3372">
                  <c:v>63377</c:v>
                </c:pt>
                <c:pt idx="3373">
                  <c:v>63384</c:v>
                </c:pt>
                <c:pt idx="3374">
                  <c:v>63391</c:v>
                </c:pt>
                <c:pt idx="3375">
                  <c:v>63398</c:v>
                </c:pt>
                <c:pt idx="3376">
                  <c:v>63405</c:v>
                </c:pt>
                <c:pt idx="3377">
                  <c:v>63412</c:v>
                </c:pt>
                <c:pt idx="3378">
                  <c:v>63419</c:v>
                </c:pt>
                <c:pt idx="3379">
                  <c:v>63426</c:v>
                </c:pt>
                <c:pt idx="3380">
                  <c:v>63433</c:v>
                </c:pt>
                <c:pt idx="3381">
                  <c:v>63440</c:v>
                </c:pt>
                <c:pt idx="3382">
                  <c:v>63447</c:v>
                </c:pt>
                <c:pt idx="3383">
                  <c:v>63454</c:v>
                </c:pt>
                <c:pt idx="3384">
                  <c:v>63461</c:v>
                </c:pt>
                <c:pt idx="3385">
                  <c:v>63468</c:v>
                </c:pt>
                <c:pt idx="3386">
                  <c:v>63475</c:v>
                </c:pt>
                <c:pt idx="3387">
                  <c:v>63482</c:v>
                </c:pt>
                <c:pt idx="3388">
                  <c:v>63489</c:v>
                </c:pt>
                <c:pt idx="3389">
                  <c:v>63496</c:v>
                </c:pt>
                <c:pt idx="3390">
                  <c:v>63506</c:v>
                </c:pt>
                <c:pt idx="3391">
                  <c:v>63510</c:v>
                </c:pt>
                <c:pt idx="3392">
                  <c:v>63517</c:v>
                </c:pt>
                <c:pt idx="3393">
                  <c:v>63524</c:v>
                </c:pt>
                <c:pt idx="3394">
                  <c:v>63531</c:v>
                </c:pt>
                <c:pt idx="3395">
                  <c:v>63538</c:v>
                </c:pt>
                <c:pt idx="3396">
                  <c:v>63545</c:v>
                </c:pt>
                <c:pt idx="3397">
                  <c:v>63552</c:v>
                </c:pt>
                <c:pt idx="3398">
                  <c:v>63559</c:v>
                </c:pt>
                <c:pt idx="3399">
                  <c:v>63566</c:v>
                </c:pt>
                <c:pt idx="3400">
                  <c:v>63573</c:v>
                </c:pt>
                <c:pt idx="3401">
                  <c:v>63580</c:v>
                </c:pt>
                <c:pt idx="3402">
                  <c:v>63587</c:v>
                </c:pt>
                <c:pt idx="3403">
                  <c:v>63594</c:v>
                </c:pt>
                <c:pt idx="3404">
                  <c:v>63601</c:v>
                </c:pt>
                <c:pt idx="3405">
                  <c:v>63608</c:v>
                </c:pt>
                <c:pt idx="3406">
                  <c:v>63615</c:v>
                </c:pt>
                <c:pt idx="3407">
                  <c:v>63622</c:v>
                </c:pt>
                <c:pt idx="3408">
                  <c:v>63629</c:v>
                </c:pt>
                <c:pt idx="3409">
                  <c:v>63636</c:v>
                </c:pt>
                <c:pt idx="3410">
                  <c:v>63643</c:v>
                </c:pt>
                <c:pt idx="3411">
                  <c:v>63650</c:v>
                </c:pt>
                <c:pt idx="3412">
                  <c:v>63661</c:v>
                </c:pt>
                <c:pt idx="3413">
                  <c:v>63664</c:v>
                </c:pt>
                <c:pt idx="3414">
                  <c:v>63671</c:v>
                </c:pt>
                <c:pt idx="3415">
                  <c:v>63678</c:v>
                </c:pt>
                <c:pt idx="3416">
                  <c:v>63685</c:v>
                </c:pt>
                <c:pt idx="3417">
                  <c:v>63692</c:v>
                </c:pt>
                <c:pt idx="3418">
                  <c:v>63699</c:v>
                </c:pt>
                <c:pt idx="3419">
                  <c:v>63706</c:v>
                </c:pt>
                <c:pt idx="3420">
                  <c:v>63713</c:v>
                </c:pt>
                <c:pt idx="3421">
                  <c:v>63720</c:v>
                </c:pt>
                <c:pt idx="3422">
                  <c:v>63727</c:v>
                </c:pt>
                <c:pt idx="3423">
                  <c:v>63734</c:v>
                </c:pt>
                <c:pt idx="3424">
                  <c:v>63741</c:v>
                </c:pt>
                <c:pt idx="3425">
                  <c:v>63748</c:v>
                </c:pt>
                <c:pt idx="3426">
                  <c:v>63755</c:v>
                </c:pt>
                <c:pt idx="3427">
                  <c:v>63762</c:v>
                </c:pt>
                <c:pt idx="3428">
                  <c:v>63769</c:v>
                </c:pt>
                <c:pt idx="3429">
                  <c:v>63776</c:v>
                </c:pt>
                <c:pt idx="3430">
                  <c:v>63783</c:v>
                </c:pt>
                <c:pt idx="3431">
                  <c:v>63790</c:v>
                </c:pt>
                <c:pt idx="3432">
                  <c:v>63797</c:v>
                </c:pt>
                <c:pt idx="3433">
                  <c:v>63804</c:v>
                </c:pt>
                <c:pt idx="3434">
                  <c:v>63811</c:v>
                </c:pt>
                <c:pt idx="3435">
                  <c:v>63818</c:v>
                </c:pt>
                <c:pt idx="3436">
                  <c:v>63825</c:v>
                </c:pt>
                <c:pt idx="3437">
                  <c:v>63832</c:v>
                </c:pt>
                <c:pt idx="3438">
                  <c:v>63839</c:v>
                </c:pt>
                <c:pt idx="3439">
                  <c:v>63846</c:v>
                </c:pt>
                <c:pt idx="3440">
                  <c:v>63853</c:v>
                </c:pt>
                <c:pt idx="3441">
                  <c:v>63860</c:v>
                </c:pt>
                <c:pt idx="3442">
                  <c:v>63867</c:v>
                </c:pt>
                <c:pt idx="3443">
                  <c:v>63874</c:v>
                </c:pt>
                <c:pt idx="3444">
                  <c:v>63881</c:v>
                </c:pt>
                <c:pt idx="3445">
                  <c:v>63888</c:v>
                </c:pt>
                <c:pt idx="3446">
                  <c:v>63895</c:v>
                </c:pt>
                <c:pt idx="3447">
                  <c:v>63902</c:v>
                </c:pt>
                <c:pt idx="3448">
                  <c:v>63909</c:v>
                </c:pt>
                <c:pt idx="3449">
                  <c:v>63919</c:v>
                </c:pt>
                <c:pt idx="3450">
                  <c:v>63926</c:v>
                </c:pt>
                <c:pt idx="3451">
                  <c:v>63933</c:v>
                </c:pt>
                <c:pt idx="3452">
                  <c:v>63941</c:v>
                </c:pt>
                <c:pt idx="3453">
                  <c:v>63947</c:v>
                </c:pt>
                <c:pt idx="3454">
                  <c:v>63954</c:v>
                </c:pt>
                <c:pt idx="3455">
                  <c:v>63961</c:v>
                </c:pt>
                <c:pt idx="3456">
                  <c:v>63969</c:v>
                </c:pt>
                <c:pt idx="3457">
                  <c:v>63975</c:v>
                </c:pt>
                <c:pt idx="3458">
                  <c:v>63982</c:v>
                </c:pt>
                <c:pt idx="3459">
                  <c:v>63989</c:v>
                </c:pt>
                <c:pt idx="3460">
                  <c:v>63996</c:v>
                </c:pt>
                <c:pt idx="3461">
                  <c:v>64003</c:v>
                </c:pt>
                <c:pt idx="3462">
                  <c:v>64010</c:v>
                </c:pt>
                <c:pt idx="3463">
                  <c:v>64019</c:v>
                </c:pt>
                <c:pt idx="3464">
                  <c:v>64024</c:v>
                </c:pt>
                <c:pt idx="3465">
                  <c:v>64031</c:v>
                </c:pt>
                <c:pt idx="3466">
                  <c:v>64038</c:v>
                </c:pt>
                <c:pt idx="3467">
                  <c:v>64046</c:v>
                </c:pt>
                <c:pt idx="3468">
                  <c:v>64052</c:v>
                </c:pt>
                <c:pt idx="3469">
                  <c:v>64059</c:v>
                </c:pt>
                <c:pt idx="3470">
                  <c:v>64067</c:v>
                </c:pt>
                <c:pt idx="3471">
                  <c:v>64073</c:v>
                </c:pt>
                <c:pt idx="3472">
                  <c:v>64080</c:v>
                </c:pt>
                <c:pt idx="3473">
                  <c:v>64087</c:v>
                </c:pt>
                <c:pt idx="3474">
                  <c:v>64094</c:v>
                </c:pt>
                <c:pt idx="3475">
                  <c:v>64101</c:v>
                </c:pt>
                <c:pt idx="3476">
                  <c:v>64108</c:v>
                </c:pt>
                <c:pt idx="3477">
                  <c:v>64115</c:v>
                </c:pt>
                <c:pt idx="3478">
                  <c:v>64122</c:v>
                </c:pt>
                <c:pt idx="3479">
                  <c:v>64129</c:v>
                </c:pt>
                <c:pt idx="3480">
                  <c:v>64136</c:v>
                </c:pt>
                <c:pt idx="3481">
                  <c:v>64143</c:v>
                </c:pt>
                <c:pt idx="3482">
                  <c:v>64150</c:v>
                </c:pt>
                <c:pt idx="3483">
                  <c:v>64158</c:v>
                </c:pt>
                <c:pt idx="3484">
                  <c:v>64165</c:v>
                </c:pt>
                <c:pt idx="3485">
                  <c:v>64171</c:v>
                </c:pt>
                <c:pt idx="3486">
                  <c:v>64178</c:v>
                </c:pt>
                <c:pt idx="3487">
                  <c:v>64185</c:v>
                </c:pt>
                <c:pt idx="3488">
                  <c:v>64192</c:v>
                </c:pt>
                <c:pt idx="3489">
                  <c:v>64199</c:v>
                </c:pt>
                <c:pt idx="3490">
                  <c:v>64207</c:v>
                </c:pt>
                <c:pt idx="3491">
                  <c:v>64213</c:v>
                </c:pt>
                <c:pt idx="3492">
                  <c:v>64220</c:v>
                </c:pt>
                <c:pt idx="3493">
                  <c:v>64227</c:v>
                </c:pt>
                <c:pt idx="3494">
                  <c:v>64235</c:v>
                </c:pt>
                <c:pt idx="3495">
                  <c:v>64241</c:v>
                </c:pt>
                <c:pt idx="3496">
                  <c:v>64248</c:v>
                </c:pt>
                <c:pt idx="3497">
                  <c:v>64255</c:v>
                </c:pt>
                <c:pt idx="3498">
                  <c:v>64262</c:v>
                </c:pt>
                <c:pt idx="3499">
                  <c:v>64269</c:v>
                </c:pt>
                <c:pt idx="3500">
                  <c:v>64276</c:v>
                </c:pt>
                <c:pt idx="3501">
                  <c:v>64284</c:v>
                </c:pt>
                <c:pt idx="3502">
                  <c:v>64291</c:v>
                </c:pt>
                <c:pt idx="3503">
                  <c:v>64298</c:v>
                </c:pt>
                <c:pt idx="3504">
                  <c:v>64305</c:v>
                </c:pt>
                <c:pt idx="3505">
                  <c:v>64312</c:v>
                </c:pt>
                <c:pt idx="3506">
                  <c:v>64319</c:v>
                </c:pt>
                <c:pt idx="3507">
                  <c:v>64326</c:v>
                </c:pt>
                <c:pt idx="3508">
                  <c:v>64333</c:v>
                </c:pt>
                <c:pt idx="3509">
                  <c:v>64340</c:v>
                </c:pt>
                <c:pt idx="3510">
                  <c:v>64347</c:v>
                </c:pt>
                <c:pt idx="3511">
                  <c:v>64354</c:v>
                </c:pt>
                <c:pt idx="3512">
                  <c:v>64361</c:v>
                </c:pt>
                <c:pt idx="3513">
                  <c:v>64368</c:v>
                </c:pt>
                <c:pt idx="3514">
                  <c:v>64375</c:v>
                </c:pt>
                <c:pt idx="3515">
                  <c:v>64382</c:v>
                </c:pt>
                <c:pt idx="3516">
                  <c:v>64389</c:v>
                </c:pt>
                <c:pt idx="3517">
                  <c:v>64398</c:v>
                </c:pt>
                <c:pt idx="3518">
                  <c:v>64405</c:v>
                </c:pt>
                <c:pt idx="3519">
                  <c:v>64412</c:v>
                </c:pt>
                <c:pt idx="3520">
                  <c:v>64419</c:v>
                </c:pt>
                <c:pt idx="3521">
                  <c:v>64426</c:v>
                </c:pt>
                <c:pt idx="3522">
                  <c:v>64433</c:v>
                </c:pt>
                <c:pt idx="3523">
                  <c:v>64440</c:v>
                </c:pt>
                <c:pt idx="3524">
                  <c:v>64447</c:v>
                </c:pt>
                <c:pt idx="3525">
                  <c:v>64454</c:v>
                </c:pt>
                <c:pt idx="3526">
                  <c:v>64461</c:v>
                </c:pt>
                <c:pt idx="3527">
                  <c:v>64468</c:v>
                </c:pt>
                <c:pt idx="3528">
                  <c:v>64475</c:v>
                </c:pt>
                <c:pt idx="3529">
                  <c:v>64482</c:v>
                </c:pt>
                <c:pt idx="3530">
                  <c:v>64489</c:v>
                </c:pt>
                <c:pt idx="3531">
                  <c:v>64496</c:v>
                </c:pt>
                <c:pt idx="3532">
                  <c:v>64503</c:v>
                </c:pt>
                <c:pt idx="3533">
                  <c:v>64510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1.0201999999998978E-2</c:v>
                </c:pt>
                <c:pt idx="1">
                  <c:v>1.0239719622762929E-2</c:v>
                </c:pt>
                <c:pt idx="2">
                  <c:v>1.0254057094478445E-2</c:v>
                </c:pt>
                <c:pt idx="3">
                  <c:v>1.0268340886605797E-2</c:v>
                </c:pt>
                <c:pt idx="4">
                  <c:v>1.0292192737713018E-2</c:v>
                </c:pt>
                <c:pt idx="5">
                  <c:v>1.0306088819022313E-2</c:v>
                </c:pt>
                <c:pt idx="6">
                  <c:v>1.0338624804735175E-2</c:v>
                </c:pt>
                <c:pt idx="7">
                  <c:v>1.0352388606463959E-2</c:v>
                </c:pt>
                <c:pt idx="8">
                  <c:v>1.0366032755244326E-2</c:v>
                </c:pt>
                <c:pt idx="9">
                  <c:v>1.0387243203338632E-2</c:v>
                </c:pt>
                <c:pt idx="10">
                  <c:v>1.0396679696092587E-2</c:v>
                </c:pt>
                <c:pt idx="11">
                  <c:v>1.0432128794948356E-2</c:v>
                </c:pt>
                <c:pt idx="12">
                  <c:v>1.0444857076920243E-2</c:v>
                </c:pt>
                <c:pt idx="13">
                  <c:v>1.0457399720874996E-2</c:v>
                </c:pt>
                <c:pt idx="14">
                  <c:v>1.0475128724613732E-2</c:v>
                </c:pt>
                <c:pt idx="15">
                  <c:v>1.048447292385526E-2</c:v>
                </c:pt>
                <c:pt idx="16">
                  <c:v>1.0516998410143526E-2</c:v>
                </c:pt>
                <c:pt idx="17">
                  <c:v>1.0528229247541421E-2</c:v>
                </c:pt>
                <c:pt idx="18">
                  <c:v>1.0539208452655175E-2</c:v>
                </c:pt>
                <c:pt idx="19">
                  <c:v>1.0553772637380434E-2</c:v>
                </c:pt>
                <c:pt idx="20">
                  <c:v>1.0562692392626942E-2</c:v>
                </c:pt>
                <c:pt idx="21">
                  <c:v>1.0589999999847208E-2</c:v>
                </c:pt>
                <c:pt idx="22">
                  <c:v>1.0599274933260676E-2</c:v>
                </c:pt>
                <c:pt idx="23">
                  <c:v>1.0608253352472258E-2</c:v>
                </c:pt>
                <c:pt idx="24">
                  <c:v>1.06169949701944E-2</c:v>
                </c:pt>
                <c:pt idx="25">
                  <c:v>1.0625292451614912E-2</c:v>
                </c:pt>
                <c:pt idx="26">
                  <c:v>1.0657466530823665E-2</c:v>
                </c:pt>
                <c:pt idx="27">
                  <c:v>1.066537087061421E-2</c:v>
                </c:pt>
                <c:pt idx="28">
                  <c:v>1.0672675135300782E-2</c:v>
                </c:pt>
                <c:pt idx="29">
                  <c:v>1.0679744040805487E-2</c:v>
                </c:pt>
                <c:pt idx="30">
                  <c:v>1.070590376031475E-2</c:v>
                </c:pt>
                <c:pt idx="31">
                  <c:v>1.070590376031475E-2</c:v>
                </c:pt>
                <c:pt idx="32">
                  <c:v>1.0711974138864192E-2</c:v>
                </c:pt>
                <c:pt idx="33">
                  <c:v>1.0717880467324317E-2</c:v>
                </c:pt>
                <c:pt idx="34">
                  <c:v>1.0723634631247562E-2</c:v>
                </c:pt>
                <c:pt idx="35">
                  <c:v>1.0739310674247037E-2</c:v>
                </c:pt>
                <c:pt idx="36">
                  <c:v>1.0745367358495874E-2</c:v>
                </c:pt>
                <c:pt idx="37">
                  <c:v>1.0750538988790711E-2</c:v>
                </c:pt>
                <c:pt idx="38">
                  <c:v>1.0755629771221896E-2</c:v>
                </c:pt>
                <c:pt idx="39">
                  <c:v>1.076065159239737E-2</c:v>
                </c:pt>
                <c:pt idx="40">
                  <c:v>1.0775391682629833E-2</c:v>
                </c:pt>
                <c:pt idx="41">
                  <c:v>1.0780287001091715E-2</c:v>
                </c:pt>
                <c:pt idx="42">
                  <c:v>1.0785142319454325E-2</c:v>
                </c:pt>
                <c:pt idx="43">
                  <c:v>1.0789999998779632E-2</c:v>
                </c:pt>
                <c:pt idx="44">
                  <c:v>1.079487004750017E-2</c:v>
                </c:pt>
                <c:pt idx="45">
                  <c:v>1.0810782069588845E-2</c:v>
                </c:pt>
                <c:pt idx="46">
                  <c:v>1.0814504995520806E-2</c:v>
                </c:pt>
                <c:pt idx="47">
                  <c:v>1.0819455488151442E-2</c:v>
                </c:pt>
                <c:pt idx="48">
                  <c:v>1.0824423909991575E-2</c:v>
                </c:pt>
                <c:pt idx="49">
                  <c:v>1.083124519811501E-2</c:v>
                </c:pt>
                <c:pt idx="50">
                  <c:v>1.0846734449319296E-2</c:v>
                </c:pt>
                <c:pt idx="51">
                  <c:v>1.0851927816500869E-2</c:v>
                </c:pt>
                <c:pt idx="52">
                  <c:v>1.0857137342293596E-2</c:v>
                </c:pt>
                <c:pt idx="53">
                  <c:v>1.0862363636839303E-2</c:v>
                </c:pt>
                <c:pt idx="54">
                  <c:v>1.0867607310287722E-2</c:v>
                </c:pt>
                <c:pt idx="55">
                  <c:v>1.0888767996338158E-2</c:v>
                </c:pt>
                <c:pt idx="56">
                  <c:v>1.0888767996338158E-2</c:v>
                </c:pt>
                <c:pt idx="57">
                  <c:v>1.0894107716783306E-2</c:v>
                </c:pt>
                <c:pt idx="58">
                  <c:v>1.0899468477174065E-2</c:v>
                </c:pt>
                <c:pt idx="59">
                  <c:v>1.0918718633680996E-2</c:v>
                </c:pt>
                <c:pt idx="60">
                  <c:v>1.0924689727690944E-2</c:v>
                </c:pt>
                <c:pt idx="61">
                  <c:v>1.092660923551768E-2</c:v>
                </c:pt>
                <c:pt idx="62">
                  <c:v>1.0932109050011176E-2</c:v>
                </c:pt>
                <c:pt idx="63">
                  <c:v>1.0937634175996037E-2</c:v>
                </c:pt>
                <c:pt idx="64">
                  <c:v>1.0943185223724769E-2</c:v>
                </c:pt>
                <c:pt idx="65">
                  <c:v>1.0959999999999859E-2</c:v>
                </c:pt>
                <c:pt idx="66">
                  <c:v>1.0965660235109047E-2</c:v>
                </c:pt>
                <c:pt idx="67">
                  <c:v>1.0971345829749854E-2</c:v>
                </c:pt>
                <c:pt idx="68">
                  <c:v>1.097705378059546E-2</c:v>
                </c:pt>
                <c:pt idx="69">
                  <c:v>1.0982781084286545E-2</c:v>
                </c:pt>
                <c:pt idx="70">
                  <c:v>1.0988667356555721E-2</c:v>
                </c:pt>
                <c:pt idx="71">
                  <c:v>1.1005823759119378E-2</c:v>
                </c:pt>
                <c:pt idx="72">
                  <c:v>1.1007816563675736E-2</c:v>
                </c:pt>
                <c:pt idx="73">
                  <c:v>1.101359989556382E-2</c:v>
                </c:pt>
                <c:pt idx="74">
                  <c:v>1.1019383016410552E-2</c:v>
                </c:pt>
                <c:pt idx="75">
                  <c:v>1.1040457764023818E-2</c:v>
                </c:pt>
                <c:pt idx="76">
                  <c:v>1.1042452986452268E-2</c:v>
                </c:pt>
                <c:pt idx="77">
                  <c:v>1.1048189749588402E-2</c:v>
                </c:pt>
                <c:pt idx="78">
                  <c:v>1.1053908180439014E-2</c:v>
                </c:pt>
                <c:pt idx="79">
                  <c:v>1.108019580991372E-2</c:v>
                </c:pt>
                <c:pt idx="80">
                  <c:v>1.108019580991372E-2</c:v>
                </c:pt>
                <c:pt idx="81">
                  <c:v>1.1082119637750253E-2</c:v>
                </c:pt>
                <c:pt idx="82">
                  <c:v>1.1087664646829335E-2</c:v>
                </c:pt>
                <c:pt idx="83">
                  <c:v>1.1093170180631006E-2</c:v>
                </c:pt>
                <c:pt idx="84">
                  <c:v>1.1098633218599526E-2</c:v>
                </c:pt>
                <c:pt idx="85">
                  <c:v>1.1118232886999573E-2</c:v>
                </c:pt>
                <c:pt idx="86">
                  <c:v>1.111999999998152E-2</c:v>
                </c:pt>
                <c:pt idx="87">
                  <c:v>1.1125205959760584E-2</c:v>
                </c:pt>
                <c:pt idx="88">
                  <c:v>1.1135450047725232E-2</c:v>
                </c:pt>
                <c:pt idx="89">
                  <c:v>1.1135450047725232E-2</c:v>
                </c:pt>
                <c:pt idx="90">
                  <c:v>1.1157053828400062E-2</c:v>
                </c:pt>
                <c:pt idx="91">
                  <c:v>1.1158616011892438E-2</c:v>
                </c:pt>
                <c:pt idx="92">
                  <c:v>1.1163437403622252E-2</c:v>
                </c:pt>
                <c:pt idx="93">
                  <c:v>1.1168212570550938E-2</c:v>
                </c:pt>
                <c:pt idx="94">
                  <c:v>1.1172942747420912E-2</c:v>
                </c:pt>
                <c:pt idx="95">
                  <c:v>1.1186875685321913E-2</c:v>
                </c:pt>
                <c:pt idx="96">
                  <c:v>1.1191438249672857E-2</c:v>
                </c:pt>
                <c:pt idx="97">
                  <c:v>1.119596199789503E-2</c:v>
                </c:pt>
                <c:pt idx="98">
                  <c:v>1.1200448164814737E-2</c:v>
                </c:pt>
                <c:pt idx="99">
                  <c:v>1.1204897985274095E-2</c:v>
                </c:pt>
                <c:pt idx="100">
                  <c:v>1.1218041716491794E-2</c:v>
                </c:pt>
                <c:pt idx="101">
                  <c:v>1.1222358499775592E-2</c:v>
                </c:pt>
                <c:pt idx="102">
                  <c:v>1.1226645110994983E-2</c:v>
                </c:pt>
                <c:pt idx="103">
                  <c:v>1.1230902785067189E-2</c:v>
                </c:pt>
                <c:pt idx="104">
                  <c:v>1.1235132756919099E-2</c:v>
                </c:pt>
                <c:pt idx="105">
                  <c:v>1.1247668808613392E-2</c:v>
                </c:pt>
                <c:pt idx="106">
                  <c:v>1.1251800321100245E-2</c:v>
                </c:pt>
                <c:pt idx="107">
                  <c:v>1.1255910306179548E-2</c:v>
                </c:pt>
                <c:pt idx="108">
                  <c:v>1.1259999998848901E-2</c:v>
                </c:pt>
                <c:pt idx="109">
                  <c:v>1.1264070403826371E-2</c:v>
                </c:pt>
                <c:pt idx="110">
                  <c:v>1.1284131432686445E-2</c:v>
                </c:pt>
                <c:pt idx="111">
                  <c:v>1.1288084412252982E-2</c:v>
                </c:pt>
                <c:pt idx="112">
                  <c:v>1.1292017307415927E-2</c:v>
                </c:pt>
                <c:pt idx="113">
                  <c:v>1.1304228814675726E-2</c:v>
                </c:pt>
                <c:pt idx="114">
                  <c:v>1.1311375382068192E-2</c:v>
                </c:pt>
                <c:pt idx="115">
                  <c:v>1.1311899556740687E-2</c:v>
                </c:pt>
                <c:pt idx="116">
                  <c:v>1.1315707035702635E-2</c:v>
                </c:pt>
                <c:pt idx="117">
                  <c:v>1.1330209338916354E-2</c:v>
                </c:pt>
                <c:pt idx="118">
                  <c:v>1.1330747562487324E-2</c:v>
                </c:pt>
                <c:pt idx="119">
                  <c:v>1.1334459609355224E-2</c:v>
                </c:pt>
                <c:pt idx="120">
                  <c:v>1.1338152127265223E-2</c:v>
                </c:pt>
                <c:pt idx="121">
                  <c:v>1.1341824968703501E-2</c:v>
                </c:pt>
                <c:pt idx="122">
                  <c:v>1.1356316619430658E-2</c:v>
                </c:pt>
                <c:pt idx="123">
                  <c:v>1.1356316619430658E-2</c:v>
                </c:pt>
                <c:pt idx="124">
                  <c:v>1.13598888657769E-2</c:v>
                </c:pt>
                <c:pt idx="125">
                  <c:v>1.1363440550554783E-2</c:v>
                </c:pt>
                <c:pt idx="126">
                  <c:v>1.1366971526247391E-2</c:v>
                </c:pt>
                <c:pt idx="127">
                  <c:v>1.1379999999999712E-2</c:v>
                </c:pt>
                <c:pt idx="128">
                  <c:v>1.1380885769592529E-2</c:v>
                </c:pt>
                <c:pt idx="129">
                  <c:v>1.1384313609642349E-2</c:v>
                </c:pt>
                <c:pt idx="130">
                  <c:v>1.1387724137079829E-2</c:v>
                </c:pt>
                <c:pt idx="131">
                  <c:v>1.1391119195224281E-2</c:v>
                </c:pt>
                <c:pt idx="132">
                  <c:v>1.1403287876512605E-2</c:v>
                </c:pt>
                <c:pt idx="133">
                  <c:v>1.1404581601722587E-2</c:v>
                </c:pt>
                <c:pt idx="134">
                  <c:v>1.1407926963649952E-2</c:v>
                </c:pt>
                <c:pt idx="135">
                  <c:v>1.1411267916470867E-2</c:v>
                </c:pt>
                <c:pt idx="136">
                  <c:v>1.1414606303593852E-2</c:v>
                </c:pt>
                <c:pt idx="137">
                  <c:v>1.1426040690820406E-2</c:v>
                </c:pt>
                <c:pt idx="138">
                  <c:v>1.1427971063695554E-2</c:v>
                </c:pt>
                <c:pt idx="139">
                  <c:v>1.1431324273879771E-2</c:v>
                </c:pt>
                <c:pt idx="140">
                  <c:v>1.1434685979072884E-2</c:v>
                </c:pt>
                <c:pt idx="141">
                  <c:v>1.1438058022769529E-2</c:v>
                </c:pt>
                <c:pt idx="142">
                  <c:v>1.1448887277510592E-2</c:v>
                </c:pt>
                <c:pt idx="143">
                  <c:v>1.1451686452926744E-2</c:v>
                </c:pt>
                <c:pt idx="144">
                  <c:v>1.1455137842004042E-2</c:v>
                </c:pt>
                <c:pt idx="145">
                  <c:v>1.1458610630821221E-2</c:v>
                </c:pt>
                <c:pt idx="146">
                  <c:v>1.1462106662962572E-2</c:v>
                </c:pt>
                <c:pt idx="147">
                  <c:v>1.14763600969678E-2</c:v>
                </c:pt>
                <c:pt idx="148">
                  <c:v>1.14763600969678E-2</c:v>
                </c:pt>
                <c:pt idx="149">
                  <c:v>1.1480000000000042E-2</c:v>
                </c:pt>
                <c:pt idx="150">
                  <c:v>1.1483673261319024E-2</c:v>
                </c:pt>
                <c:pt idx="151">
                  <c:v>1.1487376990370652E-2</c:v>
                </c:pt>
                <c:pt idx="152">
                  <c:v>1.1496215050940246E-2</c:v>
                </c:pt>
                <c:pt idx="153">
                  <c:v>1.1498484298209148E-2</c:v>
                </c:pt>
                <c:pt idx="154">
                  <c:v>1.1502073124508331E-2</c:v>
                </c:pt>
                <c:pt idx="155">
                  <c:v>1.1501346810087944E-2</c:v>
                </c:pt>
                <c:pt idx="156">
                  <c:v>1.1506390780964342E-2</c:v>
                </c:pt>
                <c:pt idx="157">
                  <c:v>1.1520485618730238E-2</c:v>
                </c:pt>
                <c:pt idx="158">
                  <c:v>1.1524235363224276E-2</c:v>
                </c:pt>
                <c:pt idx="159">
                  <c:v>1.152799871384063E-2</c:v>
                </c:pt>
                <c:pt idx="160">
                  <c:v>1.1528897257033837E-2</c:v>
                </c:pt>
                <c:pt idx="161">
                  <c:v>1.1534113000233399E-2</c:v>
                </c:pt>
                <c:pt idx="162">
                  <c:v>1.1546887419359454E-2</c:v>
                </c:pt>
                <c:pt idx="163">
                  <c:v>1.155065312266646E-2</c:v>
                </c:pt>
                <c:pt idx="164">
                  <c:v>1.1554406003811003E-2</c:v>
                </c:pt>
                <c:pt idx="165">
                  <c:v>1.1556239114241402E-2</c:v>
                </c:pt>
                <c:pt idx="166">
                  <c:v>1.1560942324513457E-2</c:v>
                </c:pt>
                <c:pt idx="167">
                  <c:v>1.1572845930659081E-2</c:v>
                </c:pt>
                <c:pt idx="168">
                  <c:v>1.1576442590578103E-2</c:v>
                </c:pt>
                <c:pt idx="169">
                  <c:v>1.1579999998663602E-2</c:v>
                </c:pt>
                <c:pt idx="170">
                  <c:v>1.1583472260956747E-2</c:v>
                </c:pt>
                <c:pt idx="171">
                  <c:v>1.1587029920776129E-2</c:v>
                </c:pt>
                <c:pt idx="172">
                  <c:v>1.1597177795740984E-2</c:v>
                </c:pt>
                <c:pt idx="173">
                  <c:v>1.1600501709258455E-2</c:v>
                </c:pt>
                <c:pt idx="174">
                  <c:v>1.1603792106290686E-2</c:v>
                </c:pt>
                <c:pt idx="175">
                  <c:v>1.1606346025806695E-2</c:v>
                </c:pt>
                <c:pt idx="176">
                  <c:v>1.1608754705723456E-2</c:v>
                </c:pt>
                <c:pt idx="177">
                  <c:v>1.1618608921775313E-2</c:v>
                </c:pt>
                <c:pt idx="178">
                  <c:v>1.162161960519242E-2</c:v>
                </c:pt>
                <c:pt idx="179">
                  <c:v>1.162461146022936E-2</c:v>
                </c:pt>
                <c:pt idx="180">
                  <c:v>1.1627586080828161E-2</c:v>
                </c:pt>
                <c:pt idx="181">
                  <c:v>1.1635674066689437E-2</c:v>
                </c:pt>
                <c:pt idx="182">
                  <c:v>1.1639344098055997E-2</c:v>
                </c:pt>
                <c:pt idx="183">
                  <c:v>1.1642256455957942E-2</c:v>
                </c:pt>
                <c:pt idx="184">
                  <c:v>1.1645161143287076E-2</c:v>
                </c:pt>
                <c:pt idx="185">
                  <c:v>1.1648059754053568E-2</c:v>
                </c:pt>
                <c:pt idx="186">
                  <c:v>1.166251745049339E-2</c:v>
                </c:pt>
                <c:pt idx="187">
                  <c:v>1.1665413076641429E-2</c:v>
                </c:pt>
                <c:pt idx="188">
                  <c:v>1.1668313784565341E-2</c:v>
                </c:pt>
                <c:pt idx="189">
                  <c:v>1.1676547519984867E-2</c:v>
                </c:pt>
                <c:pt idx="190">
                  <c:v>1.1680000000057911E-2</c:v>
                </c:pt>
                <c:pt idx="191">
                  <c:v>1.1682954175371464E-2</c:v>
                </c:pt>
                <c:pt idx="192">
                  <c:v>1.1685927354088898E-2</c:v>
                </c:pt>
                <c:pt idx="193">
                  <c:v>1.1688921382279298E-2</c:v>
                </c:pt>
                <c:pt idx="194">
                  <c:v>1.170087905209664E-2</c:v>
                </c:pt>
                <c:pt idx="195">
                  <c:v>1.1707395949176325E-2</c:v>
                </c:pt>
                <c:pt idx="196">
                  <c:v>1.1710598679038946E-2</c:v>
                </c:pt>
                <c:pt idx="197">
                  <c:v>1.1720358650318414E-2</c:v>
                </c:pt>
                <c:pt idx="198">
                  <c:v>1.1720399824708995E-2</c:v>
                </c:pt>
                <c:pt idx="199">
                  <c:v>1.1727158745282885E-2</c:v>
                </c:pt>
                <c:pt idx="200">
                  <c:v>1.1730592895547478E-2</c:v>
                </c:pt>
                <c:pt idx="201">
                  <c:v>1.1744719976345264E-2</c:v>
                </c:pt>
                <c:pt idx="202">
                  <c:v>1.1744759681554419E-2</c:v>
                </c:pt>
                <c:pt idx="203">
                  <c:v>1.1744785226711097E-2</c:v>
                </c:pt>
                <c:pt idx="204">
                  <c:v>1.1752207003996162E-2</c:v>
                </c:pt>
                <c:pt idx="205">
                  <c:v>1.1755994695687758E-2</c:v>
                </c:pt>
                <c:pt idx="206">
                  <c:v>1.1759840238750876E-2</c:v>
                </c:pt>
                <c:pt idx="207">
                  <c:v>1.1771557821785598E-2</c:v>
                </c:pt>
                <c:pt idx="208">
                  <c:v>1.1771651118559155E-2</c:v>
                </c:pt>
                <c:pt idx="209">
                  <c:v>1.1779999999999931E-2</c:v>
                </c:pt>
                <c:pt idx="210">
                  <c:v>1.178835299732911E-2</c:v>
                </c:pt>
                <c:pt idx="211">
                  <c:v>1.1788525210533534E-2</c:v>
                </c:pt>
                <c:pt idx="212">
                  <c:v>1.1801295926527325E-2</c:v>
                </c:pt>
                <c:pt idx="213">
                  <c:v>1.1801527226276648E-2</c:v>
                </c:pt>
                <c:pt idx="214">
                  <c:v>1.1815424857844892E-2</c:v>
                </c:pt>
                <c:pt idx="215">
                  <c:v>1.181570019813828E-2</c:v>
                </c:pt>
                <c:pt idx="216">
                  <c:v>1.1820347147194652E-2</c:v>
                </c:pt>
                <c:pt idx="217">
                  <c:v>1.1833798971058865E-2</c:v>
                </c:pt>
                <c:pt idx="218">
                  <c:v>1.183920229414618E-2</c:v>
                </c:pt>
                <c:pt idx="219">
                  <c:v>1.1843962251001955E-2</c:v>
                </c:pt>
                <c:pt idx="220">
                  <c:v>1.1848732408742676E-2</c:v>
                </c:pt>
                <c:pt idx="221">
                  <c:v>1.1853508633718852E-2</c:v>
                </c:pt>
                <c:pt idx="222">
                  <c:v>1.186707995943745E-2</c:v>
                </c:pt>
                <c:pt idx="223">
                  <c:v>1.1872591531577914E-2</c:v>
                </c:pt>
                <c:pt idx="224">
                  <c:v>1.1877336086583838E-2</c:v>
                </c:pt>
                <c:pt idx="225">
                  <c:v>1.188206190608918E-2</c:v>
                </c:pt>
                <c:pt idx="226">
                  <c:v>1.1886764856165331E-2</c:v>
                </c:pt>
                <c:pt idx="227">
                  <c:v>1.1899967578318196E-2</c:v>
                </c:pt>
                <c:pt idx="228">
                  <c:v>1.1905265282295399E-2</c:v>
                </c:pt>
                <c:pt idx="229">
                  <c:v>1.1909791874985587E-2</c:v>
                </c:pt>
                <c:pt idx="230">
                  <c:v>1.1914270793893475E-2</c:v>
                </c:pt>
                <c:pt idx="231">
                  <c:v>1.1918697904834486E-2</c:v>
                </c:pt>
                <c:pt idx="232">
                  <c:v>1.1938780546353611E-2</c:v>
                </c:pt>
                <c:pt idx="233">
                  <c:v>1.1939722007309679E-2</c:v>
                </c:pt>
                <c:pt idx="234">
                  <c:v>1.193998940276359E-2</c:v>
                </c:pt>
                <c:pt idx="235">
                  <c:v>1.1944075456852332E-2</c:v>
                </c:pt>
                <c:pt idx="236">
                  <c:v>1.1948103158429181E-2</c:v>
                </c:pt>
                <c:pt idx="237">
                  <c:v>1.1948353725283779E-2</c:v>
                </c:pt>
                <c:pt idx="238">
                  <c:v>1.1967054367966625E-2</c:v>
                </c:pt>
                <c:pt idx="239">
                  <c:v>1.1974302814534373E-2</c:v>
                </c:pt>
                <c:pt idx="240">
                  <c:v>1.1974302814534373E-2</c:v>
                </c:pt>
                <c:pt idx="241">
                  <c:v>1.1983950590056129E-2</c:v>
                </c:pt>
                <c:pt idx="242">
                  <c:v>1.1984319783289623E-2</c:v>
                </c:pt>
                <c:pt idx="243">
                  <c:v>1.1991300858156589E-2</c:v>
                </c:pt>
                <c:pt idx="244">
                  <c:v>1.1994504743841606E-2</c:v>
                </c:pt>
                <c:pt idx="245">
                  <c:v>1.199764245628669E-2</c:v>
                </c:pt>
                <c:pt idx="246">
                  <c:v>1.2007782641283472E-2</c:v>
                </c:pt>
                <c:pt idx="247">
                  <c:v>1.2008335133102397E-2</c:v>
                </c:pt>
                <c:pt idx="248">
                  <c:v>1.2012324436930547E-2</c:v>
                </c:pt>
                <c:pt idx="249">
                  <c:v>1.2015056720211043E-2</c:v>
                </c:pt>
                <c:pt idx="250">
                  <c:v>1.2017720033719472E-2</c:v>
                </c:pt>
                <c:pt idx="251">
                  <c:v>1.2023590742273164E-2</c:v>
                </c:pt>
                <c:pt idx="252">
                  <c:v>1.2024417580313985E-2</c:v>
                </c:pt>
                <c:pt idx="253">
                  <c:v>1.2029999999999831E-2</c:v>
                </c:pt>
                <c:pt idx="254">
                  <c:v>1.2032269482022576E-2</c:v>
                </c:pt>
                <c:pt idx="255">
                  <c:v>1.203449432931202E-2</c:v>
                </c:pt>
                <c:pt idx="256">
                  <c:v>1.2038484768143426E-2</c:v>
                </c:pt>
                <c:pt idx="257">
                  <c:v>1.2039701651227955E-2</c:v>
                </c:pt>
                <c:pt idx="258">
                  <c:v>1.2045258487894324E-2</c:v>
                </c:pt>
                <c:pt idx="259">
                  <c:v>1.2047401193219233E-2</c:v>
                </c:pt>
                <c:pt idx="260">
                  <c:v>1.2049561152989406E-2</c:v>
                </c:pt>
                <c:pt idx="261">
                  <c:v>1.2052657417216251E-2</c:v>
                </c:pt>
                <c:pt idx="262">
                  <c:v>1.2054396966862155E-2</c:v>
                </c:pt>
                <c:pt idx="263">
                  <c:v>1.2060929221286119E-2</c:v>
                </c:pt>
                <c:pt idx="264">
                  <c:v>1.2063378379989354E-2</c:v>
                </c:pt>
                <c:pt idx="265">
                  <c:v>1.206590668431004E-2</c:v>
                </c:pt>
                <c:pt idx="266">
                  <c:v>1.2069105777847627E-2</c:v>
                </c:pt>
                <c:pt idx="267">
                  <c:v>1.2071518532480844E-2</c:v>
                </c:pt>
                <c:pt idx="268">
                  <c:v>1.2080044854962078E-2</c:v>
                </c:pt>
                <c:pt idx="269">
                  <c:v>1.2083233712772062E-2</c:v>
                </c:pt>
                <c:pt idx="270">
                  <c:v>1.2086563610109929E-2</c:v>
                </c:pt>
                <c:pt idx="271">
                  <c:v>1.2091303683435573E-2</c:v>
                </c:pt>
                <c:pt idx="272">
                  <c:v>1.2094539291187747E-2</c:v>
                </c:pt>
                <c:pt idx="273">
                  <c:v>1.2105638173644252E-2</c:v>
                </c:pt>
                <c:pt idx="274">
                  <c:v>1.2110000000000008E-2</c:v>
                </c:pt>
                <c:pt idx="275">
                  <c:v>1.2114561577275482E-2</c:v>
                </c:pt>
                <c:pt idx="276">
                  <c:v>1.2120744547108247E-2</c:v>
                </c:pt>
                <c:pt idx="277">
                  <c:v>1.2124980053381033E-2</c:v>
                </c:pt>
                <c:pt idx="278">
                  <c:v>1.2144779038053064E-2</c:v>
                </c:pt>
                <c:pt idx="279">
                  <c:v>1.2149617828091696E-2</c:v>
                </c:pt>
                <c:pt idx="280">
                  <c:v>1.2154562215806675E-2</c:v>
                </c:pt>
                <c:pt idx="281">
                  <c:v>1.2160367835244245E-2</c:v>
                </c:pt>
                <c:pt idx="282">
                  <c:v>1.2184523053279972E-2</c:v>
                </c:pt>
                <c:pt idx="283">
                  <c:v>1.2184523053279972E-2</c:v>
                </c:pt>
                <c:pt idx="284">
                  <c:v>1.2190742798221374E-2</c:v>
                </c:pt>
                <c:pt idx="285">
                  <c:v>1.2197014021064498E-2</c:v>
                </c:pt>
                <c:pt idx="286">
                  <c:v>1.2203326272454811E-2</c:v>
                </c:pt>
                <c:pt idx="287">
                  <c:v>1.2223588470483255E-2</c:v>
                </c:pt>
                <c:pt idx="288">
                  <c:v>1.2228776571871899E-2</c:v>
                </c:pt>
                <c:pt idx="289">
                  <c:v>1.2235137221130026E-2</c:v>
                </c:pt>
                <c:pt idx="290">
                  <c:v>1.224147620006074E-2</c:v>
                </c:pt>
                <c:pt idx="291">
                  <c:v>1.2247783058388702E-2</c:v>
                </c:pt>
                <c:pt idx="292">
                  <c:v>1.2267796439042964E-2</c:v>
                </c:pt>
                <c:pt idx="293">
                  <c:v>1.2272480275629724E-2</c:v>
                </c:pt>
                <c:pt idx="294">
                  <c:v>1.2278469772317516E-2</c:v>
                </c:pt>
                <c:pt idx="295">
                  <c:v>1.228436444409451E-2</c:v>
                </c:pt>
                <c:pt idx="296">
                  <c:v>1.2290153839831685E-2</c:v>
                </c:pt>
                <c:pt idx="297">
                  <c:v>1.2308431367818189E-2</c:v>
                </c:pt>
                <c:pt idx="298">
                  <c:v>1.2312194316836281E-2</c:v>
                </c:pt>
                <c:pt idx="299">
                  <c:v>1.2317438461389585E-2</c:v>
                </c:pt>
                <c:pt idx="300">
                  <c:v>1.2322582441198323E-2</c:v>
                </c:pt>
                <c:pt idx="301">
                  <c:v>1.2327629368914732E-2</c:v>
                </c:pt>
                <c:pt idx="302">
                  <c:v>1.2345804617221321E-2</c:v>
                </c:pt>
                <c:pt idx="303">
                  <c:v>1.2348710815641487E-2</c:v>
                </c:pt>
                <c:pt idx="304">
                  <c:v>1.2353345673418621E-2</c:v>
                </c:pt>
                <c:pt idx="305">
                  <c:v>1.2357901945466186E-2</c:v>
                </c:pt>
                <c:pt idx="306">
                  <c:v>1.2362382727723066E-2</c:v>
                </c:pt>
                <c:pt idx="307">
                  <c:v>1.2379612878844762E-2</c:v>
                </c:pt>
                <c:pt idx="308">
                  <c:v>1.2379612878844762E-2</c:v>
                </c:pt>
                <c:pt idx="309">
                  <c:v>1.2383762652451264E-2</c:v>
                </c:pt>
                <c:pt idx="310">
                  <c:v>1.2387855512622921E-2</c:v>
                </c:pt>
                <c:pt idx="311">
                  <c:v>1.2391894555531845E-2</c:v>
                </c:pt>
                <c:pt idx="312">
                  <c:v>1.2403719742839882E-2</c:v>
                </c:pt>
                <c:pt idx="313">
                  <c:v>1.2407574478997846E-2</c:v>
                </c:pt>
                <c:pt idx="314">
                  <c:v>1.2411390879181854E-2</c:v>
                </c:pt>
                <c:pt idx="315">
                  <c:v>1.2415172039730915E-2</c:v>
                </c:pt>
                <c:pt idx="316">
                  <c:v>1.2418921057009074E-2</c:v>
                </c:pt>
                <c:pt idx="317">
                  <c:v>1.243000621323103E-2</c:v>
                </c:pt>
                <c:pt idx="318">
                  <c:v>1.2433656933389296E-2</c:v>
                </c:pt>
                <c:pt idx="319">
                  <c:v>1.2437286863428484E-2</c:v>
                </c:pt>
                <c:pt idx="320">
                  <c:v>1.2440894970793455E-2</c:v>
                </c:pt>
                <c:pt idx="321">
                  <c:v>1.244448022292248E-2</c:v>
                </c:pt>
                <c:pt idx="322">
                  <c:v>1.2455088522178654E-2</c:v>
                </c:pt>
                <c:pt idx="323">
                  <c:v>1.2456161374389887E-2</c:v>
                </c:pt>
                <c:pt idx="324">
                  <c:v>1.2459601863146097E-2</c:v>
                </c:pt>
                <c:pt idx="325">
                  <c:v>1.2463013783723767E-2</c:v>
                </c:pt>
                <c:pt idx="326">
                  <c:v>1.246639609785464E-2</c:v>
                </c:pt>
                <c:pt idx="327">
                  <c:v>1.2481347114114062E-2</c:v>
                </c:pt>
                <c:pt idx="328">
                  <c:v>1.2482114231713548E-2</c:v>
                </c:pt>
                <c:pt idx="329">
                  <c:v>1.2482827231994122E-2</c:v>
                </c:pt>
                <c:pt idx="330">
                  <c:v>1.2486010103483587E-2</c:v>
                </c:pt>
                <c:pt idx="331">
                  <c:v>1.2500932075511038E-2</c:v>
                </c:pt>
                <c:pt idx="332">
                  <c:v>1.2500932075511038E-2</c:v>
                </c:pt>
                <c:pt idx="333">
                  <c:v>1.2501350577449622E-2</c:v>
                </c:pt>
                <c:pt idx="334">
                  <c:v>1.2504296627317328E-2</c:v>
                </c:pt>
                <c:pt idx="335">
                  <c:v>1.2507199572782332E-2</c:v>
                </c:pt>
                <c:pt idx="336">
                  <c:v>1.2510058375511463E-2</c:v>
                </c:pt>
                <c:pt idx="337">
                  <c:v>1.2520984937124452E-2</c:v>
                </c:pt>
                <c:pt idx="338">
                  <c:v>1.2521031392307216E-2</c:v>
                </c:pt>
                <c:pt idx="339">
                  <c:v>1.2523653906263489E-2</c:v>
                </c:pt>
                <c:pt idx="340">
                  <c:v>1.2528751293386275E-2</c:v>
                </c:pt>
                <c:pt idx="341">
                  <c:v>1.2528751293386275E-2</c:v>
                </c:pt>
                <c:pt idx="342">
                  <c:v>1.2541375415806069E-2</c:v>
                </c:pt>
                <c:pt idx="343">
                  <c:v>1.2541082841054558E-2</c:v>
                </c:pt>
                <c:pt idx="344">
                  <c:v>1.2540736539798397E-2</c:v>
                </c:pt>
                <c:pt idx="345">
                  <c:v>1.2545694507826971E-2</c:v>
                </c:pt>
                <c:pt idx="346">
                  <c:v>1.2547951098534673E-2</c:v>
                </c:pt>
                <c:pt idx="347">
                  <c:v>1.2554551930572557E-2</c:v>
                </c:pt>
                <c:pt idx="348">
                  <c:v>1.2556703680911345E-2</c:v>
                </c:pt>
                <c:pt idx="349">
                  <c:v>1.2558835060951278E-2</c:v>
                </c:pt>
                <c:pt idx="350">
                  <c:v>1.2560948406631271E-2</c:v>
                </c:pt>
                <c:pt idx="351">
                  <c:v>1.256304605390122E-2</c:v>
                </c:pt>
                <c:pt idx="352">
                  <c:v>1.2569268164898643E-2</c:v>
                </c:pt>
                <c:pt idx="353">
                  <c:v>1.2571326378226765E-2</c:v>
                </c:pt>
                <c:pt idx="354">
                  <c:v>1.257338057304321E-2</c:v>
                </c:pt>
                <c:pt idx="355">
                  <c:v>1.2575433085357168E-2</c:v>
                </c:pt>
                <c:pt idx="356">
                  <c:v>1.2577486251188364E-2</c:v>
                </c:pt>
                <c:pt idx="357">
                  <c:v>1.2583673030110938E-2</c:v>
                </c:pt>
                <c:pt idx="358">
                  <c:v>1.2585752170388905E-2</c:v>
                </c:pt>
                <c:pt idx="359">
                  <c:v>1.2587843644421986E-2</c:v>
                </c:pt>
                <c:pt idx="360">
                  <c:v>1.2589949788287889E-2</c:v>
                </c:pt>
                <c:pt idx="361">
                  <c:v>1.2592072938075299E-2</c:v>
                </c:pt>
                <c:pt idx="362">
                  <c:v>1.2603025539628476E-2</c:v>
                </c:pt>
                <c:pt idx="363">
                  <c:v>1.2605299783377844E-2</c:v>
                </c:pt>
                <c:pt idx="364">
                  <c:v>1.2607607385965539E-2</c:v>
                </c:pt>
                <c:pt idx="365">
                  <c:v>1.261479245067516E-2</c:v>
                </c:pt>
                <c:pt idx="366">
                  <c:v>1.2617322153155358E-2</c:v>
                </c:pt>
                <c:pt idx="367">
                  <c:v>1.2622284363993192E-2</c:v>
                </c:pt>
                <c:pt idx="368">
                  <c:v>1.2622528742242302E-2</c:v>
                </c:pt>
                <c:pt idx="369">
                  <c:v>1.263303211385252E-2</c:v>
                </c:pt>
                <c:pt idx="370">
                  <c:v>1.2633596431966557E-2</c:v>
                </c:pt>
                <c:pt idx="371">
                  <c:v>1.2636513414304442E-2</c:v>
                </c:pt>
                <c:pt idx="372">
                  <c:v>1.2639495118964414E-2</c:v>
                </c:pt>
                <c:pt idx="373">
                  <c:v>1.2642543895161219E-2</c:v>
                </c:pt>
                <c:pt idx="374">
                  <c:v>1.2655456700344349E-2</c:v>
                </c:pt>
                <c:pt idx="375">
                  <c:v>1.2655456700344349E-2</c:v>
                </c:pt>
                <c:pt idx="376">
                  <c:v>1.2658876073196396E-2</c:v>
                </c:pt>
                <c:pt idx="377">
                  <c:v>1.2662376613337908E-2</c:v>
                </c:pt>
                <c:pt idx="378">
                  <c:v>1.2665960670147474E-2</c:v>
                </c:pt>
                <c:pt idx="379">
                  <c:v>1.2679071789280608E-2</c:v>
                </c:pt>
                <c:pt idx="380">
                  <c:v>1.268117753665554E-2</c:v>
                </c:pt>
                <c:pt idx="381">
                  <c:v>1.2685203935074196E-2</c:v>
                </c:pt>
                <c:pt idx="382">
                  <c:v>1.2689310525024498E-2</c:v>
                </c:pt>
                <c:pt idx="383">
                  <c:v>1.2693491329696683E-2</c:v>
                </c:pt>
                <c:pt idx="384">
                  <c:v>1.2707962505009817E-2</c:v>
                </c:pt>
                <c:pt idx="385">
                  <c:v>1.2710837157892793E-2</c:v>
                </c:pt>
                <c:pt idx="386">
                  <c:v>1.2715299382493222E-2</c:v>
                </c:pt>
                <c:pt idx="387">
                  <c:v>1.2719799960015815E-2</c:v>
                </c:pt>
                <c:pt idx="388">
                  <c:v>1.2724332913321789E-2</c:v>
                </c:pt>
                <c:pt idx="389">
                  <c:v>1.2739310995533258E-2</c:v>
                </c:pt>
                <c:pt idx="390">
                  <c:v>1.2742668939775433E-2</c:v>
                </c:pt>
                <c:pt idx="391">
                  <c:v>1.2747274113071836E-2</c:v>
                </c:pt>
                <c:pt idx="392">
                  <c:v>1.2751875798200252E-2</c:v>
                </c:pt>
                <c:pt idx="393">
                  <c:v>1.2756468017643416E-2</c:v>
                </c:pt>
                <c:pt idx="394">
                  <c:v>1.2771078274476466E-2</c:v>
                </c:pt>
                <c:pt idx="395">
                  <c:v>1.2774622686330245E-2</c:v>
                </c:pt>
                <c:pt idx="396">
                  <c:v>1.2779077912700613E-2</c:v>
                </c:pt>
                <c:pt idx="397">
                  <c:v>1.2783487807155963E-2</c:v>
                </c:pt>
                <c:pt idx="398">
                  <c:v>1.2787846391809823E-2</c:v>
                </c:pt>
                <c:pt idx="399">
                  <c:v>1.2804648073036683E-2</c:v>
                </c:pt>
                <c:pt idx="400">
                  <c:v>1.2804648073036683E-2</c:v>
                </c:pt>
                <c:pt idx="401">
                  <c:v>1.2808660438762099E-2</c:v>
                </c:pt>
                <c:pt idx="402">
                  <c:v>1.281258562641811E-2</c:v>
                </c:pt>
                <c:pt idx="403">
                  <c:v>1.2816418782342935E-2</c:v>
                </c:pt>
                <c:pt idx="404">
                  <c:v>1.2828184629590188E-2</c:v>
                </c:pt>
                <c:pt idx="405">
                  <c:v>1.2831218686356434E-2</c:v>
                </c:pt>
                <c:pt idx="406">
                  <c:v>1.2835218174179137E-2</c:v>
                </c:pt>
                <c:pt idx="407">
                  <c:v>1.2839189200788947E-2</c:v>
                </c:pt>
                <c:pt idx="408">
                  <c:v>1.2841991986797932E-2</c:v>
                </c:pt>
                <c:pt idx="409">
                  <c:v>1.2850337312670308E-2</c:v>
                </c:pt>
                <c:pt idx="410">
                  <c:v>1.2853109265078351E-2</c:v>
                </c:pt>
                <c:pt idx="411">
                  <c:v>1.2855799024586084E-2</c:v>
                </c:pt>
                <c:pt idx="412">
                  <c:v>1.2858539249207688E-2</c:v>
                </c:pt>
                <c:pt idx="413">
                  <c:v>1.2860980017268412E-2</c:v>
                </c:pt>
                <c:pt idx="414">
                  <c:v>1.2868041413114664E-2</c:v>
                </c:pt>
                <c:pt idx="415">
                  <c:v>1.2870253906106088E-2</c:v>
                </c:pt>
                <c:pt idx="416">
                  <c:v>1.287238950328258E-2</c:v>
                </c:pt>
                <c:pt idx="417">
                  <c:v>1.2874235306106636E-2</c:v>
                </c:pt>
                <c:pt idx="418">
                  <c:v>1.2876307708336358E-2</c:v>
                </c:pt>
                <c:pt idx="419">
                  <c:v>1.2881940539607017E-2</c:v>
                </c:pt>
                <c:pt idx="420">
                  <c:v>1.2883630654653193E-2</c:v>
                </c:pt>
                <c:pt idx="421">
                  <c:v>1.2885249171575854E-2</c:v>
                </c:pt>
                <c:pt idx="422">
                  <c:v>1.2886289225727363E-2</c:v>
                </c:pt>
                <c:pt idx="423">
                  <c:v>1.2888004490287583E-2</c:v>
                </c:pt>
                <c:pt idx="424">
                  <c:v>1.2892294274670237E-2</c:v>
                </c:pt>
                <c:pt idx="425">
                  <c:v>1.2893499097186338E-2</c:v>
                </c:pt>
                <c:pt idx="426">
                  <c:v>1.2894637619777325E-2</c:v>
                </c:pt>
                <c:pt idx="427">
                  <c:v>1.2896081084643827E-2</c:v>
                </c:pt>
                <c:pt idx="428">
                  <c:v>1.2900564847882117E-2</c:v>
                </c:pt>
                <c:pt idx="429">
                  <c:v>1.2901274181309522E-2</c:v>
                </c:pt>
                <c:pt idx="430">
                  <c:v>1.2901922817506517E-2</c:v>
                </c:pt>
                <c:pt idx="431">
                  <c:v>1.2901049004183148E-2</c:v>
                </c:pt>
                <c:pt idx="432">
                  <c:v>1.2903925611873153E-2</c:v>
                </c:pt>
                <c:pt idx="433">
                  <c:v>1.2904282178382805E-2</c:v>
                </c:pt>
                <c:pt idx="434">
                  <c:v>1.2904582614289339E-2</c:v>
                </c:pt>
                <c:pt idx="435">
                  <c:v>1.2904827680717256E-2</c:v>
                </c:pt>
                <c:pt idx="436">
                  <c:v>1.2903891532614894E-2</c:v>
                </c:pt>
                <c:pt idx="437">
                  <c:v>1.2905269474299083E-2</c:v>
                </c:pt>
                <c:pt idx="438">
                  <c:v>1.2905249110366902E-2</c:v>
                </c:pt>
                <c:pt idx="439">
                  <c:v>1.2905177943800928E-2</c:v>
                </c:pt>
                <c:pt idx="440">
                  <c:v>1.2905056735755798E-2</c:v>
                </c:pt>
                <c:pt idx="441">
                  <c:v>1.2903646926183784E-2</c:v>
                </c:pt>
                <c:pt idx="442">
                  <c:v>1.2904086712021893E-2</c:v>
                </c:pt>
                <c:pt idx="443">
                  <c:v>1.2903726714035498E-2</c:v>
                </c:pt>
                <c:pt idx="444">
                  <c:v>1.2903321241572898E-2</c:v>
                </c:pt>
                <c:pt idx="445">
                  <c:v>1.2902871055811442E-2</c:v>
                </c:pt>
                <c:pt idx="446">
                  <c:v>1.2901062617812159E-2</c:v>
                </c:pt>
                <c:pt idx="447">
                  <c:v>1.2899969014715023E-2</c:v>
                </c:pt>
                <c:pt idx="448">
                  <c:v>1.2899303750024297E-2</c:v>
                </c:pt>
                <c:pt idx="449">
                  <c:v>1.2898598681084542E-2</c:v>
                </c:pt>
                <c:pt idx="450">
                  <c:v>1.2896511284005473E-2</c:v>
                </c:pt>
                <c:pt idx="451">
                  <c:v>1.2896396885991803E-2</c:v>
                </c:pt>
                <c:pt idx="452">
                  <c:v>1.2893574774770973E-2</c:v>
                </c:pt>
                <c:pt idx="453">
                  <c:v>1.2892612274387229E-2</c:v>
                </c:pt>
                <c:pt idx="454">
                  <c:v>1.2889592415606211E-2</c:v>
                </c:pt>
                <c:pt idx="455">
                  <c:v>1.2889234005024331E-2</c:v>
                </c:pt>
                <c:pt idx="456">
                  <c:v>1.2887308700448515E-2</c:v>
                </c:pt>
                <c:pt idx="457">
                  <c:v>1.2886155070857963E-2</c:v>
                </c:pt>
                <c:pt idx="458">
                  <c:v>1.2884972236199483E-2</c:v>
                </c:pt>
                <c:pt idx="459">
                  <c:v>1.288242613490035E-2</c:v>
                </c:pt>
                <c:pt idx="460">
                  <c:v>1.2881854287191378E-2</c:v>
                </c:pt>
                <c:pt idx="461">
                  <c:v>1.2878646484821555E-2</c:v>
                </c:pt>
                <c:pt idx="462">
                  <c:v>1.2876648968263486E-2</c:v>
                </c:pt>
                <c:pt idx="463">
                  <c:v>1.2875938246697794E-2</c:v>
                </c:pt>
                <c:pt idx="464">
                  <c:v>1.287325977177676E-2</c:v>
                </c:pt>
                <c:pt idx="465">
                  <c:v>1.287249399102554E-2</c:v>
                </c:pt>
                <c:pt idx="466">
                  <c:v>1.2867282196797458E-2</c:v>
                </c:pt>
                <c:pt idx="467">
                  <c:v>1.2865769984655429E-2</c:v>
                </c:pt>
                <c:pt idx="468">
                  <c:v>1.2864859618614916E-2</c:v>
                </c:pt>
                <c:pt idx="469">
                  <c:v>1.2862085408916896E-2</c:v>
                </c:pt>
                <c:pt idx="470">
                  <c:v>1.28585517204854E-2</c:v>
                </c:pt>
                <c:pt idx="471">
                  <c:v>1.2856937178545257E-2</c:v>
                </c:pt>
                <c:pt idx="472">
                  <c:v>1.2855309131976005E-2</c:v>
                </c:pt>
                <c:pt idx="473">
                  <c:v>1.2853668341941892E-2</c:v>
                </c:pt>
                <c:pt idx="474">
                  <c:v>1.2850886820808607E-2</c:v>
                </c:pt>
                <c:pt idx="475">
                  <c:v>1.2846992970342145E-2</c:v>
                </c:pt>
                <c:pt idx="476">
                  <c:v>1.2845299880353499E-2</c:v>
                </c:pt>
                <c:pt idx="477">
                  <c:v>1.2843598613831306E-2</c:v>
                </c:pt>
                <c:pt idx="478">
                  <c:v>1.2841889931922338E-2</c:v>
                </c:pt>
                <c:pt idx="479">
                  <c:v>1.2839156501935385E-2</c:v>
                </c:pt>
                <c:pt idx="480">
                  <c:v>1.2834996273264216E-2</c:v>
                </c:pt>
                <c:pt idx="481">
                  <c:v>1.2833261931532567E-2</c:v>
                </c:pt>
                <c:pt idx="482">
                  <c:v>1.2831524741241059E-2</c:v>
                </c:pt>
                <c:pt idx="483">
                  <c:v>1.282978546351681E-2</c:v>
                </c:pt>
                <c:pt idx="484">
                  <c:v>1.2827152721954135E-2</c:v>
                </c:pt>
                <c:pt idx="485">
                  <c:v>1.2821988533628734E-2</c:v>
                </c:pt>
                <c:pt idx="486">
                  <c:v>1.2820673471813589E-2</c:v>
                </c:pt>
                <c:pt idx="487">
                  <c:v>1.281934858395687E-2</c:v>
                </c:pt>
                <c:pt idx="488">
                  <c:v>1.2817616005581458E-2</c:v>
                </c:pt>
                <c:pt idx="489">
                  <c:v>1.2815133744410758E-2</c:v>
                </c:pt>
                <c:pt idx="490">
                  <c:v>1.2810383923789531E-2</c:v>
                </c:pt>
                <c:pt idx="491">
                  <c:v>1.2808689548879589E-2</c:v>
                </c:pt>
                <c:pt idx="492">
                  <c:v>1.2804713238018847E-2</c:v>
                </c:pt>
                <c:pt idx="493">
                  <c:v>1.2804713238018847E-2</c:v>
                </c:pt>
                <c:pt idx="494">
                  <c:v>1.2803357826551759E-2</c:v>
                </c:pt>
                <c:pt idx="495">
                  <c:v>1.2798715483543766E-2</c:v>
                </c:pt>
                <c:pt idx="496">
                  <c:v>1.2797092235113312E-2</c:v>
                </c:pt>
                <c:pt idx="497">
                  <c:v>1.2795482175495943E-2</c:v>
                </c:pt>
                <c:pt idx="498">
                  <c:v>1.2793428372870268E-2</c:v>
                </c:pt>
                <c:pt idx="499">
                  <c:v>1.2792083219472892E-2</c:v>
                </c:pt>
                <c:pt idx="500">
                  <c:v>1.2787656203318686E-2</c:v>
                </c:pt>
                <c:pt idx="501">
                  <c:v>1.2786141172776362E-2</c:v>
                </c:pt>
                <c:pt idx="502">
                  <c:v>1.2784644629759895E-2</c:v>
                </c:pt>
                <c:pt idx="503">
                  <c:v>1.278273038561256E-2</c:v>
                </c:pt>
                <c:pt idx="504">
                  <c:v>1.2781433958899411E-2</c:v>
                </c:pt>
                <c:pt idx="505">
                  <c:v>1.2777465720799559E-2</c:v>
                </c:pt>
                <c:pt idx="506">
                  <c:v>1.27760958726907E-2</c:v>
                </c:pt>
                <c:pt idx="507">
                  <c:v>1.2774749053742594E-2</c:v>
                </c:pt>
                <c:pt idx="508">
                  <c:v>1.2773286747835771E-2</c:v>
                </c:pt>
                <c:pt idx="509">
                  <c:v>1.2772062883386E-2</c:v>
                </c:pt>
                <c:pt idx="510">
                  <c:v>1.2768360394790733E-2</c:v>
                </c:pt>
                <c:pt idx="511">
                  <c:v>1.2767151749844432E-2</c:v>
                </c:pt>
                <c:pt idx="512">
                  <c:v>1.2765966133745222E-2</c:v>
                </c:pt>
                <c:pt idx="513">
                  <c:v>1.2764825631333283E-2</c:v>
                </c:pt>
                <c:pt idx="514">
                  <c:v>1.2763682671427684E-2</c:v>
                </c:pt>
                <c:pt idx="515">
                  <c:v>1.2760383484527099E-2</c:v>
                </c:pt>
                <c:pt idx="516">
                  <c:v>1.2759336040665018E-2</c:v>
                </c:pt>
                <c:pt idx="517">
                  <c:v>1.2758311625376334E-2</c:v>
                </c:pt>
                <c:pt idx="518">
                  <c:v>1.2751785515477761E-2</c:v>
                </c:pt>
                <c:pt idx="519">
                  <c:v>1.2746387792831954E-2</c:v>
                </c:pt>
                <c:pt idx="520">
                  <c:v>1.274096613122374E-2</c:v>
                </c:pt>
                <c:pt idx="521">
                  <c:v>1.2737439171202757E-2</c:v>
                </c:pt>
                <c:pt idx="522">
                  <c:v>1.2735346187585178E-2</c:v>
                </c:pt>
                <c:pt idx="523">
                  <c:v>1.2734381445939934E-2</c:v>
                </c:pt>
                <c:pt idx="524">
                  <c:v>1.273454494463562E-2</c:v>
                </c:pt>
                <c:pt idx="525">
                  <c:v>1.2736545201957553E-2</c:v>
                </c:pt>
                <c:pt idx="526">
                  <c:v>1.2739045861608771E-2</c:v>
                </c:pt>
                <c:pt idx="527">
                  <c:v>1.2742674808538981E-2</c:v>
                </c:pt>
                <c:pt idx="528">
                  <c:v>1.274743204891907E-2</c:v>
                </c:pt>
                <c:pt idx="529">
                  <c:v>1.2752286119681796E-2</c:v>
                </c:pt>
                <c:pt idx="530">
                  <c:v>1.275921913300325E-2</c:v>
                </c:pt>
                <c:pt idx="531">
                  <c:v>1.2767280428664745E-2</c:v>
                </c:pt>
                <c:pt idx="532">
                  <c:v>1.2777874925779044E-2</c:v>
                </c:pt>
                <c:pt idx="533">
                  <c:v>1.2786787923442282E-2</c:v>
                </c:pt>
                <c:pt idx="534">
                  <c:v>1.2799670240901697E-2</c:v>
                </c:pt>
                <c:pt idx="535">
                  <c:v>1.2812325869347569E-2</c:v>
                </c:pt>
                <c:pt idx="536">
                  <c:v>1.2826109909671224E-2</c:v>
                </c:pt>
                <c:pt idx="537">
                  <c:v>1.2844896605668406E-2</c:v>
                </c:pt>
                <c:pt idx="538">
                  <c:v>1.286673623716764E-2</c:v>
                </c:pt>
                <c:pt idx="539">
                  <c:v>1.2884550524662893E-2</c:v>
                </c:pt>
                <c:pt idx="540">
                  <c:v>1.2904310506636207E-2</c:v>
                </c:pt>
                <c:pt idx="541">
                  <c:v>1.2923555812478798E-2</c:v>
                </c:pt>
                <c:pt idx="542">
                  <c:v>1.2944693337756594E-2</c:v>
                </c:pt>
                <c:pt idx="543">
                  <c:v>1.296685241512522E-2</c:v>
                </c:pt>
                <c:pt idx="544">
                  <c:v>1.2991112881609338E-2</c:v>
                </c:pt>
                <c:pt idx="545">
                  <c:v>1.3016313819249796E-2</c:v>
                </c:pt>
                <c:pt idx="546">
                  <c:v>1.3043598899292163E-2</c:v>
                </c:pt>
                <c:pt idx="547">
                  <c:v>1.3069384017161739E-2</c:v>
                </c:pt>
                <c:pt idx="548">
                  <c:v>1.3095912135734453E-2</c:v>
                </c:pt>
                <c:pt idx="549">
                  <c:v>1.3123130317218326E-2</c:v>
                </c:pt>
                <c:pt idx="550">
                  <c:v>1.3148529816391037E-2</c:v>
                </c:pt>
                <c:pt idx="551">
                  <c:v>1.317695228881912E-2</c:v>
                </c:pt>
                <c:pt idx="552">
                  <c:v>1.3205910316030675E-2</c:v>
                </c:pt>
                <c:pt idx="553">
                  <c:v>1.3243843330207868E-2</c:v>
                </c:pt>
                <c:pt idx="554">
                  <c:v>1.326522009260175E-2</c:v>
                </c:pt>
                <c:pt idx="555">
                  <c:v>1.3302314189753551E-2</c:v>
                </c:pt>
                <c:pt idx="556">
                  <c:v>1.3328532078225959E-2</c:v>
                </c:pt>
                <c:pt idx="557">
                  <c:v>1.3359364708947569E-2</c:v>
                </c:pt>
                <c:pt idx="558">
                  <c:v>1.3397344832164855E-2</c:v>
                </c:pt>
                <c:pt idx="559">
                  <c:v>1.3419139947300067E-2</c:v>
                </c:pt>
                <c:pt idx="560">
                  <c:v>1.3450465710283003E-2</c:v>
                </c:pt>
                <c:pt idx="561">
                  <c:v>1.3481847805538558E-2</c:v>
                </c:pt>
                <c:pt idx="562">
                  <c:v>1.351323296992114E-2</c:v>
                </c:pt>
                <c:pt idx="563">
                  <c:v>1.3549410898675606E-2</c:v>
                </c:pt>
                <c:pt idx="564">
                  <c:v>1.3578205004412175E-2</c:v>
                </c:pt>
                <c:pt idx="565">
                  <c:v>1.3609262463039208E-2</c:v>
                </c:pt>
                <c:pt idx="566">
                  <c:v>1.3640109609007215E-2</c:v>
                </c:pt>
                <c:pt idx="567">
                  <c:v>1.3670702280313878E-2</c:v>
                </c:pt>
                <c:pt idx="568">
                  <c:v>1.3701031634532842E-2</c:v>
                </c:pt>
                <c:pt idx="569">
                  <c:v>1.3731097659488628E-2</c:v>
                </c:pt>
                <c:pt idx="570">
                  <c:v>1.3760900343111761E-2</c:v>
                </c:pt>
                <c:pt idx="571">
                  <c:v>1.3794638078849486E-2</c:v>
                </c:pt>
                <c:pt idx="572">
                  <c:v>1.3819350578652769E-2</c:v>
                </c:pt>
                <c:pt idx="573">
                  <c:v>1.3844232733637539E-2</c:v>
                </c:pt>
                <c:pt idx="574">
                  <c:v>1.3873017354837541E-2</c:v>
                </c:pt>
                <c:pt idx="575">
                  <c:v>1.3901538593260855E-2</c:v>
                </c:pt>
                <c:pt idx="576">
                  <c:v>1.3931991844595086E-2</c:v>
                </c:pt>
                <c:pt idx="577">
                  <c:v>1.3959968547290785E-2</c:v>
                </c:pt>
                <c:pt idx="578">
                  <c:v>1.3991619359611114E-2</c:v>
                </c:pt>
                <c:pt idx="579">
                  <c:v>1.4015131665838133E-2</c:v>
                </c:pt>
                <c:pt idx="580">
                  <c:v>1.4042318059662809E-2</c:v>
                </c:pt>
                <c:pt idx="581">
                  <c:v>1.4069240995346935E-2</c:v>
                </c:pt>
                <c:pt idx="582">
                  <c:v>1.4097601134131554E-2</c:v>
                </c:pt>
                <c:pt idx="583">
                  <c:v>1.4120225383553146E-2</c:v>
                </c:pt>
                <c:pt idx="584">
                  <c:v>1.4148428946573182E-2</c:v>
                </c:pt>
                <c:pt idx="585">
                  <c:v>1.4174297943239938E-2</c:v>
                </c:pt>
                <c:pt idx="586">
                  <c:v>1.4199903429064695E-2</c:v>
                </c:pt>
                <c:pt idx="587">
                  <c:v>1.4225245393823064E-2</c:v>
                </c:pt>
                <c:pt idx="588">
                  <c:v>1.4250323827395051E-2</c:v>
                </c:pt>
                <c:pt idx="589">
                  <c:v>1.4276700608064777E-2</c:v>
                </c:pt>
                <c:pt idx="590">
                  <c:v>1.4301232154669854E-2</c:v>
                </c:pt>
                <c:pt idx="591">
                  <c:v>1.4325500148443944E-2</c:v>
                </c:pt>
                <c:pt idx="592">
                  <c:v>1.4349504579749043E-2</c:v>
                </c:pt>
                <c:pt idx="593">
                  <c:v>1.437324773962635E-2</c:v>
                </c:pt>
                <c:pt idx="594">
                  <c:v>1.4396746117022342E-2</c:v>
                </c:pt>
                <c:pt idx="595">
                  <c:v>1.4420021612494427E-2</c:v>
                </c:pt>
                <c:pt idx="596">
                  <c:v>1.4443096138355009E-2</c:v>
                </c:pt>
                <c:pt idx="597">
                  <c:v>1.446599160799651E-2</c:v>
                </c:pt>
                <c:pt idx="598">
                  <c:v>1.4492432951187953E-2</c:v>
                </c:pt>
                <c:pt idx="599">
                  <c:v>1.4515035648708111E-2</c:v>
                </c:pt>
                <c:pt idx="600">
                  <c:v>1.4537529591549527E-2</c:v>
                </c:pt>
                <c:pt idx="601">
                  <c:v>1.4559936460863858E-2</c:v>
                </c:pt>
                <c:pt idx="602">
                  <c:v>1.458041339429653E-2</c:v>
                </c:pt>
                <c:pt idx="603">
                  <c:v>1.4602702884927883E-2</c:v>
                </c:pt>
                <c:pt idx="604">
                  <c:v>1.4631328853034854E-2</c:v>
                </c:pt>
                <c:pt idx="605">
                  <c:v>1.4653595936696812E-2</c:v>
                </c:pt>
                <c:pt idx="606">
                  <c:v>1.46758890373327E-2</c:v>
                </c:pt>
                <c:pt idx="607">
                  <c:v>1.4704017352423661E-2</c:v>
                </c:pt>
                <c:pt idx="608">
                  <c:v>1.4726477419094252E-2</c:v>
                </c:pt>
                <c:pt idx="609">
                  <c:v>1.4749032404094383E-2</c:v>
                </c:pt>
                <c:pt idx="610">
                  <c:v>1.4771703766472355E-2</c:v>
                </c:pt>
                <c:pt idx="611">
                  <c:v>1.4788508001115678E-2</c:v>
                </c:pt>
                <c:pt idx="612">
                  <c:v>1.4811415141173718E-2</c:v>
                </c:pt>
                <c:pt idx="613">
                  <c:v>1.4834500953482085E-2</c:v>
                </c:pt>
                <c:pt idx="614">
                  <c:v>1.4866051643203851E-2</c:v>
                </c:pt>
                <c:pt idx="615">
                  <c:v>1.4887557377706698E-2</c:v>
                </c:pt>
                <c:pt idx="616">
                  <c:v>1.4911377702387176E-2</c:v>
                </c:pt>
                <c:pt idx="617">
                  <c:v>1.4937601623113929E-2</c:v>
                </c:pt>
                <c:pt idx="618">
                  <c:v>1.4959839669379239E-2</c:v>
                </c:pt>
                <c:pt idx="619">
                  <c:v>1.4977984069223184E-2</c:v>
                </c:pt>
                <c:pt idx="620">
                  <c:v>1.5009504694831467E-2</c:v>
                </c:pt>
                <c:pt idx="621">
                  <c:v>1.5037025637863431E-2</c:v>
                </c:pt>
                <c:pt idx="622">
                  <c:v>1.5060395778884145E-2</c:v>
                </c:pt>
                <c:pt idx="623">
                  <c:v>1.507949084517397E-2</c:v>
                </c:pt>
                <c:pt idx="624">
                  <c:v>1.5101058897947224E-2</c:v>
                </c:pt>
                <c:pt idx="625">
                  <c:v>1.5127462338791312E-2</c:v>
                </c:pt>
                <c:pt idx="626">
                  <c:v>1.5154172276835619E-2</c:v>
                </c:pt>
                <c:pt idx="627">
                  <c:v>1.5181188724325374E-2</c:v>
                </c:pt>
                <c:pt idx="628">
                  <c:v>1.5210890090427549E-2</c:v>
                </c:pt>
                <c:pt idx="629">
                  <c:v>1.523854265615489E-2</c:v>
                </c:pt>
                <c:pt idx="630">
                  <c:v>1.5266501784891057E-2</c:v>
                </c:pt>
                <c:pt idx="631">
                  <c:v>1.5294767489525078E-2</c:v>
                </c:pt>
                <c:pt idx="632">
                  <c:v>1.532333978308785E-2</c:v>
                </c:pt>
                <c:pt idx="633">
                  <c:v>1.5349724811091854E-2</c:v>
                </c:pt>
                <c:pt idx="634">
                  <c:v>1.5378887179388847E-2</c:v>
                </c:pt>
                <c:pt idx="635">
                  <c:v>1.5408356160159594E-2</c:v>
                </c:pt>
                <c:pt idx="636">
                  <c:v>1.5442410456509063E-2</c:v>
                </c:pt>
                <c:pt idx="637">
                  <c:v>1.5470800550822403E-2</c:v>
                </c:pt>
                <c:pt idx="638">
                  <c:v>1.5501212659531119E-2</c:v>
                </c:pt>
                <c:pt idx="639">
                  <c:v>1.5531931452347837E-2</c:v>
                </c:pt>
                <c:pt idx="640">
                  <c:v>1.5562956943433973E-2</c:v>
                </c:pt>
                <c:pt idx="641">
                  <c:v>1.5591609673211921E-2</c:v>
                </c:pt>
                <c:pt idx="642">
                  <c:v>1.5623225327497416E-2</c:v>
                </c:pt>
                <c:pt idx="643">
                  <c:v>1.5655147706289035E-2</c:v>
                </c:pt>
                <c:pt idx="644">
                  <c:v>1.5687376824224351E-2</c:v>
                </c:pt>
                <c:pt idx="645">
                  <c:v>1.57199103470296E-2</c:v>
                </c:pt>
                <c:pt idx="646">
                  <c:v>1.5752731443486368E-2</c:v>
                </c:pt>
                <c:pt idx="647">
                  <c:v>1.5785817756597965E-2</c:v>
                </c:pt>
                <c:pt idx="648">
                  <c:v>1.581914691712643E-2</c:v>
                </c:pt>
                <c:pt idx="649">
                  <c:v>1.5852696554439574E-2</c:v>
                </c:pt>
                <c:pt idx="650">
                  <c:v>1.5903472954285298E-2</c:v>
                </c:pt>
                <c:pt idx="651">
                  <c:v>1.5934582866589931E-2</c:v>
                </c:pt>
                <c:pt idx="652">
                  <c:v>1.5968673097276877E-2</c:v>
                </c:pt>
                <c:pt idx="653">
                  <c:v>1.6002883520254783E-2</c:v>
                </c:pt>
                <c:pt idx="654">
                  <c:v>1.6028660398625282E-2</c:v>
                </c:pt>
                <c:pt idx="655">
                  <c:v>1.6063056637397037E-2</c:v>
                </c:pt>
                <c:pt idx="656">
                  <c:v>1.6097513059587256E-2</c:v>
                </c:pt>
                <c:pt idx="657">
                  <c:v>1.6132007525152266E-2</c:v>
                </c:pt>
                <c:pt idx="658">
                  <c:v>1.6166517892512999E-2</c:v>
                </c:pt>
                <c:pt idx="659">
                  <c:v>1.6209450222502149E-2</c:v>
                </c:pt>
                <c:pt idx="660">
                  <c:v>1.6243892022530477E-2</c:v>
                </c:pt>
                <c:pt idx="661">
                  <c:v>1.6278279719598415E-2</c:v>
                </c:pt>
                <c:pt idx="662">
                  <c:v>1.6312591519891895E-2</c:v>
                </c:pt>
                <c:pt idx="663">
                  <c:v>1.6338533193162159E-2</c:v>
                </c:pt>
                <c:pt idx="664">
                  <c:v>1.6372673911960206E-2</c:v>
                </c:pt>
                <c:pt idx="665">
                  <c:v>1.6406675498509798E-2</c:v>
                </c:pt>
                <c:pt idx="666">
                  <c:v>1.6454054433467875E-2</c:v>
                </c:pt>
                <c:pt idx="667">
                  <c:v>1.648493810662913E-2</c:v>
                </c:pt>
                <c:pt idx="668">
                  <c:v>1.6515647845120086E-2</c:v>
                </c:pt>
                <c:pt idx="669">
                  <c:v>1.6551471614131681E-2</c:v>
                </c:pt>
                <c:pt idx="670">
                  <c:v>1.6581737883120652E-2</c:v>
                </c:pt>
                <c:pt idx="671">
                  <c:v>1.661438927593252E-2</c:v>
                </c:pt>
                <c:pt idx="672">
                  <c:v>1.6646768547151598E-2</c:v>
                </c:pt>
                <c:pt idx="673">
                  <c:v>1.6678875683217985E-2</c:v>
                </c:pt>
                <c:pt idx="674">
                  <c:v>1.6713274536759838E-2</c:v>
                </c:pt>
                <c:pt idx="675">
                  <c:v>1.6742273496225507E-2</c:v>
                </c:pt>
                <c:pt idx="676">
                  <c:v>1.6760900068006963E-2</c:v>
                </c:pt>
                <c:pt idx="677">
                  <c:v>1.6792008529611234E-2</c:v>
                </c:pt>
                <c:pt idx="678">
                  <c:v>1.6822844844538595E-2</c:v>
                </c:pt>
                <c:pt idx="679">
                  <c:v>1.6853409000222312E-2</c:v>
                </c:pt>
                <c:pt idx="680">
                  <c:v>1.6886165029281093E-2</c:v>
                </c:pt>
                <c:pt idx="681">
                  <c:v>1.6916166788271649E-2</c:v>
                </c:pt>
                <c:pt idx="682">
                  <c:v>1.6945896339845161E-2</c:v>
                </c:pt>
                <c:pt idx="683">
                  <c:v>1.6975353671818402E-2</c:v>
                </c:pt>
                <c:pt idx="684">
                  <c:v>1.7004538772120152E-2</c:v>
                </c:pt>
                <c:pt idx="685">
                  <c:v>1.7031077900429542E-2</c:v>
                </c:pt>
                <c:pt idx="686">
                  <c:v>1.7063808473928341E-2</c:v>
                </c:pt>
                <c:pt idx="687">
                  <c:v>1.7088123041474008E-2</c:v>
                </c:pt>
                <c:pt idx="688">
                  <c:v>1.7120231300920146E-2</c:v>
                </c:pt>
                <c:pt idx="689">
                  <c:v>1.7146380383846516E-2</c:v>
                </c:pt>
                <c:pt idx="690">
                  <c:v>1.7173931846854697E-2</c:v>
                </c:pt>
                <c:pt idx="691">
                  <c:v>1.7201210996810327E-2</c:v>
                </c:pt>
                <c:pt idx="692">
                  <c:v>1.7228217822533344E-2</c:v>
                </c:pt>
                <c:pt idx="693">
                  <c:v>1.727388163557143E-2</c:v>
                </c:pt>
                <c:pt idx="694">
                  <c:v>1.7282964692827203E-2</c:v>
                </c:pt>
                <c:pt idx="695">
                  <c:v>1.7309133774625531E-2</c:v>
                </c:pt>
                <c:pt idx="696">
                  <c:v>1.7335030498985601E-2</c:v>
                </c:pt>
                <c:pt idx="697">
                  <c:v>1.7360656104008304E-2</c:v>
                </c:pt>
                <c:pt idx="698">
                  <c:v>1.738601953389857E-2</c:v>
                </c:pt>
                <c:pt idx="699">
                  <c:v>1.7411132670149324E-2</c:v>
                </c:pt>
                <c:pt idx="700">
                  <c:v>1.7436007400725206E-2</c:v>
                </c:pt>
                <c:pt idx="701">
                  <c:v>1.7460655614269658E-2</c:v>
                </c:pt>
                <c:pt idx="702">
                  <c:v>1.7495531012498115E-2</c:v>
                </c:pt>
                <c:pt idx="703">
                  <c:v>1.7517640337260044E-2</c:v>
                </c:pt>
                <c:pt idx="704">
                  <c:v>1.7541651016990342E-2</c:v>
                </c:pt>
                <c:pt idx="705">
                  <c:v>1.7565487342474567E-2</c:v>
                </c:pt>
                <c:pt idx="706">
                  <c:v>1.7589160950629887E-2</c:v>
                </c:pt>
                <c:pt idx="707">
                  <c:v>1.7614740933722391E-2</c:v>
                </c:pt>
                <c:pt idx="708">
                  <c:v>1.7645264114518611E-2</c:v>
                </c:pt>
                <c:pt idx="709">
                  <c:v>1.7659321849312938E-2</c:v>
                </c:pt>
                <c:pt idx="710">
                  <c:v>1.7682460969281791E-2</c:v>
                </c:pt>
                <c:pt idx="711">
                  <c:v>1.770549556539729E-2</c:v>
                </c:pt>
                <c:pt idx="712">
                  <c:v>1.7728437278076492E-2</c:v>
                </c:pt>
                <c:pt idx="713">
                  <c:v>1.7751297748293423E-2</c:v>
                </c:pt>
                <c:pt idx="714">
                  <c:v>1.7774088617576903E-2</c:v>
                </c:pt>
                <c:pt idx="715">
                  <c:v>1.7796821528004079E-2</c:v>
                </c:pt>
                <c:pt idx="716">
                  <c:v>1.7819508122196945E-2</c:v>
                </c:pt>
                <c:pt idx="717">
                  <c:v>1.7842160043319774E-2</c:v>
                </c:pt>
                <c:pt idx="718">
                  <c:v>1.7868915202218564E-2</c:v>
                </c:pt>
                <c:pt idx="719">
                  <c:v>1.7889472618070737E-2</c:v>
                </c:pt>
                <c:pt idx="720">
                  <c:v>1.7910024207993792E-2</c:v>
                </c:pt>
                <c:pt idx="721">
                  <c:v>1.7934727053694977E-2</c:v>
                </c:pt>
                <c:pt idx="722">
                  <c:v>1.7955307101325067E-2</c:v>
                </c:pt>
                <c:pt idx="723">
                  <c:v>1.7980074023619438E-2</c:v>
                </c:pt>
                <c:pt idx="724">
                  <c:v>1.800071525641838E-2</c:v>
                </c:pt>
                <c:pt idx="725">
                  <c:v>1.8023472132750275E-2</c:v>
                </c:pt>
                <c:pt idx="726">
                  <c:v>1.8048355598014085E-2</c:v>
                </c:pt>
                <c:pt idx="727">
                  <c:v>1.8069091489073069E-2</c:v>
                </c:pt>
                <c:pt idx="728">
                  <c:v>1.808356335616439E-2</c:v>
                </c:pt>
                <c:pt idx="729">
                  <c:v>1.8106446403597445E-2</c:v>
                </c:pt>
                <c:pt idx="730">
                  <c:v>1.81293646435574E-2</c:v>
                </c:pt>
                <c:pt idx="731">
                  <c:v>1.8152318077242859E-2</c:v>
                </c:pt>
                <c:pt idx="732">
                  <c:v>1.8177418387885048E-2</c:v>
                </c:pt>
                <c:pt idx="733">
                  <c:v>1.8208911514877614E-2</c:v>
                </c:pt>
                <c:pt idx="734">
                  <c:v>1.8223508582615285E-2</c:v>
                </c:pt>
                <c:pt idx="735">
                  <c:v>1.8246606482177963E-2</c:v>
                </c:pt>
                <c:pt idx="736">
                  <c:v>1.8269739584825043E-2</c:v>
                </c:pt>
                <c:pt idx="737">
                  <c:v>1.829077781501702E-2</c:v>
                </c:pt>
                <c:pt idx="738">
                  <c:v>1.8326066544239555E-2</c:v>
                </c:pt>
                <c:pt idx="739">
                  <c:v>1.8337212665432624E-2</c:v>
                </c:pt>
                <c:pt idx="740">
                  <c:v>1.8360482896940977E-2</c:v>
                </c:pt>
                <c:pt idx="741">
                  <c:v>1.8385933187021582E-2</c:v>
                </c:pt>
                <c:pt idx="742">
                  <c:v>1.8409277533815674E-2</c:v>
                </c:pt>
                <c:pt idx="743">
                  <c:v>1.8432657092256551E-2</c:v>
                </c:pt>
                <c:pt idx="744">
                  <c:v>1.8456071863576194E-2</c:v>
                </c:pt>
                <c:pt idx="745">
                  <c:v>1.8479521849006145E-2</c:v>
                </c:pt>
                <c:pt idx="746">
                  <c:v>1.8500843651060583E-2</c:v>
                </c:pt>
                <c:pt idx="747">
                  <c:v>1.8524360349021485E-2</c:v>
                </c:pt>
                <c:pt idx="748">
                  <c:v>1.8547912261385271E-2</c:v>
                </c:pt>
                <c:pt idx="749">
                  <c:v>1.8571499242837464E-2</c:v>
                </c:pt>
                <c:pt idx="750">
                  <c:v>1.8595116306510132E-2</c:v>
                </c:pt>
                <c:pt idx="751">
                  <c:v>1.8618752630408474E-2</c:v>
                </c:pt>
                <c:pt idx="752">
                  <c:v>1.8642397044643617E-2</c:v>
                </c:pt>
                <c:pt idx="753">
                  <c:v>1.8666038378802898E-2</c:v>
                </c:pt>
                <c:pt idx="754">
                  <c:v>1.8700513810153585E-2</c:v>
                </c:pt>
                <c:pt idx="755">
                  <c:v>1.8721927411382424E-2</c:v>
                </c:pt>
                <c:pt idx="756">
                  <c:v>1.8745468167002285E-2</c:v>
                </c:pt>
                <c:pt idx="757">
                  <c:v>1.8768956698801634E-2</c:v>
                </c:pt>
                <c:pt idx="758">
                  <c:v>1.8785952973757333E-2</c:v>
                </c:pt>
                <c:pt idx="759">
                  <c:v>1.8824784603107748E-2</c:v>
                </c:pt>
                <c:pt idx="760">
                  <c:v>1.8838999608772694E-2</c:v>
                </c:pt>
                <c:pt idx="761">
                  <c:v>1.8862169900220785E-2</c:v>
                </c:pt>
                <c:pt idx="762">
                  <c:v>1.8887331180511949E-2</c:v>
                </c:pt>
                <c:pt idx="763">
                  <c:v>1.8908178849878034E-2</c:v>
                </c:pt>
                <c:pt idx="764">
                  <c:v>1.8930995634539038E-2</c:v>
                </c:pt>
                <c:pt idx="765">
                  <c:v>1.8953672709245729E-2</c:v>
                </c:pt>
                <c:pt idx="766">
                  <c:v>1.8976199136018081E-2</c:v>
                </c:pt>
                <c:pt idx="767">
                  <c:v>1.8998563976408537E-2</c:v>
                </c:pt>
                <c:pt idx="768">
                  <c:v>1.9020756291509799E-2</c:v>
                </c:pt>
                <c:pt idx="769">
                  <c:v>1.9042765141963482E-2</c:v>
                </c:pt>
                <c:pt idx="770">
                  <c:v>1.9068538539323634E-2</c:v>
                </c:pt>
                <c:pt idx="771">
                  <c:v>1.9080288239837359E-2</c:v>
                </c:pt>
                <c:pt idx="772">
                  <c:v>1.9107581505321096E-2</c:v>
                </c:pt>
                <c:pt idx="773">
                  <c:v>1.9130677166834396E-2</c:v>
                </c:pt>
                <c:pt idx="774">
                  <c:v>1.9149674516777616E-2</c:v>
                </c:pt>
                <c:pt idx="775">
                  <c:v>1.9170353168973593E-2</c:v>
                </c:pt>
                <c:pt idx="776">
                  <c:v>1.9190778160966673E-2</c:v>
                </c:pt>
                <c:pt idx="777">
                  <c:v>1.9210949341386913E-2</c:v>
                </c:pt>
                <c:pt idx="778">
                  <c:v>1.9232711562779659E-2</c:v>
                </c:pt>
                <c:pt idx="779">
                  <c:v>1.9250530236329059E-2</c:v>
                </c:pt>
                <c:pt idx="780">
                  <c:v>1.9264498489893329E-2</c:v>
                </c:pt>
                <c:pt idx="781">
                  <c:v>1.9283705674208885E-2</c:v>
                </c:pt>
                <c:pt idx="782">
                  <c:v>1.9302659047974721E-2</c:v>
                </c:pt>
                <c:pt idx="783">
                  <c:v>1.9321358603961895E-2</c:v>
                </c:pt>
                <c:pt idx="784">
                  <c:v>1.933805588010986E-2</c:v>
                </c:pt>
                <c:pt idx="785">
                  <c:v>1.9363180650390648E-2</c:v>
                </c:pt>
                <c:pt idx="786">
                  <c:v>1.9381067186558944E-2</c:v>
                </c:pt>
                <c:pt idx="787">
                  <c:v>1.9398699837380334E-2</c:v>
                </c:pt>
                <c:pt idx="788">
                  <c:v>1.9416078596018335E-2</c:v>
                </c:pt>
                <c:pt idx="789">
                  <c:v>1.9428225373901584E-2</c:v>
                </c:pt>
                <c:pt idx="790">
                  <c:v>1.945232285439262E-2</c:v>
                </c:pt>
                <c:pt idx="791">
                  <c:v>1.9461816776279513E-2</c:v>
                </c:pt>
                <c:pt idx="792">
                  <c:v>1.9478231662918913E-2</c:v>
                </c:pt>
                <c:pt idx="793">
                  <c:v>1.9499163774074808E-2</c:v>
                </c:pt>
                <c:pt idx="794">
                  <c:v>1.9515019041559469E-2</c:v>
                </c:pt>
                <c:pt idx="795">
                  <c:v>1.953062037176212E-2</c:v>
                </c:pt>
                <c:pt idx="796">
                  <c:v>1.9545967758632675E-2</c:v>
                </c:pt>
                <c:pt idx="797">
                  <c:v>1.9556497703086401E-2</c:v>
                </c:pt>
                <c:pt idx="798">
                  <c:v>1.9571389190717541E-2</c:v>
                </c:pt>
                <c:pt idx="799">
                  <c:v>1.9586026758068274E-2</c:v>
                </c:pt>
                <c:pt idx="800">
                  <c:v>1.9600410399554496E-2</c:v>
                </c:pt>
                <c:pt idx="801">
                  <c:v>1.9614540735700497E-2</c:v>
                </c:pt>
                <c:pt idx="802">
                  <c:v>1.9628428902233788E-2</c:v>
                </c:pt>
                <c:pt idx="803">
                  <c:v>1.9642094760421717E-2</c:v>
                </c:pt>
                <c:pt idx="804">
                  <c:v>1.9655558436257905E-2</c:v>
                </c:pt>
                <c:pt idx="805">
                  <c:v>1.9668840056343839E-2</c:v>
                </c:pt>
                <c:pt idx="806">
                  <c:v>1.9687596064699737E-2</c:v>
                </c:pt>
                <c:pt idx="807">
                  <c:v>1.9699159466511219E-2</c:v>
                </c:pt>
                <c:pt idx="808">
                  <c:v>1.971201702683403E-2</c:v>
                </c:pt>
                <c:pt idx="809">
                  <c:v>1.9724779045192011E-2</c:v>
                </c:pt>
                <c:pt idx="810">
                  <c:v>1.974185149123607E-2</c:v>
                </c:pt>
                <c:pt idx="811">
                  <c:v>1.9750095681695518E-2</c:v>
                </c:pt>
                <c:pt idx="812">
                  <c:v>1.9764121083263808E-2</c:v>
                </c:pt>
                <c:pt idx="813">
                  <c:v>1.9775267832574262E-2</c:v>
                </c:pt>
                <c:pt idx="814">
                  <c:v>1.9787849245817814E-2</c:v>
                </c:pt>
                <c:pt idx="815">
                  <c:v>1.9800453962566224E-2</c:v>
                </c:pt>
                <c:pt idx="816">
                  <c:v>1.9814579535087522E-2</c:v>
                </c:pt>
                <c:pt idx="817">
                  <c:v>1.9825812544539526E-2</c:v>
                </c:pt>
                <c:pt idx="818">
                  <c:v>1.9838606030031274E-2</c:v>
                </c:pt>
                <c:pt idx="819">
                  <c:v>1.9846939100490579E-2</c:v>
                </c:pt>
                <c:pt idx="820">
                  <c:v>1.986452044461479E-2</c:v>
                </c:pt>
                <c:pt idx="821">
                  <c:v>1.9877680997152702E-2</c:v>
                </c:pt>
                <c:pt idx="822">
                  <c:v>1.9891003529741606E-2</c:v>
                </c:pt>
                <c:pt idx="823">
                  <c:v>1.9906105964647591E-2</c:v>
                </c:pt>
                <c:pt idx="824">
                  <c:v>1.9918213788174644E-2</c:v>
                </c:pt>
                <c:pt idx="825">
                  <c:v>1.9932141142069235E-2</c:v>
                </c:pt>
                <c:pt idx="826">
                  <c:v>1.9947967191536766E-2</c:v>
                </c:pt>
                <c:pt idx="827">
                  <c:v>1.9960738757981333E-2</c:v>
                </c:pt>
                <c:pt idx="828">
                  <c:v>1.9975437071685215E-2</c:v>
                </c:pt>
                <c:pt idx="829">
                  <c:v>1.9990404939211389E-2</c:v>
                </c:pt>
                <c:pt idx="830">
                  <c:v>2.0007380122771774E-2</c:v>
                </c:pt>
                <c:pt idx="831">
                  <c:v>2.0021149360463689E-2</c:v>
                </c:pt>
                <c:pt idx="832">
                  <c:v>2.0031603859639764E-2</c:v>
                </c:pt>
                <c:pt idx="833">
                  <c:v>2.0045799397035383E-2</c:v>
                </c:pt>
                <c:pt idx="834">
                  <c:v>2.0062034500471594E-2</c:v>
                </c:pt>
                <c:pt idx="835">
                  <c:v>2.007853913161536E-2</c:v>
                </c:pt>
                <c:pt idx="836">
                  <c:v>2.0095313297107557E-2</c:v>
                </c:pt>
                <c:pt idx="837">
                  <c:v>2.0114227896793832E-2</c:v>
                </c:pt>
                <c:pt idx="838">
                  <c:v>2.013156136971192E-2</c:v>
                </c:pt>
                <c:pt idx="839">
                  <c:v>2.0156829851917423E-2</c:v>
                </c:pt>
                <c:pt idx="840">
                  <c:v>2.0167037036483156E-2</c:v>
                </c:pt>
                <c:pt idx="841">
                  <c:v>2.01832273798059E-2</c:v>
                </c:pt>
                <c:pt idx="842">
                  <c:v>2.020161889691471E-2</c:v>
                </c:pt>
                <c:pt idx="843">
                  <c:v>2.0220279997893442E-2</c:v>
                </c:pt>
                <c:pt idx="844">
                  <c:v>2.0239210690251672E-2</c:v>
                </c:pt>
                <c:pt idx="845">
                  <c:v>2.0260444082184827E-2</c:v>
                </c:pt>
                <c:pt idx="846">
                  <c:v>2.0279934330791949E-2</c:v>
                </c:pt>
                <c:pt idx="847">
                  <c:v>2.0299694210699656E-2</c:v>
                </c:pt>
                <c:pt idx="848">
                  <c:v>2.0319723729902869E-2</c:v>
                </c:pt>
                <c:pt idx="849">
                  <c:v>2.0349617220967717E-2</c:v>
                </c:pt>
                <c:pt idx="850">
                  <c:v>2.0370319708322631E-2</c:v>
                </c:pt>
                <c:pt idx="851">
                  <c:v>2.0391291847428199E-2</c:v>
                </c:pt>
                <c:pt idx="852">
                  <c:v>2.0412533646724518E-2</c:v>
                </c:pt>
                <c:pt idx="853">
                  <c:v>2.0434043232024593E-2</c:v>
                </c:pt>
                <c:pt idx="854">
                  <c:v>2.0455807110139983E-2</c:v>
                </c:pt>
                <c:pt idx="855">
                  <c:v>2.0477807359390636E-2</c:v>
                </c:pt>
                <c:pt idx="856">
                  <c:v>2.050002604868259E-2</c:v>
                </c:pt>
                <c:pt idx="857">
                  <c:v>2.0524706318327351E-2</c:v>
                </c:pt>
                <c:pt idx="858">
                  <c:v>2.0551855594523209E-2</c:v>
                </c:pt>
                <c:pt idx="859">
                  <c:v>2.0574639915743792E-2</c:v>
                </c:pt>
                <c:pt idx="860">
                  <c:v>2.0597565416932528E-2</c:v>
                </c:pt>
                <c:pt idx="861">
                  <c:v>2.0620614452561765E-2</c:v>
                </c:pt>
                <c:pt idx="862">
                  <c:v>2.0641487026095594E-2</c:v>
                </c:pt>
                <c:pt idx="863">
                  <c:v>2.0664731142766807E-2</c:v>
                </c:pt>
                <c:pt idx="864">
                  <c:v>2.0688047293671019E-2</c:v>
                </c:pt>
                <c:pt idx="865">
                  <c:v>2.0718102491903714E-2</c:v>
                </c:pt>
                <c:pt idx="866">
                  <c:v>2.0748320077799857E-2</c:v>
                </c:pt>
                <c:pt idx="867">
                  <c:v>2.0771728406406089E-2</c:v>
                </c:pt>
                <c:pt idx="868">
                  <c:v>2.0795129652774726E-2</c:v>
                </c:pt>
                <c:pt idx="869">
                  <c:v>2.081850635225669E-2</c:v>
                </c:pt>
                <c:pt idx="870">
                  <c:v>2.0835133148152028E-2</c:v>
                </c:pt>
                <c:pt idx="871">
                  <c:v>2.0858438483357302E-2</c:v>
                </c:pt>
                <c:pt idx="872">
                  <c:v>2.0881668804622604E-2</c:v>
                </c:pt>
                <c:pt idx="873">
                  <c:v>2.0904806360897896E-2</c:v>
                </c:pt>
                <c:pt idx="874">
                  <c:v>2.0934410325470137E-2</c:v>
                </c:pt>
                <c:pt idx="875">
                  <c:v>2.0957272939585998E-2</c:v>
                </c:pt>
                <c:pt idx="876">
                  <c:v>2.0979988731191581E-2</c:v>
                </c:pt>
                <c:pt idx="877">
                  <c:v>2.1004693438639165E-2</c:v>
                </c:pt>
                <c:pt idx="878">
                  <c:v>2.1024910029397093E-2</c:v>
                </c:pt>
                <c:pt idx="879">
                  <c:v>2.1040695761031198E-2</c:v>
                </c:pt>
                <c:pt idx="880">
                  <c:v>2.1069069001586102E-2</c:v>
                </c:pt>
                <c:pt idx="881">
                  <c:v>2.1092959943249761E-2</c:v>
                </c:pt>
                <c:pt idx="882">
                  <c:v>2.1112450929915316E-2</c:v>
                </c:pt>
                <c:pt idx="883">
                  <c:v>2.1127610936069078E-2</c:v>
                </c:pt>
                <c:pt idx="884">
                  <c:v>2.1144714055978939E-2</c:v>
                </c:pt>
                <c:pt idx="885">
                  <c:v>2.1165788277366579E-2</c:v>
                </c:pt>
                <c:pt idx="886">
                  <c:v>2.1186668258835046E-2</c:v>
                </c:pt>
                <c:pt idx="887">
                  <c:v>2.1207353994327299E-2</c:v>
                </c:pt>
                <c:pt idx="888">
                  <c:v>2.1229865438196001E-2</c:v>
                </c:pt>
                <c:pt idx="889">
                  <c:v>2.1250149977764039E-2</c:v>
                </c:pt>
                <c:pt idx="890">
                  <c:v>2.1270240242821314E-2</c:v>
                </c:pt>
                <c:pt idx="891">
                  <c:v>2.1290136227507896E-2</c:v>
                </c:pt>
                <c:pt idx="892">
                  <c:v>2.1309837926019638E-2</c:v>
                </c:pt>
                <c:pt idx="893">
                  <c:v>2.1327388909646989E-2</c:v>
                </c:pt>
                <c:pt idx="894">
                  <c:v>2.1346714758423303E-2</c:v>
                </c:pt>
                <c:pt idx="895">
                  <c:v>2.136584631478939E-2</c:v>
                </c:pt>
                <c:pt idx="896">
                  <c:v>2.138938938150373E-2</c:v>
                </c:pt>
                <c:pt idx="897">
                  <c:v>2.1405431926770451E-2</c:v>
                </c:pt>
                <c:pt idx="898">
                  <c:v>2.1423967789516243E-2</c:v>
                </c:pt>
                <c:pt idx="899">
                  <c:v>2.1442309327043701E-2</c:v>
                </c:pt>
                <c:pt idx="900">
                  <c:v>2.1470739114051344E-2</c:v>
                </c:pt>
                <c:pt idx="901">
                  <c:v>2.1479105868700804E-2</c:v>
                </c:pt>
                <c:pt idx="902">
                  <c:v>2.1494326562738104E-2</c:v>
                </c:pt>
                <c:pt idx="903">
                  <c:v>2.151190358473953E-2</c:v>
                </c:pt>
                <c:pt idx="904">
                  <c:v>2.1529286266403984E-2</c:v>
                </c:pt>
                <c:pt idx="905">
                  <c:v>2.1546475197851685E-2</c:v>
                </c:pt>
                <c:pt idx="906">
                  <c:v>2.1563473349953916E-2</c:v>
                </c:pt>
                <c:pt idx="907">
                  <c:v>2.1580284288910827E-2</c:v>
                </c:pt>
                <c:pt idx="908">
                  <c:v>2.1596911581094374E-2</c:v>
                </c:pt>
                <c:pt idx="909">
                  <c:v>2.1613358793046968E-2</c:v>
                </c:pt>
                <c:pt idx="910">
                  <c:v>2.1640099371310943E-2</c:v>
                </c:pt>
                <c:pt idx="911">
                  <c:v>2.1654404521314778E-2</c:v>
                </c:pt>
                <c:pt idx="912">
                  <c:v>2.167028501991048E-2</c:v>
                </c:pt>
                <c:pt idx="913">
                  <c:v>2.1686001373398784E-2</c:v>
                </c:pt>
                <c:pt idx="914">
                  <c:v>2.1696435959472796E-2</c:v>
                </c:pt>
                <c:pt idx="915">
                  <c:v>2.1711860262636461E-2</c:v>
                </c:pt>
                <c:pt idx="916">
                  <c:v>2.1727130018016592E-2</c:v>
                </c:pt>
                <c:pt idx="917">
                  <c:v>2.1742248754771359E-2</c:v>
                </c:pt>
                <c:pt idx="918">
                  <c:v>2.1757220002203075E-2</c:v>
                </c:pt>
                <c:pt idx="919">
                  <c:v>2.1777046908235672E-2</c:v>
                </c:pt>
                <c:pt idx="920">
                  <c:v>2.1791711479601506E-2</c:v>
                </c:pt>
                <c:pt idx="921">
                  <c:v>2.1806239688605934E-2</c:v>
                </c:pt>
                <c:pt idx="922">
                  <c:v>2.1820635008714347E-2</c:v>
                </c:pt>
                <c:pt idx="923">
                  <c:v>2.1829987434690577E-2</c:v>
                </c:pt>
                <c:pt idx="924">
                  <c:v>2.1844147869154926E-2</c:v>
                </c:pt>
                <c:pt idx="925">
                  <c:v>2.1858185523176414E-2</c:v>
                </c:pt>
                <c:pt idx="926">
                  <c:v>2.1878573413694195E-2</c:v>
                </c:pt>
                <c:pt idx="927">
                  <c:v>2.189073985605151E-2</c:v>
                </c:pt>
                <c:pt idx="928">
                  <c:v>2.1904410792659215E-2</c:v>
                </c:pt>
                <c:pt idx="929">
                  <c:v>2.1919570119546341E-2</c:v>
                </c:pt>
                <c:pt idx="930">
                  <c:v>2.1931430425230131E-2</c:v>
                </c:pt>
                <c:pt idx="931">
                  <c:v>2.1940029886966674E-2</c:v>
                </c:pt>
                <c:pt idx="932">
                  <c:v>2.1958037871084461E-2</c:v>
                </c:pt>
                <c:pt idx="933">
                  <c:v>2.197275941579676E-2</c:v>
                </c:pt>
                <c:pt idx="934">
                  <c:v>2.1984236825024088E-2</c:v>
                </c:pt>
                <c:pt idx="935">
                  <c:v>2.199250577541394E-2</c:v>
                </c:pt>
                <c:pt idx="936">
                  <c:v>2.2002261474705777E-2</c:v>
                </c:pt>
                <c:pt idx="937">
                  <c:v>2.2015036094470437E-2</c:v>
                </c:pt>
                <c:pt idx="938">
                  <c:v>2.202770861064543E-2</c:v>
                </c:pt>
                <c:pt idx="939">
                  <c:v>2.204027902130036E-2</c:v>
                </c:pt>
                <c:pt idx="940">
                  <c:v>2.2054275500940277E-2</c:v>
                </c:pt>
                <c:pt idx="941">
                  <c:v>2.2066635154204203E-2</c:v>
                </c:pt>
                <c:pt idx="942">
                  <c:v>2.2078892690306808E-2</c:v>
                </c:pt>
                <c:pt idx="943">
                  <c:v>2.2091048107368717E-2</c:v>
                </c:pt>
                <c:pt idx="944">
                  <c:v>2.2103101403528124E-2</c:v>
                </c:pt>
                <c:pt idx="945">
                  <c:v>2.2113557163105434E-2</c:v>
                </c:pt>
                <c:pt idx="946">
                  <c:v>2.212541278234624E-2</c:v>
                </c:pt>
                <c:pt idx="947">
                  <c:v>2.2137166281176793E-2</c:v>
                </c:pt>
                <c:pt idx="948">
                  <c:v>2.2150473803570443E-2</c:v>
                </c:pt>
                <c:pt idx="949">
                  <c:v>2.216183600667581E-2</c:v>
                </c:pt>
                <c:pt idx="950">
                  <c:v>2.2173276539174742E-2</c:v>
                </c:pt>
                <c:pt idx="951">
                  <c:v>2.2184614938168947E-2</c:v>
                </c:pt>
                <c:pt idx="952">
                  <c:v>2.2195851201921347E-2</c:v>
                </c:pt>
                <c:pt idx="953">
                  <c:v>2.2205542646304935E-2</c:v>
                </c:pt>
                <c:pt idx="954">
                  <c:v>2.2216581252973669E-2</c:v>
                </c:pt>
                <c:pt idx="955">
                  <c:v>2.2227517725336089E-2</c:v>
                </c:pt>
                <c:pt idx="956">
                  <c:v>2.2238352061726339E-2</c:v>
                </c:pt>
                <c:pt idx="957">
                  <c:v>2.2249084260492265E-2</c:v>
                </c:pt>
                <c:pt idx="958">
                  <c:v>2.2259714319998933E-2</c:v>
                </c:pt>
                <c:pt idx="959">
                  <c:v>2.2270242238625535E-2</c:v>
                </c:pt>
                <c:pt idx="960">
                  <c:v>2.2280668014768055E-2</c:v>
                </c:pt>
                <c:pt idx="961">
                  <c:v>2.2290991646837042E-2</c:v>
                </c:pt>
                <c:pt idx="962">
                  <c:v>2.2309501793858787E-2</c:v>
                </c:pt>
                <c:pt idx="963">
                  <c:v>2.2318207768398778E-2</c:v>
                </c:pt>
                <c:pt idx="964">
                  <c:v>2.2328191553239351E-2</c:v>
                </c:pt>
                <c:pt idx="965">
                  <c:v>2.2338073157125903E-2</c:v>
                </c:pt>
                <c:pt idx="966">
                  <c:v>2.2343789340364881E-2</c:v>
                </c:pt>
                <c:pt idx="967">
                  <c:v>2.2353486678894873E-2</c:v>
                </c:pt>
                <c:pt idx="968">
                  <c:v>2.236308185035225E-2</c:v>
                </c:pt>
                <c:pt idx="969">
                  <c:v>2.237257485326016E-2</c:v>
                </c:pt>
                <c:pt idx="970">
                  <c:v>2.2381965686153107E-2</c:v>
                </c:pt>
                <c:pt idx="971">
                  <c:v>2.2395216894847386E-2</c:v>
                </c:pt>
                <c:pt idx="972">
                  <c:v>2.2404383189612322E-2</c:v>
                </c:pt>
                <c:pt idx="973">
                  <c:v>2.2413447291489131E-2</c:v>
                </c:pt>
                <c:pt idx="974">
                  <c:v>2.2422409199057438E-2</c:v>
                </c:pt>
                <c:pt idx="975">
                  <c:v>2.2427387250318061E-2</c:v>
                </c:pt>
                <c:pt idx="976">
                  <c:v>2.2436165033290673E-2</c:v>
                </c:pt>
                <c:pt idx="977">
                  <c:v>2.2444840636450258E-2</c:v>
                </c:pt>
                <c:pt idx="978">
                  <c:v>2.245977908293572E-2</c:v>
                </c:pt>
                <c:pt idx="979">
                  <c:v>2.2466951407139713E-2</c:v>
                </c:pt>
                <c:pt idx="980">
                  <c:v>2.2474034486515287E-2</c:v>
                </c:pt>
                <c:pt idx="981">
                  <c:v>2.2483533057309865E-2</c:v>
                </c:pt>
                <c:pt idx="982">
                  <c:v>2.2490425299436841E-2</c:v>
                </c:pt>
                <c:pt idx="983">
                  <c:v>2.249846739698818E-2</c:v>
                </c:pt>
                <c:pt idx="984">
                  <c:v>2.2506407286913929E-2</c:v>
                </c:pt>
                <c:pt idx="985">
                  <c:v>2.2514244967971643E-2</c:v>
                </c:pt>
                <c:pt idx="986">
                  <c:v>2.252319846211058E-2</c:v>
                </c:pt>
                <c:pt idx="987">
                  <c:v>2.2529613698586665E-2</c:v>
                </c:pt>
                <c:pt idx="988">
                  <c:v>2.2532321254439283E-2</c:v>
                </c:pt>
                <c:pt idx="989">
                  <c:v>2.25397774357152E-2</c:v>
                </c:pt>
                <c:pt idx="990">
                  <c:v>2.2547131427317249E-2</c:v>
                </c:pt>
                <c:pt idx="991">
                  <c:v>2.2554383228117546E-2</c:v>
                </c:pt>
                <c:pt idx="992">
                  <c:v>2.2562712234613144E-2</c:v>
                </c:pt>
                <c:pt idx="993">
                  <c:v>2.2569752789643051E-2</c:v>
                </c:pt>
                <c:pt idx="994">
                  <c:v>2.2581347735689105E-2</c:v>
                </c:pt>
                <c:pt idx="995">
                  <c:v>2.2583527297432741E-2</c:v>
                </c:pt>
                <c:pt idx="996">
                  <c:v>2.2590261248070065E-2</c:v>
                </c:pt>
                <c:pt idx="997">
                  <c:v>2.2595747964948079E-2</c:v>
                </c:pt>
                <c:pt idx="998">
                  <c:v>2.2603209833543182E-2</c:v>
                </c:pt>
                <c:pt idx="999">
                  <c:v>2.26087186355876E-2</c:v>
                </c:pt>
                <c:pt idx="1000">
                  <c:v>2.2615946904599071E-2</c:v>
                </c:pt>
                <c:pt idx="1001">
                  <c:v>2.2622397927639339E-2</c:v>
                </c:pt>
                <c:pt idx="1002">
                  <c:v>2.2628518641896082E-2</c:v>
                </c:pt>
                <c:pt idx="1003">
                  <c:v>2.2634537146696186E-2</c:v>
                </c:pt>
                <c:pt idx="1004">
                  <c:v>2.2640453441111874E-2</c:v>
                </c:pt>
                <c:pt idx="1005">
                  <c:v>2.265035786190359E-2</c:v>
                </c:pt>
                <c:pt idx="1006">
                  <c:v>2.2651705255509698E-2</c:v>
                </c:pt>
                <c:pt idx="1007">
                  <c:v>2.2657307261949967E-2</c:v>
                </c:pt>
                <c:pt idx="1008">
                  <c:v>2.266280706070177E-2</c:v>
                </c:pt>
                <c:pt idx="1009">
                  <c:v>2.2668204759879063E-2</c:v>
                </c:pt>
                <c:pt idx="1010">
                  <c:v>2.2673502297748976E-2</c:v>
                </c:pt>
                <c:pt idx="1011">
                  <c:v>2.2678703131205621E-2</c:v>
                </c:pt>
                <c:pt idx="1012">
                  <c:v>2.2683810763159049E-2</c:v>
                </c:pt>
                <c:pt idx="1013">
                  <c:v>2.2688828696570695E-2</c:v>
                </c:pt>
                <c:pt idx="1014">
                  <c:v>2.2697892145805598E-2</c:v>
                </c:pt>
                <c:pt idx="1015">
                  <c:v>2.2701695948319587E-2</c:v>
                </c:pt>
                <c:pt idx="1016">
                  <c:v>2.270645413587296E-2</c:v>
                </c:pt>
                <c:pt idx="1017">
                  <c:v>2.2711137670284716E-2</c:v>
                </c:pt>
                <c:pt idx="1018">
                  <c:v>2.2712695492335025E-2</c:v>
                </c:pt>
                <c:pt idx="1019">
                  <c:v>2.2721309558638533E-2</c:v>
                </c:pt>
                <c:pt idx="1020">
                  <c:v>2.2725285015354466E-2</c:v>
                </c:pt>
                <c:pt idx="1021">
                  <c:v>2.272919421743776E-2</c:v>
                </c:pt>
                <c:pt idx="1022">
                  <c:v>2.273456421684137E-2</c:v>
                </c:pt>
                <c:pt idx="1023">
                  <c:v>2.2737864196444055E-2</c:v>
                </c:pt>
                <c:pt idx="1024">
                  <c:v>2.2742121677492844E-2</c:v>
                </c:pt>
                <c:pt idx="1025">
                  <c:v>2.2746332082594169E-2</c:v>
                </c:pt>
                <c:pt idx="1026">
                  <c:v>2.2750498859055335E-2</c:v>
                </c:pt>
                <c:pt idx="1027">
                  <c:v>2.2754625454216481E-2</c:v>
                </c:pt>
                <c:pt idx="1028">
                  <c:v>2.2758715315449731E-2</c:v>
                </c:pt>
                <c:pt idx="1029">
                  <c:v>2.2762771890156578E-2</c:v>
                </c:pt>
                <c:pt idx="1030">
                  <c:v>2.2768794800541742E-2</c:v>
                </c:pt>
                <c:pt idx="1031">
                  <c:v>2.276780667815697E-2</c:v>
                </c:pt>
                <c:pt idx="1032">
                  <c:v>2.2774776369597776E-2</c:v>
                </c:pt>
                <c:pt idx="1033">
                  <c:v>2.2779730474295469E-2</c:v>
                </c:pt>
                <c:pt idx="1034">
                  <c:v>2.2782676126976188E-2</c:v>
                </c:pt>
                <c:pt idx="1035">
                  <c:v>2.278660527242065E-2</c:v>
                </c:pt>
                <c:pt idx="1036">
                  <c:v>2.2790523248640435E-2</c:v>
                </c:pt>
                <c:pt idx="1037">
                  <c:v>2.2794430100801139E-2</c:v>
                </c:pt>
                <c:pt idx="1038">
                  <c:v>2.2799319281173125E-2</c:v>
                </c:pt>
                <c:pt idx="1039">
                  <c:v>2.2802210432680436E-2</c:v>
                </c:pt>
                <c:pt idx="1040">
                  <c:v>2.2802114395091815E-2</c:v>
                </c:pt>
                <c:pt idx="1041">
                  <c:v>2.2805978955020016E-2</c:v>
                </c:pt>
                <c:pt idx="1042">
                  <c:v>2.2809832393217055E-2</c:v>
                </c:pt>
                <c:pt idx="1043">
                  <c:v>2.2813674709619342E-2</c:v>
                </c:pt>
                <c:pt idx="1044">
                  <c:v>2.2817505904162393E-2</c:v>
                </c:pt>
                <c:pt idx="1045">
                  <c:v>2.2822315610794446E-2</c:v>
                </c:pt>
                <c:pt idx="1046">
                  <c:v>2.2826124007058288E-2</c:v>
                </c:pt>
                <c:pt idx="1047">
                  <c:v>2.2829921280607516E-2</c:v>
                </c:pt>
                <c:pt idx="1048">
                  <c:v>2.2833707431378879E-2</c:v>
                </c:pt>
                <c:pt idx="1049">
                  <c:v>2.2836495046782708E-2</c:v>
                </c:pt>
                <c:pt idx="1050">
                  <c:v>2.2842856061501358E-2</c:v>
                </c:pt>
                <c:pt idx="1051">
                  <c:v>2.2844012848608635E-2</c:v>
                </c:pt>
                <c:pt idx="1052">
                  <c:v>2.2847755066010448E-2</c:v>
                </c:pt>
                <c:pt idx="1053">
                  <c:v>2.2852471341357636E-2</c:v>
                </c:pt>
                <c:pt idx="1054">
                  <c:v>2.2856190754139798E-2</c:v>
                </c:pt>
                <c:pt idx="1055">
                  <c:v>2.2859899043705327E-2</c:v>
                </c:pt>
                <c:pt idx="1056">
                  <c:v>2.2863596209992731E-2</c:v>
                </c:pt>
                <c:pt idx="1057">
                  <c:v>2.2867282252940525E-2</c:v>
                </c:pt>
                <c:pt idx="1058">
                  <c:v>2.2869974797351061E-2</c:v>
                </c:pt>
                <c:pt idx="1059">
                  <c:v>2.2873639156489836E-2</c:v>
                </c:pt>
                <c:pt idx="1060">
                  <c:v>2.2877292392775254E-2</c:v>
                </c:pt>
                <c:pt idx="1061">
                  <c:v>2.2880934506146366E-2</c:v>
                </c:pt>
                <c:pt idx="1062">
                  <c:v>2.2884565496542233E-2</c:v>
                </c:pt>
                <c:pt idx="1063">
                  <c:v>2.2888185363903673E-2</c:v>
                </c:pt>
                <c:pt idx="1064">
                  <c:v>2.2891794108170181E-2</c:v>
                </c:pt>
                <c:pt idx="1065">
                  <c:v>2.2895391729281699E-2</c:v>
                </c:pt>
                <c:pt idx="1066">
                  <c:v>2.2903867355106296E-2</c:v>
                </c:pt>
                <c:pt idx="1067">
                  <c:v>2.2906462656285025E-2</c:v>
                </c:pt>
                <c:pt idx="1068">
                  <c:v>2.2910024630685647E-2</c:v>
                </c:pt>
                <c:pt idx="1069">
                  <c:v>2.2913575479000272E-2</c:v>
                </c:pt>
                <c:pt idx="1070">
                  <c:v>2.291718247599938E-2</c:v>
                </c:pt>
                <c:pt idx="1071">
                  <c:v>2.2921618745876515E-2</c:v>
                </c:pt>
                <c:pt idx="1072">
                  <c:v>2.2924161266828419E-2</c:v>
                </c:pt>
                <c:pt idx="1073">
                  <c:v>2.2927667610199747E-2</c:v>
                </c:pt>
                <c:pt idx="1074">
                  <c:v>2.2931162827186071E-2</c:v>
                </c:pt>
                <c:pt idx="1075">
                  <c:v>2.2934646917727765E-2</c:v>
                </c:pt>
                <c:pt idx="1076">
                  <c:v>2.2939091963147876E-2</c:v>
                </c:pt>
                <c:pt idx="1077">
                  <c:v>2.294158171924307E-2</c:v>
                </c:pt>
                <c:pt idx="1078">
                  <c:v>2.2945032430098291E-2</c:v>
                </c:pt>
                <c:pt idx="1079">
                  <c:v>2.2948472014274256E-2</c:v>
                </c:pt>
                <c:pt idx="1080">
                  <c:v>2.2951900471712205E-2</c:v>
                </c:pt>
                <c:pt idx="1081">
                  <c:v>2.2955317802354235E-2</c:v>
                </c:pt>
                <c:pt idx="1082">
                  <c:v>2.2958724006142451E-2</c:v>
                </c:pt>
                <c:pt idx="1083">
                  <c:v>2.2962119083018949E-2</c:v>
                </c:pt>
                <c:pt idx="1084">
                  <c:v>2.2965503032926264E-2</c:v>
                </c:pt>
                <c:pt idx="1085">
                  <c:v>2.2968875855806925E-2</c:v>
                </c:pt>
                <c:pt idx="1086">
                  <c:v>2.29732038475184E-2</c:v>
                </c:pt>
                <c:pt idx="1087">
                  <c:v>2.297558812025886E-2</c:v>
                </c:pt>
                <c:pt idx="1088">
                  <c:v>2.2978927561716923E-2</c:v>
                </c:pt>
                <c:pt idx="1089">
                  <c:v>2.2982255875920628E-2</c:v>
                </c:pt>
                <c:pt idx="1090">
                  <c:v>2.2986537025544998E-2</c:v>
                </c:pt>
                <c:pt idx="1091">
                  <c:v>2.2988879122339399E-2</c:v>
                </c:pt>
                <c:pt idx="1092">
                  <c:v>2.2988322733008486E-2</c:v>
                </c:pt>
                <c:pt idx="1093">
                  <c:v>2.2991608882222004E-2</c:v>
                </c:pt>
                <c:pt idx="1094">
                  <c:v>2.299488390662351E-2</c:v>
                </c:pt>
                <c:pt idx="1095">
                  <c:v>2.2998147806160451E-2</c:v>
                </c:pt>
                <c:pt idx="1096">
                  <c:v>2.3002361085922848E-2</c:v>
                </c:pt>
                <c:pt idx="1097">
                  <c:v>2.3005602146819876E-2</c:v>
                </c:pt>
                <c:pt idx="1098">
                  <c:v>2.3008832082007317E-2</c:v>
                </c:pt>
                <c:pt idx="1099">
                  <c:v>2.3015885679890064E-2</c:v>
                </c:pt>
                <c:pt idx="1100">
                  <c:v>2.3015258575039551E-2</c:v>
                </c:pt>
                <c:pt idx="1101">
                  <c:v>2.3017497578185563E-2</c:v>
                </c:pt>
                <c:pt idx="1102">
                  <c:v>2.3020683602157942E-2</c:v>
                </c:pt>
                <c:pt idx="1103">
                  <c:v>2.3023858500836929E-2</c:v>
                </c:pt>
                <c:pt idx="1104">
                  <c:v>2.3027022274169084E-2</c:v>
                </c:pt>
                <c:pt idx="1105">
                  <c:v>2.3031130103956618E-2</c:v>
                </c:pt>
                <c:pt idx="1106">
                  <c:v>2.3034271031544967E-2</c:v>
                </c:pt>
                <c:pt idx="1107">
                  <c:v>2.3037400832945872E-2</c:v>
                </c:pt>
                <c:pt idx="1108">
                  <c:v>2.3040519508106629E-2</c:v>
                </c:pt>
                <c:pt idx="1109">
                  <c:v>2.3042097780963732E-2</c:v>
                </c:pt>
                <c:pt idx="1110">
                  <c:v>2.3048047111690173E-2</c:v>
                </c:pt>
                <c:pt idx="1111">
                  <c:v>2.3051127639349068E-2</c:v>
                </c:pt>
                <c:pt idx="1112">
                  <c:v>2.3053683957522539E-2</c:v>
                </c:pt>
                <c:pt idx="1113">
                  <c:v>2.3057255315208979E-2</c:v>
                </c:pt>
                <c:pt idx="1114">
                  <c:v>2.3060302463307657E-2</c:v>
                </c:pt>
                <c:pt idx="1115">
                  <c:v>2.3063338484784517E-2</c:v>
                </c:pt>
                <c:pt idx="1116">
                  <c:v>2.3065846342954138E-2</c:v>
                </c:pt>
                <c:pt idx="1117">
                  <c:v>2.3070324869703316E-2</c:v>
                </c:pt>
                <c:pt idx="1118">
                  <c:v>2.3074274008479174E-2</c:v>
                </c:pt>
                <c:pt idx="1119">
                  <c:v>2.3077264314488505E-2</c:v>
                </c:pt>
                <c:pt idx="1120">
                  <c:v>2.3080243492247778E-2</c:v>
                </c:pt>
                <c:pt idx="1121">
                  <c:v>2.3083211541707459E-2</c:v>
                </c:pt>
                <c:pt idx="1122">
                  <c:v>2.3085223783093325E-2</c:v>
                </c:pt>
                <c:pt idx="1123">
                  <c:v>2.3088170182837403E-2</c:v>
                </c:pt>
                <c:pt idx="1124">
                  <c:v>2.3091105454820907E-2</c:v>
                </c:pt>
                <c:pt idx="1125">
                  <c:v>2.3094863024867934E-2</c:v>
                </c:pt>
                <c:pt idx="1126">
                  <c:v>2.3096942615309205E-2</c:v>
                </c:pt>
                <c:pt idx="1127">
                  <c:v>2.3101199701282816E-2</c:v>
                </c:pt>
                <c:pt idx="1128">
                  <c:v>2.3103676291336719E-2</c:v>
                </c:pt>
                <c:pt idx="1129">
                  <c:v>2.310655531260767E-2</c:v>
                </c:pt>
                <c:pt idx="1130">
                  <c:v>2.3110771693646774E-2</c:v>
                </c:pt>
                <c:pt idx="1131">
                  <c:v>2.3111340777298654E-2</c:v>
                </c:pt>
                <c:pt idx="1132">
                  <c:v>2.3114187025440745E-2</c:v>
                </c:pt>
                <c:pt idx="1133">
                  <c:v>2.3117022145386332E-2</c:v>
                </c:pt>
                <c:pt idx="1134">
                  <c:v>2.3119846137087362E-2</c:v>
                </c:pt>
                <c:pt idx="1135">
                  <c:v>2.3124532450320593E-2</c:v>
                </c:pt>
                <c:pt idx="1136">
                  <c:v>2.3126396853980193E-2</c:v>
                </c:pt>
                <c:pt idx="1137">
                  <c:v>2.3129186843955762E-2</c:v>
                </c:pt>
                <c:pt idx="1138">
                  <c:v>2.3131965704805451E-2</c:v>
                </c:pt>
                <c:pt idx="1139">
                  <c:v>2.3134733436482337E-2</c:v>
                </c:pt>
                <c:pt idx="1140">
                  <c:v>2.3137490038939942E-2</c:v>
                </c:pt>
                <c:pt idx="1141">
                  <c:v>2.3140235512131339E-2</c:v>
                </c:pt>
                <c:pt idx="1142">
                  <c:v>2.3142969856011355E-2</c:v>
                </c:pt>
                <c:pt idx="1143">
                  <c:v>2.3146081192656633E-2</c:v>
                </c:pt>
                <c:pt idx="1144">
                  <c:v>2.3145998398941381E-2</c:v>
                </c:pt>
                <c:pt idx="1145">
                  <c:v>2.3149245005264614E-2</c:v>
                </c:pt>
                <c:pt idx="1146">
                  <c:v>2.3151936077253157E-2</c:v>
                </c:pt>
                <c:pt idx="1147">
                  <c:v>2.3154616021091434E-2</c:v>
                </c:pt>
                <c:pt idx="1148">
                  <c:v>2.3157284836733759E-2</c:v>
                </c:pt>
                <c:pt idx="1149">
                  <c:v>2.3159942524135342E-2</c:v>
                </c:pt>
                <c:pt idx="1150">
                  <c:v>2.3162966254692708E-2</c:v>
                </c:pt>
                <c:pt idx="1151">
                  <c:v>2.316522451404146E-2</c:v>
                </c:pt>
                <c:pt idx="1152">
                  <c:v>2.3167848816457715E-2</c:v>
                </c:pt>
                <c:pt idx="1153">
                  <c:v>2.3171387551046019E-2</c:v>
                </c:pt>
                <c:pt idx="1154">
                  <c:v>2.3172509985313363E-2</c:v>
                </c:pt>
                <c:pt idx="1155">
                  <c:v>2.3175654953032216E-2</c:v>
                </c:pt>
                <c:pt idx="1156">
                  <c:v>2.3179158414728389E-2</c:v>
                </c:pt>
                <c:pt idx="1157">
                  <c:v>2.3180803401420272E-2</c:v>
                </c:pt>
                <c:pt idx="1158">
                  <c:v>2.3183360932687039E-2</c:v>
                </c:pt>
                <c:pt idx="1159">
                  <c:v>2.3185907335278241E-2</c:v>
                </c:pt>
                <c:pt idx="1160">
                  <c:v>2.3188442609151278E-2</c:v>
                </c:pt>
                <c:pt idx="1161">
                  <c:v>2.319040599353521E-2</c:v>
                </c:pt>
                <c:pt idx="1162">
                  <c:v>2.3192918054035599E-2</c:v>
                </c:pt>
                <c:pt idx="1163">
                  <c:v>2.3195418986383887E-2</c:v>
                </c:pt>
                <c:pt idx="1164">
                  <c:v>2.3197908790539439E-2</c:v>
                </c:pt>
                <c:pt idx="1165">
                  <c:v>2.3200387396563514E-2</c:v>
                </c:pt>
                <c:pt idx="1166">
                  <c:v>2.3202854303165158E-2</c:v>
                </c:pt>
                <c:pt idx="1167">
                  <c:v>2.3205308844665155E-2</c:v>
                </c:pt>
                <c:pt idx="1168">
                  <c:v>2.3207750355054818E-2</c:v>
                </c:pt>
                <c:pt idx="1169">
                  <c:v>2.3211092440780432E-2</c:v>
                </c:pt>
                <c:pt idx="1170">
                  <c:v>2.321533087278425E-2</c:v>
                </c:pt>
                <c:pt idx="1171">
                  <c:v>2.3217725744505618E-2</c:v>
                </c:pt>
                <c:pt idx="1172">
                  <c:v>2.3220104711730572E-2</c:v>
                </c:pt>
                <c:pt idx="1173">
                  <c:v>2.3222467119168071E-2</c:v>
                </c:pt>
                <c:pt idx="1174">
                  <c:v>2.3223904476645543E-2</c:v>
                </c:pt>
                <c:pt idx="1175">
                  <c:v>2.3226233244306435E-2</c:v>
                </c:pt>
                <c:pt idx="1176">
                  <c:v>2.32292001411981E-2</c:v>
                </c:pt>
                <c:pt idx="1177">
                  <c:v>2.3231485721810739E-2</c:v>
                </c:pt>
                <c:pt idx="1178">
                  <c:v>2.3236454748265519E-2</c:v>
                </c:pt>
                <c:pt idx="1179">
                  <c:v>2.3238694740712534E-2</c:v>
                </c:pt>
                <c:pt idx="1180">
                  <c:v>2.3240913320810231E-2</c:v>
                </c:pt>
                <c:pt idx="1181">
                  <c:v>2.3243109840207568E-2</c:v>
                </c:pt>
                <c:pt idx="1182">
                  <c:v>2.3242600797204596E-2</c:v>
                </c:pt>
                <c:pt idx="1183">
                  <c:v>2.3244756634802653E-2</c:v>
                </c:pt>
                <c:pt idx="1184">
                  <c:v>2.3246888542581709E-2</c:v>
                </c:pt>
                <c:pt idx="1185">
                  <c:v>2.3248995861683878E-2</c:v>
                </c:pt>
                <c:pt idx="1186">
                  <c:v>2.3253738834280419E-2</c:v>
                </c:pt>
                <c:pt idx="1187">
                  <c:v>2.3255789374001665E-2</c:v>
                </c:pt>
                <c:pt idx="1188">
                  <c:v>2.3257813314513195E-2</c:v>
                </c:pt>
                <c:pt idx="1189">
                  <c:v>2.3260691031006607E-2</c:v>
                </c:pt>
                <c:pt idx="1190">
                  <c:v>2.3261778806962872E-2</c:v>
                </c:pt>
                <c:pt idx="1191">
                  <c:v>2.3261086751170432E-2</c:v>
                </c:pt>
                <c:pt idx="1192">
                  <c:v>2.3265631407395956E-2</c:v>
                </c:pt>
                <c:pt idx="1193">
                  <c:v>2.3268388584331196E-2</c:v>
                </c:pt>
                <c:pt idx="1194">
                  <c:v>2.3269370570812697E-2</c:v>
                </c:pt>
                <c:pt idx="1195">
                  <c:v>2.3268587940048345E-2</c:v>
                </c:pt>
                <c:pt idx="1196">
                  <c:v>2.3269524079991541E-2</c:v>
                </c:pt>
                <c:pt idx="1197">
                  <c:v>2.3271302049233264E-2</c:v>
                </c:pt>
                <c:pt idx="1198">
                  <c:v>2.3273051666099595E-2</c:v>
                </c:pt>
                <c:pt idx="1199">
                  <c:v>2.3274772930517187E-2</c:v>
                </c:pt>
                <c:pt idx="1200">
                  <c:v>2.3277326459695252E-2</c:v>
                </c:pt>
                <c:pt idx="1201">
                  <c:v>2.3278989100675336E-2</c:v>
                </c:pt>
                <c:pt idx="1202">
                  <c:v>2.3280623387169887E-2</c:v>
                </c:pt>
                <c:pt idx="1203">
                  <c:v>2.3282229319109886E-2</c:v>
                </c:pt>
                <c:pt idx="1204">
                  <c:v>2.3283806896426316E-2</c:v>
                </c:pt>
                <c:pt idx="1205">
                  <c:v>2.3284505111576911E-2</c:v>
                </c:pt>
                <c:pt idx="1206">
                  <c:v>2.328602790686941E-2</c:v>
                </c:pt>
                <c:pt idx="1207">
                  <c:v>2.3287522349161524E-2</c:v>
                </c:pt>
                <c:pt idx="1208">
                  <c:v>2.3289195565167713E-2</c:v>
                </c:pt>
                <c:pt idx="1209">
                  <c:v>2.3291269461336379E-2</c:v>
                </c:pt>
                <c:pt idx="1210">
                  <c:v>2.3292676909538082E-2</c:v>
                </c:pt>
                <c:pt idx="1211">
                  <c:v>2.3294056002669358E-2</c:v>
                </c:pt>
                <c:pt idx="1212">
                  <c:v>2.3296165860062414E-2</c:v>
                </c:pt>
                <c:pt idx="1213">
                  <c:v>2.329608046086171E-2</c:v>
                </c:pt>
                <c:pt idx="1214">
                  <c:v>2.3297189556001834E-2</c:v>
                </c:pt>
                <c:pt idx="1215">
                  <c:v>2.3298457172103153E-2</c:v>
                </c:pt>
                <c:pt idx="1216">
                  <c:v>2.3299696434675273E-2</c:v>
                </c:pt>
                <c:pt idx="1217">
                  <c:v>2.3300907343665495E-2</c:v>
                </c:pt>
                <c:pt idx="1218">
                  <c:v>2.3302089899023309E-2</c:v>
                </c:pt>
                <c:pt idx="1219">
                  <c:v>2.3303244100697763E-2</c:v>
                </c:pt>
                <c:pt idx="1220">
                  <c:v>2.3304369948639232E-2</c:v>
                </c:pt>
                <c:pt idx="1221">
                  <c:v>2.3305467442800716E-2</c:v>
                </c:pt>
                <c:pt idx="1222">
                  <c:v>2.3310625028873658E-2</c:v>
                </c:pt>
                <c:pt idx="1223">
                  <c:v>2.3310840595246927E-2</c:v>
                </c:pt>
                <c:pt idx="1224">
                  <c:v>2.3311845185264121E-2</c:v>
                </c:pt>
                <c:pt idx="1225">
                  <c:v>2.331282141401916E-2</c:v>
                </c:pt>
                <c:pt idx="1226">
                  <c:v>2.331133975403674E-2</c:v>
                </c:pt>
                <c:pt idx="1227">
                  <c:v>2.3312265158855306E-2</c:v>
                </c:pt>
                <c:pt idx="1228">
                  <c:v>2.3313162207766962E-2</c:v>
                </c:pt>
                <c:pt idx="1229">
                  <c:v>2.3314030900732828E-2</c:v>
                </c:pt>
                <c:pt idx="1230">
                  <c:v>2.3314871237716216E-2</c:v>
                </c:pt>
                <c:pt idx="1231">
                  <c:v>2.3318083197765505E-2</c:v>
                </c:pt>
                <c:pt idx="1232">
                  <c:v>2.3318860896569787E-2</c:v>
                </c:pt>
                <c:pt idx="1233">
                  <c:v>2.3319610233808068E-2</c:v>
                </c:pt>
                <c:pt idx="1234">
                  <c:v>2.3320331209447688E-2</c:v>
                </c:pt>
                <c:pt idx="1235">
                  <c:v>2.3318647581677687E-2</c:v>
                </c:pt>
                <c:pt idx="1236">
                  <c:v>2.3319317782052883E-2</c:v>
                </c:pt>
                <c:pt idx="1237">
                  <c:v>2.3319959626219768E-2</c:v>
                </c:pt>
                <c:pt idx="1238">
                  <c:v>2.3324502968153204E-2</c:v>
                </c:pt>
                <c:pt idx="1239">
                  <c:v>2.3324294488470416E-2</c:v>
                </c:pt>
                <c:pt idx="1240">
                  <c:v>2.3324061468035298E-2</c:v>
                </c:pt>
                <c:pt idx="1241">
                  <c:v>2.3325363754710029E-2</c:v>
                </c:pt>
                <c:pt idx="1242">
                  <c:v>2.3325077993496524E-2</c:v>
                </c:pt>
                <c:pt idx="1243">
                  <c:v>2.3325543713483398E-2</c:v>
                </c:pt>
                <c:pt idx="1244">
                  <c:v>2.3325981071612899E-2</c:v>
                </c:pt>
                <c:pt idx="1245">
                  <c:v>2.3326390067866964E-2</c:v>
                </c:pt>
                <c:pt idx="1246">
                  <c:v>2.3327540556211435E-2</c:v>
                </c:pt>
                <c:pt idx="1247">
                  <c:v>2.3327122974677476E-2</c:v>
                </c:pt>
                <c:pt idx="1248">
                  <c:v>2.3323615274747474E-2</c:v>
                </c:pt>
                <c:pt idx="1249">
                  <c:v>2.3323920854176197E-2</c:v>
                </c:pt>
                <c:pt idx="1250">
                  <c:v>2.3324198080787808E-2</c:v>
                </c:pt>
                <c:pt idx="1251">
                  <c:v>2.3324446954569943E-2</c:v>
                </c:pt>
                <c:pt idx="1252">
                  <c:v>2.3325426081609188E-2</c:v>
                </c:pt>
                <c:pt idx="1253">
                  <c:v>2.3325616236748295E-2</c:v>
                </c:pt>
                <c:pt idx="1254">
                  <c:v>2.3325778037203967E-2</c:v>
                </c:pt>
                <c:pt idx="1255">
                  <c:v>2.3325911482969613E-2</c:v>
                </c:pt>
                <c:pt idx="1256">
                  <c:v>2.3326016574039085E-2</c:v>
                </c:pt>
                <c:pt idx="1257">
                  <c:v>2.3325344787361924E-2</c:v>
                </c:pt>
                <c:pt idx="1258">
                  <c:v>2.3325400077132914E-2</c:v>
                </c:pt>
                <c:pt idx="1259">
                  <c:v>2.3325417241992948E-2</c:v>
                </c:pt>
                <c:pt idx="1260">
                  <c:v>2.332540772518174E-2</c:v>
                </c:pt>
                <c:pt idx="1261">
                  <c:v>2.3326116708836244E-2</c:v>
                </c:pt>
                <c:pt idx="1262">
                  <c:v>2.3326051671679046E-2</c:v>
                </c:pt>
                <c:pt idx="1263">
                  <c:v>2.3325958279820404E-2</c:v>
                </c:pt>
                <c:pt idx="1264">
                  <c:v>2.3325836533263831E-2</c:v>
                </c:pt>
                <c:pt idx="1265">
                  <c:v>2.3325561856824436E-2</c:v>
                </c:pt>
                <c:pt idx="1266">
                  <c:v>2.3324750200312713E-2</c:v>
                </c:pt>
                <c:pt idx="1267">
                  <c:v>2.3324541377815297E-2</c:v>
                </c:pt>
                <c:pt idx="1268">
                  <c:v>2.3324304202475155E-2</c:v>
                </c:pt>
                <c:pt idx="1269">
                  <c:v>2.3324038674301124E-2</c:v>
                </c:pt>
                <c:pt idx="1270">
                  <c:v>2.3323744793305561E-2</c:v>
                </c:pt>
                <c:pt idx="1271">
                  <c:v>2.3323422559500397E-2</c:v>
                </c:pt>
                <c:pt idx="1272">
                  <c:v>2.3323071972899762E-2</c:v>
                </c:pt>
                <c:pt idx="1273">
                  <c:v>2.3322693033517351E-2</c:v>
                </c:pt>
                <c:pt idx="1274">
                  <c:v>2.3325852115376241E-2</c:v>
                </c:pt>
                <c:pt idx="1275">
                  <c:v>2.3324695311858053E-2</c:v>
                </c:pt>
                <c:pt idx="1276">
                  <c:v>2.3324223091828487E-2</c:v>
                </c:pt>
                <c:pt idx="1277">
                  <c:v>2.3323722511793116E-2</c:v>
                </c:pt>
                <c:pt idx="1278">
                  <c:v>2.3323193571773551E-2</c:v>
                </c:pt>
                <c:pt idx="1279">
                  <c:v>2.332333892489686E-2</c:v>
                </c:pt>
                <c:pt idx="1280">
                  <c:v>2.3320303894739474E-2</c:v>
                </c:pt>
                <c:pt idx="1281">
                  <c:v>2.3321436592043412E-2</c:v>
                </c:pt>
                <c:pt idx="1282">
                  <c:v>2.3320794212326856E-2</c:v>
                </c:pt>
                <c:pt idx="1283">
                  <c:v>2.3320123472753137E-2</c:v>
                </c:pt>
                <c:pt idx="1284">
                  <c:v>2.3319424373350335E-2</c:v>
                </c:pt>
                <c:pt idx="1285">
                  <c:v>2.3318696914149135E-2</c:v>
                </c:pt>
                <c:pt idx="1286">
                  <c:v>2.3317941095180643E-2</c:v>
                </c:pt>
                <c:pt idx="1287">
                  <c:v>2.3317156916477694E-2</c:v>
                </c:pt>
                <c:pt idx="1288">
                  <c:v>2.3316344378074432E-2</c:v>
                </c:pt>
                <c:pt idx="1289">
                  <c:v>2.3315503480004985E-2</c:v>
                </c:pt>
                <c:pt idx="1290">
                  <c:v>2.3315993759912432E-2</c:v>
                </c:pt>
                <c:pt idx="1291">
                  <c:v>2.3314414375186433E-2</c:v>
                </c:pt>
                <c:pt idx="1292">
                  <c:v>2.3312810628174169E-2</c:v>
                </c:pt>
                <c:pt idx="1293">
                  <c:v>2.3312529889332186E-2</c:v>
                </c:pt>
                <c:pt idx="1294">
                  <c:v>2.3310873595991516E-2</c:v>
                </c:pt>
                <c:pt idx="1295">
                  <c:v>2.3310531958313282E-2</c:v>
                </c:pt>
                <c:pt idx="1296">
                  <c:v>2.3308823126093423E-2</c:v>
                </c:pt>
                <c:pt idx="1297">
                  <c:v>2.3307755352110462E-2</c:v>
                </c:pt>
                <c:pt idx="1298">
                  <c:v>2.3307322352866058E-2</c:v>
                </c:pt>
                <c:pt idx="1299">
                  <c:v>2.3305534726309599E-2</c:v>
                </c:pt>
                <c:pt idx="1300">
                  <c:v>2.3301744405978399E-2</c:v>
                </c:pt>
                <c:pt idx="1301">
                  <c:v>2.3300571599610576E-2</c:v>
                </c:pt>
                <c:pt idx="1302">
                  <c:v>2.3299370441412698E-2</c:v>
                </c:pt>
                <c:pt idx="1303">
                  <c:v>2.3298140931435552E-2</c:v>
                </c:pt>
                <c:pt idx="1304">
                  <c:v>2.3297534281740778E-2</c:v>
                </c:pt>
                <c:pt idx="1305">
                  <c:v>2.3298840638588898E-2</c:v>
                </c:pt>
                <c:pt idx="1306">
                  <c:v>2.3294929285561133E-2</c:v>
                </c:pt>
                <c:pt idx="1307">
                  <c:v>2.3293584257375162E-2</c:v>
                </c:pt>
                <c:pt idx="1308">
                  <c:v>2.329221087586774E-2</c:v>
                </c:pt>
                <c:pt idx="1309">
                  <c:v>2.3290168487206345E-2</c:v>
                </c:pt>
                <c:pt idx="1310">
                  <c:v>2.3288757478737723E-2</c:v>
                </c:pt>
                <c:pt idx="1311">
                  <c:v>2.3287284194059042E-2</c:v>
                </c:pt>
                <c:pt idx="1312">
                  <c:v>2.3285799520552253E-2</c:v>
                </c:pt>
                <c:pt idx="1313">
                  <c:v>2.3284918670586366E-2</c:v>
                </c:pt>
                <c:pt idx="1314">
                  <c:v>2.3283375170415174E-2</c:v>
                </c:pt>
                <c:pt idx="1315">
                  <c:v>2.3281803317356471E-2</c:v>
                </c:pt>
                <c:pt idx="1316">
                  <c:v>2.3280203111477018E-2</c:v>
                </c:pt>
                <c:pt idx="1317">
                  <c:v>2.3278574552844017E-2</c:v>
                </c:pt>
                <c:pt idx="1318">
                  <c:v>2.3276296106475795E-2</c:v>
                </c:pt>
                <c:pt idx="1319">
                  <c:v>2.3274612975914905E-2</c:v>
                </c:pt>
                <c:pt idx="1320">
                  <c:v>2.3272901494621863E-2</c:v>
                </c:pt>
                <c:pt idx="1321">
                  <c:v>2.3271161662668662E-2</c:v>
                </c:pt>
                <c:pt idx="1322">
                  <c:v>2.3269393480128606E-2</c:v>
                </c:pt>
                <c:pt idx="1323">
                  <c:v>2.3267596947076339E-2</c:v>
                </c:pt>
                <c:pt idx="1324">
                  <c:v>2.326577206358826E-2</c:v>
                </c:pt>
                <c:pt idx="1325">
                  <c:v>2.3263918829740333E-2</c:v>
                </c:pt>
                <c:pt idx="1326">
                  <c:v>2.3265057539331488E-2</c:v>
                </c:pt>
                <c:pt idx="1327">
                  <c:v>2.3262535312141057E-2</c:v>
                </c:pt>
                <c:pt idx="1328">
                  <c:v>2.3260588427559292E-2</c:v>
                </c:pt>
                <c:pt idx="1329">
                  <c:v>2.3258613185720659E-2</c:v>
                </c:pt>
                <c:pt idx="1330">
                  <c:v>2.3254823223223146E-2</c:v>
                </c:pt>
                <c:pt idx="1331">
                  <c:v>2.3252219829286488E-2</c:v>
                </c:pt>
                <c:pt idx="1332">
                  <c:v>2.3252517317524275E-2</c:v>
                </c:pt>
                <c:pt idx="1333">
                  <c:v>2.325042864752451E-2</c:v>
                </c:pt>
                <c:pt idx="1334">
                  <c:v>2.3248898078994766E-2</c:v>
                </c:pt>
                <c:pt idx="1335">
                  <c:v>2.3246166237162979E-2</c:v>
                </c:pt>
                <c:pt idx="1336">
                  <c:v>2.3243992496985715E-2</c:v>
                </c:pt>
                <c:pt idx="1337">
                  <c:v>2.3241790400268417E-2</c:v>
                </c:pt>
                <c:pt idx="1338">
                  <c:v>2.3239559947107007E-2</c:v>
                </c:pt>
                <c:pt idx="1339">
                  <c:v>2.3237301137597408E-2</c:v>
                </c:pt>
                <c:pt idx="1340">
                  <c:v>2.3235013971836839E-2</c:v>
                </c:pt>
                <c:pt idx="1341">
                  <c:v>2.3232698449924684E-2</c:v>
                </c:pt>
                <c:pt idx="1342">
                  <c:v>2.3231492590927588E-2</c:v>
                </c:pt>
                <c:pt idx="1343">
                  <c:v>2.3226280463483233E-2</c:v>
                </c:pt>
                <c:pt idx="1344">
                  <c:v>2.3225581748284145E-2</c:v>
                </c:pt>
                <c:pt idx="1345">
                  <c:v>2.3223715365620817E-2</c:v>
                </c:pt>
                <c:pt idx="1346">
                  <c:v>2.3220695501631448E-2</c:v>
                </c:pt>
                <c:pt idx="1347">
                  <c:v>2.3218209844952046E-2</c:v>
                </c:pt>
                <c:pt idx="1348">
                  <c:v>2.321569583284739E-2</c:v>
                </c:pt>
                <c:pt idx="1349">
                  <c:v>2.3213153465425074E-2</c:v>
                </c:pt>
                <c:pt idx="1350">
                  <c:v>2.3211134372248997E-2</c:v>
                </c:pt>
                <c:pt idx="1351">
                  <c:v>2.320798366506948E-2</c:v>
                </c:pt>
                <c:pt idx="1352">
                  <c:v>2.3203165394862092E-2</c:v>
                </c:pt>
                <c:pt idx="1353">
                  <c:v>2.320051838714543E-2</c:v>
                </c:pt>
                <c:pt idx="1354">
                  <c:v>2.3197843031827814E-2</c:v>
                </c:pt>
                <c:pt idx="1355">
                  <c:v>2.3195139329023191E-2</c:v>
                </c:pt>
                <c:pt idx="1356">
                  <c:v>2.3192946478642701E-2</c:v>
                </c:pt>
                <c:pt idx="1357">
                  <c:v>2.3190183879489745E-2</c:v>
                </c:pt>
                <c:pt idx="1358">
                  <c:v>2.3187392931410068E-2</c:v>
                </c:pt>
                <c:pt idx="1359">
                  <c:v>2.3184573634521814E-2</c:v>
                </c:pt>
                <c:pt idx="1360">
                  <c:v>2.3181725988945329E-2</c:v>
                </c:pt>
                <c:pt idx="1361">
                  <c:v>2.3178321821434231E-2</c:v>
                </c:pt>
                <c:pt idx="1362">
                  <c:v>2.3174692255893067E-2</c:v>
                </c:pt>
                <c:pt idx="1363">
                  <c:v>2.3172489210990549E-2</c:v>
                </c:pt>
                <c:pt idx="1364">
                  <c:v>2.316953038608259E-2</c:v>
                </c:pt>
                <c:pt idx="1365">
                  <c:v>2.3167062535009851E-2</c:v>
                </c:pt>
                <c:pt idx="1366">
                  <c:v>2.3164044799884768E-2</c:v>
                </c:pt>
                <c:pt idx="1367">
                  <c:v>2.3160998716943718E-2</c:v>
                </c:pt>
                <c:pt idx="1368">
                  <c:v>2.3157924286315835E-2</c:v>
                </c:pt>
                <c:pt idx="1369">
                  <c:v>2.3154821508132441E-2</c:v>
                </c:pt>
                <c:pt idx="1370">
                  <c:v>2.315118216898443E-2</c:v>
                </c:pt>
                <c:pt idx="1371">
                  <c:v>2.3148024922732147E-2</c:v>
                </c:pt>
                <c:pt idx="1372">
                  <c:v>2.3144839331099013E-2</c:v>
                </c:pt>
                <c:pt idx="1373">
                  <c:v>2.3141625394217522E-2</c:v>
                </c:pt>
                <c:pt idx="1374">
                  <c:v>2.3138383112225019E-2</c:v>
                </c:pt>
                <c:pt idx="1375">
                  <c:v>2.3135112485258416E-2</c:v>
                </c:pt>
                <c:pt idx="1376">
                  <c:v>2.3131813513455057E-2</c:v>
                </c:pt>
                <c:pt idx="1377">
                  <c:v>2.3128486196954946E-2</c:v>
                </c:pt>
                <c:pt idx="1378">
                  <c:v>2.312758035717621E-2</c:v>
                </c:pt>
                <c:pt idx="1379">
                  <c:v>2.3123697809098294E-2</c:v>
                </c:pt>
                <c:pt idx="1380">
                  <c:v>2.3120276487397538E-2</c:v>
                </c:pt>
                <c:pt idx="1381">
                  <c:v>2.3114361086680434E-2</c:v>
                </c:pt>
                <c:pt idx="1382">
                  <c:v>2.3111905825792305E-2</c:v>
                </c:pt>
                <c:pt idx="1383">
                  <c:v>2.3110320766325493E-2</c:v>
                </c:pt>
                <c:pt idx="1384">
                  <c:v>2.3106307690140042E-2</c:v>
                </c:pt>
                <c:pt idx="1385">
                  <c:v>2.3102744613967337E-2</c:v>
                </c:pt>
                <c:pt idx="1386">
                  <c:v>2.309915318735653E-2</c:v>
                </c:pt>
                <c:pt idx="1387">
                  <c:v>2.3095533410463168E-2</c:v>
                </c:pt>
                <c:pt idx="1388">
                  <c:v>2.3092352362827483E-2</c:v>
                </c:pt>
                <c:pt idx="1389">
                  <c:v>2.3088208806457039E-2</c:v>
                </c:pt>
                <c:pt idx="1390">
                  <c:v>2.3084503979659693E-2</c:v>
                </c:pt>
                <c:pt idx="1391">
                  <c:v>2.3080770803213229E-2</c:v>
                </c:pt>
                <c:pt idx="1392">
                  <c:v>2.307700927727839E-2</c:v>
                </c:pt>
                <c:pt idx="1393">
                  <c:v>2.3073219402018071E-2</c:v>
                </c:pt>
                <c:pt idx="1394">
                  <c:v>2.3069401177595164E-2</c:v>
                </c:pt>
                <c:pt idx="1395">
                  <c:v>2.3065554604176027E-2</c:v>
                </c:pt>
                <c:pt idx="1396">
                  <c:v>2.3061679681925282E-2</c:v>
                </c:pt>
                <c:pt idx="1397">
                  <c:v>2.3057776411011446E-2</c:v>
                </c:pt>
                <c:pt idx="1398">
                  <c:v>2.3054289196703128E-2</c:v>
                </c:pt>
                <c:pt idx="1399">
                  <c:v>2.3049884823868983E-2</c:v>
                </c:pt>
                <c:pt idx="1400">
                  <c:v>2.3045896507980407E-2</c:v>
                </c:pt>
                <c:pt idx="1401">
                  <c:v>2.3041879844111005E-2</c:v>
                </c:pt>
                <c:pt idx="1402">
                  <c:v>2.3038270118774899E-2</c:v>
                </c:pt>
                <c:pt idx="1403">
                  <c:v>2.3033761473122354E-2</c:v>
                </c:pt>
                <c:pt idx="1404">
                  <c:v>2.302836641561163E-2</c:v>
                </c:pt>
                <c:pt idx="1405">
                  <c:v>2.3024243222598242E-2</c:v>
                </c:pt>
                <c:pt idx="1406">
                  <c:v>2.3020091687708751E-2</c:v>
                </c:pt>
                <c:pt idx="1407">
                  <c:v>2.3015911811121923E-2</c:v>
                </c:pt>
                <c:pt idx="1408">
                  <c:v>2.3012969468267225E-2</c:v>
                </c:pt>
                <c:pt idx="1409">
                  <c:v>2.3008726026893803E-2</c:v>
                </c:pt>
                <c:pt idx="1410">
                  <c:v>2.3004871204250977E-2</c:v>
                </c:pt>
                <c:pt idx="1411">
                  <c:v>2.3000154105203723E-2</c:v>
                </c:pt>
                <c:pt idx="1412">
                  <c:v>2.2995825625257361E-2</c:v>
                </c:pt>
                <c:pt idx="1413">
                  <c:v>2.2990237385971196E-2</c:v>
                </c:pt>
                <c:pt idx="1414">
                  <c:v>2.2985859122538952E-2</c:v>
                </c:pt>
                <c:pt idx="1415">
                  <c:v>2.2981452518862713E-2</c:v>
                </c:pt>
                <c:pt idx="1416">
                  <c:v>2.2977017575131774E-2</c:v>
                </c:pt>
                <c:pt idx="1417">
                  <c:v>2.2972554291531923E-2</c:v>
                </c:pt>
                <c:pt idx="1418">
                  <c:v>2.2969259490018028E-2</c:v>
                </c:pt>
                <c:pt idx="1419">
                  <c:v>2.2964732593336947E-2</c:v>
                </c:pt>
                <c:pt idx="1420">
                  <c:v>2.2960177352180127E-2</c:v>
                </c:pt>
                <c:pt idx="1421">
                  <c:v>2.2952447669444192E-2</c:v>
                </c:pt>
                <c:pt idx="1422">
                  <c:v>2.2947830544191077E-2</c:v>
                </c:pt>
                <c:pt idx="1423">
                  <c:v>2.2943185080310256E-2</c:v>
                </c:pt>
                <c:pt idx="1424">
                  <c:v>2.2937841278625585E-2</c:v>
                </c:pt>
                <c:pt idx="1425">
                  <c:v>2.2933809319923729E-2</c:v>
                </c:pt>
                <c:pt idx="1426">
                  <c:v>2.2929080514791641E-2</c:v>
                </c:pt>
                <c:pt idx="1427">
                  <c:v>2.2924326600432331E-2</c:v>
                </c:pt>
                <c:pt idx="1428">
                  <c:v>2.2918865039803966E-2</c:v>
                </c:pt>
                <c:pt idx="1429">
                  <c:v>2.2915125849479582E-2</c:v>
                </c:pt>
                <c:pt idx="1430">
                  <c:v>2.2910680200455474E-2</c:v>
                </c:pt>
                <c:pt idx="1431">
                  <c:v>2.290584138613885E-2</c:v>
                </c:pt>
                <c:pt idx="1432">
                  <c:v>2.290098651556156E-2</c:v>
                </c:pt>
                <c:pt idx="1433">
                  <c:v>2.2896117308619561E-2</c:v>
                </c:pt>
                <c:pt idx="1434">
                  <c:v>2.2890863821868574E-2</c:v>
                </c:pt>
                <c:pt idx="1435">
                  <c:v>2.2885971356597628E-2</c:v>
                </c:pt>
                <c:pt idx="1436">
                  <c:v>2.2879667593504033E-2</c:v>
                </c:pt>
                <c:pt idx="1437">
                  <c:v>2.2876160199492086E-2</c:v>
                </c:pt>
                <c:pt idx="1438">
                  <c:v>2.2871244965877866E-2</c:v>
                </c:pt>
                <c:pt idx="1439">
                  <c:v>2.2865994357982217E-2</c:v>
                </c:pt>
                <c:pt idx="1440">
                  <c:v>2.2861775909592916E-2</c:v>
                </c:pt>
                <c:pt idx="1441">
                  <c:v>2.285685392598788E-2</c:v>
                </c:pt>
                <c:pt idx="1442">
                  <c:v>2.2851603551708802E-2</c:v>
                </c:pt>
                <c:pt idx="1443">
                  <c:v>2.2846641410055244E-2</c:v>
                </c:pt>
                <c:pt idx="1444">
                  <c:v>2.2841727324574415E-2</c:v>
                </c:pt>
                <c:pt idx="1445">
                  <c:v>2.2836819481985689E-2</c:v>
                </c:pt>
                <c:pt idx="1446">
                  <c:v>2.283191961125533E-2</c:v>
                </c:pt>
                <c:pt idx="1447">
                  <c:v>2.2827406195027662E-2</c:v>
                </c:pt>
                <c:pt idx="1448">
                  <c:v>2.2822528318699586E-2</c:v>
                </c:pt>
                <c:pt idx="1449">
                  <c:v>2.2817663622047124E-2</c:v>
                </c:pt>
                <c:pt idx="1450">
                  <c:v>2.2812813824678205E-2</c:v>
                </c:pt>
                <c:pt idx="1451">
                  <c:v>2.2807980465692119E-2</c:v>
                </c:pt>
                <c:pt idx="1452">
                  <c:v>2.2803163970296553E-2</c:v>
                </c:pt>
                <c:pt idx="1453">
                  <c:v>2.2798364339203552E-2</c:v>
                </c:pt>
                <c:pt idx="1454">
                  <c:v>2.2793581572291038E-2</c:v>
                </c:pt>
                <c:pt idx="1455">
                  <c:v>2.2788136202822221E-2</c:v>
                </c:pt>
                <c:pt idx="1456">
                  <c:v>2.2782235045170473E-2</c:v>
                </c:pt>
                <c:pt idx="1457">
                  <c:v>2.2778563112862107E-2</c:v>
                </c:pt>
                <c:pt idx="1458">
                  <c:v>2.2773845985893073E-2</c:v>
                </c:pt>
                <c:pt idx="1459">
                  <c:v>2.2769145720271521E-2</c:v>
                </c:pt>
                <c:pt idx="1460">
                  <c:v>2.2764462315879745E-2</c:v>
                </c:pt>
                <c:pt idx="1461">
                  <c:v>2.276018502987608E-2</c:v>
                </c:pt>
                <c:pt idx="1462">
                  <c:v>2.2754483226382152E-2</c:v>
                </c:pt>
                <c:pt idx="1463">
                  <c:v>2.275051326889457E-2</c:v>
                </c:pt>
                <c:pt idx="1464">
                  <c:v>2.2745897308239102E-2</c:v>
                </c:pt>
                <c:pt idx="1465">
                  <c:v>2.2741691120795642E-2</c:v>
                </c:pt>
                <c:pt idx="1466">
                  <c:v>2.2736715968735485E-2</c:v>
                </c:pt>
                <c:pt idx="1467">
                  <c:v>2.2732150589655872E-2</c:v>
                </c:pt>
                <c:pt idx="1468">
                  <c:v>2.272799773655405E-2</c:v>
                </c:pt>
                <c:pt idx="1469">
                  <c:v>2.2723070412264346E-2</c:v>
                </c:pt>
                <c:pt idx="1470">
                  <c:v>2.2718555613722293E-2</c:v>
                </c:pt>
                <c:pt idx="1471">
                  <c:v>2.2714057675131474E-2</c:v>
                </c:pt>
                <c:pt idx="1472">
                  <c:v>2.2709576596377262E-2</c:v>
                </c:pt>
                <c:pt idx="1473">
                  <c:v>2.2703439547528223E-2</c:v>
                </c:pt>
                <c:pt idx="1474">
                  <c:v>2.2698996079501547E-2</c:v>
                </c:pt>
                <c:pt idx="1475">
                  <c:v>2.2694569469837975E-2</c:v>
                </c:pt>
                <c:pt idx="1476">
                  <c:v>2.2690159718426212E-2</c:v>
                </c:pt>
                <c:pt idx="1477">
                  <c:v>2.2685766825155853E-2</c:v>
                </c:pt>
                <c:pt idx="1478">
                  <c:v>2.2681390789916486E-2</c:v>
                </c:pt>
                <c:pt idx="1479">
                  <c:v>2.2677031612598146E-2</c:v>
                </c:pt>
                <c:pt idx="1480">
                  <c:v>2.2672689293091308E-2</c:v>
                </c:pt>
                <c:pt idx="1481">
                  <c:v>2.2668363831285999E-2</c:v>
                </c:pt>
                <c:pt idx="1482">
                  <c:v>2.2665281963456664E-2</c:v>
                </c:pt>
                <c:pt idx="1483">
                  <c:v>2.2660993023725037E-2</c:v>
                </c:pt>
                <c:pt idx="1484">
                  <c:v>2.2656720944664963E-2</c:v>
                </c:pt>
                <c:pt idx="1485">
                  <c:v>2.26524657261661E-2</c:v>
                </c:pt>
                <c:pt idx="1486">
                  <c:v>2.2647814599611238E-2</c:v>
                </c:pt>
                <c:pt idx="1487">
                  <c:v>2.2642990332562882E-2</c:v>
                </c:pt>
                <c:pt idx="1488">
                  <c:v>2.2638787162249225E-2</c:v>
                </c:pt>
                <c:pt idx="1489">
                  <c:v>2.263460085095554E-2</c:v>
                </c:pt>
                <c:pt idx="1490">
                  <c:v>2.2630431398574812E-2</c:v>
                </c:pt>
                <c:pt idx="1491">
                  <c:v>2.2627531975033352E-2</c:v>
                </c:pt>
                <c:pt idx="1492">
                  <c:v>2.2623399078045271E-2</c:v>
                </c:pt>
                <c:pt idx="1493">
                  <c:v>2.2619283042932096E-2</c:v>
                </c:pt>
                <c:pt idx="1494">
                  <c:v>2.2615183869585959E-2</c:v>
                </c:pt>
                <c:pt idx="1495">
                  <c:v>2.2609837016669191E-2</c:v>
                </c:pt>
                <c:pt idx="1496">
                  <c:v>2.2605768715555495E-2</c:v>
                </c:pt>
                <c:pt idx="1497">
                  <c:v>2.260171727262179E-2</c:v>
                </c:pt>
                <c:pt idx="1498">
                  <c:v>2.2599380377565079E-2</c:v>
                </c:pt>
                <c:pt idx="1499">
                  <c:v>2.2594940925688055E-2</c:v>
                </c:pt>
                <c:pt idx="1500">
                  <c:v>2.2590942920742454E-2</c:v>
                </c:pt>
                <c:pt idx="1501">
                  <c:v>2.2587389227529384E-2</c:v>
                </c:pt>
                <c:pt idx="1502">
                  <c:v>2.2582997493856567E-2</c:v>
                </c:pt>
                <c:pt idx="1503">
                  <c:v>2.2577762631070555E-2</c:v>
                </c:pt>
                <c:pt idx="1504">
                  <c:v>2.2575119510295154E-2</c:v>
                </c:pt>
                <c:pt idx="1505">
                  <c:v>2.2571637095301481E-2</c:v>
                </c:pt>
                <c:pt idx="1506">
                  <c:v>2.2567308969242951E-2</c:v>
                </c:pt>
                <c:pt idx="1507">
                  <c:v>2.2562130020764862E-2</c:v>
                </c:pt>
                <c:pt idx="1508">
                  <c:v>2.2557396656545933E-2</c:v>
                </c:pt>
                <c:pt idx="1509">
                  <c:v>2.2553545575641154E-2</c:v>
                </c:pt>
                <c:pt idx="1510">
                  <c:v>2.2549711349445386E-2</c:v>
                </c:pt>
                <c:pt idx="1511">
                  <c:v>2.2545893977860582E-2</c:v>
                </c:pt>
                <c:pt idx="1512">
                  <c:v>2.2542530945634614E-2</c:v>
                </c:pt>
                <c:pt idx="1513">
                  <c:v>2.2538748251360756E-2</c:v>
                </c:pt>
                <c:pt idx="1514">
                  <c:v>2.253498241249452E-2</c:v>
                </c:pt>
                <c:pt idx="1515">
                  <c:v>2.2531233428939711E-2</c:v>
                </c:pt>
                <c:pt idx="1516">
                  <c:v>2.2527501300601469E-2</c:v>
                </c:pt>
                <c:pt idx="1517">
                  <c:v>2.2523343689858148E-2</c:v>
                </c:pt>
                <c:pt idx="1518">
                  <c:v>2.2519644297892789E-2</c:v>
                </c:pt>
                <c:pt idx="1519">
                  <c:v>2.2515961759784524E-2</c:v>
                </c:pt>
                <c:pt idx="1520">
                  <c:v>2.2511773782059472E-2</c:v>
                </c:pt>
                <c:pt idx="1521">
                  <c:v>2.2509093483881328E-2</c:v>
                </c:pt>
                <c:pt idx="1522">
                  <c:v>2.2505462484880077E-2</c:v>
                </c:pt>
                <c:pt idx="1523">
                  <c:v>2.2501848340444046E-2</c:v>
                </c:pt>
                <c:pt idx="1524">
                  <c:v>2.249825105048275E-2</c:v>
                </c:pt>
                <c:pt idx="1525">
                  <c:v>2.2494220456958838E-2</c:v>
                </c:pt>
                <c:pt idx="1526">
                  <c:v>2.24906558932755E-2</c:v>
                </c:pt>
                <c:pt idx="1527">
                  <c:v>2.2487108182720116E-2</c:v>
                </c:pt>
                <c:pt idx="1528">
                  <c:v>2.2483577325203473E-2</c:v>
                </c:pt>
                <c:pt idx="1529">
                  <c:v>2.2480063320636366E-2</c:v>
                </c:pt>
                <c:pt idx="1530">
                  <c:v>2.2476566168930463E-2</c:v>
                </c:pt>
                <c:pt idx="1531">
                  <c:v>2.2473085869998768E-2</c:v>
                </c:pt>
                <c:pt idx="1532">
                  <c:v>2.2469622423752503E-2</c:v>
                </c:pt>
                <c:pt idx="1533">
                  <c:v>2.2466175830105555E-2</c:v>
                </c:pt>
                <c:pt idx="1534">
                  <c:v>2.2465502026755874E-2</c:v>
                </c:pt>
                <c:pt idx="1535">
                  <c:v>2.2461634491961119E-2</c:v>
                </c:pt>
                <c:pt idx="1536">
                  <c:v>2.2458243422652752E-2</c:v>
                </c:pt>
                <c:pt idx="1537">
                  <c:v>2.2454869210953889E-2</c:v>
                </c:pt>
                <c:pt idx="1538">
                  <c:v>2.2450121788024018E-2</c:v>
                </c:pt>
                <c:pt idx="1539">
                  <c:v>2.2446778300992735E-2</c:v>
                </c:pt>
                <c:pt idx="1540">
                  <c:v>2.2443451668102271E-2</c:v>
                </c:pt>
                <c:pt idx="1541">
                  <c:v>2.2440141889267878E-2</c:v>
                </c:pt>
                <c:pt idx="1542">
                  <c:v>2.243684896440613E-2</c:v>
                </c:pt>
                <c:pt idx="1543">
                  <c:v>2.2434977945705196E-2</c:v>
                </c:pt>
                <c:pt idx="1544">
                  <c:v>2.2431721734855421E-2</c:v>
                </c:pt>
                <c:pt idx="1545">
                  <c:v>2.242848238093011E-2</c:v>
                </c:pt>
                <c:pt idx="1546">
                  <c:v>2.2425259883845448E-2</c:v>
                </c:pt>
                <c:pt idx="1547">
                  <c:v>2.2420637146762172E-2</c:v>
                </c:pt>
                <c:pt idx="1548">
                  <c:v>2.2417445343990362E-2</c:v>
                </c:pt>
                <c:pt idx="1549">
                  <c:v>2.2414270394614605E-2</c:v>
                </c:pt>
                <c:pt idx="1550">
                  <c:v>2.2413489819033787E-2</c:v>
                </c:pt>
                <c:pt idx="1551">
                  <c:v>2.2409876878262552E-2</c:v>
                </c:pt>
                <c:pt idx="1552">
                  <c:v>2.2406278890362678E-2</c:v>
                </c:pt>
                <c:pt idx="1553">
                  <c:v>2.2403653041875964E-2</c:v>
                </c:pt>
                <c:pt idx="1554">
                  <c:v>2.2400086743538997E-2</c:v>
                </c:pt>
                <c:pt idx="1555">
                  <c:v>2.239701595432813E-2</c:v>
                </c:pt>
                <c:pt idx="1556">
                  <c:v>2.2393962021145662E-2</c:v>
                </c:pt>
                <c:pt idx="1557">
                  <c:v>2.2390924943912087E-2</c:v>
                </c:pt>
                <c:pt idx="1558">
                  <c:v>2.2388388451404333E-2</c:v>
                </c:pt>
                <c:pt idx="1559">
                  <c:v>2.2384901356980045E-2</c:v>
                </c:pt>
                <c:pt idx="1560">
                  <c:v>2.2379487777683851E-2</c:v>
                </c:pt>
                <c:pt idx="1561">
                  <c:v>2.2376513023195144E-2</c:v>
                </c:pt>
                <c:pt idx="1562">
                  <c:v>2.2373555118965972E-2</c:v>
                </c:pt>
                <c:pt idx="1563">
                  <c:v>2.2370614064922131E-2</c:v>
                </c:pt>
                <c:pt idx="1564">
                  <c:v>2.236817912524466E-2</c:v>
                </c:pt>
                <c:pt idx="1565">
                  <c:v>2.2365272795362406E-2</c:v>
                </c:pt>
                <c:pt idx="1566">
                  <c:v>2.236238331650359E-2</c:v>
                </c:pt>
                <c:pt idx="1567">
                  <c:v>2.2359510688595298E-2</c:v>
                </c:pt>
                <c:pt idx="1568">
                  <c:v>2.2356654911564182E-2</c:v>
                </c:pt>
                <c:pt idx="1569">
                  <c:v>2.2353321590434211E-2</c:v>
                </c:pt>
                <c:pt idx="1570">
                  <c:v>2.2350096560434251E-2</c:v>
                </c:pt>
                <c:pt idx="1571">
                  <c:v>2.2347692230450526E-2</c:v>
                </c:pt>
                <c:pt idx="1572">
                  <c:v>2.234450571374301E-2</c:v>
                </c:pt>
                <c:pt idx="1573">
                  <c:v>2.2342628787068476E-2</c:v>
                </c:pt>
                <c:pt idx="1574">
                  <c:v>2.2339874113804916E-2</c:v>
                </c:pt>
                <c:pt idx="1575">
                  <c:v>2.2337136290922665E-2</c:v>
                </c:pt>
                <c:pt idx="1576">
                  <c:v>2.2334415318353208E-2</c:v>
                </c:pt>
                <c:pt idx="1577">
                  <c:v>2.2329789996518221E-2</c:v>
                </c:pt>
                <c:pt idx="1578">
                  <c:v>2.2328137558378872E-2</c:v>
                </c:pt>
                <c:pt idx="1579">
                  <c:v>2.2325468504534193E-2</c:v>
                </c:pt>
                <c:pt idx="1580">
                  <c:v>2.2322816299666093E-2</c:v>
                </c:pt>
                <c:pt idx="1581">
                  <c:v>2.2320180943707881E-2</c:v>
                </c:pt>
                <c:pt idx="1582">
                  <c:v>2.2317562436594201E-2</c:v>
                </c:pt>
                <c:pt idx="1583">
                  <c:v>2.2314960778257922E-2</c:v>
                </c:pt>
                <c:pt idx="1584">
                  <c:v>2.2312375968634123E-2</c:v>
                </c:pt>
                <c:pt idx="1585">
                  <c:v>2.2309808007658326E-2</c:v>
                </c:pt>
                <c:pt idx="1586">
                  <c:v>2.2309819038061313E-2</c:v>
                </c:pt>
                <c:pt idx="1587">
                  <c:v>2.2306776293495888E-2</c:v>
                </c:pt>
                <c:pt idx="1588">
                  <c:v>2.2304263072628578E-2</c:v>
                </c:pt>
                <c:pt idx="1589">
                  <c:v>2.2301766704356695E-2</c:v>
                </c:pt>
                <c:pt idx="1590">
                  <c:v>2.2299287188616724E-2</c:v>
                </c:pt>
                <c:pt idx="1591">
                  <c:v>2.2294388175819985E-2</c:v>
                </c:pt>
                <c:pt idx="1592">
                  <c:v>2.2294378714475854E-2</c:v>
                </c:pt>
                <c:pt idx="1593">
                  <c:v>2.2291949755948785E-2</c:v>
                </c:pt>
                <c:pt idx="1594">
                  <c:v>2.2289537649701287E-2</c:v>
                </c:pt>
                <c:pt idx="1595">
                  <c:v>2.2287142395670711E-2</c:v>
                </c:pt>
                <c:pt idx="1596">
                  <c:v>2.2284763993796128E-2</c:v>
                </c:pt>
                <c:pt idx="1597">
                  <c:v>2.2282402444016185E-2</c:v>
                </c:pt>
                <c:pt idx="1598">
                  <c:v>2.2280057746269954E-2</c:v>
                </c:pt>
                <c:pt idx="1599">
                  <c:v>2.2277729900497811E-2</c:v>
                </c:pt>
                <c:pt idx="1600">
                  <c:v>2.2275418906639692E-2</c:v>
                </c:pt>
                <c:pt idx="1601">
                  <c:v>2.2273124764635974E-2</c:v>
                </c:pt>
                <c:pt idx="1602">
                  <c:v>2.22719067260162E-2</c:v>
                </c:pt>
                <c:pt idx="1603">
                  <c:v>2.2269117664703207E-2</c:v>
                </c:pt>
                <c:pt idx="1604">
                  <c:v>2.2266343449165733E-2</c:v>
                </c:pt>
                <c:pt idx="1605">
                  <c:v>2.2264649475320846E-2</c:v>
                </c:pt>
                <c:pt idx="1606">
                  <c:v>2.2261906830389588E-2</c:v>
                </c:pt>
                <c:pt idx="1607">
                  <c:v>2.2260248696380016E-2</c:v>
                </c:pt>
                <c:pt idx="1608">
                  <c:v>2.2257537617644471E-2</c:v>
                </c:pt>
                <c:pt idx="1609">
                  <c:v>2.2255378288392851E-2</c:v>
                </c:pt>
                <c:pt idx="1610">
                  <c:v>2.2253773921552325E-2</c:v>
                </c:pt>
                <c:pt idx="1611">
                  <c:v>2.2251110183854082E-2</c:v>
                </c:pt>
                <c:pt idx="1612">
                  <c:v>2.2247381383097949E-2</c:v>
                </c:pt>
                <c:pt idx="1613">
                  <c:v>2.224528623421148E-2</c:v>
                </c:pt>
                <c:pt idx="1614">
                  <c:v>2.2243207933317022E-2</c:v>
                </c:pt>
                <c:pt idx="1615">
                  <c:v>2.2241146480361868E-2</c:v>
                </c:pt>
                <c:pt idx="1616">
                  <c:v>2.2238557811916262E-2</c:v>
                </c:pt>
                <c:pt idx="1617">
                  <c:v>2.2238710298048799E-2</c:v>
                </c:pt>
                <c:pt idx="1618">
                  <c:v>2.2236702628911698E-2</c:v>
                </c:pt>
                <c:pt idx="1619">
                  <c:v>2.2234711810634765E-2</c:v>
                </c:pt>
                <c:pt idx="1620">
                  <c:v>2.2232737843167875E-2</c:v>
                </c:pt>
                <c:pt idx="1621">
                  <c:v>2.2229131566468181E-2</c:v>
                </c:pt>
                <c:pt idx="1622">
                  <c:v>2.2226360268429658E-2</c:v>
                </c:pt>
                <c:pt idx="1623">
                  <c:v>2.2225261376372308E-2</c:v>
                </c:pt>
                <c:pt idx="1624">
                  <c:v>2.2223351552577812E-2</c:v>
                </c:pt>
                <c:pt idx="1625">
                  <c:v>2.2223120766207357E-2</c:v>
                </c:pt>
                <c:pt idx="1626">
                  <c:v>2.2221247902545146E-2</c:v>
                </c:pt>
                <c:pt idx="1627">
                  <c:v>2.2219391889346015E-2</c:v>
                </c:pt>
                <c:pt idx="1628">
                  <c:v>2.2217552726562867E-2</c:v>
                </c:pt>
                <c:pt idx="1629">
                  <c:v>2.2214055144217773E-2</c:v>
                </c:pt>
                <c:pt idx="1630">
                  <c:v>2.2212246404339463E-2</c:v>
                </c:pt>
                <c:pt idx="1631">
                  <c:v>2.2210454511618224E-2</c:v>
                </c:pt>
                <c:pt idx="1632">
                  <c:v>2.2208679466008827E-2</c:v>
                </c:pt>
                <c:pt idx="1633">
                  <c:v>2.2206921267465585E-2</c:v>
                </c:pt>
                <c:pt idx="1634">
                  <c:v>2.2205179915945904E-2</c:v>
                </c:pt>
                <c:pt idx="1635">
                  <c:v>2.2203455411403662E-2</c:v>
                </c:pt>
                <c:pt idx="1636">
                  <c:v>2.2201747753796252E-2</c:v>
                </c:pt>
                <c:pt idx="1637">
                  <c:v>2.2200056943081078E-2</c:v>
                </c:pt>
                <c:pt idx="1638">
                  <c:v>2.2200656412681374E-2</c:v>
                </c:pt>
                <c:pt idx="1639">
                  <c:v>2.2198434050182007E-2</c:v>
                </c:pt>
                <c:pt idx="1640">
                  <c:v>2.219679708882592E-2</c:v>
                </c:pt>
                <c:pt idx="1641">
                  <c:v>2.2195176977305955E-2</c:v>
                </c:pt>
                <c:pt idx="1642">
                  <c:v>2.2191518322020574E-2</c:v>
                </c:pt>
                <c:pt idx="1643">
                  <c:v>2.2192561376377731E-2</c:v>
                </c:pt>
                <c:pt idx="1644">
                  <c:v>2.2190417741343223E-2</c:v>
                </c:pt>
                <c:pt idx="1645">
                  <c:v>2.2188865028752506E-2</c:v>
                </c:pt>
                <c:pt idx="1646">
                  <c:v>2.218732916579353E-2</c:v>
                </c:pt>
                <c:pt idx="1647">
                  <c:v>2.2185810152426981E-2</c:v>
                </c:pt>
                <c:pt idx="1648">
                  <c:v>2.2184887608813545E-2</c:v>
                </c:pt>
                <c:pt idx="1649">
                  <c:v>2.2182822674315168E-2</c:v>
                </c:pt>
                <c:pt idx="1650">
                  <c:v>2.2181354209492563E-2</c:v>
                </c:pt>
                <c:pt idx="1651">
                  <c:v>2.2179902594108559E-2</c:v>
                </c:pt>
                <c:pt idx="1652">
                  <c:v>2.2178467828127293E-2</c:v>
                </c:pt>
                <c:pt idx="1653">
                  <c:v>2.2177049911509445E-2</c:v>
                </c:pt>
                <c:pt idx="1654">
                  <c:v>2.2175648844220446E-2</c:v>
                </c:pt>
                <c:pt idx="1655">
                  <c:v>2.2174264626223572E-2</c:v>
                </c:pt>
                <c:pt idx="1656">
                  <c:v>2.2172897257482959E-2</c:v>
                </c:pt>
                <c:pt idx="1657">
                  <c:v>2.2171546737964041E-2</c:v>
                </c:pt>
                <c:pt idx="1658">
                  <c:v>2.2170803860357483E-2</c:v>
                </c:pt>
                <c:pt idx="1659">
                  <c:v>2.2168896246453445E-2</c:v>
                </c:pt>
                <c:pt idx="1660">
                  <c:v>2.2167596274393069E-2</c:v>
                </c:pt>
                <c:pt idx="1661">
                  <c:v>2.2166313151417847E-2</c:v>
                </c:pt>
                <c:pt idx="1662">
                  <c:v>2.2165642168198198E-2</c:v>
                </c:pt>
                <c:pt idx="1663">
                  <c:v>2.216379745259324E-2</c:v>
                </c:pt>
                <c:pt idx="1664">
                  <c:v>2.2160176016109676E-2</c:v>
                </c:pt>
                <c:pt idx="1665">
                  <c:v>2.2158955773999889E-2</c:v>
                </c:pt>
                <c:pt idx="1666">
                  <c:v>2.2157752376683066E-2</c:v>
                </c:pt>
                <c:pt idx="1667">
                  <c:v>2.215656582412829E-2</c:v>
                </c:pt>
                <c:pt idx="1668">
                  <c:v>2.2155997653530695E-2</c:v>
                </c:pt>
                <c:pt idx="1669">
                  <c:v>2.215484592311592E-2</c:v>
                </c:pt>
                <c:pt idx="1670">
                  <c:v>2.2153711038408391E-2</c:v>
                </c:pt>
                <c:pt idx="1671">
                  <c:v>2.2155014085938337E-2</c:v>
                </c:pt>
                <c:pt idx="1672">
                  <c:v>2.2151491805998246E-2</c:v>
                </c:pt>
                <c:pt idx="1673">
                  <c:v>2.2149800247171281E-2</c:v>
                </c:pt>
                <c:pt idx="1674">
                  <c:v>2.2148731607141772E-2</c:v>
                </c:pt>
                <c:pt idx="1675">
                  <c:v>2.21476798116482E-2</c:v>
                </c:pt>
                <c:pt idx="1676">
                  <c:v>2.2146644860664502E-2</c:v>
                </c:pt>
                <c:pt idx="1677">
                  <c:v>2.2146238522886431E-2</c:v>
                </c:pt>
                <c:pt idx="1678">
                  <c:v>2.2145238402835919E-2</c:v>
                </c:pt>
                <c:pt idx="1679">
                  <c:v>2.2144255128249333E-2</c:v>
                </c:pt>
                <c:pt idx="1680">
                  <c:v>2.2143288699101635E-2</c:v>
                </c:pt>
                <c:pt idx="1681">
                  <c:v>2.2140087210010786E-2</c:v>
                </c:pt>
                <c:pt idx="1682">
                  <c:v>2.214101178876883E-2</c:v>
                </c:pt>
                <c:pt idx="1683">
                  <c:v>2.2140103115229778E-2</c:v>
                </c:pt>
                <c:pt idx="1684">
                  <c:v>2.2138464817232494E-2</c:v>
                </c:pt>
                <c:pt idx="1685">
                  <c:v>2.2138336162049525E-2</c:v>
                </c:pt>
                <c:pt idx="1686">
                  <c:v>2.2137477029872257E-2</c:v>
                </c:pt>
                <c:pt idx="1687">
                  <c:v>2.2136633037982256E-2</c:v>
                </c:pt>
                <c:pt idx="1688">
                  <c:v>2.2135061834883545E-2</c:v>
                </c:pt>
                <c:pt idx="1689">
                  <c:v>2.2135611774439918E-2</c:v>
                </c:pt>
                <c:pt idx="1690">
                  <c:v>2.2135433950260158E-2</c:v>
                </c:pt>
                <c:pt idx="1691">
                  <c:v>2.2134642899891907E-2</c:v>
                </c:pt>
                <c:pt idx="1692">
                  <c:v>2.2133862552531264E-2</c:v>
                </c:pt>
                <c:pt idx="1693">
                  <c:v>2.2133092064838919E-2</c:v>
                </c:pt>
                <c:pt idx="1694">
                  <c:v>2.2131703992932572E-2</c:v>
                </c:pt>
                <c:pt idx="1695">
                  <c:v>2.2130950566876164E-2</c:v>
                </c:pt>
                <c:pt idx="1696">
                  <c:v>2.2130204539152196E-2</c:v>
                </c:pt>
                <c:pt idx="1697">
                  <c:v>2.2129254867137727E-2</c:v>
                </c:pt>
                <c:pt idx="1698">
                  <c:v>2.2128731287148307E-2</c:v>
                </c:pt>
                <c:pt idx="1699">
                  <c:v>2.2128525159052771E-2</c:v>
                </c:pt>
                <c:pt idx="1700">
                  <c:v>2.2127903881574613E-2</c:v>
                </c:pt>
                <c:pt idx="1701">
                  <c:v>2.2127181911212421E-2</c:v>
                </c:pt>
                <c:pt idx="1702">
                  <c:v>2.2126985435998024E-2</c:v>
                </c:pt>
                <c:pt idx="1703">
                  <c:v>2.2125118275866676E-2</c:v>
                </c:pt>
                <c:pt idx="1704">
                  <c:v>2.2124400910897065E-2</c:v>
                </c:pt>
                <c:pt idx="1705">
                  <c:v>2.2123683313300856E-2</c:v>
                </c:pt>
                <c:pt idx="1706">
                  <c:v>2.2122964635201529E-2</c:v>
                </c:pt>
                <c:pt idx="1707">
                  <c:v>2.2123492428557975E-2</c:v>
                </c:pt>
                <c:pt idx="1708">
                  <c:v>2.2122144443691913E-2</c:v>
                </c:pt>
                <c:pt idx="1709">
                  <c:v>2.2121417017761116E-2</c:v>
                </c:pt>
                <c:pt idx="1710">
                  <c:v>2.2120685114947108E-2</c:v>
                </c:pt>
                <c:pt idx="1711">
                  <c:v>2.211994803248726E-2</c:v>
                </c:pt>
                <c:pt idx="1712">
                  <c:v>2.2119205629833993E-2</c:v>
                </c:pt>
                <c:pt idx="1713">
                  <c:v>2.2118457906993391E-2</c:v>
                </c:pt>
                <c:pt idx="1714">
                  <c:v>2.2117704863971539E-2</c:v>
                </c:pt>
                <c:pt idx="1715">
                  <c:v>2.2116837728875637E-2</c:v>
                </c:pt>
                <c:pt idx="1716">
                  <c:v>2.2114212222814008E-2</c:v>
                </c:pt>
                <c:pt idx="1717">
                  <c:v>2.2114173852858278E-2</c:v>
                </c:pt>
                <c:pt idx="1718">
                  <c:v>2.2113400383696153E-2</c:v>
                </c:pt>
                <c:pt idx="1719">
                  <c:v>2.2112621595029629E-2</c:v>
                </c:pt>
                <c:pt idx="1720">
                  <c:v>2.2111837486864419E-2</c:v>
                </c:pt>
                <c:pt idx="1721">
                  <c:v>2.2111666336601884E-2</c:v>
                </c:pt>
                <c:pt idx="1722">
                  <c:v>2.2110139342514448E-2</c:v>
                </c:pt>
                <c:pt idx="1723">
                  <c:v>2.2109453245440787E-2</c:v>
                </c:pt>
                <c:pt idx="1724">
                  <c:v>2.2108647859344951E-2</c:v>
                </c:pt>
                <c:pt idx="1725">
                  <c:v>2.2108453715127246E-2</c:v>
                </c:pt>
                <c:pt idx="1726">
                  <c:v>2.2106288033437293E-2</c:v>
                </c:pt>
                <c:pt idx="1727">
                  <c:v>2.2106199784282285E-2</c:v>
                </c:pt>
                <c:pt idx="1728">
                  <c:v>2.2105988391279228E-2</c:v>
                </c:pt>
                <c:pt idx="1729">
                  <c:v>2.2104541136993318E-2</c:v>
                </c:pt>
                <c:pt idx="1730">
                  <c:v>2.2103703834194792E-2</c:v>
                </c:pt>
                <c:pt idx="1731">
                  <c:v>2.2102861211968736E-2</c:v>
                </c:pt>
                <c:pt idx="1732">
                  <c:v>2.2102013270321727E-2</c:v>
                </c:pt>
                <c:pt idx="1733">
                  <c:v>2.2100424612247829E-2</c:v>
                </c:pt>
                <c:pt idx="1734">
                  <c:v>2.2099565704260887E-2</c:v>
                </c:pt>
                <c:pt idx="1735">
                  <c:v>2.209870147719661E-2</c:v>
                </c:pt>
                <c:pt idx="1736">
                  <c:v>2.2097831931062066E-2</c:v>
                </c:pt>
                <c:pt idx="1737">
                  <c:v>2.2096957065864762E-2</c:v>
                </c:pt>
                <c:pt idx="1738">
                  <c:v>2.2096076881609999E-2</c:v>
                </c:pt>
                <c:pt idx="1739">
                  <c:v>2.2095191378307049E-2</c:v>
                </c:pt>
                <c:pt idx="1740">
                  <c:v>2.2094300555961215E-2</c:v>
                </c:pt>
                <c:pt idx="1741">
                  <c:v>2.2094014014740725E-2</c:v>
                </c:pt>
                <c:pt idx="1742">
                  <c:v>2.2094330399428052E-2</c:v>
                </c:pt>
                <c:pt idx="1743">
                  <c:v>2.2093422313970785E-2</c:v>
                </c:pt>
                <c:pt idx="1744">
                  <c:v>2.2092508908533412E-2</c:v>
                </c:pt>
                <c:pt idx="1745">
                  <c:v>2.2091590183125055E-2</c:v>
                </c:pt>
                <c:pt idx="1746">
                  <c:v>2.2090058749604419E-2</c:v>
                </c:pt>
                <c:pt idx="1747">
                  <c:v>2.2088863435692743E-2</c:v>
                </c:pt>
                <c:pt idx="1748">
                  <c:v>2.2087927667521597E-2</c:v>
                </c:pt>
                <c:pt idx="1749">
                  <c:v>2.2086986579731606E-2</c:v>
                </c:pt>
                <c:pt idx="1750">
                  <c:v>2.2087856663960438E-2</c:v>
                </c:pt>
                <c:pt idx="1751">
                  <c:v>2.2086903622636298E-2</c:v>
                </c:pt>
                <c:pt idx="1752">
                  <c:v>2.2085945260753543E-2</c:v>
                </c:pt>
                <c:pt idx="1753">
                  <c:v>2.2084981578318185E-2</c:v>
                </c:pt>
                <c:pt idx="1754">
                  <c:v>2.208220134677855E-2</c:v>
                </c:pt>
                <c:pt idx="1755">
                  <c:v>2.2081228341439298E-2</c:v>
                </c:pt>
                <c:pt idx="1756">
                  <c:v>2.2080250016537115E-2</c:v>
                </c:pt>
                <c:pt idx="1757">
                  <c:v>2.2079266372077241E-2</c:v>
                </c:pt>
                <c:pt idx="1758">
                  <c:v>2.2080083358136039E-2</c:v>
                </c:pt>
                <c:pt idx="1759">
                  <c:v>2.2079087752553978E-2</c:v>
                </c:pt>
                <c:pt idx="1760">
                  <c:v>2.2078086826476471E-2</c:v>
                </c:pt>
                <c:pt idx="1761">
                  <c:v>2.2077681204784691E-2</c:v>
                </c:pt>
                <c:pt idx="1762">
                  <c:v>2.207606901286565E-2</c:v>
                </c:pt>
                <c:pt idx="1763">
                  <c:v>2.2073252795076069E-2</c:v>
                </c:pt>
                <c:pt idx="1764">
                  <c:v>2.2074029917368895E-2</c:v>
                </c:pt>
                <c:pt idx="1765">
                  <c:v>2.2073601244920828E-2</c:v>
                </c:pt>
                <c:pt idx="1766">
                  <c:v>2.2071969540051962E-2</c:v>
                </c:pt>
                <c:pt idx="1767">
                  <c:v>2.206913735362484E-2</c:v>
                </c:pt>
                <c:pt idx="1768">
                  <c:v>2.2066899979905158E-2</c:v>
                </c:pt>
                <c:pt idx="1769">
                  <c:v>2.2065853388918907E-2</c:v>
                </c:pt>
                <c:pt idx="1770">
                  <c:v>2.2064801479122952E-2</c:v>
                </c:pt>
                <c:pt idx="1771">
                  <c:v>2.2063744250525246E-2</c:v>
                </c:pt>
                <c:pt idx="1772">
                  <c:v>2.2063277542632129E-2</c:v>
                </c:pt>
                <c:pt idx="1773">
                  <c:v>2.2062209231437459E-2</c:v>
                </c:pt>
                <c:pt idx="1774">
                  <c:v>2.2061135601148172E-2</c:v>
                </c:pt>
                <c:pt idx="1775">
                  <c:v>2.2060056651769976E-2</c:v>
                </c:pt>
                <c:pt idx="1776">
                  <c:v>2.2058972383313419E-2</c:v>
                </c:pt>
                <c:pt idx="1777">
                  <c:v>2.2057289184590215E-2</c:v>
                </c:pt>
                <c:pt idx="1778">
                  <c:v>2.2056194724622256E-2</c:v>
                </c:pt>
                <c:pt idx="1779">
                  <c:v>2.2055094945920999E-2</c:v>
                </c:pt>
                <c:pt idx="1780">
                  <c:v>2.2054423749706946E-2</c:v>
                </c:pt>
                <c:pt idx="1781">
                  <c:v>2.2053471255148116E-2</c:v>
                </c:pt>
                <c:pt idx="1782">
                  <c:v>2.205235507239969E-2</c:v>
                </c:pt>
                <c:pt idx="1783">
                  <c:v>2.2051233570634824E-2</c:v>
                </c:pt>
                <c:pt idx="1784">
                  <c:v>2.2049460464152088E-2</c:v>
                </c:pt>
                <c:pt idx="1785">
                  <c:v>2.2048222476511087E-2</c:v>
                </c:pt>
                <c:pt idx="1786">
                  <c:v>2.2047247571235024E-2</c:v>
                </c:pt>
                <c:pt idx="1787">
                  <c:v>2.2046105242988882E-2</c:v>
                </c:pt>
                <c:pt idx="1788">
                  <c:v>2.2044957596090264E-2</c:v>
                </c:pt>
                <c:pt idx="1789">
                  <c:v>2.2043804630547999E-2</c:v>
                </c:pt>
                <c:pt idx="1790">
                  <c:v>2.2042646346371361E-2</c:v>
                </c:pt>
                <c:pt idx="1791">
                  <c:v>2.2041482743569624E-2</c:v>
                </c:pt>
                <c:pt idx="1792">
                  <c:v>2.2040313822151179E-2</c:v>
                </c:pt>
                <c:pt idx="1793">
                  <c:v>2.2039139582126187E-2</c:v>
                </c:pt>
                <c:pt idx="1794">
                  <c:v>2.2041475583687568E-2</c:v>
                </c:pt>
                <c:pt idx="1795">
                  <c:v>2.2039702567458765E-2</c:v>
                </c:pt>
                <c:pt idx="1796">
                  <c:v>2.2038510109291719E-2</c:v>
                </c:pt>
                <c:pt idx="1797">
                  <c:v>2.2037312330959714E-2</c:v>
                </c:pt>
                <c:pt idx="1798">
                  <c:v>2.2034356913653273E-2</c:v>
                </c:pt>
                <c:pt idx="1799">
                  <c:v>2.2033149855468719E-2</c:v>
                </c:pt>
                <c:pt idx="1800">
                  <c:v>2.2031937478105626E-2</c:v>
                </c:pt>
                <c:pt idx="1801">
                  <c:v>2.2030719781574039E-2</c:v>
                </c:pt>
                <c:pt idx="1802">
                  <c:v>2.2029496765882259E-2</c:v>
                </c:pt>
                <c:pt idx="1803">
                  <c:v>2.2030013938047325E-2</c:v>
                </c:pt>
                <c:pt idx="1804">
                  <c:v>2.2028778918833977E-2</c:v>
                </c:pt>
                <c:pt idx="1805">
                  <c:v>2.202753857953518E-2</c:v>
                </c:pt>
                <c:pt idx="1806">
                  <c:v>2.2026292920160392E-2</c:v>
                </c:pt>
                <c:pt idx="1807">
                  <c:v>2.2023301900382559E-2</c:v>
                </c:pt>
                <c:pt idx="1808">
                  <c:v>2.202204696994365E-2</c:v>
                </c:pt>
                <c:pt idx="1809">
                  <c:v>2.2020786720414871E-2</c:v>
                </c:pt>
                <c:pt idx="1810">
                  <c:v>2.2021835685159117E-2</c:v>
                </c:pt>
                <c:pt idx="1811">
                  <c:v>2.201998482250541E-2</c:v>
                </c:pt>
                <c:pt idx="1812">
                  <c:v>2.2018707242890408E-2</c:v>
                </c:pt>
                <c:pt idx="1813">
                  <c:v>2.2018001573144288E-2</c:v>
                </c:pt>
                <c:pt idx="1814">
                  <c:v>2.2016136123659338E-2</c:v>
                </c:pt>
                <c:pt idx="1815">
                  <c:v>2.2013113522927633E-2</c:v>
                </c:pt>
                <c:pt idx="1816">
                  <c:v>2.2013543724496903E-2</c:v>
                </c:pt>
                <c:pt idx="1817">
                  <c:v>2.2012814939480554E-2</c:v>
                </c:pt>
                <c:pt idx="1818">
                  <c:v>2.2010930045488198E-2</c:v>
                </c:pt>
                <c:pt idx="1819">
                  <c:v>2.2009615226067977E-2</c:v>
                </c:pt>
                <c:pt idx="1820">
                  <c:v>2.2005998821198091E-2</c:v>
                </c:pt>
                <c:pt idx="1821">
                  <c:v>2.2004675203781542E-2</c:v>
                </c:pt>
                <c:pt idx="1822">
                  <c:v>2.2003346267728471E-2</c:v>
                </c:pt>
                <c:pt idx="1823">
                  <c:v>2.2002012013048543E-2</c:v>
                </c:pt>
                <c:pt idx="1824">
                  <c:v>2.2001244693699785E-2</c:v>
                </c:pt>
                <c:pt idx="1825">
                  <c:v>2.1999899340140079E-2</c:v>
                </c:pt>
                <c:pt idx="1826">
                  <c:v>2.2000833779052285E-2</c:v>
                </c:pt>
                <c:pt idx="1827">
                  <c:v>2.1997192676296205E-2</c:v>
                </c:pt>
                <c:pt idx="1828">
                  <c:v>2.1995831366033877E-2</c:v>
                </c:pt>
                <c:pt idx="1829">
                  <c:v>2.1993894794408879E-2</c:v>
                </c:pt>
                <c:pt idx="1830">
                  <c:v>2.1992523309644442E-2</c:v>
                </c:pt>
                <c:pt idx="1831">
                  <c:v>2.1991146506338353E-2</c:v>
                </c:pt>
                <c:pt idx="1832">
                  <c:v>2.1989566504362065E-2</c:v>
                </c:pt>
                <c:pt idx="1833">
                  <c:v>2.1988945031749432E-2</c:v>
                </c:pt>
                <c:pt idx="1834">
                  <c:v>2.1987551808375822E-2</c:v>
                </c:pt>
                <c:pt idx="1835">
                  <c:v>2.1986153266189717E-2</c:v>
                </c:pt>
                <c:pt idx="1836">
                  <c:v>2.1984749405201166E-2</c:v>
                </c:pt>
                <c:pt idx="1837">
                  <c:v>2.1982773997777177E-2</c:v>
                </c:pt>
                <c:pt idx="1838">
                  <c:v>2.1981359964999274E-2</c:v>
                </c:pt>
                <c:pt idx="1839">
                  <c:v>2.1979940613771079E-2</c:v>
                </c:pt>
                <c:pt idx="1840">
                  <c:v>2.1978515944102248E-2</c:v>
                </c:pt>
                <c:pt idx="1841">
                  <c:v>2.1977085956005522E-2</c:v>
                </c:pt>
                <c:pt idx="1842">
                  <c:v>2.197565064949188E-2</c:v>
                </c:pt>
                <c:pt idx="1843">
                  <c:v>2.1974210024571863E-2</c:v>
                </c:pt>
                <c:pt idx="1844">
                  <c:v>2.1972764081259089E-2</c:v>
                </c:pt>
                <c:pt idx="1845">
                  <c:v>2.1971312819561897E-2</c:v>
                </c:pt>
                <c:pt idx="1846">
                  <c:v>2.1972666140682495E-2</c:v>
                </c:pt>
                <c:pt idx="1847">
                  <c:v>2.1970640431210258E-2</c:v>
                </c:pt>
                <c:pt idx="1848">
                  <c:v>2.1969171338358157E-2</c:v>
                </c:pt>
                <c:pt idx="1849">
                  <c:v>2.1967696925906242E-2</c:v>
                </c:pt>
                <c:pt idx="1850">
                  <c:v>2.1964536883573593E-2</c:v>
                </c:pt>
                <c:pt idx="1851">
                  <c:v>2.1963053241935194E-2</c:v>
                </c:pt>
                <c:pt idx="1852">
                  <c:v>2.1961564281680869E-2</c:v>
                </c:pt>
                <c:pt idx="1853">
                  <c:v>2.1960070002821967E-2</c:v>
                </c:pt>
                <c:pt idx="1854">
                  <c:v>2.1958570405369852E-2</c:v>
                </c:pt>
                <c:pt idx="1855">
                  <c:v>2.1958738740272953E-2</c:v>
                </c:pt>
                <c:pt idx="1856">
                  <c:v>2.1957227090960131E-2</c:v>
                </c:pt>
                <c:pt idx="1857">
                  <c:v>2.1955710122145481E-2</c:v>
                </c:pt>
                <c:pt idx="1858">
                  <c:v>2.1954187833840608E-2</c:v>
                </c:pt>
                <c:pt idx="1859">
                  <c:v>2.1950992639648712E-2</c:v>
                </c:pt>
                <c:pt idx="1860">
                  <c:v>2.1949461130896325E-2</c:v>
                </c:pt>
                <c:pt idx="1861">
                  <c:v>2.1947924303636776E-2</c:v>
                </c:pt>
                <c:pt idx="1862">
                  <c:v>2.1946382157882291E-2</c:v>
                </c:pt>
                <c:pt idx="1863">
                  <c:v>2.1944834693645103E-2</c:v>
                </c:pt>
                <c:pt idx="1864">
                  <c:v>2.1944942395417163E-2</c:v>
                </c:pt>
                <c:pt idx="1865">
                  <c:v>2.1943935845514545E-2</c:v>
                </c:pt>
                <c:pt idx="1866">
                  <c:v>2.1941818027255554E-2</c:v>
                </c:pt>
                <c:pt idx="1867">
                  <c:v>2.1940247864103368E-2</c:v>
                </c:pt>
                <c:pt idx="1868">
                  <c:v>2.1938672381586876E-2</c:v>
                </c:pt>
                <c:pt idx="1869">
                  <c:v>2.1937091579719837E-2</c:v>
                </c:pt>
                <c:pt idx="1870">
                  <c:v>2.1936056055734728E-2</c:v>
                </c:pt>
                <c:pt idx="1871">
                  <c:v>2.1933914017982233E-2</c:v>
                </c:pt>
                <c:pt idx="1872">
                  <c:v>2.1929568687782616E-2</c:v>
                </c:pt>
                <c:pt idx="1873">
                  <c:v>2.1927968993001114E-2</c:v>
                </c:pt>
                <c:pt idx="1874">
                  <c:v>2.1926363980504283E-2</c:v>
                </c:pt>
                <c:pt idx="1875">
                  <c:v>2.192475365030493E-2</c:v>
                </c:pt>
                <c:pt idx="1876">
                  <c:v>2.1923138002415864E-2</c:v>
                </c:pt>
                <c:pt idx="1877">
                  <c:v>2.1922064410541571E-2</c:v>
                </c:pt>
                <c:pt idx="1878">
                  <c:v>2.192043764897041E-2</c:v>
                </c:pt>
                <c:pt idx="1879">
                  <c:v>2.1918805569433836E-2</c:v>
                </c:pt>
                <c:pt idx="1880">
                  <c:v>2.1917168171945469E-2</c:v>
                </c:pt>
                <c:pt idx="1881">
                  <c:v>2.1914979998071318E-2</c:v>
                </c:pt>
                <c:pt idx="1882">
                  <c:v>2.1913332444313365E-2</c:v>
                </c:pt>
                <c:pt idx="1883">
                  <c:v>2.1911679572956234E-2</c:v>
                </c:pt>
                <c:pt idx="1884">
                  <c:v>2.1909784065790642E-2</c:v>
                </c:pt>
                <c:pt idx="1885">
                  <c:v>2.1908901415680446E-2</c:v>
                </c:pt>
                <c:pt idx="1886">
                  <c:v>2.1907232110755827E-2</c:v>
                </c:pt>
                <c:pt idx="1887">
                  <c:v>2.1905557487970771E-2</c:v>
                </c:pt>
                <c:pt idx="1888">
                  <c:v>2.1903877547339769E-2</c:v>
                </c:pt>
                <c:pt idx="1889">
                  <c:v>2.1901951103558567E-2</c:v>
                </c:pt>
                <c:pt idx="1890">
                  <c:v>2.1899718705677518E-2</c:v>
                </c:pt>
                <c:pt idx="1891">
                  <c:v>2.1898022534361412E-2</c:v>
                </c:pt>
                <c:pt idx="1892">
                  <c:v>2.1896321045568014E-2</c:v>
                </c:pt>
                <c:pt idx="1893">
                  <c:v>2.1894614239309697E-2</c:v>
                </c:pt>
                <c:pt idx="1894">
                  <c:v>2.1892902115600594E-2</c:v>
                </c:pt>
                <c:pt idx="1895">
                  <c:v>2.1891184674454389E-2</c:v>
                </c:pt>
                <c:pt idx="1896">
                  <c:v>2.1889461915885217E-2</c:v>
                </c:pt>
                <c:pt idx="1897">
                  <c:v>2.1887733839905887E-2</c:v>
                </c:pt>
                <c:pt idx="1898">
                  <c:v>2.1888686167564717E-2</c:v>
                </c:pt>
                <c:pt idx="1899">
                  <c:v>2.1886408421748178E-2</c:v>
                </c:pt>
                <c:pt idx="1900">
                  <c:v>2.1884662452230891E-2</c:v>
                </c:pt>
                <c:pt idx="1901">
                  <c:v>2.1882911164110098E-2</c:v>
                </c:pt>
                <c:pt idx="1902">
                  <c:v>2.1879548951118221E-2</c:v>
                </c:pt>
                <c:pt idx="1903">
                  <c:v>2.1877314579160229E-2</c:v>
                </c:pt>
                <c:pt idx="1904">
                  <c:v>2.1877625388272315E-2</c:v>
                </c:pt>
                <c:pt idx="1905">
                  <c:v>2.1875852825881826E-2</c:v>
                </c:pt>
                <c:pt idx="1906">
                  <c:v>2.1874608149834222E-2</c:v>
                </c:pt>
                <c:pt idx="1907">
                  <c:v>2.1872291745520637E-2</c:v>
                </c:pt>
                <c:pt idx="1908">
                  <c:v>2.1870503227578025E-2</c:v>
                </c:pt>
                <c:pt idx="1909">
                  <c:v>2.1868709391148142E-2</c:v>
                </c:pt>
                <c:pt idx="1910">
                  <c:v>2.1866910236243518E-2</c:v>
                </c:pt>
                <c:pt idx="1911">
                  <c:v>2.186510576288057E-2</c:v>
                </c:pt>
                <c:pt idx="1912">
                  <c:v>2.1863295971072692E-2</c:v>
                </c:pt>
                <c:pt idx="1913">
                  <c:v>2.1861480860835444E-2</c:v>
                </c:pt>
                <c:pt idx="1914">
                  <c:v>2.1860718996486613E-2</c:v>
                </c:pt>
                <c:pt idx="1915">
                  <c:v>2.185624811781145E-2</c:v>
                </c:pt>
                <c:pt idx="1916">
                  <c:v>2.1856003619691349E-2</c:v>
                </c:pt>
                <c:pt idx="1917">
                  <c:v>2.1854695059394413E-2</c:v>
                </c:pt>
                <c:pt idx="1918">
                  <c:v>2.1852325533717614E-2</c:v>
                </c:pt>
                <c:pt idx="1919">
                  <c:v>2.1850478513211775E-2</c:v>
                </c:pt>
                <c:pt idx="1920">
                  <c:v>2.1848626174380263E-2</c:v>
                </c:pt>
                <c:pt idx="1921">
                  <c:v>2.1846768517237342E-2</c:v>
                </c:pt>
                <c:pt idx="1922">
                  <c:v>2.1845430906803118E-2</c:v>
                </c:pt>
                <c:pt idx="1923">
                  <c:v>2.1843037248080774E-2</c:v>
                </c:pt>
                <c:pt idx="1924">
                  <c:v>2.183906585864584E-2</c:v>
                </c:pt>
                <c:pt idx="1925">
                  <c:v>2.1837188900912293E-2</c:v>
                </c:pt>
                <c:pt idx="1926">
                  <c:v>2.1835306626183725E-2</c:v>
                </c:pt>
                <c:pt idx="1927">
                  <c:v>2.183341903447427E-2</c:v>
                </c:pt>
                <c:pt idx="1928">
                  <c:v>2.1832048635056635E-2</c:v>
                </c:pt>
                <c:pt idx="1929">
                  <c:v>2.1830149915144349E-2</c:v>
                </c:pt>
                <c:pt idx="1930">
                  <c:v>2.1828245877986957E-2</c:v>
                </c:pt>
                <c:pt idx="1931">
                  <c:v>2.1826336523600273E-2</c:v>
                </c:pt>
                <c:pt idx="1932">
                  <c:v>2.1824421851999665E-2</c:v>
                </c:pt>
                <c:pt idx="1933">
                  <c:v>2.1821981828478287E-2</c:v>
                </c:pt>
                <c:pt idx="1934">
                  <c:v>2.1819749798374369E-2</c:v>
                </c:pt>
                <c:pt idx="1935">
                  <c:v>2.1818126891322058E-2</c:v>
                </c:pt>
                <c:pt idx="1936">
                  <c:v>2.1816191447470466E-2</c:v>
                </c:pt>
                <c:pt idx="1937">
                  <c:v>2.1814768736316607E-2</c:v>
                </c:pt>
                <c:pt idx="1938">
                  <c:v>2.1812822161752211E-2</c:v>
                </c:pt>
                <c:pt idx="1939">
                  <c:v>2.1810870270081502E-2</c:v>
                </c:pt>
                <c:pt idx="1940">
                  <c:v>2.1808913061319407E-2</c:v>
                </c:pt>
                <c:pt idx="1941">
                  <c:v>2.1806950535482622E-2</c:v>
                </c:pt>
                <c:pt idx="1942">
                  <c:v>2.1804467131504652E-2</c:v>
                </c:pt>
                <c:pt idx="1943">
                  <c:v>2.180249447017843E-2</c:v>
                </c:pt>
                <c:pt idx="1944">
                  <c:v>2.1800516492133208E-2</c:v>
                </c:pt>
                <c:pt idx="1945">
                  <c:v>2.1798533196688428E-2</c:v>
                </c:pt>
                <c:pt idx="1946">
                  <c:v>2.1796544560207305E-2</c:v>
                </c:pt>
                <c:pt idx="1947">
                  <c:v>2.1794550531384141E-2</c:v>
                </c:pt>
                <c:pt idx="1948">
                  <c:v>2.1792551057265932E-2</c:v>
                </c:pt>
                <c:pt idx="1949">
                  <c:v>2.1790546084901889E-2</c:v>
                </c:pt>
                <c:pt idx="1950">
                  <c:v>2.1791092526360158E-2</c:v>
                </c:pt>
                <c:pt idx="1951">
                  <c:v>2.178856290143083E-2</c:v>
                </c:pt>
                <c:pt idx="1952">
                  <c:v>2.1786538924306553E-2</c:v>
                </c:pt>
                <c:pt idx="1953">
                  <c:v>2.1782837392060283E-2</c:v>
                </c:pt>
                <c:pt idx="1954">
                  <c:v>2.1780946154042354E-2</c:v>
                </c:pt>
                <c:pt idx="1955">
                  <c:v>2.1780940945252382E-2</c:v>
                </c:pt>
                <c:pt idx="1956">
                  <c:v>2.1778385172751963E-2</c:v>
                </c:pt>
                <c:pt idx="1957">
                  <c:v>2.177633201501214E-2</c:v>
                </c:pt>
                <c:pt idx="1958">
                  <c:v>2.1774272865697945E-2</c:v>
                </c:pt>
                <c:pt idx="1959">
                  <c:v>2.1772207672993531E-2</c:v>
                </c:pt>
                <c:pt idx="1960">
                  <c:v>2.1770642049607696E-2</c:v>
                </c:pt>
                <c:pt idx="1961">
                  <c:v>2.1768058950148481E-2</c:v>
                </c:pt>
                <c:pt idx="1962">
                  <c:v>2.1765975316376581E-2</c:v>
                </c:pt>
                <c:pt idx="1963">
                  <c:v>2.1763885431951929E-2</c:v>
                </c:pt>
                <c:pt idx="1964">
                  <c:v>2.1761789245058245E-2</c:v>
                </c:pt>
                <c:pt idx="1965">
                  <c:v>2.1759686703882702E-2</c:v>
                </c:pt>
                <c:pt idx="1966">
                  <c:v>2.1757577756609452E-2</c:v>
                </c:pt>
                <c:pt idx="1967">
                  <c:v>2.1755462351424379E-2</c:v>
                </c:pt>
                <c:pt idx="1968">
                  <c:v>2.175334043651422E-2</c:v>
                </c:pt>
                <c:pt idx="1969">
                  <c:v>2.1751211960065291E-2</c:v>
                </c:pt>
                <c:pt idx="1970">
                  <c:v>2.1749576544554259E-2</c:v>
                </c:pt>
                <c:pt idx="1971">
                  <c:v>2.1746935116909338E-2</c:v>
                </c:pt>
                <c:pt idx="1972">
                  <c:v>2.1744786676877622E-2</c:v>
                </c:pt>
                <c:pt idx="1973">
                  <c:v>2.1742631549508517E-2</c:v>
                </c:pt>
                <c:pt idx="1974">
                  <c:v>2.1740966981329327E-2</c:v>
                </c:pt>
                <c:pt idx="1975">
                  <c:v>2.1738301232851049E-2</c:v>
                </c:pt>
                <c:pt idx="1976">
                  <c:v>2.1734141540142828E-2</c:v>
                </c:pt>
                <c:pt idx="1977">
                  <c:v>2.1731962097776582E-2</c:v>
                </c:pt>
                <c:pt idx="1978">
                  <c:v>2.1729775969732024E-2</c:v>
                </c:pt>
                <c:pt idx="1979">
                  <c:v>2.1727583156031682E-2</c:v>
                </c:pt>
                <c:pt idx="1980">
                  <c:v>2.1725877403824891E-2</c:v>
                </c:pt>
                <c:pt idx="1981">
                  <c:v>2.1723670608892607E-2</c:v>
                </c:pt>
                <c:pt idx="1982">
                  <c:v>2.1723426849058407E-2</c:v>
                </c:pt>
                <c:pt idx="1983">
                  <c:v>2.1719236961118854E-2</c:v>
                </c:pt>
                <c:pt idx="1984">
                  <c:v>2.171701010832219E-2</c:v>
                </c:pt>
                <c:pt idx="1985">
                  <c:v>2.1714285876262462E-2</c:v>
                </c:pt>
                <c:pt idx="1986">
                  <c:v>2.1712046263580191E-2</c:v>
                </c:pt>
                <c:pt idx="1987">
                  <c:v>2.1709799965418348E-2</c:v>
                </c:pt>
                <c:pt idx="1988">
                  <c:v>2.1707546981798571E-2</c:v>
                </c:pt>
                <c:pt idx="1989">
                  <c:v>2.170577555613035E-2</c:v>
                </c:pt>
                <c:pt idx="1990">
                  <c:v>2.1703508588208398E-2</c:v>
                </c:pt>
                <c:pt idx="1991">
                  <c:v>2.170123493451187E-2</c:v>
                </c:pt>
                <c:pt idx="1992">
                  <c:v>2.1698954595062735E-2</c:v>
                </c:pt>
                <c:pt idx="1993">
                  <c:v>2.1694228680466814E-2</c:v>
                </c:pt>
                <c:pt idx="1994">
                  <c:v>2.1693388793411084E-2</c:v>
                </c:pt>
                <c:pt idx="1995">
                  <c:v>2.1691085531557755E-2</c:v>
                </c:pt>
                <c:pt idx="1996">
                  <c:v>2.1687961456704239E-2</c:v>
                </c:pt>
                <c:pt idx="1997">
                  <c:v>2.1686458950923984E-2</c:v>
                </c:pt>
                <c:pt idx="1998">
                  <c:v>2.1684135632188784E-2</c:v>
                </c:pt>
                <c:pt idx="1999">
                  <c:v>2.1681805627874022E-2</c:v>
                </c:pt>
                <c:pt idx="2000">
                  <c:v>2.1678653458092809E-2</c:v>
                </c:pt>
                <c:pt idx="2001">
                  <c:v>2.1677606114476333E-2</c:v>
                </c:pt>
                <c:pt idx="2002">
                  <c:v>2.1675735328955927E-2</c:v>
                </c:pt>
                <c:pt idx="2003">
                  <c:v>2.1673377345133815E-2</c:v>
                </c:pt>
                <c:pt idx="2004">
                  <c:v>2.1671012675081435E-2</c:v>
                </c:pt>
                <c:pt idx="2005">
                  <c:v>2.1668641318824861E-2</c:v>
                </c:pt>
                <c:pt idx="2006">
                  <c:v>2.1665785859959513E-2</c:v>
                </c:pt>
                <c:pt idx="2007">
                  <c:v>2.1663401751637168E-2</c:v>
                </c:pt>
                <c:pt idx="2008">
                  <c:v>2.1660326645551769E-2</c:v>
                </c:pt>
                <c:pt idx="2009">
                  <c:v>2.1658613477764464E-2</c:v>
                </c:pt>
                <c:pt idx="2010">
                  <c:v>2.1656209312262593E-2</c:v>
                </c:pt>
                <c:pt idx="2011">
                  <c:v>2.1653927730375066E-2</c:v>
                </c:pt>
                <c:pt idx="2012">
                  <c:v>2.165185461329619E-2</c:v>
                </c:pt>
                <c:pt idx="2013">
                  <c:v>2.1649429768265768E-2</c:v>
                </c:pt>
                <c:pt idx="2014">
                  <c:v>2.1647122643712498E-2</c:v>
                </c:pt>
                <c:pt idx="2015">
                  <c:v>2.1644088200072572E-2</c:v>
                </c:pt>
                <c:pt idx="2016">
                  <c:v>2.1641643920869928E-2</c:v>
                </c:pt>
                <c:pt idx="2017">
                  <c:v>2.1639192956135589E-2</c:v>
                </c:pt>
                <c:pt idx="2018">
                  <c:v>2.1636735305894893E-2</c:v>
                </c:pt>
                <c:pt idx="2019">
                  <c:v>2.1635209575303124E-2</c:v>
                </c:pt>
                <c:pt idx="2020">
                  <c:v>2.1632268646811878E-2</c:v>
                </c:pt>
                <c:pt idx="2021">
                  <c:v>2.1629790314582439E-2</c:v>
                </c:pt>
                <c:pt idx="2022">
                  <c:v>2.1627305296564991E-2</c:v>
                </c:pt>
                <c:pt idx="2023">
                  <c:v>2.1624813592786032E-2</c:v>
                </c:pt>
                <c:pt idx="2024">
                  <c:v>2.1622315203269894E-2</c:v>
                </c:pt>
                <c:pt idx="2025">
                  <c:v>2.1619810128042205E-2</c:v>
                </c:pt>
                <c:pt idx="2026">
                  <c:v>2.1617298367127294E-2</c:v>
                </c:pt>
                <c:pt idx="2027">
                  <c:v>2.1614419596703946E-2</c:v>
                </c:pt>
                <c:pt idx="2028">
                  <c:v>2.1610966283006152E-2</c:v>
                </c:pt>
                <c:pt idx="2029">
                  <c:v>2.1608796821821388E-2</c:v>
                </c:pt>
                <c:pt idx="2030">
                  <c:v>2.1606259576435728E-2</c:v>
                </c:pt>
                <c:pt idx="2031">
                  <c:v>2.160371564625186E-2</c:v>
                </c:pt>
                <c:pt idx="2032">
                  <c:v>2.1601626238375856E-2</c:v>
                </c:pt>
                <c:pt idx="2033">
                  <c:v>2.1599068308553803E-2</c:v>
                </c:pt>
                <c:pt idx="2034">
                  <c:v>2.1596136774349343E-2</c:v>
                </c:pt>
                <c:pt idx="2035">
                  <c:v>2.1593932393631599E-2</c:v>
                </c:pt>
                <c:pt idx="2036">
                  <c:v>2.1591354408582994E-2</c:v>
                </c:pt>
                <c:pt idx="2037">
                  <c:v>2.1588769738510708E-2</c:v>
                </c:pt>
                <c:pt idx="2038">
                  <c:v>2.1585350313757964E-2</c:v>
                </c:pt>
                <c:pt idx="2039">
                  <c:v>2.1583123555080297E-2</c:v>
                </c:pt>
                <c:pt idx="2040">
                  <c:v>2.1580975618411657E-2</c:v>
                </c:pt>
                <c:pt idx="2041">
                  <c:v>2.1578364208506291E-2</c:v>
                </c:pt>
                <c:pt idx="2042">
                  <c:v>2.1575746113707411E-2</c:v>
                </c:pt>
                <c:pt idx="2043">
                  <c:v>2.1573121334043412E-2</c:v>
                </c:pt>
                <c:pt idx="2044">
                  <c:v>2.1570489869538315E-2</c:v>
                </c:pt>
                <c:pt idx="2045">
                  <c:v>2.156702140068583E-2</c:v>
                </c:pt>
                <c:pt idx="2046">
                  <c:v>2.1564376246698994E-2</c:v>
                </c:pt>
                <c:pt idx="2047">
                  <c:v>2.1561724408333396E-2</c:v>
                </c:pt>
                <c:pt idx="2048">
                  <c:v>2.1559065885615382E-2</c:v>
                </c:pt>
                <c:pt idx="2049">
                  <c:v>2.155640067857131E-2</c:v>
                </c:pt>
                <c:pt idx="2050">
                  <c:v>2.1553728787228409E-2</c:v>
                </c:pt>
                <c:pt idx="2051">
                  <c:v>2.1551050211613472E-2</c:v>
                </c:pt>
                <c:pt idx="2052">
                  <c:v>2.1548364951751969E-2</c:v>
                </c:pt>
                <c:pt idx="2053">
                  <c:v>2.1545673007673332E-2</c:v>
                </c:pt>
                <c:pt idx="2054">
                  <c:v>2.154386866827461E-2</c:v>
                </c:pt>
                <c:pt idx="2055">
                  <c:v>2.1541162078829001E-2</c:v>
                </c:pt>
                <c:pt idx="2056">
                  <c:v>2.1538448804496398E-2</c:v>
                </c:pt>
                <c:pt idx="2057">
                  <c:v>2.1535728845302003E-2</c:v>
                </c:pt>
                <c:pt idx="2058">
                  <c:v>2.153255763483684E-2</c:v>
                </c:pt>
                <c:pt idx="2059">
                  <c:v>2.152904295006542E-2</c:v>
                </c:pt>
                <c:pt idx="2060">
                  <c:v>2.1526301667042766E-2</c:v>
                </c:pt>
                <c:pt idx="2061">
                  <c:v>2.1523553699652954E-2</c:v>
                </c:pt>
                <c:pt idx="2062">
                  <c:v>2.1520799047922628E-2</c:v>
                </c:pt>
                <c:pt idx="2063">
                  <c:v>2.1519361117882572E-2</c:v>
                </c:pt>
                <c:pt idx="2064">
                  <c:v>2.1516591171309815E-2</c:v>
                </c:pt>
                <c:pt idx="2065">
                  <c:v>2.1513814539358356E-2</c:v>
                </c:pt>
                <c:pt idx="2066">
                  <c:v>2.1511031222056557E-2</c:v>
                </c:pt>
                <c:pt idx="2067">
                  <c:v>2.1506925525150062E-2</c:v>
                </c:pt>
                <c:pt idx="2068">
                  <c:v>2.1504130767967224E-2</c:v>
                </c:pt>
                <c:pt idx="2069">
                  <c:v>2.150132932664044E-2</c:v>
                </c:pt>
                <c:pt idx="2070">
                  <c:v>2.1500267644322533E-2</c:v>
                </c:pt>
                <c:pt idx="2071">
                  <c:v>2.1497014356292997E-2</c:v>
                </c:pt>
                <c:pt idx="2072">
                  <c:v>2.1494190927490844E-2</c:v>
                </c:pt>
                <c:pt idx="2073">
                  <c:v>2.1491795422350427E-2</c:v>
                </c:pt>
                <c:pt idx="2074">
                  <c:v>2.1488524014467273E-2</c:v>
                </c:pt>
                <c:pt idx="2075">
                  <c:v>2.1484380313245916E-2</c:v>
                </c:pt>
                <c:pt idx="2076">
                  <c:v>2.1482830361079373E-2</c:v>
                </c:pt>
                <c:pt idx="2077">
                  <c:v>2.1480405529623908E-2</c:v>
                </c:pt>
                <c:pt idx="2078">
                  <c:v>2.1477109967560502E-2</c:v>
                </c:pt>
                <c:pt idx="2079">
                  <c:v>2.1472947291710953E-2</c:v>
                </c:pt>
                <c:pt idx="2080">
                  <c:v>2.1469211764040375E-2</c:v>
                </c:pt>
                <c:pt idx="2081">
                  <c:v>2.1466331411737628E-2</c:v>
                </c:pt>
                <c:pt idx="2082">
                  <c:v>2.1463444376405943E-2</c:v>
                </c:pt>
                <c:pt idx="2083">
                  <c:v>2.1460550658075353E-2</c:v>
                </c:pt>
                <c:pt idx="2084">
                  <c:v>2.1458077965365824E-2</c:v>
                </c:pt>
                <c:pt idx="2085">
                  <c:v>2.1455170231405838E-2</c:v>
                </c:pt>
                <c:pt idx="2086">
                  <c:v>2.1452255814163355E-2</c:v>
                </c:pt>
                <c:pt idx="2087">
                  <c:v>2.1449334713665162E-2</c:v>
                </c:pt>
                <c:pt idx="2088">
                  <c:v>2.1446406929942451E-2</c:v>
                </c:pt>
                <c:pt idx="2089">
                  <c:v>2.1443048006720585E-2</c:v>
                </c:pt>
                <c:pt idx="2090">
                  <c:v>2.1440107508204964E-2</c:v>
                </c:pt>
                <c:pt idx="2091">
                  <c:v>2.1437160326921858E-2</c:v>
                </c:pt>
                <c:pt idx="2092">
                  <c:v>2.1433783936800996E-2</c:v>
                </c:pt>
                <c:pt idx="2093">
                  <c:v>2.1431667763984388E-2</c:v>
                </c:pt>
                <c:pt idx="2094">
                  <c:v>2.1428699881531184E-2</c:v>
                </c:pt>
                <c:pt idx="2095">
                  <c:v>2.1425725316060323E-2</c:v>
                </c:pt>
                <c:pt idx="2096">
                  <c:v>2.1422744067599916E-2</c:v>
                </c:pt>
                <c:pt idx="2097">
                  <c:v>2.1419336902777541E-2</c:v>
                </c:pt>
                <c:pt idx="2098">
                  <c:v>2.1416342942955822E-2</c:v>
                </c:pt>
                <c:pt idx="2099">
                  <c:v>2.1413342300603329E-2</c:v>
                </c:pt>
                <c:pt idx="2100">
                  <c:v>2.141033497575098E-2</c:v>
                </c:pt>
                <c:pt idx="2101">
                  <c:v>2.1407320968429688E-2</c:v>
                </c:pt>
                <c:pt idx="2102">
                  <c:v>2.1404300278669044E-2</c:v>
                </c:pt>
                <c:pt idx="2103">
                  <c:v>2.1401272906497754E-2</c:v>
                </c:pt>
                <c:pt idx="2104">
                  <c:v>2.1398238851947613E-2</c:v>
                </c:pt>
                <c:pt idx="2105">
                  <c:v>2.1395198115049096E-2</c:v>
                </c:pt>
                <c:pt idx="2106">
                  <c:v>2.1394629974788745E-2</c:v>
                </c:pt>
                <c:pt idx="2107">
                  <c:v>2.1391159486624976E-2</c:v>
                </c:pt>
                <c:pt idx="2108">
                  <c:v>2.1388095411220821E-2</c:v>
                </c:pt>
                <c:pt idx="2109">
                  <c:v>2.1385024651755187E-2</c:v>
                </c:pt>
                <c:pt idx="2110">
                  <c:v>2.1380715541425697E-2</c:v>
                </c:pt>
                <c:pt idx="2111">
                  <c:v>2.137763339240532E-2</c:v>
                </c:pt>
                <c:pt idx="2112">
                  <c:v>2.1374544560516913E-2</c:v>
                </c:pt>
                <c:pt idx="2113">
                  <c:v>2.137144904579193E-2</c:v>
                </c:pt>
                <c:pt idx="2114">
                  <c:v>2.1368346848261815E-2</c:v>
                </c:pt>
                <c:pt idx="2115">
                  <c:v>2.1366459731438015E-2</c:v>
                </c:pt>
                <c:pt idx="2116">
                  <c:v>2.1363342184427363E-2</c:v>
                </c:pt>
                <c:pt idx="2117">
                  <c:v>2.1360217953609227E-2</c:v>
                </c:pt>
                <c:pt idx="2118">
                  <c:v>2.1357087039014545E-2</c:v>
                </c:pt>
                <c:pt idx="2119">
                  <c:v>2.1352735619624141E-2</c:v>
                </c:pt>
                <c:pt idx="2120">
                  <c:v>2.134959332591934E-2</c:v>
                </c:pt>
                <c:pt idx="2121">
                  <c:v>2.1346444349630435E-2</c:v>
                </c:pt>
                <c:pt idx="2122">
                  <c:v>2.1345301540968354E-2</c:v>
                </c:pt>
                <c:pt idx="2123">
                  <c:v>2.1341734069032687E-2</c:v>
                </c:pt>
                <c:pt idx="2124">
                  <c:v>2.1338161193963832E-2</c:v>
                </c:pt>
                <c:pt idx="2125">
                  <c:v>2.1335384023244666E-2</c:v>
                </c:pt>
                <c:pt idx="2126">
                  <c:v>2.1331799110203803E-2</c:v>
                </c:pt>
                <c:pt idx="2127">
                  <c:v>2.132860804308143E-2</c:v>
                </c:pt>
                <c:pt idx="2128">
                  <c:v>2.1325410292507417E-2</c:v>
                </c:pt>
                <c:pt idx="2129">
                  <c:v>2.1322205858513996E-2</c:v>
                </c:pt>
                <c:pt idx="2130">
                  <c:v>2.1319391941436561E-2</c:v>
                </c:pt>
                <c:pt idx="2131">
                  <c:v>2.1315776940403437E-2</c:v>
                </c:pt>
                <c:pt idx="2132">
                  <c:v>2.1310572403274816E-2</c:v>
                </c:pt>
                <c:pt idx="2133">
                  <c:v>2.1307344573162891E-2</c:v>
                </c:pt>
                <c:pt idx="2134">
                  <c:v>2.1304110061608827E-2</c:v>
                </c:pt>
                <c:pt idx="2135">
                  <c:v>2.1300868868645302E-2</c:v>
                </c:pt>
                <c:pt idx="2136">
                  <c:v>2.1298014429768124E-2</c:v>
                </c:pt>
                <c:pt idx="2137">
                  <c:v>2.1294759205314175E-2</c:v>
                </c:pt>
                <c:pt idx="2138">
                  <c:v>2.1291497299185676E-2</c:v>
                </c:pt>
                <c:pt idx="2139">
                  <c:v>2.1288228711415121E-2</c:v>
                </c:pt>
                <c:pt idx="2140">
                  <c:v>2.1284953442035456E-2</c:v>
                </c:pt>
                <c:pt idx="2141">
                  <c:v>2.1281281403066954E-2</c:v>
                </c:pt>
                <c:pt idx="2142">
                  <c:v>2.1277523186895096E-2</c:v>
                </c:pt>
                <c:pt idx="2143">
                  <c:v>2.1274698798068412E-2</c:v>
                </c:pt>
                <c:pt idx="2144">
                  <c:v>2.1270925310740724E-2</c:v>
                </c:pt>
                <c:pt idx="2145">
                  <c:v>2.1268476872158198E-2</c:v>
                </c:pt>
                <c:pt idx="2146">
                  <c:v>2.1265161513818687E-2</c:v>
                </c:pt>
                <c:pt idx="2147">
                  <c:v>2.1261839474100652E-2</c:v>
                </c:pt>
                <c:pt idx="2148">
                  <c:v>2.1258510753038782E-2</c:v>
                </c:pt>
                <c:pt idx="2149">
                  <c:v>2.1252788829820908E-2</c:v>
                </c:pt>
                <c:pt idx="2150">
                  <c:v>2.125097133744273E-2</c:v>
                </c:pt>
                <c:pt idx="2151">
                  <c:v>2.12476222919523E-2</c:v>
                </c:pt>
                <c:pt idx="2152">
                  <c:v>2.1244266565615493E-2</c:v>
                </c:pt>
                <c:pt idx="2153">
                  <c:v>2.1240904158466318E-2</c:v>
                </c:pt>
                <c:pt idx="2154">
                  <c:v>2.12375350705379E-2</c:v>
                </c:pt>
                <c:pt idx="2155">
                  <c:v>2.1234159301862916E-2</c:v>
                </c:pt>
                <c:pt idx="2156">
                  <c:v>2.123077685247626E-2</c:v>
                </c:pt>
                <c:pt idx="2157">
                  <c:v>2.1227387722411051E-2</c:v>
                </c:pt>
                <c:pt idx="2158">
                  <c:v>2.1225884127188791E-2</c:v>
                </c:pt>
                <c:pt idx="2159">
                  <c:v>2.1222100585084572E-2</c:v>
                </c:pt>
                <c:pt idx="2160">
                  <c:v>2.1218688704459195E-2</c:v>
                </c:pt>
                <c:pt idx="2161">
                  <c:v>2.1215270141862516E-2</c:v>
                </c:pt>
                <c:pt idx="2162">
                  <c:v>2.1211844897329107E-2</c:v>
                </c:pt>
                <c:pt idx="2163">
                  <c:v>2.1205699585200723E-2</c:v>
                </c:pt>
                <c:pt idx="2164">
                  <c:v>2.1204974362592943E-2</c:v>
                </c:pt>
                <c:pt idx="2165">
                  <c:v>2.1201529072459757E-2</c:v>
                </c:pt>
                <c:pt idx="2166">
                  <c:v>2.1198077100529834E-2</c:v>
                </c:pt>
                <c:pt idx="2167">
                  <c:v>2.1194618446838603E-2</c:v>
                </c:pt>
                <c:pt idx="2168">
                  <c:v>2.1191153111421498E-2</c:v>
                </c:pt>
                <c:pt idx="2169">
                  <c:v>2.1187681094313515E-2</c:v>
                </c:pt>
                <c:pt idx="2170">
                  <c:v>2.1184202395550522E-2</c:v>
                </c:pt>
                <c:pt idx="2171">
                  <c:v>2.1180717015167511E-2</c:v>
                </c:pt>
                <c:pt idx="2172">
                  <c:v>2.1177224953200353E-2</c:v>
                </c:pt>
                <c:pt idx="2173">
                  <c:v>2.1173726209684041E-2</c:v>
                </c:pt>
                <c:pt idx="2174">
                  <c:v>2.1170955671831762E-2</c:v>
                </c:pt>
                <c:pt idx="2175">
                  <c:v>2.1167075464476316E-2</c:v>
                </c:pt>
                <c:pt idx="2176">
                  <c:v>2.1163189890200988E-2</c:v>
                </c:pt>
                <c:pt idx="2177">
                  <c:v>2.1160029840760465E-2</c:v>
                </c:pt>
                <c:pt idx="2178">
                  <c:v>2.1156132270124743E-2</c:v>
                </c:pt>
                <c:pt idx="2179">
                  <c:v>2.1152957490151229E-2</c:v>
                </c:pt>
                <c:pt idx="2180">
                  <c:v>2.1149047924713466E-2</c:v>
                </c:pt>
                <c:pt idx="2181">
                  <c:v>2.1145495730098041E-2</c:v>
                </c:pt>
                <c:pt idx="2182">
                  <c:v>2.114229885194693E-2</c:v>
                </c:pt>
                <c:pt idx="2183">
                  <c:v>2.113837129722736E-2</c:v>
                </c:pt>
                <c:pt idx="2184">
                  <c:v>2.1133356039344766E-2</c:v>
                </c:pt>
                <c:pt idx="2185">
                  <c:v>2.1129779864254784E-2</c:v>
                </c:pt>
                <c:pt idx="2186">
                  <c:v>2.1126197009494946E-2</c:v>
                </c:pt>
                <c:pt idx="2187">
                  <c:v>2.112260747509926E-2</c:v>
                </c:pt>
                <c:pt idx="2188">
                  <c:v>2.1119011261103493E-2</c:v>
                </c:pt>
                <c:pt idx="2189">
                  <c:v>2.1115765766298065E-2</c:v>
                </c:pt>
                <c:pt idx="2190">
                  <c:v>2.1112155505495226E-2</c:v>
                </c:pt>
                <c:pt idx="2191">
                  <c:v>2.1108538564849337E-2</c:v>
                </c:pt>
                <c:pt idx="2192">
                  <c:v>2.1104914944396848E-2</c:v>
                </c:pt>
                <c:pt idx="2193">
                  <c:v>2.1100929998396304E-2</c:v>
                </c:pt>
                <c:pt idx="2194">
                  <c:v>2.1096086913715867E-2</c:v>
                </c:pt>
                <c:pt idx="2195">
                  <c:v>2.1093650737378258E-2</c:v>
                </c:pt>
                <c:pt idx="2196">
                  <c:v>2.1090001087885581E-2</c:v>
                </c:pt>
                <c:pt idx="2197">
                  <c:v>2.1086696646313973E-2</c:v>
                </c:pt>
                <c:pt idx="2198">
                  <c:v>2.1083032947788755E-2</c:v>
                </c:pt>
                <c:pt idx="2199">
                  <c:v>2.1079362569712996E-2</c:v>
                </c:pt>
                <c:pt idx="2200">
                  <c:v>2.1075685512123597E-2</c:v>
                </c:pt>
                <c:pt idx="2201">
                  <c:v>2.1072001775057442E-2</c:v>
                </c:pt>
                <c:pt idx="2202">
                  <c:v>2.1067962927453995E-2</c:v>
                </c:pt>
                <c:pt idx="2203">
                  <c:v>2.1064266523811156E-2</c:v>
                </c:pt>
                <c:pt idx="2204">
                  <c:v>2.1060563441151637E-2</c:v>
                </c:pt>
                <c:pt idx="2205">
                  <c:v>2.1056853682666701E-2</c:v>
                </c:pt>
                <c:pt idx="2206">
                  <c:v>2.105313735581426E-2</c:v>
                </c:pt>
                <c:pt idx="2207">
                  <c:v>2.1049414693701106E-2</c:v>
                </c:pt>
                <c:pt idx="2208">
                  <c:v>2.1045685936915338E-2</c:v>
                </c:pt>
                <c:pt idx="2209">
                  <c:v>2.1041951326042852E-2</c:v>
                </c:pt>
                <c:pt idx="2210">
                  <c:v>2.1039927619516511E-2</c:v>
                </c:pt>
                <c:pt idx="2211">
                  <c:v>2.1035836744447377E-2</c:v>
                </c:pt>
                <c:pt idx="2212">
                  <c:v>2.1032084079548118E-2</c:v>
                </c:pt>
                <c:pt idx="2213">
                  <c:v>2.1028326617781957E-2</c:v>
                </c:pt>
                <c:pt idx="2214">
                  <c:v>2.1021730574324E-2</c:v>
                </c:pt>
                <c:pt idx="2215">
                  <c:v>2.1021139208783918E-2</c:v>
                </c:pt>
                <c:pt idx="2216">
                  <c:v>2.1017027805581723E-2</c:v>
                </c:pt>
                <c:pt idx="2217">
                  <c:v>2.101325351063725E-2</c:v>
                </c:pt>
                <c:pt idx="2218">
                  <c:v>2.1009815433922038E-2</c:v>
                </c:pt>
                <c:pt idx="2219">
                  <c:v>2.1005694296975741E-2</c:v>
                </c:pt>
                <c:pt idx="2220">
                  <c:v>2.1001909849100664E-2</c:v>
                </c:pt>
                <c:pt idx="2221">
                  <c:v>2.0998122487752881E-2</c:v>
                </c:pt>
                <c:pt idx="2222">
                  <c:v>2.0994332448349265E-2</c:v>
                </c:pt>
                <c:pt idx="2223">
                  <c:v>2.0990539966304535E-2</c:v>
                </c:pt>
                <c:pt idx="2224">
                  <c:v>2.0986745277031243E-2</c:v>
                </c:pt>
                <c:pt idx="2225">
                  <c:v>2.0982948615940213E-2</c:v>
                </c:pt>
                <c:pt idx="2226">
                  <c:v>2.0979825067585191E-2</c:v>
                </c:pt>
                <c:pt idx="2227">
                  <c:v>2.0974338750733498E-2</c:v>
                </c:pt>
                <c:pt idx="2228">
                  <c:v>2.0971549155840881E-2</c:v>
                </c:pt>
                <c:pt idx="2229">
                  <c:v>2.0968083614985606E-2</c:v>
                </c:pt>
                <c:pt idx="2230">
                  <c:v>2.0963943972468306E-2</c:v>
                </c:pt>
                <c:pt idx="2231">
                  <c:v>2.0960140416675821E-2</c:v>
                </c:pt>
                <c:pt idx="2232">
                  <c:v>2.0956336399291054E-2</c:v>
                </c:pt>
                <c:pt idx="2233">
                  <c:v>2.0952531923403864E-2</c:v>
                </c:pt>
                <c:pt idx="2234">
                  <c:v>2.0949062376691478E-2</c:v>
                </c:pt>
                <c:pt idx="2235">
                  <c:v>2.0944921596137329E-2</c:v>
                </c:pt>
                <c:pt idx="2236">
                  <c:v>2.0940111032591975E-2</c:v>
                </c:pt>
                <c:pt idx="2237">
                  <c:v>2.0936305481552408E-2</c:v>
                </c:pt>
                <c:pt idx="2238">
                  <c:v>2.0932499471984677E-2</c:v>
                </c:pt>
                <c:pt idx="2239">
                  <c:v>2.0928693003891424E-2</c:v>
                </c:pt>
                <c:pt idx="2240">
                  <c:v>2.0924886077274402E-2</c:v>
                </c:pt>
                <c:pt idx="2241">
                  <c:v>2.092207961058155E-2</c:v>
                </c:pt>
                <c:pt idx="2242">
                  <c:v>2.0918271008303024E-2</c:v>
                </c:pt>
                <c:pt idx="2243">
                  <c:v>2.091479505879211E-2</c:v>
                </c:pt>
                <c:pt idx="2244">
                  <c:v>2.091065242832468E-2</c:v>
                </c:pt>
                <c:pt idx="2245">
                  <c:v>2.0905844566436422E-2</c:v>
                </c:pt>
                <c:pt idx="2246">
                  <c:v>2.0900402029363094E-2</c:v>
                </c:pt>
                <c:pt idx="2247">
                  <c:v>2.0898224752531301E-2</c:v>
                </c:pt>
                <c:pt idx="2248">
                  <c:v>2.0894414157824708E-2</c:v>
                </c:pt>
                <c:pt idx="2249">
                  <c:v>2.089159795521571E-2</c:v>
                </c:pt>
                <c:pt idx="2250">
                  <c:v>2.0887785685215921E-2</c:v>
                </c:pt>
                <c:pt idx="2251">
                  <c:v>2.0883972956762965E-2</c:v>
                </c:pt>
                <c:pt idx="2252">
                  <c:v>2.0880159769859866E-2</c:v>
                </c:pt>
                <c:pt idx="2253">
                  <c:v>2.0875354306854679E-2</c:v>
                </c:pt>
                <c:pt idx="2254">
                  <c:v>2.0871540961191704E-2</c:v>
                </c:pt>
                <c:pt idx="2255">
                  <c:v>2.0867727157045365E-2</c:v>
                </c:pt>
                <c:pt idx="2256">
                  <c:v>2.0863912894418742E-2</c:v>
                </c:pt>
                <c:pt idx="2257">
                  <c:v>2.0860098173313149E-2</c:v>
                </c:pt>
                <c:pt idx="2258">
                  <c:v>2.0856282993732978E-2</c:v>
                </c:pt>
                <c:pt idx="2259">
                  <c:v>2.0852467355679548E-2</c:v>
                </c:pt>
                <c:pt idx="2260">
                  <c:v>2.0848651259155495E-2</c:v>
                </c:pt>
                <c:pt idx="2261">
                  <c:v>2.0844834704164771E-2</c:v>
                </c:pt>
                <c:pt idx="2262">
                  <c:v>2.0842330995726365E-2</c:v>
                </c:pt>
                <c:pt idx="2263">
                  <c:v>2.0838184456977691E-2</c:v>
                </c:pt>
                <c:pt idx="2264">
                  <c:v>2.0834365768881143E-2</c:v>
                </c:pt>
                <c:pt idx="2265">
                  <c:v>2.0830546622369453E-2</c:v>
                </c:pt>
                <c:pt idx="2266">
                  <c:v>2.0826727017445215E-2</c:v>
                </c:pt>
                <c:pt idx="2267">
                  <c:v>2.0822906954111015E-2</c:v>
                </c:pt>
                <c:pt idx="2268">
                  <c:v>2.0819413225999246E-2</c:v>
                </c:pt>
                <c:pt idx="2269">
                  <c:v>2.0812429000949737E-2</c:v>
                </c:pt>
                <c:pt idx="2270">
                  <c:v>2.0811444013676749E-2</c:v>
                </c:pt>
                <c:pt idx="2271">
                  <c:v>2.080762211673037E-2</c:v>
                </c:pt>
                <c:pt idx="2272">
                  <c:v>2.0804125545002852E-2</c:v>
                </c:pt>
                <c:pt idx="2273">
                  <c:v>2.0799976947650942E-2</c:v>
                </c:pt>
                <c:pt idx="2274">
                  <c:v>2.0796153675523944E-2</c:v>
                </c:pt>
                <c:pt idx="2275">
                  <c:v>2.079135479668864E-2</c:v>
                </c:pt>
                <c:pt idx="2276">
                  <c:v>2.0788505756107044E-2</c:v>
                </c:pt>
                <c:pt idx="2277">
                  <c:v>2.0784681108822759E-2</c:v>
                </c:pt>
                <c:pt idx="2278">
                  <c:v>2.0780856003158762E-2</c:v>
                </c:pt>
                <c:pt idx="2279">
                  <c:v>2.0777354455745609E-2</c:v>
                </c:pt>
                <c:pt idx="2280">
                  <c:v>2.0773204416701139E-2</c:v>
                </c:pt>
                <c:pt idx="2281">
                  <c:v>2.0769377935912697E-2</c:v>
                </c:pt>
                <c:pt idx="2282">
                  <c:v>2.0765874256314518E-2</c:v>
                </c:pt>
                <c:pt idx="2283">
                  <c:v>2.0761723599230807E-2</c:v>
                </c:pt>
                <c:pt idx="2284">
                  <c:v>2.0757895743342546E-2</c:v>
                </c:pt>
                <c:pt idx="2285">
                  <c:v>2.0754067429093151E-2</c:v>
                </c:pt>
                <c:pt idx="2286">
                  <c:v>2.0750560906818542E-2</c:v>
                </c:pt>
                <c:pt idx="2287">
                  <c:v>2.0746409425521334E-2</c:v>
                </c:pt>
                <c:pt idx="2288">
                  <c:v>2.0741614428395432E-2</c:v>
                </c:pt>
                <c:pt idx="2289">
                  <c:v>2.073746349686454E-2</c:v>
                </c:pt>
                <c:pt idx="2290">
                  <c:v>2.0733633899657676E-2</c:v>
                </c:pt>
                <c:pt idx="2291">
                  <c:v>2.0729803844049318E-2</c:v>
                </c:pt>
                <c:pt idx="2292">
                  <c:v>2.0725973330041232E-2</c:v>
                </c:pt>
                <c:pt idx="2293">
                  <c:v>2.0723744899154239E-2</c:v>
                </c:pt>
                <c:pt idx="2294">
                  <c:v>2.0718631206577857E-2</c:v>
                </c:pt>
                <c:pt idx="2295">
                  <c:v>2.0714799065272477E-2</c:v>
                </c:pt>
                <c:pt idx="2296">
                  <c:v>2.07109664655931E-2</c:v>
                </c:pt>
                <c:pt idx="2297">
                  <c:v>2.0706813884103829E-2</c:v>
                </c:pt>
                <c:pt idx="2298">
                  <c:v>2.0702980619755239E-2</c:v>
                </c:pt>
                <c:pt idx="2299">
                  <c:v>2.0699146897026351E-2</c:v>
                </c:pt>
                <c:pt idx="2300">
                  <c:v>2.0695312715918492E-2</c:v>
                </c:pt>
                <c:pt idx="2301">
                  <c:v>2.0691796591673195E-2</c:v>
                </c:pt>
                <c:pt idx="2302">
                  <c:v>2.0687961241803412E-2</c:v>
                </c:pt>
                <c:pt idx="2303">
                  <c:v>2.0684125433577637E-2</c:v>
                </c:pt>
                <c:pt idx="2304">
                  <c:v>2.0680289166998943E-2</c:v>
                </c:pt>
                <c:pt idx="2305">
                  <c:v>2.0673942458744911E-2</c:v>
                </c:pt>
                <c:pt idx="2306">
                  <c:v>2.0670105265504189E-2</c:v>
                </c:pt>
                <c:pt idx="2307">
                  <c:v>2.0666267613905696E-2</c:v>
                </c:pt>
                <c:pt idx="2308">
                  <c:v>2.066242950395164E-2</c:v>
                </c:pt>
                <c:pt idx="2309">
                  <c:v>2.065859093564467E-2</c:v>
                </c:pt>
                <c:pt idx="2310">
                  <c:v>2.0654751908987436E-2</c:v>
                </c:pt>
                <c:pt idx="2311">
                  <c:v>2.065091242398347E-2</c:v>
                </c:pt>
                <c:pt idx="2312">
                  <c:v>2.0647072480634101E-2</c:v>
                </c:pt>
                <c:pt idx="2313">
                  <c:v>2.0643547427054376E-2</c:v>
                </c:pt>
                <c:pt idx="2314">
                  <c:v>2.0640336471729109E-2</c:v>
                </c:pt>
                <c:pt idx="2315">
                  <c:v>2.0636494397879172E-2</c:v>
                </c:pt>
                <c:pt idx="2316">
                  <c:v>2.0632651865738001E-2</c:v>
                </c:pt>
                <c:pt idx="2317">
                  <c:v>2.0628808875309945E-2</c:v>
                </c:pt>
                <c:pt idx="2318">
                  <c:v>2.0624651361596372E-2</c:v>
                </c:pt>
                <c:pt idx="2319">
                  <c:v>2.0619709434999463E-2</c:v>
                </c:pt>
                <c:pt idx="2320">
                  <c:v>2.0615865190548827E-2</c:v>
                </c:pt>
                <c:pt idx="2321">
                  <c:v>2.0612020487807296E-2</c:v>
                </c:pt>
                <c:pt idx="2322">
                  <c:v>2.0609114248635388E-2</c:v>
                </c:pt>
                <c:pt idx="2323">
                  <c:v>2.060526787414035E-2</c:v>
                </c:pt>
                <c:pt idx="2324">
                  <c:v>2.0601421041407563E-2</c:v>
                </c:pt>
                <c:pt idx="2325">
                  <c:v>2.0597573750439177E-2</c:v>
                </c:pt>
                <c:pt idx="2326">
                  <c:v>2.0592790099833252E-2</c:v>
                </c:pt>
                <c:pt idx="2327">
                  <c:v>2.0588942647404469E-2</c:v>
                </c:pt>
                <c:pt idx="2328">
                  <c:v>2.0585094736703141E-2</c:v>
                </c:pt>
                <c:pt idx="2329">
                  <c:v>2.0581246367732762E-2</c:v>
                </c:pt>
                <c:pt idx="2330">
                  <c:v>2.057833042215693E-2</c:v>
                </c:pt>
                <c:pt idx="2331">
                  <c:v>2.0574480381832103E-2</c:v>
                </c:pt>
                <c:pt idx="2332">
                  <c:v>2.0570629883290583E-2</c:v>
                </c:pt>
                <c:pt idx="2333">
                  <c:v>2.0567089107884799E-2</c:v>
                </c:pt>
                <c:pt idx="2334">
                  <c:v>2.0562927511569077E-2</c:v>
                </c:pt>
                <c:pt idx="2335">
                  <c:v>2.0558146530408494E-2</c:v>
                </c:pt>
                <c:pt idx="2336">
                  <c:v>2.0555223307015622E-2</c:v>
                </c:pt>
                <c:pt idx="2337">
                  <c:v>2.0551679692535088E-2</c:v>
                </c:pt>
                <c:pt idx="2338">
                  <c:v>2.0547517269649557E-2</c:v>
                </c:pt>
                <c:pt idx="2339">
                  <c:v>2.0542737473816484E-2</c:v>
                </c:pt>
                <c:pt idx="2340">
                  <c:v>2.0538267112367978E-2</c:v>
                </c:pt>
                <c:pt idx="2341">
                  <c:v>2.0534413747242651E-2</c:v>
                </c:pt>
                <c:pt idx="2342">
                  <c:v>2.0530559923853622E-2</c:v>
                </c:pt>
                <c:pt idx="2343">
                  <c:v>2.052670564220354E-2</c:v>
                </c:pt>
                <c:pt idx="2344">
                  <c:v>2.0523158378659916E-2</c:v>
                </c:pt>
                <c:pt idx="2345">
                  <c:v>2.051930292912622E-2</c:v>
                </c:pt>
                <c:pt idx="2346">
                  <c:v>2.051544702135424E-2</c:v>
                </c:pt>
                <c:pt idx="2347">
                  <c:v>2.0511590655346617E-2</c:v>
                </c:pt>
                <c:pt idx="2348">
                  <c:v>2.0507733831105539E-2</c:v>
                </c:pt>
                <c:pt idx="2349">
                  <c:v>2.0503570328955178E-2</c:v>
                </c:pt>
                <c:pt idx="2350">
                  <c:v>2.0499712839548382E-2</c:v>
                </c:pt>
                <c:pt idx="2351">
                  <c:v>2.049585489190129E-2</c:v>
                </c:pt>
                <c:pt idx="2352">
                  <c:v>2.0491750677724074E-2</c:v>
                </c:pt>
                <c:pt idx="2353">
                  <c:v>2.0488442836498529E-2</c:v>
                </c:pt>
                <c:pt idx="2354">
                  <c:v>2.0484583262914722E-2</c:v>
                </c:pt>
                <c:pt idx="2355">
                  <c:v>2.0480723231117666E-2</c:v>
                </c:pt>
                <c:pt idx="2356">
                  <c:v>2.0474656541090402E-2</c:v>
                </c:pt>
                <c:pt idx="2357">
                  <c:v>2.0472146017568776E-2</c:v>
                </c:pt>
                <c:pt idx="2358">
                  <c:v>2.0468836427868582E-2</c:v>
                </c:pt>
                <c:pt idx="2359">
                  <c:v>2.0464974814395395E-2</c:v>
                </c:pt>
                <c:pt idx="2360">
                  <c:v>2.0461112742706199E-2</c:v>
                </c:pt>
                <c:pt idx="2361">
                  <c:v>2.0457250212803649E-2</c:v>
                </c:pt>
                <c:pt idx="2362">
                  <c:v>2.0453387224689951E-2</c:v>
                </c:pt>
                <c:pt idx="2363">
                  <c:v>2.0449523778367753E-2</c:v>
                </c:pt>
                <c:pt idx="2364">
                  <c:v>2.0445659873841029E-2</c:v>
                </c:pt>
                <c:pt idx="2365">
                  <c:v>2.0441795511110226E-2</c:v>
                </c:pt>
                <c:pt idx="2366">
                  <c:v>2.0439742200684438E-2</c:v>
                </c:pt>
                <c:pt idx="2367">
                  <c:v>2.0435573779246631E-2</c:v>
                </c:pt>
                <c:pt idx="2368">
                  <c:v>2.0431706786737631E-2</c:v>
                </c:pt>
                <c:pt idx="2369">
                  <c:v>2.0427839336112936E-2</c:v>
                </c:pt>
                <c:pt idx="2370">
                  <c:v>2.0423068703417872E-2</c:v>
                </c:pt>
                <c:pt idx="2371">
                  <c:v>2.041920108957513E-2</c:v>
                </c:pt>
                <c:pt idx="2372">
                  <c:v>2.0415333017579092E-2</c:v>
                </c:pt>
                <c:pt idx="2373">
                  <c:v>2.0411464487431502E-2</c:v>
                </c:pt>
                <c:pt idx="2374">
                  <c:v>2.0407595499137607E-2</c:v>
                </c:pt>
                <c:pt idx="2375">
                  <c:v>2.0404625012103605E-2</c:v>
                </c:pt>
                <c:pt idx="2376">
                  <c:v>2.0400754354750694E-2</c:v>
                </c:pt>
                <c:pt idx="2377">
                  <c:v>2.0396883239304432E-2</c:v>
                </c:pt>
                <c:pt idx="2378">
                  <c:v>2.0393011665768693E-2</c:v>
                </c:pt>
                <c:pt idx="2379">
                  <c:v>2.0388243685542529E-2</c:v>
                </c:pt>
                <c:pt idx="2380">
                  <c:v>2.0384371948418398E-2</c:v>
                </c:pt>
                <c:pt idx="2381">
                  <c:v>2.0380499753164995E-2</c:v>
                </c:pt>
                <c:pt idx="2382">
                  <c:v>2.0377818662349785E-2</c:v>
                </c:pt>
                <c:pt idx="2383">
                  <c:v>2.0373646926829862E-2</c:v>
                </c:pt>
                <c:pt idx="2384">
                  <c:v>2.0369772604809242E-2</c:v>
                </c:pt>
                <c:pt idx="2385">
                  <c:v>2.0366194943835871E-2</c:v>
                </c:pt>
                <c:pt idx="2386">
                  <c:v>2.0362022586559295E-2</c:v>
                </c:pt>
                <c:pt idx="2387">
                  <c:v>2.035725696108974E-2</c:v>
                </c:pt>
                <c:pt idx="2388">
                  <c:v>2.0354270736045971E-2</c:v>
                </c:pt>
                <c:pt idx="2389">
                  <c:v>2.0350690239760376E-2</c:v>
                </c:pt>
                <c:pt idx="2390">
                  <c:v>2.0346517053293774E-2</c:v>
                </c:pt>
                <c:pt idx="2391">
                  <c:v>2.034175260413865E-2</c:v>
                </c:pt>
                <c:pt idx="2392">
                  <c:v>2.0337284526486161E-2</c:v>
                </c:pt>
                <c:pt idx="2393">
                  <c:v>2.033340733516192E-2</c:v>
                </c:pt>
                <c:pt idx="2394">
                  <c:v>2.0329529685712652E-2</c:v>
                </c:pt>
                <c:pt idx="2395">
                  <c:v>2.0325651578141E-2</c:v>
                </c:pt>
                <c:pt idx="2396">
                  <c:v>2.0322067438018364E-2</c:v>
                </c:pt>
                <c:pt idx="2397">
                  <c:v>2.0318188163645421E-2</c:v>
                </c:pt>
                <c:pt idx="2398">
                  <c:v>2.0314308431173867E-2</c:v>
                </c:pt>
                <c:pt idx="2399">
                  <c:v>2.0310428240605898E-2</c:v>
                </c:pt>
                <c:pt idx="2400">
                  <c:v>2.0306547591945022E-2</c:v>
                </c:pt>
                <c:pt idx="2401">
                  <c:v>2.030237331228554E-2</c:v>
                </c:pt>
                <c:pt idx="2402">
                  <c:v>2.0298491997930983E-2</c:v>
                </c:pt>
                <c:pt idx="2403">
                  <c:v>2.0294610225474807E-2</c:v>
                </c:pt>
                <c:pt idx="2404">
                  <c:v>2.0290173353159951E-2</c:v>
                </c:pt>
                <c:pt idx="2405">
                  <c:v>2.0287137477336674E-2</c:v>
                </c:pt>
                <c:pt idx="2406">
                  <c:v>2.0283254080172397E-2</c:v>
                </c:pt>
                <c:pt idx="2407">
                  <c:v>2.0279370224934538E-2</c:v>
                </c:pt>
                <c:pt idx="2408">
                  <c:v>2.0275485911624418E-2</c:v>
                </c:pt>
                <c:pt idx="2409">
                  <c:v>2.0271309970767499E-2</c:v>
                </c:pt>
                <c:pt idx="2410">
                  <c:v>2.0267424991679012E-2</c:v>
                </c:pt>
                <c:pt idx="2411">
                  <c:v>2.0263539554510986E-2</c:v>
                </c:pt>
                <c:pt idx="2412">
                  <c:v>2.0259653659266508E-2</c:v>
                </c:pt>
                <c:pt idx="2413">
                  <c:v>2.0255767305946908E-2</c:v>
                </c:pt>
                <c:pt idx="2414">
                  <c:v>2.0251880494556597E-2</c:v>
                </c:pt>
                <c:pt idx="2415">
                  <c:v>2.0247993225097346E-2</c:v>
                </c:pt>
                <c:pt idx="2416">
                  <c:v>2.0244105497571361E-2</c:v>
                </c:pt>
                <c:pt idx="2417">
                  <c:v>2.0240217311982174E-2</c:v>
                </c:pt>
                <c:pt idx="2418">
                  <c:v>2.0238061973408168E-2</c:v>
                </c:pt>
                <c:pt idx="2419">
                  <c:v>2.0233882769035184E-2</c:v>
                </c:pt>
                <c:pt idx="2420">
                  <c:v>2.022999195819479E-2</c:v>
                </c:pt>
                <c:pt idx="2421">
                  <c:v>2.02261006893831E-2</c:v>
                </c:pt>
                <c:pt idx="2422">
                  <c:v>2.0221345332266293E-2</c:v>
                </c:pt>
                <c:pt idx="2423">
                  <c:v>2.0217453898048809E-2</c:v>
                </c:pt>
                <c:pt idx="2424">
                  <c:v>2.021356200581868E-2</c:v>
                </c:pt>
                <c:pt idx="2425">
                  <c:v>2.0209669655579836E-2</c:v>
                </c:pt>
                <c:pt idx="2426">
                  <c:v>2.0205776847334028E-2</c:v>
                </c:pt>
                <c:pt idx="2427">
                  <c:v>2.0202743459259303E-2</c:v>
                </c:pt>
                <c:pt idx="2428">
                  <c:v>2.0198848984722038E-2</c:v>
                </c:pt>
                <c:pt idx="2429">
                  <c:v>2.0194954052236251E-2</c:v>
                </c:pt>
                <c:pt idx="2430">
                  <c:v>2.0191058661803669E-2</c:v>
                </c:pt>
                <c:pt idx="2431">
                  <c:v>2.0186305936097909E-2</c:v>
                </c:pt>
                <c:pt idx="2432">
                  <c:v>2.0182410379869276E-2</c:v>
                </c:pt>
                <c:pt idx="2433">
                  <c:v>2.0178514365652461E-2</c:v>
                </c:pt>
                <c:pt idx="2434">
                  <c:v>2.0176042205991868E-2</c:v>
                </c:pt>
                <c:pt idx="2435">
                  <c:v>2.0171859439814002E-2</c:v>
                </c:pt>
                <c:pt idx="2436">
                  <c:v>2.0167676702476673E-2</c:v>
                </c:pt>
                <c:pt idx="2437">
                  <c:v>2.0164062205823979E-2</c:v>
                </c:pt>
                <c:pt idx="2438">
                  <c:v>2.0159879052585296E-2</c:v>
                </c:pt>
                <c:pt idx="2439">
                  <c:v>2.0155979540755296E-2</c:v>
                </c:pt>
                <c:pt idx="2440">
                  <c:v>2.0152079571006003E-2</c:v>
                </c:pt>
                <c:pt idx="2441">
                  <c:v>2.0148179143340852E-2</c:v>
                </c:pt>
                <c:pt idx="2442">
                  <c:v>2.0144561107504073E-2</c:v>
                </c:pt>
                <c:pt idx="2443">
                  <c:v>2.014037691427201E-2</c:v>
                </c:pt>
                <c:pt idx="2444">
                  <c:v>2.013534557954225E-2</c:v>
                </c:pt>
                <c:pt idx="2445">
                  <c:v>2.0131444319481755E-2</c:v>
                </c:pt>
                <c:pt idx="2446">
                  <c:v>2.0127542601451772E-2</c:v>
                </c:pt>
                <c:pt idx="2447">
                  <c:v>2.0123640425456696E-2</c:v>
                </c:pt>
                <c:pt idx="2448">
                  <c:v>2.0119737791497842E-2</c:v>
                </c:pt>
                <c:pt idx="2449">
                  <c:v>2.0116115854078978E-2</c:v>
                </c:pt>
                <c:pt idx="2450">
                  <c:v>2.0112212054488942E-2</c:v>
                </c:pt>
                <c:pt idx="2451">
                  <c:v>2.0108307796959643E-2</c:v>
                </c:pt>
                <c:pt idx="2452">
                  <c:v>2.0104403081494582E-2</c:v>
                </c:pt>
                <c:pt idx="2453">
                  <c:v>2.010021775234706E-2</c:v>
                </c:pt>
                <c:pt idx="2454">
                  <c:v>2.0095754421612603E-2</c:v>
                </c:pt>
                <c:pt idx="2455">
                  <c:v>2.0092406531037728E-2</c:v>
                </c:pt>
                <c:pt idx="2456">
                  <c:v>2.0087942153576611E-2</c:v>
                </c:pt>
                <c:pt idx="2457">
                  <c:v>2.0084872635225823E-2</c:v>
                </c:pt>
                <c:pt idx="2458">
                  <c:v>2.0080965172202953E-2</c:v>
                </c:pt>
                <c:pt idx="2459">
                  <c:v>2.0077057251263096E-2</c:v>
                </c:pt>
                <c:pt idx="2460">
                  <c:v>2.007314887240888E-2</c:v>
                </c:pt>
                <c:pt idx="2461">
                  <c:v>2.0066447729030542E-2</c:v>
                </c:pt>
                <c:pt idx="2462">
                  <c:v>2.0064494359030616E-2</c:v>
                </c:pt>
                <c:pt idx="2463">
                  <c:v>2.0060584790529152E-2</c:v>
                </c:pt>
                <c:pt idx="2464">
                  <c:v>2.005667476410827E-2</c:v>
                </c:pt>
                <c:pt idx="2465">
                  <c:v>2.0052764289280364E-2</c:v>
                </c:pt>
                <c:pt idx="2466">
                  <c:v>2.0048853535297294E-2</c:v>
                </c:pt>
                <c:pt idx="2467">
                  <c:v>2.0044942803957216E-2</c:v>
                </c:pt>
                <c:pt idx="2468">
                  <c:v>2.0041032401064734E-2</c:v>
                </c:pt>
                <c:pt idx="2469">
                  <c:v>2.0037122632424902E-2</c:v>
                </c:pt>
                <c:pt idx="2470">
                  <c:v>2.0034319984360182E-2</c:v>
                </c:pt>
                <c:pt idx="2471">
                  <c:v>2.0030135805274893E-2</c:v>
                </c:pt>
                <c:pt idx="2472">
                  <c:v>2.0026229842719553E-2</c:v>
                </c:pt>
                <c:pt idx="2473">
                  <c:v>2.0022325829441277E-2</c:v>
                </c:pt>
                <c:pt idx="2474">
                  <c:v>2.001564209226013E-2</c:v>
                </c:pt>
                <c:pt idx="2475">
                  <c:v>2.0014801710456828E-2</c:v>
                </c:pt>
                <c:pt idx="2476">
                  <c:v>2.0010628494084946E-2</c:v>
                </c:pt>
                <c:pt idx="2477">
                  <c:v>2.000673528671678E-2</c:v>
                </c:pt>
                <c:pt idx="2478">
                  <c:v>2.0003122876776473E-2</c:v>
                </c:pt>
                <c:pt idx="2479">
                  <c:v>1.9998959533845787E-2</c:v>
                </c:pt>
                <c:pt idx="2480">
                  <c:v>1.9995077590081727E-2</c:v>
                </c:pt>
                <c:pt idx="2481">
                  <c:v>1.9991200002586959E-2</c:v>
                </c:pt>
                <c:pt idx="2482">
                  <c:v>1.9987327072225246E-2</c:v>
                </c:pt>
                <c:pt idx="2483">
                  <c:v>1.9983459099856903E-2</c:v>
                </c:pt>
                <c:pt idx="2484">
                  <c:v>1.9979596386340507E-2</c:v>
                </c:pt>
                <c:pt idx="2485">
                  <c:v>1.9975739232532479E-2</c:v>
                </c:pt>
                <c:pt idx="2486">
                  <c:v>1.9972446824292996E-2</c:v>
                </c:pt>
                <c:pt idx="2487">
                  <c:v>1.9967203856491519E-2</c:v>
                </c:pt>
                <c:pt idx="2488">
                  <c:v>1.9964204137889983E-2</c:v>
                </c:pt>
                <c:pt idx="2489">
                  <c:v>1.9960652601296813E-2</c:v>
                </c:pt>
                <c:pt idx="2490">
                  <c:v>1.9956547388934039E-2</c:v>
                </c:pt>
                <c:pt idx="2491">
                  <c:v>1.9952729901875032E-2</c:v>
                </c:pt>
                <c:pt idx="2492">
                  <c:v>1.9948919904574029E-2</c:v>
                </c:pt>
                <c:pt idx="2493">
                  <c:v>1.9945117400934933E-2</c:v>
                </c:pt>
                <c:pt idx="2494">
                  <c:v>1.9941604386067593E-2</c:v>
                </c:pt>
                <c:pt idx="2495">
                  <c:v>1.9937534874469195E-2</c:v>
                </c:pt>
                <c:pt idx="2496">
                  <c:v>1.9932624673773876E-2</c:v>
                </c:pt>
                <c:pt idx="2497">
                  <c:v>1.9928850835032701E-2</c:v>
                </c:pt>
                <c:pt idx="2498">
                  <c:v>1.9925084487942141E-2</c:v>
                </c:pt>
                <c:pt idx="2499">
                  <c:v>1.9921325632461125E-2</c:v>
                </c:pt>
                <c:pt idx="2500">
                  <c:v>1.9917858062126571E-2</c:v>
                </c:pt>
                <c:pt idx="2501">
                  <c:v>1.9914114518778732E-2</c:v>
                </c:pt>
                <c:pt idx="2502">
                  <c:v>1.9910378467362363E-2</c:v>
                </c:pt>
                <c:pt idx="2503">
                  <c:v>1.9907789456804024E-2</c:v>
                </c:pt>
                <c:pt idx="2504">
                  <c:v>1.9902928840151428E-2</c:v>
                </c:pt>
                <c:pt idx="2505">
                  <c:v>1.9898929820999861E-2</c:v>
                </c:pt>
                <c:pt idx="2506">
                  <c:v>1.9893923151782768E-2</c:v>
                </c:pt>
                <c:pt idx="2507">
                  <c:v>1.9891524481485224E-2</c:v>
                </c:pt>
                <c:pt idx="2508">
                  <c:v>1.9887833048598567E-2</c:v>
                </c:pt>
                <c:pt idx="2509">
                  <c:v>1.9884435877977523E-2</c:v>
                </c:pt>
                <c:pt idx="2510">
                  <c:v>1.9880759760498967E-2</c:v>
                </c:pt>
                <c:pt idx="2511">
                  <c:v>1.9877091134576357E-2</c:v>
                </c:pt>
                <c:pt idx="2512">
                  <c:v>1.9873430000167093E-2</c:v>
                </c:pt>
                <c:pt idx="2513">
                  <c:v>1.9869776357231205E-2</c:v>
                </c:pt>
                <c:pt idx="2514">
                  <c:v>1.9865841764869722E-2</c:v>
                </c:pt>
                <c:pt idx="2515">
                  <c:v>1.9862202769464602E-2</c:v>
                </c:pt>
                <c:pt idx="2516">
                  <c:v>1.9858571264964615E-2</c:v>
                </c:pt>
                <c:pt idx="2517">
                  <c:v>1.9854947251329576E-2</c:v>
                </c:pt>
                <c:pt idx="2518">
                  <c:v>1.985133072851885E-2</c:v>
                </c:pt>
                <c:pt idx="2519">
                  <c:v>1.9847721696491367E-2</c:v>
                </c:pt>
                <c:pt idx="2520">
                  <c:v>1.9844120155208259E-2</c:v>
                </c:pt>
                <c:pt idx="2521">
                  <c:v>1.9840526104628019E-2</c:v>
                </c:pt>
                <c:pt idx="2522">
                  <c:v>1.9838395653665006E-2</c:v>
                </c:pt>
                <c:pt idx="2523">
                  <c:v>1.9834526632102195E-2</c:v>
                </c:pt>
                <c:pt idx="2524">
                  <c:v>1.9830956410854042E-2</c:v>
                </c:pt>
                <c:pt idx="2525">
                  <c:v>1.982739368192012E-2</c:v>
                </c:pt>
                <c:pt idx="2526">
                  <c:v>1.9822960704540888E-2</c:v>
                </c:pt>
                <c:pt idx="2527">
                  <c:v>1.9820583708489426E-2</c:v>
                </c:pt>
                <c:pt idx="2528">
                  <c:v>1.9816750448593237E-2</c:v>
                </c:pt>
                <c:pt idx="2529">
                  <c:v>1.9810614690539852E-2</c:v>
                </c:pt>
                <c:pt idx="2530">
                  <c:v>1.9809692420534149E-2</c:v>
                </c:pt>
                <c:pt idx="2531">
                  <c:v>1.9806174644630928E-2</c:v>
                </c:pt>
                <c:pt idx="2532">
                  <c:v>1.9802959079169145E-2</c:v>
                </c:pt>
                <c:pt idx="2533">
                  <c:v>1.9799161568876209E-2</c:v>
                </c:pt>
                <c:pt idx="2534">
                  <c:v>1.9795666268945206E-2</c:v>
                </c:pt>
                <c:pt idx="2535">
                  <c:v>1.9792178460924001E-2</c:v>
                </c:pt>
                <c:pt idx="2536">
                  <c:v>1.97886981447737E-2</c:v>
                </c:pt>
                <c:pt idx="2537">
                  <c:v>1.9785225320454555E-2</c:v>
                </c:pt>
                <c:pt idx="2538">
                  <c:v>1.9781759987926816E-2</c:v>
                </c:pt>
                <c:pt idx="2539">
                  <c:v>1.9778302147150293E-2</c:v>
                </c:pt>
                <c:pt idx="2540">
                  <c:v>1.9774851798086537E-2</c:v>
                </c:pt>
                <c:pt idx="2541">
                  <c:v>1.9771408940694925E-2</c:v>
                </c:pt>
                <c:pt idx="2542">
                  <c:v>1.9768271747897737E-2</c:v>
                </c:pt>
                <c:pt idx="2543">
                  <c:v>1.9764545700772598E-2</c:v>
                </c:pt>
                <c:pt idx="2544">
                  <c:v>1.976112531816367E-2</c:v>
                </c:pt>
                <c:pt idx="2545">
                  <c:v>1.9757712427070476E-2</c:v>
                </c:pt>
                <c:pt idx="2546">
                  <c:v>1.9754606594536175E-2</c:v>
                </c:pt>
                <c:pt idx="2547">
                  <c:v>1.9750909119276162E-2</c:v>
                </c:pt>
                <c:pt idx="2548">
                  <c:v>1.974631807994021E-2</c:v>
                </c:pt>
                <c:pt idx="2549">
                  <c:v>1.9742933753041925E-2</c:v>
                </c:pt>
                <c:pt idx="2550">
                  <c:v>1.9739556915715478E-2</c:v>
                </c:pt>
                <c:pt idx="2551">
                  <c:v>1.9736187567923766E-2</c:v>
                </c:pt>
                <c:pt idx="2552">
                  <c:v>1.9733127202391277E-2</c:v>
                </c:pt>
                <c:pt idx="2553">
                  <c:v>1.9729773185594233E-2</c:v>
                </c:pt>
                <c:pt idx="2554">
                  <c:v>1.9727635895376561E-2</c:v>
                </c:pt>
                <c:pt idx="2555">
                  <c:v>1.9723087621537145E-2</c:v>
                </c:pt>
                <c:pt idx="2556">
                  <c:v>1.9719756074201119E-2</c:v>
                </c:pt>
                <c:pt idx="2557">
                  <c:v>1.9716128759284926E-2</c:v>
                </c:pt>
                <c:pt idx="2558">
                  <c:v>1.9712811837182199E-2</c:v>
                </c:pt>
                <c:pt idx="2559">
                  <c:v>1.9709502404313899E-2</c:v>
                </c:pt>
                <c:pt idx="2560">
                  <c:v>1.9706200460644693E-2</c:v>
                </c:pt>
                <c:pt idx="2561">
                  <c:v>1.9703210682957672E-2</c:v>
                </c:pt>
                <c:pt idx="2562">
                  <c:v>1.9699924073536573E-2</c:v>
                </c:pt>
                <c:pt idx="2563">
                  <c:v>1.9696644953636565E-2</c:v>
                </c:pt>
                <c:pt idx="2564">
                  <c:v>1.9693373323222952E-2</c:v>
                </c:pt>
                <c:pt idx="2565">
                  <c:v>1.9687793923833876E-2</c:v>
                </c:pt>
                <c:pt idx="2566">
                  <c:v>1.9685459115565816E-2</c:v>
                </c:pt>
                <c:pt idx="2567">
                  <c:v>1.9682213163109544E-2</c:v>
                </c:pt>
                <c:pt idx="2568">
                  <c:v>1.9678205290985552E-2</c:v>
                </c:pt>
                <c:pt idx="2569">
                  <c:v>1.9675743726131768E-2</c:v>
                </c:pt>
                <c:pt idx="2570">
                  <c:v>1.9672520241536911E-2</c:v>
                </c:pt>
                <c:pt idx="2571">
                  <c:v>1.9669304246156583E-2</c:v>
                </c:pt>
                <c:pt idx="2572">
                  <c:v>1.966532917091483E-2</c:v>
                </c:pt>
                <c:pt idx="2573">
                  <c:v>1.9663203900422851E-2</c:v>
                </c:pt>
                <c:pt idx="2574">
                  <c:v>1.9660320318640252E-2</c:v>
                </c:pt>
                <c:pt idx="2575">
                  <c:v>1.9657135003484264E-2</c:v>
                </c:pt>
                <c:pt idx="2576">
                  <c:v>1.9653957178226978E-2</c:v>
                </c:pt>
                <c:pt idx="2577">
                  <c:v>1.9650786842832769E-2</c:v>
                </c:pt>
                <c:pt idx="2578">
                  <c:v>1.9647312962346182E-2</c:v>
                </c:pt>
                <c:pt idx="2579">
                  <c:v>1.9644157242952404E-2</c:v>
                </c:pt>
                <c:pt idx="2580">
                  <c:v>1.96401108941602E-2</c:v>
                </c:pt>
                <c:pt idx="2581">
                  <c:v>1.9637868272097937E-2</c:v>
                </c:pt>
                <c:pt idx="2582">
                  <c:v>1.9634735020567794E-2</c:v>
                </c:pt>
                <c:pt idx="2583">
                  <c:v>1.9631476241687682E-2</c:v>
                </c:pt>
                <c:pt idx="2584">
                  <c:v>1.96288042082132E-2</c:v>
                </c:pt>
                <c:pt idx="2585">
                  <c:v>1.9625693790430301E-2</c:v>
                </c:pt>
                <c:pt idx="2586">
                  <c:v>1.9622462252931697E-2</c:v>
                </c:pt>
                <c:pt idx="2587">
                  <c:v>1.9619181100465309E-2</c:v>
                </c:pt>
                <c:pt idx="2588">
                  <c:v>1.9616092783708884E-2</c:v>
                </c:pt>
                <c:pt idx="2589">
                  <c:v>1.9613011955958593E-2</c:v>
                </c:pt>
                <c:pt idx="2590">
                  <c:v>1.9609938617179495E-2</c:v>
                </c:pt>
                <c:pt idx="2591">
                  <c:v>1.9607504405153152E-2</c:v>
                </c:pt>
                <c:pt idx="2592">
                  <c:v>1.9604130571150149E-2</c:v>
                </c:pt>
                <c:pt idx="2593">
                  <c:v>1.9601080068718187E-2</c:v>
                </c:pt>
                <c:pt idx="2594">
                  <c:v>1.9598037055548481E-2</c:v>
                </c:pt>
                <c:pt idx="2595">
                  <c:v>1.9595001531604969E-2</c:v>
                </c:pt>
                <c:pt idx="2596">
                  <c:v>1.9591973496854639E-2</c:v>
                </c:pt>
                <c:pt idx="2597">
                  <c:v>1.9588952951262728E-2</c:v>
                </c:pt>
                <c:pt idx="2598">
                  <c:v>1.9585939894794926E-2</c:v>
                </c:pt>
                <c:pt idx="2599">
                  <c:v>1.9582505572000516E-2</c:v>
                </c:pt>
                <c:pt idx="2600">
                  <c:v>1.9578551143722946E-2</c:v>
                </c:pt>
                <c:pt idx="2601">
                  <c:v>1.9576306693167178E-2</c:v>
                </c:pt>
                <c:pt idx="2602">
                  <c:v>1.9573322845920529E-2</c:v>
                </c:pt>
                <c:pt idx="2603">
                  <c:v>1.9570346486772375E-2</c:v>
                </c:pt>
                <c:pt idx="2604">
                  <c:v>1.9566095764435305E-2</c:v>
                </c:pt>
                <c:pt idx="2605">
                  <c:v>1.9564416232641539E-2</c:v>
                </c:pt>
                <c:pt idx="2606">
                  <c:v>1.956104096384741E-2</c:v>
                </c:pt>
                <c:pt idx="2607">
                  <c:v>1.9558515930507191E-2</c:v>
                </c:pt>
                <c:pt idx="2608">
                  <c:v>1.9555577011356073E-2</c:v>
                </c:pt>
                <c:pt idx="2609">
                  <c:v>1.9552968039268332E-2</c:v>
                </c:pt>
                <c:pt idx="2610">
                  <c:v>1.9548981699608038E-2</c:v>
                </c:pt>
                <c:pt idx="2611">
                  <c:v>1.9546805181169462E-2</c:v>
                </c:pt>
                <c:pt idx="2612">
                  <c:v>1.9544219804420542E-2</c:v>
                </c:pt>
                <c:pt idx="2613">
                  <c:v>1.9540994733439909E-2</c:v>
                </c:pt>
                <c:pt idx="2614">
                  <c:v>1.9538100741194941E-2</c:v>
                </c:pt>
                <c:pt idx="2615">
                  <c:v>1.9535214236653619E-2</c:v>
                </c:pt>
                <c:pt idx="2616">
                  <c:v>1.9532335219782562E-2</c:v>
                </c:pt>
                <c:pt idx="2617">
                  <c:v>1.9528728591216335E-2</c:v>
                </c:pt>
                <c:pt idx="2618">
                  <c:v>1.9525865238983448E-2</c:v>
                </c:pt>
                <c:pt idx="2619">
                  <c:v>1.9523009373896491E-2</c:v>
                </c:pt>
                <c:pt idx="2620">
                  <c:v>1.9520160995921902E-2</c:v>
                </c:pt>
                <c:pt idx="2621">
                  <c:v>1.9517320105029205E-2</c:v>
                </c:pt>
                <c:pt idx="2622">
                  <c:v>1.9514486701186166E-2</c:v>
                </c:pt>
                <c:pt idx="2623">
                  <c:v>1.951166078436142E-2</c:v>
                </c:pt>
                <c:pt idx="2624">
                  <c:v>1.9508842354522736E-2</c:v>
                </c:pt>
                <c:pt idx="2625">
                  <c:v>1.9506359957715578E-2</c:v>
                </c:pt>
                <c:pt idx="2626">
                  <c:v>1.950421489054965E-2</c:v>
                </c:pt>
                <c:pt idx="2627">
                  <c:v>1.9501420073863743E-2</c:v>
                </c:pt>
                <c:pt idx="2628">
                  <c:v>1.9498632745307519E-2</c:v>
                </c:pt>
                <c:pt idx="2629">
                  <c:v>1.9495852904848392E-2</c:v>
                </c:pt>
                <c:pt idx="2630">
                  <c:v>1.9491959150810877E-2</c:v>
                </c:pt>
                <c:pt idx="2631">
                  <c:v>1.9489196039894411E-2</c:v>
                </c:pt>
                <c:pt idx="2632">
                  <c:v>1.9486440416549605E-2</c:v>
                </c:pt>
                <c:pt idx="2633">
                  <c:v>1.9483692280745875E-2</c:v>
                </c:pt>
                <c:pt idx="2634">
                  <c:v>1.9481948447914729E-2</c:v>
                </c:pt>
                <c:pt idx="2635">
                  <c:v>1.9479216450290902E-2</c:v>
                </c:pt>
                <c:pt idx="2636">
                  <c:v>1.9476491941378661E-2</c:v>
                </c:pt>
                <c:pt idx="2637">
                  <c:v>1.9473774921147925E-2</c:v>
                </c:pt>
                <c:pt idx="2638">
                  <c:v>1.9470063913755758E-2</c:v>
                </c:pt>
                <c:pt idx="2639">
                  <c:v>1.9467360702547655E-2</c:v>
                </c:pt>
                <c:pt idx="2640">
                  <c:v>1.946466497866485E-2</c:v>
                </c:pt>
                <c:pt idx="2641">
                  <c:v>1.9461976742077201E-2</c:v>
                </c:pt>
                <c:pt idx="2642">
                  <c:v>1.946030214911787E-2</c:v>
                </c:pt>
                <c:pt idx="2643">
                  <c:v>1.9457630060319902E-2</c:v>
                </c:pt>
                <c:pt idx="2644">
                  <c:v>1.9454965459985974E-2</c:v>
                </c:pt>
                <c:pt idx="2645">
                  <c:v>1.9452645007282429E-2</c:v>
                </c:pt>
                <c:pt idx="2646">
                  <c:v>1.944965872458948E-2</c:v>
                </c:pt>
                <c:pt idx="2647">
                  <c:v>1.944600455404295E-2</c:v>
                </c:pt>
                <c:pt idx="2648">
                  <c:v>1.9444381942682571E-2</c:v>
                </c:pt>
                <c:pt idx="2649">
                  <c:v>1.9442093015773841E-2</c:v>
                </c:pt>
                <c:pt idx="2650">
                  <c:v>1.9439135114024144E-2</c:v>
                </c:pt>
                <c:pt idx="2651">
                  <c:v>1.9435506170765483E-2</c:v>
                </c:pt>
                <c:pt idx="2652">
                  <c:v>1.9432561077017678E-2</c:v>
                </c:pt>
                <c:pt idx="2653">
                  <c:v>1.9429962290433946E-2</c:v>
                </c:pt>
                <c:pt idx="2654">
                  <c:v>1.9427370990338564E-2</c:v>
                </c:pt>
                <c:pt idx="2655">
                  <c:v>1.9424787176701673E-2</c:v>
                </c:pt>
                <c:pt idx="2656">
                  <c:v>1.9422551648166798E-2</c:v>
                </c:pt>
                <c:pt idx="2657">
                  <c:v>1.9419983204219653E-2</c:v>
                </c:pt>
                <c:pt idx="2658">
                  <c:v>1.9418789120959123E-2</c:v>
                </c:pt>
                <c:pt idx="2659">
                  <c:v>1.9414868776666712E-2</c:v>
                </c:pt>
                <c:pt idx="2660">
                  <c:v>1.9412322793001945E-2</c:v>
                </c:pt>
                <c:pt idx="2661">
                  <c:v>1.9409441508893108E-2</c:v>
                </c:pt>
                <c:pt idx="2662">
                  <c:v>1.940691009965835E-2</c:v>
                </c:pt>
                <c:pt idx="2663">
                  <c:v>1.9404386176652376E-2</c:v>
                </c:pt>
                <c:pt idx="2664">
                  <c:v>1.9401510859991564E-2</c:v>
                </c:pt>
                <c:pt idx="2665">
                  <c:v>1.9399705174654645E-2</c:v>
                </c:pt>
                <c:pt idx="2666">
                  <c:v>1.9397204110780168E-2</c:v>
                </c:pt>
                <c:pt idx="2667">
                  <c:v>1.9394710533438182E-2</c:v>
                </c:pt>
                <c:pt idx="2668">
                  <c:v>1.9390807180541317E-2</c:v>
                </c:pt>
                <c:pt idx="2669">
                  <c:v>1.9389046315195696E-2</c:v>
                </c:pt>
                <c:pt idx="2670">
                  <c:v>1.9386928327642002E-2</c:v>
                </c:pt>
                <c:pt idx="2671">
                  <c:v>1.938446429345125E-2</c:v>
                </c:pt>
                <c:pt idx="2672">
                  <c:v>1.9382007745236733E-2</c:v>
                </c:pt>
                <c:pt idx="2673">
                  <c:v>1.937955868297166E-2</c:v>
                </c:pt>
                <c:pt idx="2674">
                  <c:v>1.937711710662748E-2</c:v>
                </c:pt>
                <c:pt idx="2675">
                  <c:v>1.9374683016176963E-2</c:v>
                </c:pt>
                <c:pt idx="2676">
                  <c:v>1.9372256411592879E-2</c:v>
                </c:pt>
                <c:pt idx="2677">
                  <c:v>1.9369837292847993E-2</c:v>
                </c:pt>
                <c:pt idx="2678">
                  <c:v>1.9369174302518492E-2</c:v>
                </c:pt>
                <c:pt idx="2679">
                  <c:v>1.9366421948596866E-2</c:v>
                </c:pt>
                <c:pt idx="2680">
                  <c:v>1.9364026913256061E-2</c:v>
                </c:pt>
                <c:pt idx="2681">
                  <c:v>1.9361639365305317E-2</c:v>
                </c:pt>
                <c:pt idx="2682">
                  <c:v>1.9358205238218254E-2</c:v>
                </c:pt>
                <c:pt idx="2683">
                  <c:v>1.9355831441616785E-2</c:v>
                </c:pt>
                <c:pt idx="2684">
                  <c:v>1.9353465131080414E-2</c:v>
                </c:pt>
                <c:pt idx="2685">
                  <c:v>1.9351106306582502E-2</c:v>
                </c:pt>
                <c:pt idx="2686">
                  <c:v>1.9348754968094652E-2</c:v>
                </c:pt>
                <c:pt idx="2687">
                  <c:v>1.9347471311234724E-2</c:v>
                </c:pt>
                <c:pt idx="2688">
                  <c:v>1.9345136174242994E-2</c:v>
                </c:pt>
                <c:pt idx="2689">
                  <c:v>1.9342808524423008E-2</c:v>
                </c:pt>
                <c:pt idx="2690">
                  <c:v>1.934048836174812E-2</c:v>
                </c:pt>
                <c:pt idx="2691">
                  <c:v>1.9337110564900405E-2</c:v>
                </c:pt>
                <c:pt idx="2692">
                  <c:v>1.9334804141926048E-2</c:v>
                </c:pt>
                <c:pt idx="2693">
                  <c:v>1.9332505204778295E-2</c:v>
                </c:pt>
                <c:pt idx="2694">
                  <c:v>1.933199539516154E-2</c:v>
                </c:pt>
                <c:pt idx="2695">
                  <c:v>1.9329356647975977E-2</c:v>
                </c:pt>
                <c:pt idx="2696">
                  <c:v>1.9326724614261433E-2</c:v>
                </c:pt>
                <c:pt idx="2697">
                  <c:v>1.9324814481145942E-2</c:v>
                </c:pt>
                <c:pt idx="2698">
                  <c:v>1.9322196594395283E-2</c:v>
                </c:pt>
                <c:pt idx="2699">
                  <c:v>1.9319943814838404E-2</c:v>
                </c:pt>
                <c:pt idx="2700">
                  <c:v>1.9317698522163609E-2</c:v>
                </c:pt>
                <c:pt idx="2701">
                  <c:v>1.9315460716345108E-2</c:v>
                </c:pt>
                <c:pt idx="2702">
                  <c:v>1.9313590092178572E-2</c:v>
                </c:pt>
                <c:pt idx="2703">
                  <c:v>1.9311007565176862E-2</c:v>
                </c:pt>
                <c:pt idx="2704">
                  <c:v>1.930699037246068E-2</c:v>
                </c:pt>
                <c:pt idx="2705">
                  <c:v>1.9304780429777905E-2</c:v>
                </c:pt>
                <c:pt idx="2706">
                  <c:v>1.9302577971769229E-2</c:v>
                </c:pt>
                <c:pt idx="2707">
                  <c:v>1.930038299840903E-2</c:v>
                </c:pt>
                <c:pt idx="2708">
                  <c:v>1.9298557443067577E-2</c:v>
                </c:pt>
                <c:pt idx="2709">
                  <c:v>1.9296377857277922E-2</c:v>
                </c:pt>
                <c:pt idx="2710">
                  <c:v>1.9294205756474087E-2</c:v>
                </c:pt>
                <c:pt idx="2711">
                  <c:v>1.9292041140632789E-2</c:v>
                </c:pt>
                <c:pt idx="2712">
                  <c:v>1.9289884009728121E-2</c:v>
                </c:pt>
                <c:pt idx="2713">
                  <c:v>1.9287370334511895E-2</c:v>
                </c:pt>
                <c:pt idx="2714">
                  <c:v>1.9284922280917802E-2</c:v>
                </c:pt>
                <c:pt idx="2715">
                  <c:v>1.9283092655969461E-2</c:v>
                </c:pt>
                <c:pt idx="2716">
                  <c:v>1.9280661709670837E-2</c:v>
                </c:pt>
                <c:pt idx="2717">
                  <c:v>1.9279210628424501E-2</c:v>
                </c:pt>
                <c:pt idx="2718">
                  <c:v>1.9277098406639333E-2</c:v>
                </c:pt>
                <c:pt idx="2719">
                  <c:v>1.9274993669623451E-2</c:v>
                </c:pt>
                <c:pt idx="2720">
                  <c:v>1.9272896417353576E-2</c:v>
                </c:pt>
                <c:pt idx="2721">
                  <c:v>1.9269318541171001E-2</c:v>
                </c:pt>
                <c:pt idx="2722">
                  <c:v>1.9268059620872042E-2</c:v>
                </c:pt>
                <c:pt idx="2723">
                  <c:v>1.926598546779601E-2</c:v>
                </c:pt>
                <c:pt idx="2724">
                  <c:v>1.9263918798959945E-2</c:v>
                </c:pt>
                <c:pt idx="2725">
                  <c:v>1.9261859614341324E-2</c:v>
                </c:pt>
                <c:pt idx="2726">
                  <c:v>1.9259807913916741E-2</c:v>
                </c:pt>
                <c:pt idx="2727">
                  <c:v>1.9257763697663674E-2</c:v>
                </c:pt>
                <c:pt idx="2728">
                  <c:v>1.9255726965557388E-2</c:v>
                </c:pt>
                <c:pt idx="2729">
                  <c:v>1.925369771757713E-2</c:v>
                </c:pt>
                <c:pt idx="2730">
                  <c:v>1.9253532957455164E-2</c:v>
                </c:pt>
                <c:pt idx="2731">
                  <c:v>1.9251148878740736E-2</c:v>
                </c:pt>
                <c:pt idx="2732">
                  <c:v>1.9249143794573709E-2</c:v>
                </c:pt>
                <c:pt idx="2733">
                  <c:v>1.9247146196072394E-2</c:v>
                </c:pt>
                <c:pt idx="2734">
                  <c:v>1.924515608321475E-2</c:v>
                </c:pt>
                <c:pt idx="2735">
                  <c:v>1.9241296257089324E-2</c:v>
                </c:pt>
                <c:pt idx="2736">
                  <c:v>1.9241198314336287E-2</c:v>
                </c:pt>
                <c:pt idx="2737">
                  <c:v>1.9239230658271392E-2</c:v>
                </c:pt>
                <c:pt idx="2738">
                  <c:v>1.9237270487758137E-2</c:v>
                </c:pt>
                <c:pt idx="2739">
                  <c:v>1.9235317802775778E-2</c:v>
                </c:pt>
                <c:pt idx="2740">
                  <c:v>1.9233372603301418E-2</c:v>
                </c:pt>
                <c:pt idx="2741">
                  <c:v>1.9231434889312584E-2</c:v>
                </c:pt>
                <c:pt idx="2742">
                  <c:v>1.9229504660787246E-2</c:v>
                </c:pt>
                <c:pt idx="2743">
                  <c:v>1.9227581917702932E-2</c:v>
                </c:pt>
                <c:pt idx="2744">
                  <c:v>1.9225666660038034E-2</c:v>
                </c:pt>
                <c:pt idx="2745">
                  <c:v>1.9223758887771385E-2</c:v>
                </c:pt>
                <c:pt idx="2746">
                  <c:v>1.9222615454998013E-2</c:v>
                </c:pt>
                <c:pt idx="2747">
                  <c:v>1.9220344633073982E-2</c:v>
                </c:pt>
                <c:pt idx="2748">
                  <c:v>1.9218080483138396E-2</c:v>
                </c:pt>
                <c:pt idx="2749">
                  <c:v>1.9216582355449058E-2</c:v>
                </c:pt>
                <c:pt idx="2750">
                  <c:v>1.9214332306640138E-2</c:v>
                </c:pt>
                <c:pt idx="2751">
                  <c:v>1.9212850020604862E-2</c:v>
                </c:pt>
                <c:pt idx="2752">
                  <c:v>1.9210614071214639E-2</c:v>
                </c:pt>
                <c:pt idx="2753">
                  <c:v>1.9208766181350593E-2</c:v>
                </c:pt>
                <c:pt idx="2754">
                  <c:v>1.9207307660678592E-2</c:v>
                </c:pt>
                <c:pt idx="2755">
                  <c:v>1.9205092857216215E-2</c:v>
                </c:pt>
                <c:pt idx="2756">
                  <c:v>1.9201736940597014E-2</c:v>
                </c:pt>
                <c:pt idx="2757">
                  <c:v>1.919991723922268E-2</c:v>
                </c:pt>
                <c:pt idx="2758">
                  <c:v>1.9198105021350342E-2</c:v>
                </c:pt>
                <c:pt idx="2759">
                  <c:v>1.9196300286958796E-2</c:v>
                </c:pt>
                <c:pt idx="2760">
                  <c:v>1.9194887327799403E-2</c:v>
                </c:pt>
                <c:pt idx="2761">
                  <c:v>1.9193097999899929E-2</c:v>
                </c:pt>
                <c:pt idx="2762">
                  <c:v>1.9191316155826321E-2</c:v>
                </c:pt>
                <c:pt idx="2763">
                  <c:v>1.9189541795558814E-2</c:v>
                </c:pt>
                <c:pt idx="2764">
                  <c:v>1.9187774919075449E-2</c:v>
                </c:pt>
                <c:pt idx="2765">
                  <c:v>1.9185629032594218E-2</c:v>
                </c:pt>
                <c:pt idx="2766">
                  <c:v>1.9183515090194166E-2</c:v>
                </c:pt>
                <c:pt idx="2767">
                  <c:v>1.9182131814751608E-2</c:v>
                </c:pt>
                <c:pt idx="2768">
                  <c:v>1.9180394430793359E-2</c:v>
                </c:pt>
                <c:pt idx="2769">
                  <c:v>1.9179052792750964E-2</c:v>
                </c:pt>
                <c:pt idx="2770">
                  <c:v>1.917733081856662E-2</c:v>
                </c:pt>
                <c:pt idx="2771">
                  <c:v>1.9175616328030266E-2</c:v>
                </c:pt>
                <c:pt idx="2772">
                  <c:v>1.9173909321123013E-2</c:v>
                </c:pt>
                <c:pt idx="2773">
                  <c:v>1.9172209797825975E-2</c:v>
                </c:pt>
                <c:pt idx="2774">
                  <c:v>1.9170127275323239E-2</c:v>
                </c:pt>
                <c:pt idx="2775">
                  <c:v>1.9168442273945475E-2</c:v>
                </c:pt>
                <c:pt idx="2776">
                  <c:v>1.916676475571728E-2</c:v>
                </c:pt>
                <c:pt idx="2777">
                  <c:v>1.9165094720620106E-2</c:v>
                </c:pt>
                <c:pt idx="2778">
                  <c:v>1.9163432168635405E-2</c:v>
                </c:pt>
                <c:pt idx="2779">
                  <c:v>1.9161777099743746E-2</c:v>
                </c:pt>
                <c:pt idx="2780">
                  <c:v>1.9160129513927902E-2</c:v>
                </c:pt>
                <c:pt idx="2781">
                  <c:v>1.915848941116844E-2</c:v>
                </c:pt>
                <c:pt idx="2782">
                  <c:v>1.9158827639428222E-2</c:v>
                </c:pt>
                <c:pt idx="2783">
                  <c:v>1.9156810013706074E-2</c:v>
                </c:pt>
                <c:pt idx="2784">
                  <c:v>1.9155194155788549E-2</c:v>
                </c:pt>
                <c:pt idx="2785">
                  <c:v>1.9152274241956837E-2</c:v>
                </c:pt>
                <c:pt idx="2786">
                  <c:v>1.9150796994866208E-2</c:v>
                </c:pt>
                <c:pt idx="2787">
                  <c:v>1.9150788020112136E-2</c:v>
                </c:pt>
                <c:pt idx="2788">
                  <c:v>1.9148805569860601E-2</c:v>
                </c:pt>
                <c:pt idx="2789">
                  <c:v>1.9147227134722763E-2</c:v>
                </c:pt>
                <c:pt idx="2790">
                  <c:v>1.9146054067942085E-2</c:v>
                </c:pt>
                <c:pt idx="2791">
                  <c:v>1.9144092717933076E-2</c:v>
                </c:pt>
                <c:pt idx="2792">
                  <c:v>1.9142536736245365E-2</c:v>
                </c:pt>
                <c:pt idx="2793">
                  <c:v>1.9140988239005743E-2</c:v>
                </c:pt>
                <c:pt idx="2794">
                  <c:v>1.9139447226196059E-2</c:v>
                </c:pt>
                <c:pt idx="2795">
                  <c:v>1.9137913697799033E-2</c:v>
                </c:pt>
                <c:pt idx="2796">
                  <c:v>1.9136387653796952E-2</c:v>
                </c:pt>
                <c:pt idx="2797">
                  <c:v>1.9134869094172956E-2</c:v>
                </c:pt>
                <c:pt idx="2798">
                  <c:v>1.9134161097012208E-2</c:v>
                </c:pt>
                <c:pt idx="2799">
                  <c:v>1.9130648878247152E-2</c:v>
                </c:pt>
                <c:pt idx="2800">
                  <c:v>1.9130358321391931E-2</c:v>
                </c:pt>
                <c:pt idx="2801">
                  <c:v>1.9129272575827881E-2</c:v>
                </c:pt>
                <c:pt idx="2802">
                  <c:v>1.9127388561109918E-2</c:v>
                </c:pt>
                <c:pt idx="2803">
                  <c:v>1.9125914907389782E-2</c:v>
                </c:pt>
                <c:pt idx="2804">
                  <c:v>1.9124448737927187E-2</c:v>
                </c:pt>
                <c:pt idx="2805">
                  <c:v>1.9122990052706575E-2</c:v>
                </c:pt>
                <c:pt idx="2806">
                  <c:v>1.9121944013949239E-2</c:v>
                </c:pt>
                <c:pt idx="2807">
                  <c:v>1.9120095134921303E-2</c:v>
                </c:pt>
                <c:pt idx="2808">
                  <c:v>1.9117035167123039E-2</c:v>
                </c:pt>
                <c:pt idx="2809">
                  <c:v>1.9115604582815669E-2</c:v>
                </c:pt>
                <c:pt idx="2810">
                  <c:v>1.9114181481067843E-2</c:v>
                </c:pt>
                <c:pt idx="2811">
                  <c:v>1.9112765861862339E-2</c:v>
                </c:pt>
                <c:pt idx="2812">
                  <c:v>1.9111765409696998E-2</c:v>
                </c:pt>
                <c:pt idx="2813">
                  <c:v>1.9110365216021708E-2</c:v>
                </c:pt>
                <c:pt idx="2814">
                  <c:v>1.9110607513717785E-2</c:v>
                </c:pt>
                <c:pt idx="2815">
                  <c:v>1.9107587277340424E-2</c:v>
                </c:pt>
                <c:pt idx="2816">
                  <c:v>1.9106209532304564E-2</c:v>
                </c:pt>
                <c:pt idx="2817">
                  <c:v>1.9104429279157738E-2</c:v>
                </c:pt>
                <c:pt idx="2818">
                  <c:v>1.9102894733129198E-2</c:v>
                </c:pt>
                <c:pt idx="2819">
                  <c:v>1.9101710277893598E-2</c:v>
                </c:pt>
                <c:pt idx="2820">
                  <c:v>1.9100362000875608E-2</c:v>
                </c:pt>
                <c:pt idx="2821">
                  <c:v>1.9099433049550731E-2</c:v>
                </c:pt>
                <c:pt idx="2822">
                  <c:v>1.90981002013778E-2</c:v>
                </c:pt>
                <c:pt idx="2823">
                  <c:v>1.9096774835963021E-2</c:v>
                </c:pt>
                <c:pt idx="2824">
                  <c:v>1.9095456953290579E-2</c:v>
                </c:pt>
                <c:pt idx="2825">
                  <c:v>1.9094146553346857E-2</c:v>
                </c:pt>
                <c:pt idx="2826">
                  <c:v>1.9092429468404719E-2</c:v>
                </c:pt>
                <c:pt idx="2827">
                  <c:v>1.9091133567794915E-2</c:v>
                </c:pt>
                <c:pt idx="2828">
                  <c:v>1.9089845149471284E-2</c:v>
                </c:pt>
                <c:pt idx="2829">
                  <c:v>1.9088564213417921E-2</c:v>
                </c:pt>
                <c:pt idx="2830">
                  <c:v>1.9087290759622028E-2</c:v>
                </c:pt>
                <c:pt idx="2831">
                  <c:v>1.9086024788069027E-2</c:v>
                </c:pt>
                <c:pt idx="2832">
                  <c:v>1.9084766298743457E-2</c:v>
                </c:pt>
                <c:pt idx="2833">
                  <c:v>1.9083515291632516E-2</c:v>
                </c:pt>
                <c:pt idx="2834">
                  <c:v>1.90843618997131E-2</c:v>
                </c:pt>
                <c:pt idx="2835">
                  <c:v>1.9082709588632726E-2</c:v>
                </c:pt>
                <c:pt idx="2836">
                  <c:v>1.9081482907045717E-2</c:v>
                </c:pt>
                <c:pt idx="2837">
                  <c:v>1.9080263709209837E-2</c:v>
                </c:pt>
                <c:pt idx="2838">
                  <c:v>1.9077792275730754E-2</c:v>
                </c:pt>
                <c:pt idx="2839">
                  <c:v>1.9078268261825054E-2</c:v>
                </c:pt>
                <c:pt idx="2840">
                  <c:v>1.9075128226328553E-2</c:v>
                </c:pt>
                <c:pt idx="2841">
                  <c:v>1.9075461755090742E-2</c:v>
                </c:pt>
                <c:pt idx="2842">
                  <c:v>1.9074279975798806E-2</c:v>
                </c:pt>
                <c:pt idx="2843">
                  <c:v>1.9073105680174604E-2</c:v>
                </c:pt>
                <c:pt idx="2844">
                  <c:v>1.907236172660241E-2</c:v>
                </c:pt>
                <c:pt idx="2845">
                  <c:v>1.9070779539877142E-2</c:v>
                </c:pt>
                <c:pt idx="2846">
                  <c:v>1.9069627695177522E-2</c:v>
                </c:pt>
                <c:pt idx="2847">
                  <c:v>1.906848333409206E-2</c:v>
                </c:pt>
                <c:pt idx="2848">
                  <c:v>1.9067346456608663E-2</c:v>
                </c:pt>
                <c:pt idx="2849">
                  <c:v>1.9066217062713935E-2</c:v>
                </c:pt>
                <c:pt idx="2850">
                  <c:v>1.9065095152395344E-2</c:v>
                </c:pt>
                <c:pt idx="2851">
                  <c:v>1.9063980725639924E-2</c:v>
                </c:pt>
                <c:pt idx="2852">
                  <c:v>1.9062873782434285E-2</c:v>
                </c:pt>
                <c:pt idx="2853">
                  <c:v>1.9061774322767192E-2</c:v>
                </c:pt>
                <c:pt idx="2854">
                  <c:v>1.9061109957422377E-2</c:v>
                </c:pt>
                <c:pt idx="2855">
                  <c:v>1.9059597853994633E-2</c:v>
                </c:pt>
                <c:pt idx="2856">
                  <c:v>1.9058520844864972E-2</c:v>
                </c:pt>
                <c:pt idx="2857">
                  <c:v>1.905745131922373E-2</c:v>
                </c:pt>
                <c:pt idx="2858">
                  <c:v>1.9056818799925514E-2</c:v>
                </c:pt>
                <c:pt idx="2859">
                  <c:v>1.9055334718355969E-2</c:v>
                </c:pt>
                <c:pt idx="2860">
                  <c:v>1.9052996565030244E-2</c:v>
                </c:pt>
                <c:pt idx="2861">
                  <c:v>1.9051955534137546E-2</c:v>
                </c:pt>
                <c:pt idx="2862">
                  <c:v>1.9050921985482971E-2</c:v>
                </c:pt>
                <c:pt idx="2863">
                  <c:v>1.9049895919055981E-2</c:v>
                </c:pt>
                <c:pt idx="2864">
                  <c:v>1.9050174176380816E-2</c:v>
                </c:pt>
                <c:pt idx="2865">
                  <c:v>1.904959740246271E-2</c:v>
                </c:pt>
                <c:pt idx="2866">
                  <c:v>1.9048162343421129E-2</c:v>
                </c:pt>
                <c:pt idx="2867">
                  <c:v>1.9047167652001738E-2</c:v>
                </c:pt>
                <c:pt idx="2868">
                  <c:v>1.9046180443939846E-2</c:v>
                </c:pt>
                <c:pt idx="2869">
                  <c:v>1.9043896646630771E-2</c:v>
                </c:pt>
                <c:pt idx="2870">
                  <c:v>1.9042922955477569E-2</c:v>
                </c:pt>
                <c:pt idx="2871">
                  <c:v>1.9041956746462356E-2</c:v>
                </c:pt>
                <c:pt idx="2872">
                  <c:v>1.9040998019572829E-2</c:v>
                </c:pt>
                <c:pt idx="2873">
                  <c:v>1.9040046774799771E-2</c:v>
                </c:pt>
                <c:pt idx="2874">
                  <c:v>1.9040414345468933E-2</c:v>
                </c:pt>
                <c:pt idx="2875">
                  <c:v>1.9039479520604065E-2</c:v>
                </c:pt>
                <c:pt idx="2876">
                  <c:v>1.9038552179010279E-2</c:v>
                </c:pt>
                <c:pt idx="2877">
                  <c:v>1.9035924057188954E-2</c:v>
                </c:pt>
                <c:pt idx="2878">
                  <c:v>1.9035013429432018E-2</c:v>
                </c:pt>
                <c:pt idx="2879">
                  <c:v>1.9034110283723468E-2</c:v>
                </c:pt>
                <c:pt idx="2880">
                  <c:v>1.9033087278878678E-2</c:v>
                </c:pt>
                <c:pt idx="2881">
                  <c:v>1.9032326438412003E-2</c:v>
                </c:pt>
                <c:pt idx="2882">
                  <c:v>1.9031445738788885E-2</c:v>
                </c:pt>
                <c:pt idx="2883">
                  <c:v>1.9030572521174183E-2</c:v>
                </c:pt>
                <c:pt idx="2884">
                  <c:v>1.9029583719816029E-2</c:v>
                </c:pt>
                <c:pt idx="2885">
                  <c:v>1.9029291149832612E-2</c:v>
                </c:pt>
                <c:pt idx="2886">
                  <c:v>1.9028884037859552E-2</c:v>
                </c:pt>
                <c:pt idx="2887">
                  <c:v>1.9028041728423439E-2</c:v>
                </c:pt>
                <c:pt idx="2888">
                  <c:v>1.9027206901736531E-2</c:v>
                </c:pt>
                <c:pt idx="2889">
                  <c:v>1.9026379557790133E-2</c:v>
                </c:pt>
                <c:pt idx="2890">
                  <c:v>1.9025114563638777E-2</c:v>
                </c:pt>
                <c:pt idx="2891">
                  <c:v>1.9024070819088319E-2</c:v>
                </c:pt>
                <c:pt idx="2892">
                  <c:v>1.9023496305516301E-2</c:v>
                </c:pt>
                <c:pt idx="2893">
                  <c:v>1.9022698399922464E-2</c:v>
                </c:pt>
                <c:pt idx="2894">
                  <c:v>1.9021907976628869E-2</c:v>
                </c:pt>
                <c:pt idx="2895">
                  <c:v>1.9021461463731175E-2</c:v>
                </c:pt>
                <c:pt idx="2896">
                  <c:v>1.9020797666121251E-2</c:v>
                </c:pt>
                <c:pt idx="2897">
                  <c:v>1.9020030183767928E-2</c:v>
                </c:pt>
                <c:pt idx="2898">
                  <c:v>1.9019611435032072E-2</c:v>
                </c:pt>
                <c:pt idx="2899">
                  <c:v>1.9018068094346127E-2</c:v>
                </c:pt>
                <c:pt idx="2900">
                  <c:v>1.9017322564666171E-2</c:v>
                </c:pt>
                <c:pt idx="2901">
                  <c:v>1.9016584517225304E-2</c:v>
                </c:pt>
                <c:pt idx="2902">
                  <c:v>1.9015853952014789E-2</c:v>
                </c:pt>
                <c:pt idx="2903">
                  <c:v>1.9015582425183884E-2</c:v>
                </c:pt>
                <c:pt idx="2904">
                  <c:v>1.9014867321264759E-2</c:v>
                </c:pt>
                <c:pt idx="2905">
                  <c:v>1.901415969994583E-2</c:v>
                </c:pt>
                <c:pt idx="2906">
                  <c:v>1.9013459561218402E-2</c:v>
                </c:pt>
                <c:pt idx="2907">
                  <c:v>1.9012766905075522E-2</c:v>
                </c:pt>
                <c:pt idx="2908">
                  <c:v>1.9012081731509377E-2</c:v>
                </c:pt>
                <c:pt idx="2909">
                  <c:v>1.9011404040511711E-2</c:v>
                </c:pt>
                <c:pt idx="2910">
                  <c:v>1.9010733832075136E-2</c:v>
                </c:pt>
                <c:pt idx="2911">
                  <c:v>1.9009977041885492E-2</c:v>
                </c:pt>
                <c:pt idx="2912">
                  <c:v>1.9007954718383596E-2</c:v>
                </c:pt>
                <c:pt idx="2913">
                  <c:v>1.9007855081035033E-2</c:v>
                </c:pt>
                <c:pt idx="2914">
                  <c:v>1.9007213801233026E-2</c:v>
                </c:pt>
                <c:pt idx="2915">
                  <c:v>1.9006580003167566E-2</c:v>
                </c:pt>
                <c:pt idx="2916">
                  <c:v>1.90064116688199E-2</c:v>
                </c:pt>
                <c:pt idx="2917">
                  <c:v>1.9005334852216869E-2</c:v>
                </c:pt>
                <c:pt idx="2918">
                  <c:v>1.9004636773941243E-2</c:v>
                </c:pt>
                <c:pt idx="2919">
                  <c:v>1.9004119628126721E-2</c:v>
                </c:pt>
                <c:pt idx="2920">
                  <c:v>1.900352323863596E-2</c:v>
                </c:pt>
                <c:pt idx="2921">
                  <c:v>1.9003394826367981E-2</c:v>
                </c:pt>
                <c:pt idx="2922">
                  <c:v>1.9002352904734524E-2</c:v>
                </c:pt>
                <c:pt idx="2923">
                  <c:v>1.9001778960308472E-2</c:v>
                </c:pt>
                <c:pt idx="2924">
                  <c:v>1.9001674505931494E-2</c:v>
                </c:pt>
                <c:pt idx="2925">
                  <c:v>1.9000653516476278E-2</c:v>
                </c:pt>
                <c:pt idx="2926">
                  <c:v>1.9000102017056517E-2</c:v>
                </c:pt>
                <c:pt idx="2927">
                  <c:v>1.8999557999293811E-2</c:v>
                </c:pt>
                <c:pt idx="2928">
                  <c:v>1.899902146318113E-2</c:v>
                </c:pt>
                <c:pt idx="2929">
                  <c:v>1.8997878006715641E-2</c:v>
                </c:pt>
                <c:pt idx="2930">
                  <c:v>1.8997358064401466E-2</c:v>
                </c:pt>
                <c:pt idx="2931">
                  <c:v>1.8996845603324135E-2</c:v>
                </c:pt>
                <c:pt idx="2932">
                  <c:v>1.8996340623479234E-2</c:v>
                </c:pt>
                <c:pt idx="2933">
                  <c:v>1.8995843124859694E-2</c:v>
                </c:pt>
                <c:pt idx="2934">
                  <c:v>1.8995353107461102E-2</c:v>
                </c:pt>
                <c:pt idx="2935">
                  <c:v>1.8994870571277276E-2</c:v>
                </c:pt>
                <c:pt idx="2936">
                  <c:v>1.8994395516302911E-2</c:v>
                </c:pt>
                <c:pt idx="2937">
                  <c:v>1.8993927942532712E-2</c:v>
                </c:pt>
                <c:pt idx="2938">
                  <c:v>1.8994875632873075E-2</c:v>
                </c:pt>
                <c:pt idx="2939">
                  <c:v>1.8994424553556131E-2</c:v>
                </c:pt>
                <c:pt idx="2940">
                  <c:v>1.8993980956607395E-2</c:v>
                </c:pt>
                <c:pt idx="2941">
                  <c:v>1.899354484202034E-2</c:v>
                </c:pt>
                <c:pt idx="2942">
                  <c:v>1.8992584142739251E-2</c:v>
                </c:pt>
                <c:pt idx="2943">
                  <c:v>1.8992163549402044E-2</c:v>
                </c:pt>
                <c:pt idx="2944">
                  <c:v>1.8991750438018692E-2</c:v>
                </c:pt>
                <c:pt idx="2945">
                  <c:v>1.8991344808585699E-2</c:v>
                </c:pt>
                <c:pt idx="2946">
                  <c:v>1.8990946661097387E-2</c:v>
                </c:pt>
                <c:pt idx="2947">
                  <c:v>1.8991978224152391E-2</c:v>
                </c:pt>
                <c:pt idx="2948">
                  <c:v>1.8991596583710992E-2</c:v>
                </c:pt>
                <c:pt idx="2949">
                  <c:v>1.8991222426380926E-2</c:v>
                </c:pt>
                <c:pt idx="2950">
                  <c:v>1.8990855752157039E-2</c:v>
                </c:pt>
                <c:pt idx="2951">
                  <c:v>1.8989068152686268E-2</c:v>
                </c:pt>
                <c:pt idx="2952">
                  <c:v>1.8988714896779554E-2</c:v>
                </c:pt>
                <c:pt idx="2953">
                  <c:v>1.8988369122788257E-2</c:v>
                </c:pt>
                <c:pt idx="2954">
                  <c:v>1.8989941703692573E-2</c:v>
                </c:pt>
                <c:pt idx="2955">
                  <c:v>1.8989134627493173E-2</c:v>
                </c:pt>
                <c:pt idx="2956">
                  <c:v>1.8988812851823408E-2</c:v>
                </c:pt>
                <c:pt idx="2957">
                  <c:v>1.8988977929609147E-2</c:v>
                </c:pt>
                <c:pt idx="2958">
                  <c:v>1.8988191749717748E-2</c:v>
                </c:pt>
                <c:pt idx="2959">
                  <c:v>1.8986451598859328E-2</c:v>
                </c:pt>
                <c:pt idx="2960">
                  <c:v>1.8987600579899705E-2</c:v>
                </c:pt>
                <c:pt idx="2961">
                  <c:v>1.8987797666036709E-2</c:v>
                </c:pt>
                <c:pt idx="2962">
                  <c:v>1.898703934234091E-2</c:v>
                </c:pt>
                <c:pt idx="2963">
                  <c:v>1.8985322887424629E-2</c:v>
                </c:pt>
                <c:pt idx="2964">
                  <c:v>1.8984093999118875E-2</c:v>
                </c:pt>
                <c:pt idx="2965">
                  <c:v>1.8983836965978027E-2</c:v>
                </c:pt>
                <c:pt idx="2966">
                  <c:v>1.8983587413924308E-2</c:v>
                </c:pt>
                <c:pt idx="2967">
                  <c:v>1.8983345342953747E-2</c:v>
                </c:pt>
                <c:pt idx="2968">
                  <c:v>1.8983595513267209E-2</c:v>
                </c:pt>
                <c:pt idx="2969">
                  <c:v>1.8983368926927188E-2</c:v>
                </c:pt>
                <c:pt idx="2970">
                  <c:v>1.8983149822055359E-2</c:v>
                </c:pt>
                <c:pt idx="2971">
                  <c:v>1.8982938198648651E-2</c:v>
                </c:pt>
                <c:pt idx="2972">
                  <c:v>1.8982734056705301E-2</c:v>
                </c:pt>
                <c:pt idx="2973">
                  <c:v>1.8982050019737105E-2</c:v>
                </c:pt>
                <c:pt idx="2974">
                  <c:v>1.8981860316279298E-2</c:v>
                </c:pt>
                <c:pt idx="2975">
                  <c:v>1.8981678093885661E-2</c:v>
                </c:pt>
                <c:pt idx="2976">
                  <c:v>1.8981479000205775E-2</c:v>
                </c:pt>
                <c:pt idx="2977">
                  <c:v>1.8981825568861663E-2</c:v>
                </c:pt>
                <c:pt idx="2978">
                  <c:v>1.8981666315652804E-2</c:v>
                </c:pt>
                <c:pt idx="2979">
                  <c:v>1.8981514543894126E-2</c:v>
                </c:pt>
                <c:pt idx="2980">
                  <c:v>1.8981370253581681E-2</c:v>
                </c:pt>
                <c:pt idx="2981">
                  <c:v>1.898074186176444E-2</c:v>
                </c:pt>
                <c:pt idx="2982">
                  <c:v>1.8980612006766966E-2</c:v>
                </c:pt>
                <c:pt idx="2983">
                  <c:v>1.898048963282041E-2</c:v>
                </c:pt>
                <c:pt idx="2984">
                  <c:v>1.8980374739923447E-2</c:v>
                </c:pt>
                <c:pt idx="2985">
                  <c:v>1.8980267297810782E-2</c:v>
                </c:pt>
                <c:pt idx="2986">
                  <c:v>1.8980167089463082E-2</c:v>
                </c:pt>
                <c:pt idx="2987">
                  <c:v>1.8980073826688343E-2</c:v>
                </c:pt>
                <c:pt idx="2988">
                  <c:v>1.897998722115234E-2</c:v>
                </c:pt>
                <c:pt idx="2989">
                  <c:v>1.897990698452439E-2</c:v>
                </c:pt>
                <c:pt idx="2990">
                  <c:v>1.8982807494149878E-2</c:v>
                </c:pt>
                <c:pt idx="2991">
                  <c:v>1.8982244719696624E-2</c:v>
                </c:pt>
                <c:pt idx="2992">
                  <c:v>1.8982183179487567E-2</c:v>
                </c:pt>
                <c:pt idx="2993">
                  <c:v>1.8982126716672928E-2</c:v>
                </c:pt>
                <c:pt idx="2994">
                  <c:v>1.8980584679286653E-2</c:v>
                </c:pt>
                <c:pt idx="2995">
                  <c:v>1.8980536978445341E-2</c:v>
                </c:pt>
                <c:pt idx="2996">
                  <c:v>1.8980493581371431E-2</c:v>
                </c:pt>
                <c:pt idx="2997">
                  <c:v>1.8980454202853499E-2</c:v>
                </c:pt>
                <c:pt idx="2998">
                  <c:v>1.8980418557683183E-2</c:v>
                </c:pt>
                <c:pt idx="2999">
                  <c:v>1.8981878848430007E-2</c:v>
                </c:pt>
                <c:pt idx="3000">
                  <c:v>1.8981850069054566E-2</c:v>
                </c:pt>
                <c:pt idx="3001">
                  <c:v>1.8981824121837288E-2</c:v>
                </c:pt>
                <c:pt idx="3002">
                  <c:v>1.8981800726125254E-2</c:v>
                </c:pt>
                <c:pt idx="3003">
                  <c:v>1.8980286349654617E-2</c:v>
                </c:pt>
                <c:pt idx="3004">
                  <c:v>1.8980267115142491E-2</c:v>
                </c:pt>
                <c:pt idx="3005">
                  <c:v>1.8980249617503307E-2</c:v>
                </c:pt>
                <c:pt idx="3006">
                  <c:v>1.8982722782930964E-2</c:v>
                </c:pt>
                <c:pt idx="3007">
                  <c:v>1.8982210067532607E-2</c:v>
                </c:pt>
                <c:pt idx="3008">
                  <c:v>1.8981698216809378E-2</c:v>
                </c:pt>
                <c:pt idx="3009">
                  <c:v>1.898218270233587E-2</c:v>
                </c:pt>
                <c:pt idx="3010">
                  <c:v>1.8981671736080372E-2</c:v>
                </c:pt>
                <c:pt idx="3011">
                  <c:v>1.8981658721242991E-2</c:v>
                </c:pt>
                <c:pt idx="3012">
                  <c:v>1.8981645732022111E-2</c:v>
                </c:pt>
                <c:pt idx="3013">
                  <c:v>1.8981632768417297E-2</c:v>
                </c:pt>
                <c:pt idx="3014">
                  <c:v>1.898211771544428E-2</c:v>
                </c:pt>
                <c:pt idx="3015">
                  <c:v>1.8981606918056306E-2</c:v>
                </c:pt>
                <c:pt idx="3016">
                  <c:v>1.8979104857785881E-2</c:v>
                </c:pt>
                <c:pt idx="3017">
                  <c:v>1.8979091990872599E-2</c:v>
                </c:pt>
                <c:pt idx="3018">
                  <c:v>1.8979079149569773E-2</c:v>
                </c:pt>
                <c:pt idx="3019">
                  <c:v>1.8979066333876513E-2</c:v>
                </c:pt>
                <c:pt idx="3020">
                  <c:v>1.8979551348044285E-2</c:v>
                </c:pt>
                <c:pt idx="3021">
                  <c:v>1.8979538584729484E-2</c:v>
                </c:pt>
                <c:pt idx="3022">
                  <c:v>1.8979525847024965E-2</c:v>
                </c:pt>
                <c:pt idx="3023">
                  <c:v>1.8979513134932489E-2</c:v>
                </c:pt>
                <c:pt idx="3024">
                  <c:v>1.8979500448449853E-2</c:v>
                </c:pt>
                <c:pt idx="3025">
                  <c:v>1.8978989977516163E-2</c:v>
                </c:pt>
                <c:pt idx="3026">
                  <c:v>1.8978975537976211E-2</c:v>
                </c:pt>
                <c:pt idx="3027">
                  <c:v>1.8978964730272309E-2</c:v>
                </c:pt>
                <c:pt idx="3028">
                  <c:v>1.8978950349268518E-2</c:v>
                </c:pt>
                <c:pt idx="3029">
                  <c:v>1.8979437400201915E-2</c:v>
                </c:pt>
                <c:pt idx="3030">
                  <c:v>1.8979424867384933E-2</c:v>
                </c:pt>
                <c:pt idx="3031">
                  <c:v>1.8979412360178673E-2</c:v>
                </c:pt>
                <c:pt idx="3032">
                  <c:v>1.8979399878584012E-2</c:v>
                </c:pt>
                <c:pt idx="3033">
                  <c:v>1.897937854114758E-2</c:v>
                </c:pt>
                <c:pt idx="3034">
                  <c:v>1.897887539777246E-2</c:v>
                </c:pt>
                <c:pt idx="3035">
                  <c:v>1.8978862995489502E-2</c:v>
                </c:pt>
                <c:pt idx="3036">
                  <c:v>1.8978850618816996E-2</c:v>
                </c:pt>
                <c:pt idx="3037">
                  <c:v>1.8978838267752738E-2</c:v>
                </c:pt>
                <c:pt idx="3038">
                  <c:v>1.8978825942299372E-2</c:v>
                </c:pt>
                <c:pt idx="3039">
                  <c:v>1.8978813642454694E-2</c:v>
                </c:pt>
                <c:pt idx="3040">
                  <c:v>1.8978801368219583E-2</c:v>
                </c:pt>
                <c:pt idx="3041">
                  <c:v>1.8978789119593602E-2</c:v>
                </c:pt>
                <c:pt idx="3042">
                  <c:v>1.8981266223214076E-2</c:v>
                </c:pt>
                <c:pt idx="3043">
                  <c:v>1.8980756130152338E-2</c:v>
                </c:pt>
                <c:pt idx="3044">
                  <c:v>1.8980743963118687E-2</c:v>
                </c:pt>
                <c:pt idx="3045">
                  <c:v>1.8980731821700007E-2</c:v>
                </c:pt>
                <c:pt idx="3046">
                  <c:v>1.8979717034985327E-2</c:v>
                </c:pt>
                <c:pt idx="3047">
                  <c:v>1.898120552208479E-2</c:v>
                </c:pt>
                <c:pt idx="3048">
                  <c:v>1.8980695551134644E-2</c:v>
                </c:pt>
                <c:pt idx="3049">
                  <c:v>1.8980683512175411E-2</c:v>
                </c:pt>
                <c:pt idx="3050">
                  <c:v>1.8980671498831144E-2</c:v>
                </c:pt>
                <c:pt idx="3051">
                  <c:v>1.8980659511101849E-2</c:v>
                </c:pt>
                <c:pt idx="3052">
                  <c:v>1.8980647548987522E-2</c:v>
                </c:pt>
                <c:pt idx="3053">
                  <c:v>1.8980635612488167E-2</c:v>
                </c:pt>
                <c:pt idx="3054">
                  <c:v>1.8980623701603781E-2</c:v>
                </c:pt>
                <c:pt idx="3055">
                  <c:v>1.8980611816334363E-2</c:v>
                </c:pt>
                <c:pt idx="3056">
                  <c:v>1.8980599956679049E-2</c:v>
                </c:pt>
                <c:pt idx="3057">
                  <c:v>1.8980588122639572E-2</c:v>
                </c:pt>
                <c:pt idx="3058">
                  <c:v>1.8981572170990176E-2</c:v>
                </c:pt>
                <c:pt idx="3059">
                  <c:v>1.8981062452229903E-2</c:v>
                </c:pt>
                <c:pt idx="3060">
                  <c:v>1.8980552774208796E-2</c:v>
                </c:pt>
                <c:pt idx="3061">
                  <c:v>1.8981038965881554E-2</c:v>
                </c:pt>
                <c:pt idx="3062">
                  <c:v>1.8980529336662406E-2</c:v>
                </c:pt>
                <c:pt idx="3063">
                  <c:v>1.8981015581997045E-2</c:v>
                </c:pt>
                <c:pt idx="3064">
                  <c:v>1.8980506001576757E-2</c:v>
                </c:pt>
                <c:pt idx="3065">
                  <c:v>1.8980494372455307E-2</c:v>
                </c:pt>
                <c:pt idx="3066">
                  <c:v>1.898098069829381E-2</c:v>
                </c:pt>
                <c:pt idx="3067">
                  <c:v>1.8980471191058182E-2</c:v>
                </c:pt>
                <c:pt idx="3068">
                  <c:v>1.8978965948696826E-2</c:v>
                </c:pt>
                <c:pt idx="3069">
                  <c:v>1.8978954418361896E-2</c:v>
                </c:pt>
                <c:pt idx="3070">
                  <c:v>1.8978942913637692E-2</c:v>
                </c:pt>
                <c:pt idx="3071">
                  <c:v>1.8978931434523769E-2</c:v>
                </c:pt>
                <c:pt idx="3072">
                  <c:v>1.8978919981021004E-2</c:v>
                </c:pt>
                <c:pt idx="3073">
                  <c:v>1.898040226162305E-2</c:v>
                </c:pt>
                <c:pt idx="3074">
                  <c:v>1.8980390863035893E-2</c:v>
                </c:pt>
                <c:pt idx="3075">
                  <c:v>1.8980877430456945E-2</c:v>
                </c:pt>
                <c:pt idx="3076">
                  <c:v>1.8980368142706493E-2</c:v>
                </c:pt>
                <c:pt idx="3077">
                  <c:v>1.897886309766935E-2</c:v>
                </c:pt>
                <c:pt idx="3078">
                  <c:v>1.8978846962884852E-2</c:v>
                </c:pt>
                <c:pt idx="3079">
                  <c:v>1.8978840523604535E-2</c:v>
                </c:pt>
                <c:pt idx="3080">
                  <c:v>1.8978829274989308E-2</c:v>
                </c:pt>
                <c:pt idx="3081">
                  <c:v>1.8980311790142364E-2</c:v>
                </c:pt>
                <c:pt idx="3082">
                  <c:v>1.8980300596474532E-2</c:v>
                </c:pt>
                <c:pt idx="3083">
                  <c:v>1.8980289428420807E-2</c:v>
                </c:pt>
                <c:pt idx="3084">
                  <c:v>1.8980278285982918E-2</c:v>
                </c:pt>
                <c:pt idx="3085">
                  <c:v>1.8978773416070939E-2</c:v>
                </c:pt>
                <c:pt idx="3086">
                  <c:v>1.8978762321120047E-2</c:v>
                </c:pt>
                <c:pt idx="3087">
                  <c:v>1.897875125177944E-2</c:v>
                </c:pt>
                <c:pt idx="3088">
                  <c:v>1.8978740208049114E-2</c:v>
                </c:pt>
                <c:pt idx="3089">
                  <c:v>1.8978729189931265E-2</c:v>
                </c:pt>
                <c:pt idx="3090">
                  <c:v>1.8978718197423701E-2</c:v>
                </c:pt>
                <c:pt idx="3091">
                  <c:v>1.89787072305273E-2</c:v>
                </c:pt>
                <c:pt idx="3092">
                  <c:v>1.8978696289240302E-2</c:v>
                </c:pt>
                <c:pt idx="3093">
                  <c:v>1.8978685373564907E-2</c:v>
                </c:pt>
                <c:pt idx="3094">
                  <c:v>1.8980666234491284E-2</c:v>
                </c:pt>
                <c:pt idx="3095">
                  <c:v>1.8980157409740281E-2</c:v>
                </c:pt>
                <c:pt idx="3096">
                  <c:v>1.8980146574680296E-2</c:v>
                </c:pt>
                <c:pt idx="3097">
                  <c:v>1.898013576523528E-2</c:v>
                </c:pt>
                <c:pt idx="3098">
                  <c:v>1.8978631179350954E-2</c:v>
                </c:pt>
                <c:pt idx="3099">
                  <c:v>1.8980612193577176E-2</c:v>
                </c:pt>
                <c:pt idx="3100">
                  <c:v>1.8980103490588759E-2</c:v>
                </c:pt>
                <c:pt idx="3101">
                  <c:v>1.8979090782190133E-2</c:v>
                </c:pt>
                <c:pt idx="3102">
                  <c:v>1.8980082102232159E-2</c:v>
                </c:pt>
                <c:pt idx="3103">
                  <c:v>1.8980071446476097E-2</c:v>
                </c:pt>
                <c:pt idx="3104">
                  <c:v>1.8980558793069504E-2</c:v>
                </c:pt>
                <c:pt idx="3105">
                  <c:v>1.8980050211808451E-2</c:v>
                </c:pt>
                <c:pt idx="3106">
                  <c:v>1.8980039632896434E-2</c:v>
                </c:pt>
                <c:pt idx="3107">
                  <c:v>1.8980029079600252E-2</c:v>
                </c:pt>
                <c:pt idx="3108">
                  <c:v>1.8980018551918606E-2</c:v>
                </c:pt>
                <c:pt idx="3109">
                  <c:v>1.8980008049851498E-2</c:v>
                </c:pt>
                <c:pt idx="3110">
                  <c:v>1.8979997573398927E-2</c:v>
                </c:pt>
                <c:pt idx="3111">
                  <c:v>1.897998712256176E-2</c:v>
                </c:pt>
                <c:pt idx="3112">
                  <c:v>1.897997669733913E-2</c:v>
                </c:pt>
                <c:pt idx="3113">
                  <c:v>1.8979966297731899E-2</c:v>
                </c:pt>
                <c:pt idx="3114">
                  <c:v>1.8980453913267456E-2</c:v>
                </c:pt>
                <c:pt idx="3115">
                  <c:v>1.8979945575361486E-2</c:v>
                </c:pt>
                <c:pt idx="3116">
                  <c:v>1.89799352525983E-2</c:v>
                </c:pt>
                <c:pt idx="3117">
                  <c:v>1.8979924955450086E-2</c:v>
                </c:pt>
                <c:pt idx="3118">
                  <c:v>1.8980412678600161E-2</c:v>
                </c:pt>
                <c:pt idx="3119">
                  <c:v>1.8979904437998997E-2</c:v>
                </c:pt>
                <c:pt idx="3120">
                  <c:v>1.8977902404176048E-2</c:v>
                </c:pt>
                <c:pt idx="3121">
                  <c:v>1.8977892204309461E-2</c:v>
                </c:pt>
                <c:pt idx="3122">
                  <c:v>1.8977882030052885E-2</c:v>
                </c:pt>
                <c:pt idx="3123">
                  <c:v>1.8977871881404994E-2</c:v>
                </c:pt>
                <c:pt idx="3124">
                  <c:v>1.8978359690599914E-2</c:v>
                </c:pt>
                <c:pt idx="3125">
                  <c:v>1.8978349594470707E-2</c:v>
                </c:pt>
                <c:pt idx="3126">
                  <c:v>1.8980331438843305E-2</c:v>
                </c:pt>
                <c:pt idx="3127">
                  <c:v>1.89783294790449E-2</c:v>
                </c:pt>
                <c:pt idx="3128">
                  <c:v>1.8978319459747858E-2</c:v>
                </c:pt>
                <c:pt idx="3129">
                  <c:v>1.8977811527319068E-2</c:v>
                </c:pt>
                <c:pt idx="3130">
                  <c:v>1.8977801557938167E-2</c:v>
                </c:pt>
                <c:pt idx="3131">
                  <c:v>1.8977791614165952E-2</c:v>
                </c:pt>
                <c:pt idx="3132">
                  <c:v>1.897778169600331E-2</c:v>
                </c:pt>
                <c:pt idx="3133">
                  <c:v>1.8978269747427445E-2</c:v>
                </c:pt>
                <c:pt idx="3134">
                  <c:v>1.8978259881796054E-2</c:v>
                </c:pt>
                <c:pt idx="3135">
                  <c:v>1.897825004177451E-2</c:v>
                </c:pt>
                <c:pt idx="3136">
                  <c:v>1.8978240227365443E-2</c:v>
                </c:pt>
                <c:pt idx="3137">
                  <c:v>1.8976732454487239E-2</c:v>
                </c:pt>
                <c:pt idx="3138">
                  <c:v>1.8978216498994088E-2</c:v>
                </c:pt>
                <c:pt idx="3139">
                  <c:v>1.8978206772392585E-2</c:v>
                </c:pt>
                <c:pt idx="3140">
                  <c:v>1.8977697733694822E-2</c:v>
                </c:pt>
                <c:pt idx="3141">
                  <c:v>1.8978187396020869E-2</c:v>
                </c:pt>
                <c:pt idx="3142">
                  <c:v>1.8978177746251976E-2</c:v>
                </c:pt>
                <c:pt idx="3143">
                  <c:v>1.89781681220938E-2</c:v>
                </c:pt>
                <c:pt idx="3144">
                  <c:v>1.8977659195179238E-2</c:v>
                </c:pt>
                <c:pt idx="3145">
                  <c:v>1.8978646928542089E-2</c:v>
                </c:pt>
                <c:pt idx="3146">
                  <c:v>1.897913537936553E-2</c:v>
                </c:pt>
                <c:pt idx="3147">
                  <c:v>1.897912586031042E-2</c:v>
                </c:pt>
                <c:pt idx="3148">
                  <c:v>1.89791163668683E-2</c:v>
                </c:pt>
                <c:pt idx="3149">
                  <c:v>1.8979106899040473E-2</c:v>
                </c:pt>
                <c:pt idx="3150">
                  <c:v>1.8978599454676812E-2</c:v>
                </c:pt>
                <c:pt idx="3151">
                  <c:v>1.8978590036740219E-2</c:v>
                </c:pt>
                <c:pt idx="3152">
                  <c:v>1.897857796559832E-2</c:v>
                </c:pt>
                <c:pt idx="3153">
                  <c:v>1.8978571277703492E-2</c:v>
                </c:pt>
                <c:pt idx="3154">
                  <c:v>1.8978561936602922E-2</c:v>
                </c:pt>
                <c:pt idx="3155">
                  <c:v>1.8979049301452468E-2</c:v>
                </c:pt>
                <c:pt idx="3156">
                  <c:v>1.8979041341420706E-2</c:v>
                </c:pt>
                <c:pt idx="3157">
                  <c:v>1.8979032078500276E-2</c:v>
                </c:pt>
                <c:pt idx="3158">
                  <c:v>1.8979519554292685E-2</c:v>
                </c:pt>
                <c:pt idx="3159">
                  <c:v>1.8978515615284554E-2</c:v>
                </c:pt>
                <c:pt idx="3160">
                  <c:v>1.8978506427856905E-2</c:v>
                </c:pt>
                <c:pt idx="3161">
                  <c:v>1.8978497266041554E-2</c:v>
                </c:pt>
                <c:pt idx="3162">
                  <c:v>1.897848812983894E-2</c:v>
                </c:pt>
                <c:pt idx="3163">
                  <c:v>1.8979475076038092E-2</c:v>
                </c:pt>
                <c:pt idx="3164">
                  <c:v>1.8978967955235317E-2</c:v>
                </c:pt>
                <c:pt idx="3165">
                  <c:v>1.8978958897223151E-2</c:v>
                </c:pt>
                <c:pt idx="3166">
                  <c:v>1.8978949864824842E-2</c:v>
                </c:pt>
                <c:pt idx="3167">
                  <c:v>1.8978940858039091E-2</c:v>
                </c:pt>
                <c:pt idx="3168">
                  <c:v>1.8978931876867632E-2</c:v>
                </c:pt>
                <c:pt idx="3169">
                  <c:v>1.8978922921308729E-2</c:v>
                </c:pt>
                <c:pt idx="3170">
                  <c:v>1.8978913991363686E-2</c:v>
                </c:pt>
                <c:pt idx="3171">
                  <c:v>1.8978903817075315E-2</c:v>
                </c:pt>
                <c:pt idx="3172">
                  <c:v>1.8977400898608807E-2</c:v>
                </c:pt>
                <c:pt idx="3173">
                  <c:v>1.8977891306367414E-2</c:v>
                </c:pt>
                <c:pt idx="3174">
                  <c:v>1.8977882476144271E-2</c:v>
                </c:pt>
                <c:pt idx="3175">
                  <c:v>1.8977873671532284E-2</c:v>
                </c:pt>
                <c:pt idx="3176">
                  <c:v>1.8975872989191973E-2</c:v>
                </c:pt>
                <c:pt idx="3177">
                  <c:v>1.8977856139138726E-2</c:v>
                </c:pt>
                <c:pt idx="3178">
                  <c:v>1.8977846166623166E-2</c:v>
                </c:pt>
                <c:pt idx="3179">
                  <c:v>1.8977838709188496E-2</c:v>
                </c:pt>
                <c:pt idx="3180">
                  <c:v>1.8977830032629685E-2</c:v>
                </c:pt>
                <c:pt idx="3181">
                  <c:v>1.8978319408288112E-2</c:v>
                </c:pt>
                <c:pt idx="3182">
                  <c:v>1.8977313515629722E-2</c:v>
                </c:pt>
                <c:pt idx="3183">
                  <c:v>1.8977804156618899E-2</c:v>
                </c:pt>
                <c:pt idx="3184">
                  <c:v>1.8978293613243762E-2</c:v>
                </c:pt>
                <c:pt idx="3185">
                  <c:v>1.8977787033998654E-2</c:v>
                </c:pt>
                <c:pt idx="3186">
                  <c:v>1.8977778511105055E-2</c:v>
                </c:pt>
                <c:pt idx="3187">
                  <c:v>1.8977770013820859E-2</c:v>
                </c:pt>
                <c:pt idx="3188">
                  <c:v>1.8977761542149585E-2</c:v>
                </c:pt>
                <c:pt idx="3189">
                  <c:v>1.8977253871306651E-2</c:v>
                </c:pt>
                <c:pt idx="3190">
                  <c:v>1.8977245453127348E-2</c:v>
                </c:pt>
                <c:pt idx="3191">
                  <c:v>1.8977237060556731E-2</c:v>
                </c:pt>
                <c:pt idx="3192">
                  <c:v>1.8977228693596568E-2</c:v>
                </c:pt>
                <c:pt idx="3193">
                  <c:v>1.897722035224465E-2</c:v>
                </c:pt>
                <c:pt idx="3194">
                  <c:v>1.8977212036502742E-2</c:v>
                </c:pt>
                <c:pt idx="3195">
                  <c:v>1.8977203746370404E-2</c:v>
                </c:pt>
                <c:pt idx="3196">
                  <c:v>1.8977195481846752E-2</c:v>
                </c:pt>
                <c:pt idx="3197">
                  <c:v>1.897768527436321E-2</c:v>
                </c:pt>
                <c:pt idx="3198">
                  <c:v>1.8978673180817397E-2</c:v>
                </c:pt>
                <c:pt idx="3199">
                  <c:v>1.8978664997322647E-2</c:v>
                </c:pt>
                <c:pt idx="3200">
                  <c:v>1.8978656839440885E-2</c:v>
                </c:pt>
                <c:pt idx="3201">
                  <c:v>1.8978648707173418E-2</c:v>
                </c:pt>
                <c:pt idx="3202">
                  <c:v>1.897814021506217E-2</c:v>
                </c:pt>
                <c:pt idx="3203">
                  <c:v>1.8978132139933847E-2</c:v>
                </c:pt>
                <c:pt idx="3204">
                  <c:v>1.8978124090417384E-2</c:v>
                </c:pt>
                <c:pt idx="3205">
                  <c:v>1.8978116066511907E-2</c:v>
                </c:pt>
                <c:pt idx="3206">
                  <c:v>1.8979602359747712E-2</c:v>
                </c:pt>
                <c:pt idx="3207">
                  <c:v>1.8979594391301167E-2</c:v>
                </c:pt>
                <c:pt idx="3208">
                  <c:v>1.8979586448471548E-2</c:v>
                </c:pt>
                <c:pt idx="3209">
                  <c:v>1.8979578531257566E-2</c:v>
                </c:pt>
                <c:pt idx="3210">
                  <c:v>1.8978076331172083E-2</c:v>
                </c:pt>
                <c:pt idx="3211">
                  <c:v>1.8978068460940401E-2</c:v>
                </c:pt>
                <c:pt idx="3212">
                  <c:v>1.8978060616320586E-2</c:v>
                </c:pt>
                <c:pt idx="3213">
                  <c:v>1.8978052797313502E-2</c:v>
                </c:pt>
                <c:pt idx="3214">
                  <c:v>1.8979539329432124E-2</c:v>
                </c:pt>
                <c:pt idx="3215">
                  <c:v>1.8979531565915413E-2</c:v>
                </c:pt>
                <c:pt idx="3216">
                  <c:v>1.8979523828014339E-2</c:v>
                </c:pt>
                <c:pt idx="3217">
                  <c:v>1.8980014263651642E-2</c:v>
                </c:pt>
                <c:pt idx="3218">
                  <c:v>1.8979508429062548E-2</c:v>
                </c:pt>
                <c:pt idx="3219">
                  <c:v>1.8978006421123184E-2</c:v>
                </c:pt>
                <c:pt idx="3220">
                  <c:v>1.897949313257374E-2</c:v>
                </c:pt>
                <c:pt idx="3221">
                  <c:v>1.8979983676390148E-2</c:v>
                </c:pt>
                <c:pt idx="3222">
                  <c:v>1.8979477938550926E-2</c:v>
                </c:pt>
                <c:pt idx="3223">
                  <c:v>1.8977976015906041E-2</c:v>
                </c:pt>
                <c:pt idx="3224">
                  <c:v>1.8976972320921878E-2</c:v>
                </c:pt>
                <c:pt idx="3225">
                  <c:v>1.8976964806389676E-2</c:v>
                </c:pt>
                <c:pt idx="3226">
                  <c:v>1.8976957317467045E-2</c:v>
                </c:pt>
                <c:pt idx="3227">
                  <c:v>1.8976949854153543E-2</c:v>
                </c:pt>
                <c:pt idx="3228">
                  <c:v>1.8977440492266642E-2</c:v>
                </c:pt>
                <c:pt idx="3229">
                  <c:v>1.8977433081612573E-2</c:v>
                </c:pt>
                <c:pt idx="3230">
                  <c:v>1.8977425696569666E-2</c:v>
                </c:pt>
                <c:pt idx="3231">
                  <c:v>1.8977418337136603E-2</c:v>
                </c:pt>
                <c:pt idx="3232">
                  <c:v>1.8977411003315139E-2</c:v>
                </c:pt>
                <c:pt idx="3233">
                  <c:v>1.8976905612070837E-2</c:v>
                </c:pt>
                <c:pt idx="3234">
                  <c:v>1.8976898328022997E-2</c:v>
                </c:pt>
                <c:pt idx="3235">
                  <c:v>1.8976891069585611E-2</c:v>
                </c:pt>
                <c:pt idx="3236">
                  <c:v>1.8977380893172628E-2</c:v>
                </c:pt>
                <c:pt idx="3237">
                  <c:v>1.8977374718368224E-2</c:v>
                </c:pt>
                <c:pt idx="3238">
                  <c:v>1.8977367538211096E-2</c:v>
                </c:pt>
                <c:pt idx="3239">
                  <c:v>1.8977360383664692E-2</c:v>
                </c:pt>
                <c:pt idx="3240">
                  <c:v>1.897734919255116E-2</c:v>
                </c:pt>
                <c:pt idx="3241">
                  <c:v>1.897684704387833E-2</c:v>
                </c:pt>
                <c:pt idx="3242">
                  <c:v>1.8976840977584345E-2</c:v>
                </c:pt>
                <c:pt idx="3243">
                  <c:v>1.897683392402175E-2</c:v>
                </c:pt>
                <c:pt idx="3244">
                  <c:v>1.8976826896069166E-2</c:v>
                </c:pt>
                <c:pt idx="3245">
                  <c:v>1.8976819893724826E-2</c:v>
                </c:pt>
                <c:pt idx="3246">
                  <c:v>1.8976812916990937E-2</c:v>
                </c:pt>
                <c:pt idx="3247">
                  <c:v>1.8976805965866178E-2</c:v>
                </c:pt>
                <c:pt idx="3248">
                  <c:v>1.8976799040351874E-2</c:v>
                </c:pt>
                <c:pt idx="3249">
                  <c:v>1.897679214044537E-2</c:v>
                </c:pt>
                <c:pt idx="3250">
                  <c:v>1.897977417671564E-2</c:v>
                </c:pt>
                <c:pt idx="3251">
                  <c:v>1.8979269139674244E-2</c:v>
                </c:pt>
                <c:pt idx="3252">
                  <c:v>1.8979262323954645E-2</c:v>
                </c:pt>
                <c:pt idx="3253">
                  <c:v>1.897925553385154E-2</c:v>
                </c:pt>
                <c:pt idx="3254">
                  <c:v>1.8977754270046773E-2</c:v>
                </c:pt>
                <c:pt idx="3255">
                  <c:v>1.8977747526748395E-2</c:v>
                </c:pt>
                <c:pt idx="3256">
                  <c:v>1.8977740809061876E-2</c:v>
                </c:pt>
                <c:pt idx="3257">
                  <c:v>1.8977734116988096E-2</c:v>
                </c:pt>
                <c:pt idx="3258">
                  <c:v>1.8977727450526179E-2</c:v>
                </c:pt>
                <c:pt idx="3259">
                  <c:v>1.8979215331173794E-2</c:v>
                </c:pt>
                <c:pt idx="3260">
                  <c:v>1.8979208720383597E-2</c:v>
                </c:pt>
                <c:pt idx="3261">
                  <c:v>1.8979202135209903E-2</c:v>
                </c:pt>
                <c:pt idx="3262">
                  <c:v>1.8979195575653134E-2</c:v>
                </c:pt>
                <c:pt idx="3263">
                  <c:v>1.8977694502398456E-2</c:v>
                </c:pt>
                <c:pt idx="3264">
                  <c:v>1.8977687989608586E-2</c:v>
                </c:pt>
                <c:pt idx="3265">
                  <c:v>1.8977681502431887E-2</c:v>
                </c:pt>
                <c:pt idx="3266">
                  <c:v>1.8979667812986264E-2</c:v>
                </c:pt>
                <c:pt idx="3267">
                  <c:v>1.8979163162107307E-2</c:v>
                </c:pt>
                <c:pt idx="3268">
                  <c:v>1.8979156756246948E-2</c:v>
                </c:pt>
                <c:pt idx="3269">
                  <c:v>1.8979648599885851E-2</c:v>
                </c:pt>
                <c:pt idx="3270">
                  <c:v>1.8979144021374007E-2</c:v>
                </c:pt>
                <c:pt idx="3271">
                  <c:v>1.8977643117222998E-2</c:v>
                </c:pt>
                <c:pt idx="3272">
                  <c:v>1.8979131388965769E-2</c:v>
                </c:pt>
                <c:pt idx="3273">
                  <c:v>1.8979623341063224E-2</c:v>
                </c:pt>
                <c:pt idx="3274">
                  <c:v>1.8979118859022235E-2</c:v>
                </c:pt>
                <c:pt idx="3275">
                  <c:v>1.8979112632474357E-2</c:v>
                </c:pt>
                <c:pt idx="3276">
                  <c:v>1.8977113669825442E-2</c:v>
                </c:pt>
                <c:pt idx="3277">
                  <c:v>1.897710748848868E-2</c:v>
                </c:pt>
                <c:pt idx="3278">
                  <c:v>1.8977101332762644E-2</c:v>
                </c:pt>
                <c:pt idx="3279">
                  <c:v>1.8977095202646888E-2</c:v>
                </c:pt>
                <c:pt idx="3280">
                  <c:v>1.8977587268227184E-2</c:v>
                </c:pt>
                <c:pt idx="3281">
                  <c:v>1.8979574053056818E-2</c:v>
                </c:pt>
                <c:pt idx="3282">
                  <c:v>1.8977575139072674E-2</c:v>
                </c:pt>
                <c:pt idx="3283">
                  <c:v>1.8977569112914303E-2</c:v>
                </c:pt>
                <c:pt idx="3284">
                  <c:v>1.8977563112366924E-2</c:v>
                </c:pt>
                <c:pt idx="3285">
                  <c:v>1.8977058959780597E-2</c:v>
                </c:pt>
                <c:pt idx="3286">
                  <c:v>1.8977053008941216E-2</c:v>
                </c:pt>
                <c:pt idx="3287">
                  <c:v>1.8977047083711677E-2</c:v>
                </c:pt>
                <c:pt idx="3288">
                  <c:v>1.8977040343381185E-2</c:v>
                </c:pt>
                <c:pt idx="3289">
                  <c:v>1.8977533493813193E-2</c:v>
                </c:pt>
                <c:pt idx="3290">
                  <c:v>1.897752764693917E-2</c:v>
                </c:pt>
                <c:pt idx="3291">
                  <c:v>1.8977521825675699E-2</c:v>
                </c:pt>
                <c:pt idx="3292">
                  <c:v>1.8977516030025836E-2</c:v>
                </c:pt>
                <c:pt idx="3293">
                  <c:v>1.8977012070161815E-2</c:v>
                </c:pt>
                <c:pt idx="3294">
                  <c:v>1.8977006324207773E-2</c:v>
                </c:pt>
                <c:pt idx="3295">
                  <c:v>1.8977000603864452E-2</c:v>
                </c:pt>
                <c:pt idx="3296">
                  <c:v>1.8976994909131857E-2</c:v>
                </c:pt>
                <c:pt idx="3297">
                  <c:v>1.8976989240010421E-2</c:v>
                </c:pt>
                <c:pt idx="3298">
                  <c:v>1.8976983596499707E-2</c:v>
                </c:pt>
                <c:pt idx="3299">
                  <c:v>1.8976977978599714E-2</c:v>
                </c:pt>
                <c:pt idx="3300">
                  <c:v>1.8976972386310006E-2</c:v>
                </c:pt>
                <c:pt idx="3301">
                  <c:v>1.8976966819631461E-2</c:v>
                </c:pt>
                <c:pt idx="3302">
                  <c:v>1.8979452472564409E-2</c:v>
                </c:pt>
                <c:pt idx="3303">
                  <c:v>1.8978948689293604E-2</c:v>
                </c:pt>
                <c:pt idx="3304">
                  <c:v>1.8978943205613857E-2</c:v>
                </c:pt>
                <c:pt idx="3305">
                  <c:v>1.897893774755104E-2</c:v>
                </c:pt>
                <c:pt idx="3306">
                  <c:v>1.8977437580194725E-2</c:v>
                </c:pt>
                <c:pt idx="3307">
                  <c:v>1.8977432168726292E-2</c:v>
                </c:pt>
                <c:pt idx="3308">
                  <c:v>1.8977426782869723E-2</c:v>
                </c:pt>
                <c:pt idx="3309">
                  <c:v>1.8977421422625016E-2</c:v>
                </c:pt>
                <c:pt idx="3310">
                  <c:v>1.8977416087992607E-2</c:v>
                </c:pt>
                <c:pt idx="3311">
                  <c:v>1.8978905537108553E-2</c:v>
                </c:pt>
                <c:pt idx="3312">
                  <c:v>1.8978900258357783E-2</c:v>
                </c:pt>
                <c:pt idx="3313">
                  <c:v>1.8978895005223512E-2</c:v>
                </c:pt>
                <c:pt idx="3314">
                  <c:v>1.8978889777704878E-2</c:v>
                </c:pt>
                <c:pt idx="3315">
                  <c:v>1.8977389799013308E-2</c:v>
                </c:pt>
                <c:pt idx="3316">
                  <c:v>1.8977384618053386E-2</c:v>
                </c:pt>
                <c:pt idx="3317">
                  <c:v>1.8977379462705325E-2</c:v>
                </c:pt>
                <c:pt idx="3318">
                  <c:v>1.8977374332970871E-2</c:v>
                </c:pt>
                <c:pt idx="3319">
                  <c:v>1.8977369228846973E-2</c:v>
                </c:pt>
                <c:pt idx="3320">
                  <c:v>1.8978858950534815E-2</c:v>
                </c:pt>
                <c:pt idx="3321">
                  <c:v>1.8979352205809083E-2</c:v>
                </c:pt>
                <c:pt idx="3322">
                  <c:v>1.8978848879739864E-2</c:v>
                </c:pt>
                <c:pt idx="3323">
                  <c:v>1.8978843882767136E-2</c:v>
                </c:pt>
                <c:pt idx="3324">
                  <c:v>1.8978838911410476E-2</c:v>
                </c:pt>
                <c:pt idx="3325">
                  <c:v>1.8978833965669028E-2</c:v>
                </c:pt>
                <c:pt idx="3326">
                  <c:v>1.897932735686992E-2</c:v>
                </c:pt>
                <c:pt idx="3327">
                  <c:v>1.897882415103605E-2</c:v>
                </c:pt>
                <c:pt idx="3328">
                  <c:v>1.8976327973661247E-2</c:v>
                </c:pt>
                <c:pt idx="3329">
                  <c:v>1.897632312250884E-2</c:v>
                </c:pt>
                <c:pt idx="3330">
                  <c:v>1.8976318296965559E-2</c:v>
                </c:pt>
                <c:pt idx="3331">
                  <c:v>1.8976313497032288E-2</c:v>
                </c:pt>
                <c:pt idx="3332">
                  <c:v>1.8976308722708148E-2</c:v>
                </c:pt>
                <c:pt idx="3333">
                  <c:v>1.8976802208396489E-2</c:v>
                </c:pt>
                <c:pt idx="3334">
                  <c:v>1.8976797486873535E-2</c:v>
                </c:pt>
                <c:pt idx="3335">
                  <c:v>1.8976792790960425E-2</c:v>
                </c:pt>
                <c:pt idx="3336">
                  <c:v>1.897678812065804E-2</c:v>
                </c:pt>
                <c:pt idx="3337">
                  <c:v>1.8976285235230109E-2</c:v>
                </c:pt>
                <c:pt idx="3338">
                  <c:v>1.8976280614562063E-2</c:v>
                </c:pt>
                <c:pt idx="3339">
                  <c:v>1.8976276019504468E-2</c:v>
                </c:pt>
                <c:pt idx="3340">
                  <c:v>1.8976270799367659E-2</c:v>
                </c:pt>
                <c:pt idx="3341">
                  <c:v>1.8976765153309576E-2</c:v>
                </c:pt>
                <c:pt idx="3342">
                  <c:v>1.8976760636671964E-2</c:v>
                </c:pt>
                <c:pt idx="3343">
                  <c:v>1.8976756145644633E-2</c:v>
                </c:pt>
                <c:pt idx="3344">
                  <c:v>1.8976751680228464E-2</c:v>
                </c:pt>
                <c:pt idx="3345">
                  <c:v>1.8976746608256611E-2</c:v>
                </c:pt>
                <c:pt idx="3346">
                  <c:v>1.8976243942424472E-2</c:v>
                </c:pt>
                <c:pt idx="3347">
                  <c:v>1.897623955590062E-2</c:v>
                </c:pt>
                <c:pt idx="3348">
                  <c:v>1.8976235194985012E-2</c:v>
                </c:pt>
                <c:pt idx="3349">
                  <c:v>1.8976230859679859E-2</c:v>
                </c:pt>
                <c:pt idx="3350">
                  <c:v>1.8976226549983835E-2</c:v>
                </c:pt>
                <c:pt idx="3351">
                  <c:v>1.8976222265896493E-2</c:v>
                </c:pt>
                <c:pt idx="3352">
                  <c:v>1.897621800741961E-2</c:v>
                </c:pt>
                <c:pt idx="3353">
                  <c:v>1.8976213774552293E-2</c:v>
                </c:pt>
                <c:pt idx="3354">
                  <c:v>1.897870108388388E-2</c:v>
                </c:pt>
                <c:pt idx="3355">
                  <c:v>1.897819857016541E-2</c:v>
                </c:pt>
                <c:pt idx="3356">
                  <c:v>1.8978194420571876E-2</c:v>
                </c:pt>
                <c:pt idx="3357">
                  <c:v>1.8977689624863323E-2</c:v>
                </c:pt>
                <c:pt idx="3358">
                  <c:v>1.8976691268928765E-2</c:v>
                </c:pt>
                <c:pt idx="3359">
                  <c:v>1.8978680472058085E-2</c:v>
                </c:pt>
                <c:pt idx="3360">
                  <c:v>1.8978178078346574E-2</c:v>
                </c:pt>
                <c:pt idx="3361">
                  <c:v>1.8978174056826592E-2</c:v>
                </c:pt>
                <c:pt idx="3362">
                  <c:v>1.8978668412355602E-2</c:v>
                </c:pt>
                <c:pt idx="3363">
                  <c:v>1.8978166090632402E-2</c:v>
                </c:pt>
                <c:pt idx="3364">
                  <c:v>1.8978162145957329E-2</c:v>
                </c:pt>
                <c:pt idx="3365">
                  <c:v>1.8978158226897225E-2</c:v>
                </c:pt>
                <c:pt idx="3366">
                  <c:v>1.8978154333451659E-2</c:v>
                </c:pt>
                <c:pt idx="3367">
                  <c:v>1.8978150465620632E-2</c:v>
                </c:pt>
                <c:pt idx="3368">
                  <c:v>1.8978146623404572E-2</c:v>
                </c:pt>
                <c:pt idx="3369">
                  <c:v>1.8978142806803482E-2</c:v>
                </c:pt>
                <c:pt idx="3370">
                  <c:v>1.8979135762302542E-2</c:v>
                </c:pt>
                <c:pt idx="3371">
                  <c:v>1.8976640257817826E-2</c:v>
                </c:pt>
                <c:pt idx="3372">
                  <c:v>1.8978131510688737E-2</c:v>
                </c:pt>
                <c:pt idx="3373">
                  <c:v>1.8978626165889492E-2</c:v>
                </c:pt>
                <c:pt idx="3374">
                  <c:v>1.8978124108019124E-2</c:v>
                </c:pt>
                <c:pt idx="3375">
                  <c:v>1.8978120445106557E-2</c:v>
                </c:pt>
                <c:pt idx="3376">
                  <c:v>1.8978116807808958E-2</c:v>
                </c:pt>
                <c:pt idx="3377">
                  <c:v>1.8978113196125898E-2</c:v>
                </c:pt>
                <c:pt idx="3378">
                  <c:v>1.8978607987595354E-2</c:v>
                </c:pt>
                <c:pt idx="3379">
                  <c:v>1.8978106049604253E-2</c:v>
                </c:pt>
                <c:pt idx="3380">
                  <c:v>1.8976109167475257E-2</c:v>
                </c:pt>
                <c:pt idx="3381">
                  <c:v>1.8976105651671037E-2</c:v>
                </c:pt>
                <c:pt idx="3382">
                  <c:v>1.8976102161475942E-2</c:v>
                </c:pt>
                <c:pt idx="3383">
                  <c:v>1.8976098696889977E-2</c:v>
                </c:pt>
                <c:pt idx="3384">
                  <c:v>1.897659357492423E-2</c:v>
                </c:pt>
                <c:pt idx="3385">
                  <c:v>1.8976590163207609E-2</c:v>
                </c:pt>
                <c:pt idx="3386">
                  <c:v>1.8978580234362954E-2</c:v>
                </c:pt>
                <c:pt idx="3387">
                  <c:v>1.8976583416606525E-2</c:v>
                </c:pt>
                <c:pt idx="3388">
                  <c:v>1.8976580081721633E-2</c:v>
                </c:pt>
                <c:pt idx="3389">
                  <c:v>1.8976078447173375E-2</c:v>
                </c:pt>
                <c:pt idx="3390">
                  <c:v>1.8976572089341247E-2</c:v>
                </c:pt>
                <c:pt idx="3391">
                  <c:v>1.8976071902143222E-2</c:v>
                </c:pt>
                <c:pt idx="3392">
                  <c:v>1.8976068668042502E-2</c:v>
                </c:pt>
                <c:pt idx="3393">
                  <c:v>1.8976563791461502E-2</c:v>
                </c:pt>
                <c:pt idx="3394">
                  <c:v>1.8976560610242256E-2</c:v>
                </c:pt>
                <c:pt idx="3395">
                  <c:v>1.8976557454632417E-2</c:v>
                </c:pt>
                <c:pt idx="3396">
                  <c:v>1.897655432463418E-2</c:v>
                </c:pt>
                <c:pt idx="3397">
                  <c:v>1.8976551220246662E-2</c:v>
                </c:pt>
                <c:pt idx="3398">
                  <c:v>1.897604980123295E-2</c:v>
                </c:pt>
                <c:pt idx="3399">
                  <c:v>1.8976046746397451E-2</c:v>
                </c:pt>
                <c:pt idx="3400">
                  <c:v>1.8976043717172403E-2</c:v>
                </c:pt>
                <c:pt idx="3401">
                  <c:v>1.89760407135556E-2</c:v>
                </c:pt>
                <c:pt idx="3402">
                  <c:v>1.8976037735548807E-2</c:v>
                </c:pt>
                <c:pt idx="3403">
                  <c:v>1.8976034783151144E-2</c:v>
                </c:pt>
                <c:pt idx="3404">
                  <c:v>1.897603185636261E-2</c:v>
                </c:pt>
                <c:pt idx="3405">
                  <c:v>1.8976028955184084E-2</c:v>
                </c:pt>
                <c:pt idx="3406">
                  <c:v>1.8978518023795934E-2</c:v>
                </c:pt>
                <c:pt idx="3407">
                  <c:v>1.8978016756509387E-2</c:v>
                </c:pt>
                <c:pt idx="3408">
                  <c:v>1.8978013938884337E-2</c:v>
                </c:pt>
                <c:pt idx="3409">
                  <c:v>1.8978011146874255E-2</c:v>
                </c:pt>
                <c:pt idx="3410">
                  <c:v>1.8976513193784683E-2</c:v>
                </c:pt>
                <c:pt idx="3411">
                  <c:v>1.8978504072162106E-2</c:v>
                </c:pt>
                <c:pt idx="3412">
                  <c:v>1.8977004567100053E-2</c:v>
                </c:pt>
                <c:pt idx="3413">
                  <c:v>1.897800023498189E-2</c:v>
                </c:pt>
                <c:pt idx="3414">
                  <c:v>1.8977997571045794E-2</c:v>
                </c:pt>
                <c:pt idx="3415">
                  <c:v>1.8977994932724233E-2</c:v>
                </c:pt>
                <c:pt idx="3416">
                  <c:v>1.897849076093085E-2</c:v>
                </c:pt>
                <c:pt idx="3417">
                  <c:v>1.8977989732925152E-2</c:v>
                </c:pt>
                <c:pt idx="3418">
                  <c:v>1.8977987171448499E-2</c:v>
                </c:pt>
                <c:pt idx="3419">
                  <c:v>1.8977984635585955E-2</c:v>
                </c:pt>
                <c:pt idx="3420">
                  <c:v>1.8977982125338376E-2</c:v>
                </c:pt>
                <c:pt idx="3421">
                  <c:v>1.8977979640705335E-2</c:v>
                </c:pt>
                <c:pt idx="3422">
                  <c:v>1.89779771816877E-2</c:v>
                </c:pt>
                <c:pt idx="3423">
                  <c:v>1.8977974748284165E-2</c:v>
                </c:pt>
                <c:pt idx="3424">
                  <c:v>1.8977972340496033E-2</c:v>
                </c:pt>
                <c:pt idx="3425">
                  <c:v>1.8977969958322009E-2</c:v>
                </c:pt>
                <c:pt idx="3426">
                  <c:v>1.8978466059677762E-2</c:v>
                </c:pt>
                <c:pt idx="3427">
                  <c:v>1.8977965270818867E-2</c:v>
                </c:pt>
                <c:pt idx="3428">
                  <c:v>1.8977962965489318E-2</c:v>
                </c:pt>
                <c:pt idx="3429">
                  <c:v>1.8977960685775171E-2</c:v>
                </c:pt>
                <c:pt idx="3430">
                  <c:v>1.8978456896427388E-2</c:v>
                </c:pt>
                <c:pt idx="3431">
                  <c:v>1.8977956203190056E-2</c:v>
                </c:pt>
                <c:pt idx="3432">
                  <c:v>1.897596030370886E-2</c:v>
                </c:pt>
                <c:pt idx="3433">
                  <c:v>1.8975958119592989E-2</c:v>
                </c:pt>
                <c:pt idx="3434">
                  <c:v>1.8975955961086689E-2</c:v>
                </c:pt>
                <c:pt idx="3435">
                  <c:v>1.8975953828189958E-2</c:v>
                </c:pt>
                <c:pt idx="3436">
                  <c:v>1.8976450125507929E-2</c:v>
                </c:pt>
                <c:pt idx="3437">
                  <c:v>1.8978441846959911E-2</c:v>
                </c:pt>
                <c:pt idx="3438">
                  <c:v>1.8976445991203163E-2</c:v>
                </c:pt>
                <c:pt idx="3439">
                  <c:v>1.8976443962466862E-2</c:v>
                </c:pt>
                <c:pt idx="3440">
                  <c:v>1.8976441959340846E-2</c:v>
                </c:pt>
                <c:pt idx="3441">
                  <c:v>1.8975941568606554E-2</c:v>
                </c:pt>
                <c:pt idx="3442">
                  <c:v>1.897593961497504E-2</c:v>
                </c:pt>
                <c:pt idx="3443">
                  <c:v>1.8975937686953541E-2</c:v>
                </c:pt>
                <c:pt idx="3444">
                  <c:v>1.8975935784541171E-2</c:v>
                </c:pt>
                <c:pt idx="3445">
                  <c:v>1.8976432327874233E-2</c:v>
                </c:pt>
                <c:pt idx="3446">
                  <c:v>1.8976430478412111E-2</c:v>
                </c:pt>
                <c:pt idx="3447">
                  <c:v>1.897642865456203E-2</c:v>
                </c:pt>
                <c:pt idx="3448">
                  <c:v>1.897642685632267E-2</c:v>
                </c:pt>
                <c:pt idx="3449">
                  <c:v>1.8974929101218511E-2</c:v>
                </c:pt>
                <c:pt idx="3450">
                  <c:v>1.8976422595792717E-2</c:v>
                </c:pt>
                <c:pt idx="3451">
                  <c:v>1.8976420885361802E-2</c:v>
                </c:pt>
                <c:pt idx="3452">
                  <c:v>1.8975920528658867E-2</c:v>
                </c:pt>
                <c:pt idx="3453">
                  <c:v>1.8976417541330375E-2</c:v>
                </c:pt>
                <c:pt idx="3454">
                  <c:v>1.8976415907731626E-2</c:v>
                </c:pt>
                <c:pt idx="3455">
                  <c:v>1.8976414299742277E-2</c:v>
                </c:pt>
                <c:pt idx="3456">
                  <c:v>1.8975914053139961E-2</c:v>
                </c:pt>
                <c:pt idx="3457">
                  <c:v>1.8976909619971425E-2</c:v>
                </c:pt>
                <c:pt idx="3458">
                  <c:v>1.8977406569301292E-2</c:v>
                </c:pt>
                <c:pt idx="3459">
                  <c:v>1.8977405067257151E-2</c:v>
                </c:pt>
                <c:pt idx="3460">
                  <c:v>1.8977403590825566E-2</c:v>
                </c:pt>
                <c:pt idx="3461">
                  <c:v>1.8977402140008273E-2</c:v>
                </c:pt>
                <c:pt idx="3462">
                  <c:v>1.8976902229056004E-2</c:v>
                </c:pt>
                <c:pt idx="3463">
                  <c:v>1.8976900432028342E-2</c:v>
                </c:pt>
                <c:pt idx="3464">
                  <c:v>1.8976899451974706E-2</c:v>
                </c:pt>
                <c:pt idx="3465">
                  <c:v>1.8976898101852071E-2</c:v>
                </c:pt>
                <c:pt idx="3466">
                  <c:v>1.8976896777341733E-2</c:v>
                </c:pt>
                <c:pt idx="3467">
                  <c:v>1.8977393789769512E-2</c:v>
                </c:pt>
                <c:pt idx="3468">
                  <c:v>1.897739270146007E-2</c:v>
                </c:pt>
                <c:pt idx="3469">
                  <c:v>1.8977391455550174E-2</c:v>
                </c:pt>
                <c:pt idx="3470">
                  <c:v>1.8977888580719839E-2</c:v>
                </c:pt>
                <c:pt idx="3471">
                  <c:v>1.897689053896973E-2</c:v>
                </c:pt>
                <c:pt idx="3472">
                  <c:v>1.8976889368131439E-2</c:v>
                </c:pt>
                <c:pt idx="3473">
                  <c:v>1.8976888222905448E-2</c:v>
                </c:pt>
                <c:pt idx="3474">
                  <c:v>1.8976887103292629E-2</c:v>
                </c:pt>
                <c:pt idx="3475">
                  <c:v>1.8977883044270269E-2</c:v>
                </c:pt>
                <c:pt idx="3476">
                  <c:v>1.8977383451354603E-2</c:v>
                </c:pt>
                <c:pt idx="3477">
                  <c:v>1.8977382410352104E-2</c:v>
                </c:pt>
                <c:pt idx="3478">
                  <c:v>1.8977381394962158E-2</c:v>
                </c:pt>
                <c:pt idx="3479">
                  <c:v>1.8977380405186504E-2</c:v>
                </c:pt>
                <c:pt idx="3480">
                  <c:v>1.8977379441023842E-2</c:v>
                </c:pt>
                <c:pt idx="3481">
                  <c:v>1.8977378502475471E-2</c:v>
                </c:pt>
                <c:pt idx="3482">
                  <c:v>1.8977377589539223E-2</c:v>
                </c:pt>
                <c:pt idx="3483">
                  <c:v>1.8977376577547431E-2</c:v>
                </c:pt>
                <c:pt idx="3484">
                  <c:v>1.8976378687226264E-2</c:v>
                </c:pt>
                <c:pt idx="3485">
                  <c:v>1.8976377969080284E-2</c:v>
                </c:pt>
                <c:pt idx="3486">
                  <c:v>1.8976377155024649E-2</c:v>
                </c:pt>
                <c:pt idx="3487">
                  <c:v>1.8976376366579732E-2</c:v>
                </c:pt>
                <c:pt idx="3488">
                  <c:v>1.8976874117966155E-2</c:v>
                </c:pt>
                <c:pt idx="3489">
                  <c:v>1.8976873382533458E-2</c:v>
                </c:pt>
                <c:pt idx="3490">
                  <c:v>1.8976872573401023E-2</c:v>
                </c:pt>
                <c:pt idx="3491">
                  <c:v>1.8976871988504521E-2</c:v>
                </c:pt>
                <c:pt idx="3492">
                  <c:v>1.8976871329908284E-2</c:v>
                </c:pt>
                <c:pt idx="3493">
                  <c:v>1.8976870696923907E-2</c:v>
                </c:pt>
                <c:pt idx="3494">
                  <c:v>1.8976371479632621E-2</c:v>
                </c:pt>
                <c:pt idx="3495">
                  <c:v>1.8976370981007306E-2</c:v>
                </c:pt>
                <c:pt idx="3496">
                  <c:v>1.8976868951643265E-2</c:v>
                </c:pt>
                <c:pt idx="3497">
                  <c:v>1.897686842110765E-2</c:v>
                </c:pt>
                <c:pt idx="3498">
                  <c:v>1.8976867916183898E-2</c:v>
                </c:pt>
                <c:pt idx="3499">
                  <c:v>1.8976867436871572E-2</c:v>
                </c:pt>
                <c:pt idx="3500">
                  <c:v>1.8976866983171543E-2</c:v>
                </c:pt>
                <c:pt idx="3501">
                  <c:v>1.8976367958156326E-2</c:v>
                </c:pt>
                <c:pt idx="3502">
                  <c:v>1.8976367557530419E-2</c:v>
                </c:pt>
                <c:pt idx="3503">
                  <c:v>1.8976367182516551E-2</c:v>
                </c:pt>
                <c:pt idx="3504">
                  <c:v>1.8976366833112969E-2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769024"/>
        <c:axId val="42100889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42604</c:v>
                </c:pt>
                <c:pt idx="1">
                  <c:v>42635</c:v>
                </c:pt>
                <c:pt idx="2">
                  <c:v>42667</c:v>
                </c:pt>
                <c:pt idx="3">
                  <c:v>42696</c:v>
                </c:pt>
                <c:pt idx="4">
                  <c:v>42726</c:v>
                </c:pt>
                <c:pt idx="5">
                  <c:v>42758</c:v>
                </c:pt>
                <c:pt idx="6">
                  <c:v>42788</c:v>
                </c:pt>
                <c:pt idx="7">
                  <c:v>42816</c:v>
                </c:pt>
                <c:pt idx="8">
                  <c:v>42849</c:v>
                </c:pt>
                <c:pt idx="9">
                  <c:v>42877</c:v>
                </c:pt>
                <c:pt idx="10">
                  <c:v>42908</c:v>
                </c:pt>
                <c:pt idx="11">
                  <c:v>42940</c:v>
                </c:pt>
                <c:pt idx="12">
                  <c:v>42969</c:v>
                </c:pt>
                <c:pt idx="13">
                  <c:v>43000</c:v>
                </c:pt>
                <c:pt idx="14">
                  <c:v>43031</c:v>
                </c:pt>
                <c:pt idx="15">
                  <c:v>43061</c:v>
                </c:pt>
                <c:pt idx="16">
                  <c:v>43091</c:v>
                </c:pt>
                <c:pt idx="17">
                  <c:v>43122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1.0590000000000002E-2</c:v>
                </c:pt>
                <c:pt idx="1">
                  <c:v>1.0789999999999999E-2</c:v>
                </c:pt>
                <c:pt idx="2">
                  <c:v>1.0960000000000001E-2</c:v>
                </c:pt>
                <c:pt idx="3">
                  <c:v>1.1120000000000001E-2</c:v>
                </c:pt>
                <c:pt idx="4">
                  <c:v>1.1260000000000001E-2</c:v>
                </c:pt>
                <c:pt idx="5">
                  <c:v>1.1380000000000001E-2</c:v>
                </c:pt>
                <c:pt idx="6">
                  <c:v>1.1480000000000001E-2</c:v>
                </c:pt>
                <c:pt idx="7">
                  <c:v>1.1580000000000002E-2</c:v>
                </c:pt>
                <c:pt idx="8">
                  <c:v>1.1680000000000001E-2</c:v>
                </c:pt>
                <c:pt idx="9">
                  <c:v>1.1779999999999999E-2</c:v>
                </c:pt>
                <c:pt idx="10">
                  <c:v>#N/A</c:v>
                </c:pt>
                <c:pt idx="11">
                  <c:v>1.2030000000000001E-2</c:v>
                </c:pt>
                <c:pt idx="12">
                  <c:v>1.2110000000000001E-2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1.24E-2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769024"/>
        <c:axId val="421008896"/>
      </c:scatterChart>
      <c:dateAx>
        <c:axId val="40676902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088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100889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67690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42573</c:v>
                </c:pt>
                <c:pt idx="1">
                  <c:v>42576</c:v>
                </c:pt>
                <c:pt idx="2">
                  <c:v>42577</c:v>
                </c:pt>
                <c:pt idx="3">
                  <c:v>42578</c:v>
                </c:pt>
                <c:pt idx="4">
                  <c:v>42579</c:v>
                </c:pt>
                <c:pt idx="5">
                  <c:v>42580</c:v>
                </c:pt>
                <c:pt idx="6">
                  <c:v>42583</c:v>
                </c:pt>
                <c:pt idx="7">
                  <c:v>42584</c:v>
                </c:pt>
                <c:pt idx="8">
                  <c:v>42585</c:v>
                </c:pt>
                <c:pt idx="9">
                  <c:v>42586</c:v>
                </c:pt>
                <c:pt idx="10">
                  <c:v>42587</c:v>
                </c:pt>
                <c:pt idx="11">
                  <c:v>42590</c:v>
                </c:pt>
                <c:pt idx="12">
                  <c:v>42591</c:v>
                </c:pt>
                <c:pt idx="13">
                  <c:v>42592</c:v>
                </c:pt>
                <c:pt idx="14">
                  <c:v>42593</c:v>
                </c:pt>
                <c:pt idx="15">
                  <c:v>42594</c:v>
                </c:pt>
                <c:pt idx="16">
                  <c:v>42597</c:v>
                </c:pt>
                <c:pt idx="17">
                  <c:v>42598</c:v>
                </c:pt>
                <c:pt idx="18">
                  <c:v>42599</c:v>
                </c:pt>
                <c:pt idx="19">
                  <c:v>42600</c:v>
                </c:pt>
                <c:pt idx="20">
                  <c:v>42601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42612</c:v>
                </c:pt>
                <c:pt idx="27">
                  <c:v>42613</c:v>
                </c:pt>
                <c:pt idx="28">
                  <c:v>42614</c:v>
                </c:pt>
                <c:pt idx="29">
                  <c:v>42615</c:v>
                </c:pt>
                <c:pt idx="30">
                  <c:v>42619</c:v>
                </c:pt>
                <c:pt idx="31">
                  <c:v>42619</c:v>
                </c:pt>
                <c:pt idx="32">
                  <c:v>42620</c:v>
                </c:pt>
                <c:pt idx="33">
                  <c:v>42621</c:v>
                </c:pt>
                <c:pt idx="34">
                  <c:v>42622</c:v>
                </c:pt>
                <c:pt idx="35">
                  <c:v>42625</c:v>
                </c:pt>
                <c:pt idx="36">
                  <c:v>42626</c:v>
                </c:pt>
                <c:pt idx="37">
                  <c:v>42627</c:v>
                </c:pt>
                <c:pt idx="38">
                  <c:v>42628</c:v>
                </c:pt>
                <c:pt idx="39">
                  <c:v>42629</c:v>
                </c:pt>
                <c:pt idx="40">
                  <c:v>42632</c:v>
                </c:pt>
                <c:pt idx="41">
                  <c:v>42633</c:v>
                </c:pt>
                <c:pt idx="42">
                  <c:v>42634</c:v>
                </c:pt>
                <c:pt idx="43">
                  <c:v>42635</c:v>
                </c:pt>
                <c:pt idx="44">
                  <c:v>42636</c:v>
                </c:pt>
                <c:pt idx="45">
                  <c:v>42639</c:v>
                </c:pt>
                <c:pt idx="46">
                  <c:v>42640</c:v>
                </c:pt>
                <c:pt idx="47">
                  <c:v>42641</c:v>
                </c:pt>
                <c:pt idx="48">
                  <c:v>42642</c:v>
                </c:pt>
                <c:pt idx="49">
                  <c:v>42643</c:v>
                </c:pt>
                <c:pt idx="50">
                  <c:v>42646</c:v>
                </c:pt>
                <c:pt idx="51">
                  <c:v>42647</c:v>
                </c:pt>
                <c:pt idx="52">
                  <c:v>42648</c:v>
                </c:pt>
                <c:pt idx="53">
                  <c:v>42649</c:v>
                </c:pt>
                <c:pt idx="54">
                  <c:v>42650</c:v>
                </c:pt>
                <c:pt idx="55">
                  <c:v>42654</c:v>
                </c:pt>
                <c:pt idx="56">
                  <c:v>42654</c:v>
                </c:pt>
                <c:pt idx="57">
                  <c:v>42655</c:v>
                </c:pt>
                <c:pt idx="58">
                  <c:v>42656</c:v>
                </c:pt>
                <c:pt idx="59">
                  <c:v>42657</c:v>
                </c:pt>
                <c:pt idx="60">
                  <c:v>42660</c:v>
                </c:pt>
                <c:pt idx="61">
                  <c:v>42661</c:v>
                </c:pt>
                <c:pt idx="62">
                  <c:v>42662</c:v>
                </c:pt>
                <c:pt idx="63">
                  <c:v>42663</c:v>
                </c:pt>
                <c:pt idx="64">
                  <c:v>42664</c:v>
                </c:pt>
                <c:pt idx="65">
                  <c:v>42667</c:v>
                </c:pt>
                <c:pt idx="66">
                  <c:v>42668</c:v>
                </c:pt>
                <c:pt idx="67">
                  <c:v>42669</c:v>
                </c:pt>
                <c:pt idx="68">
                  <c:v>42670</c:v>
                </c:pt>
                <c:pt idx="69">
                  <c:v>42671</c:v>
                </c:pt>
                <c:pt idx="70">
                  <c:v>42674</c:v>
                </c:pt>
                <c:pt idx="71">
                  <c:v>42675</c:v>
                </c:pt>
                <c:pt idx="72">
                  <c:v>42676</c:v>
                </c:pt>
                <c:pt idx="73">
                  <c:v>42677</c:v>
                </c:pt>
                <c:pt idx="74">
                  <c:v>42678</c:v>
                </c:pt>
                <c:pt idx="75">
                  <c:v>42681</c:v>
                </c:pt>
                <c:pt idx="76">
                  <c:v>42682</c:v>
                </c:pt>
                <c:pt idx="77">
                  <c:v>42683</c:v>
                </c:pt>
                <c:pt idx="78">
                  <c:v>42684</c:v>
                </c:pt>
                <c:pt idx="79">
                  <c:v>42688</c:v>
                </c:pt>
                <c:pt idx="80">
                  <c:v>42688</c:v>
                </c:pt>
                <c:pt idx="81">
                  <c:v>42689</c:v>
                </c:pt>
                <c:pt idx="82">
                  <c:v>42690</c:v>
                </c:pt>
                <c:pt idx="83">
                  <c:v>42691</c:v>
                </c:pt>
                <c:pt idx="84">
                  <c:v>42692</c:v>
                </c:pt>
                <c:pt idx="85">
                  <c:v>42695</c:v>
                </c:pt>
                <c:pt idx="86">
                  <c:v>42696</c:v>
                </c:pt>
                <c:pt idx="87">
                  <c:v>42697</c:v>
                </c:pt>
                <c:pt idx="88">
                  <c:v>42699</c:v>
                </c:pt>
                <c:pt idx="89">
                  <c:v>42699</c:v>
                </c:pt>
                <c:pt idx="90">
                  <c:v>42702</c:v>
                </c:pt>
                <c:pt idx="91">
                  <c:v>42703</c:v>
                </c:pt>
                <c:pt idx="92">
                  <c:v>42704</c:v>
                </c:pt>
                <c:pt idx="93">
                  <c:v>42705</c:v>
                </c:pt>
                <c:pt idx="94">
                  <c:v>42706</c:v>
                </c:pt>
                <c:pt idx="95">
                  <c:v>42709</c:v>
                </c:pt>
                <c:pt idx="96">
                  <c:v>42710</c:v>
                </c:pt>
                <c:pt idx="97">
                  <c:v>42711</c:v>
                </c:pt>
                <c:pt idx="98">
                  <c:v>42712</c:v>
                </c:pt>
                <c:pt idx="99">
                  <c:v>42713</c:v>
                </c:pt>
                <c:pt idx="100">
                  <c:v>42716</c:v>
                </c:pt>
                <c:pt idx="101">
                  <c:v>42717</c:v>
                </c:pt>
                <c:pt idx="102">
                  <c:v>42718</c:v>
                </c:pt>
                <c:pt idx="103">
                  <c:v>42719</c:v>
                </c:pt>
                <c:pt idx="104">
                  <c:v>42720</c:v>
                </c:pt>
                <c:pt idx="105">
                  <c:v>42723</c:v>
                </c:pt>
                <c:pt idx="106">
                  <c:v>42724</c:v>
                </c:pt>
                <c:pt idx="107">
                  <c:v>42725</c:v>
                </c:pt>
                <c:pt idx="108">
                  <c:v>42726</c:v>
                </c:pt>
                <c:pt idx="109">
                  <c:v>42727</c:v>
                </c:pt>
                <c:pt idx="110">
                  <c:v>42732</c:v>
                </c:pt>
                <c:pt idx="111">
                  <c:v>42733</c:v>
                </c:pt>
                <c:pt idx="112">
                  <c:v>42734</c:v>
                </c:pt>
                <c:pt idx="113">
                  <c:v>42738</c:v>
                </c:pt>
                <c:pt idx="114">
                  <c:v>42739</c:v>
                </c:pt>
                <c:pt idx="115">
                  <c:v>42740</c:v>
                </c:pt>
                <c:pt idx="116">
                  <c:v>42741</c:v>
                </c:pt>
                <c:pt idx="117">
                  <c:v>42744</c:v>
                </c:pt>
                <c:pt idx="118">
                  <c:v>42745</c:v>
                </c:pt>
                <c:pt idx="119">
                  <c:v>42746</c:v>
                </c:pt>
                <c:pt idx="120">
                  <c:v>42747</c:v>
                </c:pt>
                <c:pt idx="121">
                  <c:v>42748</c:v>
                </c:pt>
                <c:pt idx="122">
                  <c:v>42752</c:v>
                </c:pt>
                <c:pt idx="123">
                  <c:v>42752</c:v>
                </c:pt>
                <c:pt idx="124">
                  <c:v>42753</c:v>
                </c:pt>
                <c:pt idx="125">
                  <c:v>42754</c:v>
                </c:pt>
                <c:pt idx="126">
                  <c:v>42755</c:v>
                </c:pt>
                <c:pt idx="127">
                  <c:v>42758</c:v>
                </c:pt>
                <c:pt idx="128">
                  <c:v>42759</c:v>
                </c:pt>
                <c:pt idx="129">
                  <c:v>42760</c:v>
                </c:pt>
                <c:pt idx="130">
                  <c:v>42761</c:v>
                </c:pt>
                <c:pt idx="131">
                  <c:v>42762</c:v>
                </c:pt>
                <c:pt idx="132">
                  <c:v>42765</c:v>
                </c:pt>
                <c:pt idx="133">
                  <c:v>42766</c:v>
                </c:pt>
                <c:pt idx="134">
                  <c:v>42767</c:v>
                </c:pt>
                <c:pt idx="135">
                  <c:v>42768</c:v>
                </c:pt>
                <c:pt idx="136">
                  <c:v>42769</c:v>
                </c:pt>
                <c:pt idx="137">
                  <c:v>42772</c:v>
                </c:pt>
                <c:pt idx="138">
                  <c:v>42773</c:v>
                </c:pt>
                <c:pt idx="139">
                  <c:v>42774</c:v>
                </c:pt>
                <c:pt idx="140">
                  <c:v>42775</c:v>
                </c:pt>
                <c:pt idx="141">
                  <c:v>42776</c:v>
                </c:pt>
                <c:pt idx="142">
                  <c:v>42779</c:v>
                </c:pt>
                <c:pt idx="143">
                  <c:v>42780</c:v>
                </c:pt>
                <c:pt idx="144">
                  <c:v>42781</c:v>
                </c:pt>
                <c:pt idx="145">
                  <c:v>42782</c:v>
                </c:pt>
                <c:pt idx="146">
                  <c:v>42783</c:v>
                </c:pt>
                <c:pt idx="147">
                  <c:v>42787</c:v>
                </c:pt>
                <c:pt idx="148">
                  <c:v>42787</c:v>
                </c:pt>
                <c:pt idx="149">
                  <c:v>42788</c:v>
                </c:pt>
                <c:pt idx="150">
                  <c:v>42789</c:v>
                </c:pt>
                <c:pt idx="151">
                  <c:v>42790</c:v>
                </c:pt>
                <c:pt idx="152">
                  <c:v>42793</c:v>
                </c:pt>
                <c:pt idx="153">
                  <c:v>42794</c:v>
                </c:pt>
                <c:pt idx="154">
                  <c:v>42795</c:v>
                </c:pt>
                <c:pt idx="155">
                  <c:v>42796</c:v>
                </c:pt>
                <c:pt idx="156">
                  <c:v>42797</c:v>
                </c:pt>
                <c:pt idx="157">
                  <c:v>42800</c:v>
                </c:pt>
                <c:pt idx="158">
                  <c:v>42801</c:v>
                </c:pt>
                <c:pt idx="159">
                  <c:v>42802</c:v>
                </c:pt>
                <c:pt idx="160">
                  <c:v>42803</c:v>
                </c:pt>
                <c:pt idx="161">
                  <c:v>42804</c:v>
                </c:pt>
                <c:pt idx="162">
                  <c:v>42807</c:v>
                </c:pt>
                <c:pt idx="163">
                  <c:v>42808</c:v>
                </c:pt>
                <c:pt idx="164">
                  <c:v>42809</c:v>
                </c:pt>
                <c:pt idx="165">
                  <c:v>42810</c:v>
                </c:pt>
                <c:pt idx="166">
                  <c:v>42811</c:v>
                </c:pt>
                <c:pt idx="167">
                  <c:v>42814</c:v>
                </c:pt>
                <c:pt idx="168">
                  <c:v>42815</c:v>
                </c:pt>
                <c:pt idx="169">
                  <c:v>42816</c:v>
                </c:pt>
                <c:pt idx="170">
                  <c:v>42817</c:v>
                </c:pt>
                <c:pt idx="171">
                  <c:v>42818</c:v>
                </c:pt>
                <c:pt idx="172">
                  <c:v>42821</c:v>
                </c:pt>
                <c:pt idx="173">
                  <c:v>42822</c:v>
                </c:pt>
                <c:pt idx="174">
                  <c:v>42823</c:v>
                </c:pt>
                <c:pt idx="175">
                  <c:v>42824</c:v>
                </c:pt>
                <c:pt idx="176">
                  <c:v>42825</c:v>
                </c:pt>
                <c:pt idx="177">
                  <c:v>42828</c:v>
                </c:pt>
                <c:pt idx="178">
                  <c:v>42829</c:v>
                </c:pt>
                <c:pt idx="179">
                  <c:v>42830</c:v>
                </c:pt>
                <c:pt idx="180">
                  <c:v>42831</c:v>
                </c:pt>
                <c:pt idx="181">
                  <c:v>42832</c:v>
                </c:pt>
                <c:pt idx="182">
                  <c:v>42835</c:v>
                </c:pt>
                <c:pt idx="183">
                  <c:v>42836</c:v>
                </c:pt>
                <c:pt idx="184">
                  <c:v>42837</c:v>
                </c:pt>
                <c:pt idx="185">
                  <c:v>42838</c:v>
                </c:pt>
                <c:pt idx="186">
                  <c:v>42843</c:v>
                </c:pt>
                <c:pt idx="187">
                  <c:v>42844</c:v>
                </c:pt>
                <c:pt idx="188">
                  <c:v>42845</c:v>
                </c:pt>
                <c:pt idx="189">
                  <c:v>42846</c:v>
                </c:pt>
                <c:pt idx="190">
                  <c:v>42849</c:v>
                </c:pt>
                <c:pt idx="191">
                  <c:v>42850</c:v>
                </c:pt>
                <c:pt idx="192">
                  <c:v>42851</c:v>
                </c:pt>
                <c:pt idx="193">
                  <c:v>42852</c:v>
                </c:pt>
                <c:pt idx="194">
                  <c:v>42853</c:v>
                </c:pt>
                <c:pt idx="195">
                  <c:v>42857</c:v>
                </c:pt>
                <c:pt idx="196">
                  <c:v>42858</c:v>
                </c:pt>
                <c:pt idx="197">
                  <c:v>42859</c:v>
                </c:pt>
                <c:pt idx="198">
                  <c:v>42860</c:v>
                </c:pt>
                <c:pt idx="199">
                  <c:v>42863</c:v>
                </c:pt>
                <c:pt idx="200">
                  <c:v>42864</c:v>
                </c:pt>
                <c:pt idx="201">
                  <c:v>42865</c:v>
                </c:pt>
                <c:pt idx="202">
                  <c:v>42866</c:v>
                </c:pt>
                <c:pt idx="203">
                  <c:v>42867</c:v>
                </c:pt>
                <c:pt idx="204">
                  <c:v>42870</c:v>
                </c:pt>
                <c:pt idx="205">
                  <c:v>42871</c:v>
                </c:pt>
                <c:pt idx="206">
                  <c:v>42872</c:v>
                </c:pt>
                <c:pt idx="207">
                  <c:v>42873</c:v>
                </c:pt>
                <c:pt idx="208">
                  <c:v>42874</c:v>
                </c:pt>
                <c:pt idx="209">
                  <c:v>42877</c:v>
                </c:pt>
                <c:pt idx="210">
                  <c:v>42878</c:v>
                </c:pt>
                <c:pt idx="211">
                  <c:v>42879</c:v>
                </c:pt>
                <c:pt idx="212">
                  <c:v>42880</c:v>
                </c:pt>
                <c:pt idx="213">
                  <c:v>42881</c:v>
                </c:pt>
                <c:pt idx="214">
                  <c:v>42885</c:v>
                </c:pt>
                <c:pt idx="215">
                  <c:v>42886</c:v>
                </c:pt>
                <c:pt idx="216">
                  <c:v>42887</c:v>
                </c:pt>
                <c:pt idx="217">
                  <c:v>42888</c:v>
                </c:pt>
                <c:pt idx="218">
                  <c:v>42891</c:v>
                </c:pt>
                <c:pt idx="219">
                  <c:v>42892</c:v>
                </c:pt>
                <c:pt idx="220">
                  <c:v>42893</c:v>
                </c:pt>
                <c:pt idx="221">
                  <c:v>42894</c:v>
                </c:pt>
                <c:pt idx="222">
                  <c:v>42895</c:v>
                </c:pt>
                <c:pt idx="223">
                  <c:v>42898</c:v>
                </c:pt>
                <c:pt idx="224">
                  <c:v>42899</c:v>
                </c:pt>
                <c:pt idx="225">
                  <c:v>42900</c:v>
                </c:pt>
                <c:pt idx="226">
                  <c:v>42901</c:v>
                </c:pt>
                <c:pt idx="227">
                  <c:v>42902</c:v>
                </c:pt>
                <c:pt idx="228">
                  <c:v>42905</c:v>
                </c:pt>
                <c:pt idx="229">
                  <c:v>42906</c:v>
                </c:pt>
                <c:pt idx="230">
                  <c:v>42907</c:v>
                </c:pt>
                <c:pt idx="231">
                  <c:v>42908</c:v>
                </c:pt>
                <c:pt idx="232">
                  <c:v>42909</c:v>
                </c:pt>
                <c:pt idx="233">
                  <c:v>42912</c:v>
                </c:pt>
                <c:pt idx="234">
                  <c:v>42913</c:v>
                </c:pt>
                <c:pt idx="235">
                  <c:v>42914</c:v>
                </c:pt>
                <c:pt idx="236">
                  <c:v>42915</c:v>
                </c:pt>
                <c:pt idx="237">
                  <c:v>42916</c:v>
                </c:pt>
                <c:pt idx="238">
                  <c:v>42919</c:v>
                </c:pt>
                <c:pt idx="239">
                  <c:v>42921</c:v>
                </c:pt>
                <c:pt idx="240">
                  <c:v>42921</c:v>
                </c:pt>
                <c:pt idx="241">
                  <c:v>42922</c:v>
                </c:pt>
                <c:pt idx="242">
                  <c:v>42923</c:v>
                </c:pt>
                <c:pt idx="243">
                  <c:v>42926</c:v>
                </c:pt>
                <c:pt idx="244">
                  <c:v>42927</c:v>
                </c:pt>
                <c:pt idx="245">
                  <c:v>42928</c:v>
                </c:pt>
                <c:pt idx="246">
                  <c:v>42929</c:v>
                </c:pt>
                <c:pt idx="247">
                  <c:v>42930</c:v>
                </c:pt>
                <c:pt idx="248">
                  <c:v>42933</c:v>
                </c:pt>
                <c:pt idx="249">
                  <c:v>42934</c:v>
                </c:pt>
                <c:pt idx="250">
                  <c:v>42935</c:v>
                </c:pt>
                <c:pt idx="251">
                  <c:v>42936</c:v>
                </c:pt>
                <c:pt idx="252">
                  <c:v>42937</c:v>
                </c:pt>
                <c:pt idx="253">
                  <c:v>42940</c:v>
                </c:pt>
                <c:pt idx="254">
                  <c:v>42941</c:v>
                </c:pt>
                <c:pt idx="255">
                  <c:v>42942</c:v>
                </c:pt>
                <c:pt idx="256">
                  <c:v>42943</c:v>
                </c:pt>
                <c:pt idx="257">
                  <c:v>42944</c:v>
                </c:pt>
                <c:pt idx="258">
                  <c:v>42947</c:v>
                </c:pt>
                <c:pt idx="259">
                  <c:v>42948</c:v>
                </c:pt>
                <c:pt idx="260">
                  <c:v>42949</c:v>
                </c:pt>
                <c:pt idx="261">
                  <c:v>42950</c:v>
                </c:pt>
                <c:pt idx="262">
                  <c:v>42951</c:v>
                </c:pt>
                <c:pt idx="263">
                  <c:v>42954</c:v>
                </c:pt>
                <c:pt idx="264">
                  <c:v>42955</c:v>
                </c:pt>
                <c:pt idx="265">
                  <c:v>42956</c:v>
                </c:pt>
                <c:pt idx="266">
                  <c:v>42957</c:v>
                </c:pt>
                <c:pt idx="267">
                  <c:v>42958</c:v>
                </c:pt>
                <c:pt idx="268">
                  <c:v>42961</c:v>
                </c:pt>
                <c:pt idx="269">
                  <c:v>42962</c:v>
                </c:pt>
                <c:pt idx="270">
                  <c:v>42963</c:v>
                </c:pt>
                <c:pt idx="271">
                  <c:v>42964</c:v>
                </c:pt>
                <c:pt idx="272">
                  <c:v>42965</c:v>
                </c:pt>
                <c:pt idx="273">
                  <c:v>42968</c:v>
                </c:pt>
                <c:pt idx="274">
                  <c:v>42969</c:v>
                </c:pt>
                <c:pt idx="275">
                  <c:v>42970</c:v>
                </c:pt>
                <c:pt idx="276">
                  <c:v>42971</c:v>
                </c:pt>
                <c:pt idx="277">
                  <c:v>42972</c:v>
                </c:pt>
                <c:pt idx="278">
                  <c:v>42976</c:v>
                </c:pt>
                <c:pt idx="279">
                  <c:v>42977</c:v>
                </c:pt>
                <c:pt idx="280">
                  <c:v>42978</c:v>
                </c:pt>
                <c:pt idx="281">
                  <c:v>42979</c:v>
                </c:pt>
                <c:pt idx="282">
                  <c:v>42983</c:v>
                </c:pt>
                <c:pt idx="283">
                  <c:v>42983</c:v>
                </c:pt>
                <c:pt idx="284">
                  <c:v>42984</c:v>
                </c:pt>
                <c:pt idx="285">
                  <c:v>42985</c:v>
                </c:pt>
                <c:pt idx="286">
                  <c:v>42986</c:v>
                </c:pt>
                <c:pt idx="287">
                  <c:v>42989</c:v>
                </c:pt>
                <c:pt idx="288">
                  <c:v>42990</c:v>
                </c:pt>
                <c:pt idx="289">
                  <c:v>42991</c:v>
                </c:pt>
                <c:pt idx="290">
                  <c:v>42992</c:v>
                </c:pt>
                <c:pt idx="291">
                  <c:v>42993</c:v>
                </c:pt>
                <c:pt idx="292">
                  <c:v>42996</c:v>
                </c:pt>
                <c:pt idx="293">
                  <c:v>42997</c:v>
                </c:pt>
                <c:pt idx="294">
                  <c:v>42998</c:v>
                </c:pt>
                <c:pt idx="295">
                  <c:v>42999</c:v>
                </c:pt>
                <c:pt idx="296">
                  <c:v>43000</c:v>
                </c:pt>
                <c:pt idx="297">
                  <c:v>43003</c:v>
                </c:pt>
                <c:pt idx="298">
                  <c:v>43004</c:v>
                </c:pt>
                <c:pt idx="299">
                  <c:v>43005</c:v>
                </c:pt>
                <c:pt idx="300">
                  <c:v>43006</c:v>
                </c:pt>
                <c:pt idx="301">
                  <c:v>43007</c:v>
                </c:pt>
                <c:pt idx="302">
                  <c:v>43010</c:v>
                </c:pt>
                <c:pt idx="303">
                  <c:v>43011</c:v>
                </c:pt>
                <c:pt idx="304">
                  <c:v>43012</c:v>
                </c:pt>
                <c:pt idx="305">
                  <c:v>43013</c:v>
                </c:pt>
                <c:pt idx="306">
                  <c:v>43014</c:v>
                </c:pt>
                <c:pt idx="307">
                  <c:v>43018</c:v>
                </c:pt>
                <c:pt idx="308">
                  <c:v>43018</c:v>
                </c:pt>
                <c:pt idx="309">
                  <c:v>43019</c:v>
                </c:pt>
                <c:pt idx="310">
                  <c:v>43020</c:v>
                </c:pt>
                <c:pt idx="311">
                  <c:v>43021</c:v>
                </c:pt>
                <c:pt idx="312">
                  <c:v>43024</c:v>
                </c:pt>
                <c:pt idx="313">
                  <c:v>43025</c:v>
                </c:pt>
                <c:pt idx="314">
                  <c:v>43026</c:v>
                </c:pt>
                <c:pt idx="315">
                  <c:v>43027</c:v>
                </c:pt>
                <c:pt idx="316">
                  <c:v>43028</c:v>
                </c:pt>
                <c:pt idx="317">
                  <c:v>43031</c:v>
                </c:pt>
                <c:pt idx="318">
                  <c:v>43032</c:v>
                </c:pt>
                <c:pt idx="319">
                  <c:v>43033</c:v>
                </c:pt>
                <c:pt idx="320">
                  <c:v>43034</c:v>
                </c:pt>
                <c:pt idx="321">
                  <c:v>43035</c:v>
                </c:pt>
                <c:pt idx="322">
                  <c:v>43038</c:v>
                </c:pt>
                <c:pt idx="323">
                  <c:v>43039</c:v>
                </c:pt>
                <c:pt idx="324">
                  <c:v>43040</c:v>
                </c:pt>
                <c:pt idx="325">
                  <c:v>43041</c:v>
                </c:pt>
                <c:pt idx="326">
                  <c:v>43042</c:v>
                </c:pt>
                <c:pt idx="327">
                  <c:v>43045</c:v>
                </c:pt>
                <c:pt idx="328">
                  <c:v>43046</c:v>
                </c:pt>
                <c:pt idx="329">
                  <c:v>43047</c:v>
                </c:pt>
                <c:pt idx="330">
                  <c:v>43048</c:v>
                </c:pt>
                <c:pt idx="331">
                  <c:v>43052</c:v>
                </c:pt>
                <c:pt idx="332">
                  <c:v>43052</c:v>
                </c:pt>
                <c:pt idx="333">
                  <c:v>43053</c:v>
                </c:pt>
                <c:pt idx="334">
                  <c:v>43054</c:v>
                </c:pt>
                <c:pt idx="335">
                  <c:v>43055</c:v>
                </c:pt>
                <c:pt idx="336">
                  <c:v>43056</c:v>
                </c:pt>
                <c:pt idx="337">
                  <c:v>43059</c:v>
                </c:pt>
                <c:pt idx="338">
                  <c:v>43060</c:v>
                </c:pt>
                <c:pt idx="339">
                  <c:v>43061</c:v>
                </c:pt>
                <c:pt idx="340">
                  <c:v>43063</c:v>
                </c:pt>
                <c:pt idx="341">
                  <c:v>43063</c:v>
                </c:pt>
                <c:pt idx="342">
                  <c:v>43066</c:v>
                </c:pt>
                <c:pt idx="343">
                  <c:v>43067</c:v>
                </c:pt>
                <c:pt idx="344">
                  <c:v>43068</c:v>
                </c:pt>
                <c:pt idx="345">
                  <c:v>43069</c:v>
                </c:pt>
                <c:pt idx="346">
                  <c:v>43070</c:v>
                </c:pt>
                <c:pt idx="347">
                  <c:v>43073</c:v>
                </c:pt>
                <c:pt idx="348">
                  <c:v>43074</c:v>
                </c:pt>
                <c:pt idx="349">
                  <c:v>43075</c:v>
                </c:pt>
                <c:pt idx="350">
                  <c:v>43076</c:v>
                </c:pt>
                <c:pt idx="351">
                  <c:v>43077</c:v>
                </c:pt>
                <c:pt idx="352">
                  <c:v>43080</c:v>
                </c:pt>
                <c:pt idx="353">
                  <c:v>43081</c:v>
                </c:pt>
                <c:pt idx="354">
                  <c:v>43082</c:v>
                </c:pt>
                <c:pt idx="355">
                  <c:v>43083</c:v>
                </c:pt>
                <c:pt idx="356">
                  <c:v>43084</c:v>
                </c:pt>
                <c:pt idx="357">
                  <c:v>43087</c:v>
                </c:pt>
                <c:pt idx="358">
                  <c:v>43088</c:v>
                </c:pt>
                <c:pt idx="359">
                  <c:v>43089</c:v>
                </c:pt>
                <c:pt idx="360">
                  <c:v>43090</c:v>
                </c:pt>
                <c:pt idx="361">
                  <c:v>43091</c:v>
                </c:pt>
                <c:pt idx="362">
                  <c:v>43096</c:v>
                </c:pt>
                <c:pt idx="363">
                  <c:v>43097</c:v>
                </c:pt>
                <c:pt idx="364">
                  <c:v>43098</c:v>
                </c:pt>
                <c:pt idx="365">
                  <c:v>43102</c:v>
                </c:pt>
                <c:pt idx="366">
                  <c:v>43103</c:v>
                </c:pt>
                <c:pt idx="367">
                  <c:v>43104</c:v>
                </c:pt>
                <c:pt idx="368">
                  <c:v>43105</c:v>
                </c:pt>
                <c:pt idx="369">
                  <c:v>43108</c:v>
                </c:pt>
                <c:pt idx="370">
                  <c:v>43109</c:v>
                </c:pt>
                <c:pt idx="371">
                  <c:v>43110</c:v>
                </c:pt>
                <c:pt idx="372">
                  <c:v>43111</c:v>
                </c:pt>
                <c:pt idx="373">
                  <c:v>43112</c:v>
                </c:pt>
                <c:pt idx="374">
                  <c:v>43116</c:v>
                </c:pt>
                <c:pt idx="375">
                  <c:v>43116</c:v>
                </c:pt>
                <c:pt idx="376">
                  <c:v>43117</c:v>
                </c:pt>
                <c:pt idx="377">
                  <c:v>43118</c:v>
                </c:pt>
                <c:pt idx="378">
                  <c:v>43119</c:v>
                </c:pt>
                <c:pt idx="379">
                  <c:v>43122</c:v>
                </c:pt>
                <c:pt idx="380">
                  <c:v>43123</c:v>
                </c:pt>
                <c:pt idx="381">
                  <c:v>43124</c:v>
                </c:pt>
                <c:pt idx="382">
                  <c:v>43125</c:v>
                </c:pt>
                <c:pt idx="383">
                  <c:v>43126</c:v>
                </c:pt>
                <c:pt idx="384">
                  <c:v>43129</c:v>
                </c:pt>
                <c:pt idx="385">
                  <c:v>43130</c:v>
                </c:pt>
                <c:pt idx="386">
                  <c:v>43131</c:v>
                </c:pt>
                <c:pt idx="387">
                  <c:v>43132</c:v>
                </c:pt>
                <c:pt idx="388">
                  <c:v>43133</c:v>
                </c:pt>
                <c:pt idx="389">
                  <c:v>43136</c:v>
                </c:pt>
                <c:pt idx="390">
                  <c:v>43137</c:v>
                </c:pt>
                <c:pt idx="391">
                  <c:v>43138</c:v>
                </c:pt>
                <c:pt idx="392">
                  <c:v>43139</c:v>
                </c:pt>
                <c:pt idx="393">
                  <c:v>43140</c:v>
                </c:pt>
                <c:pt idx="394">
                  <c:v>43143</c:v>
                </c:pt>
                <c:pt idx="395">
                  <c:v>43144</c:v>
                </c:pt>
                <c:pt idx="396">
                  <c:v>43145</c:v>
                </c:pt>
                <c:pt idx="397">
                  <c:v>43146</c:v>
                </c:pt>
                <c:pt idx="398">
                  <c:v>43147</c:v>
                </c:pt>
                <c:pt idx="399">
                  <c:v>43151</c:v>
                </c:pt>
                <c:pt idx="400">
                  <c:v>43151</c:v>
                </c:pt>
                <c:pt idx="401">
                  <c:v>43152</c:v>
                </c:pt>
                <c:pt idx="402">
                  <c:v>43153</c:v>
                </c:pt>
                <c:pt idx="403">
                  <c:v>43154</c:v>
                </c:pt>
                <c:pt idx="404">
                  <c:v>43157</c:v>
                </c:pt>
                <c:pt idx="405">
                  <c:v>43158</c:v>
                </c:pt>
                <c:pt idx="406">
                  <c:v>43159</c:v>
                </c:pt>
                <c:pt idx="407">
                  <c:v>43160</c:v>
                </c:pt>
                <c:pt idx="408">
                  <c:v>43161</c:v>
                </c:pt>
                <c:pt idx="409">
                  <c:v>43164</c:v>
                </c:pt>
                <c:pt idx="410">
                  <c:v>43165</c:v>
                </c:pt>
                <c:pt idx="411">
                  <c:v>43166</c:v>
                </c:pt>
                <c:pt idx="412">
                  <c:v>43167</c:v>
                </c:pt>
                <c:pt idx="413">
                  <c:v>43168</c:v>
                </c:pt>
                <c:pt idx="414">
                  <c:v>43171</c:v>
                </c:pt>
                <c:pt idx="415">
                  <c:v>43172</c:v>
                </c:pt>
                <c:pt idx="416">
                  <c:v>43173</c:v>
                </c:pt>
                <c:pt idx="417">
                  <c:v>43174</c:v>
                </c:pt>
                <c:pt idx="418">
                  <c:v>43175</c:v>
                </c:pt>
                <c:pt idx="419">
                  <c:v>43178</c:v>
                </c:pt>
                <c:pt idx="420">
                  <c:v>43179</c:v>
                </c:pt>
                <c:pt idx="421">
                  <c:v>43180</c:v>
                </c:pt>
                <c:pt idx="422">
                  <c:v>43181</c:v>
                </c:pt>
                <c:pt idx="423">
                  <c:v>43182</c:v>
                </c:pt>
                <c:pt idx="424">
                  <c:v>43185</c:v>
                </c:pt>
                <c:pt idx="425">
                  <c:v>43186</c:v>
                </c:pt>
                <c:pt idx="426">
                  <c:v>43187</c:v>
                </c:pt>
                <c:pt idx="427">
                  <c:v>43188</c:v>
                </c:pt>
                <c:pt idx="428">
                  <c:v>43193</c:v>
                </c:pt>
                <c:pt idx="429">
                  <c:v>43194</c:v>
                </c:pt>
                <c:pt idx="430">
                  <c:v>43195</c:v>
                </c:pt>
                <c:pt idx="431">
                  <c:v>43196</c:v>
                </c:pt>
                <c:pt idx="432">
                  <c:v>43199</c:v>
                </c:pt>
                <c:pt idx="433">
                  <c:v>43200</c:v>
                </c:pt>
                <c:pt idx="434">
                  <c:v>43201</c:v>
                </c:pt>
                <c:pt idx="435">
                  <c:v>43202</c:v>
                </c:pt>
                <c:pt idx="436">
                  <c:v>43203</c:v>
                </c:pt>
                <c:pt idx="437">
                  <c:v>43206</c:v>
                </c:pt>
                <c:pt idx="438">
                  <c:v>43207</c:v>
                </c:pt>
                <c:pt idx="439">
                  <c:v>43208</c:v>
                </c:pt>
                <c:pt idx="440">
                  <c:v>43209</c:v>
                </c:pt>
                <c:pt idx="441">
                  <c:v>43210</c:v>
                </c:pt>
                <c:pt idx="442">
                  <c:v>43213</c:v>
                </c:pt>
                <c:pt idx="443">
                  <c:v>43214</c:v>
                </c:pt>
                <c:pt idx="444">
                  <c:v>43215</c:v>
                </c:pt>
                <c:pt idx="445">
                  <c:v>43216</c:v>
                </c:pt>
                <c:pt idx="446">
                  <c:v>43217</c:v>
                </c:pt>
                <c:pt idx="447">
                  <c:v>43220</c:v>
                </c:pt>
                <c:pt idx="448">
                  <c:v>43221</c:v>
                </c:pt>
                <c:pt idx="449">
                  <c:v>43222</c:v>
                </c:pt>
                <c:pt idx="450">
                  <c:v>43223</c:v>
                </c:pt>
                <c:pt idx="451">
                  <c:v>43224</c:v>
                </c:pt>
                <c:pt idx="452">
                  <c:v>43228</c:v>
                </c:pt>
                <c:pt idx="453">
                  <c:v>43229</c:v>
                </c:pt>
                <c:pt idx="454">
                  <c:v>43230</c:v>
                </c:pt>
                <c:pt idx="455">
                  <c:v>43231</c:v>
                </c:pt>
                <c:pt idx="456">
                  <c:v>43234</c:v>
                </c:pt>
                <c:pt idx="457">
                  <c:v>43235</c:v>
                </c:pt>
                <c:pt idx="458">
                  <c:v>43236</c:v>
                </c:pt>
                <c:pt idx="459">
                  <c:v>43237</c:v>
                </c:pt>
                <c:pt idx="460">
                  <c:v>43238</c:v>
                </c:pt>
                <c:pt idx="461">
                  <c:v>43241</c:v>
                </c:pt>
                <c:pt idx="462">
                  <c:v>43242</c:v>
                </c:pt>
                <c:pt idx="463">
                  <c:v>43243</c:v>
                </c:pt>
                <c:pt idx="464">
                  <c:v>43244</c:v>
                </c:pt>
                <c:pt idx="465">
                  <c:v>43245</c:v>
                </c:pt>
                <c:pt idx="466">
                  <c:v>43249</c:v>
                </c:pt>
                <c:pt idx="467">
                  <c:v>43250</c:v>
                </c:pt>
                <c:pt idx="468">
                  <c:v>43251</c:v>
                </c:pt>
                <c:pt idx="469">
                  <c:v>43252</c:v>
                </c:pt>
                <c:pt idx="470">
                  <c:v>43255</c:v>
                </c:pt>
                <c:pt idx="471">
                  <c:v>43256</c:v>
                </c:pt>
                <c:pt idx="472">
                  <c:v>43257</c:v>
                </c:pt>
                <c:pt idx="473">
                  <c:v>43258</c:v>
                </c:pt>
                <c:pt idx="474">
                  <c:v>43259</c:v>
                </c:pt>
                <c:pt idx="475">
                  <c:v>43262</c:v>
                </c:pt>
                <c:pt idx="476">
                  <c:v>43263</c:v>
                </c:pt>
                <c:pt idx="477">
                  <c:v>43264</c:v>
                </c:pt>
                <c:pt idx="478">
                  <c:v>43265</c:v>
                </c:pt>
                <c:pt idx="479">
                  <c:v>43266</c:v>
                </c:pt>
                <c:pt idx="480">
                  <c:v>43269</c:v>
                </c:pt>
                <c:pt idx="481">
                  <c:v>43270</c:v>
                </c:pt>
                <c:pt idx="482">
                  <c:v>43271</c:v>
                </c:pt>
                <c:pt idx="483">
                  <c:v>43272</c:v>
                </c:pt>
                <c:pt idx="484">
                  <c:v>43273</c:v>
                </c:pt>
                <c:pt idx="485">
                  <c:v>43276</c:v>
                </c:pt>
                <c:pt idx="486">
                  <c:v>43277</c:v>
                </c:pt>
                <c:pt idx="487">
                  <c:v>43278</c:v>
                </c:pt>
                <c:pt idx="488">
                  <c:v>43279</c:v>
                </c:pt>
                <c:pt idx="489">
                  <c:v>43280</c:v>
                </c:pt>
                <c:pt idx="490">
                  <c:v>43283</c:v>
                </c:pt>
                <c:pt idx="491">
                  <c:v>43284</c:v>
                </c:pt>
                <c:pt idx="492">
                  <c:v>43286</c:v>
                </c:pt>
                <c:pt idx="493">
                  <c:v>43286</c:v>
                </c:pt>
                <c:pt idx="494">
                  <c:v>43287</c:v>
                </c:pt>
                <c:pt idx="495">
                  <c:v>43290</c:v>
                </c:pt>
                <c:pt idx="496">
                  <c:v>43291</c:v>
                </c:pt>
                <c:pt idx="497">
                  <c:v>43292</c:v>
                </c:pt>
                <c:pt idx="498">
                  <c:v>43293</c:v>
                </c:pt>
                <c:pt idx="499">
                  <c:v>43294</c:v>
                </c:pt>
                <c:pt idx="500">
                  <c:v>43297</c:v>
                </c:pt>
                <c:pt idx="501">
                  <c:v>43298</c:v>
                </c:pt>
                <c:pt idx="502">
                  <c:v>43299</c:v>
                </c:pt>
                <c:pt idx="503">
                  <c:v>43300</c:v>
                </c:pt>
                <c:pt idx="504">
                  <c:v>43301</c:v>
                </c:pt>
                <c:pt idx="505">
                  <c:v>43304</c:v>
                </c:pt>
                <c:pt idx="506">
                  <c:v>43305</c:v>
                </c:pt>
                <c:pt idx="507">
                  <c:v>43306</c:v>
                </c:pt>
                <c:pt idx="508">
                  <c:v>43307</c:v>
                </c:pt>
                <c:pt idx="509">
                  <c:v>43308</c:v>
                </c:pt>
                <c:pt idx="510">
                  <c:v>43311</c:v>
                </c:pt>
                <c:pt idx="511">
                  <c:v>43312</c:v>
                </c:pt>
                <c:pt idx="512">
                  <c:v>43313</c:v>
                </c:pt>
                <c:pt idx="513">
                  <c:v>43314</c:v>
                </c:pt>
                <c:pt idx="514">
                  <c:v>43315</c:v>
                </c:pt>
                <c:pt idx="515">
                  <c:v>43318</c:v>
                </c:pt>
                <c:pt idx="516">
                  <c:v>43319</c:v>
                </c:pt>
                <c:pt idx="517">
                  <c:v>43320</c:v>
                </c:pt>
                <c:pt idx="518">
                  <c:v>43327</c:v>
                </c:pt>
                <c:pt idx="519">
                  <c:v>43334</c:v>
                </c:pt>
                <c:pt idx="520">
                  <c:v>43342</c:v>
                </c:pt>
                <c:pt idx="521">
                  <c:v>43349</c:v>
                </c:pt>
                <c:pt idx="522">
                  <c:v>43356</c:v>
                </c:pt>
                <c:pt idx="523">
                  <c:v>43363</c:v>
                </c:pt>
                <c:pt idx="524">
                  <c:v>43370</c:v>
                </c:pt>
                <c:pt idx="525">
                  <c:v>43377</c:v>
                </c:pt>
                <c:pt idx="526">
                  <c:v>43384</c:v>
                </c:pt>
                <c:pt idx="527">
                  <c:v>43391</c:v>
                </c:pt>
                <c:pt idx="528">
                  <c:v>43398</c:v>
                </c:pt>
                <c:pt idx="529">
                  <c:v>43405</c:v>
                </c:pt>
                <c:pt idx="530">
                  <c:v>43412</c:v>
                </c:pt>
                <c:pt idx="531">
                  <c:v>43419</c:v>
                </c:pt>
                <c:pt idx="532">
                  <c:v>43427</c:v>
                </c:pt>
                <c:pt idx="533">
                  <c:v>43433</c:v>
                </c:pt>
                <c:pt idx="534">
                  <c:v>43440</c:v>
                </c:pt>
                <c:pt idx="535">
                  <c:v>43447</c:v>
                </c:pt>
                <c:pt idx="536">
                  <c:v>43454</c:v>
                </c:pt>
                <c:pt idx="537">
                  <c:v>43465</c:v>
                </c:pt>
                <c:pt idx="538">
                  <c:v>43472</c:v>
                </c:pt>
                <c:pt idx="539">
                  <c:v>43479</c:v>
                </c:pt>
                <c:pt idx="540">
                  <c:v>43487</c:v>
                </c:pt>
                <c:pt idx="541">
                  <c:v>43493</c:v>
                </c:pt>
                <c:pt idx="542">
                  <c:v>43500</c:v>
                </c:pt>
                <c:pt idx="543">
                  <c:v>43507</c:v>
                </c:pt>
                <c:pt idx="544">
                  <c:v>43515</c:v>
                </c:pt>
                <c:pt idx="545">
                  <c:v>43521</c:v>
                </c:pt>
                <c:pt idx="546">
                  <c:v>43528</c:v>
                </c:pt>
                <c:pt idx="547">
                  <c:v>43535</c:v>
                </c:pt>
                <c:pt idx="548">
                  <c:v>43542</c:v>
                </c:pt>
                <c:pt idx="549">
                  <c:v>43549</c:v>
                </c:pt>
                <c:pt idx="550">
                  <c:v>43556</c:v>
                </c:pt>
                <c:pt idx="551">
                  <c:v>43563</c:v>
                </c:pt>
                <c:pt idx="552">
                  <c:v>43570</c:v>
                </c:pt>
                <c:pt idx="553">
                  <c:v>43579</c:v>
                </c:pt>
                <c:pt idx="554">
                  <c:v>43584</c:v>
                </c:pt>
                <c:pt idx="555">
                  <c:v>43592</c:v>
                </c:pt>
                <c:pt idx="556">
                  <c:v>43598</c:v>
                </c:pt>
                <c:pt idx="557">
                  <c:v>43605</c:v>
                </c:pt>
                <c:pt idx="558">
                  <c:v>43613</c:v>
                </c:pt>
                <c:pt idx="559">
                  <c:v>43619</c:v>
                </c:pt>
                <c:pt idx="560">
                  <c:v>43626</c:v>
                </c:pt>
                <c:pt idx="561">
                  <c:v>43633</c:v>
                </c:pt>
                <c:pt idx="562">
                  <c:v>43640</c:v>
                </c:pt>
                <c:pt idx="563">
                  <c:v>43647</c:v>
                </c:pt>
                <c:pt idx="564">
                  <c:v>43654</c:v>
                </c:pt>
                <c:pt idx="565">
                  <c:v>43661</c:v>
                </c:pt>
                <c:pt idx="566">
                  <c:v>43668</c:v>
                </c:pt>
                <c:pt idx="567">
                  <c:v>43675</c:v>
                </c:pt>
                <c:pt idx="568">
                  <c:v>43682</c:v>
                </c:pt>
                <c:pt idx="569">
                  <c:v>43689</c:v>
                </c:pt>
                <c:pt idx="570">
                  <c:v>43696</c:v>
                </c:pt>
                <c:pt idx="571">
                  <c:v>43704</c:v>
                </c:pt>
                <c:pt idx="572">
                  <c:v>43711</c:v>
                </c:pt>
                <c:pt idx="573">
                  <c:v>43717</c:v>
                </c:pt>
                <c:pt idx="574">
                  <c:v>43724</c:v>
                </c:pt>
                <c:pt idx="575">
                  <c:v>43731</c:v>
                </c:pt>
                <c:pt idx="576">
                  <c:v>43738</c:v>
                </c:pt>
                <c:pt idx="577">
                  <c:v>43745</c:v>
                </c:pt>
                <c:pt idx="578">
                  <c:v>43753</c:v>
                </c:pt>
                <c:pt idx="579">
                  <c:v>43759</c:v>
                </c:pt>
                <c:pt idx="580">
                  <c:v>43766</c:v>
                </c:pt>
                <c:pt idx="581">
                  <c:v>43773</c:v>
                </c:pt>
                <c:pt idx="582">
                  <c:v>43781</c:v>
                </c:pt>
                <c:pt idx="583">
                  <c:v>43787</c:v>
                </c:pt>
                <c:pt idx="584">
                  <c:v>43794</c:v>
                </c:pt>
                <c:pt idx="585">
                  <c:v>43801</c:v>
                </c:pt>
                <c:pt idx="586">
                  <c:v>43808</c:v>
                </c:pt>
                <c:pt idx="587">
                  <c:v>43815</c:v>
                </c:pt>
                <c:pt idx="588">
                  <c:v>43822</c:v>
                </c:pt>
                <c:pt idx="589">
                  <c:v>43830</c:v>
                </c:pt>
                <c:pt idx="590">
                  <c:v>43837</c:v>
                </c:pt>
                <c:pt idx="591">
                  <c:v>43844</c:v>
                </c:pt>
                <c:pt idx="592">
                  <c:v>43851</c:v>
                </c:pt>
                <c:pt idx="593">
                  <c:v>43858</c:v>
                </c:pt>
                <c:pt idx="594">
                  <c:v>43865</c:v>
                </c:pt>
                <c:pt idx="595">
                  <c:v>43872</c:v>
                </c:pt>
                <c:pt idx="596">
                  <c:v>43879</c:v>
                </c:pt>
                <c:pt idx="597">
                  <c:v>43886</c:v>
                </c:pt>
                <c:pt idx="598">
                  <c:v>43893</c:v>
                </c:pt>
                <c:pt idx="599">
                  <c:v>43900</c:v>
                </c:pt>
                <c:pt idx="600">
                  <c:v>43907</c:v>
                </c:pt>
                <c:pt idx="601">
                  <c:v>43914</c:v>
                </c:pt>
                <c:pt idx="602">
                  <c:v>43921</c:v>
                </c:pt>
                <c:pt idx="603">
                  <c:v>43928</c:v>
                </c:pt>
                <c:pt idx="604">
                  <c:v>43937</c:v>
                </c:pt>
                <c:pt idx="605">
                  <c:v>43944</c:v>
                </c:pt>
                <c:pt idx="606">
                  <c:v>43951</c:v>
                </c:pt>
                <c:pt idx="607">
                  <c:v>43958</c:v>
                </c:pt>
                <c:pt idx="608">
                  <c:v>43965</c:v>
                </c:pt>
                <c:pt idx="609">
                  <c:v>43972</c:v>
                </c:pt>
                <c:pt idx="610">
                  <c:v>43979</c:v>
                </c:pt>
                <c:pt idx="611">
                  <c:v>43986</c:v>
                </c:pt>
                <c:pt idx="612">
                  <c:v>43993</c:v>
                </c:pt>
                <c:pt idx="613">
                  <c:v>44000</c:v>
                </c:pt>
                <c:pt idx="614">
                  <c:v>44007</c:v>
                </c:pt>
                <c:pt idx="615">
                  <c:v>44014</c:v>
                </c:pt>
                <c:pt idx="616">
                  <c:v>44021</c:v>
                </c:pt>
                <c:pt idx="617">
                  <c:v>44028</c:v>
                </c:pt>
                <c:pt idx="618">
                  <c:v>44035</c:v>
                </c:pt>
                <c:pt idx="619">
                  <c:v>44042</c:v>
                </c:pt>
                <c:pt idx="620">
                  <c:v>44049</c:v>
                </c:pt>
                <c:pt idx="621">
                  <c:v>44056</c:v>
                </c:pt>
                <c:pt idx="622">
                  <c:v>44063</c:v>
                </c:pt>
                <c:pt idx="623">
                  <c:v>44070</c:v>
                </c:pt>
                <c:pt idx="624">
                  <c:v>44077</c:v>
                </c:pt>
                <c:pt idx="625">
                  <c:v>44084</c:v>
                </c:pt>
                <c:pt idx="626">
                  <c:v>44091</c:v>
                </c:pt>
                <c:pt idx="627">
                  <c:v>44098</c:v>
                </c:pt>
                <c:pt idx="628">
                  <c:v>44105</c:v>
                </c:pt>
                <c:pt idx="629">
                  <c:v>44112</c:v>
                </c:pt>
                <c:pt idx="630">
                  <c:v>44119</c:v>
                </c:pt>
                <c:pt idx="631">
                  <c:v>44126</c:v>
                </c:pt>
                <c:pt idx="632">
                  <c:v>44133</c:v>
                </c:pt>
                <c:pt idx="633">
                  <c:v>44140</c:v>
                </c:pt>
                <c:pt idx="634">
                  <c:v>44147</c:v>
                </c:pt>
                <c:pt idx="635">
                  <c:v>44154</c:v>
                </c:pt>
                <c:pt idx="636">
                  <c:v>44162</c:v>
                </c:pt>
                <c:pt idx="637">
                  <c:v>44168</c:v>
                </c:pt>
                <c:pt idx="638">
                  <c:v>44175</c:v>
                </c:pt>
                <c:pt idx="639">
                  <c:v>44182</c:v>
                </c:pt>
                <c:pt idx="640">
                  <c:v>44189</c:v>
                </c:pt>
                <c:pt idx="641">
                  <c:v>44196</c:v>
                </c:pt>
                <c:pt idx="642">
                  <c:v>44203</c:v>
                </c:pt>
                <c:pt idx="643">
                  <c:v>44210</c:v>
                </c:pt>
                <c:pt idx="644">
                  <c:v>44217</c:v>
                </c:pt>
                <c:pt idx="645">
                  <c:v>44224</c:v>
                </c:pt>
                <c:pt idx="646">
                  <c:v>44231</c:v>
                </c:pt>
                <c:pt idx="647">
                  <c:v>44238</c:v>
                </c:pt>
                <c:pt idx="648">
                  <c:v>44245</c:v>
                </c:pt>
                <c:pt idx="649">
                  <c:v>44252</c:v>
                </c:pt>
                <c:pt idx="650">
                  <c:v>44259</c:v>
                </c:pt>
                <c:pt idx="651">
                  <c:v>44266</c:v>
                </c:pt>
                <c:pt idx="652">
                  <c:v>44273</c:v>
                </c:pt>
                <c:pt idx="653">
                  <c:v>44280</c:v>
                </c:pt>
                <c:pt idx="654">
                  <c:v>44287</c:v>
                </c:pt>
                <c:pt idx="655">
                  <c:v>44294</c:v>
                </c:pt>
                <c:pt idx="656">
                  <c:v>44301</c:v>
                </c:pt>
                <c:pt idx="657">
                  <c:v>44308</c:v>
                </c:pt>
                <c:pt idx="658">
                  <c:v>44315</c:v>
                </c:pt>
                <c:pt idx="659">
                  <c:v>44322</c:v>
                </c:pt>
                <c:pt idx="660">
                  <c:v>44329</c:v>
                </c:pt>
                <c:pt idx="661">
                  <c:v>44336</c:v>
                </c:pt>
                <c:pt idx="662">
                  <c:v>44343</c:v>
                </c:pt>
                <c:pt idx="663">
                  <c:v>44350</c:v>
                </c:pt>
                <c:pt idx="664">
                  <c:v>44357</c:v>
                </c:pt>
                <c:pt idx="665">
                  <c:v>44364</c:v>
                </c:pt>
                <c:pt idx="666">
                  <c:v>44371</c:v>
                </c:pt>
                <c:pt idx="667">
                  <c:v>44378</c:v>
                </c:pt>
                <c:pt idx="668">
                  <c:v>44385</c:v>
                </c:pt>
                <c:pt idx="669">
                  <c:v>44392</c:v>
                </c:pt>
                <c:pt idx="670">
                  <c:v>44399</c:v>
                </c:pt>
                <c:pt idx="671">
                  <c:v>44406</c:v>
                </c:pt>
                <c:pt idx="672">
                  <c:v>44413</c:v>
                </c:pt>
                <c:pt idx="673">
                  <c:v>44420</c:v>
                </c:pt>
                <c:pt idx="674">
                  <c:v>44427</c:v>
                </c:pt>
                <c:pt idx="675">
                  <c:v>44434</c:v>
                </c:pt>
                <c:pt idx="676">
                  <c:v>44441</c:v>
                </c:pt>
                <c:pt idx="677">
                  <c:v>44448</c:v>
                </c:pt>
                <c:pt idx="678">
                  <c:v>44455</c:v>
                </c:pt>
                <c:pt idx="679">
                  <c:v>44462</c:v>
                </c:pt>
                <c:pt idx="680">
                  <c:v>44469</c:v>
                </c:pt>
                <c:pt idx="681">
                  <c:v>44476</c:v>
                </c:pt>
                <c:pt idx="682">
                  <c:v>44483</c:v>
                </c:pt>
                <c:pt idx="683">
                  <c:v>44490</c:v>
                </c:pt>
                <c:pt idx="684">
                  <c:v>44497</c:v>
                </c:pt>
                <c:pt idx="685">
                  <c:v>44504</c:v>
                </c:pt>
                <c:pt idx="686">
                  <c:v>44512</c:v>
                </c:pt>
                <c:pt idx="687">
                  <c:v>44518</c:v>
                </c:pt>
                <c:pt idx="688">
                  <c:v>44526</c:v>
                </c:pt>
                <c:pt idx="689">
                  <c:v>44532</c:v>
                </c:pt>
                <c:pt idx="690">
                  <c:v>44539</c:v>
                </c:pt>
                <c:pt idx="691">
                  <c:v>44546</c:v>
                </c:pt>
                <c:pt idx="692">
                  <c:v>44553</c:v>
                </c:pt>
                <c:pt idx="693">
                  <c:v>44565</c:v>
                </c:pt>
                <c:pt idx="694">
                  <c:v>44568</c:v>
                </c:pt>
                <c:pt idx="695">
                  <c:v>44575</c:v>
                </c:pt>
                <c:pt idx="696">
                  <c:v>44582</c:v>
                </c:pt>
                <c:pt idx="697">
                  <c:v>44589</c:v>
                </c:pt>
                <c:pt idx="698">
                  <c:v>44596</c:v>
                </c:pt>
                <c:pt idx="699">
                  <c:v>44603</c:v>
                </c:pt>
                <c:pt idx="700">
                  <c:v>44610</c:v>
                </c:pt>
                <c:pt idx="701">
                  <c:v>44617</c:v>
                </c:pt>
                <c:pt idx="702">
                  <c:v>44624</c:v>
                </c:pt>
                <c:pt idx="703">
                  <c:v>44631</c:v>
                </c:pt>
                <c:pt idx="704">
                  <c:v>44638</c:v>
                </c:pt>
                <c:pt idx="705">
                  <c:v>44645</c:v>
                </c:pt>
                <c:pt idx="706">
                  <c:v>44652</c:v>
                </c:pt>
                <c:pt idx="707">
                  <c:v>44659</c:v>
                </c:pt>
                <c:pt idx="708">
                  <c:v>44670</c:v>
                </c:pt>
                <c:pt idx="709">
                  <c:v>44673</c:v>
                </c:pt>
                <c:pt idx="710">
                  <c:v>44680</c:v>
                </c:pt>
                <c:pt idx="711">
                  <c:v>44687</c:v>
                </c:pt>
                <c:pt idx="712">
                  <c:v>44694</c:v>
                </c:pt>
                <c:pt idx="713">
                  <c:v>44701</c:v>
                </c:pt>
                <c:pt idx="714">
                  <c:v>44708</c:v>
                </c:pt>
                <c:pt idx="715">
                  <c:v>44715</c:v>
                </c:pt>
                <c:pt idx="716">
                  <c:v>44722</c:v>
                </c:pt>
                <c:pt idx="717">
                  <c:v>44729</c:v>
                </c:pt>
                <c:pt idx="718">
                  <c:v>44736</c:v>
                </c:pt>
                <c:pt idx="719">
                  <c:v>44743</c:v>
                </c:pt>
                <c:pt idx="720">
                  <c:v>44750</c:v>
                </c:pt>
                <c:pt idx="721">
                  <c:v>44757</c:v>
                </c:pt>
                <c:pt idx="722">
                  <c:v>44764</c:v>
                </c:pt>
                <c:pt idx="723">
                  <c:v>44771</c:v>
                </c:pt>
                <c:pt idx="724">
                  <c:v>44778</c:v>
                </c:pt>
                <c:pt idx="725">
                  <c:v>44785</c:v>
                </c:pt>
                <c:pt idx="726">
                  <c:v>44792</c:v>
                </c:pt>
                <c:pt idx="727">
                  <c:v>44799</c:v>
                </c:pt>
                <c:pt idx="728">
                  <c:v>44806</c:v>
                </c:pt>
                <c:pt idx="729">
                  <c:v>44813</c:v>
                </c:pt>
                <c:pt idx="730">
                  <c:v>44820</c:v>
                </c:pt>
                <c:pt idx="731">
                  <c:v>44827</c:v>
                </c:pt>
                <c:pt idx="732">
                  <c:v>44834</c:v>
                </c:pt>
                <c:pt idx="733">
                  <c:v>44841</c:v>
                </c:pt>
                <c:pt idx="734">
                  <c:v>44848</c:v>
                </c:pt>
                <c:pt idx="735">
                  <c:v>44855</c:v>
                </c:pt>
                <c:pt idx="736">
                  <c:v>44862</c:v>
                </c:pt>
                <c:pt idx="737">
                  <c:v>44869</c:v>
                </c:pt>
                <c:pt idx="738">
                  <c:v>44879</c:v>
                </c:pt>
                <c:pt idx="739">
                  <c:v>44883</c:v>
                </c:pt>
                <c:pt idx="740">
                  <c:v>44890</c:v>
                </c:pt>
                <c:pt idx="741">
                  <c:v>44897</c:v>
                </c:pt>
                <c:pt idx="742">
                  <c:v>44904</c:v>
                </c:pt>
                <c:pt idx="743">
                  <c:v>44911</c:v>
                </c:pt>
                <c:pt idx="744">
                  <c:v>44918</c:v>
                </c:pt>
                <c:pt idx="745">
                  <c:v>44925</c:v>
                </c:pt>
                <c:pt idx="746">
                  <c:v>44932</c:v>
                </c:pt>
                <c:pt idx="747">
                  <c:v>44939</c:v>
                </c:pt>
                <c:pt idx="748">
                  <c:v>44946</c:v>
                </c:pt>
                <c:pt idx="749">
                  <c:v>44953</c:v>
                </c:pt>
                <c:pt idx="750">
                  <c:v>44960</c:v>
                </c:pt>
                <c:pt idx="751">
                  <c:v>44967</c:v>
                </c:pt>
                <c:pt idx="752">
                  <c:v>44974</c:v>
                </c:pt>
                <c:pt idx="753">
                  <c:v>44981</c:v>
                </c:pt>
                <c:pt idx="754">
                  <c:v>44988</c:v>
                </c:pt>
                <c:pt idx="755">
                  <c:v>44995</c:v>
                </c:pt>
                <c:pt idx="756">
                  <c:v>45002</c:v>
                </c:pt>
                <c:pt idx="757">
                  <c:v>45009</c:v>
                </c:pt>
                <c:pt idx="758">
                  <c:v>45016</c:v>
                </c:pt>
                <c:pt idx="759">
                  <c:v>45027</c:v>
                </c:pt>
                <c:pt idx="760">
                  <c:v>45030</c:v>
                </c:pt>
                <c:pt idx="761">
                  <c:v>45037</c:v>
                </c:pt>
                <c:pt idx="762">
                  <c:v>45044</c:v>
                </c:pt>
                <c:pt idx="763">
                  <c:v>45051</c:v>
                </c:pt>
                <c:pt idx="764">
                  <c:v>45058</c:v>
                </c:pt>
                <c:pt idx="765">
                  <c:v>45065</c:v>
                </c:pt>
                <c:pt idx="766">
                  <c:v>45072</c:v>
                </c:pt>
                <c:pt idx="767">
                  <c:v>45079</c:v>
                </c:pt>
                <c:pt idx="768">
                  <c:v>45086</c:v>
                </c:pt>
                <c:pt idx="769">
                  <c:v>45093</c:v>
                </c:pt>
                <c:pt idx="770">
                  <c:v>45100</c:v>
                </c:pt>
                <c:pt idx="771">
                  <c:v>45107</c:v>
                </c:pt>
                <c:pt idx="772">
                  <c:v>45114</c:v>
                </c:pt>
                <c:pt idx="773">
                  <c:v>45121</c:v>
                </c:pt>
                <c:pt idx="774">
                  <c:v>45128</c:v>
                </c:pt>
                <c:pt idx="775">
                  <c:v>45135</c:v>
                </c:pt>
                <c:pt idx="776">
                  <c:v>45142</c:v>
                </c:pt>
                <c:pt idx="777">
                  <c:v>45149</c:v>
                </c:pt>
                <c:pt idx="778">
                  <c:v>45156</c:v>
                </c:pt>
                <c:pt idx="779">
                  <c:v>45163</c:v>
                </c:pt>
                <c:pt idx="780">
                  <c:v>45170</c:v>
                </c:pt>
                <c:pt idx="781">
                  <c:v>45177</c:v>
                </c:pt>
                <c:pt idx="782">
                  <c:v>45184</c:v>
                </c:pt>
                <c:pt idx="783">
                  <c:v>45191</c:v>
                </c:pt>
                <c:pt idx="784">
                  <c:v>45198</c:v>
                </c:pt>
                <c:pt idx="785">
                  <c:v>45205</c:v>
                </c:pt>
                <c:pt idx="786">
                  <c:v>45212</c:v>
                </c:pt>
                <c:pt idx="787">
                  <c:v>45219</c:v>
                </c:pt>
                <c:pt idx="788">
                  <c:v>45226</c:v>
                </c:pt>
                <c:pt idx="789">
                  <c:v>45233</c:v>
                </c:pt>
                <c:pt idx="790">
                  <c:v>45243</c:v>
                </c:pt>
                <c:pt idx="791">
                  <c:v>45247</c:v>
                </c:pt>
                <c:pt idx="792">
                  <c:v>45254</c:v>
                </c:pt>
                <c:pt idx="793">
                  <c:v>45261</c:v>
                </c:pt>
                <c:pt idx="794">
                  <c:v>45268</c:v>
                </c:pt>
                <c:pt idx="795">
                  <c:v>45275</c:v>
                </c:pt>
                <c:pt idx="796">
                  <c:v>45282</c:v>
                </c:pt>
                <c:pt idx="797">
                  <c:v>45289</c:v>
                </c:pt>
                <c:pt idx="798">
                  <c:v>45296</c:v>
                </c:pt>
                <c:pt idx="799">
                  <c:v>45303</c:v>
                </c:pt>
                <c:pt idx="800">
                  <c:v>45310</c:v>
                </c:pt>
                <c:pt idx="801">
                  <c:v>45317</c:v>
                </c:pt>
                <c:pt idx="802">
                  <c:v>45324</c:v>
                </c:pt>
                <c:pt idx="803">
                  <c:v>45331</c:v>
                </c:pt>
                <c:pt idx="804">
                  <c:v>45338</c:v>
                </c:pt>
                <c:pt idx="805">
                  <c:v>45345</c:v>
                </c:pt>
                <c:pt idx="806">
                  <c:v>45352</c:v>
                </c:pt>
                <c:pt idx="807">
                  <c:v>45359</c:v>
                </c:pt>
                <c:pt idx="808">
                  <c:v>45366</c:v>
                </c:pt>
                <c:pt idx="809">
                  <c:v>45373</c:v>
                </c:pt>
                <c:pt idx="810">
                  <c:v>45384</c:v>
                </c:pt>
                <c:pt idx="811">
                  <c:v>45387</c:v>
                </c:pt>
                <c:pt idx="812">
                  <c:v>45394</c:v>
                </c:pt>
                <c:pt idx="813">
                  <c:v>45401</c:v>
                </c:pt>
                <c:pt idx="814">
                  <c:v>45408</c:v>
                </c:pt>
                <c:pt idx="815">
                  <c:v>45415</c:v>
                </c:pt>
                <c:pt idx="816">
                  <c:v>45422</c:v>
                </c:pt>
                <c:pt idx="817">
                  <c:v>45429</c:v>
                </c:pt>
                <c:pt idx="818">
                  <c:v>45436</c:v>
                </c:pt>
                <c:pt idx="819">
                  <c:v>45443</c:v>
                </c:pt>
                <c:pt idx="820">
                  <c:v>45450</c:v>
                </c:pt>
                <c:pt idx="821">
                  <c:v>45457</c:v>
                </c:pt>
                <c:pt idx="822">
                  <c:v>45464</c:v>
                </c:pt>
                <c:pt idx="823">
                  <c:v>45471</c:v>
                </c:pt>
                <c:pt idx="824">
                  <c:v>45478</c:v>
                </c:pt>
                <c:pt idx="825">
                  <c:v>45485</c:v>
                </c:pt>
                <c:pt idx="826">
                  <c:v>45492</c:v>
                </c:pt>
                <c:pt idx="827">
                  <c:v>45499</c:v>
                </c:pt>
                <c:pt idx="828">
                  <c:v>45506</c:v>
                </c:pt>
                <c:pt idx="829">
                  <c:v>45513</c:v>
                </c:pt>
                <c:pt idx="830">
                  <c:v>45520</c:v>
                </c:pt>
                <c:pt idx="831">
                  <c:v>45527</c:v>
                </c:pt>
                <c:pt idx="832">
                  <c:v>45534</c:v>
                </c:pt>
                <c:pt idx="833">
                  <c:v>45541</c:v>
                </c:pt>
                <c:pt idx="834">
                  <c:v>45548</c:v>
                </c:pt>
                <c:pt idx="835">
                  <c:v>45555</c:v>
                </c:pt>
                <c:pt idx="836">
                  <c:v>45562</c:v>
                </c:pt>
                <c:pt idx="837">
                  <c:v>45569</c:v>
                </c:pt>
                <c:pt idx="838">
                  <c:v>45576</c:v>
                </c:pt>
                <c:pt idx="839">
                  <c:v>45583</c:v>
                </c:pt>
                <c:pt idx="840">
                  <c:v>45590</c:v>
                </c:pt>
                <c:pt idx="841">
                  <c:v>45597</c:v>
                </c:pt>
                <c:pt idx="842">
                  <c:v>45604</c:v>
                </c:pt>
                <c:pt idx="843">
                  <c:v>45611</c:v>
                </c:pt>
                <c:pt idx="844">
                  <c:v>45618</c:v>
                </c:pt>
                <c:pt idx="845">
                  <c:v>45625</c:v>
                </c:pt>
                <c:pt idx="846">
                  <c:v>45632</c:v>
                </c:pt>
                <c:pt idx="847">
                  <c:v>45639</c:v>
                </c:pt>
                <c:pt idx="848">
                  <c:v>45646</c:v>
                </c:pt>
                <c:pt idx="849">
                  <c:v>45657</c:v>
                </c:pt>
                <c:pt idx="850">
                  <c:v>45664</c:v>
                </c:pt>
                <c:pt idx="851">
                  <c:v>45671</c:v>
                </c:pt>
                <c:pt idx="852">
                  <c:v>45678</c:v>
                </c:pt>
                <c:pt idx="853">
                  <c:v>45685</c:v>
                </c:pt>
                <c:pt idx="854">
                  <c:v>45692</c:v>
                </c:pt>
                <c:pt idx="855">
                  <c:v>45699</c:v>
                </c:pt>
                <c:pt idx="856">
                  <c:v>45706</c:v>
                </c:pt>
                <c:pt idx="857">
                  <c:v>45713</c:v>
                </c:pt>
                <c:pt idx="858">
                  <c:v>45720</c:v>
                </c:pt>
                <c:pt idx="859">
                  <c:v>45727</c:v>
                </c:pt>
                <c:pt idx="860">
                  <c:v>45734</c:v>
                </c:pt>
                <c:pt idx="861">
                  <c:v>45741</c:v>
                </c:pt>
                <c:pt idx="862">
                  <c:v>45748</c:v>
                </c:pt>
                <c:pt idx="863">
                  <c:v>45755</c:v>
                </c:pt>
                <c:pt idx="864">
                  <c:v>45762</c:v>
                </c:pt>
                <c:pt idx="865">
                  <c:v>45771</c:v>
                </c:pt>
                <c:pt idx="866">
                  <c:v>45778</c:v>
                </c:pt>
                <c:pt idx="867">
                  <c:v>45785</c:v>
                </c:pt>
                <c:pt idx="868">
                  <c:v>45792</c:v>
                </c:pt>
                <c:pt idx="869">
                  <c:v>45799</c:v>
                </c:pt>
                <c:pt idx="870">
                  <c:v>45806</c:v>
                </c:pt>
                <c:pt idx="871">
                  <c:v>45813</c:v>
                </c:pt>
                <c:pt idx="872">
                  <c:v>45820</c:v>
                </c:pt>
                <c:pt idx="873">
                  <c:v>45827</c:v>
                </c:pt>
                <c:pt idx="874">
                  <c:v>45834</c:v>
                </c:pt>
                <c:pt idx="875">
                  <c:v>45841</c:v>
                </c:pt>
                <c:pt idx="876">
                  <c:v>45848</c:v>
                </c:pt>
                <c:pt idx="877">
                  <c:v>45855</c:v>
                </c:pt>
                <c:pt idx="878">
                  <c:v>45862</c:v>
                </c:pt>
                <c:pt idx="879">
                  <c:v>45869</c:v>
                </c:pt>
                <c:pt idx="880">
                  <c:v>45876</c:v>
                </c:pt>
                <c:pt idx="881">
                  <c:v>45883</c:v>
                </c:pt>
                <c:pt idx="882">
                  <c:v>45890</c:v>
                </c:pt>
                <c:pt idx="883">
                  <c:v>45897</c:v>
                </c:pt>
                <c:pt idx="884">
                  <c:v>45904</c:v>
                </c:pt>
                <c:pt idx="885">
                  <c:v>45911</c:v>
                </c:pt>
                <c:pt idx="886">
                  <c:v>45918</c:v>
                </c:pt>
                <c:pt idx="887">
                  <c:v>45925</c:v>
                </c:pt>
                <c:pt idx="888">
                  <c:v>45932</c:v>
                </c:pt>
                <c:pt idx="889">
                  <c:v>45939</c:v>
                </c:pt>
                <c:pt idx="890">
                  <c:v>45946</c:v>
                </c:pt>
                <c:pt idx="891">
                  <c:v>45953</c:v>
                </c:pt>
                <c:pt idx="892">
                  <c:v>45960</c:v>
                </c:pt>
                <c:pt idx="893">
                  <c:v>45967</c:v>
                </c:pt>
                <c:pt idx="894">
                  <c:v>45974</c:v>
                </c:pt>
                <c:pt idx="895">
                  <c:v>45981</c:v>
                </c:pt>
                <c:pt idx="896">
                  <c:v>45989</c:v>
                </c:pt>
                <c:pt idx="897">
                  <c:v>45995</c:v>
                </c:pt>
                <c:pt idx="898">
                  <c:v>46002</c:v>
                </c:pt>
                <c:pt idx="899">
                  <c:v>46009</c:v>
                </c:pt>
                <c:pt idx="900">
                  <c:v>46020</c:v>
                </c:pt>
                <c:pt idx="901">
                  <c:v>46024</c:v>
                </c:pt>
                <c:pt idx="902">
                  <c:v>46030</c:v>
                </c:pt>
                <c:pt idx="903">
                  <c:v>46037</c:v>
                </c:pt>
                <c:pt idx="904">
                  <c:v>46044</c:v>
                </c:pt>
                <c:pt idx="905">
                  <c:v>46051</c:v>
                </c:pt>
                <c:pt idx="906">
                  <c:v>46058</c:v>
                </c:pt>
                <c:pt idx="907">
                  <c:v>46065</c:v>
                </c:pt>
                <c:pt idx="908">
                  <c:v>46072</c:v>
                </c:pt>
                <c:pt idx="909">
                  <c:v>46079</c:v>
                </c:pt>
                <c:pt idx="910">
                  <c:v>46086</c:v>
                </c:pt>
                <c:pt idx="911">
                  <c:v>46093</c:v>
                </c:pt>
                <c:pt idx="912">
                  <c:v>46100</c:v>
                </c:pt>
                <c:pt idx="913">
                  <c:v>46107</c:v>
                </c:pt>
                <c:pt idx="914">
                  <c:v>46114</c:v>
                </c:pt>
                <c:pt idx="915">
                  <c:v>46121</c:v>
                </c:pt>
                <c:pt idx="916">
                  <c:v>46128</c:v>
                </c:pt>
                <c:pt idx="917">
                  <c:v>46135</c:v>
                </c:pt>
                <c:pt idx="918">
                  <c:v>46142</c:v>
                </c:pt>
                <c:pt idx="919">
                  <c:v>46149</c:v>
                </c:pt>
                <c:pt idx="920">
                  <c:v>46156</c:v>
                </c:pt>
                <c:pt idx="921">
                  <c:v>46163</c:v>
                </c:pt>
                <c:pt idx="922">
                  <c:v>46170</c:v>
                </c:pt>
                <c:pt idx="923">
                  <c:v>46177</c:v>
                </c:pt>
                <c:pt idx="924">
                  <c:v>46184</c:v>
                </c:pt>
                <c:pt idx="925">
                  <c:v>46191</c:v>
                </c:pt>
                <c:pt idx="926">
                  <c:v>46198</c:v>
                </c:pt>
                <c:pt idx="927">
                  <c:v>46205</c:v>
                </c:pt>
                <c:pt idx="928">
                  <c:v>46212</c:v>
                </c:pt>
                <c:pt idx="929">
                  <c:v>46219</c:v>
                </c:pt>
                <c:pt idx="930">
                  <c:v>46226</c:v>
                </c:pt>
                <c:pt idx="931">
                  <c:v>46233</c:v>
                </c:pt>
                <c:pt idx="932">
                  <c:v>46240</c:v>
                </c:pt>
                <c:pt idx="933">
                  <c:v>46247</c:v>
                </c:pt>
                <c:pt idx="934">
                  <c:v>46254</c:v>
                </c:pt>
                <c:pt idx="935">
                  <c:v>46261</c:v>
                </c:pt>
                <c:pt idx="936">
                  <c:v>46268</c:v>
                </c:pt>
                <c:pt idx="937">
                  <c:v>46275</c:v>
                </c:pt>
                <c:pt idx="938">
                  <c:v>46282</c:v>
                </c:pt>
                <c:pt idx="939">
                  <c:v>46289</c:v>
                </c:pt>
                <c:pt idx="940">
                  <c:v>46296</c:v>
                </c:pt>
                <c:pt idx="941">
                  <c:v>46303</c:v>
                </c:pt>
                <c:pt idx="942">
                  <c:v>46310</c:v>
                </c:pt>
                <c:pt idx="943">
                  <c:v>46317</c:v>
                </c:pt>
                <c:pt idx="944">
                  <c:v>46324</c:v>
                </c:pt>
                <c:pt idx="945">
                  <c:v>46331</c:v>
                </c:pt>
                <c:pt idx="946">
                  <c:v>46338</c:v>
                </c:pt>
                <c:pt idx="947">
                  <c:v>46345</c:v>
                </c:pt>
                <c:pt idx="948">
                  <c:v>46353</c:v>
                </c:pt>
                <c:pt idx="949">
                  <c:v>46359</c:v>
                </c:pt>
                <c:pt idx="950">
                  <c:v>46366</c:v>
                </c:pt>
                <c:pt idx="951">
                  <c:v>46373</c:v>
                </c:pt>
                <c:pt idx="952">
                  <c:v>46380</c:v>
                </c:pt>
                <c:pt idx="953">
                  <c:v>46387</c:v>
                </c:pt>
                <c:pt idx="954">
                  <c:v>46394</c:v>
                </c:pt>
                <c:pt idx="955">
                  <c:v>46401</c:v>
                </c:pt>
                <c:pt idx="956">
                  <c:v>46408</c:v>
                </c:pt>
                <c:pt idx="957">
                  <c:v>46415</c:v>
                </c:pt>
                <c:pt idx="958">
                  <c:v>46422</c:v>
                </c:pt>
                <c:pt idx="959">
                  <c:v>46429</c:v>
                </c:pt>
                <c:pt idx="960">
                  <c:v>46436</c:v>
                </c:pt>
                <c:pt idx="961">
                  <c:v>46443</c:v>
                </c:pt>
                <c:pt idx="962">
                  <c:v>46450</c:v>
                </c:pt>
                <c:pt idx="963">
                  <c:v>46457</c:v>
                </c:pt>
                <c:pt idx="964">
                  <c:v>46464</c:v>
                </c:pt>
                <c:pt idx="965">
                  <c:v>46471</c:v>
                </c:pt>
                <c:pt idx="966">
                  <c:v>46478</c:v>
                </c:pt>
                <c:pt idx="967">
                  <c:v>46485</c:v>
                </c:pt>
                <c:pt idx="968">
                  <c:v>46492</c:v>
                </c:pt>
                <c:pt idx="969">
                  <c:v>46499</c:v>
                </c:pt>
                <c:pt idx="970">
                  <c:v>46506</c:v>
                </c:pt>
                <c:pt idx="971">
                  <c:v>46513</c:v>
                </c:pt>
                <c:pt idx="972">
                  <c:v>46520</c:v>
                </c:pt>
                <c:pt idx="973">
                  <c:v>46527</c:v>
                </c:pt>
                <c:pt idx="974">
                  <c:v>46534</c:v>
                </c:pt>
                <c:pt idx="975">
                  <c:v>46541</c:v>
                </c:pt>
                <c:pt idx="976">
                  <c:v>46548</c:v>
                </c:pt>
                <c:pt idx="977">
                  <c:v>46555</c:v>
                </c:pt>
                <c:pt idx="978">
                  <c:v>46562</c:v>
                </c:pt>
                <c:pt idx="979">
                  <c:v>46569</c:v>
                </c:pt>
                <c:pt idx="980">
                  <c:v>46576</c:v>
                </c:pt>
                <c:pt idx="981">
                  <c:v>46583</c:v>
                </c:pt>
                <c:pt idx="982">
                  <c:v>46590</c:v>
                </c:pt>
                <c:pt idx="983">
                  <c:v>46597</c:v>
                </c:pt>
                <c:pt idx="984">
                  <c:v>46604</c:v>
                </c:pt>
                <c:pt idx="985">
                  <c:v>46611</c:v>
                </c:pt>
                <c:pt idx="986">
                  <c:v>46618</c:v>
                </c:pt>
                <c:pt idx="987">
                  <c:v>46625</c:v>
                </c:pt>
                <c:pt idx="988">
                  <c:v>46632</c:v>
                </c:pt>
                <c:pt idx="989">
                  <c:v>46639</c:v>
                </c:pt>
                <c:pt idx="990">
                  <c:v>46646</c:v>
                </c:pt>
                <c:pt idx="991">
                  <c:v>46653</c:v>
                </c:pt>
                <c:pt idx="992">
                  <c:v>46660</c:v>
                </c:pt>
                <c:pt idx="993">
                  <c:v>46667</c:v>
                </c:pt>
                <c:pt idx="994">
                  <c:v>46674</c:v>
                </c:pt>
                <c:pt idx="995">
                  <c:v>46681</c:v>
                </c:pt>
                <c:pt idx="996">
                  <c:v>46688</c:v>
                </c:pt>
                <c:pt idx="997">
                  <c:v>46695</c:v>
                </c:pt>
                <c:pt idx="998">
                  <c:v>46703</c:v>
                </c:pt>
                <c:pt idx="999">
                  <c:v>46709</c:v>
                </c:pt>
                <c:pt idx="1000">
                  <c:v>46717</c:v>
                </c:pt>
                <c:pt idx="1001">
                  <c:v>46723</c:v>
                </c:pt>
                <c:pt idx="1002">
                  <c:v>46730</c:v>
                </c:pt>
                <c:pt idx="1003">
                  <c:v>46737</c:v>
                </c:pt>
                <c:pt idx="1004">
                  <c:v>46744</c:v>
                </c:pt>
                <c:pt idx="1005">
                  <c:v>46756</c:v>
                </c:pt>
                <c:pt idx="1006">
                  <c:v>46759</c:v>
                </c:pt>
                <c:pt idx="1007">
                  <c:v>46766</c:v>
                </c:pt>
                <c:pt idx="1008">
                  <c:v>46773</c:v>
                </c:pt>
                <c:pt idx="1009">
                  <c:v>46780</c:v>
                </c:pt>
                <c:pt idx="1010">
                  <c:v>46787</c:v>
                </c:pt>
                <c:pt idx="1011">
                  <c:v>46794</c:v>
                </c:pt>
                <c:pt idx="1012">
                  <c:v>46801</c:v>
                </c:pt>
                <c:pt idx="1013">
                  <c:v>46808</c:v>
                </c:pt>
                <c:pt idx="1014">
                  <c:v>46815</c:v>
                </c:pt>
                <c:pt idx="1015">
                  <c:v>46822</c:v>
                </c:pt>
                <c:pt idx="1016">
                  <c:v>46829</c:v>
                </c:pt>
                <c:pt idx="1017">
                  <c:v>46836</c:v>
                </c:pt>
                <c:pt idx="1018">
                  <c:v>46843</c:v>
                </c:pt>
                <c:pt idx="1019">
                  <c:v>46850</c:v>
                </c:pt>
                <c:pt idx="1020">
                  <c:v>46861</c:v>
                </c:pt>
                <c:pt idx="1021">
                  <c:v>46864</c:v>
                </c:pt>
                <c:pt idx="1022">
                  <c:v>46871</c:v>
                </c:pt>
                <c:pt idx="1023">
                  <c:v>46878</c:v>
                </c:pt>
                <c:pt idx="1024">
                  <c:v>46885</c:v>
                </c:pt>
                <c:pt idx="1025">
                  <c:v>46892</c:v>
                </c:pt>
                <c:pt idx="1026">
                  <c:v>46899</c:v>
                </c:pt>
                <c:pt idx="1027">
                  <c:v>46906</c:v>
                </c:pt>
                <c:pt idx="1028">
                  <c:v>46913</c:v>
                </c:pt>
                <c:pt idx="1029">
                  <c:v>46920</c:v>
                </c:pt>
                <c:pt idx="1030">
                  <c:v>46927</c:v>
                </c:pt>
                <c:pt idx="1031">
                  <c:v>46934</c:v>
                </c:pt>
                <c:pt idx="1032">
                  <c:v>46941</c:v>
                </c:pt>
                <c:pt idx="1033">
                  <c:v>46948</c:v>
                </c:pt>
                <c:pt idx="1034">
                  <c:v>46955</c:v>
                </c:pt>
                <c:pt idx="1035">
                  <c:v>46962</c:v>
                </c:pt>
                <c:pt idx="1036">
                  <c:v>46969</c:v>
                </c:pt>
                <c:pt idx="1037">
                  <c:v>46976</c:v>
                </c:pt>
                <c:pt idx="1038">
                  <c:v>46983</c:v>
                </c:pt>
                <c:pt idx="1039">
                  <c:v>46990</c:v>
                </c:pt>
                <c:pt idx="1040">
                  <c:v>46997</c:v>
                </c:pt>
                <c:pt idx="1041">
                  <c:v>47004</c:v>
                </c:pt>
                <c:pt idx="1042">
                  <c:v>47011</c:v>
                </c:pt>
                <c:pt idx="1043">
                  <c:v>47018</c:v>
                </c:pt>
                <c:pt idx="1044">
                  <c:v>47025</c:v>
                </c:pt>
                <c:pt idx="1045">
                  <c:v>47032</c:v>
                </c:pt>
                <c:pt idx="1046">
                  <c:v>47039</c:v>
                </c:pt>
                <c:pt idx="1047">
                  <c:v>47046</c:v>
                </c:pt>
                <c:pt idx="1048">
                  <c:v>47053</c:v>
                </c:pt>
                <c:pt idx="1049">
                  <c:v>47060</c:v>
                </c:pt>
                <c:pt idx="1050">
                  <c:v>47070</c:v>
                </c:pt>
                <c:pt idx="1051">
                  <c:v>47074</c:v>
                </c:pt>
                <c:pt idx="1052">
                  <c:v>47081</c:v>
                </c:pt>
                <c:pt idx="1053">
                  <c:v>47088</c:v>
                </c:pt>
                <c:pt idx="1054">
                  <c:v>47095</c:v>
                </c:pt>
                <c:pt idx="1055">
                  <c:v>47102</c:v>
                </c:pt>
                <c:pt idx="1056">
                  <c:v>47109</c:v>
                </c:pt>
                <c:pt idx="1057">
                  <c:v>47116</c:v>
                </c:pt>
                <c:pt idx="1058">
                  <c:v>47123</c:v>
                </c:pt>
                <c:pt idx="1059">
                  <c:v>47130</c:v>
                </c:pt>
                <c:pt idx="1060">
                  <c:v>47137</c:v>
                </c:pt>
                <c:pt idx="1061">
                  <c:v>47144</c:v>
                </c:pt>
                <c:pt idx="1062">
                  <c:v>47151</c:v>
                </c:pt>
                <c:pt idx="1063">
                  <c:v>47158</c:v>
                </c:pt>
                <c:pt idx="1064">
                  <c:v>47165</c:v>
                </c:pt>
                <c:pt idx="1065">
                  <c:v>47172</c:v>
                </c:pt>
                <c:pt idx="1066">
                  <c:v>47179</c:v>
                </c:pt>
                <c:pt idx="1067">
                  <c:v>47186</c:v>
                </c:pt>
                <c:pt idx="1068">
                  <c:v>47193</c:v>
                </c:pt>
                <c:pt idx="1069">
                  <c:v>47200</c:v>
                </c:pt>
                <c:pt idx="1070">
                  <c:v>47211</c:v>
                </c:pt>
                <c:pt idx="1071">
                  <c:v>47214</c:v>
                </c:pt>
                <c:pt idx="1072">
                  <c:v>47221</c:v>
                </c:pt>
                <c:pt idx="1073">
                  <c:v>47228</c:v>
                </c:pt>
                <c:pt idx="1074">
                  <c:v>47235</c:v>
                </c:pt>
                <c:pt idx="1075">
                  <c:v>47242</c:v>
                </c:pt>
                <c:pt idx="1076">
                  <c:v>47249</c:v>
                </c:pt>
                <c:pt idx="1077">
                  <c:v>47256</c:v>
                </c:pt>
                <c:pt idx="1078">
                  <c:v>47263</c:v>
                </c:pt>
                <c:pt idx="1079">
                  <c:v>47270</c:v>
                </c:pt>
                <c:pt idx="1080">
                  <c:v>47277</c:v>
                </c:pt>
                <c:pt idx="1081">
                  <c:v>47284</c:v>
                </c:pt>
                <c:pt idx="1082">
                  <c:v>47291</c:v>
                </c:pt>
                <c:pt idx="1083">
                  <c:v>47298</c:v>
                </c:pt>
                <c:pt idx="1084">
                  <c:v>47305</c:v>
                </c:pt>
                <c:pt idx="1085">
                  <c:v>47312</c:v>
                </c:pt>
                <c:pt idx="1086">
                  <c:v>47319</c:v>
                </c:pt>
                <c:pt idx="1087">
                  <c:v>47326</c:v>
                </c:pt>
                <c:pt idx="1088">
                  <c:v>47333</c:v>
                </c:pt>
                <c:pt idx="1089">
                  <c:v>47340</c:v>
                </c:pt>
                <c:pt idx="1090">
                  <c:v>47347</c:v>
                </c:pt>
                <c:pt idx="1091">
                  <c:v>47354</c:v>
                </c:pt>
                <c:pt idx="1092">
                  <c:v>47361</c:v>
                </c:pt>
                <c:pt idx="1093">
                  <c:v>47368</c:v>
                </c:pt>
                <c:pt idx="1094">
                  <c:v>47375</c:v>
                </c:pt>
                <c:pt idx="1095">
                  <c:v>47382</c:v>
                </c:pt>
                <c:pt idx="1096">
                  <c:v>47389</c:v>
                </c:pt>
                <c:pt idx="1097">
                  <c:v>47396</c:v>
                </c:pt>
                <c:pt idx="1098">
                  <c:v>47403</c:v>
                </c:pt>
                <c:pt idx="1099">
                  <c:v>47410</c:v>
                </c:pt>
                <c:pt idx="1100">
                  <c:v>47417</c:v>
                </c:pt>
                <c:pt idx="1101">
                  <c:v>47424</c:v>
                </c:pt>
                <c:pt idx="1102">
                  <c:v>47431</c:v>
                </c:pt>
                <c:pt idx="1103">
                  <c:v>47438</c:v>
                </c:pt>
                <c:pt idx="1104">
                  <c:v>47445</c:v>
                </c:pt>
                <c:pt idx="1105">
                  <c:v>47452</c:v>
                </c:pt>
                <c:pt idx="1106">
                  <c:v>47459</c:v>
                </c:pt>
                <c:pt idx="1107">
                  <c:v>47466</c:v>
                </c:pt>
                <c:pt idx="1108">
                  <c:v>47473</c:v>
                </c:pt>
                <c:pt idx="1109">
                  <c:v>47483</c:v>
                </c:pt>
                <c:pt idx="1110">
                  <c:v>47490</c:v>
                </c:pt>
                <c:pt idx="1111">
                  <c:v>47497</c:v>
                </c:pt>
                <c:pt idx="1112">
                  <c:v>47505</c:v>
                </c:pt>
                <c:pt idx="1113">
                  <c:v>47511</c:v>
                </c:pt>
                <c:pt idx="1114">
                  <c:v>47518</c:v>
                </c:pt>
                <c:pt idx="1115">
                  <c:v>47525</c:v>
                </c:pt>
                <c:pt idx="1116">
                  <c:v>47533</c:v>
                </c:pt>
                <c:pt idx="1117">
                  <c:v>47539</c:v>
                </c:pt>
                <c:pt idx="1118">
                  <c:v>47546</c:v>
                </c:pt>
                <c:pt idx="1119">
                  <c:v>47553</c:v>
                </c:pt>
                <c:pt idx="1120">
                  <c:v>47560</c:v>
                </c:pt>
                <c:pt idx="1121">
                  <c:v>47567</c:v>
                </c:pt>
                <c:pt idx="1122">
                  <c:v>47574</c:v>
                </c:pt>
                <c:pt idx="1123">
                  <c:v>47581</c:v>
                </c:pt>
                <c:pt idx="1124">
                  <c:v>47588</c:v>
                </c:pt>
                <c:pt idx="1125">
                  <c:v>47597</c:v>
                </c:pt>
                <c:pt idx="1126">
                  <c:v>47602</c:v>
                </c:pt>
                <c:pt idx="1127">
                  <c:v>47610</c:v>
                </c:pt>
                <c:pt idx="1128">
                  <c:v>47616</c:v>
                </c:pt>
                <c:pt idx="1129">
                  <c:v>47623</c:v>
                </c:pt>
                <c:pt idx="1130">
                  <c:v>47631</c:v>
                </c:pt>
                <c:pt idx="1131">
                  <c:v>47637</c:v>
                </c:pt>
                <c:pt idx="1132">
                  <c:v>47644</c:v>
                </c:pt>
                <c:pt idx="1133">
                  <c:v>47651</c:v>
                </c:pt>
                <c:pt idx="1134">
                  <c:v>47658</c:v>
                </c:pt>
                <c:pt idx="1135">
                  <c:v>47665</c:v>
                </c:pt>
                <c:pt idx="1136">
                  <c:v>47672</c:v>
                </c:pt>
                <c:pt idx="1137">
                  <c:v>47679</c:v>
                </c:pt>
                <c:pt idx="1138">
                  <c:v>47686</c:v>
                </c:pt>
                <c:pt idx="1139">
                  <c:v>47693</c:v>
                </c:pt>
                <c:pt idx="1140">
                  <c:v>47700</c:v>
                </c:pt>
                <c:pt idx="1141">
                  <c:v>47707</c:v>
                </c:pt>
                <c:pt idx="1142">
                  <c:v>47714</c:v>
                </c:pt>
                <c:pt idx="1143">
                  <c:v>47722</c:v>
                </c:pt>
                <c:pt idx="1144">
                  <c:v>47729</c:v>
                </c:pt>
                <c:pt idx="1145">
                  <c:v>47735</c:v>
                </c:pt>
                <c:pt idx="1146">
                  <c:v>47742</c:v>
                </c:pt>
                <c:pt idx="1147">
                  <c:v>47749</c:v>
                </c:pt>
                <c:pt idx="1148">
                  <c:v>47756</c:v>
                </c:pt>
                <c:pt idx="1149">
                  <c:v>47763</c:v>
                </c:pt>
                <c:pt idx="1150">
                  <c:v>47771</c:v>
                </c:pt>
                <c:pt idx="1151">
                  <c:v>47777</c:v>
                </c:pt>
                <c:pt idx="1152">
                  <c:v>47784</c:v>
                </c:pt>
                <c:pt idx="1153">
                  <c:v>47791</c:v>
                </c:pt>
                <c:pt idx="1154">
                  <c:v>47799</c:v>
                </c:pt>
                <c:pt idx="1155">
                  <c:v>47805</c:v>
                </c:pt>
                <c:pt idx="1156">
                  <c:v>47812</c:v>
                </c:pt>
                <c:pt idx="1157">
                  <c:v>47819</c:v>
                </c:pt>
                <c:pt idx="1158">
                  <c:v>47826</c:v>
                </c:pt>
                <c:pt idx="1159">
                  <c:v>47833</c:v>
                </c:pt>
                <c:pt idx="1160">
                  <c:v>47840</c:v>
                </c:pt>
                <c:pt idx="1161">
                  <c:v>47848</c:v>
                </c:pt>
                <c:pt idx="1162">
                  <c:v>47855</c:v>
                </c:pt>
                <c:pt idx="1163">
                  <c:v>47862</c:v>
                </c:pt>
                <c:pt idx="1164">
                  <c:v>47869</c:v>
                </c:pt>
                <c:pt idx="1165">
                  <c:v>47876</c:v>
                </c:pt>
                <c:pt idx="1166">
                  <c:v>47883</c:v>
                </c:pt>
                <c:pt idx="1167">
                  <c:v>47890</c:v>
                </c:pt>
                <c:pt idx="1168">
                  <c:v>47897</c:v>
                </c:pt>
                <c:pt idx="1169">
                  <c:v>47904</c:v>
                </c:pt>
                <c:pt idx="1170">
                  <c:v>47911</c:v>
                </c:pt>
                <c:pt idx="1171">
                  <c:v>47918</c:v>
                </c:pt>
                <c:pt idx="1172">
                  <c:v>47925</c:v>
                </c:pt>
                <c:pt idx="1173">
                  <c:v>47932</c:v>
                </c:pt>
                <c:pt idx="1174">
                  <c:v>47939</c:v>
                </c:pt>
                <c:pt idx="1175">
                  <c:v>47946</c:v>
                </c:pt>
                <c:pt idx="1176">
                  <c:v>47955</c:v>
                </c:pt>
                <c:pt idx="1177">
                  <c:v>47962</c:v>
                </c:pt>
                <c:pt idx="1178">
                  <c:v>47969</c:v>
                </c:pt>
                <c:pt idx="1179">
                  <c:v>47976</c:v>
                </c:pt>
                <c:pt idx="1180">
                  <c:v>47983</c:v>
                </c:pt>
                <c:pt idx="1181">
                  <c:v>47990</c:v>
                </c:pt>
                <c:pt idx="1182">
                  <c:v>47997</c:v>
                </c:pt>
                <c:pt idx="1183">
                  <c:v>48004</c:v>
                </c:pt>
                <c:pt idx="1184">
                  <c:v>48011</c:v>
                </c:pt>
                <c:pt idx="1185">
                  <c:v>48018</c:v>
                </c:pt>
                <c:pt idx="1186">
                  <c:v>48025</c:v>
                </c:pt>
                <c:pt idx="1187">
                  <c:v>48032</c:v>
                </c:pt>
                <c:pt idx="1188">
                  <c:v>48039</c:v>
                </c:pt>
                <c:pt idx="1189">
                  <c:v>48046</c:v>
                </c:pt>
                <c:pt idx="1190">
                  <c:v>48053</c:v>
                </c:pt>
                <c:pt idx="1191">
                  <c:v>48060</c:v>
                </c:pt>
                <c:pt idx="1192">
                  <c:v>48067</c:v>
                </c:pt>
                <c:pt idx="1193">
                  <c:v>48074</c:v>
                </c:pt>
                <c:pt idx="1194">
                  <c:v>48081</c:v>
                </c:pt>
                <c:pt idx="1195">
                  <c:v>48088</c:v>
                </c:pt>
                <c:pt idx="1196">
                  <c:v>48095</c:v>
                </c:pt>
                <c:pt idx="1197">
                  <c:v>48102</c:v>
                </c:pt>
                <c:pt idx="1198">
                  <c:v>48109</c:v>
                </c:pt>
                <c:pt idx="1199">
                  <c:v>48116</c:v>
                </c:pt>
                <c:pt idx="1200">
                  <c:v>48123</c:v>
                </c:pt>
                <c:pt idx="1201">
                  <c:v>48130</c:v>
                </c:pt>
                <c:pt idx="1202">
                  <c:v>48137</c:v>
                </c:pt>
                <c:pt idx="1203">
                  <c:v>48144</c:v>
                </c:pt>
                <c:pt idx="1204">
                  <c:v>48151</c:v>
                </c:pt>
                <c:pt idx="1205">
                  <c:v>48158</c:v>
                </c:pt>
                <c:pt idx="1206">
                  <c:v>48165</c:v>
                </c:pt>
                <c:pt idx="1207">
                  <c:v>48172</c:v>
                </c:pt>
                <c:pt idx="1208">
                  <c:v>48180</c:v>
                </c:pt>
                <c:pt idx="1209">
                  <c:v>48186</c:v>
                </c:pt>
                <c:pt idx="1210">
                  <c:v>48193</c:v>
                </c:pt>
                <c:pt idx="1211">
                  <c:v>48200</c:v>
                </c:pt>
                <c:pt idx="1212">
                  <c:v>48211</c:v>
                </c:pt>
                <c:pt idx="1213">
                  <c:v>48215</c:v>
                </c:pt>
                <c:pt idx="1214">
                  <c:v>48221</c:v>
                </c:pt>
                <c:pt idx="1215">
                  <c:v>48228</c:v>
                </c:pt>
                <c:pt idx="1216">
                  <c:v>48235</c:v>
                </c:pt>
                <c:pt idx="1217">
                  <c:v>48242</c:v>
                </c:pt>
                <c:pt idx="1218">
                  <c:v>48249</c:v>
                </c:pt>
                <c:pt idx="1219">
                  <c:v>48256</c:v>
                </c:pt>
                <c:pt idx="1220">
                  <c:v>48263</c:v>
                </c:pt>
                <c:pt idx="1221">
                  <c:v>48270</c:v>
                </c:pt>
                <c:pt idx="1222">
                  <c:v>48277</c:v>
                </c:pt>
                <c:pt idx="1223">
                  <c:v>48284</c:v>
                </c:pt>
                <c:pt idx="1224">
                  <c:v>48291</c:v>
                </c:pt>
                <c:pt idx="1225">
                  <c:v>48298</c:v>
                </c:pt>
                <c:pt idx="1226">
                  <c:v>48305</c:v>
                </c:pt>
                <c:pt idx="1227">
                  <c:v>48312</c:v>
                </c:pt>
                <c:pt idx="1228">
                  <c:v>48319</c:v>
                </c:pt>
                <c:pt idx="1229">
                  <c:v>48326</c:v>
                </c:pt>
                <c:pt idx="1230">
                  <c:v>48333</c:v>
                </c:pt>
                <c:pt idx="1231">
                  <c:v>48340</c:v>
                </c:pt>
                <c:pt idx="1232">
                  <c:v>48347</c:v>
                </c:pt>
                <c:pt idx="1233">
                  <c:v>48354</c:v>
                </c:pt>
                <c:pt idx="1234">
                  <c:v>48361</c:v>
                </c:pt>
                <c:pt idx="1235">
                  <c:v>48368</c:v>
                </c:pt>
                <c:pt idx="1236">
                  <c:v>48375</c:v>
                </c:pt>
                <c:pt idx="1237">
                  <c:v>48382</c:v>
                </c:pt>
                <c:pt idx="1238">
                  <c:v>48389</c:v>
                </c:pt>
                <c:pt idx="1239">
                  <c:v>48396</c:v>
                </c:pt>
                <c:pt idx="1240">
                  <c:v>48403</c:v>
                </c:pt>
                <c:pt idx="1241">
                  <c:v>48410</c:v>
                </c:pt>
                <c:pt idx="1242">
                  <c:v>48417</c:v>
                </c:pt>
                <c:pt idx="1243">
                  <c:v>48424</c:v>
                </c:pt>
                <c:pt idx="1244">
                  <c:v>48431</c:v>
                </c:pt>
                <c:pt idx="1245">
                  <c:v>48438</c:v>
                </c:pt>
                <c:pt idx="1246">
                  <c:v>48445</c:v>
                </c:pt>
                <c:pt idx="1247">
                  <c:v>48452</c:v>
                </c:pt>
                <c:pt idx="1248">
                  <c:v>48459</c:v>
                </c:pt>
                <c:pt idx="1249">
                  <c:v>48466</c:v>
                </c:pt>
                <c:pt idx="1250">
                  <c:v>48473</c:v>
                </c:pt>
                <c:pt idx="1251">
                  <c:v>48480</c:v>
                </c:pt>
                <c:pt idx="1252">
                  <c:v>48487</c:v>
                </c:pt>
                <c:pt idx="1253">
                  <c:v>48494</c:v>
                </c:pt>
                <c:pt idx="1254">
                  <c:v>48501</c:v>
                </c:pt>
                <c:pt idx="1255">
                  <c:v>48508</c:v>
                </c:pt>
                <c:pt idx="1256">
                  <c:v>48515</c:v>
                </c:pt>
                <c:pt idx="1257">
                  <c:v>48522</c:v>
                </c:pt>
                <c:pt idx="1258">
                  <c:v>48530</c:v>
                </c:pt>
                <c:pt idx="1259">
                  <c:v>48536</c:v>
                </c:pt>
                <c:pt idx="1260">
                  <c:v>48544</c:v>
                </c:pt>
                <c:pt idx="1261">
                  <c:v>48550</c:v>
                </c:pt>
                <c:pt idx="1262">
                  <c:v>48557</c:v>
                </c:pt>
                <c:pt idx="1263">
                  <c:v>48564</c:v>
                </c:pt>
                <c:pt idx="1264">
                  <c:v>48571</c:v>
                </c:pt>
                <c:pt idx="1265">
                  <c:v>48583</c:v>
                </c:pt>
                <c:pt idx="1266">
                  <c:v>48586</c:v>
                </c:pt>
                <c:pt idx="1267">
                  <c:v>48593</c:v>
                </c:pt>
                <c:pt idx="1268">
                  <c:v>48600</c:v>
                </c:pt>
                <c:pt idx="1269">
                  <c:v>48607</c:v>
                </c:pt>
                <c:pt idx="1270">
                  <c:v>48614</c:v>
                </c:pt>
                <c:pt idx="1271">
                  <c:v>48621</c:v>
                </c:pt>
                <c:pt idx="1272">
                  <c:v>48628</c:v>
                </c:pt>
                <c:pt idx="1273">
                  <c:v>48635</c:v>
                </c:pt>
                <c:pt idx="1274">
                  <c:v>48642</c:v>
                </c:pt>
                <c:pt idx="1275">
                  <c:v>48649</c:v>
                </c:pt>
                <c:pt idx="1276">
                  <c:v>48656</c:v>
                </c:pt>
                <c:pt idx="1277">
                  <c:v>48663</c:v>
                </c:pt>
                <c:pt idx="1278">
                  <c:v>48670</c:v>
                </c:pt>
                <c:pt idx="1279">
                  <c:v>48677</c:v>
                </c:pt>
                <c:pt idx="1280">
                  <c:v>48688</c:v>
                </c:pt>
                <c:pt idx="1281">
                  <c:v>48691</c:v>
                </c:pt>
                <c:pt idx="1282">
                  <c:v>48698</c:v>
                </c:pt>
                <c:pt idx="1283">
                  <c:v>48705</c:v>
                </c:pt>
                <c:pt idx="1284">
                  <c:v>48712</c:v>
                </c:pt>
                <c:pt idx="1285">
                  <c:v>48719</c:v>
                </c:pt>
                <c:pt idx="1286">
                  <c:v>48726</c:v>
                </c:pt>
                <c:pt idx="1287">
                  <c:v>48733</c:v>
                </c:pt>
                <c:pt idx="1288">
                  <c:v>48740</c:v>
                </c:pt>
                <c:pt idx="1289">
                  <c:v>48747</c:v>
                </c:pt>
                <c:pt idx="1290">
                  <c:v>48754</c:v>
                </c:pt>
                <c:pt idx="1291">
                  <c:v>48761</c:v>
                </c:pt>
                <c:pt idx="1292">
                  <c:v>48768</c:v>
                </c:pt>
                <c:pt idx="1293">
                  <c:v>48775</c:v>
                </c:pt>
                <c:pt idx="1294">
                  <c:v>48782</c:v>
                </c:pt>
                <c:pt idx="1295">
                  <c:v>48789</c:v>
                </c:pt>
                <c:pt idx="1296">
                  <c:v>48796</c:v>
                </c:pt>
                <c:pt idx="1297">
                  <c:v>48803</c:v>
                </c:pt>
                <c:pt idx="1298">
                  <c:v>48810</c:v>
                </c:pt>
                <c:pt idx="1299">
                  <c:v>48817</c:v>
                </c:pt>
                <c:pt idx="1300">
                  <c:v>48824</c:v>
                </c:pt>
                <c:pt idx="1301">
                  <c:v>48831</c:v>
                </c:pt>
                <c:pt idx="1302">
                  <c:v>48838</c:v>
                </c:pt>
                <c:pt idx="1303">
                  <c:v>48845</c:v>
                </c:pt>
                <c:pt idx="1304">
                  <c:v>48852</c:v>
                </c:pt>
                <c:pt idx="1305">
                  <c:v>48859</c:v>
                </c:pt>
                <c:pt idx="1306">
                  <c:v>48866</c:v>
                </c:pt>
                <c:pt idx="1307">
                  <c:v>48873</c:v>
                </c:pt>
                <c:pt idx="1308">
                  <c:v>48880</c:v>
                </c:pt>
                <c:pt idx="1309">
                  <c:v>48887</c:v>
                </c:pt>
                <c:pt idx="1310">
                  <c:v>48897</c:v>
                </c:pt>
                <c:pt idx="1311">
                  <c:v>48901</c:v>
                </c:pt>
                <c:pt idx="1312">
                  <c:v>48908</c:v>
                </c:pt>
                <c:pt idx="1313">
                  <c:v>48915</c:v>
                </c:pt>
                <c:pt idx="1314">
                  <c:v>48922</c:v>
                </c:pt>
                <c:pt idx="1315">
                  <c:v>48929</c:v>
                </c:pt>
                <c:pt idx="1316">
                  <c:v>48936</c:v>
                </c:pt>
                <c:pt idx="1317">
                  <c:v>48943</c:v>
                </c:pt>
                <c:pt idx="1318">
                  <c:v>48950</c:v>
                </c:pt>
                <c:pt idx="1319">
                  <c:v>48957</c:v>
                </c:pt>
                <c:pt idx="1320">
                  <c:v>48964</c:v>
                </c:pt>
                <c:pt idx="1321">
                  <c:v>48971</c:v>
                </c:pt>
                <c:pt idx="1322">
                  <c:v>48978</c:v>
                </c:pt>
                <c:pt idx="1323">
                  <c:v>48985</c:v>
                </c:pt>
                <c:pt idx="1324">
                  <c:v>48992</c:v>
                </c:pt>
                <c:pt idx="1325">
                  <c:v>48999</c:v>
                </c:pt>
                <c:pt idx="1326">
                  <c:v>49006</c:v>
                </c:pt>
                <c:pt idx="1327">
                  <c:v>49013</c:v>
                </c:pt>
                <c:pt idx="1328">
                  <c:v>49020</c:v>
                </c:pt>
                <c:pt idx="1329">
                  <c:v>49027</c:v>
                </c:pt>
                <c:pt idx="1330">
                  <c:v>49034</c:v>
                </c:pt>
                <c:pt idx="1331">
                  <c:v>49045</c:v>
                </c:pt>
                <c:pt idx="1332">
                  <c:v>49048</c:v>
                </c:pt>
                <c:pt idx="1333">
                  <c:v>49055</c:v>
                </c:pt>
                <c:pt idx="1334">
                  <c:v>49062</c:v>
                </c:pt>
                <c:pt idx="1335">
                  <c:v>49069</c:v>
                </c:pt>
                <c:pt idx="1336">
                  <c:v>49076</c:v>
                </c:pt>
                <c:pt idx="1337">
                  <c:v>49083</c:v>
                </c:pt>
                <c:pt idx="1338">
                  <c:v>49090</c:v>
                </c:pt>
                <c:pt idx="1339">
                  <c:v>49097</c:v>
                </c:pt>
                <c:pt idx="1340">
                  <c:v>49104</c:v>
                </c:pt>
                <c:pt idx="1341">
                  <c:v>49111</c:v>
                </c:pt>
                <c:pt idx="1342">
                  <c:v>49118</c:v>
                </c:pt>
                <c:pt idx="1343">
                  <c:v>49125</c:v>
                </c:pt>
                <c:pt idx="1344">
                  <c:v>49132</c:v>
                </c:pt>
                <c:pt idx="1345">
                  <c:v>49139</c:v>
                </c:pt>
                <c:pt idx="1346">
                  <c:v>49146</c:v>
                </c:pt>
                <c:pt idx="1347">
                  <c:v>49153</c:v>
                </c:pt>
                <c:pt idx="1348">
                  <c:v>49160</c:v>
                </c:pt>
                <c:pt idx="1349">
                  <c:v>49167</c:v>
                </c:pt>
                <c:pt idx="1350">
                  <c:v>49174</c:v>
                </c:pt>
                <c:pt idx="1351">
                  <c:v>49181</c:v>
                </c:pt>
                <c:pt idx="1352">
                  <c:v>49188</c:v>
                </c:pt>
                <c:pt idx="1353">
                  <c:v>49195</c:v>
                </c:pt>
                <c:pt idx="1354">
                  <c:v>49202</c:v>
                </c:pt>
                <c:pt idx="1355">
                  <c:v>49209</c:v>
                </c:pt>
                <c:pt idx="1356">
                  <c:v>49216</c:v>
                </c:pt>
                <c:pt idx="1357">
                  <c:v>49223</c:v>
                </c:pt>
                <c:pt idx="1358">
                  <c:v>49230</c:v>
                </c:pt>
                <c:pt idx="1359">
                  <c:v>49237</c:v>
                </c:pt>
                <c:pt idx="1360">
                  <c:v>49244</c:v>
                </c:pt>
                <c:pt idx="1361">
                  <c:v>49251</c:v>
                </c:pt>
                <c:pt idx="1362">
                  <c:v>49261</c:v>
                </c:pt>
                <c:pt idx="1363">
                  <c:v>49265</c:v>
                </c:pt>
                <c:pt idx="1364">
                  <c:v>49272</c:v>
                </c:pt>
                <c:pt idx="1365">
                  <c:v>49279</c:v>
                </c:pt>
                <c:pt idx="1366">
                  <c:v>49286</c:v>
                </c:pt>
                <c:pt idx="1367">
                  <c:v>49293</c:v>
                </c:pt>
                <c:pt idx="1368">
                  <c:v>49300</c:v>
                </c:pt>
                <c:pt idx="1369">
                  <c:v>49307</c:v>
                </c:pt>
                <c:pt idx="1370">
                  <c:v>49314</c:v>
                </c:pt>
                <c:pt idx="1371">
                  <c:v>49321</c:v>
                </c:pt>
                <c:pt idx="1372">
                  <c:v>49328</c:v>
                </c:pt>
                <c:pt idx="1373">
                  <c:v>49335</c:v>
                </c:pt>
                <c:pt idx="1374">
                  <c:v>49342</c:v>
                </c:pt>
                <c:pt idx="1375">
                  <c:v>49349</c:v>
                </c:pt>
                <c:pt idx="1376">
                  <c:v>49356</c:v>
                </c:pt>
                <c:pt idx="1377">
                  <c:v>49363</c:v>
                </c:pt>
                <c:pt idx="1378">
                  <c:v>49370</c:v>
                </c:pt>
                <c:pt idx="1379">
                  <c:v>49377</c:v>
                </c:pt>
                <c:pt idx="1380">
                  <c:v>49384</c:v>
                </c:pt>
                <c:pt idx="1381">
                  <c:v>49395</c:v>
                </c:pt>
                <c:pt idx="1382">
                  <c:v>49398</c:v>
                </c:pt>
                <c:pt idx="1383">
                  <c:v>49405</c:v>
                </c:pt>
                <c:pt idx="1384">
                  <c:v>49412</c:v>
                </c:pt>
                <c:pt idx="1385">
                  <c:v>49419</c:v>
                </c:pt>
                <c:pt idx="1386">
                  <c:v>49426</c:v>
                </c:pt>
                <c:pt idx="1387">
                  <c:v>49433</c:v>
                </c:pt>
                <c:pt idx="1388">
                  <c:v>49440</c:v>
                </c:pt>
                <c:pt idx="1389">
                  <c:v>49447</c:v>
                </c:pt>
                <c:pt idx="1390">
                  <c:v>49454</c:v>
                </c:pt>
                <c:pt idx="1391">
                  <c:v>49461</c:v>
                </c:pt>
                <c:pt idx="1392">
                  <c:v>49468</c:v>
                </c:pt>
                <c:pt idx="1393">
                  <c:v>49475</c:v>
                </c:pt>
                <c:pt idx="1394">
                  <c:v>49482</c:v>
                </c:pt>
                <c:pt idx="1395">
                  <c:v>49489</c:v>
                </c:pt>
                <c:pt idx="1396">
                  <c:v>49496</c:v>
                </c:pt>
                <c:pt idx="1397">
                  <c:v>49503</c:v>
                </c:pt>
                <c:pt idx="1398">
                  <c:v>49510</c:v>
                </c:pt>
                <c:pt idx="1399">
                  <c:v>49517</c:v>
                </c:pt>
                <c:pt idx="1400">
                  <c:v>49524</c:v>
                </c:pt>
                <c:pt idx="1401">
                  <c:v>49531</c:v>
                </c:pt>
                <c:pt idx="1402">
                  <c:v>49538</c:v>
                </c:pt>
                <c:pt idx="1403">
                  <c:v>49545</c:v>
                </c:pt>
                <c:pt idx="1404">
                  <c:v>49552</c:v>
                </c:pt>
                <c:pt idx="1405">
                  <c:v>49559</c:v>
                </c:pt>
                <c:pt idx="1406">
                  <c:v>49566</c:v>
                </c:pt>
                <c:pt idx="1407">
                  <c:v>49573</c:v>
                </c:pt>
                <c:pt idx="1408">
                  <c:v>49580</c:v>
                </c:pt>
                <c:pt idx="1409">
                  <c:v>49587</c:v>
                </c:pt>
                <c:pt idx="1410">
                  <c:v>49594</c:v>
                </c:pt>
                <c:pt idx="1411">
                  <c:v>49601</c:v>
                </c:pt>
                <c:pt idx="1412">
                  <c:v>49608</c:v>
                </c:pt>
                <c:pt idx="1413">
                  <c:v>49615</c:v>
                </c:pt>
                <c:pt idx="1414">
                  <c:v>49622</c:v>
                </c:pt>
                <c:pt idx="1415">
                  <c:v>49629</c:v>
                </c:pt>
                <c:pt idx="1416">
                  <c:v>49636</c:v>
                </c:pt>
                <c:pt idx="1417">
                  <c:v>49643</c:v>
                </c:pt>
                <c:pt idx="1418">
                  <c:v>49650</c:v>
                </c:pt>
                <c:pt idx="1419">
                  <c:v>49657</c:v>
                </c:pt>
                <c:pt idx="1420">
                  <c:v>49664</c:v>
                </c:pt>
                <c:pt idx="1421">
                  <c:v>49674</c:v>
                </c:pt>
                <c:pt idx="1422">
                  <c:v>49681</c:v>
                </c:pt>
                <c:pt idx="1423">
                  <c:v>49688</c:v>
                </c:pt>
                <c:pt idx="1424">
                  <c:v>49696</c:v>
                </c:pt>
                <c:pt idx="1425">
                  <c:v>49702</c:v>
                </c:pt>
                <c:pt idx="1426">
                  <c:v>49709</c:v>
                </c:pt>
                <c:pt idx="1427">
                  <c:v>49716</c:v>
                </c:pt>
                <c:pt idx="1428">
                  <c:v>49724</c:v>
                </c:pt>
                <c:pt idx="1429">
                  <c:v>49730</c:v>
                </c:pt>
                <c:pt idx="1430">
                  <c:v>49737</c:v>
                </c:pt>
                <c:pt idx="1431">
                  <c:v>49744</c:v>
                </c:pt>
                <c:pt idx="1432">
                  <c:v>49751</c:v>
                </c:pt>
                <c:pt idx="1433">
                  <c:v>49758</c:v>
                </c:pt>
                <c:pt idx="1434">
                  <c:v>49765</c:v>
                </c:pt>
                <c:pt idx="1435">
                  <c:v>49772</c:v>
                </c:pt>
                <c:pt idx="1436">
                  <c:v>49781</c:v>
                </c:pt>
                <c:pt idx="1437">
                  <c:v>49786</c:v>
                </c:pt>
                <c:pt idx="1438">
                  <c:v>49793</c:v>
                </c:pt>
                <c:pt idx="1439">
                  <c:v>49801</c:v>
                </c:pt>
                <c:pt idx="1440">
                  <c:v>49807</c:v>
                </c:pt>
                <c:pt idx="1441">
                  <c:v>49814</c:v>
                </c:pt>
                <c:pt idx="1442">
                  <c:v>49822</c:v>
                </c:pt>
                <c:pt idx="1443">
                  <c:v>49828</c:v>
                </c:pt>
                <c:pt idx="1444">
                  <c:v>49835</c:v>
                </c:pt>
                <c:pt idx="1445">
                  <c:v>49842</c:v>
                </c:pt>
                <c:pt idx="1446">
                  <c:v>49849</c:v>
                </c:pt>
                <c:pt idx="1447">
                  <c:v>49856</c:v>
                </c:pt>
                <c:pt idx="1448">
                  <c:v>49863</c:v>
                </c:pt>
                <c:pt idx="1449">
                  <c:v>49870</c:v>
                </c:pt>
                <c:pt idx="1450">
                  <c:v>49877</c:v>
                </c:pt>
                <c:pt idx="1451">
                  <c:v>49884</c:v>
                </c:pt>
                <c:pt idx="1452">
                  <c:v>49891</c:v>
                </c:pt>
                <c:pt idx="1453">
                  <c:v>49898</c:v>
                </c:pt>
                <c:pt idx="1454">
                  <c:v>49905</c:v>
                </c:pt>
                <c:pt idx="1455">
                  <c:v>49913</c:v>
                </c:pt>
                <c:pt idx="1456">
                  <c:v>49920</c:v>
                </c:pt>
                <c:pt idx="1457">
                  <c:v>49926</c:v>
                </c:pt>
                <c:pt idx="1458">
                  <c:v>49933</c:v>
                </c:pt>
                <c:pt idx="1459">
                  <c:v>49940</c:v>
                </c:pt>
                <c:pt idx="1460">
                  <c:v>49947</c:v>
                </c:pt>
                <c:pt idx="1461">
                  <c:v>49954</c:v>
                </c:pt>
                <c:pt idx="1462">
                  <c:v>49962</c:v>
                </c:pt>
                <c:pt idx="1463">
                  <c:v>49968</c:v>
                </c:pt>
                <c:pt idx="1464">
                  <c:v>49975</c:v>
                </c:pt>
                <c:pt idx="1465">
                  <c:v>49982</c:v>
                </c:pt>
                <c:pt idx="1466">
                  <c:v>49989</c:v>
                </c:pt>
                <c:pt idx="1467">
                  <c:v>49996</c:v>
                </c:pt>
                <c:pt idx="1468">
                  <c:v>50003</c:v>
                </c:pt>
                <c:pt idx="1469">
                  <c:v>50010</c:v>
                </c:pt>
                <c:pt idx="1470">
                  <c:v>50017</c:v>
                </c:pt>
                <c:pt idx="1471">
                  <c:v>50024</c:v>
                </c:pt>
                <c:pt idx="1472">
                  <c:v>50031</c:v>
                </c:pt>
                <c:pt idx="1473">
                  <c:v>50040</c:v>
                </c:pt>
                <c:pt idx="1474">
                  <c:v>50047</c:v>
                </c:pt>
                <c:pt idx="1475">
                  <c:v>50054</c:v>
                </c:pt>
                <c:pt idx="1476">
                  <c:v>50061</c:v>
                </c:pt>
                <c:pt idx="1477">
                  <c:v>50068</c:v>
                </c:pt>
                <c:pt idx="1478">
                  <c:v>50075</c:v>
                </c:pt>
                <c:pt idx="1479">
                  <c:v>50082</c:v>
                </c:pt>
                <c:pt idx="1480">
                  <c:v>50089</c:v>
                </c:pt>
                <c:pt idx="1481">
                  <c:v>50096</c:v>
                </c:pt>
                <c:pt idx="1482">
                  <c:v>50103</c:v>
                </c:pt>
                <c:pt idx="1483">
                  <c:v>50110</c:v>
                </c:pt>
                <c:pt idx="1484">
                  <c:v>50117</c:v>
                </c:pt>
                <c:pt idx="1485">
                  <c:v>50124</c:v>
                </c:pt>
                <c:pt idx="1486">
                  <c:v>50131</c:v>
                </c:pt>
                <c:pt idx="1487">
                  <c:v>50139</c:v>
                </c:pt>
                <c:pt idx="1488">
                  <c:v>50146</c:v>
                </c:pt>
                <c:pt idx="1489">
                  <c:v>50153</c:v>
                </c:pt>
                <c:pt idx="1490">
                  <c:v>50160</c:v>
                </c:pt>
                <c:pt idx="1491">
                  <c:v>50167</c:v>
                </c:pt>
                <c:pt idx="1492">
                  <c:v>50174</c:v>
                </c:pt>
                <c:pt idx="1493">
                  <c:v>50181</c:v>
                </c:pt>
                <c:pt idx="1494">
                  <c:v>50188</c:v>
                </c:pt>
                <c:pt idx="1495">
                  <c:v>50195</c:v>
                </c:pt>
                <c:pt idx="1496">
                  <c:v>50202</c:v>
                </c:pt>
                <c:pt idx="1497">
                  <c:v>50209</c:v>
                </c:pt>
                <c:pt idx="1498">
                  <c:v>50216</c:v>
                </c:pt>
                <c:pt idx="1499">
                  <c:v>50223</c:v>
                </c:pt>
                <c:pt idx="1500">
                  <c:v>50230</c:v>
                </c:pt>
                <c:pt idx="1501">
                  <c:v>50237</c:v>
                </c:pt>
                <c:pt idx="1502">
                  <c:v>50244</c:v>
                </c:pt>
                <c:pt idx="1503">
                  <c:v>50251</c:v>
                </c:pt>
                <c:pt idx="1504">
                  <c:v>50258</c:v>
                </c:pt>
                <c:pt idx="1505">
                  <c:v>50265</c:v>
                </c:pt>
                <c:pt idx="1506">
                  <c:v>50272</c:v>
                </c:pt>
                <c:pt idx="1507">
                  <c:v>50279</c:v>
                </c:pt>
                <c:pt idx="1508">
                  <c:v>50286</c:v>
                </c:pt>
                <c:pt idx="1509">
                  <c:v>50293</c:v>
                </c:pt>
                <c:pt idx="1510">
                  <c:v>50300</c:v>
                </c:pt>
                <c:pt idx="1511">
                  <c:v>50307</c:v>
                </c:pt>
                <c:pt idx="1512">
                  <c:v>50314</c:v>
                </c:pt>
                <c:pt idx="1513">
                  <c:v>50321</c:v>
                </c:pt>
                <c:pt idx="1514">
                  <c:v>50328</c:v>
                </c:pt>
                <c:pt idx="1515">
                  <c:v>50335</c:v>
                </c:pt>
                <c:pt idx="1516">
                  <c:v>50342</c:v>
                </c:pt>
                <c:pt idx="1517">
                  <c:v>50349</c:v>
                </c:pt>
                <c:pt idx="1518">
                  <c:v>50356</c:v>
                </c:pt>
                <c:pt idx="1519">
                  <c:v>50363</c:v>
                </c:pt>
                <c:pt idx="1520">
                  <c:v>50371</c:v>
                </c:pt>
                <c:pt idx="1521">
                  <c:v>50377</c:v>
                </c:pt>
                <c:pt idx="1522">
                  <c:v>50384</c:v>
                </c:pt>
                <c:pt idx="1523">
                  <c:v>50391</c:v>
                </c:pt>
                <c:pt idx="1524">
                  <c:v>50398</c:v>
                </c:pt>
                <c:pt idx="1525">
                  <c:v>50405</c:v>
                </c:pt>
                <c:pt idx="1526">
                  <c:v>50412</c:v>
                </c:pt>
                <c:pt idx="1527">
                  <c:v>50419</c:v>
                </c:pt>
                <c:pt idx="1528">
                  <c:v>50426</c:v>
                </c:pt>
                <c:pt idx="1529">
                  <c:v>50433</c:v>
                </c:pt>
                <c:pt idx="1530">
                  <c:v>50440</c:v>
                </c:pt>
                <c:pt idx="1531">
                  <c:v>50447</c:v>
                </c:pt>
                <c:pt idx="1532">
                  <c:v>50454</c:v>
                </c:pt>
                <c:pt idx="1533">
                  <c:v>50461</c:v>
                </c:pt>
                <c:pt idx="1534">
                  <c:v>50468</c:v>
                </c:pt>
                <c:pt idx="1535">
                  <c:v>50475</c:v>
                </c:pt>
                <c:pt idx="1536">
                  <c:v>50482</c:v>
                </c:pt>
                <c:pt idx="1537">
                  <c:v>50489</c:v>
                </c:pt>
                <c:pt idx="1538">
                  <c:v>50496</c:v>
                </c:pt>
                <c:pt idx="1539">
                  <c:v>50503</c:v>
                </c:pt>
                <c:pt idx="1540">
                  <c:v>50510</c:v>
                </c:pt>
                <c:pt idx="1541">
                  <c:v>50517</c:v>
                </c:pt>
                <c:pt idx="1542">
                  <c:v>50524</c:v>
                </c:pt>
                <c:pt idx="1543">
                  <c:v>50531</c:v>
                </c:pt>
                <c:pt idx="1544">
                  <c:v>50538</c:v>
                </c:pt>
                <c:pt idx="1545">
                  <c:v>50545</c:v>
                </c:pt>
                <c:pt idx="1546">
                  <c:v>50552</c:v>
                </c:pt>
                <c:pt idx="1547">
                  <c:v>50559</c:v>
                </c:pt>
                <c:pt idx="1548">
                  <c:v>50566</c:v>
                </c:pt>
                <c:pt idx="1549">
                  <c:v>50573</c:v>
                </c:pt>
                <c:pt idx="1550">
                  <c:v>50580</c:v>
                </c:pt>
                <c:pt idx="1551">
                  <c:v>50587</c:v>
                </c:pt>
                <c:pt idx="1552">
                  <c:v>50594</c:v>
                </c:pt>
                <c:pt idx="1553">
                  <c:v>50601</c:v>
                </c:pt>
                <c:pt idx="1554">
                  <c:v>50608</c:v>
                </c:pt>
                <c:pt idx="1555">
                  <c:v>50615</c:v>
                </c:pt>
                <c:pt idx="1556">
                  <c:v>50622</c:v>
                </c:pt>
                <c:pt idx="1557">
                  <c:v>50629</c:v>
                </c:pt>
                <c:pt idx="1558">
                  <c:v>50636</c:v>
                </c:pt>
                <c:pt idx="1559">
                  <c:v>50643</c:v>
                </c:pt>
                <c:pt idx="1560">
                  <c:v>50650</c:v>
                </c:pt>
                <c:pt idx="1561">
                  <c:v>50657</c:v>
                </c:pt>
                <c:pt idx="1562">
                  <c:v>50664</c:v>
                </c:pt>
                <c:pt idx="1563">
                  <c:v>50671</c:v>
                </c:pt>
                <c:pt idx="1564">
                  <c:v>50678</c:v>
                </c:pt>
                <c:pt idx="1565">
                  <c:v>50685</c:v>
                </c:pt>
                <c:pt idx="1566">
                  <c:v>50692</c:v>
                </c:pt>
                <c:pt idx="1567">
                  <c:v>50699</c:v>
                </c:pt>
                <c:pt idx="1568">
                  <c:v>50706</c:v>
                </c:pt>
                <c:pt idx="1569">
                  <c:v>50713</c:v>
                </c:pt>
                <c:pt idx="1570">
                  <c:v>50721</c:v>
                </c:pt>
                <c:pt idx="1571">
                  <c:v>50727</c:v>
                </c:pt>
                <c:pt idx="1572">
                  <c:v>50735</c:v>
                </c:pt>
                <c:pt idx="1573">
                  <c:v>50741</c:v>
                </c:pt>
                <c:pt idx="1574">
                  <c:v>50748</c:v>
                </c:pt>
                <c:pt idx="1575">
                  <c:v>50755</c:v>
                </c:pt>
                <c:pt idx="1576">
                  <c:v>50762</c:v>
                </c:pt>
                <c:pt idx="1577">
                  <c:v>50774</c:v>
                </c:pt>
                <c:pt idx="1578">
                  <c:v>50777</c:v>
                </c:pt>
                <c:pt idx="1579">
                  <c:v>50784</c:v>
                </c:pt>
                <c:pt idx="1580">
                  <c:v>50791</c:v>
                </c:pt>
                <c:pt idx="1581">
                  <c:v>50798</c:v>
                </c:pt>
                <c:pt idx="1582">
                  <c:v>50805</c:v>
                </c:pt>
                <c:pt idx="1583">
                  <c:v>50812</c:v>
                </c:pt>
                <c:pt idx="1584">
                  <c:v>50819</c:v>
                </c:pt>
                <c:pt idx="1585">
                  <c:v>50826</c:v>
                </c:pt>
                <c:pt idx="1586">
                  <c:v>50833</c:v>
                </c:pt>
                <c:pt idx="1587">
                  <c:v>50840</c:v>
                </c:pt>
                <c:pt idx="1588">
                  <c:v>50847</c:v>
                </c:pt>
                <c:pt idx="1589">
                  <c:v>50854</c:v>
                </c:pt>
                <c:pt idx="1590">
                  <c:v>50861</c:v>
                </c:pt>
                <c:pt idx="1591">
                  <c:v>50872</c:v>
                </c:pt>
                <c:pt idx="1592">
                  <c:v>50875</c:v>
                </c:pt>
                <c:pt idx="1593">
                  <c:v>50882</c:v>
                </c:pt>
                <c:pt idx="1594">
                  <c:v>50889</c:v>
                </c:pt>
                <c:pt idx="1595">
                  <c:v>50896</c:v>
                </c:pt>
                <c:pt idx="1596">
                  <c:v>50903</c:v>
                </c:pt>
                <c:pt idx="1597">
                  <c:v>50910</c:v>
                </c:pt>
                <c:pt idx="1598">
                  <c:v>50917</c:v>
                </c:pt>
                <c:pt idx="1599">
                  <c:v>50924</c:v>
                </c:pt>
                <c:pt idx="1600">
                  <c:v>50931</c:v>
                </c:pt>
                <c:pt idx="1601">
                  <c:v>50938</c:v>
                </c:pt>
                <c:pt idx="1602">
                  <c:v>50945</c:v>
                </c:pt>
                <c:pt idx="1603">
                  <c:v>50952</c:v>
                </c:pt>
                <c:pt idx="1604">
                  <c:v>50959</c:v>
                </c:pt>
                <c:pt idx="1605">
                  <c:v>50966</c:v>
                </c:pt>
                <c:pt idx="1606">
                  <c:v>50973</c:v>
                </c:pt>
                <c:pt idx="1607">
                  <c:v>50980</c:v>
                </c:pt>
                <c:pt idx="1608">
                  <c:v>50987</c:v>
                </c:pt>
                <c:pt idx="1609">
                  <c:v>50994</c:v>
                </c:pt>
                <c:pt idx="1610">
                  <c:v>51001</c:v>
                </c:pt>
                <c:pt idx="1611">
                  <c:v>51008</c:v>
                </c:pt>
                <c:pt idx="1612">
                  <c:v>51015</c:v>
                </c:pt>
                <c:pt idx="1613">
                  <c:v>51022</c:v>
                </c:pt>
                <c:pt idx="1614">
                  <c:v>51029</c:v>
                </c:pt>
                <c:pt idx="1615">
                  <c:v>51036</c:v>
                </c:pt>
                <c:pt idx="1616">
                  <c:v>51043</c:v>
                </c:pt>
                <c:pt idx="1617">
                  <c:v>51050</c:v>
                </c:pt>
                <c:pt idx="1618">
                  <c:v>51057</c:v>
                </c:pt>
                <c:pt idx="1619">
                  <c:v>51064</c:v>
                </c:pt>
                <c:pt idx="1620">
                  <c:v>51071</c:v>
                </c:pt>
                <c:pt idx="1621">
                  <c:v>51078</c:v>
                </c:pt>
                <c:pt idx="1622">
                  <c:v>51088</c:v>
                </c:pt>
                <c:pt idx="1623">
                  <c:v>51092</c:v>
                </c:pt>
                <c:pt idx="1624">
                  <c:v>51099</c:v>
                </c:pt>
                <c:pt idx="1625">
                  <c:v>51106</c:v>
                </c:pt>
                <c:pt idx="1626">
                  <c:v>51113</c:v>
                </c:pt>
                <c:pt idx="1627">
                  <c:v>51120</c:v>
                </c:pt>
                <c:pt idx="1628">
                  <c:v>51127</c:v>
                </c:pt>
                <c:pt idx="1629">
                  <c:v>51134</c:v>
                </c:pt>
                <c:pt idx="1630">
                  <c:v>51141</c:v>
                </c:pt>
                <c:pt idx="1631">
                  <c:v>51148</c:v>
                </c:pt>
                <c:pt idx="1632">
                  <c:v>51155</c:v>
                </c:pt>
                <c:pt idx="1633">
                  <c:v>51162</c:v>
                </c:pt>
                <c:pt idx="1634">
                  <c:v>51169</c:v>
                </c:pt>
                <c:pt idx="1635">
                  <c:v>51176</c:v>
                </c:pt>
                <c:pt idx="1636">
                  <c:v>51183</c:v>
                </c:pt>
                <c:pt idx="1637">
                  <c:v>51190</c:v>
                </c:pt>
                <c:pt idx="1638">
                  <c:v>51197</c:v>
                </c:pt>
                <c:pt idx="1639">
                  <c:v>51204</c:v>
                </c:pt>
                <c:pt idx="1640">
                  <c:v>51211</c:v>
                </c:pt>
                <c:pt idx="1641">
                  <c:v>51218</c:v>
                </c:pt>
                <c:pt idx="1642">
                  <c:v>51229</c:v>
                </c:pt>
                <c:pt idx="1643">
                  <c:v>51232</c:v>
                </c:pt>
                <c:pt idx="1644">
                  <c:v>51239</c:v>
                </c:pt>
                <c:pt idx="1645">
                  <c:v>51246</c:v>
                </c:pt>
                <c:pt idx="1646">
                  <c:v>51253</c:v>
                </c:pt>
                <c:pt idx="1647">
                  <c:v>51260</c:v>
                </c:pt>
                <c:pt idx="1648">
                  <c:v>51267</c:v>
                </c:pt>
                <c:pt idx="1649">
                  <c:v>51274</c:v>
                </c:pt>
                <c:pt idx="1650">
                  <c:v>51281</c:v>
                </c:pt>
                <c:pt idx="1651">
                  <c:v>51288</c:v>
                </c:pt>
                <c:pt idx="1652">
                  <c:v>51295</c:v>
                </c:pt>
                <c:pt idx="1653">
                  <c:v>51302</c:v>
                </c:pt>
                <c:pt idx="1654">
                  <c:v>51309</c:v>
                </c:pt>
                <c:pt idx="1655">
                  <c:v>51316</c:v>
                </c:pt>
                <c:pt idx="1656">
                  <c:v>51323</c:v>
                </c:pt>
                <c:pt idx="1657">
                  <c:v>51330</c:v>
                </c:pt>
                <c:pt idx="1658">
                  <c:v>51337</c:v>
                </c:pt>
                <c:pt idx="1659">
                  <c:v>51344</c:v>
                </c:pt>
                <c:pt idx="1660">
                  <c:v>51351</c:v>
                </c:pt>
                <c:pt idx="1661">
                  <c:v>51358</c:v>
                </c:pt>
                <c:pt idx="1662">
                  <c:v>51365</c:v>
                </c:pt>
                <c:pt idx="1663">
                  <c:v>51372</c:v>
                </c:pt>
                <c:pt idx="1664">
                  <c:v>51379</c:v>
                </c:pt>
                <c:pt idx="1665">
                  <c:v>51386</c:v>
                </c:pt>
                <c:pt idx="1666">
                  <c:v>51393</c:v>
                </c:pt>
                <c:pt idx="1667">
                  <c:v>51400</c:v>
                </c:pt>
                <c:pt idx="1668">
                  <c:v>51407</c:v>
                </c:pt>
                <c:pt idx="1669">
                  <c:v>51414</c:v>
                </c:pt>
                <c:pt idx="1670">
                  <c:v>51421</c:v>
                </c:pt>
                <c:pt idx="1671">
                  <c:v>51428</c:v>
                </c:pt>
                <c:pt idx="1672">
                  <c:v>51435</c:v>
                </c:pt>
                <c:pt idx="1673">
                  <c:v>51442</c:v>
                </c:pt>
                <c:pt idx="1674">
                  <c:v>51449</c:v>
                </c:pt>
                <c:pt idx="1675">
                  <c:v>51456</c:v>
                </c:pt>
                <c:pt idx="1676">
                  <c:v>51463</c:v>
                </c:pt>
                <c:pt idx="1677">
                  <c:v>51470</c:v>
                </c:pt>
                <c:pt idx="1678">
                  <c:v>51477</c:v>
                </c:pt>
                <c:pt idx="1679">
                  <c:v>51484</c:v>
                </c:pt>
                <c:pt idx="1680">
                  <c:v>51491</c:v>
                </c:pt>
                <c:pt idx="1681">
                  <c:v>51501</c:v>
                </c:pt>
                <c:pt idx="1682">
                  <c:v>51508</c:v>
                </c:pt>
                <c:pt idx="1683">
                  <c:v>51515</c:v>
                </c:pt>
                <c:pt idx="1684">
                  <c:v>51523</c:v>
                </c:pt>
                <c:pt idx="1685">
                  <c:v>51529</c:v>
                </c:pt>
                <c:pt idx="1686">
                  <c:v>51536</c:v>
                </c:pt>
                <c:pt idx="1687">
                  <c:v>51543</c:v>
                </c:pt>
                <c:pt idx="1688">
                  <c:v>51551</c:v>
                </c:pt>
                <c:pt idx="1689">
                  <c:v>51557</c:v>
                </c:pt>
                <c:pt idx="1690">
                  <c:v>51564</c:v>
                </c:pt>
                <c:pt idx="1691">
                  <c:v>51571</c:v>
                </c:pt>
                <c:pt idx="1692">
                  <c:v>51578</c:v>
                </c:pt>
                <c:pt idx="1693">
                  <c:v>51585</c:v>
                </c:pt>
                <c:pt idx="1694">
                  <c:v>51592</c:v>
                </c:pt>
                <c:pt idx="1695">
                  <c:v>51599</c:v>
                </c:pt>
                <c:pt idx="1696">
                  <c:v>51606</c:v>
                </c:pt>
                <c:pt idx="1697">
                  <c:v>51615</c:v>
                </c:pt>
                <c:pt idx="1698">
                  <c:v>51620</c:v>
                </c:pt>
                <c:pt idx="1699">
                  <c:v>51628</c:v>
                </c:pt>
                <c:pt idx="1700">
                  <c:v>51634</c:v>
                </c:pt>
                <c:pt idx="1701">
                  <c:v>51641</c:v>
                </c:pt>
                <c:pt idx="1702">
                  <c:v>51649</c:v>
                </c:pt>
                <c:pt idx="1703">
                  <c:v>51655</c:v>
                </c:pt>
                <c:pt idx="1704">
                  <c:v>51662</c:v>
                </c:pt>
                <c:pt idx="1705">
                  <c:v>51669</c:v>
                </c:pt>
                <c:pt idx="1706">
                  <c:v>51676</c:v>
                </c:pt>
                <c:pt idx="1707">
                  <c:v>51683</c:v>
                </c:pt>
                <c:pt idx="1708">
                  <c:v>51690</c:v>
                </c:pt>
                <c:pt idx="1709">
                  <c:v>51697</c:v>
                </c:pt>
                <c:pt idx="1710">
                  <c:v>51704</c:v>
                </c:pt>
                <c:pt idx="1711">
                  <c:v>51711</c:v>
                </c:pt>
                <c:pt idx="1712">
                  <c:v>51718</c:v>
                </c:pt>
                <c:pt idx="1713">
                  <c:v>51725</c:v>
                </c:pt>
                <c:pt idx="1714">
                  <c:v>51732</c:v>
                </c:pt>
                <c:pt idx="1715">
                  <c:v>51740</c:v>
                </c:pt>
                <c:pt idx="1716">
                  <c:v>51747</c:v>
                </c:pt>
                <c:pt idx="1717">
                  <c:v>51753</c:v>
                </c:pt>
                <c:pt idx="1718">
                  <c:v>51760</c:v>
                </c:pt>
                <c:pt idx="1719">
                  <c:v>51767</c:v>
                </c:pt>
                <c:pt idx="1720">
                  <c:v>51774</c:v>
                </c:pt>
                <c:pt idx="1721">
                  <c:v>51781</c:v>
                </c:pt>
                <c:pt idx="1722">
                  <c:v>51789</c:v>
                </c:pt>
                <c:pt idx="1723">
                  <c:v>51795</c:v>
                </c:pt>
                <c:pt idx="1724">
                  <c:v>51802</c:v>
                </c:pt>
                <c:pt idx="1725">
                  <c:v>51809</c:v>
                </c:pt>
                <c:pt idx="1726">
                  <c:v>51817</c:v>
                </c:pt>
                <c:pt idx="1727">
                  <c:v>51823</c:v>
                </c:pt>
                <c:pt idx="1728">
                  <c:v>51830</c:v>
                </c:pt>
                <c:pt idx="1729">
                  <c:v>51837</c:v>
                </c:pt>
                <c:pt idx="1730">
                  <c:v>51844</c:v>
                </c:pt>
                <c:pt idx="1731">
                  <c:v>51851</c:v>
                </c:pt>
                <c:pt idx="1732">
                  <c:v>51858</c:v>
                </c:pt>
                <c:pt idx="1733">
                  <c:v>51866</c:v>
                </c:pt>
                <c:pt idx="1734">
                  <c:v>51873</c:v>
                </c:pt>
                <c:pt idx="1735">
                  <c:v>51880</c:v>
                </c:pt>
                <c:pt idx="1736">
                  <c:v>51887</c:v>
                </c:pt>
                <c:pt idx="1737">
                  <c:v>51894</c:v>
                </c:pt>
                <c:pt idx="1738">
                  <c:v>51901</c:v>
                </c:pt>
                <c:pt idx="1739">
                  <c:v>51908</c:v>
                </c:pt>
                <c:pt idx="1740">
                  <c:v>51915</c:v>
                </c:pt>
                <c:pt idx="1741">
                  <c:v>51922</c:v>
                </c:pt>
                <c:pt idx="1742">
                  <c:v>51929</c:v>
                </c:pt>
                <c:pt idx="1743">
                  <c:v>51936</c:v>
                </c:pt>
                <c:pt idx="1744">
                  <c:v>51943</c:v>
                </c:pt>
                <c:pt idx="1745">
                  <c:v>51950</c:v>
                </c:pt>
                <c:pt idx="1746">
                  <c:v>51957</c:v>
                </c:pt>
                <c:pt idx="1747">
                  <c:v>51966</c:v>
                </c:pt>
                <c:pt idx="1748">
                  <c:v>51973</c:v>
                </c:pt>
                <c:pt idx="1749">
                  <c:v>51980</c:v>
                </c:pt>
                <c:pt idx="1750">
                  <c:v>51987</c:v>
                </c:pt>
                <c:pt idx="1751">
                  <c:v>51994</c:v>
                </c:pt>
                <c:pt idx="1752">
                  <c:v>52001</c:v>
                </c:pt>
                <c:pt idx="1753">
                  <c:v>52008</c:v>
                </c:pt>
                <c:pt idx="1754">
                  <c:v>52015</c:v>
                </c:pt>
                <c:pt idx="1755">
                  <c:v>52022</c:v>
                </c:pt>
                <c:pt idx="1756">
                  <c:v>52029</c:v>
                </c:pt>
                <c:pt idx="1757">
                  <c:v>52036</c:v>
                </c:pt>
                <c:pt idx="1758">
                  <c:v>52043</c:v>
                </c:pt>
                <c:pt idx="1759">
                  <c:v>52050</c:v>
                </c:pt>
                <c:pt idx="1760">
                  <c:v>52057</c:v>
                </c:pt>
                <c:pt idx="1761">
                  <c:v>52064</c:v>
                </c:pt>
                <c:pt idx="1762">
                  <c:v>52071</c:v>
                </c:pt>
                <c:pt idx="1763">
                  <c:v>52078</c:v>
                </c:pt>
                <c:pt idx="1764">
                  <c:v>52085</c:v>
                </c:pt>
                <c:pt idx="1765">
                  <c:v>52092</c:v>
                </c:pt>
                <c:pt idx="1766">
                  <c:v>52099</c:v>
                </c:pt>
                <c:pt idx="1767">
                  <c:v>52106</c:v>
                </c:pt>
                <c:pt idx="1768">
                  <c:v>52113</c:v>
                </c:pt>
                <c:pt idx="1769">
                  <c:v>52120</c:v>
                </c:pt>
                <c:pt idx="1770">
                  <c:v>52127</c:v>
                </c:pt>
                <c:pt idx="1771">
                  <c:v>52134</c:v>
                </c:pt>
                <c:pt idx="1772">
                  <c:v>52141</c:v>
                </c:pt>
                <c:pt idx="1773">
                  <c:v>52148</c:v>
                </c:pt>
                <c:pt idx="1774">
                  <c:v>52155</c:v>
                </c:pt>
                <c:pt idx="1775">
                  <c:v>52162</c:v>
                </c:pt>
                <c:pt idx="1776">
                  <c:v>52169</c:v>
                </c:pt>
                <c:pt idx="1777">
                  <c:v>52176</c:v>
                </c:pt>
                <c:pt idx="1778">
                  <c:v>52183</c:v>
                </c:pt>
                <c:pt idx="1779">
                  <c:v>52190</c:v>
                </c:pt>
                <c:pt idx="1780">
                  <c:v>52198</c:v>
                </c:pt>
                <c:pt idx="1781">
                  <c:v>52204</c:v>
                </c:pt>
                <c:pt idx="1782">
                  <c:v>52211</c:v>
                </c:pt>
                <c:pt idx="1783">
                  <c:v>52218</c:v>
                </c:pt>
                <c:pt idx="1784">
                  <c:v>52229</c:v>
                </c:pt>
                <c:pt idx="1785">
                  <c:v>52233</c:v>
                </c:pt>
                <c:pt idx="1786">
                  <c:v>52239</c:v>
                </c:pt>
                <c:pt idx="1787">
                  <c:v>52246</c:v>
                </c:pt>
                <c:pt idx="1788">
                  <c:v>52253</c:v>
                </c:pt>
                <c:pt idx="1789">
                  <c:v>52260</c:v>
                </c:pt>
                <c:pt idx="1790">
                  <c:v>52267</c:v>
                </c:pt>
                <c:pt idx="1791">
                  <c:v>52274</c:v>
                </c:pt>
                <c:pt idx="1792">
                  <c:v>52281</c:v>
                </c:pt>
                <c:pt idx="1793">
                  <c:v>52288</c:v>
                </c:pt>
                <c:pt idx="1794">
                  <c:v>52295</c:v>
                </c:pt>
                <c:pt idx="1795">
                  <c:v>52302</c:v>
                </c:pt>
                <c:pt idx="1796">
                  <c:v>52309</c:v>
                </c:pt>
                <c:pt idx="1797">
                  <c:v>52316</c:v>
                </c:pt>
                <c:pt idx="1798">
                  <c:v>52323</c:v>
                </c:pt>
                <c:pt idx="1799">
                  <c:v>52330</c:v>
                </c:pt>
                <c:pt idx="1800">
                  <c:v>52337</c:v>
                </c:pt>
                <c:pt idx="1801">
                  <c:v>52344</c:v>
                </c:pt>
                <c:pt idx="1802">
                  <c:v>52351</c:v>
                </c:pt>
                <c:pt idx="1803">
                  <c:v>52358</c:v>
                </c:pt>
                <c:pt idx="1804">
                  <c:v>52365</c:v>
                </c:pt>
                <c:pt idx="1805">
                  <c:v>52372</c:v>
                </c:pt>
                <c:pt idx="1806">
                  <c:v>52379</c:v>
                </c:pt>
                <c:pt idx="1807">
                  <c:v>52386</c:v>
                </c:pt>
                <c:pt idx="1808">
                  <c:v>52393</c:v>
                </c:pt>
                <c:pt idx="1809">
                  <c:v>52400</c:v>
                </c:pt>
                <c:pt idx="1810">
                  <c:v>52407</c:v>
                </c:pt>
                <c:pt idx="1811">
                  <c:v>52414</c:v>
                </c:pt>
                <c:pt idx="1812">
                  <c:v>52421</c:v>
                </c:pt>
                <c:pt idx="1813">
                  <c:v>52428</c:v>
                </c:pt>
                <c:pt idx="1814">
                  <c:v>52435</c:v>
                </c:pt>
                <c:pt idx="1815">
                  <c:v>52442</c:v>
                </c:pt>
                <c:pt idx="1816">
                  <c:v>52449</c:v>
                </c:pt>
                <c:pt idx="1817">
                  <c:v>52456</c:v>
                </c:pt>
                <c:pt idx="1818">
                  <c:v>52463</c:v>
                </c:pt>
                <c:pt idx="1819">
                  <c:v>52470</c:v>
                </c:pt>
                <c:pt idx="1820">
                  <c:v>52477</c:v>
                </c:pt>
                <c:pt idx="1821">
                  <c:v>52484</c:v>
                </c:pt>
                <c:pt idx="1822">
                  <c:v>52491</c:v>
                </c:pt>
                <c:pt idx="1823">
                  <c:v>52498</c:v>
                </c:pt>
                <c:pt idx="1824">
                  <c:v>52505</c:v>
                </c:pt>
                <c:pt idx="1825">
                  <c:v>52512</c:v>
                </c:pt>
                <c:pt idx="1826">
                  <c:v>52519</c:v>
                </c:pt>
                <c:pt idx="1827">
                  <c:v>52526</c:v>
                </c:pt>
                <c:pt idx="1828">
                  <c:v>52533</c:v>
                </c:pt>
                <c:pt idx="1829">
                  <c:v>52540</c:v>
                </c:pt>
                <c:pt idx="1830">
                  <c:v>52547</c:v>
                </c:pt>
                <c:pt idx="1831">
                  <c:v>52554</c:v>
                </c:pt>
                <c:pt idx="1832">
                  <c:v>52562</c:v>
                </c:pt>
                <c:pt idx="1833">
                  <c:v>52568</c:v>
                </c:pt>
                <c:pt idx="1834">
                  <c:v>52575</c:v>
                </c:pt>
                <c:pt idx="1835">
                  <c:v>52582</c:v>
                </c:pt>
                <c:pt idx="1836">
                  <c:v>52589</c:v>
                </c:pt>
                <c:pt idx="1837">
                  <c:v>52596</c:v>
                </c:pt>
                <c:pt idx="1838">
                  <c:v>52603</c:v>
                </c:pt>
                <c:pt idx="1839">
                  <c:v>52610</c:v>
                </c:pt>
                <c:pt idx="1840">
                  <c:v>52617</c:v>
                </c:pt>
                <c:pt idx="1841">
                  <c:v>52624</c:v>
                </c:pt>
                <c:pt idx="1842">
                  <c:v>52631</c:v>
                </c:pt>
                <c:pt idx="1843">
                  <c:v>52638</c:v>
                </c:pt>
                <c:pt idx="1844">
                  <c:v>52645</c:v>
                </c:pt>
                <c:pt idx="1845">
                  <c:v>52652</c:v>
                </c:pt>
                <c:pt idx="1846">
                  <c:v>52659</c:v>
                </c:pt>
                <c:pt idx="1847">
                  <c:v>52666</c:v>
                </c:pt>
                <c:pt idx="1848">
                  <c:v>52673</c:v>
                </c:pt>
                <c:pt idx="1849">
                  <c:v>52680</c:v>
                </c:pt>
                <c:pt idx="1850">
                  <c:v>52687</c:v>
                </c:pt>
                <c:pt idx="1851">
                  <c:v>52694</c:v>
                </c:pt>
                <c:pt idx="1852">
                  <c:v>52701</c:v>
                </c:pt>
                <c:pt idx="1853">
                  <c:v>52708</c:v>
                </c:pt>
                <c:pt idx="1854">
                  <c:v>52715</c:v>
                </c:pt>
                <c:pt idx="1855">
                  <c:v>52722</c:v>
                </c:pt>
                <c:pt idx="1856">
                  <c:v>52729</c:v>
                </c:pt>
                <c:pt idx="1857">
                  <c:v>52736</c:v>
                </c:pt>
                <c:pt idx="1858">
                  <c:v>52743</c:v>
                </c:pt>
                <c:pt idx="1859">
                  <c:v>52750</c:v>
                </c:pt>
                <c:pt idx="1860">
                  <c:v>52757</c:v>
                </c:pt>
                <c:pt idx="1861">
                  <c:v>52764</c:v>
                </c:pt>
                <c:pt idx="1862">
                  <c:v>52771</c:v>
                </c:pt>
                <c:pt idx="1863">
                  <c:v>52778</c:v>
                </c:pt>
                <c:pt idx="1864">
                  <c:v>52785</c:v>
                </c:pt>
                <c:pt idx="1865">
                  <c:v>52792</c:v>
                </c:pt>
                <c:pt idx="1866">
                  <c:v>52799</c:v>
                </c:pt>
                <c:pt idx="1867">
                  <c:v>52806</c:v>
                </c:pt>
                <c:pt idx="1868">
                  <c:v>52813</c:v>
                </c:pt>
                <c:pt idx="1869">
                  <c:v>52820</c:v>
                </c:pt>
                <c:pt idx="1870">
                  <c:v>52827</c:v>
                </c:pt>
                <c:pt idx="1871">
                  <c:v>52834</c:v>
                </c:pt>
                <c:pt idx="1872">
                  <c:v>52841</c:v>
                </c:pt>
                <c:pt idx="1873">
                  <c:v>52848</c:v>
                </c:pt>
                <c:pt idx="1874">
                  <c:v>52855</c:v>
                </c:pt>
                <c:pt idx="1875">
                  <c:v>52862</c:v>
                </c:pt>
                <c:pt idx="1876">
                  <c:v>52869</c:v>
                </c:pt>
                <c:pt idx="1877">
                  <c:v>52876</c:v>
                </c:pt>
                <c:pt idx="1878">
                  <c:v>52883</c:v>
                </c:pt>
                <c:pt idx="1879">
                  <c:v>52890</c:v>
                </c:pt>
                <c:pt idx="1880">
                  <c:v>52897</c:v>
                </c:pt>
                <c:pt idx="1881">
                  <c:v>52904</c:v>
                </c:pt>
                <c:pt idx="1882">
                  <c:v>52911</c:v>
                </c:pt>
                <c:pt idx="1883">
                  <c:v>52918</c:v>
                </c:pt>
                <c:pt idx="1884">
                  <c:v>52926</c:v>
                </c:pt>
                <c:pt idx="1885">
                  <c:v>52932</c:v>
                </c:pt>
                <c:pt idx="1886">
                  <c:v>52939</c:v>
                </c:pt>
                <c:pt idx="1887">
                  <c:v>52946</c:v>
                </c:pt>
                <c:pt idx="1888">
                  <c:v>52953</c:v>
                </c:pt>
                <c:pt idx="1889">
                  <c:v>52961</c:v>
                </c:pt>
                <c:pt idx="1890">
                  <c:v>52968</c:v>
                </c:pt>
                <c:pt idx="1891">
                  <c:v>52975</c:v>
                </c:pt>
                <c:pt idx="1892">
                  <c:v>52982</c:v>
                </c:pt>
                <c:pt idx="1893">
                  <c:v>52989</c:v>
                </c:pt>
                <c:pt idx="1894">
                  <c:v>52996</c:v>
                </c:pt>
                <c:pt idx="1895">
                  <c:v>53003</c:v>
                </c:pt>
                <c:pt idx="1896">
                  <c:v>53010</c:v>
                </c:pt>
                <c:pt idx="1897">
                  <c:v>53017</c:v>
                </c:pt>
                <c:pt idx="1898">
                  <c:v>53024</c:v>
                </c:pt>
                <c:pt idx="1899">
                  <c:v>53031</c:v>
                </c:pt>
                <c:pt idx="1900">
                  <c:v>53038</c:v>
                </c:pt>
                <c:pt idx="1901">
                  <c:v>53045</c:v>
                </c:pt>
                <c:pt idx="1902">
                  <c:v>53052</c:v>
                </c:pt>
                <c:pt idx="1903">
                  <c:v>53063</c:v>
                </c:pt>
                <c:pt idx="1904">
                  <c:v>53066</c:v>
                </c:pt>
                <c:pt idx="1905">
                  <c:v>53073</c:v>
                </c:pt>
                <c:pt idx="1906">
                  <c:v>53080</c:v>
                </c:pt>
                <c:pt idx="1907">
                  <c:v>53087</c:v>
                </c:pt>
                <c:pt idx="1908">
                  <c:v>53094</c:v>
                </c:pt>
                <c:pt idx="1909">
                  <c:v>53101</c:v>
                </c:pt>
                <c:pt idx="1910">
                  <c:v>53108</c:v>
                </c:pt>
                <c:pt idx="1911">
                  <c:v>53115</c:v>
                </c:pt>
                <c:pt idx="1912">
                  <c:v>53122</c:v>
                </c:pt>
                <c:pt idx="1913">
                  <c:v>53129</c:v>
                </c:pt>
                <c:pt idx="1914">
                  <c:v>53136</c:v>
                </c:pt>
                <c:pt idx="1915">
                  <c:v>53143</c:v>
                </c:pt>
                <c:pt idx="1916">
                  <c:v>53150</c:v>
                </c:pt>
                <c:pt idx="1917">
                  <c:v>53157</c:v>
                </c:pt>
                <c:pt idx="1918">
                  <c:v>53164</c:v>
                </c:pt>
                <c:pt idx="1919">
                  <c:v>53171</c:v>
                </c:pt>
                <c:pt idx="1920">
                  <c:v>53178</c:v>
                </c:pt>
                <c:pt idx="1921">
                  <c:v>53185</c:v>
                </c:pt>
                <c:pt idx="1922">
                  <c:v>53192</c:v>
                </c:pt>
                <c:pt idx="1923">
                  <c:v>53199</c:v>
                </c:pt>
                <c:pt idx="1924">
                  <c:v>53206</c:v>
                </c:pt>
                <c:pt idx="1925">
                  <c:v>53213</c:v>
                </c:pt>
                <c:pt idx="1926">
                  <c:v>53220</c:v>
                </c:pt>
                <c:pt idx="1927">
                  <c:v>53227</c:v>
                </c:pt>
                <c:pt idx="1928">
                  <c:v>53234</c:v>
                </c:pt>
                <c:pt idx="1929">
                  <c:v>53241</c:v>
                </c:pt>
                <c:pt idx="1930">
                  <c:v>53248</c:v>
                </c:pt>
                <c:pt idx="1931">
                  <c:v>53255</c:v>
                </c:pt>
                <c:pt idx="1932">
                  <c:v>53262</c:v>
                </c:pt>
                <c:pt idx="1933">
                  <c:v>53269</c:v>
                </c:pt>
                <c:pt idx="1934">
                  <c:v>53279</c:v>
                </c:pt>
                <c:pt idx="1935">
                  <c:v>53283</c:v>
                </c:pt>
                <c:pt idx="1936">
                  <c:v>53290</c:v>
                </c:pt>
                <c:pt idx="1937">
                  <c:v>53297</c:v>
                </c:pt>
                <c:pt idx="1938">
                  <c:v>53304</c:v>
                </c:pt>
                <c:pt idx="1939">
                  <c:v>53311</c:v>
                </c:pt>
                <c:pt idx="1940">
                  <c:v>53318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53451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53500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53692</c:v>
                </c:pt>
                <c:pt idx="1994">
                  <c:v>53699</c:v>
                </c:pt>
                <c:pt idx="1995">
                  <c:v>53706</c:v>
                </c:pt>
                <c:pt idx="1996">
                  <c:v>53714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53742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53819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53846</c:v>
                </c:pt>
                <c:pt idx="2016">
                  <c:v>53853</c:v>
                </c:pt>
                <c:pt idx="2017">
                  <c:v>53860</c:v>
                </c:pt>
                <c:pt idx="2018">
                  <c:v>53867</c:v>
                </c:pt>
                <c:pt idx="2019">
                  <c:v>53874</c:v>
                </c:pt>
                <c:pt idx="2020">
                  <c:v>53881</c:v>
                </c:pt>
                <c:pt idx="2021">
                  <c:v>53888</c:v>
                </c:pt>
                <c:pt idx="2022">
                  <c:v>53895</c:v>
                </c:pt>
                <c:pt idx="2023">
                  <c:v>53902</c:v>
                </c:pt>
                <c:pt idx="2024">
                  <c:v>53909</c:v>
                </c:pt>
                <c:pt idx="2025">
                  <c:v>53916</c:v>
                </c:pt>
                <c:pt idx="2026">
                  <c:v>53923</c:v>
                </c:pt>
                <c:pt idx="2027">
                  <c:v>53931</c:v>
                </c:pt>
                <c:pt idx="2028">
                  <c:v>53938</c:v>
                </c:pt>
                <c:pt idx="2029">
                  <c:v>53944</c:v>
                </c:pt>
                <c:pt idx="2030">
                  <c:v>53951</c:v>
                </c:pt>
                <c:pt idx="2031">
                  <c:v>53958</c:v>
                </c:pt>
                <c:pt idx="2032">
                  <c:v>53965</c:v>
                </c:pt>
                <c:pt idx="2033">
                  <c:v>53972</c:v>
                </c:pt>
                <c:pt idx="2034">
                  <c:v>53980</c:v>
                </c:pt>
                <c:pt idx="2035">
                  <c:v>53986</c:v>
                </c:pt>
                <c:pt idx="2036">
                  <c:v>53993</c:v>
                </c:pt>
                <c:pt idx="2037">
                  <c:v>54000</c:v>
                </c:pt>
                <c:pt idx="2038">
                  <c:v>54008</c:v>
                </c:pt>
                <c:pt idx="2039">
                  <c:v>54014</c:v>
                </c:pt>
                <c:pt idx="2040">
                  <c:v>54021</c:v>
                </c:pt>
                <c:pt idx="2041">
                  <c:v>54028</c:v>
                </c:pt>
                <c:pt idx="2042">
                  <c:v>54035</c:v>
                </c:pt>
                <c:pt idx="2043">
                  <c:v>54042</c:v>
                </c:pt>
                <c:pt idx="2044">
                  <c:v>54049</c:v>
                </c:pt>
                <c:pt idx="2045">
                  <c:v>54057</c:v>
                </c:pt>
                <c:pt idx="2046">
                  <c:v>54064</c:v>
                </c:pt>
                <c:pt idx="2047">
                  <c:v>54071</c:v>
                </c:pt>
                <c:pt idx="2048">
                  <c:v>54078</c:v>
                </c:pt>
                <c:pt idx="2049">
                  <c:v>54085</c:v>
                </c:pt>
                <c:pt idx="2050">
                  <c:v>54092</c:v>
                </c:pt>
                <c:pt idx="2051">
                  <c:v>54099</c:v>
                </c:pt>
                <c:pt idx="2052">
                  <c:v>54106</c:v>
                </c:pt>
                <c:pt idx="2053">
                  <c:v>54113</c:v>
                </c:pt>
                <c:pt idx="2054">
                  <c:v>54120</c:v>
                </c:pt>
                <c:pt idx="2055">
                  <c:v>54127</c:v>
                </c:pt>
                <c:pt idx="2056">
                  <c:v>54134</c:v>
                </c:pt>
                <c:pt idx="2057">
                  <c:v>54141</c:v>
                </c:pt>
                <c:pt idx="2058">
                  <c:v>54148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54192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54389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54416</c:v>
                </c:pt>
                <c:pt idx="2097">
                  <c:v>54423</c:v>
                </c:pt>
                <c:pt idx="2098">
                  <c:v>54430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54570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54739</c:v>
                </c:pt>
                <c:pt idx="2143">
                  <c:v>54745</c:v>
                </c:pt>
                <c:pt idx="2144">
                  <c:v>54753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54792</c:v>
                </c:pt>
                <c:pt idx="2150">
                  <c:v>54795</c:v>
                </c:pt>
                <c:pt idx="2151">
                  <c:v>54802</c:v>
                </c:pt>
                <c:pt idx="2152">
                  <c:v>54809</c:v>
                </c:pt>
                <c:pt idx="2153">
                  <c:v>54816</c:v>
                </c:pt>
                <c:pt idx="2154">
                  <c:v>54823</c:v>
                </c:pt>
                <c:pt idx="2155">
                  <c:v>54830</c:v>
                </c:pt>
                <c:pt idx="2156">
                  <c:v>54837</c:v>
                </c:pt>
                <c:pt idx="2157">
                  <c:v>54844</c:v>
                </c:pt>
                <c:pt idx="2158">
                  <c:v>54851</c:v>
                </c:pt>
                <c:pt idx="2159">
                  <c:v>54858</c:v>
                </c:pt>
                <c:pt idx="2160">
                  <c:v>54865</c:v>
                </c:pt>
                <c:pt idx="2161">
                  <c:v>54872</c:v>
                </c:pt>
                <c:pt idx="2162">
                  <c:v>54879</c:v>
                </c:pt>
                <c:pt idx="2163">
                  <c:v>54890</c:v>
                </c:pt>
                <c:pt idx="2164">
                  <c:v>54893</c:v>
                </c:pt>
                <c:pt idx="2165">
                  <c:v>54900</c:v>
                </c:pt>
                <c:pt idx="2166">
                  <c:v>54907</c:v>
                </c:pt>
                <c:pt idx="2167">
                  <c:v>54914</c:v>
                </c:pt>
                <c:pt idx="2168">
                  <c:v>54921</c:v>
                </c:pt>
                <c:pt idx="2169">
                  <c:v>54928</c:v>
                </c:pt>
                <c:pt idx="2170">
                  <c:v>54935</c:v>
                </c:pt>
                <c:pt idx="2171">
                  <c:v>54942</c:v>
                </c:pt>
                <c:pt idx="2172">
                  <c:v>54949</c:v>
                </c:pt>
                <c:pt idx="2173">
                  <c:v>54956</c:v>
                </c:pt>
                <c:pt idx="2174">
                  <c:v>54963</c:v>
                </c:pt>
                <c:pt idx="2175">
                  <c:v>54970</c:v>
                </c:pt>
                <c:pt idx="2176">
                  <c:v>54977</c:v>
                </c:pt>
                <c:pt idx="2177">
                  <c:v>54984</c:v>
                </c:pt>
                <c:pt idx="2178">
                  <c:v>54991</c:v>
                </c:pt>
                <c:pt idx="2179">
                  <c:v>54998</c:v>
                </c:pt>
                <c:pt idx="2180">
                  <c:v>55005</c:v>
                </c:pt>
                <c:pt idx="2181">
                  <c:v>55012</c:v>
                </c:pt>
                <c:pt idx="2182">
                  <c:v>55019</c:v>
                </c:pt>
                <c:pt idx="2183">
                  <c:v>55026</c:v>
                </c:pt>
                <c:pt idx="2184">
                  <c:v>55033</c:v>
                </c:pt>
                <c:pt idx="2185">
                  <c:v>55040</c:v>
                </c:pt>
                <c:pt idx="2186">
                  <c:v>55047</c:v>
                </c:pt>
                <c:pt idx="2187">
                  <c:v>55054</c:v>
                </c:pt>
                <c:pt idx="2188">
                  <c:v>55061</c:v>
                </c:pt>
                <c:pt idx="2189">
                  <c:v>55068</c:v>
                </c:pt>
                <c:pt idx="2190">
                  <c:v>55075</c:v>
                </c:pt>
                <c:pt idx="2191">
                  <c:v>55082</c:v>
                </c:pt>
                <c:pt idx="2192">
                  <c:v>55089</c:v>
                </c:pt>
                <c:pt idx="2193">
                  <c:v>55096</c:v>
                </c:pt>
                <c:pt idx="2194">
                  <c:v>55106</c:v>
                </c:pt>
                <c:pt idx="2195">
                  <c:v>55110</c:v>
                </c:pt>
                <c:pt idx="2196">
                  <c:v>55117</c:v>
                </c:pt>
                <c:pt idx="2197">
                  <c:v>55124</c:v>
                </c:pt>
                <c:pt idx="2198">
                  <c:v>55131</c:v>
                </c:pt>
                <c:pt idx="2199">
                  <c:v>55138</c:v>
                </c:pt>
                <c:pt idx="2200">
                  <c:v>55145</c:v>
                </c:pt>
                <c:pt idx="2201">
                  <c:v>55152</c:v>
                </c:pt>
                <c:pt idx="2202">
                  <c:v>55159</c:v>
                </c:pt>
                <c:pt idx="2203">
                  <c:v>55166</c:v>
                </c:pt>
                <c:pt idx="2204">
                  <c:v>55173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55250</c:v>
                </c:pt>
                <c:pt idx="2216">
                  <c:v>55257</c:v>
                </c:pt>
                <c:pt idx="2217">
                  <c:v>55264</c:v>
                </c:pt>
                <c:pt idx="2218">
                  <c:v>55271</c:v>
                </c:pt>
                <c:pt idx="2219">
                  <c:v>55278</c:v>
                </c:pt>
                <c:pt idx="2220">
                  <c:v>55285</c:v>
                </c:pt>
                <c:pt idx="2221">
                  <c:v>55292</c:v>
                </c:pt>
                <c:pt idx="2222">
                  <c:v>55299</c:v>
                </c:pt>
                <c:pt idx="2223">
                  <c:v>55306</c:v>
                </c:pt>
                <c:pt idx="2224">
                  <c:v>55313</c:v>
                </c:pt>
                <c:pt idx="2225">
                  <c:v>55320</c:v>
                </c:pt>
                <c:pt idx="2226">
                  <c:v>55327</c:v>
                </c:pt>
                <c:pt idx="2227">
                  <c:v>55334</c:v>
                </c:pt>
                <c:pt idx="2228">
                  <c:v>55341</c:v>
                </c:pt>
                <c:pt idx="2229">
                  <c:v>55348</c:v>
                </c:pt>
                <c:pt idx="2230">
                  <c:v>55355</c:v>
                </c:pt>
                <c:pt idx="2231">
                  <c:v>55362</c:v>
                </c:pt>
                <c:pt idx="2232">
                  <c:v>55369</c:v>
                </c:pt>
                <c:pt idx="2233">
                  <c:v>55376</c:v>
                </c:pt>
                <c:pt idx="2234">
                  <c:v>55383</c:v>
                </c:pt>
                <c:pt idx="2235">
                  <c:v>55390</c:v>
                </c:pt>
                <c:pt idx="2236">
                  <c:v>55397</c:v>
                </c:pt>
                <c:pt idx="2237">
                  <c:v>55404</c:v>
                </c:pt>
                <c:pt idx="2238">
                  <c:v>55411</c:v>
                </c:pt>
                <c:pt idx="2239">
                  <c:v>55418</c:v>
                </c:pt>
                <c:pt idx="2240">
                  <c:v>55425</c:v>
                </c:pt>
                <c:pt idx="2241">
                  <c:v>55432</c:v>
                </c:pt>
                <c:pt idx="2242">
                  <c:v>55439</c:v>
                </c:pt>
                <c:pt idx="2243">
                  <c:v>55446</c:v>
                </c:pt>
                <c:pt idx="2244">
                  <c:v>55453</c:v>
                </c:pt>
                <c:pt idx="2245">
                  <c:v>55460</c:v>
                </c:pt>
                <c:pt idx="2246">
                  <c:v>55470</c:v>
                </c:pt>
                <c:pt idx="2247">
                  <c:v>55474</c:v>
                </c:pt>
                <c:pt idx="2248">
                  <c:v>55481</c:v>
                </c:pt>
                <c:pt idx="2249">
                  <c:v>55488</c:v>
                </c:pt>
                <c:pt idx="2250">
                  <c:v>55495</c:v>
                </c:pt>
                <c:pt idx="2251">
                  <c:v>55502</c:v>
                </c:pt>
                <c:pt idx="2252">
                  <c:v>55509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55642</c:v>
                </c:pt>
                <c:pt idx="2272">
                  <c:v>55649</c:v>
                </c:pt>
                <c:pt idx="2273">
                  <c:v>55656</c:v>
                </c:pt>
                <c:pt idx="2274">
                  <c:v>55663</c:v>
                </c:pt>
                <c:pt idx="2275">
                  <c:v>55670</c:v>
                </c:pt>
                <c:pt idx="2276">
                  <c:v>55677</c:v>
                </c:pt>
                <c:pt idx="2277">
                  <c:v>55684</c:v>
                </c:pt>
                <c:pt idx="2278">
                  <c:v>55691</c:v>
                </c:pt>
                <c:pt idx="2279">
                  <c:v>55698</c:v>
                </c:pt>
                <c:pt idx="2280">
                  <c:v>55705</c:v>
                </c:pt>
                <c:pt idx="2281">
                  <c:v>55712</c:v>
                </c:pt>
                <c:pt idx="2282">
                  <c:v>55719</c:v>
                </c:pt>
                <c:pt idx="2283">
                  <c:v>55726</c:v>
                </c:pt>
                <c:pt idx="2284">
                  <c:v>55733</c:v>
                </c:pt>
                <c:pt idx="2285">
                  <c:v>55740</c:v>
                </c:pt>
                <c:pt idx="2286">
                  <c:v>55747</c:v>
                </c:pt>
                <c:pt idx="2287">
                  <c:v>55754</c:v>
                </c:pt>
                <c:pt idx="2288">
                  <c:v>55761</c:v>
                </c:pt>
                <c:pt idx="2289">
                  <c:v>55768</c:v>
                </c:pt>
                <c:pt idx="2290">
                  <c:v>55775</c:v>
                </c:pt>
                <c:pt idx="2291">
                  <c:v>55782</c:v>
                </c:pt>
                <c:pt idx="2292">
                  <c:v>55789</c:v>
                </c:pt>
                <c:pt idx="2293">
                  <c:v>55796</c:v>
                </c:pt>
                <c:pt idx="2294">
                  <c:v>55803</c:v>
                </c:pt>
                <c:pt idx="2295">
                  <c:v>55810</c:v>
                </c:pt>
                <c:pt idx="2296">
                  <c:v>55817</c:v>
                </c:pt>
                <c:pt idx="2297">
                  <c:v>55824</c:v>
                </c:pt>
                <c:pt idx="2298">
                  <c:v>55831</c:v>
                </c:pt>
                <c:pt idx="2299">
                  <c:v>55838</c:v>
                </c:pt>
                <c:pt idx="2300">
                  <c:v>55845</c:v>
                </c:pt>
                <c:pt idx="2301">
                  <c:v>55852</c:v>
                </c:pt>
                <c:pt idx="2302">
                  <c:v>55859</c:v>
                </c:pt>
                <c:pt idx="2303">
                  <c:v>55866</c:v>
                </c:pt>
                <c:pt idx="2304">
                  <c:v>55873</c:v>
                </c:pt>
                <c:pt idx="2305">
                  <c:v>55884</c:v>
                </c:pt>
                <c:pt idx="2306">
                  <c:v>55891</c:v>
                </c:pt>
                <c:pt idx="2307">
                  <c:v>55898</c:v>
                </c:pt>
                <c:pt idx="2308">
                  <c:v>55905</c:v>
                </c:pt>
                <c:pt idx="2309">
                  <c:v>55912</c:v>
                </c:pt>
                <c:pt idx="2310">
                  <c:v>55919</c:v>
                </c:pt>
                <c:pt idx="2311">
                  <c:v>55926</c:v>
                </c:pt>
                <c:pt idx="2312">
                  <c:v>55933</c:v>
                </c:pt>
                <c:pt idx="2313">
                  <c:v>55940</c:v>
                </c:pt>
                <c:pt idx="2314">
                  <c:v>55947</c:v>
                </c:pt>
                <c:pt idx="2315">
                  <c:v>55954</c:v>
                </c:pt>
                <c:pt idx="2316">
                  <c:v>55961</c:v>
                </c:pt>
                <c:pt idx="2317">
                  <c:v>55968</c:v>
                </c:pt>
                <c:pt idx="2318">
                  <c:v>55975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56005</c:v>
                </c:pt>
                <c:pt idx="2323">
                  <c:v>56012</c:v>
                </c:pt>
                <c:pt idx="2324">
                  <c:v>56019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56216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56251</c:v>
                </c:pt>
                <c:pt idx="2358">
                  <c:v>56257</c:v>
                </c:pt>
                <c:pt idx="2359">
                  <c:v>56264</c:v>
                </c:pt>
                <c:pt idx="2360">
                  <c:v>56271</c:v>
                </c:pt>
                <c:pt idx="2361">
                  <c:v>56278</c:v>
                </c:pt>
                <c:pt idx="2362">
                  <c:v>56285</c:v>
                </c:pt>
                <c:pt idx="2363">
                  <c:v>56292</c:v>
                </c:pt>
                <c:pt idx="2364">
                  <c:v>56299</c:v>
                </c:pt>
                <c:pt idx="2365">
                  <c:v>56306</c:v>
                </c:pt>
                <c:pt idx="2366">
                  <c:v>56313</c:v>
                </c:pt>
                <c:pt idx="2367">
                  <c:v>56320</c:v>
                </c:pt>
                <c:pt idx="2368">
                  <c:v>56327</c:v>
                </c:pt>
                <c:pt idx="2369">
                  <c:v>56334</c:v>
                </c:pt>
                <c:pt idx="2370">
                  <c:v>56341</c:v>
                </c:pt>
                <c:pt idx="2371">
                  <c:v>56348</c:v>
                </c:pt>
                <c:pt idx="2372">
                  <c:v>56355</c:v>
                </c:pt>
                <c:pt idx="2373">
                  <c:v>56362</c:v>
                </c:pt>
                <c:pt idx="2374">
                  <c:v>56369</c:v>
                </c:pt>
                <c:pt idx="2375">
                  <c:v>56376</c:v>
                </c:pt>
                <c:pt idx="2376">
                  <c:v>56383</c:v>
                </c:pt>
                <c:pt idx="2377">
                  <c:v>56390</c:v>
                </c:pt>
                <c:pt idx="2378">
                  <c:v>56397</c:v>
                </c:pt>
                <c:pt idx="2379">
                  <c:v>56404</c:v>
                </c:pt>
                <c:pt idx="2380">
                  <c:v>56411</c:v>
                </c:pt>
                <c:pt idx="2381">
                  <c:v>56418</c:v>
                </c:pt>
                <c:pt idx="2382">
                  <c:v>56425</c:v>
                </c:pt>
                <c:pt idx="2383">
                  <c:v>56432</c:v>
                </c:pt>
                <c:pt idx="2384">
                  <c:v>56439</c:v>
                </c:pt>
                <c:pt idx="2385">
                  <c:v>56446</c:v>
                </c:pt>
                <c:pt idx="2386">
                  <c:v>56453</c:v>
                </c:pt>
                <c:pt idx="2387">
                  <c:v>56460</c:v>
                </c:pt>
                <c:pt idx="2388">
                  <c:v>56467</c:v>
                </c:pt>
                <c:pt idx="2389">
                  <c:v>56474</c:v>
                </c:pt>
                <c:pt idx="2390">
                  <c:v>56481</c:v>
                </c:pt>
                <c:pt idx="2391">
                  <c:v>56488</c:v>
                </c:pt>
                <c:pt idx="2392">
                  <c:v>56495</c:v>
                </c:pt>
                <c:pt idx="2393">
                  <c:v>56502</c:v>
                </c:pt>
                <c:pt idx="2394">
                  <c:v>56509</c:v>
                </c:pt>
                <c:pt idx="2395">
                  <c:v>56516</c:v>
                </c:pt>
                <c:pt idx="2396">
                  <c:v>56523</c:v>
                </c:pt>
                <c:pt idx="2397">
                  <c:v>56530</c:v>
                </c:pt>
                <c:pt idx="2398">
                  <c:v>56537</c:v>
                </c:pt>
                <c:pt idx="2399">
                  <c:v>56544</c:v>
                </c:pt>
                <c:pt idx="2400">
                  <c:v>56551</c:v>
                </c:pt>
                <c:pt idx="2401">
                  <c:v>56558</c:v>
                </c:pt>
                <c:pt idx="2402">
                  <c:v>56565</c:v>
                </c:pt>
                <c:pt idx="2403">
                  <c:v>56572</c:v>
                </c:pt>
                <c:pt idx="2404">
                  <c:v>56580</c:v>
                </c:pt>
                <c:pt idx="2405">
                  <c:v>56586</c:v>
                </c:pt>
                <c:pt idx="2406">
                  <c:v>56593</c:v>
                </c:pt>
                <c:pt idx="2407">
                  <c:v>56600</c:v>
                </c:pt>
                <c:pt idx="2408">
                  <c:v>56607</c:v>
                </c:pt>
                <c:pt idx="2409">
                  <c:v>56614</c:v>
                </c:pt>
                <c:pt idx="2410">
                  <c:v>56621</c:v>
                </c:pt>
                <c:pt idx="2411">
                  <c:v>56628</c:v>
                </c:pt>
                <c:pt idx="2412">
                  <c:v>56635</c:v>
                </c:pt>
                <c:pt idx="2413">
                  <c:v>56642</c:v>
                </c:pt>
                <c:pt idx="2414">
                  <c:v>56649</c:v>
                </c:pt>
                <c:pt idx="2415">
                  <c:v>56656</c:v>
                </c:pt>
                <c:pt idx="2416">
                  <c:v>56663</c:v>
                </c:pt>
                <c:pt idx="2417">
                  <c:v>56670</c:v>
                </c:pt>
                <c:pt idx="2418">
                  <c:v>56677</c:v>
                </c:pt>
                <c:pt idx="2419">
                  <c:v>56684</c:v>
                </c:pt>
                <c:pt idx="2420">
                  <c:v>56691</c:v>
                </c:pt>
                <c:pt idx="2421">
                  <c:v>56698</c:v>
                </c:pt>
                <c:pt idx="2422">
                  <c:v>56705</c:v>
                </c:pt>
                <c:pt idx="2423">
                  <c:v>56712</c:v>
                </c:pt>
                <c:pt idx="2424">
                  <c:v>56719</c:v>
                </c:pt>
                <c:pt idx="2425">
                  <c:v>56726</c:v>
                </c:pt>
                <c:pt idx="2426">
                  <c:v>56733</c:v>
                </c:pt>
                <c:pt idx="2427">
                  <c:v>56740</c:v>
                </c:pt>
                <c:pt idx="2428">
                  <c:v>56747</c:v>
                </c:pt>
                <c:pt idx="2429">
                  <c:v>56754</c:v>
                </c:pt>
                <c:pt idx="2430">
                  <c:v>56761</c:v>
                </c:pt>
                <c:pt idx="2431">
                  <c:v>56768</c:v>
                </c:pt>
                <c:pt idx="2432">
                  <c:v>56775</c:v>
                </c:pt>
                <c:pt idx="2433">
                  <c:v>56782</c:v>
                </c:pt>
                <c:pt idx="2434">
                  <c:v>56789</c:v>
                </c:pt>
                <c:pt idx="2435">
                  <c:v>56796</c:v>
                </c:pt>
                <c:pt idx="2436">
                  <c:v>56803</c:v>
                </c:pt>
                <c:pt idx="2437">
                  <c:v>56810</c:v>
                </c:pt>
                <c:pt idx="2438">
                  <c:v>56817</c:v>
                </c:pt>
                <c:pt idx="2439">
                  <c:v>56824</c:v>
                </c:pt>
                <c:pt idx="2440">
                  <c:v>56831</c:v>
                </c:pt>
                <c:pt idx="2441">
                  <c:v>56838</c:v>
                </c:pt>
                <c:pt idx="2442">
                  <c:v>56845</c:v>
                </c:pt>
                <c:pt idx="2443">
                  <c:v>56852</c:v>
                </c:pt>
                <c:pt idx="2444">
                  <c:v>56859</c:v>
                </c:pt>
                <c:pt idx="2445">
                  <c:v>56866</c:v>
                </c:pt>
                <c:pt idx="2446">
                  <c:v>56873</c:v>
                </c:pt>
                <c:pt idx="2447">
                  <c:v>56880</c:v>
                </c:pt>
                <c:pt idx="2448">
                  <c:v>56887</c:v>
                </c:pt>
                <c:pt idx="2449">
                  <c:v>56894</c:v>
                </c:pt>
                <c:pt idx="2450">
                  <c:v>56901</c:v>
                </c:pt>
                <c:pt idx="2451">
                  <c:v>56908</c:v>
                </c:pt>
                <c:pt idx="2452">
                  <c:v>56915</c:v>
                </c:pt>
                <c:pt idx="2453">
                  <c:v>56922</c:v>
                </c:pt>
                <c:pt idx="2454">
                  <c:v>56930</c:v>
                </c:pt>
                <c:pt idx="2455">
                  <c:v>56936</c:v>
                </c:pt>
                <c:pt idx="2456">
                  <c:v>56944</c:v>
                </c:pt>
                <c:pt idx="2457">
                  <c:v>56950</c:v>
                </c:pt>
                <c:pt idx="2458">
                  <c:v>56957</c:v>
                </c:pt>
                <c:pt idx="2459">
                  <c:v>56964</c:v>
                </c:pt>
                <c:pt idx="2460">
                  <c:v>56971</c:v>
                </c:pt>
                <c:pt idx="2461">
                  <c:v>56983</c:v>
                </c:pt>
                <c:pt idx="2462">
                  <c:v>56986</c:v>
                </c:pt>
                <c:pt idx="2463">
                  <c:v>56993</c:v>
                </c:pt>
                <c:pt idx="2464">
                  <c:v>57000</c:v>
                </c:pt>
                <c:pt idx="2465">
                  <c:v>57007</c:v>
                </c:pt>
                <c:pt idx="2466">
                  <c:v>57014</c:v>
                </c:pt>
                <c:pt idx="2467">
                  <c:v>57021</c:v>
                </c:pt>
                <c:pt idx="2468">
                  <c:v>57028</c:v>
                </c:pt>
                <c:pt idx="2469">
                  <c:v>57035</c:v>
                </c:pt>
                <c:pt idx="2470">
                  <c:v>57042</c:v>
                </c:pt>
                <c:pt idx="2471">
                  <c:v>57049</c:v>
                </c:pt>
                <c:pt idx="2472">
                  <c:v>57056</c:v>
                </c:pt>
                <c:pt idx="2473">
                  <c:v>57063</c:v>
                </c:pt>
                <c:pt idx="2474">
                  <c:v>57074</c:v>
                </c:pt>
                <c:pt idx="2475">
                  <c:v>57077</c:v>
                </c:pt>
                <c:pt idx="2476">
                  <c:v>57084</c:v>
                </c:pt>
                <c:pt idx="2477">
                  <c:v>57091</c:v>
                </c:pt>
                <c:pt idx="2478">
                  <c:v>57098</c:v>
                </c:pt>
                <c:pt idx="2479">
                  <c:v>57105</c:v>
                </c:pt>
                <c:pt idx="2480">
                  <c:v>57112</c:v>
                </c:pt>
                <c:pt idx="2481">
                  <c:v>57119</c:v>
                </c:pt>
                <c:pt idx="2482">
                  <c:v>57126</c:v>
                </c:pt>
                <c:pt idx="2483">
                  <c:v>57133</c:v>
                </c:pt>
                <c:pt idx="2484">
                  <c:v>57140</c:v>
                </c:pt>
                <c:pt idx="2485">
                  <c:v>57147</c:v>
                </c:pt>
                <c:pt idx="2486">
                  <c:v>57154</c:v>
                </c:pt>
                <c:pt idx="2487">
                  <c:v>57161</c:v>
                </c:pt>
                <c:pt idx="2488">
                  <c:v>57168</c:v>
                </c:pt>
                <c:pt idx="2489">
                  <c:v>57175</c:v>
                </c:pt>
                <c:pt idx="2490">
                  <c:v>57182</c:v>
                </c:pt>
                <c:pt idx="2491">
                  <c:v>57189</c:v>
                </c:pt>
                <c:pt idx="2492">
                  <c:v>57196</c:v>
                </c:pt>
                <c:pt idx="2493">
                  <c:v>57203</c:v>
                </c:pt>
                <c:pt idx="2494">
                  <c:v>57210</c:v>
                </c:pt>
                <c:pt idx="2495">
                  <c:v>57217</c:v>
                </c:pt>
                <c:pt idx="2496">
                  <c:v>57224</c:v>
                </c:pt>
                <c:pt idx="2497">
                  <c:v>57231</c:v>
                </c:pt>
                <c:pt idx="2498">
                  <c:v>57238</c:v>
                </c:pt>
                <c:pt idx="2499">
                  <c:v>57245</c:v>
                </c:pt>
                <c:pt idx="2500">
                  <c:v>57252</c:v>
                </c:pt>
                <c:pt idx="2501">
                  <c:v>57259</c:v>
                </c:pt>
                <c:pt idx="2502">
                  <c:v>57266</c:v>
                </c:pt>
                <c:pt idx="2503">
                  <c:v>57273</c:v>
                </c:pt>
                <c:pt idx="2504">
                  <c:v>57280</c:v>
                </c:pt>
                <c:pt idx="2505">
                  <c:v>57287</c:v>
                </c:pt>
                <c:pt idx="2506">
                  <c:v>57297</c:v>
                </c:pt>
                <c:pt idx="2507">
                  <c:v>57301</c:v>
                </c:pt>
                <c:pt idx="2508">
                  <c:v>57308</c:v>
                </c:pt>
                <c:pt idx="2509">
                  <c:v>57315</c:v>
                </c:pt>
                <c:pt idx="2510">
                  <c:v>57322</c:v>
                </c:pt>
                <c:pt idx="2511">
                  <c:v>57329</c:v>
                </c:pt>
                <c:pt idx="2512">
                  <c:v>57336</c:v>
                </c:pt>
                <c:pt idx="2513">
                  <c:v>57343</c:v>
                </c:pt>
                <c:pt idx="2514">
                  <c:v>57350</c:v>
                </c:pt>
                <c:pt idx="2515">
                  <c:v>57357</c:v>
                </c:pt>
                <c:pt idx="2516">
                  <c:v>57364</c:v>
                </c:pt>
                <c:pt idx="2517">
                  <c:v>57371</c:v>
                </c:pt>
                <c:pt idx="2518">
                  <c:v>57378</c:v>
                </c:pt>
                <c:pt idx="2519">
                  <c:v>57385</c:v>
                </c:pt>
                <c:pt idx="2520">
                  <c:v>57392</c:v>
                </c:pt>
                <c:pt idx="2521">
                  <c:v>57399</c:v>
                </c:pt>
                <c:pt idx="2522">
                  <c:v>57406</c:v>
                </c:pt>
                <c:pt idx="2523">
                  <c:v>57413</c:v>
                </c:pt>
                <c:pt idx="2524">
                  <c:v>57420</c:v>
                </c:pt>
                <c:pt idx="2525">
                  <c:v>57427</c:v>
                </c:pt>
                <c:pt idx="2526">
                  <c:v>57434</c:v>
                </c:pt>
                <c:pt idx="2527">
                  <c:v>57441</c:v>
                </c:pt>
                <c:pt idx="2528">
                  <c:v>57448</c:v>
                </c:pt>
                <c:pt idx="2529">
                  <c:v>57459</c:v>
                </c:pt>
                <c:pt idx="2530">
                  <c:v>57462</c:v>
                </c:pt>
                <c:pt idx="2531">
                  <c:v>57469</c:v>
                </c:pt>
                <c:pt idx="2532">
                  <c:v>57476</c:v>
                </c:pt>
                <c:pt idx="2533">
                  <c:v>57483</c:v>
                </c:pt>
                <c:pt idx="2534">
                  <c:v>57490</c:v>
                </c:pt>
                <c:pt idx="2535">
                  <c:v>57497</c:v>
                </c:pt>
                <c:pt idx="2536">
                  <c:v>57504</c:v>
                </c:pt>
                <c:pt idx="2537">
                  <c:v>57511</c:v>
                </c:pt>
                <c:pt idx="2538">
                  <c:v>57518</c:v>
                </c:pt>
                <c:pt idx="2539">
                  <c:v>57525</c:v>
                </c:pt>
                <c:pt idx="2540">
                  <c:v>57532</c:v>
                </c:pt>
                <c:pt idx="2541">
                  <c:v>57539</c:v>
                </c:pt>
                <c:pt idx="2542">
                  <c:v>57546</c:v>
                </c:pt>
                <c:pt idx="2543">
                  <c:v>57553</c:v>
                </c:pt>
                <c:pt idx="2544">
                  <c:v>57560</c:v>
                </c:pt>
                <c:pt idx="2545">
                  <c:v>57567</c:v>
                </c:pt>
                <c:pt idx="2546">
                  <c:v>57574</c:v>
                </c:pt>
                <c:pt idx="2547">
                  <c:v>57581</c:v>
                </c:pt>
                <c:pt idx="2548">
                  <c:v>57588</c:v>
                </c:pt>
                <c:pt idx="2549">
                  <c:v>57595</c:v>
                </c:pt>
                <c:pt idx="2550">
                  <c:v>57602</c:v>
                </c:pt>
                <c:pt idx="2551">
                  <c:v>57609</c:v>
                </c:pt>
                <c:pt idx="2552">
                  <c:v>57616</c:v>
                </c:pt>
                <c:pt idx="2553">
                  <c:v>57623</c:v>
                </c:pt>
                <c:pt idx="2554">
                  <c:v>57630</c:v>
                </c:pt>
                <c:pt idx="2555">
                  <c:v>57637</c:v>
                </c:pt>
                <c:pt idx="2556">
                  <c:v>57644</c:v>
                </c:pt>
                <c:pt idx="2557">
                  <c:v>57651</c:v>
                </c:pt>
                <c:pt idx="2558">
                  <c:v>57658</c:v>
                </c:pt>
                <c:pt idx="2559">
                  <c:v>57665</c:v>
                </c:pt>
                <c:pt idx="2560">
                  <c:v>57672</c:v>
                </c:pt>
                <c:pt idx="2561">
                  <c:v>57679</c:v>
                </c:pt>
                <c:pt idx="2562">
                  <c:v>57686</c:v>
                </c:pt>
                <c:pt idx="2563">
                  <c:v>57693</c:v>
                </c:pt>
                <c:pt idx="2564">
                  <c:v>57700</c:v>
                </c:pt>
                <c:pt idx="2565">
                  <c:v>57710</c:v>
                </c:pt>
                <c:pt idx="2566">
                  <c:v>57717</c:v>
                </c:pt>
                <c:pt idx="2567">
                  <c:v>57724</c:v>
                </c:pt>
                <c:pt idx="2568">
                  <c:v>57732</c:v>
                </c:pt>
                <c:pt idx="2569">
                  <c:v>57738</c:v>
                </c:pt>
                <c:pt idx="2570">
                  <c:v>57745</c:v>
                </c:pt>
                <c:pt idx="2571">
                  <c:v>57752</c:v>
                </c:pt>
                <c:pt idx="2572">
                  <c:v>57760</c:v>
                </c:pt>
                <c:pt idx="2573">
                  <c:v>57766</c:v>
                </c:pt>
                <c:pt idx="2574">
                  <c:v>57773</c:v>
                </c:pt>
                <c:pt idx="2575">
                  <c:v>57780</c:v>
                </c:pt>
                <c:pt idx="2576">
                  <c:v>57787</c:v>
                </c:pt>
                <c:pt idx="2577">
                  <c:v>57794</c:v>
                </c:pt>
                <c:pt idx="2578">
                  <c:v>57801</c:v>
                </c:pt>
                <c:pt idx="2579">
                  <c:v>57808</c:v>
                </c:pt>
                <c:pt idx="2580">
                  <c:v>57817</c:v>
                </c:pt>
                <c:pt idx="2581">
                  <c:v>57822</c:v>
                </c:pt>
                <c:pt idx="2582">
                  <c:v>57829</c:v>
                </c:pt>
                <c:pt idx="2583">
                  <c:v>57837</c:v>
                </c:pt>
                <c:pt idx="2584">
                  <c:v>57843</c:v>
                </c:pt>
                <c:pt idx="2585">
                  <c:v>57850</c:v>
                </c:pt>
                <c:pt idx="2586">
                  <c:v>57858</c:v>
                </c:pt>
                <c:pt idx="2587">
                  <c:v>57864</c:v>
                </c:pt>
                <c:pt idx="2588">
                  <c:v>57871</c:v>
                </c:pt>
                <c:pt idx="2589">
                  <c:v>57878</c:v>
                </c:pt>
                <c:pt idx="2590">
                  <c:v>57885</c:v>
                </c:pt>
                <c:pt idx="2591">
                  <c:v>57892</c:v>
                </c:pt>
                <c:pt idx="2592">
                  <c:v>57899</c:v>
                </c:pt>
                <c:pt idx="2593">
                  <c:v>57906</c:v>
                </c:pt>
                <c:pt idx="2594">
                  <c:v>57913</c:v>
                </c:pt>
                <c:pt idx="2595">
                  <c:v>57920</c:v>
                </c:pt>
                <c:pt idx="2596">
                  <c:v>57927</c:v>
                </c:pt>
                <c:pt idx="2597">
                  <c:v>57934</c:v>
                </c:pt>
                <c:pt idx="2598">
                  <c:v>57941</c:v>
                </c:pt>
                <c:pt idx="2599">
                  <c:v>57949</c:v>
                </c:pt>
                <c:pt idx="2600">
                  <c:v>57956</c:v>
                </c:pt>
                <c:pt idx="2601">
                  <c:v>57962</c:v>
                </c:pt>
                <c:pt idx="2602">
                  <c:v>57969</c:v>
                </c:pt>
                <c:pt idx="2603">
                  <c:v>57976</c:v>
                </c:pt>
                <c:pt idx="2604">
                  <c:v>57983</c:v>
                </c:pt>
                <c:pt idx="2605">
                  <c:v>57990</c:v>
                </c:pt>
                <c:pt idx="2606">
                  <c:v>57998</c:v>
                </c:pt>
                <c:pt idx="2607">
                  <c:v>58004</c:v>
                </c:pt>
                <c:pt idx="2608">
                  <c:v>58011</c:v>
                </c:pt>
                <c:pt idx="2609">
                  <c:v>58018</c:v>
                </c:pt>
                <c:pt idx="2610">
                  <c:v>58026</c:v>
                </c:pt>
                <c:pt idx="2611">
                  <c:v>58032</c:v>
                </c:pt>
                <c:pt idx="2612">
                  <c:v>58039</c:v>
                </c:pt>
                <c:pt idx="2613">
                  <c:v>58046</c:v>
                </c:pt>
                <c:pt idx="2614">
                  <c:v>58053</c:v>
                </c:pt>
                <c:pt idx="2615">
                  <c:v>58060</c:v>
                </c:pt>
                <c:pt idx="2616">
                  <c:v>58067</c:v>
                </c:pt>
                <c:pt idx="2617">
                  <c:v>58075</c:v>
                </c:pt>
                <c:pt idx="2618">
                  <c:v>58082</c:v>
                </c:pt>
                <c:pt idx="2619">
                  <c:v>58089</c:v>
                </c:pt>
                <c:pt idx="2620">
                  <c:v>58096</c:v>
                </c:pt>
                <c:pt idx="2621">
                  <c:v>58103</c:v>
                </c:pt>
                <c:pt idx="2622">
                  <c:v>58110</c:v>
                </c:pt>
                <c:pt idx="2623">
                  <c:v>58117</c:v>
                </c:pt>
                <c:pt idx="2624">
                  <c:v>58124</c:v>
                </c:pt>
                <c:pt idx="2625">
                  <c:v>58131</c:v>
                </c:pt>
                <c:pt idx="2626">
                  <c:v>58138</c:v>
                </c:pt>
                <c:pt idx="2627">
                  <c:v>58145</c:v>
                </c:pt>
                <c:pt idx="2628">
                  <c:v>58152</c:v>
                </c:pt>
                <c:pt idx="2629">
                  <c:v>58159</c:v>
                </c:pt>
                <c:pt idx="2630">
                  <c:v>58168</c:v>
                </c:pt>
                <c:pt idx="2631">
                  <c:v>58175</c:v>
                </c:pt>
                <c:pt idx="2632">
                  <c:v>58182</c:v>
                </c:pt>
                <c:pt idx="2633">
                  <c:v>58189</c:v>
                </c:pt>
                <c:pt idx="2634">
                  <c:v>58196</c:v>
                </c:pt>
                <c:pt idx="2635">
                  <c:v>58203</c:v>
                </c:pt>
                <c:pt idx="2636">
                  <c:v>58210</c:v>
                </c:pt>
                <c:pt idx="2637">
                  <c:v>58217</c:v>
                </c:pt>
                <c:pt idx="2638">
                  <c:v>58224</c:v>
                </c:pt>
                <c:pt idx="2639">
                  <c:v>58231</c:v>
                </c:pt>
                <c:pt idx="2640">
                  <c:v>58238</c:v>
                </c:pt>
                <c:pt idx="2641">
                  <c:v>58245</c:v>
                </c:pt>
                <c:pt idx="2642">
                  <c:v>58252</c:v>
                </c:pt>
                <c:pt idx="2643">
                  <c:v>58259</c:v>
                </c:pt>
                <c:pt idx="2644">
                  <c:v>58266</c:v>
                </c:pt>
                <c:pt idx="2645">
                  <c:v>58273</c:v>
                </c:pt>
                <c:pt idx="2646">
                  <c:v>58280</c:v>
                </c:pt>
                <c:pt idx="2647">
                  <c:v>58287</c:v>
                </c:pt>
                <c:pt idx="2648">
                  <c:v>58294</c:v>
                </c:pt>
                <c:pt idx="2649">
                  <c:v>58301</c:v>
                </c:pt>
                <c:pt idx="2650">
                  <c:v>58308</c:v>
                </c:pt>
                <c:pt idx="2651">
                  <c:v>58315</c:v>
                </c:pt>
                <c:pt idx="2652">
                  <c:v>58322</c:v>
                </c:pt>
                <c:pt idx="2653">
                  <c:v>58329</c:v>
                </c:pt>
                <c:pt idx="2654">
                  <c:v>58336</c:v>
                </c:pt>
                <c:pt idx="2655">
                  <c:v>58343</c:v>
                </c:pt>
                <c:pt idx="2656">
                  <c:v>58350</c:v>
                </c:pt>
                <c:pt idx="2657">
                  <c:v>58357</c:v>
                </c:pt>
                <c:pt idx="2658">
                  <c:v>58364</c:v>
                </c:pt>
                <c:pt idx="2659">
                  <c:v>58371</c:v>
                </c:pt>
                <c:pt idx="2660">
                  <c:v>58378</c:v>
                </c:pt>
                <c:pt idx="2661">
                  <c:v>58385</c:v>
                </c:pt>
                <c:pt idx="2662">
                  <c:v>58392</c:v>
                </c:pt>
                <c:pt idx="2663">
                  <c:v>58399</c:v>
                </c:pt>
                <c:pt idx="2664">
                  <c:v>58407</c:v>
                </c:pt>
                <c:pt idx="2665">
                  <c:v>58413</c:v>
                </c:pt>
                <c:pt idx="2666">
                  <c:v>58420</c:v>
                </c:pt>
                <c:pt idx="2667">
                  <c:v>58427</c:v>
                </c:pt>
                <c:pt idx="2668">
                  <c:v>58438</c:v>
                </c:pt>
                <c:pt idx="2669">
                  <c:v>58442</c:v>
                </c:pt>
                <c:pt idx="2670">
                  <c:v>58448</c:v>
                </c:pt>
                <c:pt idx="2671">
                  <c:v>58455</c:v>
                </c:pt>
                <c:pt idx="2672">
                  <c:v>58462</c:v>
                </c:pt>
                <c:pt idx="2673">
                  <c:v>58469</c:v>
                </c:pt>
                <c:pt idx="2674">
                  <c:v>58476</c:v>
                </c:pt>
                <c:pt idx="2675">
                  <c:v>58483</c:v>
                </c:pt>
                <c:pt idx="2676">
                  <c:v>58490</c:v>
                </c:pt>
                <c:pt idx="2677">
                  <c:v>58497</c:v>
                </c:pt>
                <c:pt idx="2678">
                  <c:v>58504</c:v>
                </c:pt>
                <c:pt idx="2679">
                  <c:v>58511</c:v>
                </c:pt>
                <c:pt idx="2680">
                  <c:v>58518</c:v>
                </c:pt>
                <c:pt idx="2681">
                  <c:v>58525</c:v>
                </c:pt>
                <c:pt idx="2682">
                  <c:v>58532</c:v>
                </c:pt>
                <c:pt idx="2683">
                  <c:v>58539</c:v>
                </c:pt>
                <c:pt idx="2684">
                  <c:v>58546</c:v>
                </c:pt>
                <c:pt idx="2685">
                  <c:v>58553</c:v>
                </c:pt>
                <c:pt idx="2686">
                  <c:v>58560</c:v>
                </c:pt>
                <c:pt idx="2687">
                  <c:v>58567</c:v>
                </c:pt>
                <c:pt idx="2688">
                  <c:v>58574</c:v>
                </c:pt>
                <c:pt idx="2689">
                  <c:v>58581</c:v>
                </c:pt>
                <c:pt idx="2690">
                  <c:v>58588</c:v>
                </c:pt>
                <c:pt idx="2691">
                  <c:v>58595</c:v>
                </c:pt>
                <c:pt idx="2692">
                  <c:v>58602</c:v>
                </c:pt>
                <c:pt idx="2693">
                  <c:v>58609</c:v>
                </c:pt>
                <c:pt idx="2694">
                  <c:v>58616</c:v>
                </c:pt>
                <c:pt idx="2695">
                  <c:v>58623</c:v>
                </c:pt>
                <c:pt idx="2696">
                  <c:v>58630</c:v>
                </c:pt>
                <c:pt idx="2697">
                  <c:v>58637</c:v>
                </c:pt>
                <c:pt idx="2698">
                  <c:v>58644</c:v>
                </c:pt>
                <c:pt idx="2699">
                  <c:v>58651</c:v>
                </c:pt>
                <c:pt idx="2700">
                  <c:v>58658</c:v>
                </c:pt>
                <c:pt idx="2701">
                  <c:v>58665</c:v>
                </c:pt>
                <c:pt idx="2702">
                  <c:v>58672</c:v>
                </c:pt>
                <c:pt idx="2703">
                  <c:v>58679</c:v>
                </c:pt>
                <c:pt idx="2704">
                  <c:v>58686</c:v>
                </c:pt>
                <c:pt idx="2705">
                  <c:v>58693</c:v>
                </c:pt>
                <c:pt idx="2706">
                  <c:v>58700</c:v>
                </c:pt>
                <c:pt idx="2707">
                  <c:v>58707</c:v>
                </c:pt>
                <c:pt idx="2708">
                  <c:v>58714</c:v>
                </c:pt>
                <c:pt idx="2709">
                  <c:v>58721</c:v>
                </c:pt>
                <c:pt idx="2710">
                  <c:v>58728</c:v>
                </c:pt>
                <c:pt idx="2711">
                  <c:v>58735</c:v>
                </c:pt>
                <c:pt idx="2712">
                  <c:v>58742</c:v>
                </c:pt>
                <c:pt idx="2713">
                  <c:v>58749</c:v>
                </c:pt>
                <c:pt idx="2714">
                  <c:v>58757</c:v>
                </c:pt>
                <c:pt idx="2715">
                  <c:v>58763</c:v>
                </c:pt>
                <c:pt idx="2716">
                  <c:v>58771</c:v>
                </c:pt>
                <c:pt idx="2717">
                  <c:v>58777</c:v>
                </c:pt>
                <c:pt idx="2718">
                  <c:v>58784</c:v>
                </c:pt>
                <c:pt idx="2719">
                  <c:v>58791</c:v>
                </c:pt>
                <c:pt idx="2720">
                  <c:v>58798</c:v>
                </c:pt>
                <c:pt idx="2721">
                  <c:v>58810</c:v>
                </c:pt>
                <c:pt idx="2722">
                  <c:v>58813</c:v>
                </c:pt>
                <c:pt idx="2723">
                  <c:v>58820</c:v>
                </c:pt>
                <c:pt idx="2724">
                  <c:v>58827</c:v>
                </c:pt>
                <c:pt idx="2725">
                  <c:v>58834</c:v>
                </c:pt>
                <c:pt idx="2726">
                  <c:v>58841</c:v>
                </c:pt>
                <c:pt idx="2727">
                  <c:v>58848</c:v>
                </c:pt>
                <c:pt idx="2728">
                  <c:v>58855</c:v>
                </c:pt>
                <c:pt idx="2729">
                  <c:v>58862</c:v>
                </c:pt>
                <c:pt idx="2730">
                  <c:v>58869</c:v>
                </c:pt>
                <c:pt idx="2731">
                  <c:v>58876</c:v>
                </c:pt>
                <c:pt idx="2732">
                  <c:v>58883</c:v>
                </c:pt>
                <c:pt idx="2733">
                  <c:v>58890</c:v>
                </c:pt>
                <c:pt idx="2734">
                  <c:v>58897</c:v>
                </c:pt>
                <c:pt idx="2735">
                  <c:v>58908</c:v>
                </c:pt>
                <c:pt idx="2736">
                  <c:v>58911</c:v>
                </c:pt>
                <c:pt idx="2737">
                  <c:v>58918</c:v>
                </c:pt>
                <c:pt idx="2738">
                  <c:v>58925</c:v>
                </c:pt>
                <c:pt idx="2739">
                  <c:v>58932</c:v>
                </c:pt>
                <c:pt idx="2740">
                  <c:v>58939</c:v>
                </c:pt>
                <c:pt idx="2741">
                  <c:v>58946</c:v>
                </c:pt>
                <c:pt idx="2742">
                  <c:v>58953</c:v>
                </c:pt>
                <c:pt idx="2743">
                  <c:v>58960</c:v>
                </c:pt>
                <c:pt idx="2744">
                  <c:v>58967</c:v>
                </c:pt>
                <c:pt idx="2745">
                  <c:v>58974</c:v>
                </c:pt>
                <c:pt idx="2746">
                  <c:v>58981</c:v>
                </c:pt>
                <c:pt idx="2747">
                  <c:v>58988</c:v>
                </c:pt>
                <c:pt idx="2748">
                  <c:v>58995</c:v>
                </c:pt>
                <c:pt idx="2749">
                  <c:v>59002</c:v>
                </c:pt>
                <c:pt idx="2750">
                  <c:v>59009</c:v>
                </c:pt>
                <c:pt idx="2751">
                  <c:v>59016</c:v>
                </c:pt>
                <c:pt idx="2752">
                  <c:v>59023</c:v>
                </c:pt>
                <c:pt idx="2753">
                  <c:v>59030</c:v>
                </c:pt>
                <c:pt idx="2754">
                  <c:v>59037</c:v>
                </c:pt>
                <c:pt idx="2755">
                  <c:v>59044</c:v>
                </c:pt>
                <c:pt idx="2756">
                  <c:v>59051</c:v>
                </c:pt>
                <c:pt idx="2757">
                  <c:v>59058</c:v>
                </c:pt>
                <c:pt idx="2758">
                  <c:v>59065</c:v>
                </c:pt>
                <c:pt idx="2759">
                  <c:v>59072</c:v>
                </c:pt>
                <c:pt idx="2760">
                  <c:v>59079</c:v>
                </c:pt>
                <c:pt idx="2761">
                  <c:v>59086</c:v>
                </c:pt>
                <c:pt idx="2762">
                  <c:v>59093</c:v>
                </c:pt>
                <c:pt idx="2763">
                  <c:v>59100</c:v>
                </c:pt>
                <c:pt idx="2764">
                  <c:v>59107</c:v>
                </c:pt>
                <c:pt idx="2765">
                  <c:v>59114</c:v>
                </c:pt>
                <c:pt idx="2766">
                  <c:v>59124</c:v>
                </c:pt>
                <c:pt idx="2767">
                  <c:v>59128</c:v>
                </c:pt>
                <c:pt idx="2768">
                  <c:v>59135</c:v>
                </c:pt>
                <c:pt idx="2769">
                  <c:v>59142</c:v>
                </c:pt>
                <c:pt idx="2770">
                  <c:v>59149</c:v>
                </c:pt>
                <c:pt idx="2771">
                  <c:v>59156</c:v>
                </c:pt>
                <c:pt idx="2772">
                  <c:v>59163</c:v>
                </c:pt>
                <c:pt idx="2773">
                  <c:v>59170</c:v>
                </c:pt>
                <c:pt idx="2774">
                  <c:v>59177</c:v>
                </c:pt>
                <c:pt idx="2775">
                  <c:v>59184</c:v>
                </c:pt>
                <c:pt idx="2776">
                  <c:v>59191</c:v>
                </c:pt>
                <c:pt idx="2777">
                  <c:v>59198</c:v>
                </c:pt>
                <c:pt idx="2778">
                  <c:v>59205</c:v>
                </c:pt>
                <c:pt idx="2779">
                  <c:v>59212</c:v>
                </c:pt>
                <c:pt idx="2780">
                  <c:v>59219</c:v>
                </c:pt>
                <c:pt idx="2781">
                  <c:v>59226</c:v>
                </c:pt>
                <c:pt idx="2782">
                  <c:v>59233</c:v>
                </c:pt>
                <c:pt idx="2783">
                  <c:v>59240</c:v>
                </c:pt>
                <c:pt idx="2784">
                  <c:v>59247</c:v>
                </c:pt>
                <c:pt idx="2785">
                  <c:v>59258</c:v>
                </c:pt>
                <c:pt idx="2786">
                  <c:v>59261</c:v>
                </c:pt>
                <c:pt idx="2787">
                  <c:v>59268</c:v>
                </c:pt>
                <c:pt idx="2788">
                  <c:v>59275</c:v>
                </c:pt>
                <c:pt idx="2789">
                  <c:v>59282</c:v>
                </c:pt>
                <c:pt idx="2790">
                  <c:v>59289</c:v>
                </c:pt>
                <c:pt idx="2791">
                  <c:v>59296</c:v>
                </c:pt>
                <c:pt idx="2792">
                  <c:v>59303</c:v>
                </c:pt>
                <c:pt idx="2793">
                  <c:v>59310</c:v>
                </c:pt>
                <c:pt idx="2794">
                  <c:v>59317</c:v>
                </c:pt>
                <c:pt idx="2795">
                  <c:v>59324</c:v>
                </c:pt>
                <c:pt idx="2796">
                  <c:v>59331</c:v>
                </c:pt>
                <c:pt idx="2797">
                  <c:v>59338</c:v>
                </c:pt>
                <c:pt idx="2798">
                  <c:v>59345</c:v>
                </c:pt>
                <c:pt idx="2799">
                  <c:v>59352</c:v>
                </c:pt>
                <c:pt idx="2800">
                  <c:v>59359</c:v>
                </c:pt>
                <c:pt idx="2801">
                  <c:v>59366</c:v>
                </c:pt>
                <c:pt idx="2802">
                  <c:v>59373</c:v>
                </c:pt>
                <c:pt idx="2803">
                  <c:v>59380</c:v>
                </c:pt>
                <c:pt idx="2804">
                  <c:v>59387</c:v>
                </c:pt>
                <c:pt idx="2805">
                  <c:v>59394</c:v>
                </c:pt>
                <c:pt idx="2806">
                  <c:v>59401</c:v>
                </c:pt>
                <c:pt idx="2807">
                  <c:v>59408</c:v>
                </c:pt>
                <c:pt idx="2808">
                  <c:v>59415</c:v>
                </c:pt>
                <c:pt idx="2809">
                  <c:v>59422</c:v>
                </c:pt>
                <c:pt idx="2810">
                  <c:v>59429</c:v>
                </c:pt>
                <c:pt idx="2811">
                  <c:v>59436</c:v>
                </c:pt>
                <c:pt idx="2812">
                  <c:v>59443</c:v>
                </c:pt>
                <c:pt idx="2813">
                  <c:v>59450</c:v>
                </c:pt>
                <c:pt idx="2814">
                  <c:v>59457</c:v>
                </c:pt>
                <c:pt idx="2815">
                  <c:v>59464</c:v>
                </c:pt>
                <c:pt idx="2816">
                  <c:v>59471</c:v>
                </c:pt>
                <c:pt idx="2817">
                  <c:v>59478</c:v>
                </c:pt>
                <c:pt idx="2818">
                  <c:v>59488</c:v>
                </c:pt>
                <c:pt idx="2819">
                  <c:v>59492</c:v>
                </c:pt>
                <c:pt idx="2820">
                  <c:v>59499</c:v>
                </c:pt>
                <c:pt idx="2821">
                  <c:v>59506</c:v>
                </c:pt>
                <c:pt idx="2822">
                  <c:v>59513</c:v>
                </c:pt>
                <c:pt idx="2823">
                  <c:v>59520</c:v>
                </c:pt>
                <c:pt idx="2824">
                  <c:v>59527</c:v>
                </c:pt>
                <c:pt idx="2825">
                  <c:v>59534</c:v>
                </c:pt>
                <c:pt idx="2826">
                  <c:v>59541</c:v>
                </c:pt>
                <c:pt idx="2827">
                  <c:v>59548</c:v>
                </c:pt>
                <c:pt idx="2828">
                  <c:v>59555</c:v>
                </c:pt>
                <c:pt idx="2829">
                  <c:v>59562</c:v>
                </c:pt>
                <c:pt idx="2830">
                  <c:v>59569</c:v>
                </c:pt>
                <c:pt idx="2831">
                  <c:v>59576</c:v>
                </c:pt>
                <c:pt idx="2832">
                  <c:v>59583</c:v>
                </c:pt>
                <c:pt idx="2833">
                  <c:v>59590</c:v>
                </c:pt>
                <c:pt idx="2834">
                  <c:v>59597</c:v>
                </c:pt>
                <c:pt idx="2835">
                  <c:v>59604</c:v>
                </c:pt>
                <c:pt idx="2836">
                  <c:v>59611</c:v>
                </c:pt>
                <c:pt idx="2837">
                  <c:v>59618</c:v>
                </c:pt>
                <c:pt idx="2838">
                  <c:v>59625</c:v>
                </c:pt>
                <c:pt idx="2839">
                  <c:v>59632</c:v>
                </c:pt>
                <c:pt idx="2840">
                  <c:v>59643</c:v>
                </c:pt>
                <c:pt idx="2841">
                  <c:v>59646</c:v>
                </c:pt>
                <c:pt idx="2842">
                  <c:v>59653</c:v>
                </c:pt>
                <c:pt idx="2843">
                  <c:v>59660</c:v>
                </c:pt>
                <c:pt idx="2844">
                  <c:v>59667</c:v>
                </c:pt>
                <c:pt idx="2845">
                  <c:v>59674</c:v>
                </c:pt>
                <c:pt idx="2846">
                  <c:v>59681</c:v>
                </c:pt>
                <c:pt idx="2847">
                  <c:v>59688</c:v>
                </c:pt>
                <c:pt idx="2848">
                  <c:v>59695</c:v>
                </c:pt>
                <c:pt idx="2849">
                  <c:v>59702</c:v>
                </c:pt>
                <c:pt idx="2850">
                  <c:v>59709</c:v>
                </c:pt>
                <c:pt idx="2851">
                  <c:v>59716</c:v>
                </c:pt>
                <c:pt idx="2852">
                  <c:v>59723</c:v>
                </c:pt>
                <c:pt idx="2853">
                  <c:v>59730</c:v>
                </c:pt>
                <c:pt idx="2854">
                  <c:v>59737</c:v>
                </c:pt>
                <c:pt idx="2855">
                  <c:v>59744</c:v>
                </c:pt>
                <c:pt idx="2856">
                  <c:v>59751</c:v>
                </c:pt>
                <c:pt idx="2857">
                  <c:v>59758</c:v>
                </c:pt>
                <c:pt idx="2858">
                  <c:v>59765</c:v>
                </c:pt>
                <c:pt idx="2859">
                  <c:v>59772</c:v>
                </c:pt>
                <c:pt idx="2860">
                  <c:v>59779</c:v>
                </c:pt>
                <c:pt idx="2861">
                  <c:v>59786</c:v>
                </c:pt>
                <c:pt idx="2862">
                  <c:v>59793</c:v>
                </c:pt>
                <c:pt idx="2863">
                  <c:v>59800</c:v>
                </c:pt>
                <c:pt idx="2864">
                  <c:v>59807</c:v>
                </c:pt>
                <c:pt idx="2865">
                  <c:v>59814</c:v>
                </c:pt>
                <c:pt idx="2866">
                  <c:v>59821</c:v>
                </c:pt>
                <c:pt idx="2867">
                  <c:v>59828</c:v>
                </c:pt>
                <c:pt idx="2868">
                  <c:v>59835</c:v>
                </c:pt>
                <c:pt idx="2869">
                  <c:v>59842</c:v>
                </c:pt>
                <c:pt idx="2870">
                  <c:v>59849</c:v>
                </c:pt>
                <c:pt idx="2871">
                  <c:v>59856</c:v>
                </c:pt>
                <c:pt idx="2872">
                  <c:v>59863</c:v>
                </c:pt>
                <c:pt idx="2873">
                  <c:v>59870</c:v>
                </c:pt>
                <c:pt idx="2874">
                  <c:v>59877</c:v>
                </c:pt>
                <c:pt idx="2875">
                  <c:v>59884</c:v>
                </c:pt>
                <c:pt idx="2876">
                  <c:v>59891</c:v>
                </c:pt>
                <c:pt idx="2877">
                  <c:v>59901</c:v>
                </c:pt>
                <c:pt idx="2878">
                  <c:v>59908</c:v>
                </c:pt>
                <c:pt idx="2879">
                  <c:v>59915</c:v>
                </c:pt>
                <c:pt idx="2880">
                  <c:v>59923</c:v>
                </c:pt>
                <c:pt idx="2881">
                  <c:v>59929</c:v>
                </c:pt>
                <c:pt idx="2882">
                  <c:v>59936</c:v>
                </c:pt>
                <c:pt idx="2883">
                  <c:v>59943</c:v>
                </c:pt>
                <c:pt idx="2884">
                  <c:v>59951</c:v>
                </c:pt>
                <c:pt idx="2885">
                  <c:v>59957</c:v>
                </c:pt>
                <c:pt idx="2886">
                  <c:v>59964</c:v>
                </c:pt>
                <c:pt idx="2887">
                  <c:v>59971</c:v>
                </c:pt>
                <c:pt idx="2888">
                  <c:v>59978</c:v>
                </c:pt>
                <c:pt idx="2889">
                  <c:v>59985</c:v>
                </c:pt>
                <c:pt idx="2890">
                  <c:v>59992</c:v>
                </c:pt>
                <c:pt idx="2891">
                  <c:v>60001</c:v>
                </c:pt>
                <c:pt idx="2892">
                  <c:v>60006</c:v>
                </c:pt>
                <c:pt idx="2893">
                  <c:v>60013</c:v>
                </c:pt>
                <c:pt idx="2894">
                  <c:v>60020</c:v>
                </c:pt>
                <c:pt idx="2895">
                  <c:v>60028</c:v>
                </c:pt>
                <c:pt idx="2896">
                  <c:v>60034</c:v>
                </c:pt>
                <c:pt idx="2897">
                  <c:v>60041</c:v>
                </c:pt>
                <c:pt idx="2898">
                  <c:v>60049</c:v>
                </c:pt>
                <c:pt idx="2899">
                  <c:v>60055</c:v>
                </c:pt>
                <c:pt idx="2900">
                  <c:v>60062</c:v>
                </c:pt>
                <c:pt idx="2901">
                  <c:v>60069</c:v>
                </c:pt>
                <c:pt idx="2902">
                  <c:v>60076</c:v>
                </c:pt>
                <c:pt idx="2903">
                  <c:v>60083</c:v>
                </c:pt>
                <c:pt idx="2904">
                  <c:v>60090</c:v>
                </c:pt>
                <c:pt idx="2905">
                  <c:v>60097</c:v>
                </c:pt>
                <c:pt idx="2906">
                  <c:v>60104</c:v>
                </c:pt>
                <c:pt idx="2907">
                  <c:v>60111</c:v>
                </c:pt>
                <c:pt idx="2908">
                  <c:v>60118</c:v>
                </c:pt>
                <c:pt idx="2909">
                  <c:v>60125</c:v>
                </c:pt>
                <c:pt idx="2910">
                  <c:v>60132</c:v>
                </c:pt>
                <c:pt idx="2911">
                  <c:v>60140</c:v>
                </c:pt>
                <c:pt idx="2912">
                  <c:v>60147</c:v>
                </c:pt>
                <c:pt idx="2913">
                  <c:v>60153</c:v>
                </c:pt>
                <c:pt idx="2914">
                  <c:v>60160</c:v>
                </c:pt>
                <c:pt idx="2915">
                  <c:v>60167</c:v>
                </c:pt>
                <c:pt idx="2916">
                  <c:v>60174</c:v>
                </c:pt>
                <c:pt idx="2917">
                  <c:v>60181</c:v>
                </c:pt>
                <c:pt idx="2918">
                  <c:v>60189</c:v>
                </c:pt>
                <c:pt idx="2919">
                  <c:v>60195</c:v>
                </c:pt>
                <c:pt idx="2920">
                  <c:v>60202</c:v>
                </c:pt>
                <c:pt idx="2921">
                  <c:v>60209</c:v>
                </c:pt>
                <c:pt idx="2922">
                  <c:v>60216</c:v>
                </c:pt>
                <c:pt idx="2923">
                  <c:v>60223</c:v>
                </c:pt>
                <c:pt idx="2924">
                  <c:v>60230</c:v>
                </c:pt>
                <c:pt idx="2925">
                  <c:v>60237</c:v>
                </c:pt>
                <c:pt idx="2926">
                  <c:v>60244</c:v>
                </c:pt>
                <c:pt idx="2927">
                  <c:v>60251</c:v>
                </c:pt>
                <c:pt idx="2928">
                  <c:v>60258</c:v>
                </c:pt>
                <c:pt idx="2929">
                  <c:v>60267</c:v>
                </c:pt>
                <c:pt idx="2930">
                  <c:v>60274</c:v>
                </c:pt>
                <c:pt idx="2931">
                  <c:v>60281</c:v>
                </c:pt>
                <c:pt idx="2932">
                  <c:v>60288</c:v>
                </c:pt>
                <c:pt idx="2933">
                  <c:v>60295</c:v>
                </c:pt>
                <c:pt idx="2934">
                  <c:v>60302</c:v>
                </c:pt>
                <c:pt idx="2935">
                  <c:v>60309</c:v>
                </c:pt>
                <c:pt idx="2936">
                  <c:v>60316</c:v>
                </c:pt>
                <c:pt idx="2937">
                  <c:v>60323</c:v>
                </c:pt>
                <c:pt idx="2938">
                  <c:v>60330</c:v>
                </c:pt>
                <c:pt idx="2939">
                  <c:v>60337</c:v>
                </c:pt>
                <c:pt idx="2940">
                  <c:v>60344</c:v>
                </c:pt>
                <c:pt idx="2941">
                  <c:v>60351</c:v>
                </c:pt>
                <c:pt idx="2942">
                  <c:v>60359</c:v>
                </c:pt>
                <c:pt idx="2943">
                  <c:v>60366</c:v>
                </c:pt>
                <c:pt idx="2944">
                  <c:v>60373</c:v>
                </c:pt>
                <c:pt idx="2945">
                  <c:v>60380</c:v>
                </c:pt>
                <c:pt idx="2946">
                  <c:v>60387</c:v>
                </c:pt>
                <c:pt idx="2947">
                  <c:v>60394</c:v>
                </c:pt>
                <c:pt idx="2948">
                  <c:v>60401</c:v>
                </c:pt>
                <c:pt idx="2949">
                  <c:v>60408</c:v>
                </c:pt>
                <c:pt idx="2950">
                  <c:v>60415</c:v>
                </c:pt>
                <c:pt idx="2951">
                  <c:v>60422</c:v>
                </c:pt>
                <c:pt idx="2952">
                  <c:v>60429</c:v>
                </c:pt>
                <c:pt idx="2953">
                  <c:v>60436</c:v>
                </c:pt>
                <c:pt idx="2954">
                  <c:v>60443</c:v>
                </c:pt>
                <c:pt idx="2955">
                  <c:v>60450</c:v>
                </c:pt>
                <c:pt idx="2956">
                  <c:v>60457</c:v>
                </c:pt>
                <c:pt idx="2957">
                  <c:v>60464</c:v>
                </c:pt>
                <c:pt idx="2958">
                  <c:v>60471</c:v>
                </c:pt>
                <c:pt idx="2959">
                  <c:v>60478</c:v>
                </c:pt>
                <c:pt idx="2960">
                  <c:v>60485</c:v>
                </c:pt>
                <c:pt idx="2961">
                  <c:v>60492</c:v>
                </c:pt>
                <c:pt idx="2962">
                  <c:v>60499</c:v>
                </c:pt>
                <c:pt idx="2963">
                  <c:v>60506</c:v>
                </c:pt>
                <c:pt idx="2964">
                  <c:v>60513</c:v>
                </c:pt>
                <c:pt idx="2965">
                  <c:v>60520</c:v>
                </c:pt>
                <c:pt idx="2966">
                  <c:v>60527</c:v>
                </c:pt>
                <c:pt idx="2967">
                  <c:v>60534</c:v>
                </c:pt>
                <c:pt idx="2968">
                  <c:v>60541</c:v>
                </c:pt>
                <c:pt idx="2969">
                  <c:v>60548</c:v>
                </c:pt>
                <c:pt idx="2970">
                  <c:v>60555</c:v>
                </c:pt>
                <c:pt idx="2971">
                  <c:v>60562</c:v>
                </c:pt>
                <c:pt idx="2972">
                  <c:v>60569</c:v>
                </c:pt>
                <c:pt idx="2973">
                  <c:v>60576</c:v>
                </c:pt>
                <c:pt idx="2974">
                  <c:v>60583</c:v>
                </c:pt>
                <c:pt idx="2975">
                  <c:v>60590</c:v>
                </c:pt>
                <c:pt idx="2976">
                  <c:v>60598</c:v>
                </c:pt>
                <c:pt idx="2977">
                  <c:v>60604</c:v>
                </c:pt>
                <c:pt idx="2978">
                  <c:v>60611</c:v>
                </c:pt>
                <c:pt idx="2979">
                  <c:v>60618</c:v>
                </c:pt>
                <c:pt idx="2980">
                  <c:v>60625</c:v>
                </c:pt>
                <c:pt idx="2981">
                  <c:v>60632</c:v>
                </c:pt>
                <c:pt idx="2982">
                  <c:v>60639</c:v>
                </c:pt>
                <c:pt idx="2983">
                  <c:v>60646</c:v>
                </c:pt>
                <c:pt idx="2984">
                  <c:v>60653</c:v>
                </c:pt>
                <c:pt idx="2985">
                  <c:v>60660</c:v>
                </c:pt>
                <c:pt idx="2986">
                  <c:v>60667</c:v>
                </c:pt>
                <c:pt idx="2987">
                  <c:v>60674</c:v>
                </c:pt>
                <c:pt idx="2988">
                  <c:v>60681</c:v>
                </c:pt>
                <c:pt idx="2989">
                  <c:v>60688</c:v>
                </c:pt>
                <c:pt idx="2990">
                  <c:v>60695</c:v>
                </c:pt>
                <c:pt idx="2991">
                  <c:v>60702</c:v>
                </c:pt>
                <c:pt idx="2992">
                  <c:v>60709</c:v>
                </c:pt>
                <c:pt idx="2993">
                  <c:v>60716</c:v>
                </c:pt>
                <c:pt idx="2994">
                  <c:v>60723</c:v>
                </c:pt>
                <c:pt idx="2995">
                  <c:v>60730</c:v>
                </c:pt>
                <c:pt idx="2996">
                  <c:v>60737</c:v>
                </c:pt>
                <c:pt idx="2997">
                  <c:v>60744</c:v>
                </c:pt>
                <c:pt idx="2998">
                  <c:v>60751</c:v>
                </c:pt>
                <c:pt idx="2999">
                  <c:v>60758</c:v>
                </c:pt>
                <c:pt idx="3000">
                  <c:v>60765</c:v>
                </c:pt>
                <c:pt idx="3001">
                  <c:v>60772</c:v>
                </c:pt>
                <c:pt idx="3002">
                  <c:v>60779</c:v>
                </c:pt>
                <c:pt idx="3003">
                  <c:v>60786</c:v>
                </c:pt>
                <c:pt idx="3004">
                  <c:v>60793</c:v>
                </c:pt>
                <c:pt idx="3005">
                  <c:v>60800</c:v>
                </c:pt>
                <c:pt idx="3006">
                  <c:v>60807</c:v>
                </c:pt>
                <c:pt idx="3007">
                  <c:v>60814</c:v>
                </c:pt>
                <c:pt idx="3008">
                  <c:v>60821</c:v>
                </c:pt>
                <c:pt idx="3009">
                  <c:v>60828</c:v>
                </c:pt>
                <c:pt idx="3010">
                  <c:v>60835</c:v>
                </c:pt>
                <c:pt idx="3011">
                  <c:v>60842</c:v>
                </c:pt>
                <c:pt idx="3012">
                  <c:v>60849</c:v>
                </c:pt>
                <c:pt idx="3013">
                  <c:v>60856</c:v>
                </c:pt>
                <c:pt idx="3014">
                  <c:v>60863</c:v>
                </c:pt>
                <c:pt idx="3015">
                  <c:v>60870</c:v>
                </c:pt>
                <c:pt idx="3016">
                  <c:v>60877</c:v>
                </c:pt>
                <c:pt idx="3017">
                  <c:v>60884</c:v>
                </c:pt>
                <c:pt idx="3018">
                  <c:v>60891</c:v>
                </c:pt>
                <c:pt idx="3019">
                  <c:v>60898</c:v>
                </c:pt>
                <c:pt idx="3020">
                  <c:v>60905</c:v>
                </c:pt>
                <c:pt idx="3021">
                  <c:v>60912</c:v>
                </c:pt>
                <c:pt idx="3022">
                  <c:v>60919</c:v>
                </c:pt>
                <c:pt idx="3023">
                  <c:v>60926</c:v>
                </c:pt>
                <c:pt idx="3024">
                  <c:v>60933</c:v>
                </c:pt>
                <c:pt idx="3025">
                  <c:v>60940</c:v>
                </c:pt>
                <c:pt idx="3026">
                  <c:v>60948</c:v>
                </c:pt>
                <c:pt idx="3027">
                  <c:v>60954</c:v>
                </c:pt>
                <c:pt idx="3028">
                  <c:v>60962</c:v>
                </c:pt>
                <c:pt idx="3029">
                  <c:v>60968</c:v>
                </c:pt>
                <c:pt idx="3030">
                  <c:v>60975</c:v>
                </c:pt>
                <c:pt idx="3031">
                  <c:v>60982</c:v>
                </c:pt>
                <c:pt idx="3032">
                  <c:v>60989</c:v>
                </c:pt>
                <c:pt idx="3033">
                  <c:v>61001</c:v>
                </c:pt>
                <c:pt idx="3034">
                  <c:v>61004</c:v>
                </c:pt>
                <c:pt idx="3035">
                  <c:v>61011</c:v>
                </c:pt>
                <c:pt idx="3036">
                  <c:v>61018</c:v>
                </c:pt>
                <c:pt idx="3037">
                  <c:v>61025</c:v>
                </c:pt>
                <c:pt idx="3038">
                  <c:v>61032</c:v>
                </c:pt>
                <c:pt idx="3039">
                  <c:v>61039</c:v>
                </c:pt>
                <c:pt idx="3040">
                  <c:v>61046</c:v>
                </c:pt>
                <c:pt idx="3041">
                  <c:v>61053</c:v>
                </c:pt>
                <c:pt idx="3042">
                  <c:v>61060</c:v>
                </c:pt>
                <c:pt idx="3043">
                  <c:v>61067</c:v>
                </c:pt>
                <c:pt idx="3044">
                  <c:v>61074</c:v>
                </c:pt>
                <c:pt idx="3045">
                  <c:v>61081</c:v>
                </c:pt>
                <c:pt idx="3046">
                  <c:v>61092</c:v>
                </c:pt>
                <c:pt idx="3047">
                  <c:v>61095</c:v>
                </c:pt>
                <c:pt idx="3048">
                  <c:v>61102</c:v>
                </c:pt>
                <c:pt idx="3049">
                  <c:v>61109</c:v>
                </c:pt>
                <c:pt idx="3050">
                  <c:v>61116</c:v>
                </c:pt>
                <c:pt idx="3051">
                  <c:v>61123</c:v>
                </c:pt>
                <c:pt idx="3052">
                  <c:v>61130</c:v>
                </c:pt>
                <c:pt idx="3053">
                  <c:v>61137</c:v>
                </c:pt>
                <c:pt idx="3054">
                  <c:v>61144</c:v>
                </c:pt>
                <c:pt idx="3055">
                  <c:v>61151</c:v>
                </c:pt>
                <c:pt idx="3056">
                  <c:v>61158</c:v>
                </c:pt>
                <c:pt idx="3057">
                  <c:v>61165</c:v>
                </c:pt>
                <c:pt idx="3058">
                  <c:v>61172</c:v>
                </c:pt>
                <c:pt idx="3059">
                  <c:v>61179</c:v>
                </c:pt>
                <c:pt idx="3060">
                  <c:v>61186</c:v>
                </c:pt>
                <c:pt idx="3061">
                  <c:v>61193</c:v>
                </c:pt>
                <c:pt idx="3062">
                  <c:v>61200</c:v>
                </c:pt>
                <c:pt idx="3063">
                  <c:v>61207</c:v>
                </c:pt>
                <c:pt idx="3064">
                  <c:v>61214</c:v>
                </c:pt>
                <c:pt idx="3065">
                  <c:v>61221</c:v>
                </c:pt>
                <c:pt idx="3066">
                  <c:v>61228</c:v>
                </c:pt>
                <c:pt idx="3067">
                  <c:v>61235</c:v>
                </c:pt>
                <c:pt idx="3068">
                  <c:v>61242</c:v>
                </c:pt>
                <c:pt idx="3069">
                  <c:v>61249</c:v>
                </c:pt>
                <c:pt idx="3070">
                  <c:v>61256</c:v>
                </c:pt>
                <c:pt idx="3071">
                  <c:v>61263</c:v>
                </c:pt>
                <c:pt idx="3072">
                  <c:v>61270</c:v>
                </c:pt>
                <c:pt idx="3073">
                  <c:v>61277</c:v>
                </c:pt>
                <c:pt idx="3074">
                  <c:v>61284</c:v>
                </c:pt>
                <c:pt idx="3075">
                  <c:v>61291</c:v>
                </c:pt>
                <c:pt idx="3076">
                  <c:v>61298</c:v>
                </c:pt>
                <c:pt idx="3077">
                  <c:v>61305</c:v>
                </c:pt>
                <c:pt idx="3078">
                  <c:v>61315</c:v>
                </c:pt>
                <c:pt idx="3079">
                  <c:v>61319</c:v>
                </c:pt>
                <c:pt idx="3080">
                  <c:v>61326</c:v>
                </c:pt>
                <c:pt idx="3081">
                  <c:v>61333</c:v>
                </c:pt>
                <c:pt idx="3082">
                  <c:v>61340</c:v>
                </c:pt>
                <c:pt idx="3083">
                  <c:v>61347</c:v>
                </c:pt>
                <c:pt idx="3084">
                  <c:v>61354</c:v>
                </c:pt>
                <c:pt idx="3085">
                  <c:v>61361</c:v>
                </c:pt>
                <c:pt idx="3086">
                  <c:v>61368</c:v>
                </c:pt>
                <c:pt idx="3087">
                  <c:v>61375</c:v>
                </c:pt>
                <c:pt idx="3088">
                  <c:v>61382</c:v>
                </c:pt>
                <c:pt idx="3089">
                  <c:v>61389</c:v>
                </c:pt>
                <c:pt idx="3090">
                  <c:v>61396</c:v>
                </c:pt>
                <c:pt idx="3091">
                  <c:v>61403</c:v>
                </c:pt>
                <c:pt idx="3092">
                  <c:v>61410</c:v>
                </c:pt>
                <c:pt idx="3093">
                  <c:v>61417</c:v>
                </c:pt>
                <c:pt idx="3094">
                  <c:v>61424</c:v>
                </c:pt>
                <c:pt idx="3095">
                  <c:v>61431</c:v>
                </c:pt>
                <c:pt idx="3096">
                  <c:v>61438</c:v>
                </c:pt>
                <c:pt idx="3097">
                  <c:v>61445</c:v>
                </c:pt>
                <c:pt idx="3098">
                  <c:v>61452</c:v>
                </c:pt>
                <c:pt idx="3099">
                  <c:v>61459</c:v>
                </c:pt>
                <c:pt idx="3100">
                  <c:v>61466</c:v>
                </c:pt>
                <c:pt idx="3101">
                  <c:v>61477</c:v>
                </c:pt>
                <c:pt idx="3102">
                  <c:v>61480</c:v>
                </c:pt>
                <c:pt idx="3103">
                  <c:v>61487</c:v>
                </c:pt>
                <c:pt idx="3104">
                  <c:v>61494</c:v>
                </c:pt>
                <c:pt idx="3105">
                  <c:v>61501</c:v>
                </c:pt>
                <c:pt idx="3106">
                  <c:v>61508</c:v>
                </c:pt>
                <c:pt idx="3107">
                  <c:v>61515</c:v>
                </c:pt>
                <c:pt idx="3108">
                  <c:v>61522</c:v>
                </c:pt>
                <c:pt idx="3109">
                  <c:v>61529</c:v>
                </c:pt>
                <c:pt idx="3110">
                  <c:v>61536</c:v>
                </c:pt>
                <c:pt idx="3111">
                  <c:v>61543</c:v>
                </c:pt>
                <c:pt idx="3112">
                  <c:v>61550</c:v>
                </c:pt>
                <c:pt idx="3113">
                  <c:v>61557</c:v>
                </c:pt>
                <c:pt idx="3114">
                  <c:v>61564</c:v>
                </c:pt>
                <c:pt idx="3115">
                  <c:v>61571</c:v>
                </c:pt>
                <c:pt idx="3116">
                  <c:v>61578</c:v>
                </c:pt>
                <c:pt idx="3117">
                  <c:v>61585</c:v>
                </c:pt>
                <c:pt idx="3118">
                  <c:v>61592</c:v>
                </c:pt>
                <c:pt idx="3119">
                  <c:v>61599</c:v>
                </c:pt>
                <c:pt idx="3120">
                  <c:v>61606</c:v>
                </c:pt>
                <c:pt idx="3121">
                  <c:v>61613</c:v>
                </c:pt>
                <c:pt idx="3122">
                  <c:v>61620</c:v>
                </c:pt>
                <c:pt idx="3123">
                  <c:v>61627</c:v>
                </c:pt>
                <c:pt idx="3124">
                  <c:v>61634</c:v>
                </c:pt>
                <c:pt idx="3125">
                  <c:v>61641</c:v>
                </c:pt>
                <c:pt idx="3126">
                  <c:v>61648</c:v>
                </c:pt>
                <c:pt idx="3127">
                  <c:v>61655</c:v>
                </c:pt>
                <c:pt idx="3128">
                  <c:v>61662</c:v>
                </c:pt>
                <c:pt idx="3129">
                  <c:v>61669</c:v>
                </c:pt>
                <c:pt idx="3130">
                  <c:v>61676</c:v>
                </c:pt>
                <c:pt idx="3131">
                  <c:v>61683</c:v>
                </c:pt>
                <c:pt idx="3132">
                  <c:v>61690</c:v>
                </c:pt>
                <c:pt idx="3133">
                  <c:v>61697</c:v>
                </c:pt>
                <c:pt idx="3134">
                  <c:v>61704</c:v>
                </c:pt>
                <c:pt idx="3135">
                  <c:v>61711</c:v>
                </c:pt>
                <c:pt idx="3136">
                  <c:v>61718</c:v>
                </c:pt>
                <c:pt idx="3137">
                  <c:v>61728</c:v>
                </c:pt>
                <c:pt idx="3138">
                  <c:v>61735</c:v>
                </c:pt>
                <c:pt idx="3139">
                  <c:v>61742</c:v>
                </c:pt>
                <c:pt idx="3140">
                  <c:v>61750</c:v>
                </c:pt>
                <c:pt idx="3141">
                  <c:v>61756</c:v>
                </c:pt>
                <c:pt idx="3142">
                  <c:v>61763</c:v>
                </c:pt>
                <c:pt idx="3143">
                  <c:v>61770</c:v>
                </c:pt>
                <c:pt idx="3144">
                  <c:v>61778</c:v>
                </c:pt>
                <c:pt idx="3145">
                  <c:v>61784</c:v>
                </c:pt>
                <c:pt idx="3146">
                  <c:v>61791</c:v>
                </c:pt>
                <c:pt idx="3147">
                  <c:v>61798</c:v>
                </c:pt>
                <c:pt idx="3148">
                  <c:v>61805</c:v>
                </c:pt>
                <c:pt idx="3149">
                  <c:v>61812</c:v>
                </c:pt>
                <c:pt idx="3150">
                  <c:v>61819</c:v>
                </c:pt>
                <c:pt idx="3151">
                  <c:v>61826</c:v>
                </c:pt>
                <c:pt idx="3152">
                  <c:v>61835</c:v>
                </c:pt>
                <c:pt idx="3153">
                  <c:v>61840</c:v>
                </c:pt>
                <c:pt idx="3154">
                  <c:v>61847</c:v>
                </c:pt>
                <c:pt idx="3155">
                  <c:v>61855</c:v>
                </c:pt>
                <c:pt idx="3156">
                  <c:v>61861</c:v>
                </c:pt>
                <c:pt idx="3157">
                  <c:v>61868</c:v>
                </c:pt>
                <c:pt idx="3158">
                  <c:v>61876</c:v>
                </c:pt>
                <c:pt idx="3159">
                  <c:v>61882</c:v>
                </c:pt>
                <c:pt idx="3160">
                  <c:v>61889</c:v>
                </c:pt>
                <c:pt idx="3161">
                  <c:v>61896</c:v>
                </c:pt>
                <c:pt idx="3162">
                  <c:v>61903</c:v>
                </c:pt>
                <c:pt idx="3163">
                  <c:v>61910</c:v>
                </c:pt>
                <c:pt idx="3164">
                  <c:v>61917</c:v>
                </c:pt>
                <c:pt idx="3165">
                  <c:v>61924</c:v>
                </c:pt>
                <c:pt idx="3166">
                  <c:v>61931</c:v>
                </c:pt>
                <c:pt idx="3167">
                  <c:v>61938</c:v>
                </c:pt>
                <c:pt idx="3168">
                  <c:v>61945</c:v>
                </c:pt>
                <c:pt idx="3169">
                  <c:v>61952</c:v>
                </c:pt>
                <c:pt idx="3170">
                  <c:v>61959</c:v>
                </c:pt>
                <c:pt idx="3171">
                  <c:v>61967</c:v>
                </c:pt>
                <c:pt idx="3172">
                  <c:v>61974</c:v>
                </c:pt>
                <c:pt idx="3173">
                  <c:v>61980</c:v>
                </c:pt>
                <c:pt idx="3174">
                  <c:v>61987</c:v>
                </c:pt>
                <c:pt idx="3175">
                  <c:v>61994</c:v>
                </c:pt>
                <c:pt idx="3176">
                  <c:v>62001</c:v>
                </c:pt>
                <c:pt idx="3177">
                  <c:v>62008</c:v>
                </c:pt>
                <c:pt idx="3178">
                  <c:v>62016</c:v>
                </c:pt>
                <c:pt idx="3179">
                  <c:v>62022</c:v>
                </c:pt>
                <c:pt idx="3180">
                  <c:v>62029</c:v>
                </c:pt>
                <c:pt idx="3181">
                  <c:v>62036</c:v>
                </c:pt>
                <c:pt idx="3182">
                  <c:v>62044</c:v>
                </c:pt>
                <c:pt idx="3183">
                  <c:v>62050</c:v>
                </c:pt>
                <c:pt idx="3184">
                  <c:v>62057</c:v>
                </c:pt>
                <c:pt idx="3185">
                  <c:v>62064</c:v>
                </c:pt>
                <c:pt idx="3186">
                  <c:v>62071</c:v>
                </c:pt>
                <c:pt idx="3187">
                  <c:v>62078</c:v>
                </c:pt>
                <c:pt idx="3188">
                  <c:v>62085</c:v>
                </c:pt>
                <c:pt idx="3189">
                  <c:v>62093</c:v>
                </c:pt>
                <c:pt idx="3190">
                  <c:v>62100</c:v>
                </c:pt>
                <c:pt idx="3191">
                  <c:v>62107</c:v>
                </c:pt>
                <c:pt idx="3192">
                  <c:v>62114</c:v>
                </c:pt>
                <c:pt idx="3193">
                  <c:v>62121</c:v>
                </c:pt>
                <c:pt idx="3194">
                  <c:v>62128</c:v>
                </c:pt>
                <c:pt idx="3195">
                  <c:v>62135</c:v>
                </c:pt>
                <c:pt idx="3196">
                  <c:v>62142</c:v>
                </c:pt>
                <c:pt idx="3197">
                  <c:v>62149</c:v>
                </c:pt>
                <c:pt idx="3198">
                  <c:v>62156</c:v>
                </c:pt>
                <c:pt idx="3199">
                  <c:v>62163</c:v>
                </c:pt>
                <c:pt idx="3200">
                  <c:v>62170</c:v>
                </c:pt>
                <c:pt idx="3201">
                  <c:v>62177</c:v>
                </c:pt>
                <c:pt idx="3202">
                  <c:v>62186</c:v>
                </c:pt>
                <c:pt idx="3203">
                  <c:v>62193</c:v>
                </c:pt>
                <c:pt idx="3204">
                  <c:v>62200</c:v>
                </c:pt>
                <c:pt idx="3205">
                  <c:v>62207</c:v>
                </c:pt>
                <c:pt idx="3206">
                  <c:v>62214</c:v>
                </c:pt>
                <c:pt idx="3207">
                  <c:v>62221</c:v>
                </c:pt>
                <c:pt idx="3208">
                  <c:v>62228</c:v>
                </c:pt>
                <c:pt idx="3209">
                  <c:v>62235</c:v>
                </c:pt>
                <c:pt idx="3210">
                  <c:v>62242</c:v>
                </c:pt>
                <c:pt idx="3211">
                  <c:v>62249</c:v>
                </c:pt>
                <c:pt idx="3212">
                  <c:v>62256</c:v>
                </c:pt>
                <c:pt idx="3213">
                  <c:v>62263</c:v>
                </c:pt>
                <c:pt idx="3214">
                  <c:v>62270</c:v>
                </c:pt>
                <c:pt idx="3215">
                  <c:v>62277</c:v>
                </c:pt>
                <c:pt idx="3216">
                  <c:v>62284</c:v>
                </c:pt>
                <c:pt idx="3217">
                  <c:v>62291</c:v>
                </c:pt>
                <c:pt idx="3218">
                  <c:v>62298</c:v>
                </c:pt>
                <c:pt idx="3219">
                  <c:v>62305</c:v>
                </c:pt>
                <c:pt idx="3220">
                  <c:v>62312</c:v>
                </c:pt>
                <c:pt idx="3221">
                  <c:v>62319</c:v>
                </c:pt>
                <c:pt idx="3222">
                  <c:v>62326</c:v>
                </c:pt>
                <c:pt idx="3223">
                  <c:v>62333</c:v>
                </c:pt>
                <c:pt idx="3224">
                  <c:v>62340</c:v>
                </c:pt>
                <c:pt idx="3225">
                  <c:v>62347</c:v>
                </c:pt>
                <c:pt idx="3226">
                  <c:v>62354</c:v>
                </c:pt>
                <c:pt idx="3227">
                  <c:v>62361</c:v>
                </c:pt>
                <c:pt idx="3228">
                  <c:v>62368</c:v>
                </c:pt>
                <c:pt idx="3229">
                  <c:v>62375</c:v>
                </c:pt>
                <c:pt idx="3230">
                  <c:v>62382</c:v>
                </c:pt>
                <c:pt idx="3231">
                  <c:v>62389</c:v>
                </c:pt>
                <c:pt idx="3232">
                  <c:v>62396</c:v>
                </c:pt>
                <c:pt idx="3233">
                  <c:v>62403</c:v>
                </c:pt>
                <c:pt idx="3234">
                  <c:v>62410</c:v>
                </c:pt>
                <c:pt idx="3235">
                  <c:v>62417</c:v>
                </c:pt>
                <c:pt idx="3236">
                  <c:v>62425</c:v>
                </c:pt>
                <c:pt idx="3237">
                  <c:v>62431</c:v>
                </c:pt>
                <c:pt idx="3238">
                  <c:v>62438</c:v>
                </c:pt>
                <c:pt idx="3239">
                  <c:v>62445</c:v>
                </c:pt>
                <c:pt idx="3240">
                  <c:v>62456</c:v>
                </c:pt>
                <c:pt idx="3241">
                  <c:v>62460</c:v>
                </c:pt>
                <c:pt idx="3242">
                  <c:v>62466</c:v>
                </c:pt>
                <c:pt idx="3243">
                  <c:v>62473</c:v>
                </c:pt>
                <c:pt idx="3244">
                  <c:v>62480</c:v>
                </c:pt>
                <c:pt idx="3245">
                  <c:v>62487</c:v>
                </c:pt>
                <c:pt idx="3246">
                  <c:v>62494</c:v>
                </c:pt>
                <c:pt idx="3247">
                  <c:v>62501</c:v>
                </c:pt>
                <c:pt idx="3248">
                  <c:v>62508</c:v>
                </c:pt>
                <c:pt idx="3249">
                  <c:v>62515</c:v>
                </c:pt>
                <c:pt idx="3250">
                  <c:v>62522</c:v>
                </c:pt>
                <c:pt idx="3251">
                  <c:v>62529</c:v>
                </c:pt>
                <c:pt idx="3252">
                  <c:v>62536</c:v>
                </c:pt>
                <c:pt idx="3253">
                  <c:v>62543</c:v>
                </c:pt>
                <c:pt idx="3254">
                  <c:v>62550</c:v>
                </c:pt>
                <c:pt idx="3255">
                  <c:v>62557</c:v>
                </c:pt>
                <c:pt idx="3256">
                  <c:v>62564</c:v>
                </c:pt>
                <c:pt idx="3257">
                  <c:v>62571</c:v>
                </c:pt>
                <c:pt idx="3258">
                  <c:v>62578</c:v>
                </c:pt>
                <c:pt idx="3259">
                  <c:v>62585</c:v>
                </c:pt>
                <c:pt idx="3260">
                  <c:v>62592</c:v>
                </c:pt>
                <c:pt idx="3261">
                  <c:v>62599</c:v>
                </c:pt>
                <c:pt idx="3262">
                  <c:v>62606</c:v>
                </c:pt>
                <c:pt idx="3263">
                  <c:v>62613</c:v>
                </c:pt>
                <c:pt idx="3264">
                  <c:v>62620</c:v>
                </c:pt>
                <c:pt idx="3265">
                  <c:v>62627</c:v>
                </c:pt>
                <c:pt idx="3266">
                  <c:v>62634</c:v>
                </c:pt>
                <c:pt idx="3267">
                  <c:v>62641</c:v>
                </c:pt>
                <c:pt idx="3268">
                  <c:v>62648</c:v>
                </c:pt>
                <c:pt idx="3269">
                  <c:v>62655</c:v>
                </c:pt>
                <c:pt idx="3270">
                  <c:v>62662</c:v>
                </c:pt>
                <c:pt idx="3271">
                  <c:v>62669</c:v>
                </c:pt>
                <c:pt idx="3272">
                  <c:v>62676</c:v>
                </c:pt>
                <c:pt idx="3273">
                  <c:v>62683</c:v>
                </c:pt>
                <c:pt idx="3274">
                  <c:v>62690</c:v>
                </c:pt>
                <c:pt idx="3275">
                  <c:v>62697</c:v>
                </c:pt>
                <c:pt idx="3276">
                  <c:v>62704</c:v>
                </c:pt>
                <c:pt idx="3277">
                  <c:v>62711</c:v>
                </c:pt>
                <c:pt idx="3278">
                  <c:v>62718</c:v>
                </c:pt>
                <c:pt idx="3279">
                  <c:v>62725</c:v>
                </c:pt>
                <c:pt idx="3280">
                  <c:v>62732</c:v>
                </c:pt>
                <c:pt idx="3281">
                  <c:v>62739</c:v>
                </c:pt>
                <c:pt idx="3282">
                  <c:v>62746</c:v>
                </c:pt>
                <c:pt idx="3283">
                  <c:v>62753</c:v>
                </c:pt>
                <c:pt idx="3284">
                  <c:v>62760</c:v>
                </c:pt>
                <c:pt idx="3285">
                  <c:v>62767</c:v>
                </c:pt>
                <c:pt idx="3286">
                  <c:v>62774</c:v>
                </c:pt>
                <c:pt idx="3287">
                  <c:v>62781</c:v>
                </c:pt>
                <c:pt idx="3288">
                  <c:v>62789</c:v>
                </c:pt>
                <c:pt idx="3289">
                  <c:v>62795</c:v>
                </c:pt>
                <c:pt idx="3290">
                  <c:v>62802</c:v>
                </c:pt>
                <c:pt idx="3291">
                  <c:v>62809</c:v>
                </c:pt>
                <c:pt idx="3292">
                  <c:v>62816</c:v>
                </c:pt>
                <c:pt idx="3293">
                  <c:v>62823</c:v>
                </c:pt>
                <c:pt idx="3294">
                  <c:v>62830</c:v>
                </c:pt>
                <c:pt idx="3295">
                  <c:v>62837</c:v>
                </c:pt>
                <c:pt idx="3296">
                  <c:v>62844</c:v>
                </c:pt>
                <c:pt idx="3297">
                  <c:v>62851</c:v>
                </c:pt>
                <c:pt idx="3298">
                  <c:v>62858</c:v>
                </c:pt>
                <c:pt idx="3299">
                  <c:v>62865</c:v>
                </c:pt>
                <c:pt idx="3300">
                  <c:v>62872</c:v>
                </c:pt>
                <c:pt idx="3301">
                  <c:v>62879</c:v>
                </c:pt>
                <c:pt idx="3302">
                  <c:v>62886</c:v>
                </c:pt>
                <c:pt idx="3303">
                  <c:v>62893</c:v>
                </c:pt>
                <c:pt idx="3304">
                  <c:v>62900</c:v>
                </c:pt>
                <c:pt idx="3305">
                  <c:v>62907</c:v>
                </c:pt>
                <c:pt idx="3306">
                  <c:v>62914</c:v>
                </c:pt>
                <c:pt idx="3307">
                  <c:v>62921</c:v>
                </c:pt>
                <c:pt idx="3308">
                  <c:v>62928</c:v>
                </c:pt>
                <c:pt idx="3309">
                  <c:v>62935</c:v>
                </c:pt>
                <c:pt idx="3310">
                  <c:v>62942</c:v>
                </c:pt>
                <c:pt idx="3311">
                  <c:v>62949</c:v>
                </c:pt>
                <c:pt idx="3312">
                  <c:v>62956</c:v>
                </c:pt>
                <c:pt idx="3313">
                  <c:v>62963</c:v>
                </c:pt>
                <c:pt idx="3314">
                  <c:v>62970</c:v>
                </c:pt>
                <c:pt idx="3315">
                  <c:v>62977</c:v>
                </c:pt>
                <c:pt idx="3316">
                  <c:v>62984</c:v>
                </c:pt>
                <c:pt idx="3317">
                  <c:v>62991</c:v>
                </c:pt>
                <c:pt idx="3318">
                  <c:v>62998</c:v>
                </c:pt>
                <c:pt idx="3319">
                  <c:v>63005</c:v>
                </c:pt>
                <c:pt idx="3320">
                  <c:v>63012</c:v>
                </c:pt>
                <c:pt idx="3321">
                  <c:v>63019</c:v>
                </c:pt>
                <c:pt idx="3322">
                  <c:v>63026</c:v>
                </c:pt>
                <c:pt idx="3323">
                  <c:v>63033</c:v>
                </c:pt>
                <c:pt idx="3324">
                  <c:v>63040</c:v>
                </c:pt>
                <c:pt idx="3325">
                  <c:v>63047</c:v>
                </c:pt>
                <c:pt idx="3326">
                  <c:v>63054</c:v>
                </c:pt>
                <c:pt idx="3327">
                  <c:v>63061</c:v>
                </c:pt>
                <c:pt idx="3328">
                  <c:v>63068</c:v>
                </c:pt>
                <c:pt idx="3329">
                  <c:v>63075</c:v>
                </c:pt>
                <c:pt idx="3330">
                  <c:v>63082</c:v>
                </c:pt>
                <c:pt idx="3331">
                  <c:v>63089</c:v>
                </c:pt>
                <c:pt idx="3332">
                  <c:v>63096</c:v>
                </c:pt>
                <c:pt idx="3333">
                  <c:v>63103</c:v>
                </c:pt>
                <c:pt idx="3334">
                  <c:v>63110</c:v>
                </c:pt>
                <c:pt idx="3335">
                  <c:v>63117</c:v>
                </c:pt>
                <c:pt idx="3336">
                  <c:v>63124</c:v>
                </c:pt>
                <c:pt idx="3337">
                  <c:v>63131</c:v>
                </c:pt>
                <c:pt idx="3338">
                  <c:v>63138</c:v>
                </c:pt>
                <c:pt idx="3339">
                  <c:v>63145</c:v>
                </c:pt>
                <c:pt idx="3340">
                  <c:v>63153</c:v>
                </c:pt>
                <c:pt idx="3341">
                  <c:v>63159</c:v>
                </c:pt>
                <c:pt idx="3342">
                  <c:v>63166</c:v>
                </c:pt>
                <c:pt idx="3343">
                  <c:v>63173</c:v>
                </c:pt>
                <c:pt idx="3344">
                  <c:v>63180</c:v>
                </c:pt>
                <c:pt idx="3345">
                  <c:v>63188</c:v>
                </c:pt>
                <c:pt idx="3346">
                  <c:v>63195</c:v>
                </c:pt>
                <c:pt idx="3347">
                  <c:v>63202</c:v>
                </c:pt>
                <c:pt idx="3348">
                  <c:v>63209</c:v>
                </c:pt>
                <c:pt idx="3349">
                  <c:v>63216</c:v>
                </c:pt>
                <c:pt idx="3350">
                  <c:v>63223</c:v>
                </c:pt>
                <c:pt idx="3351">
                  <c:v>63230</c:v>
                </c:pt>
                <c:pt idx="3352">
                  <c:v>63237</c:v>
                </c:pt>
                <c:pt idx="3353">
                  <c:v>63244</c:v>
                </c:pt>
                <c:pt idx="3354">
                  <c:v>63251</c:v>
                </c:pt>
                <c:pt idx="3355">
                  <c:v>63258</c:v>
                </c:pt>
                <c:pt idx="3356">
                  <c:v>63265</c:v>
                </c:pt>
                <c:pt idx="3357">
                  <c:v>63276</c:v>
                </c:pt>
                <c:pt idx="3358">
                  <c:v>63279</c:v>
                </c:pt>
                <c:pt idx="3359">
                  <c:v>63286</c:v>
                </c:pt>
                <c:pt idx="3360">
                  <c:v>63293</c:v>
                </c:pt>
                <c:pt idx="3361">
                  <c:v>63300</c:v>
                </c:pt>
                <c:pt idx="3362">
                  <c:v>63307</c:v>
                </c:pt>
                <c:pt idx="3363">
                  <c:v>63314</c:v>
                </c:pt>
                <c:pt idx="3364">
                  <c:v>63321</c:v>
                </c:pt>
                <c:pt idx="3365">
                  <c:v>63328</c:v>
                </c:pt>
                <c:pt idx="3366">
                  <c:v>63335</c:v>
                </c:pt>
                <c:pt idx="3367">
                  <c:v>63342</c:v>
                </c:pt>
                <c:pt idx="3368">
                  <c:v>63349</c:v>
                </c:pt>
                <c:pt idx="3369">
                  <c:v>63356</c:v>
                </c:pt>
                <c:pt idx="3370">
                  <c:v>63363</c:v>
                </c:pt>
                <c:pt idx="3371">
                  <c:v>63370</c:v>
                </c:pt>
                <c:pt idx="3372">
                  <c:v>63377</c:v>
                </c:pt>
                <c:pt idx="3373">
                  <c:v>63384</c:v>
                </c:pt>
                <c:pt idx="3374">
                  <c:v>63391</c:v>
                </c:pt>
                <c:pt idx="3375">
                  <c:v>63398</c:v>
                </c:pt>
                <c:pt idx="3376">
                  <c:v>63405</c:v>
                </c:pt>
                <c:pt idx="3377">
                  <c:v>63412</c:v>
                </c:pt>
                <c:pt idx="3378">
                  <c:v>63419</c:v>
                </c:pt>
                <c:pt idx="3379">
                  <c:v>63426</c:v>
                </c:pt>
                <c:pt idx="3380">
                  <c:v>63433</c:v>
                </c:pt>
                <c:pt idx="3381">
                  <c:v>63440</c:v>
                </c:pt>
                <c:pt idx="3382">
                  <c:v>63447</c:v>
                </c:pt>
                <c:pt idx="3383">
                  <c:v>63454</c:v>
                </c:pt>
                <c:pt idx="3384">
                  <c:v>63461</c:v>
                </c:pt>
                <c:pt idx="3385">
                  <c:v>63468</c:v>
                </c:pt>
                <c:pt idx="3386">
                  <c:v>63475</c:v>
                </c:pt>
                <c:pt idx="3387">
                  <c:v>63482</c:v>
                </c:pt>
                <c:pt idx="3388">
                  <c:v>63489</c:v>
                </c:pt>
                <c:pt idx="3389">
                  <c:v>63496</c:v>
                </c:pt>
                <c:pt idx="3390">
                  <c:v>63506</c:v>
                </c:pt>
                <c:pt idx="3391">
                  <c:v>63510</c:v>
                </c:pt>
                <c:pt idx="3392">
                  <c:v>63517</c:v>
                </c:pt>
                <c:pt idx="3393">
                  <c:v>63524</c:v>
                </c:pt>
                <c:pt idx="3394">
                  <c:v>63531</c:v>
                </c:pt>
                <c:pt idx="3395">
                  <c:v>63538</c:v>
                </c:pt>
                <c:pt idx="3396">
                  <c:v>63545</c:v>
                </c:pt>
                <c:pt idx="3397">
                  <c:v>63552</c:v>
                </c:pt>
                <c:pt idx="3398">
                  <c:v>63559</c:v>
                </c:pt>
                <c:pt idx="3399">
                  <c:v>63566</c:v>
                </c:pt>
                <c:pt idx="3400">
                  <c:v>63573</c:v>
                </c:pt>
                <c:pt idx="3401">
                  <c:v>63580</c:v>
                </c:pt>
                <c:pt idx="3402">
                  <c:v>63587</c:v>
                </c:pt>
                <c:pt idx="3403">
                  <c:v>63594</c:v>
                </c:pt>
                <c:pt idx="3404">
                  <c:v>63601</c:v>
                </c:pt>
                <c:pt idx="3405">
                  <c:v>63608</c:v>
                </c:pt>
                <c:pt idx="3406">
                  <c:v>63615</c:v>
                </c:pt>
                <c:pt idx="3407">
                  <c:v>63622</c:v>
                </c:pt>
                <c:pt idx="3408">
                  <c:v>63629</c:v>
                </c:pt>
                <c:pt idx="3409">
                  <c:v>63636</c:v>
                </c:pt>
                <c:pt idx="3410">
                  <c:v>63643</c:v>
                </c:pt>
                <c:pt idx="3411">
                  <c:v>63650</c:v>
                </c:pt>
                <c:pt idx="3412">
                  <c:v>63661</c:v>
                </c:pt>
                <c:pt idx="3413">
                  <c:v>63664</c:v>
                </c:pt>
                <c:pt idx="3414">
                  <c:v>63671</c:v>
                </c:pt>
                <c:pt idx="3415">
                  <c:v>63678</c:v>
                </c:pt>
                <c:pt idx="3416">
                  <c:v>63685</c:v>
                </c:pt>
                <c:pt idx="3417">
                  <c:v>63692</c:v>
                </c:pt>
                <c:pt idx="3418">
                  <c:v>63699</c:v>
                </c:pt>
                <c:pt idx="3419">
                  <c:v>63706</c:v>
                </c:pt>
                <c:pt idx="3420">
                  <c:v>63713</c:v>
                </c:pt>
                <c:pt idx="3421">
                  <c:v>63720</c:v>
                </c:pt>
                <c:pt idx="3422">
                  <c:v>63727</c:v>
                </c:pt>
                <c:pt idx="3423">
                  <c:v>63734</c:v>
                </c:pt>
                <c:pt idx="3424">
                  <c:v>63741</c:v>
                </c:pt>
                <c:pt idx="3425">
                  <c:v>63748</c:v>
                </c:pt>
                <c:pt idx="3426">
                  <c:v>63755</c:v>
                </c:pt>
                <c:pt idx="3427">
                  <c:v>63762</c:v>
                </c:pt>
                <c:pt idx="3428">
                  <c:v>63769</c:v>
                </c:pt>
                <c:pt idx="3429">
                  <c:v>63776</c:v>
                </c:pt>
                <c:pt idx="3430">
                  <c:v>63783</c:v>
                </c:pt>
                <c:pt idx="3431">
                  <c:v>63790</c:v>
                </c:pt>
                <c:pt idx="3432">
                  <c:v>63797</c:v>
                </c:pt>
                <c:pt idx="3433">
                  <c:v>63804</c:v>
                </c:pt>
                <c:pt idx="3434">
                  <c:v>63811</c:v>
                </c:pt>
                <c:pt idx="3435">
                  <c:v>63818</c:v>
                </c:pt>
                <c:pt idx="3436">
                  <c:v>63825</c:v>
                </c:pt>
                <c:pt idx="3437">
                  <c:v>63832</c:v>
                </c:pt>
                <c:pt idx="3438">
                  <c:v>63839</c:v>
                </c:pt>
                <c:pt idx="3439">
                  <c:v>63846</c:v>
                </c:pt>
                <c:pt idx="3440">
                  <c:v>63853</c:v>
                </c:pt>
                <c:pt idx="3441">
                  <c:v>63860</c:v>
                </c:pt>
                <c:pt idx="3442">
                  <c:v>63867</c:v>
                </c:pt>
                <c:pt idx="3443">
                  <c:v>63874</c:v>
                </c:pt>
                <c:pt idx="3444">
                  <c:v>63881</c:v>
                </c:pt>
                <c:pt idx="3445">
                  <c:v>63888</c:v>
                </c:pt>
                <c:pt idx="3446">
                  <c:v>63895</c:v>
                </c:pt>
                <c:pt idx="3447">
                  <c:v>63902</c:v>
                </c:pt>
                <c:pt idx="3448">
                  <c:v>63909</c:v>
                </c:pt>
                <c:pt idx="3449">
                  <c:v>63919</c:v>
                </c:pt>
                <c:pt idx="3450">
                  <c:v>63926</c:v>
                </c:pt>
                <c:pt idx="3451">
                  <c:v>63933</c:v>
                </c:pt>
                <c:pt idx="3452">
                  <c:v>63941</c:v>
                </c:pt>
                <c:pt idx="3453">
                  <c:v>63947</c:v>
                </c:pt>
                <c:pt idx="3454">
                  <c:v>63954</c:v>
                </c:pt>
                <c:pt idx="3455">
                  <c:v>63961</c:v>
                </c:pt>
                <c:pt idx="3456">
                  <c:v>63969</c:v>
                </c:pt>
                <c:pt idx="3457">
                  <c:v>63975</c:v>
                </c:pt>
                <c:pt idx="3458">
                  <c:v>63982</c:v>
                </c:pt>
                <c:pt idx="3459">
                  <c:v>63989</c:v>
                </c:pt>
                <c:pt idx="3460">
                  <c:v>63996</c:v>
                </c:pt>
                <c:pt idx="3461">
                  <c:v>64003</c:v>
                </c:pt>
                <c:pt idx="3462">
                  <c:v>64010</c:v>
                </c:pt>
                <c:pt idx="3463">
                  <c:v>64019</c:v>
                </c:pt>
                <c:pt idx="3464">
                  <c:v>64024</c:v>
                </c:pt>
                <c:pt idx="3465">
                  <c:v>64031</c:v>
                </c:pt>
                <c:pt idx="3466">
                  <c:v>64038</c:v>
                </c:pt>
                <c:pt idx="3467">
                  <c:v>64046</c:v>
                </c:pt>
                <c:pt idx="3468">
                  <c:v>64052</c:v>
                </c:pt>
                <c:pt idx="3469">
                  <c:v>64059</c:v>
                </c:pt>
                <c:pt idx="3470">
                  <c:v>64067</c:v>
                </c:pt>
                <c:pt idx="3471">
                  <c:v>64073</c:v>
                </c:pt>
                <c:pt idx="3472">
                  <c:v>64080</c:v>
                </c:pt>
                <c:pt idx="3473">
                  <c:v>64087</c:v>
                </c:pt>
                <c:pt idx="3474">
                  <c:v>64094</c:v>
                </c:pt>
                <c:pt idx="3475">
                  <c:v>64101</c:v>
                </c:pt>
                <c:pt idx="3476">
                  <c:v>64108</c:v>
                </c:pt>
                <c:pt idx="3477">
                  <c:v>64115</c:v>
                </c:pt>
                <c:pt idx="3478">
                  <c:v>64122</c:v>
                </c:pt>
                <c:pt idx="3479">
                  <c:v>64129</c:v>
                </c:pt>
                <c:pt idx="3480">
                  <c:v>64136</c:v>
                </c:pt>
                <c:pt idx="3481">
                  <c:v>64143</c:v>
                </c:pt>
                <c:pt idx="3482">
                  <c:v>64150</c:v>
                </c:pt>
                <c:pt idx="3483">
                  <c:v>64158</c:v>
                </c:pt>
                <c:pt idx="3484">
                  <c:v>64165</c:v>
                </c:pt>
                <c:pt idx="3485">
                  <c:v>64171</c:v>
                </c:pt>
                <c:pt idx="3486">
                  <c:v>64178</c:v>
                </c:pt>
                <c:pt idx="3487">
                  <c:v>64185</c:v>
                </c:pt>
                <c:pt idx="3488">
                  <c:v>64192</c:v>
                </c:pt>
                <c:pt idx="3489">
                  <c:v>64199</c:v>
                </c:pt>
                <c:pt idx="3490">
                  <c:v>64207</c:v>
                </c:pt>
                <c:pt idx="3491">
                  <c:v>64213</c:v>
                </c:pt>
                <c:pt idx="3492">
                  <c:v>64220</c:v>
                </c:pt>
                <c:pt idx="3493">
                  <c:v>64227</c:v>
                </c:pt>
                <c:pt idx="3494">
                  <c:v>64235</c:v>
                </c:pt>
                <c:pt idx="3495">
                  <c:v>64241</c:v>
                </c:pt>
                <c:pt idx="3496">
                  <c:v>64248</c:v>
                </c:pt>
                <c:pt idx="3497">
                  <c:v>64255</c:v>
                </c:pt>
                <c:pt idx="3498">
                  <c:v>64262</c:v>
                </c:pt>
                <c:pt idx="3499">
                  <c:v>64269</c:v>
                </c:pt>
                <c:pt idx="3500">
                  <c:v>64276</c:v>
                </c:pt>
                <c:pt idx="3501">
                  <c:v>64284</c:v>
                </c:pt>
                <c:pt idx="3502">
                  <c:v>64291</c:v>
                </c:pt>
                <c:pt idx="3503">
                  <c:v>64298</c:v>
                </c:pt>
                <c:pt idx="3504">
                  <c:v>64305</c:v>
                </c:pt>
                <c:pt idx="3505">
                  <c:v>64312</c:v>
                </c:pt>
                <c:pt idx="3506">
                  <c:v>64319</c:v>
                </c:pt>
                <c:pt idx="3507">
                  <c:v>64326</c:v>
                </c:pt>
                <c:pt idx="3508">
                  <c:v>64333</c:v>
                </c:pt>
                <c:pt idx="3509">
                  <c:v>64340</c:v>
                </c:pt>
                <c:pt idx="3510">
                  <c:v>64347</c:v>
                </c:pt>
                <c:pt idx="3511">
                  <c:v>64354</c:v>
                </c:pt>
                <c:pt idx="3512">
                  <c:v>64361</c:v>
                </c:pt>
                <c:pt idx="3513">
                  <c:v>64368</c:v>
                </c:pt>
                <c:pt idx="3514">
                  <c:v>64375</c:v>
                </c:pt>
                <c:pt idx="3515">
                  <c:v>64382</c:v>
                </c:pt>
                <c:pt idx="3516">
                  <c:v>64389</c:v>
                </c:pt>
                <c:pt idx="3517">
                  <c:v>64398</c:v>
                </c:pt>
                <c:pt idx="3518">
                  <c:v>64405</c:v>
                </c:pt>
                <c:pt idx="3519">
                  <c:v>64412</c:v>
                </c:pt>
                <c:pt idx="3520">
                  <c:v>64419</c:v>
                </c:pt>
                <c:pt idx="3521">
                  <c:v>64426</c:v>
                </c:pt>
                <c:pt idx="3522">
                  <c:v>64433</c:v>
                </c:pt>
                <c:pt idx="3523">
                  <c:v>64440</c:v>
                </c:pt>
                <c:pt idx="3524">
                  <c:v>64447</c:v>
                </c:pt>
                <c:pt idx="3525">
                  <c:v>64454</c:v>
                </c:pt>
                <c:pt idx="3526">
                  <c:v>64461</c:v>
                </c:pt>
                <c:pt idx="3527">
                  <c:v>64468</c:v>
                </c:pt>
                <c:pt idx="3528">
                  <c:v>64475</c:v>
                </c:pt>
                <c:pt idx="3529">
                  <c:v>64482</c:v>
                </c:pt>
                <c:pt idx="3530">
                  <c:v>64489</c:v>
                </c:pt>
                <c:pt idx="3531">
                  <c:v>64496</c:v>
                </c:pt>
                <c:pt idx="3532">
                  <c:v>64503</c:v>
                </c:pt>
                <c:pt idx="3533">
                  <c:v>64510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8.5173967977780762E-3</c:v>
                </c:pt>
                <c:pt idx="1">
                  <c:v>8.5212741746776288E-3</c:v>
                </c:pt>
                <c:pt idx="2">
                  <c:v>8.5247703624968807E-3</c:v>
                </c:pt>
                <c:pt idx="3">
                  <c:v>8.5291405973908496E-3</c:v>
                </c:pt>
                <c:pt idx="4">
                  <c:v>8.5343848792795995E-3</c:v>
                </c:pt>
                <c:pt idx="5">
                  <c:v>8.5479898923424003E-3</c:v>
                </c:pt>
                <c:pt idx="6">
                  <c:v>8.5641024780613861E-3</c:v>
                </c:pt>
                <c:pt idx="7">
                  <c:v>8.5737169958832737E-3</c:v>
                </c:pt>
                <c:pt idx="8">
                  <c:v>8.5842055610196866E-3</c:v>
                </c:pt>
                <c:pt idx="9">
                  <c:v>8.5955681736304967E-3</c:v>
                </c:pt>
                <c:pt idx="10">
                  <c:v>8.6214133510953417E-3</c:v>
                </c:pt>
                <c:pt idx="11">
                  <c:v>8.6497591001766239E-3</c:v>
                </c:pt>
                <c:pt idx="12">
                  <c:v>8.6654919512785256E-3</c:v>
                </c:pt>
                <c:pt idx="13">
                  <c:v>8.6820988505742491E-3</c:v>
                </c:pt>
                <c:pt idx="14">
                  <c:v>8.6995797979039224E-3</c:v>
                </c:pt>
                <c:pt idx="15">
                  <c:v>8.7376672526939814E-3</c:v>
                </c:pt>
                <c:pt idx="16">
                  <c:v>8.77824407147898E-3</c:v>
                </c:pt>
                <c:pt idx="17">
                  <c:v>8.800095261696228E-3</c:v>
                </c:pt>
                <c:pt idx="18">
                  <c:v>8.8228205008267224E-3</c:v>
                </c:pt>
                <c:pt idx="19">
                  <c:v>8.8464197891902074E-3</c:v>
                </c:pt>
                <c:pt idx="20">
                  <c:v>8.8967517215454706E-3</c:v>
                </c:pt>
                <c:pt idx="21">
                  <c:v>8.9494642623844101E-3</c:v>
                </c:pt>
                <c:pt idx="22">
                  <c:v>8.9768747461071996E-3</c:v>
                </c:pt>
                <c:pt idx="23">
                  <c:v>9.0046002267385461E-3</c:v>
                </c:pt>
                <c:pt idx="24">
                  <c:v>9.0326407044383217E-3</c:v>
                </c:pt>
                <c:pt idx="25">
                  <c:v>9.1046622576596015E-3</c:v>
                </c:pt>
                <c:pt idx="26">
                  <c:v>9.1775680503225487E-3</c:v>
                </c:pt>
                <c:pt idx="27">
                  <c:v>9.2074985116319397E-3</c:v>
                </c:pt>
                <c:pt idx="28">
                  <c:v>9.23774397040944E-3</c:v>
                </c:pt>
                <c:pt idx="29">
                  <c:v>9.3152941435326042E-3</c:v>
                </c:pt>
                <c:pt idx="30">
                  <c:v>9.3936962302354488E-3</c:v>
                </c:pt>
                <c:pt idx="31">
                  <c:v>9.3936962302354488E-3</c:v>
                </c:pt>
                <c:pt idx="32">
                  <c:v>9.4258316759798788E-3</c:v>
                </c:pt>
                <c:pt idx="33">
                  <c:v>9.4582821198319067E-3</c:v>
                </c:pt>
                <c:pt idx="34">
                  <c:v>9.5244849778808316E-3</c:v>
                </c:pt>
                <c:pt idx="35">
                  <c:v>9.5912338779946538E-3</c:v>
                </c:pt>
                <c:pt idx="36">
                  <c:v>9.6252593136636477E-3</c:v>
                </c:pt>
                <c:pt idx="37">
                  <c:v>9.659599748079728E-3</c:v>
                </c:pt>
                <c:pt idx="38">
                  <c:v>9.6942551810830224E-3</c:v>
                </c:pt>
                <c:pt idx="39">
                  <c:v>9.7648808994232894E-3</c:v>
                </c:pt>
                <c:pt idx="40">
                  <c:v>9.8360269024055924E-3</c:v>
                </c:pt>
                <c:pt idx="41">
                  <c:v>9.8722573304232952E-3</c:v>
                </c:pt>
                <c:pt idx="42">
                  <c:v>9.9088027578275728E-3</c:v>
                </c:pt>
                <c:pt idx="43">
                  <c:v>9.9454313516655901E-3</c:v>
                </c:pt>
                <c:pt idx="44">
                  <c:v>1.001584418914625E-2</c:v>
                </c:pt>
                <c:pt idx="45">
                  <c:v>1.0082113075124965E-2</c:v>
                </c:pt>
                <c:pt idx="46">
                  <c:v>1.011359350866492E-2</c:v>
                </c:pt>
                <c:pt idx="47">
                  <c:v>1.0143997942595462E-2</c:v>
                </c:pt>
                <c:pt idx="48">
                  <c:v>1.0173326376836656E-2</c:v>
                </c:pt>
                <c:pt idx="49">
                  <c:v>1.0228687191409236E-2</c:v>
                </c:pt>
                <c:pt idx="50">
                  <c:v>1.0279880110513062E-2</c:v>
                </c:pt>
                <c:pt idx="51">
                  <c:v>1.0303828541990967E-2</c:v>
                </c:pt>
                <c:pt idx="52">
                  <c:v>1.0326700972260738E-2</c:v>
                </c:pt>
                <c:pt idx="53">
                  <c:v>1.0348497401082568E-2</c:v>
                </c:pt>
                <c:pt idx="54">
                  <c:v>1.0398058931762044E-2</c:v>
                </c:pt>
                <c:pt idx="55">
                  <c:v>1.0441339517157644E-2</c:v>
                </c:pt>
                <c:pt idx="56">
                  <c:v>1.0441339517157644E-2</c:v>
                </c:pt>
                <c:pt idx="57">
                  <c:v>1.0456679933614765E-2</c:v>
                </c:pt>
                <c:pt idx="58">
                  <c:v>1.0470944347424904E-2</c:v>
                </c:pt>
                <c:pt idx="59">
                  <c:v>1.0496192512103875E-2</c:v>
                </c:pt>
                <c:pt idx="60">
                  <c:v>1.0517241974357106E-2</c:v>
                </c:pt>
                <c:pt idx="61">
                  <c:v>1.0526126373493483E-2</c:v>
                </c:pt>
                <c:pt idx="62">
                  <c:v>1.0533934769423325E-2</c:v>
                </c:pt>
                <c:pt idx="63">
                  <c:v>1.0540667161986761E-2</c:v>
                </c:pt>
                <c:pt idx="64">
                  <c:v>1.0550854477910931E-2</c:v>
                </c:pt>
                <c:pt idx="65">
                  <c:v>1.0557062539522377E-2</c:v>
                </c:pt>
                <c:pt idx="66">
                  <c:v>1.0559769961169252E-2</c:v>
                </c:pt>
                <c:pt idx="67">
                  <c:v>1.0562756425525066E-2</c:v>
                </c:pt>
                <c:pt idx="68">
                  <c:v>1.056602193258982E-2</c:v>
                </c:pt>
                <c:pt idx="69">
                  <c:v>1.0573793643624541E-2</c:v>
                </c:pt>
                <c:pt idx="70">
                  <c:v>1.05818743880981E-2</c:v>
                </c:pt>
                <c:pt idx="71">
                  <c:v>1.0586535108867423E-2</c:v>
                </c:pt>
                <c:pt idx="72">
                  <c:v>1.0591474872345685E-2</c:v>
                </c:pt>
                <c:pt idx="73">
                  <c:v>1.0596693678612823E-2</c:v>
                </c:pt>
                <c:pt idx="74">
                  <c:v>1.0608374022904599E-2</c:v>
                </c:pt>
                <c:pt idx="75">
                  <c:v>1.0620359331809937E-2</c:v>
                </c:pt>
                <c:pt idx="76">
                  <c:v>1.0626973352181324E-2</c:v>
                </c:pt>
                <c:pt idx="77">
                  <c:v>1.0633866415421522E-2</c:v>
                </c:pt>
                <c:pt idx="78">
                  <c:v>1.0652967112325662E-2</c:v>
                </c:pt>
                <c:pt idx="79">
                  <c:v>1.0672517375134305E-2</c:v>
                </c:pt>
                <c:pt idx="80">
                  <c:v>1.0672517375134305E-2</c:v>
                </c:pt>
                <c:pt idx="81">
                  <c:v>1.0681084695827181E-2</c:v>
                </c:pt>
                <c:pt idx="82">
                  <c:v>1.0689931059548741E-2</c:v>
                </c:pt>
                <c:pt idx="83">
                  <c:v>1.069905646637892E-2</c:v>
                </c:pt>
                <c:pt idx="84">
                  <c:v>1.0718556539215385E-2</c:v>
                </c:pt>
                <c:pt idx="85">
                  <c:v>1.0738348523826602E-2</c:v>
                </c:pt>
                <c:pt idx="86">
                  <c:v>1.0748821046355772E-2</c:v>
                </c:pt>
                <c:pt idx="87">
                  <c:v>1.0764743810063315E-2</c:v>
                </c:pt>
                <c:pt idx="88">
                  <c:v>1.0791128257983118E-2</c:v>
                </c:pt>
                <c:pt idx="89">
                  <c:v>1.0791128257983118E-2</c:v>
                </c:pt>
                <c:pt idx="90">
                  <c:v>1.0811744137173562E-2</c:v>
                </c:pt>
                <c:pt idx="91">
                  <c:v>1.0822197878725959E-2</c:v>
                </c:pt>
                <c:pt idx="92">
                  <c:v>1.0832642065761178E-2</c:v>
                </c:pt>
                <c:pt idx="93">
                  <c:v>1.0843076698519027E-2</c:v>
                </c:pt>
                <c:pt idx="94">
                  <c:v>1.0864241965338195E-2</c:v>
                </c:pt>
                <c:pt idx="95">
                  <c:v>1.0884719685497757E-2</c:v>
                </c:pt>
                <c:pt idx="96">
                  <c:v>1.0895106546229272E-2</c:v>
                </c:pt>
                <c:pt idx="97">
                  <c:v>1.0905483852603481E-2</c:v>
                </c:pt>
                <c:pt idx="98">
                  <c:v>1.0915851604700322E-2</c:v>
                </c:pt>
                <c:pt idx="99">
                  <c:v>1.093688750907873E-2</c:v>
                </c:pt>
                <c:pt idx="100">
                  <c:v>1.0957227068795206E-2</c:v>
                </c:pt>
                <c:pt idx="101">
                  <c:v>1.0967547048865711E-2</c:v>
                </c:pt>
                <c:pt idx="102">
                  <c:v>1.0977857474419039E-2</c:v>
                </c:pt>
                <c:pt idx="103">
                  <c:v>1.0988158345774934E-2</c:v>
                </c:pt>
                <c:pt idx="104">
                  <c:v>1.1009064888352071E-2</c:v>
                </c:pt>
                <c:pt idx="105">
                  <c:v>1.10292662868261E-2</c:v>
                </c:pt>
                <c:pt idx="106">
                  <c:v>1.1039519386155661E-2</c:v>
                </c:pt>
                <c:pt idx="107">
                  <c:v>1.1049762930968043E-2</c:v>
                </c:pt>
                <c:pt idx="108">
                  <c:v>1.1059925438443585E-2</c:v>
                </c:pt>
                <c:pt idx="109">
                  <c:v>1.1088241229083806E-2</c:v>
                </c:pt>
                <c:pt idx="110">
                  <c:v>1.1112121876815095E-2</c:v>
                </c:pt>
                <c:pt idx="111">
                  <c:v>1.1119286698830777E-2</c:v>
                </c:pt>
                <c:pt idx="112">
                  <c:v>1.1135523118739332E-2</c:v>
                </c:pt>
                <c:pt idx="113">
                  <c:v>1.1148534017078049E-2</c:v>
                </c:pt>
                <c:pt idx="114">
                  <c:v>1.1153068122089493E-2</c:v>
                </c:pt>
                <c:pt idx="115">
                  <c:v>1.1157163774386802E-2</c:v>
                </c:pt>
                <c:pt idx="116">
                  <c:v>1.1164239774252849E-2</c:v>
                </c:pt>
                <c:pt idx="117">
                  <c:v>1.116916185427641E-2</c:v>
                </c:pt>
                <c:pt idx="118">
                  <c:v>1.1171065241963873E-2</c:v>
                </c:pt>
                <c:pt idx="119">
                  <c:v>1.1172530176697393E-2</c:v>
                </c:pt>
                <c:pt idx="120">
                  <c:v>1.1173556658397032E-2</c:v>
                </c:pt>
                <c:pt idx="121">
                  <c:v>1.1174450845181649E-2</c:v>
                </c:pt>
                <c:pt idx="122">
                  <c:v>1.1172112272905821E-2</c:v>
                </c:pt>
                <c:pt idx="123">
                  <c:v>1.1172112272905821E-2</c:v>
                </c:pt>
                <c:pt idx="124">
                  <c:v>1.1170508036881799E-2</c:v>
                </c:pt>
                <c:pt idx="125">
                  <c:v>1.1168465347983769E-2</c:v>
                </c:pt>
                <c:pt idx="126">
                  <c:v>1.1163264604947543E-2</c:v>
                </c:pt>
                <c:pt idx="127">
                  <c:v>1.1155841349737017E-2</c:v>
                </c:pt>
                <c:pt idx="128">
                  <c:v>1.115119411601917E-2</c:v>
                </c:pt>
                <c:pt idx="129">
                  <c:v>1.1145696149217343E-2</c:v>
                </c:pt>
                <c:pt idx="130">
                  <c:v>1.113934744949141E-2</c:v>
                </c:pt>
                <c:pt idx="131">
                  <c:v>1.112415799694233E-2</c:v>
                </c:pt>
                <c:pt idx="132">
                  <c:v>1.1105445321026863E-2</c:v>
                </c:pt>
                <c:pt idx="133">
                  <c:v>1.1094842956840267E-2</c:v>
                </c:pt>
                <c:pt idx="134">
                  <c:v>1.1083389860049309E-2</c:v>
                </c:pt>
                <c:pt idx="135">
                  <c:v>1.1071086030733923E-2</c:v>
                </c:pt>
                <c:pt idx="136">
                  <c:v>1.1043981383807022E-2</c:v>
                </c:pt>
                <c:pt idx="137">
                  <c:v>1.1013363389107411E-2</c:v>
                </c:pt>
                <c:pt idx="138">
                  <c:v>1.0996805898209061E-2</c:v>
                </c:pt>
                <c:pt idx="139">
                  <c:v>1.0979397675345837E-2</c:v>
                </c:pt>
                <c:pt idx="140">
                  <c:v>1.096113872067761E-2</c:v>
                </c:pt>
                <c:pt idx="141">
                  <c:v>1.0922116390350567E-2</c:v>
                </c:pt>
                <c:pt idx="142">
                  <c:v>1.087959558603302E-2</c:v>
                </c:pt>
                <c:pt idx="143">
                  <c:v>1.0857082974178311E-2</c:v>
                </c:pt>
                <c:pt idx="144">
                  <c:v>1.0833719631238026E-2</c:v>
                </c:pt>
                <c:pt idx="145">
                  <c:v>1.0809505557611843E-2</c:v>
                </c:pt>
                <c:pt idx="146">
                  <c:v>1.0745197766399706E-2</c:v>
                </c:pt>
                <c:pt idx="147">
                  <c:v>1.067567423318927E-2</c:v>
                </c:pt>
                <c:pt idx="148">
                  <c:v>1.067567423318927E-2</c:v>
                </c:pt>
                <c:pt idx="149">
                  <c:v>1.0646906745277462E-2</c:v>
                </c:pt>
                <c:pt idx="150">
                  <c:v>1.0620043362159493E-2</c:v>
                </c:pt>
                <c:pt idx="151">
                  <c:v>1.0574810779546695E-2</c:v>
                </c:pt>
                <c:pt idx="152">
                  <c:v>1.0537140536435174E-2</c:v>
                </c:pt>
                <c:pt idx="153">
                  <c:v>1.0522552504532712E-2</c:v>
                </c:pt>
                <c:pt idx="154">
                  <c:v>1.0510419541898131E-2</c:v>
                </c:pt>
                <c:pt idx="155">
                  <c:v>1.0500741648051815E-2</c:v>
                </c:pt>
                <c:pt idx="156">
                  <c:v>1.0489875067349885E-2</c:v>
                </c:pt>
                <c:pt idx="157">
                  <c:v>1.0486580758550801E-2</c:v>
                </c:pt>
                <c:pt idx="158">
                  <c:v>1.0489178207286898E-2</c:v>
                </c:pt>
                <c:pt idx="159">
                  <c:v>1.0494230724491516E-2</c:v>
                </c:pt>
                <c:pt idx="160">
                  <c:v>1.0501738310324527E-2</c:v>
                </c:pt>
                <c:pt idx="161">
                  <c:v>1.052524475386285E-2</c:v>
                </c:pt>
                <c:pt idx="162">
                  <c:v>1.0556319342898135E-2</c:v>
                </c:pt>
                <c:pt idx="163">
                  <c:v>1.0576102274910681E-2</c:v>
                </c:pt>
                <c:pt idx="164">
                  <c:v>1.0598340277070406E-2</c:v>
                </c:pt>
                <c:pt idx="165">
                  <c:v>1.0623033349936861E-2</c:v>
                </c:pt>
                <c:pt idx="166">
                  <c:v>1.0680919945427192E-2</c:v>
                </c:pt>
                <c:pt idx="167">
                  <c:v>1.0746356359421227E-2</c:v>
                </c:pt>
                <c:pt idx="168">
                  <c:v>1.0783324794374494E-2</c:v>
                </c:pt>
                <c:pt idx="169">
                  <c:v>1.082217819471154E-2</c:v>
                </c:pt>
                <c:pt idx="170">
                  <c:v>1.0860636123792844E-2</c:v>
                </c:pt>
                <c:pt idx="171">
                  <c:v>1.0934665491895146E-2</c:v>
                </c:pt>
                <c:pt idx="172">
                  <c:v>1.10048120314854E-2</c:v>
                </c:pt>
                <c:pt idx="173">
                  <c:v>1.103844205473159E-2</c:v>
                </c:pt>
                <c:pt idx="174">
                  <c:v>1.1071106495963434E-2</c:v>
                </c:pt>
                <c:pt idx="175">
                  <c:v>1.1102805354861189E-2</c:v>
                </c:pt>
                <c:pt idx="176">
                  <c:v>1.1163330611800859E-2</c:v>
                </c:pt>
                <c:pt idx="177">
                  <c:v>1.1219944962954642E-2</c:v>
                </c:pt>
                <c:pt idx="178">
                  <c:v>1.1246815906824636E-2</c:v>
                </c:pt>
                <c:pt idx="179">
                  <c:v>1.1272721267001629E-2</c:v>
                </c:pt>
                <c:pt idx="180">
                  <c:v>1.129766104324581E-2</c:v>
                </c:pt>
                <c:pt idx="181">
                  <c:v>1.1344679467439889E-2</c:v>
                </c:pt>
                <c:pt idx="182">
                  <c:v>1.1387764305457182E-2</c:v>
                </c:pt>
                <c:pt idx="183">
                  <c:v>1.1407876159319486E-2</c:v>
                </c:pt>
                <c:pt idx="184">
                  <c:v>1.1427022428289746E-2</c:v>
                </c:pt>
                <c:pt idx="185">
                  <c:v>1.1478434036428453E-2</c:v>
                </c:pt>
                <c:pt idx="186">
                  <c:v>1.1521622748826843E-2</c:v>
                </c:pt>
                <c:pt idx="187">
                  <c:v>1.153400991891651E-2</c:v>
                </c:pt>
                <c:pt idx="188">
                  <c:v>1.1545431502995029E-2</c:v>
                </c:pt>
                <c:pt idx="189">
                  <c:v>1.1565427583839494E-2</c:v>
                </c:pt>
                <c:pt idx="190">
                  <c:v>1.1581578808304016E-2</c:v>
                </c:pt>
                <c:pt idx="191">
                  <c:v>1.1588873445678161E-2</c:v>
                </c:pt>
                <c:pt idx="192">
                  <c:v>1.1595903481111947E-2</c:v>
                </c:pt>
                <c:pt idx="193">
                  <c:v>1.1602668914605374E-2</c:v>
                </c:pt>
                <c:pt idx="194">
                  <c:v>1.1618821933907508E-2</c:v>
                </c:pt>
                <c:pt idx="195">
                  <c:v>1.1632527052967134E-2</c:v>
                </c:pt>
                <c:pt idx="196">
                  <c:v>1.1637704874738475E-2</c:v>
                </c:pt>
                <c:pt idx="197">
                  <c:v>1.1642618094409585E-2</c:v>
                </c:pt>
                <c:pt idx="198">
                  <c:v>1.1651939639252262E-2</c:v>
                </c:pt>
                <c:pt idx="199">
                  <c:v>1.1659624952971015E-2</c:v>
                </c:pt>
                <c:pt idx="200">
                  <c:v>1.1663215162540652E-2</c:v>
                </c:pt>
                <c:pt idx="201">
                  <c:v>1.1666540770010059E-2</c:v>
                </c:pt>
                <c:pt idx="202">
                  <c:v>1.1669601775299299E-2</c:v>
                </c:pt>
                <c:pt idx="203">
                  <c:v>1.1675220399718356E-2</c:v>
                </c:pt>
                <c:pt idx="204">
                  <c:v>1.1679199776013505E-2</c:v>
                </c:pt>
                <c:pt idx="205">
                  <c:v>1.1680937770881528E-2</c:v>
                </c:pt>
                <c:pt idx="206">
                  <c:v>1.1682411163729256E-2</c:v>
                </c:pt>
                <c:pt idx="207">
                  <c:v>1.1683619954476754E-2</c:v>
                </c:pt>
                <c:pt idx="208">
                  <c:v>1.1685534818690613E-2</c:v>
                </c:pt>
                <c:pt idx="209">
                  <c:v>1.1685888858821158E-2</c:v>
                </c:pt>
                <c:pt idx="210">
                  <c:v>1.1686253214806541E-2</c:v>
                </c:pt>
                <c:pt idx="211">
                  <c:v>1.1686831544430731E-2</c:v>
                </c:pt>
                <c:pt idx="212">
                  <c:v>1.1687623847773665E-2</c:v>
                </c:pt>
                <c:pt idx="213">
                  <c:v>1.1691243953209085E-2</c:v>
                </c:pt>
                <c:pt idx="214">
                  <c:v>1.1694794970269484E-2</c:v>
                </c:pt>
                <c:pt idx="215">
                  <c:v>1.1696871115844942E-2</c:v>
                </c:pt>
                <c:pt idx="216">
                  <c:v>1.169916123521908E-2</c:v>
                </c:pt>
                <c:pt idx="217">
                  <c:v>1.170483526337307E-2</c:v>
                </c:pt>
                <c:pt idx="218">
                  <c:v>1.1710461449903065E-2</c:v>
                </c:pt>
                <c:pt idx="219">
                  <c:v>1.1713821437950855E-2</c:v>
                </c:pt>
                <c:pt idx="220">
                  <c:v>1.1717395399637454E-2</c:v>
                </c:pt>
                <c:pt idx="221">
                  <c:v>1.1721183335202667E-2</c:v>
                </c:pt>
                <c:pt idx="222">
                  <c:v>1.1729854624409342E-2</c:v>
                </c:pt>
                <c:pt idx="223">
                  <c:v>1.1738474814970701E-2</c:v>
                </c:pt>
                <c:pt idx="224">
                  <c:v>1.1743332619449376E-2</c:v>
                </c:pt>
                <c:pt idx="225">
                  <c:v>1.1748404397726731E-2</c:v>
                </c:pt>
                <c:pt idx="226">
                  <c:v>1.1753690149642892E-2</c:v>
                </c:pt>
                <c:pt idx="227">
                  <c:v>1.1765359389137586E-2</c:v>
                </c:pt>
                <c:pt idx="228">
                  <c:v>1.1776972896173632E-2</c:v>
                </c:pt>
                <c:pt idx="229">
                  <c:v>1.1783328517402936E-2</c:v>
                </c:pt>
                <c:pt idx="230">
                  <c:v>1.1789898112590791E-2</c:v>
                </c:pt>
                <c:pt idx="231">
                  <c:v>1.1796568521935669E-2</c:v>
                </c:pt>
                <c:pt idx="232">
                  <c:v>1.1808973059332928E-2</c:v>
                </c:pt>
                <c:pt idx="233">
                  <c:v>1.1819052960886367E-2</c:v>
                </c:pt>
                <c:pt idx="234">
                  <c:v>1.1823511611215309E-2</c:v>
                </c:pt>
                <c:pt idx="235">
                  <c:v>1.1827505277732797E-2</c:v>
                </c:pt>
                <c:pt idx="236">
                  <c:v>1.1831033960518766E-2</c:v>
                </c:pt>
                <c:pt idx="237">
                  <c:v>1.1836930561113235E-2</c:v>
                </c:pt>
                <c:pt idx="238">
                  <c:v>1.1841295473318247E-2</c:v>
                </c:pt>
                <c:pt idx="239">
                  <c:v>1.184244139631474E-2</c:v>
                </c:pt>
                <c:pt idx="240">
                  <c:v>1.184244139631474E-2</c:v>
                </c:pt>
                <c:pt idx="241">
                  <c:v>1.1842715192100783E-2</c:v>
                </c:pt>
                <c:pt idx="242">
                  <c:v>1.1842102358876616E-2</c:v>
                </c:pt>
                <c:pt idx="243">
                  <c:v>1.1839160536650795E-2</c:v>
                </c:pt>
                <c:pt idx="244">
                  <c:v>1.1837109413139757E-2</c:v>
                </c:pt>
                <c:pt idx="245">
                  <c:v>1.1834593305817265E-2</c:v>
                </c:pt>
                <c:pt idx="246">
                  <c:v>1.1831612214523446E-2</c:v>
                </c:pt>
                <c:pt idx="247">
                  <c:v>1.1824488449665438E-2</c:v>
                </c:pt>
                <c:pt idx="248">
                  <c:v>1.1815038011713241E-2</c:v>
                </c:pt>
                <c:pt idx="249">
                  <c:v>1.1809732001522022E-2</c:v>
                </c:pt>
                <c:pt idx="250">
                  <c:v>1.1803961007599284E-2</c:v>
                </c:pt>
                <c:pt idx="251">
                  <c:v>1.1797725030024964E-2</c:v>
                </c:pt>
                <c:pt idx="252">
                  <c:v>1.1784088843498353E-2</c:v>
                </c:pt>
                <c:pt idx="253">
                  <c:v>1.1768122285689131E-2</c:v>
                </c:pt>
                <c:pt idx="254">
                  <c:v>1.1759507406878811E-2</c:v>
                </c:pt>
                <c:pt idx="255">
                  <c:v>1.1750373561278948E-2</c:v>
                </c:pt>
                <c:pt idx="256">
                  <c:v>1.1740720749289224E-2</c:v>
                </c:pt>
                <c:pt idx="257">
                  <c:v>1.1720066771347959E-2</c:v>
                </c:pt>
                <c:pt idx="258">
                  <c:v>1.1696919836072794E-2</c:v>
                </c:pt>
                <c:pt idx="259">
                  <c:v>1.168467219173408E-2</c:v>
                </c:pt>
                <c:pt idx="260">
                  <c:v>1.1671905581165376E-2</c:v>
                </c:pt>
                <c:pt idx="261">
                  <c:v>1.1658620004366682E-2</c:v>
                </c:pt>
                <c:pt idx="262">
                  <c:v>1.1630694701629807E-2</c:v>
                </c:pt>
                <c:pt idx="263">
                  <c:v>1.1600288035911177E-2</c:v>
                </c:pt>
                <c:pt idx="264">
                  <c:v>1.1584407628761895E-2</c:v>
                </c:pt>
                <c:pt idx="265">
                  <c:v>1.1568008255862239E-2</c:v>
                </c:pt>
                <c:pt idx="266">
                  <c:v>1.1551089917132273E-2</c:v>
                </c:pt>
                <c:pt idx="267">
                  <c:v>1.1515891711209036E-2</c:v>
                </c:pt>
                <c:pt idx="268">
                  <c:v>1.1478226905747846E-2</c:v>
                </c:pt>
                <c:pt idx="269">
                  <c:v>1.1458713739305182E-2</c:v>
                </c:pt>
                <c:pt idx="270">
                  <c:v>1.1438681607351953E-2</c:v>
                </c:pt>
                <c:pt idx="271">
                  <c:v>1.1418130510367774E-2</c:v>
                </c:pt>
                <c:pt idx="272">
                  <c:v>1.1375657873093914E-2</c:v>
                </c:pt>
                <c:pt idx="273">
                  <c:v>1.1330736471482084E-2</c:v>
                </c:pt>
                <c:pt idx="274">
                  <c:v>1.1307971117000548E-2</c:v>
                </c:pt>
                <c:pt idx="275">
                  <c:v>1.1286589634655897E-2</c:v>
                </c:pt>
                <c:pt idx="276">
                  <c:v>1.1266972591306157E-2</c:v>
                </c:pt>
                <c:pt idx="277">
                  <c:v>1.1227277353349496E-2</c:v>
                </c:pt>
                <c:pt idx="278">
                  <c:v>1.1195353952446752E-2</c:v>
                </c:pt>
                <c:pt idx="279">
                  <c:v>1.1186323538749932E-2</c:v>
                </c:pt>
                <c:pt idx="280">
                  <c:v>1.1179057562769046E-2</c:v>
                </c:pt>
                <c:pt idx="281">
                  <c:v>1.1170234664656942E-2</c:v>
                </c:pt>
                <c:pt idx="282">
                  <c:v>1.1169194244446956E-2</c:v>
                </c:pt>
                <c:pt idx="283">
                  <c:v>1.1169194244446956E-2</c:v>
                </c:pt>
                <c:pt idx="284">
                  <c:v>1.1172514892923147E-2</c:v>
                </c:pt>
                <c:pt idx="285">
                  <c:v>1.1177599978955399E-2</c:v>
                </c:pt>
                <c:pt idx="286">
                  <c:v>1.1193999662513221E-2</c:v>
                </c:pt>
                <c:pt idx="287">
                  <c:v>1.1215584699204584E-2</c:v>
                </c:pt>
                <c:pt idx="288">
                  <c:v>1.122949197397638E-2</c:v>
                </c:pt>
                <c:pt idx="289">
                  <c:v>1.1245163687183535E-2</c:v>
                </c:pt>
                <c:pt idx="290">
                  <c:v>1.1262599838826048E-2</c:v>
                </c:pt>
                <c:pt idx="291">
                  <c:v>1.1303708513477062E-2</c:v>
                </c:pt>
                <c:pt idx="292">
                  <c:v>1.1349988836144576E-2</c:v>
                </c:pt>
                <c:pt idx="293">
                  <c:v>1.1376247184760047E-2</c:v>
                </c:pt>
                <c:pt idx="294">
                  <c:v>1.1404269973809278E-2</c:v>
                </c:pt>
                <c:pt idx="295">
                  <c:v>1.143405720369195E-2</c:v>
                </c:pt>
                <c:pt idx="296">
                  <c:v>1.1496220199935792E-2</c:v>
                </c:pt>
                <c:pt idx="297">
                  <c:v>1.1555803730232128E-2</c:v>
                </c:pt>
                <c:pt idx="298">
                  <c:v>1.1584653075784601E-2</c:v>
                </c:pt>
                <c:pt idx="299">
                  <c:v>1.161282683942666E-2</c:v>
                </c:pt>
                <c:pt idx="300">
                  <c:v>1.1640325021078368E-2</c:v>
                </c:pt>
                <c:pt idx="301">
                  <c:v>1.1693449246896748E-2</c:v>
                </c:pt>
                <c:pt idx="302">
                  <c:v>1.1743561924904E-2</c:v>
                </c:pt>
                <c:pt idx="303">
                  <c:v>1.1767682194365747E-2</c:v>
                </c:pt>
                <c:pt idx="304">
                  <c:v>1.1791126881037783E-2</c:v>
                </c:pt>
                <c:pt idx="305">
                  <c:v>1.1813895984600364E-2</c:v>
                </c:pt>
                <c:pt idx="306">
                  <c:v>1.186802765706485E-2</c:v>
                </c:pt>
                <c:pt idx="307">
                  <c:v>1.1917607753453296E-2</c:v>
                </c:pt>
                <c:pt idx="308">
                  <c:v>1.1917607753453296E-2</c:v>
                </c:pt>
                <c:pt idx="309">
                  <c:v>1.1936323356600553E-2</c:v>
                </c:pt>
                <c:pt idx="310">
                  <c:v>1.1954363375918931E-2</c:v>
                </c:pt>
                <c:pt idx="311">
                  <c:v>1.1988590685279021E-2</c:v>
                </c:pt>
                <c:pt idx="312">
                  <c:v>1.2019767612985177E-2</c:v>
                </c:pt>
                <c:pt idx="313">
                  <c:v>1.2034429711720307E-2</c:v>
                </c:pt>
                <c:pt idx="314">
                  <c:v>1.2048416226226877E-2</c:v>
                </c:pt>
                <c:pt idx="315">
                  <c:v>1.2061727156185142E-2</c:v>
                </c:pt>
                <c:pt idx="316">
                  <c:v>1.2086502832442392E-2</c:v>
                </c:pt>
                <c:pt idx="317">
                  <c:v>1.210833949921053E-2</c:v>
                </c:pt>
                <c:pt idx="318">
                  <c:v>1.211901931935877E-2</c:v>
                </c:pt>
                <c:pt idx="319">
                  <c:v>1.2129770368369819E-2</c:v>
                </c:pt>
                <c:pt idx="320">
                  <c:v>1.2140592646083803E-2</c:v>
                </c:pt>
                <c:pt idx="321">
                  <c:v>1.216288554028111E-2</c:v>
                </c:pt>
                <c:pt idx="322">
                  <c:v>1.2184594044688524E-2</c:v>
                </c:pt>
                <c:pt idx="323">
                  <c:v>1.2195772466236932E-2</c:v>
                </c:pt>
                <c:pt idx="324">
                  <c:v>1.2207022116568211E-2</c:v>
                </c:pt>
                <c:pt idx="325">
                  <c:v>1.2218342995762299E-2</c:v>
                </c:pt>
                <c:pt idx="326">
                  <c:v>1.2241638431156332E-2</c:v>
                </c:pt>
                <c:pt idx="327">
                  <c:v>1.2264338800527241E-2</c:v>
                </c:pt>
                <c:pt idx="328">
                  <c:v>1.2276015823715625E-2</c:v>
                </c:pt>
                <c:pt idx="329">
                  <c:v>1.2287764075766816E-2</c:v>
                </c:pt>
                <c:pt idx="330">
                  <c:v>1.2318123033454587E-2</c:v>
                </c:pt>
                <c:pt idx="331">
                  <c:v>1.2347573768884956E-2</c:v>
                </c:pt>
                <c:pt idx="332">
                  <c:v>1.2347573768884956E-2</c:v>
                </c:pt>
                <c:pt idx="333">
                  <c:v>1.2359749394112995E-2</c:v>
                </c:pt>
                <c:pt idx="334">
                  <c:v>1.2371996248203843E-2</c:v>
                </c:pt>
                <c:pt idx="335">
                  <c:v>1.2384314331237434E-2</c:v>
                </c:pt>
                <c:pt idx="336">
                  <c:v>1.2409615676016728E-2</c:v>
                </c:pt>
                <c:pt idx="337">
                  <c:v>1.2434298952319622E-2</c:v>
                </c:pt>
                <c:pt idx="338">
                  <c:v>1.2446973179907062E-2</c:v>
                </c:pt>
                <c:pt idx="339">
                  <c:v>1.2465936657095611E-2</c:v>
                </c:pt>
                <c:pt idx="340">
                  <c:v>1.2494879833111483E-2</c:v>
                </c:pt>
                <c:pt idx="341">
                  <c:v>1.2494879833111483E-2</c:v>
                </c:pt>
                <c:pt idx="342">
                  <c:v>1.2515274500666251E-2</c:v>
                </c:pt>
                <c:pt idx="343">
                  <c:v>1.2524792004171559E-2</c:v>
                </c:pt>
                <c:pt idx="344">
                  <c:v>1.253377151538615E-2</c:v>
                </c:pt>
                <c:pt idx="345">
                  <c:v>1.2542213034230087E-2</c:v>
                </c:pt>
                <c:pt idx="346">
                  <c:v>1.2557740785155147E-2</c:v>
                </c:pt>
                <c:pt idx="347">
                  <c:v>1.2570599185259823E-2</c:v>
                </c:pt>
                <c:pt idx="348">
                  <c:v>1.2576350741770881E-2</c:v>
                </c:pt>
                <c:pt idx="349">
                  <c:v>1.2581564305671478E-2</c:v>
                </c:pt>
                <c:pt idx="350">
                  <c:v>1.258623987704155E-2</c:v>
                </c:pt>
                <c:pt idx="351">
                  <c:v>1.2594238282126469E-2</c:v>
                </c:pt>
                <c:pt idx="352">
                  <c:v>1.2599562236257356E-2</c:v>
                </c:pt>
                <c:pt idx="353">
                  <c:v>1.2601547844415251E-2</c:v>
                </c:pt>
                <c:pt idx="354">
                  <c:v>1.2602995459962685E-2</c:v>
                </c:pt>
                <c:pt idx="355">
                  <c:v>1.2603905082819722E-2</c:v>
                </c:pt>
                <c:pt idx="356">
                  <c:v>1.2604372299964695E-2</c:v>
                </c:pt>
                <c:pt idx="357">
                  <c:v>1.26021636473439E-2</c:v>
                </c:pt>
                <c:pt idx="358">
                  <c:v>1.2600383306828888E-2</c:v>
                </c:pt>
                <c:pt idx="359">
                  <c:v>1.259806497362348E-2</c:v>
                </c:pt>
                <c:pt idx="360">
                  <c:v>1.2595208647727674E-2</c:v>
                </c:pt>
                <c:pt idx="361">
                  <c:v>1.2583753356388172E-2</c:v>
                </c:pt>
                <c:pt idx="362">
                  <c:v>1.2566772847693031E-2</c:v>
                </c:pt>
                <c:pt idx="363">
                  <c:v>1.256015057368387E-2</c:v>
                </c:pt>
                <c:pt idx="364">
                  <c:v>1.2541560251162487E-2</c:v>
                </c:pt>
                <c:pt idx="365">
                  <c:v>1.2518969317278916E-2</c:v>
                </c:pt>
                <c:pt idx="366">
                  <c:v>1.2509119088965903E-2</c:v>
                </c:pt>
                <c:pt idx="367">
                  <c:v>1.2498730868362173E-2</c:v>
                </c:pt>
                <c:pt idx="368">
                  <c:v>1.2476593498664812E-2</c:v>
                </c:pt>
                <c:pt idx="369">
                  <c:v>1.2451798064399E-2</c:v>
                </c:pt>
                <c:pt idx="370">
                  <c:v>1.2438719883300919E-2</c:v>
                </c:pt>
                <c:pt idx="371">
                  <c:v>1.2425103710231866E-2</c:v>
                </c:pt>
                <c:pt idx="372">
                  <c:v>1.2410949545271777E-2</c:v>
                </c:pt>
                <c:pt idx="373">
                  <c:v>1.2373512055003921E-2</c:v>
                </c:pt>
                <c:pt idx="374">
                  <c:v>1.2332108844743672E-2</c:v>
                </c:pt>
                <c:pt idx="375">
                  <c:v>1.2332108844743672E-2</c:v>
                </c:pt>
                <c:pt idx="376">
                  <c:v>1.2314726729876213E-2</c:v>
                </c:pt>
                <c:pt idx="377">
                  <c:v>1.2296806623757206E-2</c:v>
                </c:pt>
                <c:pt idx="378">
                  <c:v>1.2259590576313428E-2</c:v>
                </c:pt>
                <c:pt idx="379">
                  <c:v>1.2220018943382982E-2</c:v>
                </c:pt>
                <c:pt idx="380">
                  <c:v>1.2201044820789875E-2</c:v>
                </c:pt>
                <c:pt idx="381">
                  <c:v>1.2183168646568987E-2</c:v>
                </c:pt>
                <c:pt idx="382">
                  <c:v>1.2166390420400575E-2</c:v>
                </c:pt>
                <c:pt idx="383">
                  <c:v>1.2136902949935191E-2</c:v>
                </c:pt>
                <c:pt idx="384">
                  <c:v>1.2110256993453916E-2</c:v>
                </c:pt>
                <c:pt idx="385">
                  <c:v>1.2098968505549479E-2</c:v>
                </c:pt>
                <c:pt idx="386">
                  <c:v>1.208877796481822E-2</c:v>
                </c:pt>
                <c:pt idx="387">
                  <c:v>1.2079685371499949E-2</c:v>
                </c:pt>
                <c:pt idx="388">
                  <c:v>1.2065564368546333E-2</c:v>
                </c:pt>
                <c:pt idx="389">
                  <c:v>1.2054294468439863E-2</c:v>
                </c:pt>
                <c:pt idx="390">
                  <c:v>1.2050691609948316E-2</c:v>
                </c:pt>
                <c:pt idx="391">
                  <c:v>1.204818669839014E-2</c:v>
                </c:pt>
                <c:pt idx="392">
                  <c:v>1.2046779733685398E-2</c:v>
                </c:pt>
                <c:pt idx="393">
                  <c:v>1.2048028812845502E-2</c:v>
                </c:pt>
                <c:pt idx="394">
                  <c:v>1.205213134308103E-2</c:v>
                </c:pt>
                <c:pt idx="395">
                  <c:v>1.2056214112563524E-2</c:v>
                </c:pt>
                <c:pt idx="396">
                  <c:v>1.2061394828979388E-2</c:v>
                </c:pt>
                <c:pt idx="397">
                  <c:v>1.2067673492248687E-2</c:v>
                </c:pt>
                <c:pt idx="398">
                  <c:v>1.2089468818372584E-2</c:v>
                </c:pt>
                <c:pt idx="399">
                  <c:v>1.2115536015793182E-2</c:v>
                </c:pt>
                <c:pt idx="400">
                  <c:v>1.2115536015793182E-2</c:v>
                </c:pt>
                <c:pt idx="401">
                  <c:v>1.2128402362421298E-2</c:v>
                </c:pt>
                <c:pt idx="402">
                  <c:v>1.2142164414159495E-2</c:v>
                </c:pt>
                <c:pt idx="403">
                  <c:v>1.2170119377064026E-2</c:v>
                </c:pt>
                <c:pt idx="404">
                  <c:v>1.219686651924512E-2</c:v>
                </c:pt>
                <c:pt idx="405">
                  <c:v>1.2210253277507022E-2</c:v>
                </c:pt>
                <c:pt idx="406">
                  <c:v>1.2223524528565122E-2</c:v>
                </c:pt>
                <c:pt idx="407">
                  <c:v>1.2236680272259548E-2</c:v>
                </c:pt>
                <c:pt idx="408">
                  <c:v>1.2263024438867731E-2</c:v>
                </c:pt>
                <c:pt idx="409">
                  <c:v>1.2288148174599556E-2</c:v>
                </c:pt>
                <c:pt idx="410">
                  <c:v>1.2300726381955229E-2</c:v>
                </c:pt>
                <c:pt idx="411">
                  <c:v>1.2313189081947229E-2</c:v>
                </c:pt>
                <c:pt idx="412">
                  <c:v>1.2325536274655491E-2</c:v>
                </c:pt>
                <c:pt idx="413">
                  <c:v>1.2350269303214034E-2</c:v>
                </c:pt>
                <c:pt idx="414">
                  <c:v>1.2373769971771864E-2</c:v>
                </c:pt>
                <c:pt idx="415">
                  <c:v>1.2385539627661757E-2</c:v>
                </c:pt>
                <c:pt idx="416">
                  <c:v>1.2397193776028104E-2</c:v>
                </c:pt>
                <c:pt idx="417">
                  <c:v>1.2408732417110713E-2</c:v>
                </c:pt>
                <c:pt idx="418">
                  <c:v>1.2431853957846073E-2</c:v>
                </c:pt>
                <c:pt idx="419">
                  <c:v>1.2453731906845178E-2</c:v>
                </c:pt>
                <c:pt idx="420">
                  <c:v>1.2464693010549865E-2</c:v>
                </c:pt>
                <c:pt idx="421">
                  <c:v>1.2475538606890879E-2</c:v>
                </c:pt>
                <c:pt idx="422">
                  <c:v>1.2486268695708347E-2</c:v>
                </c:pt>
                <c:pt idx="423">
                  <c:v>1.2507778391146473E-2</c:v>
                </c:pt>
                <c:pt idx="424">
                  <c:v>1.2528033975822694E-2</c:v>
                </c:pt>
                <c:pt idx="425">
                  <c:v>1.2538186527022432E-2</c:v>
                </c:pt>
                <c:pt idx="426">
                  <c:v>1.2548223570698624E-2</c:v>
                </c:pt>
                <c:pt idx="427">
                  <c:v>1.2578405035625906E-2</c:v>
                </c:pt>
                <c:pt idx="428">
                  <c:v>1.2606020173642207E-2</c:v>
                </c:pt>
                <c:pt idx="429">
                  <c:v>1.2615248664094025E-2</c:v>
                </c:pt>
                <c:pt idx="430">
                  <c:v>1.2624361647102234E-2</c:v>
                </c:pt>
                <c:pt idx="431">
                  <c:v>1.2642646551679348E-2</c:v>
                </c:pt>
                <c:pt idx="432">
                  <c:v>1.2659658502300886E-2</c:v>
                </c:pt>
                <c:pt idx="433">
                  <c:v>1.266819394697194E-2</c:v>
                </c:pt>
                <c:pt idx="434">
                  <c:v>1.2676613883959575E-2</c:v>
                </c:pt>
                <c:pt idx="435">
                  <c:v>1.2684918313263793E-2</c:v>
                </c:pt>
                <c:pt idx="436">
                  <c:v>1.270159025983375E-2</c:v>
                </c:pt>
                <c:pt idx="437">
                  <c:v>1.2716980953566548E-2</c:v>
                </c:pt>
                <c:pt idx="438">
                  <c:v>1.2724707844293803E-2</c:v>
                </c:pt>
                <c:pt idx="439">
                  <c:v>1.2732319227337641E-2</c:v>
                </c:pt>
                <c:pt idx="440">
                  <c:v>1.273981510269806E-2</c:v>
                </c:pt>
                <c:pt idx="441">
                  <c:v>1.2754873708500369E-2</c:v>
                </c:pt>
                <c:pt idx="442">
                  <c:v>1.2768643526346324E-2</c:v>
                </c:pt>
                <c:pt idx="443">
                  <c:v>1.2775561862889973E-2</c:v>
                </c:pt>
                <c:pt idx="444">
                  <c:v>1.2782364691590331E-2</c:v>
                </c:pt>
                <c:pt idx="445">
                  <c:v>1.2789052012607272E-2</c:v>
                </c:pt>
                <c:pt idx="446">
                  <c:v>1.2802496890165216E-2</c:v>
                </c:pt>
                <c:pt idx="447">
                  <c:v>1.2814646218402004E-2</c:v>
                </c:pt>
                <c:pt idx="448">
                  <c:v>1.2820756000362366E-2</c:v>
                </c:pt>
                <c:pt idx="449">
                  <c:v>1.2826750274479437E-2</c:v>
                </c:pt>
                <c:pt idx="450">
                  <c:v>1.2832629040753218E-2</c:v>
                </c:pt>
                <c:pt idx="451">
                  <c:v>1.284743609581529E-2</c:v>
                </c:pt>
                <c:pt idx="452">
                  <c:v>1.2860290254472773E-2</c:v>
                </c:pt>
                <c:pt idx="453">
                  <c:v>1.2865475973766749E-2</c:v>
                </c:pt>
                <c:pt idx="454">
                  <c:v>1.2870546185057563E-2</c:v>
                </c:pt>
                <c:pt idx="455">
                  <c:v>1.288076242629721E-2</c:v>
                </c:pt>
                <c:pt idx="456">
                  <c:v>1.2889671951628046E-2</c:v>
                </c:pt>
                <c:pt idx="457">
                  <c:v>1.2894164623542537E-2</c:v>
                </c:pt>
                <c:pt idx="458">
                  <c:v>1.2898541787613738E-2</c:v>
                </c:pt>
                <c:pt idx="459">
                  <c:v>1.2902803443761712E-2</c:v>
                </c:pt>
                <c:pt idx="460">
                  <c:v>1.2911404769706536E-2</c:v>
                </c:pt>
                <c:pt idx="461">
                  <c:v>1.2918694989281221E-2</c:v>
                </c:pt>
                <c:pt idx="462">
                  <c:v>1.2922379105893E-2</c:v>
                </c:pt>
                <c:pt idx="463">
                  <c:v>1.2925947714581554E-2</c:v>
                </c:pt>
                <c:pt idx="464">
                  <c:v>1.2929400815346881E-2</c:v>
                </c:pt>
                <c:pt idx="465">
                  <c:v>1.2938153451622636E-2</c:v>
                </c:pt>
                <c:pt idx="466">
                  <c:v>1.2944933700165251E-2</c:v>
                </c:pt>
                <c:pt idx="467">
                  <c:v>1.2947693753311285E-2</c:v>
                </c:pt>
                <c:pt idx="468">
                  <c:v>1.2950338298534092E-2</c:v>
                </c:pt>
                <c:pt idx="469">
                  <c:v>1.2955708585495884E-2</c:v>
                </c:pt>
                <c:pt idx="470">
                  <c:v>1.2959761399793379E-2</c:v>
                </c:pt>
                <c:pt idx="471">
                  <c:v>1.2961828405320119E-2</c:v>
                </c:pt>
                <c:pt idx="472">
                  <c:v>1.2963779902763761E-2</c:v>
                </c:pt>
                <c:pt idx="473">
                  <c:v>1.2965615892284177E-2</c:v>
                </c:pt>
                <c:pt idx="474">
                  <c:v>1.2969370051640894E-2</c:v>
                </c:pt>
                <c:pt idx="475">
                  <c:v>1.2971804770813833E-2</c:v>
                </c:pt>
                <c:pt idx="476">
                  <c:v>1.2973063220478309E-2</c:v>
                </c:pt>
                <c:pt idx="477">
                  <c:v>1.2974206162219559E-2</c:v>
                </c:pt>
                <c:pt idx="478">
                  <c:v>1.2975233596037583E-2</c:v>
                </c:pt>
                <c:pt idx="479">
                  <c:v>1.2977371220408429E-2</c:v>
                </c:pt>
                <c:pt idx="480">
                  <c:v>1.2978188251357992E-2</c:v>
                </c:pt>
                <c:pt idx="481">
                  <c:v>1.297863814524014E-2</c:v>
                </c:pt>
                <c:pt idx="482">
                  <c:v>1.2978972531199062E-2</c:v>
                </c:pt>
                <c:pt idx="483">
                  <c:v>1.2979191409154822E-2</c:v>
                </c:pt>
                <c:pt idx="484">
                  <c:v>1.2979712090679385E-2</c:v>
                </c:pt>
                <c:pt idx="485">
                  <c:v>1.2978911841265983E-2</c:v>
                </c:pt>
                <c:pt idx="486">
                  <c:v>1.2978553179205932E-2</c:v>
                </c:pt>
                <c:pt idx="487">
                  <c:v>1.2978079009462462E-2</c:v>
                </c:pt>
                <c:pt idx="488">
                  <c:v>1.2977489331555958E-2</c:v>
                </c:pt>
                <c:pt idx="489">
                  <c:v>1.2976392662134018E-2</c:v>
                </c:pt>
                <c:pt idx="490">
                  <c:v>1.2973975540377936E-2</c:v>
                </c:pt>
                <c:pt idx="491">
                  <c:v>1.2972400677977447E-2</c:v>
                </c:pt>
                <c:pt idx="492">
                  <c:v>1.2970127363320927E-2</c:v>
                </c:pt>
                <c:pt idx="493">
                  <c:v>1.2970127363320927E-2</c:v>
                </c:pt>
                <c:pt idx="494">
                  <c:v>1.2967412935225298E-2</c:v>
                </c:pt>
                <c:pt idx="495">
                  <c:v>1.2963379349013593E-2</c:v>
                </c:pt>
                <c:pt idx="496">
                  <c:v>1.2961403575548758E-2</c:v>
                </c:pt>
                <c:pt idx="497">
                  <c:v>1.295931229408076E-2</c:v>
                </c:pt>
                <c:pt idx="498">
                  <c:v>1.2957105504689537E-2</c:v>
                </c:pt>
                <c:pt idx="499">
                  <c:v>1.2952772911258847E-2</c:v>
                </c:pt>
                <c:pt idx="500">
                  <c:v>1.2947123267652572E-2</c:v>
                </c:pt>
                <c:pt idx="501">
                  <c:v>1.2944338938485345E-2</c:v>
                </c:pt>
                <c:pt idx="502">
                  <c:v>1.2941439101474828E-2</c:v>
                </c:pt>
                <c:pt idx="503">
                  <c:v>1.2938423756381212E-2</c:v>
                </c:pt>
                <c:pt idx="504">
                  <c:v>1.2932472592259714E-2</c:v>
                </c:pt>
                <c:pt idx="505">
                  <c:v>1.292523036168447E-2</c:v>
                </c:pt>
                <c:pt idx="506">
                  <c:v>1.2921775864596086E-2</c:v>
                </c:pt>
                <c:pt idx="507">
                  <c:v>1.2918344247205837E-2</c:v>
                </c:pt>
                <c:pt idx="508">
                  <c:v>1.2914935509513725E-2</c:v>
                </c:pt>
                <c:pt idx="509">
                  <c:v>1.2908657142700619E-2</c:v>
                </c:pt>
                <c:pt idx="510">
                  <c:v>1.2901529355486829E-2</c:v>
                </c:pt>
                <c:pt idx="511">
                  <c:v>1.2898235016205462E-2</c:v>
                </c:pt>
                <c:pt idx="512">
                  <c:v>1.2894963556542294E-2</c:v>
                </c:pt>
                <c:pt idx="513">
                  <c:v>1.2891714976577262E-2</c:v>
                </c:pt>
                <c:pt idx="514">
                  <c:v>1.2885755284397504E-2</c:v>
                </c:pt>
                <c:pt idx="515">
                  <c:v>1.2878949453458688E-2</c:v>
                </c:pt>
                <c:pt idx="516">
                  <c:v>1.2875815271824465E-2</c:v>
                </c:pt>
                <c:pt idx="517">
                  <c:v>1.2872703969888377E-2</c:v>
                </c:pt>
                <c:pt idx="518">
                  <c:v>1.2851565487084216E-2</c:v>
                </c:pt>
                <c:pt idx="519">
                  <c:v>1.2831548107969937E-2</c:v>
                </c:pt>
                <c:pt idx="520">
                  <c:v>1.2810043882849342E-2</c:v>
                </c:pt>
                <c:pt idx="521">
                  <c:v>1.2792428867962613E-2</c:v>
                </c:pt>
                <c:pt idx="522">
                  <c:v>1.2775934956206214E-2</c:v>
                </c:pt>
                <c:pt idx="523">
                  <c:v>1.2760562147260401E-2</c:v>
                </c:pt>
                <c:pt idx="524">
                  <c:v>1.2746310441125175E-2</c:v>
                </c:pt>
                <c:pt idx="525">
                  <c:v>1.2733179837720598E-2</c:v>
                </c:pt>
                <c:pt idx="526">
                  <c:v>1.2721170336726928E-2</c:v>
                </c:pt>
                <c:pt idx="527">
                  <c:v>1.2710281938144163E-2</c:v>
                </c:pt>
                <c:pt idx="528">
                  <c:v>1.2700514641972305E-2</c:v>
                </c:pt>
                <c:pt idx="529">
                  <c:v>1.2691868447891608E-2</c:v>
                </c:pt>
                <c:pt idx="530">
                  <c:v>1.2684343356061945E-2</c:v>
                </c:pt>
                <c:pt idx="531">
                  <c:v>1.2677939366163571E-2</c:v>
                </c:pt>
                <c:pt idx="532">
                  <c:v>1.2671806639703576E-2</c:v>
                </c:pt>
                <c:pt idx="533">
                  <c:v>1.2668494692480436E-2</c:v>
                </c:pt>
                <c:pt idx="534">
                  <c:v>1.2665454008535804E-2</c:v>
                </c:pt>
                <c:pt idx="535">
                  <c:v>1.2663534426442524E-2</c:v>
                </c:pt>
                <c:pt idx="536">
                  <c:v>1.2662735946280534E-2</c:v>
                </c:pt>
                <c:pt idx="537">
                  <c:v>1.2664083578726171E-2</c:v>
                </c:pt>
                <c:pt idx="538">
                  <c:v>1.2665830628151298E-2</c:v>
                </c:pt>
                <c:pt idx="539">
                  <c:v>1.2669036083252649E-2</c:v>
                </c:pt>
                <c:pt idx="540">
                  <c:v>1.2674072238345602E-2</c:v>
                </c:pt>
                <c:pt idx="541">
                  <c:v>1.2678810299169285E-2</c:v>
                </c:pt>
                <c:pt idx="542">
                  <c:v>1.2685379060144442E-2</c:v>
                </c:pt>
                <c:pt idx="543">
                  <c:v>1.269306892321076E-2</c:v>
                </c:pt>
                <c:pt idx="544">
                  <c:v>1.2703230116217767E-2</c:v>
                </c:pt>
                <c:pt idx="545">
                  <c:v>1.2711811955696817E-2</c:v>
                </c:pt>
                <c:pt idx="546">
                  <c:v>1.27228651254363E-2</c:v>
                </c:pt>
                <c:pt idx="547">
                  <c:v>1.2735039397586689E-2</c:v>
                </c:pt>
                <c:pt idx="548">
                  <c:v>1.2748334772227921E-2</c:v>
                </c:pt>
                <c:pt idx="549">
                  <c:v>1.2762751249599802E-2</c:v>
                </c:pt>
                <c:pt idx="550">
                  <c:v>1.2778288829702333E-2</c:v>
                </c:pt>
                <c:pt idx="551">
                  <c:v>1.2794947512775323E-2</c:v>
                </c:pt>
                <c:pt idx="552">
                  <c:v>1.2812727298978643E-2</c:v>
                </c:pt>
                <c:pt idx="553">
                  <c:v>1.2837234359519556E-2</c:v>
                </c:pt>
                <c:pt idx="554">
                  <c:v>1.2851650181255891E-2</c:v>
                </c:pt>
                <c:pt idx="555">
                  <c:v>1.2875905238818319E-2</c:v>
                </c:pt>
                <c:pt idx="556">
                  <c:v>1.2895057478132799E-2</c:v>
                </c:pt>
                <c:pt idx="557">
                  <c:v>1.2918442782465789E-2</c:v>
                </c:pt>
                <c:pt idx="558">
                  <c:v>1.2946541625318275E-2</c:v>
                </c:pt>
                <c:pt idx="559">
                  <c:v>1.2968576704199819E-2</c:v>
                </c:pt>
                <c:pt idx="560">
                  <c:v>1.2995325322000539E-2</c:v>
                </c:pt>
                <c:pt idx="561">
                  <c:v>1.3023195044770119E-2</c:v>
                </c:pt>
                <c:pt idx="562">
                  <c:v>1.3052185872748368E-2</c:v>
                </c:pt>
                <c:pt idx="563">
                  <c:v>1.3082297806255028E-2</c:v>
                </c:pt>
                <c:pt idx="564">
                  <c:v>1.3113530845609844E-2</c:v>
                </c:pt>
                <c:pt idx="565">
                  <c:v>1.3145884990892753E-2</c:v>
                </c:pt>
                <c:pt idx="566">
                  <c:v>1.3179355538346371E-2</c:v>
                </c:pt>
                <c:pt idx="567">
                  <c:v>1.3213161570480025E-2</c:v>
                </c:pt>
                <c:pt idx="568">
                  <c:v>1.3246705638563228E-2</c:v>
                </c:pt>
                <c:pt idx="569">
                  <c:v>1.3279987742436106E-2</c:v>
                </c:pt>
                <c:pt idx="570">
                  <c:v>1.3313007881938788E-2</c:v>
                </c:pt>
                <c:pt idx="571">
                  <c:v>1.3350424411493478E-2</c:v>
                </c:pt>
                <c:pt idx="572">
                  <c:v>1.3382883198751472E-2</c:v>
                </c:pt>
                <c:pt idx="573">
                  <c:v>1.3410496513985848E-2</c:v>
                </c:pt>
                <c:pt idx="574">
                  <c:v>1.3442468795608065E-2</c:v>
                </c:pt>
                <c:pt idx="575">
                  <c:v>1.3474179112540341E-2</c:v>
                </c:pt>
                <c:pt idx="576">
                  <c:v>1.3505627464782677E-2</c:v>
                </c:pt>
                <c:pt idx="577">
                  <c:v>1.35368138521752E-2</c:v>
                </c:pt>
                <c:pt idx="578">
                  <c:v>1.3572134664530111E-2</c:v>
                </c:pt>
                <c:pt idx="579">
                  <c:v>1.3598400732490745E-2</c:v>
                </c:pt>
                <c:pt idx="580">
                  <c:v>1.3628801225094023E-2</c:v>
                </c:pt>
                <c:pt idx="581">
                  <c:v>1.3658939752687616E-2</c:v>
                </c:pt>
                <c:pt idx="582">
                  <c:v>1.3693063010586926E-2</c:v>
                </c:pt>
                <c:pt idx="583">
                  <c:v>1.3718430912366131E-2</c:v>
                </c:pt>
                <c:pt idx="584">
                  <c:v>1.3747783544451053E-2</c:v>
                </c:pt>
                <c:pt idx="585">
                  <c:v>1.3776874211206547E-2</c:v>
                </c:pt>
                <c:pt idx="586">
                  <c:v>1.3805702912392803E-2</c:v>
                </c:pt>
                <c:pt idx="587">
                  <c:v>1.3834269648329567E-2</c:v>
                </c:pt>
                <c:pt idx="588">
                  <c:v>1.3862574418697093E-2</c:v>
                </c:pt>
                <c:pt idx="589">
                  <c:v>1.3896859861022293E-2</c:v>
                </c:pt>
                <c:pt idx="590">
                  <c:v>1.3922345368966305E-2</c:v>
                </c:pt>
                <c:pt idx="591">
                  <c:v>1.3949826818722144E-2</c:v>
                </c:pt>
                <c:pt idx="592">
                  <c:v>1.3977046302748874E-2</c:v>
                </c:pt>
                <c:pt idx="593">
                  <c:v>1.400400382096656E-2</c:v>
                </c:pt>
                <c:pt idx="594">
                  <c:v>1.4030699373295263E-2</c:v>
                </c:pt>
                <c:pt idx="595">
                  <c:v>1.405713295965505E-2</c:v>
                </c:pt>
                <c:pt idx="596">
                  <c:v>1.4083304580045919E-2</c:v>
                </c:pt>
                <c:pt idx="597">
                  <c:v>1.4109214234387935E-2</c:v>
                </c:pt>
                <c:pt idx="598">
                  <c:v>1.4134861922601161E-2</c:v>
                </c:pt>
                <c:pt idx="599">
                  <c:v>1.4160247644685597E-2</c:v>
                </c:pt>
                <c:pt idx="600">
                  <c:v>1.4185371400481372E-2</c:v>
                </c:pt>
                <c:pt idx="601">
                  <c:v>1.4210233190068422E-2</c:v>
                </c:pt>
                <c:pt idx="602">
                  <c:v>1.4234833013286874E-2</c:v>
                </c:pt>
                <c:pt idx="603">
                  <c:v>1.4259170870056792E-2</c:v>
                </c:pt>
                <c:pt idx="604">
                  <c:v>1.4290077469976126E-2</c:v>
                </c:pt>
                <c:pt idx="605">
                  <c:v>1.4313816546360769E-2</c:v>
                </c:pt>
                <c:pt idx="606">
                  <c:v>1.4337293656137007E-2</c:v>
                </c:pt>
                <c:pt idx="607">
                  <c:v>1.4360508799304839E-2</c:v>
                </c:pt>
                <c:pt idx="608">
                  <c:v>1.4383461975784329E-2</c:v>
                </c:pt>
                <c:pt idx="609">
                  <c:v>1.4406153185575477E-2</c:v>
                </c:pt>
                <c:pt idx="610">
                  <c:v>1.4428582428598347E-2</c:v>
                </c:pt>
                <c:pt idx="611">
                  <c:v>1.4450749704932875E-2</c:v>
                </c:pt>
                <c:pt idx="612">
                  <c:v>1.4472655014259317E-2</c:v>
                </c:pt>
                <c:pt idx="613">
                  <c:v>1.4494298356737545E-2</c:v>
                </c:pt>
                <c:pt idx="614">
                  <c:v>1.4515679732287623E-2</c:v>
                </c:pt>
                <c:pt idx="615">
                  <c:v>1.4542168365854202E-2</c:v>
                </c:pt>
                <c:pt idx="616">
                  <c:v>1.4557656582283585E-2</c:v>
                </c:pt>
                <c:pt idx="617">
                  <c:v>1.4578252056729468E-2</c:v>
                </c:pt>
                <c:pt idx="618">
                  <c:v>1.4598599035711146E-2</c:v>
                </c:pt>
                <c:pt idx="619">
                  <c:v>1.4619074729491643E-2</c:v>
                </c:pt>
                <c:pt idx="620">
                  <c:v>1.4639854271019104E-2</c:v>
                </c:pt>
                <c:pt idx="621">
                  <c:v>1.4660937660613271E-2</c:v>
                </c:pt>
                <c:pt idx="622">
                  <c:v>1.468232489819421E-2</c:v>
                </c:pt>
                <c:pt idx="623">
                  <c:v>1.4704015983841856E-2</c:v>
                </c:pt>
                <c:pt idx="624">
                  <c:v>1.4726010917636145E-2</c:v>
                </c:pt>
                <c:pt idx="625">
                  <c:v>1.4748309699577078E-2</c:v>
                </c:pt>
                <c:pt idx="626">
                  <c:v>1.477091232974459E-2</c:v>
                </c:pt>
                <c:pt idx="627">
                  <c:v>1.4793818808218617E-2</c:v>
                </c:pt>
                <c:pt idx="628">
                  <c:v>1.4817029135079096E-2</c:v>
                </c:pt>
                <c:pt idx="629">
                  <c:v>1.484054331024609E-2</c:v>
                </c:pt>
                <c:pt idx="630">
                  <c:v>1.4864361333959408E-2</c:v>
                </c:pt>
                <c:pt idx="631">
                  <c:v>1.488848320621905E-2</c:v>
                </c:pt>
                <c:pt idx="632">
                  <c:v>1.4912908927025015E-2</c:v>
                </c:pt>
                <c:pt idx="633">
                  <c:v>1.4937638496537176E-2</c:v>
                </c:pt>
                <c:pt idx="634">
                  <c:v>1.4962671914675596E-2</c:v>
                </c:pt>
                <c:pt idx="635">
                  <c:v>1.4988009181680084E-2</c:v>
                </c:pt>
                <c:pt idx="636">
                  <c:v>1.5021660969383177E-2</c:v>
                </c:pt>
                <c:pt idx="637">
                  <c:v>1.5039595262287264E-2</c:v>
                </c:pt>
                <c:pt idx="638">
                  <c:v>1.5065844075969892E-2</c:v>
                </c:pt>
                <c:pt idx="639">
                  <c:v>1.509239673867846E-2</c:v>
                </c:pt>
                <c:pt idx="640">
                  <c:v>1.5128259857393189E-2</c:v>
                </c:pt>
                <c:pt idx="641">
                  <c:v>1.5153233754023887E-2</c:v>
                </c:pt>
                <c:pt idx="642">
                  <c:v>1.5173877821839099E-2</c:v>
                </c:pt>
                <c:pt idx="643">
                  <c:v>1.5201645881370851E-2</c:v>
                </c:pt>
                <c:pt idx="644">
                  <c:v>1.5229717790408159E-2</c:v>
                </c:pt>
                <c:pt idx="645">
                  <c:v>1.5258093548791152E-2</c:v>
                </c:pt>
                <c:pt idx="646">
                  <c:v>1.52867731566797E-2</c:v>
                </c:pt>
                <c:pt idx="647">
                  <c:v>1.5315756614233678E-2</c:v>
                </c:pt>
                <c:pt idx="648">
                  <c:v>1.5345043921453083E-2</c:v>
                </c:pt>
                <c:pt idx="649">
                  <c:v>1.5374635078417853E-2</c:v>
                </c:pt>
                <c:pt idx="650">
                  <c:v>1.5404530085207924E-2</c:v>
                </c:pt>
                <c:pt idx="651">
                  <c:v>1.5434728941903231E-2</c:v>
                </c:pt>
                <c:pt idx="652">
                  <c:v>1.5465231648503774E-2</c:v>
                </c:pt>
                <c:pt idx="653">
                  <c:v>1.5496038205249363E-2</c:v>
                </c:pt>
                <c:pt idx="654">
                  <c:v>1.5537440314334461E-2</c:v>
                </c:pt>
                <c:pt idx="655">
                  <c:v>1.5558562869095738E-2</c:v>
                </c:pt>
                <c:pt idx="656">
                  <c:v>1.5590280976436333E-2</c:v>
                </c:pt>
                <c:pt idx="657">
                  <c:v>1.5622302934081844E-2</c:v>
                </c:pt>
                <c:pt idx="658">
                  <c:v>1.5654628742272081E-2</c:v>
                </c:pt>
                <c:pt idx="659">
                  <c:v>1.5687258400927107E-2</c:v>
                </c:pt>
                <c:pt idx="660">
                  <c:v>1.5720191910206793E-2</c:v>
                </c:pt>
                <c:pt idx="661">
                  <c:v>1.5753429270191077E-2</c:v>
                </c:pt>
                <c:pt idx="662">
                  <c:v>1.5786970480959894E-2</c:v>
                </c:pt>
                <c:pt idx="663">
                  <c:v>1.5820815542513245E-2</c:v>
                </c:pt>
                <c:pt idx="664">
                  <c:v>1.5854964455090936E-2</c:v>
                </c:pt>
                <c:pt idx="665">
                  <c:v>1.5889417218772905E-2</c:v>
                </c:pt>
                <c:pt idx="666">
                  <c:v>1.5924173833479216E-2</c:v>
                </c:pt>
                <c:pt idx="667">
                  <c:v>1.5959234299449676E-2</c:v>
                </c:pt>
                <c:pt idx="668">
                  <c:v>1.5994598616684286E-2</c:v>
                </c:pt>
                <c:pt idx="669">
                  <c:v>1.6030266785342917E-2</c:v>
                </c:pt>
                <c:pt idx="670">
                  <c:v>1.6066236852427807E-2</c:v>
                </c:pt>
                <c:pt idx="671">
                  <c:v>1.6102184608319803E-2</c:v>
                </c:pt>
                <c:pt idx="672">
                  <c:v>1.613786201319023E-2</c:v>
                </c:pt>
                <c:pt idx="673">
                  <c:v>1.6173269066879215E-2</c:v>
                </c:pt>
                <c:pt idx="674">
                  <c:v>1.6208405769226886E-2</c:v>
                </c:pt>
                <c:pt idx="675">
                  <c:v>1.6243272120393115E-2</c:v>
                </c:pt>
                <c:pt idx="676">
                  <c:v>1.6277868120138095E-2</c:v>
                </c:pt>
                <c:pt idx="677">
                  <c:v>1.6312193768381889E-2</c:v>
                </c:pt>
                <c:pt idx="678">
                  <c:v>1.634624906504456E-2</c:v>
                </c:pt>
                <c:pt idx="679">
                  <c:v>1.638003401012611E-2</c:v>
                </c:pt>
                <c:pt idx="680">
                  <c:v>1.6413548603466666E-2</c:v>
                </c:pt>
                <c:pt idx="681">
                  <c:v>1.6446792844986291E-2</c:v>
                </c:pt>
                <c:pt idx="682">
                  <c:v>1.6479766734764922E-2</c:v>
                </c:pt>
                <c:pt idx="683">
                  <c:v>1.6512470272562751E-2</c:v>
                </c:pt>
                <c:pt idx="684">
                  <c:v>1.6544903458379778E-2</c:v>
                </c:pt>
                <c:pt idx="685">
                  <c:v>1.6577066291976195E-2</c:v>
                </c:pt>
                <c:pt idx="686">
                  <c:v>1.6618786534436936E-2</c:v>
                </c:pt>
                <c:pt idx="687">
                  <c:v>1.6640580902986812E-2</c:v>
                </c:pt>
                <c:pt idx="688">
                  <c:v>1.6681611764521875E-2</c:v>
                </c:pt>
                <c:pt idx="689">
                  <c:v>1.6703014104635372E-2</c:v>
                </c:pt>
                <c:pt idx="690">
                  <c:v>1.6733825176968864E-2</c:v>
                </c:pt>
                <c:pt idx="691">
                  <c:v>1.6764365896682065E-2</c:v>
                </c:pt>
                <c:pt idx="692">
                  <c:v>1.6807334919928252E-2</c:v>
                </c:pt>
                <c:pt idx="693">
                  <c:v>1.6845899338120418E-2</c:v>
                </c:pt>
                <c:pt idx="694">
                  <c:v>1.6863598518934708E-2</c:v>
                </c:pt>
                <c:pt idx="695">
                  <c:v>1.6895466736526199E-2</c:v>
                </c:pt>
                <c:pt idx="696">
                  <c:v>1.6922097786311596E-2</c:v>
                </c:pt>
                <c:pt idx="697">
                  <c:v>1.6950941859574797E-2</c:v>
                </c:pt>
                <c:pt idx="698">
                  <c:v>1.6979515558981362E-2</c:v>
                </c:pt>
                <c:pt idx="699">
                  <c:v>1.7007818884344772E-2</c:v>
                </c:pt>
                <c:pt idx="700">
                  <c:v>1.7038245398839358E-2</c:v>
                </c:pt>
                <c:pt idx="701">
                  <c:v>1.7063614412062833E-2</c:v>
                </c:pt>
                <c:pt idx="702">
                  <c:v>1.7091106614071094E-2</c:v>
                </c:pt>
                <c:pt idx="703">
                  <c:v>1.7118328441263486E-2</c:v>
                </c:pt>
                <c:pt idx="704">
                  <c:v>1.7145279893426846E-2</c:v>
                </c:pt>
                <c:pt idx="705">
                  <c:v>1.7171960970454592E-2</c:v>
                </c:pt>
                <c:pt idx="706">
                  <c:v>1.719837167208027E-2</c:v>
                </c:pt>
                <c:pt idx="707">
                  <c:v>1.7224511998170655E-2</c:v>
                </c:pt>
                <c:pt idx="708">
                  <c:v>1.7260560553244986E-2</c:v>
                </c:pt>
                <c:pt idx="709">
                  <c:v>1.7275981523052764E-2</c:v>
                </c:pt>
                <c:pt idx="710">
                  <c:v>1.730352381107636E-2</c:v>
                </c:pt>
                <c:pt idx="711">
                  <c:v>1.7326369543635423E-2</c:v>
                </c:pt>
                <c:pt idx="712">
                  <c:v>1.7351157989411448E-2</c:v>
                </c:pt>
                <c:pt idx="713">
                  <c:v>1.7375676058586365E-2</c:v>
                </c:pt>
                <c:pt idx="714">
                  <c:v>1.7402064339493428E-2</c:v>
                </c:pt>
                <c:pt idx="715">
                  <c:v>1.7423901066599967E-2</c:v>
                </c:pt>
                <c:pt idx="716">
                  <c:v>1.7447608005065618E-2</c:v>
                </c:pt>
                <c:pt idx="717">
                  <c:v>1.7471044566317318E-2</c:v>
                </c:pt>
                <c:pt idx="718">
                  <c:v>1.7494210750168548E-2</c:v>
                </c:pt>
                <c:pt idx="719">
                  <c:v>1.7519156260112911E-2</c:v>
                </c:pt>
                <c:pt idx="720">
                  <c:v>1.7539731985136697E-2</c:v>
                </c:pt>
                <c:pt idx="721">
                  <c:v>1.7562087035907226E-2</c:v>
                </c:pt>
                <c:pt idx="722">
                  <c:v>1.7584181045515734E-2</c:v>
                </c:pt>
                <c:pt idx="723">
                  <c:v>1.7606213199723442E-2</c:v>
                </c:pt>
                <c:pt idx="724">
                  <c:v>1.762827997911387E-2</c:v>
                </c:pt>
                <c:pt idx="725">
                  <c:v>1.7650381383793601E-2</c:v>
                </c:pt>
                <c:pt idx="726">
                  <c:v>1.7672517413735989E-2</c:v>
                </c:pt>
                <c:pt idx="727">
                  <c:v>1.7696708145746864E-2</c:v>
                </c:pt>
                <c:pt idx="728">
                  <c:v>1.7718916991789069E-2</c:v>
                </c:pt>
                <c:pt idx="729">
                  <c:v>1.7739133255352257E-2</c:v>
                </c:pt>
                <c:pt idx="730">
                  <c:v>1.7761407786531791E-2</c:v>
                </c:pt>
                <c:pt idx="731">
                  <c:v>1.7783716943107208E-2</c:v>
                </c:pt>
                <c:pt idx="732">
                  <c:v>1.7806060725051864E-2</c:v>
                </c:pt>
                <c:pt idx="733">
                  <c:v>1.7830480648621805E-2</c:v>
                </c:pt>
                <c:pt idx="734">
                  <c:v>1.7850852165208764E-2</c:v>
                </c:pt>
                <c:pt idx="735">
                  <c:v>1.7873299823421007E-2</c:v>
                </c:pt>
                <c:pt idx="736">
                  <c:v>1.7895782107109071E-2</c:v>
                </c:pt>
                <c:pt idx="737">
                  <c:v>1.7918299016246308E-2</c:v>
                </c:pt>
                <c:pt idx="738">
                  <c:v>1.7946405307434077E-2</c:v>
                </c:pt>
                <c:pt idx="739">
                  <c:v>1.7963436711108116E-2</c:v>
                </c:pt>
                <c:pt idx="740">
                  <c:v>1.798605749680604E-2</c:v>
                </c:pt>
                <c:pt idx="741">
                  <c:v>1.8008712908086366E-2</c:v>
                </c:pt>
                <c:pt idx="742">
                  <c:v>1.8031402944949093E-2</c:v>
                </c:pt>
                <c:pt idx="743">
                  <c:v>1.8054127607394221E-2</c:v>
                </c:pt>
                <c:pt idx="744">
                  <c:v>1.808104953673606E-2</c:v>
                </c:pt>
                <c:pt idx="745">
                  <c:v>1.8101765541431725E-2</c:v>
                </c:pt>
                <c:pt idx="746">
                  <c:v>1.8122509348543758E-2</c:v>
                </c:pt>
                <c:pt idx="747">
                  <c:v>1.8147464492834775E-2</c:v>
                </c:pt>
                <c:pt idx="748">
                  <c:v>1.8168270304315115E-2</c:v>
                </c:pt>
                <c:pt idx="749">
                  <c:v>1.8191202720760913E-2</c:v>
                </c:pt>
                <c:pt idx="750">
                  <c:v>1.8214169762975629E-2</c:v>
                </c:pt>
                <c:pt idx="751">
                  <c:v>1.8237171430905974E-2</c:v>
                </c:pt>
                <c:pt idx="752">
                  <c:v>1.8262317877517642E-2</c:v>
                </c:pt>
                <c:pt idx="753">
                  <c:v>1.8283278644153356E-2</c:v>
                </c:pt>
                <c:pt idx="754">
                  <c:v>1.8306384189470393E-2</c:v>
                </c:pt>
                <c:pt idx="755">
                  <c:v>1.832952436066293E-2</c:v>
                </c:pt>
                <c:pt idx="756">
                  <c:v>1.8352699157677677E-2</c:v>
                </c:pt>
                <c:pt idx="757">
                  <c:v>1.8375908580594569E-2</c:v>
                </c:pt>
                <c:pt idx="758">
                  <c:v>1.8399152629360316E-2</c:v>
                </c:pt>
                <c:pt idx="759">
                  <c:v>1.8431474562516925E-2</c:v>
                </c:pt>
                <c:pt idx="760">
                  <c:v>1.8445744604731473E-2</c:v>
                </c:pt>
                <c:pt idx="761">
                  <c:v>1.8469092531336884E-2</c:v>
                </c:pt>
                <c:pt idx="762">
                  <c:v>1.8494621827513935E-2</c:v>
                </c:pt>
                <c:pt idx="763">
                  <c:v>1.8515892262520595E-2</c:v>
                </c:pt>
                <c:pt idx="764">
                  <c:v>1.8539344067125541E-2</c:v>
                </c:pt>
                <c:pt idx="765">
                  <c:v>1.8562830497739213E-2</c:v>
                </c:pt>
                <c:pt idx="766">
                  <c:v>1.8588513026369657E-2</c:v>
                </c:pt>
                <c:pt idx="767">
                  <c:v>1.8609907237205903E-2</c:v>
                </c:pt>
                <c:pt idx="768">
                  <c:v>1.8633497546085565E-2</c:v>
                </c:pt>
                <c:pt idx="769">
                  <c:v>1.8657122481080535E-2</c:v>
                </c:pt>
                <c:pt idx="770">
                  <c:v>1.8680782042190813E-2</c:v>
                </c:pt>
                <c:pt idx="771">
                  <c:v>1.8704476229496336E-2</c:v>
                </c:pt>
                <c:pt idx="772">
                  <c:v>1.8728205042970458E-2</c:v>
                </c:pt>
                <c:pt idx="773">
                  <c:v>1.8751968482639825E-2</c:v>
                </c:pt>
                <c:pt idx="774">
                  <c:v>1.8775766548504436E-2</c:v>
                </c:pt>
                <c:pt idx="775">
                  <c:v>1.8799508707516566E-2</c:v>
                </c:pt>
                <c:pt idx="776">
                  <c:v>1.8823008052466506E-2</c:v>
                </c:pt>
                <c:pt idx="777">
                  <c:v>1.8846255821962643E-2</c:v>
                </c:pt>
                <c:pt idx="778">
                  <c:v>1.8869252015818461E-2</c:v>
                </c:pt>
                <c:pt idx="779">
                  <c:v>1.8894105897617752E-2</c:v>
                </c:pt>
                <c:pt idx="780">
                  <c:v>1.891658215029679E-2</c:v>
                </c:pt>
                <c:pt idx="781">
                  <c:v>1.8936731142265018E-2</c:v>
                </c:pt>
                <c:pt idx="782">
                  <c:v>1.8958721032253933E-2</c:v>
                </c:pt>
                <c:pt idx="783">
                  <c:v>1.8980459345883105E-2</c:v>
                </c:pt>
                <c:pt idx="784">
                  <c:v>1.9001946083072596E-2</c:v>
                </c:pt>
                <c:pt idx="785">
                  <c:v>1.9025189591617142E-2</c:v>
                </c:pt>
                <c:pt idx="786">
                  <c:v>1.9044164827493049E-2</c:v>
                </c:pt>
                <c:pt idx="787">
                  <c:v>1.9064896834510847E-2</c:v>
                </c:pt>
                <c:pt idx="788">
                  <c:v>1.9085377264502768E-2</c:v>
                </c:pt>
                <c:pt idx="789">
                  <c:v>1.9105606117388874E-2</c:v>
                </c:pt>
                <c:pt idx="790">
                  <c:v>1.9130230100028456E-2</c:v>
                </c:pt>
                <c:pt idx="791">
                  <c:v>1.9145309091284091E-2</c:v>
                </c:pt>
                <c:pt idx="792">
                  <c:v>1.9164783212026748E-2</c:v>
                </c:pt>
                <c:pt idx="793">
                  <c:v>1.9184005755183975E-2</c:v>
                </c:pt>
                <c:pt idx="794">
                  <c:v>1.9202976720595899E-2</c:v>
                </c:pt>
                <c:pt idx="795">
                  <c:v>1.9221696108129294E-2</c:v>
                </c:pt>
                <c:pt idx="796">
                  <c:v>1.9243806766116478E-2</c:v>
                </c:pt>
                <c:pt idx="797">
                  <c:v>1.9260185353326964E-2</c:v>
                </c:pt>
                <c:pt idx="798">
                  <c:v>1.9276344802419132E-2</c:v>
                </c:pt>
                <c:pt idx="799">
                  <c:v>1.9295829050240965E-2</c:v>
                </c:pt>
                <c:pt idx="800">
                  <c:v>1.9311519373887975E-2</c:v>
                </c:pt>
                <c:pt idx="801">
                  <c:v>1.9328729291832047E-2</c:v>
                </c:pt>
                <c:pt idx="802">
                  <c:v>1.934568763115152E-2</c:v>
                </c:pt>
                <c:pt idx="803">
                  <c:v>1.9362394391713167E-2</c:v>
                </c:pt>
                <c:pt idx="804">
                  <c:v>1.9380535446298364E-2</c:v>
                </c:pt>
                <c:pt idx="805">
                  <c:v>1.9395053176136656E-2</c:v>
                </c:pt>
                <c:pt idx="806">
                  <c:v>1.9411005199785336E-2</c:v>
                </c:pt>
                <c:pt idx="807">
                  <c:v>1.9426705644303155E-2</c:v>
                </c:pt>
                <c:pt idx="808">
                  <c:v>1.9442154509503595E-2</c:v>
                </c:pt>
                <c:pt idx="809">
                  <c:v>1.9457351795386657E-2</c:v>
                </c:pt>
                <c:pt idx="810">
                  <c:v>1.9477573660902081E-2</c:v>
                </c:pt>
                <c:pt idx="811">
                  <c:v>1.9486991628614447E-2</c:v>
                </c:pt>
                <c:pt idx="812">
                  <c:v>1.9501434175825949E-2</c:v>
                </c:pt>
                <c:pt idx="813">
                  <c:v>1.9515625143293747E-2</c:v>
                </c:pt>
                <c:pt idx="814">
                  <c:v>1.9529564530937904E-2</c:v>
                </c:pt>
                <c:pt idx="815">
                  <c:v>1.9544749418618501E-2</c:v>
                </c:pt>
                <c:pt idx="816">
                  <c:v>1.9556688566382263E-2</c:v>
                </c:pt>
                <c:pt idx="817">
                  <c:v>1.9569873213995947E-2</c:v>
                </c:pt>
                <c:pt idx="818">
                  <c:v>1.958425159790611E-2</c:v>
                </c:pt>
                <c:pt idx="819">
                  <c:v>1.9595487768713227E-2</c:v>
                </c:pt>
                <c:pt idx="820">
                  <c:v>1.9607917675603659E-2</c:v>
                </c:pt>
                <c:pt idx="821">
                  <c:v>1.9620096002084253E-2</c:v>
                </c:pt>
                <c:pt idx="822">
                  <c:v>1.9632022748101718E-2</c:v>
                </c:pt>
                <c:pt idx="823">
                  <c:v>1.9643697913549474E-2</c:v>
                </c:pt>
                <c:pt idx="824">
                  <c:v>1.9655121498347583E-2</c:v>
                </c:pt>
                <c:pt idx="825">
                  <c:v>1.9666293502469401E-2</c:v>
                </c:pt>
                <c:pt idx="826">
                  <c:v>1.9677213925808346E-2</c:v>
                </c:pt>
                <c:pt idx="827">
                  <c:v>1.9688046729742226E-2</c:v>
                </c:pt>
                <c:pt idx="828">
                  <c:v>1.9699130415338217E-2</c:v>
                </c:pt>
                <c:pt idx="829">
                  <c:v>1.9710480849903789E-2</c:v>
                </c:pt>
                <c:pt idx="830">
                  <c:v>1.9722098033518876E-2</c:v>
                </c:pt>
                <c:pt idx="831">
                  <c:v>1.973538351608628E-2</c:v>
                </c:pt>
                <c:pt idx="832">
                  <c:v>1.9747553918831873E-2</c:v>
                </c:pt>
                <c:pt idx="833">
                  <c:v>1.97585500794073E-2</c:v>
                </c:pt>
                <c:pt idx="834">
                  <c:v>1.9771234259966519E-2</c:v>
                </c:pt>
                <c:pt idx="835">
                  <c:v>1.978418519000158E-2</c:v>
                </c:pt>
                <c:pt idx="836">
                  <c:v>1.9797402869539127E-2</c:v>
                </c:pt>
                <c:pt idx="837">
                  <c:v>1.9810887298712387E-2</c:v>
                </c:pt>
                <c:pt idx="838">
                  <c:v>1.9826178390365268E-2</c:v>
                </c:pt>
                <c:pt idx="839">
                  <c:v>1.9838656406285793E-2</c:v>
                </c:pt>
                <c:pt idx="840">
                  <c:v>1.9852941084899101E-2</c:v>
                </c:pt>
                <c:pt idx="841">
                  <c:v>1.9867492513467866E-2</c:v>
                </c:pt>
                <c:pt idx="842">
                  <c:v>1.9883930003936623E-2</c:v>
                </c:pt>
                <c:pt idx="843">
                  <c:v>1.9897395621004677E-2</c:v>
                </c:pt>
                <c:pt idx="844">
                  <c:v>1.9912747300185885E-2</c:v>
                </c:pt>
                <c:pt idx="845">
                  <c:v>1.9928365729722231E-2</c:v>
                </c:pt>
                <c:pt idx="846">
                  <c:v>1.9944250909746941E-2</c:v>
                </c:pt>
                <c:pt idx="847">
                  <c:v>1.9960402840393243E-2</c:v>
                </c:pt>
                <c:pt idx="848">
                  <c:v>1.9976821521741073E-2</c:v>
                </c:pt>
                <c:pt idx="849">
                  <c:v>2.0001392944810625E-2</c:v>
                </c:pt>
                <c:pt idx="850">
                  <c:v>2.001669121510119E-2</c:v>
                </c:pt>
                <c:pt idx="851">
                  <c:v>2.0034022542914087E-2</c:v>
                </c:pt>
                <c:pt idx="852">
                  <c:v>2.005162059065313E-2</c:v>
                </c:pt>
                <c:pt idx="853">
                  <c:v>2.0069485358158445E-2</c:v>
                </c:pt>
                <c:pt idx="854">
                  <c:v>2.0087616845669842E-2</c:v>
                </c:pt>
                <c:pt idx="855">
                  <c:v>2.0106015053027448E-2</c:v>
                </c:pt>
                <c:pt idx="856">
                  <c:v>2.0124679980391136E-2</c:v>
                </c:pt>
                <c:pt idx="857">
                  <c:v>2.0143611627840841E-2</c:v>
                </c:pt>
                <c:pt idx="858">
                  <c:v>2.0162809995296627E-2</c:v>
                </c:pt>
                <c:pt idx="859">
                  <c:v>2.018227508283843E-2</c:v>
                </c:pt>
                <c:pt idx="860">
                  <c:v>2.0202006890626123E-2</c:v>
                </c:pt>
                <c:pt idx="861">
                  <c:v>2.0222005418659705E-2</c:v>
                </c:pt>
                <c:pt idx="862">
                  <c:v>2.0242270666779305E-2</c:v>
                </c:pt>
                <c:pt idx="863">
                  <c:v>2.0262802635304666E-2</c:v>
                </c:pt>
                <c:pt idx="864">
                  <c:v>2.0283601324075917E-2</c:v>
                </c:pt>
                <c:pt idx="865">
                  <c:v>2.0310734411053133E-2</c:v>
                </c:pt>
                <c:pt idx="866">
                  <c:v>2.033214274655748E-2</c:v>
                </c:pt>
                <c:pt idx="867">
                  <c:v>2.0353817802467589E-2</c:v>
                </c:pt>
                <c:pt idx="868">
                  <c:v>2.0375759579023267E-2</c:v>
                </c:pt>
                <c:pt idx="869">
                  <c:v>2.0397968076064643E-2</c:v>
                </c:pt>
                <c:pt idx="870">
                  <c:v>2.0420443293751589E-2</c:v>
                </c:pt>
                <c:pt idx="871">
                  <c:v>2.0443185232164041E-2</c:v>
                </c:pt>
                <c:pt idx="872">
                  <c:v>2.0466193891381934E-2</c:v>
                </c:pt>
                <c:pt idx="873">
                  <c:v>2.0489469271245397E-2</c:v>
                </c:pt>
                <c:pt idx="874">
                  <c:v>2.0513011371994239E-2</c:v>
                </c:pt>
                <c:pt idx="875">
                  <c:v>2.0543718471077721E-2</c:v>
                </c:pt>
                <c:pt idx="876">
                  <c:v>2.0560895736227991E-2</c:v>
                </c:pt>
                <c:pt idx="877">
                  <c:v>2.0585237999872774E-2</c:v>
                </c:pt>
                <c:pt idx="878">
                  <c:v>2.0609817312058354E-2</c:v>
                </c:pt>
                <c:pt idx="879">
                  <c:v>2.0634299467721107E-2</c:v>
                </c:pt>
                <c:pt idx="880">
                  <c:v>2.0658589202904309E-2</c:v>
                </c:pt>
                <c:pt idx="881">
                  <c:v>2.0682686517288218E-2</c:v>
                </c:pt>
                <c:pt idx="882">
                  <c:v>2.0706591411032704E-2</c:v>
                </c:pt>
                <c:pt idx="883">
                  <c:v>2.073030388389796E-2</c:v>
                </c:pt>
                <c:pt idx="884">
                  <c:v>2.0753823936043858E-2</c:v>
                </c:pt>
                <c:pt idx="885">
                  <c:v>2.0777151567390462E-2</c:v>
                </c:pt>
                <c:pt idx="886">
                  <c:v>2.0800286777857835E-2</c:v>
                </c:pt>
                <c:pt idx="887">
                  <c:v>2.0823229567525914E-2</c:v>
                </c:pt>
                <c:pt idx="888">
                  <c:v>2.084597993615489E-2</c:v>
                </c:pt>
                <c:pt idx="889">
                  <c:v>2.08685378838247E-2</c:v>
                </c:pt>
                <c:pt idx="890">
                  <c:v>2.0890903410455408E-2</c:v>
                </c:pt>
                <c:pt idx="891">
                  <c:v>2.0913076516047013E-2</c:v>
                </c:pt>
                <c:pt idx="892">
                  <c:v>2.0935057200679452E-2</c:v>
                </c:pt>
                <c:pt idx="893">
                  <c:v>2.0956845464112916E-2</c:v>
                </c:pt>
                <c:pt idx="894">
                  <c:v>2.0978441306347406E-2</c:v>
                </c:pt>
                <c:pt idx="895">
                  <c:v>2.0999844727382921E-2</c:v>
                </c:pt>
                <c:pt idx="896">
                  <c:v>2.1028307546551162E-2</c:v>
                </c:pt>
                <c:pt idx="897">
                  <c:v>2.10420743060169E-2</c:v>
                </c:pt>
                <c:pt idx="898">
                  <c:v>2.106290046329562E-2</c:v>
                </c:pt>
                <c:pt idx="899">
                  <c:v>2.1083534199295428E-2</c:v>
                </c:pt>
                <c:pt idx="900">
                  <c:v>2.1115569871970052E-2</c:v>
                </c:pt>
                <c:pt idx="901">
                  <c:v>2.1131213388372316E-2</c:v>
                </c:pt>
                <c:pt idx="902">
                  <c:v>2.1144280879141775E-2</c:v>
                </c:pt>
                <c:pt idx="903">
                  <c:v>2.1164144929626261E-2</c:v>
                </c:pt>
                <c:pt idx="904">
                  <c:v>2.1183816558512092E-2</c:v>
                </c:pt>
                <c:pt idx="905">
                  <c:v>2.120329576595914E-2</c:v>
                </c:pt>
                <c:pt idx="906">
                  <c:v>2.1222582551807534E-2</c:v>
                </c:pt>
                <c:pt idx="907">
                  <c:v>2.1241676916137209E-2</c:v>
                </c:pt>
                <c:pt idx="908">
                  <c:v>2.1260578858868229E-2</c:v>
                </c:pt>
                <c:pt idx="909">
                  <c:v>2.1279288379920658E-2</c:v>
                </c:pt>
                <c:pt idx="910">
                  <c:v>2.1297805479294496E-2</c:v>
                </c:pt>
                <c:pt idx="911">
                  <c:v>2.1316130156989743E-2</c:v>
                </c:pt>
                <c:pt idx="912">
                  <c:v>2.1334262412926464E-2</c:v>
                </c:pt>
                <c:pt idx="913">
                  <c:v>2.1352202247184593E-2</c:v>
                </c:pt>
                <c:pt idx="914">
                  <c:v>2.1377519506577514E-2</c:v>
                </c:pt>
                <c:pt idx="915">
                  <c:v>2.1387504650265399E-2</c:v>
                </c:pt>
                <c:pt idx="916">
                  <c:v>2.1404867219008139E-2</c:v>
                </c:pt>
                <c:pt idx="917">
                  <c:v>2.1422037365912416E-2</c:v>
                </c:pt>
                <c:pt idx="918">
                  <c:v>2.1439015090898295E-2</c:v>
                </c:pt>
                <c:pt idx="919">
                  <c:v>2.145580039404571E-2</c:v>
                </c:pt>
                <c:pt idx="920">
                  <c:v>2.147239327519479E-2</c:v>
                </c:pt>
                <c:pt idx="921">
                  <c:v>2.1488793734425471E-2</c:v>
                </c:pt>
                <c:pt idx="922">
                  <c:v>2.1505001771577881E-2</c:v>
                </c:pt>
                <c:pt idx="923">
                  <c:v>2.1521017386652019E-2</c:v>
                </c:pt>
                <c:pt idx="924">
                  <c:v>2.1536840579807759E-2</c:v>
                </c:pt>
                <c:pt idx="925">
                  <c:v>2.1552471350805291E-2</c:v>
                </c:pt>
                <c:pt idx="926">
                  <c:v>2.1567909699724552E-2</c:v>
                </c:pt>
                <c:pt idx="927">
                  <c:v>2.1588336751434678E-2</c:v>
                </c:pt>
                <c:pt idx="928">
                  <c:v>2.1598209131168389E-2</c:v>
                </c:pt>
                <c:pt idx="929">
                  <c:v>2.1613070213613028E-2</c:v>
                </c:pt>
                <c:pt idx="930">
                  <c:v>2.1627741048879656E-2</c:v>
                </c:pt>
                <c:pt idx="931">
                  <c:v>2.1642282537852608E-2</c:v>
                </c:pt>
                <c:pt idx="932">
                  <c:v>2.1656722955833985E-2</c:v>
                </c:pt>
                <c:pt idx="933">
                  <c:v>2.1671062302903721E-2</c:v>
                </c:pt>
                <c:pt idx="934">
                  <c:v>2.1685300579061817E-2</c:v>
                </c:pt>
                <c:pt idx="935">
                  <c:v>2.1699437784308273E-2</c:v>
                </c:pt>
                <c:pt idx="936">
                  <c:v>2.1713473918483217E-2</c:v>
                </c:pt>
                <c:pt idx="937">
                  <c:v>2.1727408981746521E-2</c:v>
                </c:pt>
                <c:pt idx="938">
                  <c:v>2.1741242973938313E-2</c:v>
                </c:pt>
                <c:pt idx="939">
                  <c:v>2.1754975895138529E-2</c:v>
                </c:pt>
                <c:pt idx="940">
                  <c:v>2.1768607745347168E-2</c:v>
                </c:pt>
                <c:pt idx="941">
                  <c:v>2.178213852440436E-2</c:v>
                </c:pt>
                <c:pt idx="942">
                  <c:v>2.1795568232629847E-2</c:v>
                </c:pt>
                <c:pt idx="943">
                  <c:v>2.1808896869703887E-2</c:v>
                </c:pt>
                <c:pt idx="944">
                  <c:v>2.1822124435706414E-2</c:v>
                </c:pt>
                <c:pt idx="945">
                  <c:v>2.1835250930557493E-2</c:v>
                </c:pt>
                <c:pt idx="946">
                  <c:v>2.1848276354416996E-2</c:v>
                </c:pt>
                <c:pt idx="947">
                  <c:v>2.1861200707204986E-2</c:v>
                </c:pt>
                <c:pt idx="948">
                  <c:v>2.1878998093169955E-2</c:v>
                </c:pt>
                <c:pt idx="949">
                  <c:v>2.1886746199246687E-2</c:v>
                </c:pt>
                <c:pt idx="950">
                  <c:v>2.1899367338660269E-2</c:v>
                </c:pt>
                <c:pt idx="951">
                  <c:v>2.1911887406842467E-2</c:v>
                </c:pt>
                <c:pt idx="952">
                  <c:v>2.1930505501988051E-2</c:v>
                </c:pt>
                <c:pt idx="953">
                  <c:v>2.1941255072541743E-2</c:v>
                </c:pt>
                <c:pt idx="954">
                  <c:v>2.1948841184560308E-2</c:v>
                </c:pt>
                <c:pt idx="955">
                  <c:v>2.1960956968056777E-2</c:v>
                </c:pt>
                <c:pt idx="956">
                  <c:v>2.1972971680481734E-2</c:v>
                </c:pt>
                <c:pt idx="957">
                  <c:v>2.1984885321595371E-2</c:v>
                </c:pt>
                <c:pt idx="958">
                  <c:v>2.199669789155756E-2</c:v>
                </c:pt>
                <c:pt idx="959">
                  <c:v>2.2008409390208428E-2</c:v>
                </c:pt>
                <c:pt idx="960">
                  <c:v>2.2020019817707848E-2</c:v>
                </c:pt>
                <c:pt idx="961">
                  <c:v>2.2031529173895947E-2</c:v>
                </c:pt>
                <c:pt idx="962">
                  <c:v>2.2042937458932599E-2</c:v>
                </c:pt>
                <c:pt idx="963">
                  <c:v>2.2054244672577994E-2</c:v>
                </c:pt>
                <c:pt idx="964">
                  <c:v>2.2065450815071941E-2</c:v>
                </c:pt>
                <c:pt idx="965">
                  <c:v>2.208241671140776E-2</c:v>
                </c:pt>
                <c:pt idx="966">
                  <c:v>2.2087559886045938E-2</c:v>
                </c:pt>
                <c:pt idx="967">
                  <c:v>2.2098462814605924E-2</c:v>
                </c:pt>
                <c:pt idx="968">
                  <c:v>2.2109264671854589E-2</c:v>
                </c:pt>
                <c:pt idx="969">
                  <c:v>2.2119965457871871E-2</c:v>
                </c:pt>
                <c:pt idx="970">
                  <c:v>2.213056517241796E-2</c:v>
                </c:pt>
                <c:pt idx="971">
                  <c:v>2.2141063815652728E-2</c:v>
                </c:pt>
                <c:pt idx="972">
                  <c:v>2.2151461387656113E-2</c:v>
                </c:pt>
                <c:pt idx="973">
                  <c:v>2.2161757888188305E-2</c:v>
                </c:pt>
                <c:pt idx="974">
                  <c:v>2.217195331732924E-2</c:v>
                </c:pt>
                <c:pt idx="975">
                  <c:v>2.2182047675158856E-2</c:v>
                </c:pt>
                <c:pt idx="976">
                  <c:v>2.2192040961677151E-2</c:v>
                </c:pt>
                <c:pt idx="977">
                  <c:v>2.2201933176724253E-2</c:v>
                </c:pt>
                <c:pt idx="978">
                  <c:v>2.2211724320460036E-2</c:v>
                </c:pt>
                <c:pt idx="979">
                  <c:v>2.2221414392644689E-2</c:v>
                </c:pt>
                <c:pt idx="980">
                  <c:v>2.2231003393438087E-2</c:v>
                </c:pt>
                <c:pt idx="981">
                  <c:v>2.2240491322920164E-2</c:v>
                </c:pt>
                <c:pt idx="982">
                  <c:v>2.2249878180851113E-2</c:v>
                </c:pt>
                <c:pt idx="983">
                  <c:v>2.2259163967470741E-2</c:v>
                </c:pt>
                <c:pt idx="984">
                  <c:v>2.2268348682539241E-2</c:v>
                </c:pt>
                <c:pt idx="985">
                  <c:v>2.2277432326216484E-2</c:v>
                </c:pt>
                <c:pt idx="986">
                  <c:v>2.2286414898422535E-2</c:v>
                </c:pt>
                <c:pt idx="987">
                  <c:v>2.2295296399077458E-2</c:v>
                </c:pt>
                <c:pt idx="988">
                  <c:v>2.2304076828341124E-2</c:v>
                </c:pt>
                <c:pt idx="989">
                  <c:v>2.2312756186053662E-2</c:v>
                </c:pt>
                <c:pt idx="990">
                  <c:v>2.2321334472374943E-2</c:v>
                </c:pt>
                <c:pt idx="991">
                  <c:v>2.2329811687145096E-2</c:v>
                </c:pt>
                <c:pt idx="992">
                  <c:v>2.2338187830444056E-2</c:v>
                </c:pt>
                <c:pt idx="993">
                  <c:v>2.2346462902191888E-2</c:v>
                </c:pt>
                <c:pt idx="994">
                  <c:v>2.2354636902388592E-2</c:v>
                </c:pt>
                <c:pt idx="995">
                  <c:v>2.2362709831194039E-2</c:v>
                </c:pt>
                <c:pt idx="996">
                  <c:v>2.2370681688368421E-2</c:v>
                </c:pt>
                <c:pt idx="997">
                  <c:v>2.2378552473991675E-2</c:v>
                </c:pt>
                <c:pt idx="998">
                  <c:v>2.2389915233365087E-2</c:v>
                </c:pt>
                <c:pt idx="999">
                  <c:v>2.2393990830504862E-2</c:v>
                </c:pt>
                <c:pt idx="1000">
                  <c:v>2.2405095580317891E-2</c:v>
                </c:pt>
                <c:pt idx="1001">
                  <c:v>2.2409024900973407E-2</c:v>
                </c:pt>
                <c:pt idx="1002">
                  <c:v>2.2416390328841018E-2</c:v>
                </c:pt>
                <c:pt idx="1003">
                  <c:v>2.2423654685077565E-2</c:v>
                </c:pt>
                <c:pt idx="1004">
                  <c:v>2.2436843900970338E-2</c:v>
                </c:pt>
                <c:pt idx="1005">
                  <c:v>2.2442862740144065E-2</c:v>
                </c:pt>
                <c:pt idx="1006">
                  <c:v>2.2448210608505548E-2</c:v>
                </c:pt>
                <c:pt idx="1007">
                  <c:v>2.2456226505298549E-2</c:v>
                </c:pt>
                <c:pt idx="1008">
                  <c:v>2.2461773613171587E-2</c:v>
                </c:pt>
                <c:pt idx="1009">
                  <c:v>2.2468403489579458E-2</c:v>
                </c:pt>
                <c:pt idx="1010">
                  <c:v>2.2474932281966176E-2</c:v>
                </c:pt>
                <c:pt idx="1011">
                  <c:v>2.2481359990358385E-2</c:v>
                </c:pt>
                <c:pt idx="1012">
                  <c:v>2.2488836401022283E-2</c:v>
                </c:pt>
                <c:pt idx="1013">
                  <c:v>2.2493912154972762E-2</c:v>
                </c:pt>
                <c:pt idx="1014">
                  <c:v>2.2500036611221574E-2</c:v>
                </c:pt>
                <c:pt idx="1015">
                  <c:v>2.2506059983369298E-2</c:v>
                </c:pt>
                <c:pt idx="1016">
                  <c:v>2.2511982271442577E-2</c:v>
                </c:pt>
                <c:pt idx="1017">
                  <c:v>2.2517803475414766E-2</c:v>
                </c:pt>
                <c:pt idx="1018">
                  <c:v>2.2523523595285866E-2</c:v>
                </c:pt>
                <c:pt idx="1019">
                  <c:v>2.252914263097594E-2</c:v>
                </c:pt>
                <c:pt idx="1020">
                  <c:v>2.2535584431429001E-2</c:v>
                </c:pt>
                <c:pt idx="1021">
                  <c:v>2.2540077449946239E-2</c:v>
                </c:pt>
                <c:pt idx="1022">
                  <c:v>2.2546474421198948E-2</c:v>
                </c:pt>
                <c:pt idx="1023">
                  <c:v>2.2550607932165789E-2</c:v>
                </c:pt>
                <c:pt idx="1024">
                  <c:v>2.2555721547004026E-2</c:v>
                </c:pt>
                <c:pt idx="1025">
                  <c:v>2.2560734077634592E-2</c:v>
                </c:pt>
                <c:pt idx="1026">
                  <c:v>2.2566699097872345E-2</c:v>
                </c:pt>
                <c:pt idx="1027">
                  <c:v>2.2570455886139484E-2</c:v>
                </c:pt>
                <c:pt idx="1028">
                  <c:v>2.2575165164040456E-2</c:v>
                </c:pt>
                <c:pt idx="1029">
                  <c:v>2.2579773357627175E-2</c:v>
                </c:pt>
                <c:pt idx="1030">
                  <c:v>2.2584280466979578E-2</c:v>
                </c:pt>
                <c:pt idx="1031">
                  <c:v>2.2588686492044374E-2</c:v>
                </c:pt>
                <c:pt idx="1032">
                  <c:v>2.2592991432768272E-2</c:v>
                </c:pt>
                <c:pt idx="1033">
                  <c:v>2.2597195289204564E-2</c:v>
                </c:pt>
                <c:pt idx="1034">
                  <c:v>2.2601298061326602E-2</c:v>
                </c:pt>
                <c:pt idx="1035">
                  <c:v>2.2605328243621159E-2</c:v>
                </c:pt>
                <c:pt idx="1036">
                  <c:v>2.2609344663511166E-2</c:v>
                </c:pt>
                <c:pt idx="1037">
                  <c:v>2.2613350078444228E-2</c:v>
                </c:pt>
                <c:pt idx="1038">
                  <c:v>2.2617344488473634E-2</c:v>
                </c:pt>
                <c:pt idx="1039">
                  <c:v>2.2622322652454674E-2</c:v>
                </c:pt>
                <c:pt idx="1040">
                  <c:v>2.2626294516172596E-2</c:v>
                </c:pt>
                <c:pt idx="1041">
                  <c:v>2.2629261689139923E-2</c:v>
                </c:pt>
                <c:pt idx="1042">
                  <c:v>2.2633212079501419E-2</c:v>
                </c:pt>
                <c:pt idx="1043">
                  <c:v>2.263715146501255E-2</c:v>
                </c:pt>
                <c:pt idx="1044">
                  <c:v>2.2641079845566736E-2</c:v>
                </c:pt>
                <c:pt idx="1045">
                  <c:v>2.2645988751355262E-2</c:v>
                </c:pt>
                <c:pt idx="1046">
                  <c:v>2.2648903591937497E-2</c:v>
                </c:pt>
                <c:pt idx="1047">
                  <c:v>2.2652798957727427E-2</c:v>
                </c:pt>
                <c:pt idx="1048">
                  <c:v>2.2656683318613702E-2</c:v>
                </c:pt>
                <c:pt idx="1049">
                  <c:v>2.2660556674569676E-2</c:v>
                </c:pt>
                <c:pt idx="1050">
                  <c:v>2.2664093741582292E-2</c:v>
                </c:pt>
                <c:pt idx="1051">
                  <c:v>2.2668270371717369E-2</c:v>
                </c:pt>
                <c:pt idx="1052">
                  <c:v>2.2672110712909088E-2</c:v>
                </c:pt>
                <c:pt idx="1053">
                  <c:v>2.2675940049170507E-2</c:v>
                </c:pt>
                <c:pt idx="1054">
                  <c:v>2.2679758380501625E-2</c:v>
                </c:pt>
                <c:pt idx="1055">
                  <c:v>2.2683565706902442E-2</c:v>
                </c:pt>
                <c:pt idx="1056">
                  <c:v>2.2689333117899224E-2</c:v>
                </c:pt>
                <c:pt idx="1057">
                  <c:v>2.2692132347499339E-2</c:v>
                </c:pt>
                <c:pt idx="1058">
                  <c:v>2.2694921656576383E-2</c:v>
                </c:pt>
                <c:pt idx="1059">
                  <c:v>2.2699668868746414E-2</c:v>
                </c:pt>
                <c:pt idx="1060">
                  <c:v>2.2702437265005315E-2</c:v>
                </c:pt>
                <c:pt idx="1061">
                  <c:v>2.2706178561824331E-2</c:v>
                </c:pt>
                <c:pt idx="1062">
                  <c:v>2.2709908853713046E-2</c:v>
                </c:pt>
                <c:pt idx="1063">
                  <c:v>2.2713628140644815E-2</c:v>
                </c:pt>
                <c:pt idx="1064">
                  <c:v>2.2718317574006441E-2</c:v>
                </c:pt>
                <c:pt idx="1065">
                  <c:v>2.2721033699744098E-2</c:v>
                </c:pt>
                <c:pt idx="1066">
                  <c:v>2.2724719971884966E-2</c:v>
                </c:pt>
                <c:pt idx="1067">
                  <c:v>2.2728395239068888E-2</c:v>
                </c:pt>
                <c:pt idx="1068">
                  <c:v>2.273205950132251E-2</c:v>
                </c:pt>
                <c:pt idx="1069">
                  <c:v>2.2735712758645832E-2</c:v>
                </c:pt>
                <c:pt idx="1070">
                  <c:v>2.2739476308251128E-2</c:v>
                </c:pt>
                <c:pt idx="1071">
                  <c:v>2.2742986258394993E-2</c:v>
                </c:pt>
                <c:pt idx="1072">
                  <c:v>2.2746606500874123E-2</c:v>
                </c:pt>
                <c:pt idx="1073">
                  <c:v>2.2750215738396307E-2</c:v>
                </c:pt>
                <c:pt idx="1074">
                  <c:v>2.275381397098819E-2</c:v>
                </c:pt>
                <c:pt idx="1075">
                  <c:v>2.2758376232996369E-2</c:v>
                </c:pt>
                <c:pt idx="1076">
                  <c:v>2.2760977421301121E-2</c:v>
                </c:pt>
                <c:pt idx="1077">
                  <c:v>2.2764542639048813E-2</c:v>
                </c:pt>
                <c:pt idx="1078">
                  <c:v>2.2769070204085029E-2</c:v>
                </c:pt>
                <c:pt idx="1079">
                  <c:v>2.2771640059646714E-2</c:v>
                </c:pt>
                <c:pt idx="1080">
                  <c:v>2.2775172262523569E-2</c:v>
                </c:pt>
                <c:pt idx="1081">
                  <c:v>2.2778693460443478E-2</c:v>
                </c:pt>
                <c:pt idx="1082">
                  <c:v>2.2782203653406441E-2</c:v>
                </c:pt>
                <c:pt idx="1083">
                  <c:v>2.2785702841439104E-2</c:v>
                </c:pt>
                <c:pt idx="1084">
                  <c:v>2.278919102446153E-2</c:v>
                </c:pt>
                <c:pt idx="1085">
                  <c:v>2.2792668202580302E-2</c:v>
                </c:pt>
                <c:pt idx="1086">
                  <c:v>2.2796134375715482E-2</c:v>
                </c:pt>
                <c:pt idx="1087">
                  <c:v>2.2799589543867071E-2</c:v>
                </c:pt>
                <c:pt idx="1088">
                  <c:v>2.280303370708836E-2</c:v>
                </c:pt>
                <c:pt idx="1089">
                  <c:v>2.2806466865326058E-2</c:v>
                </c:pt>
                <c:pt idx="1090">
                  <c:v>2.2809889018633456E-2</c:v>
                </c:pt>
                <c:pt idx="1091">
                  <c:v>2.2814266161261809E-2</c:v>
                </c:pt>
                <c:pt idx="1092">
                  <c:v>2.2817665733965153E-2</c:v>
                </c:pt>
                <c:pt idx="1093">
                  <c:v>2.2820089448707392E-2</c:v>
                </c:pt>
                <c:pt idx="1094">
                  <c:v>2.2823467582133716E-2</c:v>
                </c:pt>
                <c:pt idx="1095">
                  <c:v>2.282683471062974E-2</c:v>
                </c:pt>
                <c:pt idx="1096">
                  <c:v>2.2830190834115527E-2</c:v>
                </c:pt>
                <c:pt idx="1097">
                  <c:v>2.2834498513055745E-2</c:v>
                </c:pt>
                <c:pt idx="1098">
                  <c:v>2.2836870066189618E-2</c:v>
                </c:pt>
                <c:pt idx="1099">
                  <c:v>2.2840193174751278E-2</c:v>
                </c:pt>
                <c:pt idx="1100">
                  <c:v>2.2843505278355991E-2</c:v>
                </c:pt>
                <c:pt idx="1101">
                  <c:v>2.2846806377003759E-2</c:v>
                </c:pt>
                <c:pt idx="1102">
                  <c:v>2.2851056151196314E-2</c:v>
                </c:pt>
                <c:pt idx="1103">
                  <c:v>2.2853375559348521E-2</c:v>
                </c:pt>
                <c:pt idx="1104">
                  <c:v>2.2856643643045516E-2</c:v>
                </c:pt>
                <c:pt idx="1105">
                  <c:v>2.2859900721785564E-2</c:v>
                </c:pt>
                <c:pt idx="1106">
                  <c:v>2.2863146795542022E-2</c:v>
                </c:pt>
                <c:pt idx="1107">
                  <c:v>2.2866381864341534E-2</c:v>
                </c:pt>
                <c:pt idx="1108">
                  <c:v>2.286960592813081E-2</c:v>
                </c:pt>
                <c:pt idx="1109">
                  <c:v>2.2873237257328149E-2</c:v>
                </c:pt>
                <c:pt idx="1110">
                  <c:v>2.2875480359392242E-2</c:v>
                </c:pt>
                <c:pt idx="1111">
                  <c:v>2.2878667858856616E-2</c:v>
                </c:pt>
                <c:pt idx="1112">
                  <c:v>2.2882297241491045E-2</c:v>
                </c:pt>
                <c:pt idx="1113">
                  <c:v>2.2885009846831394E-2</c:v>
                </c:pt>
                <c:pt idx="1114">
                  <c:v>2.2888164335341799E-2</c:v>
                </c:pt>
                <c:pt idx="1115">
                  <c:v>2.2891307820174234E-2</c:v>
                </c:pt>
                <c:pt idx="1116">
                  <c:v>2.2894886900566291E-2</c:v>
                </c:pt>
                <c:pt idx="1117">
                  <c:v>2.2897561779124942E-2</c:v>
                </c:pt>
                <c:pt idx="1118">
                  <c:v>2.2900672253003407E-2</c:v>
                </c:pt>
                <c:pt idx="1119">
                  <c:v>2.2903771723363775E-2</c:v>
                </c:pt>
                <c:pt idx="1120">
                  <c:v>2.2906860190046174E-2</c:v>
                </c:pt>
                <c:pt idx="1121">
                  <c:v>2.2909937653050605E-2</c:v>
                </c:pt>
                <c:pt idx="1122">
                  <c:v>2.2913004112377067E-2</c:v>
                </c:pt>
                <c:pt idx="1123">
                  <c:v>2.2916059568105496E-2</c:v>
                </c:pt>
                <c:pt idx="1124">
                  <c:v>2.2919104020235892E-2</c:v>
                </c:pt>
                <c:pt idx="1125">
                  <c:v>2.2923002147177129E-2</c:v>
                </c:pt>
                <c:pt idx="1126">
                  <c:v>2.2925159913542714E-2</c:v>
                </c:pt>
                <c:pt idx="1127">
                  <c:v>2.292860066226865E-2</c:v>
                </c:pt>
                <c:pt idx="1128">
                  <c:v>2.2931171792217597E-2</c:v>
                </c:pt>
                <c:pt idx="1129">
                  <c:v>2.2934161226038086E-2</c:v>
                </c:pt>
                <c:pt idx="1130">
                  <c:v>2.2937564248062259E-2</c:v>
                </c:pt>
                <c:pt idx="1131">
                  <c:v>2.2940107082884964E-2</c:v>
                </c:pt>
                <c:pt idx="1132">
                  <c:v>2.2943063505831418E-2</c:v>
                </c:pt>
                <c:pt idx="1133">
                  <c:v>2.2946008925099903E-2</c:v>
                </c:pt>
                <c:pt idx="1134">
                  <c:v>2.2948943340770356E-2</c:v>
                </c:pt>
                <c:pt idx="1135">
                  <c:v>2.2951866752682903E-2</c:v>
                </c:pt>
                <c:pt idx="1136">
                  <c:v>2.2954779160997418E-2</c:v>
                </c:pt>
                <c:pt idx="1137">
                  <c:v>2.29576805657139E-2</c:v>
                </c:pt>
                <c:pt idx="1138">
                  <c:v>2.296057096683235E-2</c:v>
                </c:pt>
                <c:pt idx="1139">
                  <c:v>2.2963450364192894E-2</c:v>
                </c:pt>
                <c:pt idx="1140">
                  <c:v>2.2966318757955406E-2</c:v>
                </c:pt>
                <c:pt idx="1141">
                  <c:v>2.2969176148039949E-2</c:v>
                </c:pt>
                <c:pt idx="1142">
                  <c:v>2.2972022534526459E-2</c:v>
                </c:pt>
                <c:pt idx="1143">
                  <c:v>2.2975262073723357E-2</c:v>
                </c:pt>
                <c:pt idx="1144">
                  <c:v>2.2978084880911354E-2</c:v>
                </c:pt>
                <c:pt idx="1145">
                  <c:v>2.2980495671998113E-2</c:v>
                </c:pt>
                <c:pt idx="1146">
                  <c:v>2.2983298043772749E-2</c:v>
                </c:pt>
                <c:pt idx="1147">
                  <c:v>2.2986089412029287E-2</c:v>
                </c:pt>
                <c:pt idx="1148">
                  <c:v>2.2988869776607856E-2</c:v>
                </c:pt>
                <c:pt idx="1149">
                  <c:v>2.2991639137508457E-2</c:v>
                </c:pt>
                <c:pt idx="1150">
                  <c:v>2.2994790647521413E-2</c:v>
                </c:pt>
                <c:pt idx="1151">
                  <c:v>2.2997144848355688E-2</c:v>
                </c:pt>
                <c:pt idx="1152">
                  <c:v>2.2999881198302319E-2</c:v>
                </c:pt>
                <c:pt idx="1153">
                  <c:v>2.300260654457098E-2</c:v>
                </c:pt>
                <c:pt idx="1154">
                  <c:v>2.3005707752181692E-2</c:v>
                </c:pt>
                <c:pt idx="1155">
                  <c:v>2.3008024226314205E-2</c:v>
                </c:pt>
                <c:pt idx="1156">
                  <c:v>2.3010716561548961E-2</c:v>
                </c:pt>
                <c:pt idx="1157">
                  <c:v>2.3013397893265619E-2</c:v>
                </c:pt>
                <c:pt idx="1158">
                  <c:v>2.3016068221304309E-2</c:v>
                </c:pt>
                <c:pt idx="1159">
                  <c:v>2.301872754566503E-2</c:v>
                </c:pt>
                <c:pt idx="1160">
                  <c:v>2.3021375866347782E-2</c:v>
                </c:pt>
                <c:pt idx="1161">
                  <c:v>2.3025313156401772E-2</c:v>
                </c:pt>
                <c:pt idx="1162">
                  <c:v>2.3027013786238726E-2</c:v>
                </c:pt>
                <c:pt idx="1163">
                  <c:v>2.3029627524024932E-2</c:v>
                </c:pt>
                <c:pt idx="1164">
                  <c:v>2.3032230258213104E-2</c:v>
                </c:pt>
                <c:pt idx="1165">
                  <c:v>2.3034821988723309E-2</c:v>
                </c:pt>
                <c:pt idx="1166">
                  <c:v>2.3037402715555544E-2</c:v>
                </c:pt>
                <c:pt idx="1167">
                  <c:v>2.303997243870981E-2</c:v>
                </c:pt>
                <c:pt idx="1168">
                  <c:v>2.304253115834598E-2</c:v>
                </c:pt>
                <c:pt idx="1169">
                  <c:v>2.3045078874224245E-2</c:v>
                </c:pt>
                <c:pt idx="1170">
                  <c:v>2.3047615586504477E-2</c:v>
                </c:pt>
                <c:pt idx="1171">
                  <c:v>2.3050141295026805E-2</c:v>
                </c:pt>
                <c:pt idx="1172">
                  <c:v>2.3052655999951099E-2</c:v>
                </c:pt>
                <c:pt idx="1173">
                  <c:v>2.3055159701197425E-2</c:v>
                </c:pt>
                <c:pt idx="1174">
                  <c:v>2.3057652398765782E-2</c:v>
                </c:pt>
                <c:pt idx="1175">
                  <c:v>2.3060134092736106E-2</c:v>
                </c:pt>
                <c:pt idx="1176">
                  <c:v>2.3063308673494376E-2</c:v>
                </c:pt>
                <c:pt idx="1177">
                  <c:v>2.3065765216143674E-2</c:v>
                </c:pt>
                <c:pt idx="1178">
                  <c:v>2.306821075519494E-2</c:v>
                </c:pt>
                <c:pt idx="1179">
                  <c:v>2.3070645290648173E-2</c:v>
                </c:pt>
                <c:pt idx="1180">
                  <c:v>2.3073068822343501E-2</c:v>
                </c:pt>
                <c:pt idx="1181">
                  <c:v>2.3075481350520732E-2</c:v>
                </c:pt>
                <c:pt idx="1182">
                  <c:v>2.3077882874860123E-2</c:v>
                </c:pt>
                <c:pt idx="1183">
                  <c:v>2.3080273395681417E-2</c:v>
                </c:pt>
                <c:pt idx="1184">
                  <c:v>2.3082652912744805E-2</c:v>
                </c:pt>
                <c:pt idx="1185">
                  <c:v>2.3085021426210162E-2</c:v>
                </c:pt>
                <c:pt idx="1186">
                  <c:v>2.3087378936077485E-2</c:v>
                </c:pt>
                <c:pt idx="1187">
                  <c:v>2.3092448282020506E-2</c:v>
                </c:pt>
                <c:pt idx="1188">
                  <c:v>2.3092060944698289E-2</c:v>
                </c:pt>
                <c:pt idx="1189">
                  <c:v>2.3094385443531706E-2</c:v>
                </c:pt>
                <c:pt idx="1190">
                  <c:v>2.3096697838527191E-2</c:v>
                </c:pt>
                <c:pt idx="1191">
                  <c:v>2.3098985739435918E-2</c:v>
                </c:pt>
                <c:pt idx="1192">
                  <c:v>2.3101245614363108E-2</c:v>
                </c:pt>
                <c:pt idx="1193">
                  <c:v>2.3103477463228828E-2</c:v>
                </c:pt>
                <c:pt idx="1194">
                  <c:v>2.3105681286113011E-2</c:v>
                </c:pt>
                <c:pt idx="1195">
                  <c:v>2.3107857083015659E-2</c:v>
                </c:pt>
                <c:pt idx="1196">
                  <c:v>2.3110004853856836E-2</c:v>
                </c:pt>
                <c:pt idx="1197">
                  <c:v>2.3112124598716477E-2</c:v>
                </c:pt>
                <c:pt idx="1198">
                  <c:v>2.3114216317594583E-2</c:v>
                </c:pt>
                <c:pt idx="1199">
                  <c:v>2.3116280010411216E-2</c:v>
                </c:pt>
                <c:pt idx="1200">
                  <c:v>2.3118315677166379E-2</c:v>
                </c:pt>
                <c:pt idx="1201">
                  <c:v>2.3120323318019942E-2</c:v>
                </c:pt>
                <c:pt idx="1202">
                  <c:v>2.3122302932652161E-2</c:v>
                </c:pt>
                <c:pt idx="1203">
                  <c:v>2.3124254521462717E-2</c:v>
                </c:pt>
                <c:pt idx="1204">
                  <c:v>2.3126178084291737E-2</c:v>
                </c:pt>
                <c:pt idx="1205">
                  <c:v>2.3128073620899414E-2</c:v>
                </c:pt>
                <c:pt idx="1206">
                  <c:v>2.3129941131685428E-2</c:v>
                </c:pt>
                <c:pt idx="1207">
                  <c:v>2.3131780616409969E-2</c:v>
                </c:pt>
                <c:pt idx="1208">
                  <c:v>2.3135590958158758E-2</c:v>
                </c:pt>
                <c:pt idx="1209">
                  <c:v>2.3135375507674638E-2</c:v>
                </c:pt>
                <c:pt idx="1210">
                  <c:v>2.3137130914374637E-2</c:v>
                </c:pt>
                <c:pt idx="1211">
                  <c:v>2.3138858294933229E-2</c:v>
                </c:pt>
                <c:pt idx="1212">
                  <c:v>2.3141516126248263E-2</c:v>
                </c:pt>
                <c:pt idx="1213">
                  <c:v>2.3144188929213882E-2</c:v>
                </c:pt>
                <c:pt idx="1214">
                  <c:v>2.3143872280719791E-2</c:v>
                </c:pt>
                <c:pt idx="1215">
                  <c:v>2.3145487557272304E-2</c:v>
                </c:pt>
                <c:pt idx="1216">
                  <c:v>2.3147074807763346E-2</c:v>
                </c:pt>
                <c:pt idx="1217">
                  <c:v>2.3148634032272852E-2</c:v>
                </c:pt>
                <c:pt idx="1218">
                  <c:v>2.3150165230800823E-2</c:v>
                </c:pt>
                <c:pt idx="1219">
                  <c:v>2.3151668403187387E-2</c:v>
                </c:pt>
                <c:pt idx="1220">
                  <c:v>2.315314354967235E-2</c:v>
                </c:pt>
                <c:pt idx="1221">
                  <c:v>2.3154590670015907E-2</c:v>
                </c:pt>
                <c:pt idx="1222">
                  <c:v>2.3156009764457863E-2</c:v>
                </c:pt>
                <c:pt idx="1223">
                  <c:v>2.3157400832758412E-2</c:v>
                </c:pt>
                <c:pt idx="1224">
                  <c:v>2.3158763875157362E-2</c:v>
                </c:pt>
                <c:pt idx="1225">
                  <c:v>2.3163454838934783E-2</c:v>
                </c:pt>
                <c:pt idx="1226">
                  <c:v>2.3161405881770847E-2</c:v>
                </c:pt>
                <c:pt idx="1227">
                  <c:v>2.3162684845985382E-2</c:v>
                </c:pt>
                <c:pt idx="1228">
                  <c:v>2.3163935784298317E-2</c:v>
                </c:pt>
                <c:pt idx="1229">
                  <c:v>2.3165158696469845E-2</c:v>
                </c:pt>
                <c:pt idx="1230">
                  <c:v>2.3166353582659838E-2</c:v>
                </c:pt>
                <c:pt idx="1231">
                  <c:v>2.3167520442868295E-2</c:v>
                </c:pt>
                <c:pt idx="1232">
                  <c:v>2.316865927701528E-2</c:v>
                </c:pt>
                <c:pt idx="1233">
                  <c:v>2.3169770085100794E-2</c:v>
                </c:pt>
                <c:pt idx="1234">
                  <c:v>2.3170852867204772E-2</c:v>
                </c:pt>
                <c:pt idx="1235">
                  <c:v>2.3171907623167343E-2</c:v>
                </c:pt>
                <c:pt idx="1236">
                  <c:v>2.3172934353228314E-2</c:v>
                </c:pt>
                <c:pt idx="1237">
                  <c:v>2.3173933057227813E-2</c:v>
                </c:pt>
                <c:pt idx="1238">
                  <c:v>2.3174903735245778E-2</c:v>
                </c:pt>
                <c:pt idx="1239">
                  <c:v>2.317584638720227E-2</c:v>
                </c:pt>
                <c:pt idx="1240">
                  <c:v>2.3176761013097291E-2</c:v>
                </c:pt>
                <c:pt idx="1241">
                  <c:v>2.3177647613010777E-2</c:v>
                </c:pt>
                <c:pt idx="1242">
                  <c:v>2.3178506186942727E-2</c:v>
                </c:pt>
                <c:pt idx="1243">
                  <c:v>2.3179336734733269E-2</c:v>
                </c:pt>
                <c:pt idx="1244">
                  <c:v>2.3180139256542276E-2</c:v>
                </c:pt>
                <c:pt idx="1245">
                  <c:v>2.3180913752369747E-2</c:v>
                </c:pt>
                <c:pt idx="1246">
                  <c:v>2.3181660222135747E-2</c:v>
                </c:pt>
                <c:pt idx="1247">
                  <c:v>2.3182378665760339E-2</c:v>
                </c:pt>
                <c:pt idx="1248">
                  <c:v>2.3183069083483332E-2</c:v>
                </c:pt>
                <c:pt idx="1249">
                  <c:v>2.3183731475224789E-2</c:v>
                </c:pt>
                <c:pt idx="1250">
                  <c:v>2.3184365840904775E-2</c:v>
                </c:pt>
                <c:pt idx="1251">
                  <c:v>2.3184972180443353E-2</c:v>
                </c:pt>
                <c:pt idx="1252">
                  <c:v>2.3185550494080331E-2</c:v>
                </c:pt>
                <c:pt idx="1253">
                  <c:v>2.3186100781495966E-2</c:v>
                </c:pt>
                <c:pt idx="1254">
                  <c:v>2.3186623043010002E-2</c:v>
                </c:pt>
                <c:pt idx="1255">
                  <c:v>2.3187117278542502E-2</c:v>
                </c:pt>
                <c:pt idx="1256">
                  <c:v>2.318758348801353E-2</c:v>
                </c:pt>
                <c:pt idx="1257">
                  <c:v>2.3188021671423087E-2</c:v>
                </c:pt>
                <c:pt idx="1258">
                  <c:v>2.3190037345317549E-2</c:v>
                </c:pt>
                <c:pt idx="1259">
                  <c:v>2.3188813960217658E-2</c:v>
                </c:pt>
                <c:pt idx="1260">
                  <c:v>2.3190757659952155E-2</c:v>
                </c:pt>
                <c:pt idx="1261">
                  <c:v>2.3189494144926215E-2</c:v>
                </c:pt>
                <c:pt idx="1262">
                  <c:v>2.318979219810835E-2</c:v>
                </c:pt>
                <c:pt idx="1263">
                  <c:v>2.3190062225308949E-2</c:v>
                </c:pt>
                <c:pt idx="1264">
                  <c:v>2.3194118029827848E-2</c:v>
                </c:pt>
                <c:pt idx="1265">
                  <c:v>2.3190653882352308E-2</c:v>
                </c:pt>
                <c:pt idx="1266">
                  <c:v>2.3192245892369456E-2</c:v>
                </c:pt>
                <c:pt idx="1267">
                  <c:v>2.3193152331699718E-2</c:v>
                </c:pt>
                <c:pt idx="1268">
                  <c:v>2.3192517732706364E-2</c:v>
                </c:pt>
                <c:pt idx="1269">
                  <c:v>2.3192611608413571E-2</c:v>
                </c:pt>
                <c:pt idx="1270">
                  <c:v>2.319267745448883E-2</c:v>
                </c:pt>
                <c:pt idx="1271">
                  <c:v>2.3192715270905495E-2</c:v>
                </c:pt>
                <c:pt idx="1272">
                  <c:v>2.3193471572013902E-2</c:v>
                </c:pt>
                <c:pt idx="1273">
                  <c:v>2.3192706814816333E-2</c:v>
                </c:pt>
                <c:pt idx="1274">
                  <c:v>2.3192660542310506E-2</c:v>
                </c:pt>
                <c:pt idx="1275">
                  <c:v>2.319258624017273E-2</c:v>
                </c:pt>
                <c:pt idx="1276">
                  <c:v>2.319248390837636E-2</c:v>
                </c:pt>
                <c:pt idx="1277">
                  <c:v>2.3192353546948041E-2</c:v>
                </c:pt>
                <c:pt idx="1278">
                  <c:v>2.3192195155887774E-2</c:v>
                </c:pt>
                <c:pt idx="1279">
                  <c:v>2.3192008735142267E-2</c:v>
                </c:pt>
                <c:pt idx="1280">
                  <c:v>2.3190200107334746E-2</c:v>
                </c:pt>
                <c:pt idx="1281">
                  <c:v>2.3191551804782051E-2</c:v>
                </c:pt>
                <c:pt idx="1282">
                  <c:v>2.3192007694015082E-2</c:v>
                </c:pt>
                <c:pt idx="1283">
                  <c:v>2.3190982755867395E-2</c:v>
                </c:pt>
                <c:pt idx="1284">
                  <c:v>2.3190656186962144E-2</c:v>
                </c:pt>
                <c:pt idx="1285">
                  <c:v>2.3190301588371653E-2</c:v>
                </c:pt>
                <c:pt idx="1286">
                  <c:v>2.3190637262306968E-2</c:v>
                </c:pt>
                <c:pt idx="1287">
                  <c:v>2.3189508302348116E-2</c:v>
                </c:pt>
                <c:pt idx="1288">
                  <c:v>2.3189069614861779E-2</c:v>
                </c:pt>
                <c:pt idx="1289">
                  <c:v>2.3188602897716848E-2</c:v>
                </c:pt>
                <c:pt idx="1290">
                  <c:v>2.3188108150966613E-2</c:v>
                </c:pt>
                <c:pt idx="1291">
                  <c:v>2.3188293515150615E-2</c:v>
                </c:pt>
                <c:pt idx="1292">
                  <c:v>2.3187034568517007E-2</c:v>
                </c:pt>
                <c:pt idx="1293">
                  <c:v>2.318645573284428E-2</c:v>
                </c:pt>
                <c:pt idx="1294">
                  <c:v>2.3185848867512959E-2</c:v>
                </c:pt>
                <c:pt idx="1295">
                  <c:v>2.318521397254969E-2</c:v>
                </c:pt>
                <c:pt idx="1296">
                  <c:v>2.3184551047954471E-2</c:v>
                </c:pt>
                <c:pt idx="1297">
                  <c:v>2.3183860093700659E-2</c:v>
                </c:pt>
                <c:pt idx="1298">
                  <c:v>2.3183141109868188E-2</c:v>
                </c:pt>
                <c:pt idx="1299">
                  <c:v>2.3183085884663779E-2</c:v>
                </c:pt>
                <c:pt idx="1300">
                  <c:v>2.3182308789395645E-2</c:v>
                </c:pt>
                <c:pt idx="1301">
                  <c:v>2.3180815980445857E-2</c:v>
                </c:pt>
                <c:pt idx="1302">
                  <c:v>2.31799848780323E-2</c:v>
                </c:pt>
                <c:pt idx="1303">
                  <c:v>2.317912574601344E-2</c:v>
                </c:pt>
                <c:pt idx="1304">
                  <c:v>2.3178238584335986E-2</c:v>
                </c:pt>
                <c:pt idx="1305">
                  <c:v>2.3178002841377499E-2</c:v>
                </c:pt>
                <c:pt idx="1306">
                  <c:v>2.3176380172058586E-2</c:v>
                </c:pt>
                <c:pt idx="1307">
                  <c:v>2.3175408921511931E-2</c:v>
                </c:pt>
                <c:pt idx="1308">
                  <c:v>2.3174409641306681E-2</c:v>
                </c:pt>
                <c:pt idx="1309">
                  <c:v>2.3173382331496128E-2</c:v>
                </c:pt>
                <c:pt idx="1310">
                  <c:v>2.3170529161822273E-2</c:v>
                </c:pt>
                <c:pt idx="1311">
                  <c:v>2.3171243622952531E-2</c:v>
                </c:pt>
                <c:pt idx="1312">
                  <c:v>2.3170132224219486E-2</c:v>
                </c:pt>
                <c:pt idx="1313">
                  <c:v>2.3168992795881138E-2</c:v>
                </c:pt>
                <c:pt idx="1314">
                  <c:v>2.3167825337937487E-2</c:v>
                </c:pt>
                <c:pt idx="1315">
                  <c:v>2.3166629850335241E-2</c:v>
                </c:pt>
                <c:pt idx="1316">
                  <c:v>2.3166719476343189E-2</c:v>
                </c:pt>
                <c:pt idx="1317">
                  <c:v>2.3164809360209926E-2</c:v>
                </c:pt>
                <c:pt idx="1318">
                  <c:v>2.3162875209816747E-2</c:v>
                </c:pt>
                <c:pt idx="1319">
                  <c:v>2.3162218006698154E-2</c:v>
                </c:pt>
                <c:pt idx="1320">
                  <c:v>2.3160231968031297E-2</c:v>
                </c:pt>
                <c:pt idx="1321">
                  <c:v>2.3158868302717295E-2</c:v>
                </c:pt>
                <c:pt idx="1322">
                  <c:v>2.3157476607797989E-2</c:v>
                </c:pt>
                <c:pt idx="1323">
                  <c:v>2.3156056883220089E-2</c:v>
                </c:pt>
                <c:pt idx="1324">
                  <c:v>2.3155249073187889E-2</c:v>
                </c:pt>
                <c:pt idx="1325">
                  <c:v>2.3153133345248378E-2</c:v>
                </c:pt>
                <c:pt idx="1326">
                  <c:v>2.3151629531827922E-2</c:v>
                </c:pt>
                <c:pt idx="1327">
                  <c:v>2.3150097688802163E-2</c:v>
                </c:pt>
                <c:pt idx="1328">
                  <c:v>2.31485378161711E-2</c:v>
                </c:pt>
                <c:pt idx="1329">
                  <c:v>2.3146949913934733E-2</c:v>
                </c:pt>
                <c:pt idx="1330">
                  <c:v>2.3145333982093064E-2</c:v>
                </c:pt>
                <c:pt idx="1331">
                  <c:v>2.3141489464775233E-2</c:v>
                </c:pt>
                <c:pt idx="1332">
                  <c:v>2.3142018029567168E-2</c:v>
                </c:pt>
                <c:pt idx="1333">
                  <c:v>2.3140318008882943E-2</c:v>
                </c:pt>
                <c:pt idx="1334">
                  <c:v>2.3139208850417869E-2</c:v>
                </c:pt>
                <c:pt idx="1335">
                  <c:v>2.3136833878698582E-2</c:v>
                </c:pt>
                <c:pt idx="1336">
                  <c:v>2.3135049769225091E-2</c:v>
                </c:pt>
                <c:pt idx="1337">
                  <c:v>2.3133237630119652E-2</c:v>
                </c:pt>
                <c:pt idx="1338">
                  <c:v>2.3132007882096239E-2</c:v>
                </c:pt>
                <c:pt idx="1339">
                  <c:v>2.3129529263146154E-2</c:v>
                </c:pt>
                <c:pt idx="1340">
                  <c:v>2.3127633035224804E-2</c:v>
                </c:pt>
                <c:pt idx="1341">
                  <c:v>2.3125708777751441E-2</c:v>
                </c:pt>
                <c:pt idx="1342">
                  <c:v>2.3123756490672775E-2</c:v>
                </c:pt>
                <c:pt idx="1343">
                  <c:v>2.3121776173988806E-2</c:v>
                </c:pt>
                <c:pt idx="1344">
                  <c:v>2.3119767827699533E-2</c:v>
                </c:pt>
                <c:pt idx="1345">
                  <c:v>2.3117731451858248E-2</c:v>
                </c:pt>
                <c:pt idx="1346">
                  <c:v>2.3115667046385013E-2</c:v>
                </c:pt>
                <c:pt idx="1347">
                  <c:v>2.3113574611359766E-2</c:v>
                </c:pt>
                <c:pt idx="1348">
                  <c:v>2.3111454146729216E-2</c:v>
                </c:pt>
                <c:pt idx="1349">
                  <c:v>2.3109305652520007E-2</c:v>
                </c:pt>
                <c:pt idx="1350">
                  <c:v>2.310712912873214E-2</c:v>
                </c:pt>
                <c:pt idx="1351">
                  <c:v>2.3105507266973913E-2</c:v>
                </c:pt>
                <c:pt idx="1352">
                  <c:v>2.3103272538491648E-2</c:v>
                </c:pt>
                <c:pt idx="1353">
                  <c:v>2.3100431379816655E-2</c:v>
                </c:pt>
                <c:pt idx="1354">
                  <c:v>2.3098142737714156E-2</c:v>
                </c:pt>
                <c:pt idx="1355">
                  <c:v>2.3095826066032998E-2</c:v>
                </c:pt>
                <c:pt idx="1356">
                  <c:v>2.3093481364746538E-2</c:v>
                </c:pt>
                <c:pt idx="1357">
                  <c:v>2.3091678425721796E-2</c:v>
                </c:pt>
                <c:pt idx="1358">
                  <c:v>2.3088707873517578E-2</c:v>
                </c:pt>
                <c:pt idx="1359">
                  <c:v>2.3086279083521788E-2</c:v>
                </c:pt>
                <c:pt idx="1360">
                  <c:v>2.3083822263973985E-2</c:v>
                </c:pt>
                <c:pt idx="1361">
                  <c:v>2.3081337414847525E-2</c:v>
                </c:pt>
                <c:pt idx="1362">
                  <c:v>2.3076622330231444E-2</c:v>
                </c:pt>
                <c:pt idx="1363">
                  <c:v>2.3076283627938565E-2</c:v>
                </c:pt>
                <c:pt idx="1364">
                  <c:v>2.3073714690129421E-2</c:v>
                </c:pt>
                <c:pt idx="1365">
                  <c:v>2.3071117722794909E-2</c:v>
                </c:pt>
                <c:pt idx="1366">
                  <c:v>2.3068492725828449E-2</c:v>
                </c:pt>
                <c:pt idx="1367">
                  <c:v>2.3065839699389912E-2</c:v>
                </c:pt>
                <c:pt idx="1368">
                  <c:v>2.3064250410678611E-2</c:v>
                </c:pt>
                <c:pt idx="1369">
                  <c:v>2.3060993357575388E-2</c:v>
                </c:pt>
                <c:pt idx="1370">
                  <c:v>2.3057712442628997E-2</c:v>
                </c:pt>
                <c:pt idx="1371">
                  <c:v>2.305548674089275E-2</c:v>
                </c:pt>
                <c:pt idx="1372">
                  <c:v>2.3052154123730517E-2</c:v>
                </c:pt>
                <c:pt idx="1373">
                  <c:v>2.3049332919953258E-2</c:v>
                </c:pt>
                <c:pt idx="1374">
                  <c:v>2.3046483686650632E-2</c:v>
                </c:pt>
                <c:pt idx="1375">
                  <c:v>2.3043606423795993E-2</c:v>
                </c:pt>
                <c:pt idx="1376">
                  <c:v>2.3041229651183937E-2</c:v>
                </c:pt>
                <c:pt idx="1377">
                  <c:v>2.3037767809483967E-2</c:v>
                </c:pt>
                <c:pt idx="1378">
                  <c:v>2.303480645802658E-2</c:v>
                </c:pt>
                <c:pt idx="1379">
                  <c:v>2.3031817077043826E-2</c:v>
                </c:pt>
                <c:pt idx="1380">
                  <c:v>2.3028799666509059E-2</c:v>
                </c:pt>
                <c:pt idx="1381">
                  <c:v>2.3022968235943964E-2</c:v>
                </c:pt>
                <c:pt idx="1382">
                  <c:v>2.3022680756863423E-2</c:v>
                </c:pt>
                <c:pt idx="1383">
                  <c:v>2.3019579257805844E-2</c:v>
                </c:pt>
                <c:pt idx="1384">
                  <c:v>2.3016449729169608E-2</c:v>
                </c:pt>
                <c:pt idx="1385">
                  <c:v>2.3013292171061295E-2</c:v>
                </c:pt>
                <c:pt idx="1386">
                  <c:v>2.3010106583374323E-2</c:v>
                </c:pt>
                <c:pt idx="1387">
                  <c:v>2.3007397299343868E-2</c:v>
                </c:pt>
                <c:pt idx="1388">
                  <c:v>2.3003651319557505E-2</c:v>
                </c:pt>
                <c:pt idx="1389">
                  <c:v>2.3000381643347723E-2</c:v>
                </c:pt>
                <c:pt idx="1390">
                  <c:v>2.2997581637380637E-2</c:v>
                </c:pt>
                <c:pt idx="1391">
                  <c:v>2.2993758202458636E-2</c:v>
                </c:pt>
                <c:pt idx="1392">
                  <c:v>2.2990404437752687E-2</c:v>
                </c:pt>
                <c:pt idx="1393">
                  <c:v>2.2987022643548016E-2</c:v>
                </c:pt>
                <c:pt idx="1394">
                  <c:v>2.2983612819844623E-2</c:v>
                </c:pt>
                <c:pt idx="1395">
                  <c:v>2.2980174966642508E-2</c:v>
                </c:pt>
                <c:pt idx="1396">
                  <c:v>2.2976709083941671E-2</c:v>
                </c:pt>
                <c:pt idx="1397">
                  <c:v>2.2973215171768757E-2</c:v>
                </c:pt>
                <c:pt idx="1398">
                  <c:v>2.2969693230097121E-2</c:v>
                </c:pt>
                <c:pt idx="1399">
                  <c:v>2.2966143258953409E-2</c:v>
                </c:pt>
                <c:pt idx="1400">
                  <c:v>2.2962565258257683E-2</c:v>
                </c:pt>
                <c:pt idx="1401">
                  <c:v>2.2958959228169817E-2</c:v>
                </c:pt>
                <c:pt idx="1402">
                  <c:v>2.2955325168529939E-2</c:v>
                </c:pt>
                <c:pt idx="1403">
                  <c:v>2.2952131851705637E-2</c:v>
                </c:pt>
                <c:pt idx="1404">
                  <c:v>2.2948439495684703E-2</c:v>
                </c:pt>
                <c:pt idx="1405">
                  <c:v>2.2944254812884424E-2</c:v>
                </c:pt>
                <c:pt idx="1406">
                  <c:v>2.2940508635382884E-2</c:v>
                </c:pt>
                <c:pt idx="1407">
                  <c:v>2.2936734428462557E-2</c:v>
                </c:pt>
                <c:pt idx="1408">
                  <c:v>2.2932932192043509E-2</c:v>
                </c:pt>
                <c:pt idx="1409">
                  <c:v>2.2929557247419741E-2</c:v>
                </c:pt>
                <c:pt idx="1410">
                  <c:v>2.2925243630789183E-2</c:v>
                </c:pt>
                <c:pt idx="1411">
                  <c:v>2.292135730598055E-2</c:v>
                </c:pt>
                <c:pt idx="1412">
                  <c:v>2.2917442951753131E-2</c:v>
                </c:pt>
                <c:pt idx="1413">
                  <c:v>2.2913500568053635E-2</c:v>
                </c:pt>
                <c:pt idx="1414">
                  <c:v>2.2909974219100793E-2</c:v>
                </c:pt>
                <c:pt idx="1415">
                  <c:v>2.290553171231835E-2</c:v>
                </c:pt>
                <c:pt idx="1416">
                  <c:v>2.2901505240309206E-2</c:v>
                </c:pt>
                <c:pt idx="1417">
                  <c:v>2.2897450738827985E-2</c:v>
                </c:pt>
                <c:pt idx="1418">
                  <c:v>2.2893368207901332E-2</c:v>
                </c:pt>
                <c:pt idx="1419">
                  <c:v>2.2889257647582539E-2</c:v>
                </c:pt>
                <c:pt idx="1420">
                  <c:v>2.2885119057818315E-2</c:v>
                </c:pt>
                <c:pt idx="1421">
                  <c:v>2.2878730707183159E-2</c:v>
                </c:pt>
                <c:pt idx="1422">
                  <c:v>2.2874100929222152E-2</c:v>
                </c:pt>
                <c:pt idx="1423">
                  <c:v>2.2869870780350965E-2</c:v>
                </c:pt>
                <c:pt idx="1424">
                  <c:v>2.286500200688657E-2</c:v>
                </c:pt>
                <c:pt idx="1425">
                  <c:v>2.2861326404663984E-2</c:v>
                </c:pt>
                <c:pt idx="1426">
                  <c:v>2.2857012177848191E-2</c:v>
                </c:pt>
                <c:pt idx="1427">
                  <c:v>2.2852669925050861E-2</c:v>
                </c:pt>
                <c:pt idx="1428">
                  <c:v>2.2847673033030702E-2</c:v>
                </c:pt>
                <c:pt idx="1429">
                  <c:v>2.2843901341751405E-2</c:v>
                </c:pt>
                <c:pt idx="1430">
                  <c:v>2.2839475011249277E-2</c:v>
                </c:pt>
                <c:pt idx="1431">
                  <c:v>2.2835020654685678E-2</c:v>
                </c:pt>
                <c:pt idx="1432">
                  <c:v>2.283053827222048E-2</c:v>
                </c:pt>
                <c:pt idx="1433">
                  <c:v>2.2826027863773746E-2</c:v>
                </c:pt>
                <c:pt idx="1434">
                  <c:v>2.2821489429345476E-2</c:v>
                </c:pt>
                <c:pt idx="1435">
                  <c:v>2.2816922969015607E-2</c:v>
                </c:pt>
                <c:pt idx="1436">
                  <c:v>2.2811010624801398E-2</c:v>
                </c:pt>
                <c:pt idx="1437">
                  <c:v>2.2807705970571135E-2</c:v>
                </c:pt>
                <c:pt idx="1438">
                  <c:v>2.2803055432456532E-2</c:v>
                </c:pt>
                <c:pt idx="1439">
                  <c:v>2.2797706214188196E-2</c:v>
                </c:pt>
                <c:pt idx="1440">
                  <c:v>2.2793670278282718E-2</c:v>
                </c:pt>
                <c:pt idx="1441">
                  <c:v>2.2788935662303444E-2</c:v>
                </c:pt>
                <c:pt idx="1442">
                  <c:v>2.2783490355138269E-2</c:v>
                </c:pt>
                <c:pt idx="1443">
                  <c:v>2.2779382352560162E-2</c:v>
                </c:pt>
                <c:pt idx="1444">
                  <c:v>2.2774563658796154E-2</c:v>
                </c:pt>
                <c:pt idx="1445">
                  <c:v>2.276971693905061E-2</c:v>
                </c:pt>
                <c:pt idx="1446">
                  <c:v>2.2764842193403467E-2</c:v>
                </c:pt>
                <c:pt idx="1447">
                  <c:v>2.2759939421774789E-2</c:v>
                </c:pt>
                <c:pt idx="1448">
                  <c:v>2.2755008624324446E-2</c:v>
                </c:pt>
                <c:pt idx="1449">
                  <c:v>2.2750049800892569E-2</c:v>
                </c:pt>
                <c:pt idx="1450">
                  <c:v>2.2745062951479156E-2</c:v>
                </c:pt>
                <c:pt idx="1451">
                  <c:v>2.2740067379123374E-2</c:v>
                </c:pt>
                <c:pt idx="1452">
                  <c:v>2.2735088314362883E-2</c:v>
                </c:pt>
                <c:pt idx="1453">
                  <c:v>2.2730125909236065E-2</c:v>
                </c:pt>
                <c:pt idx="1454">
                  <c:v>2.2725180163583047E-2</c:v>
                </c:pt>
                <c:pt idx="1455">
                  <c:v>2.2719548282381652E-2</c:v>
                </c:pt>
                <c:pt idx="1456">
                  <c:v>2.2714638236012163E-2</c:v>
                </c:pt>
                <c:pt idx="1457">
                  <c:v>2.2710442884346094E-2</c:v>
                </c:pt>
                <c:pt idx="1458">
                  <c:v>2.270556377714783E-2</c:v>
                </c:pt>
                <c:pt idx="1459">
                  <c:v>2.2700701329423367E-2</c:v>
                </c:pt>
                <c:pt idx="1460">
                  <c:v>2.2695855541492449E-2</c:v>
                </c:pt>
                <c:pt idx="1461">
                  <c:v>2.2691026412875459E-2</c:v>
                </c:pt>
                <c:pt idx="1462">
                  <c:v>2.26855278084237E-2</c:v>
                </c:pt>
                <c:pt idx="1463">
                  <c:v>2.2681418134702369E-2</c:v>
                </c:pt>
                <c:pt idx="1464">
                  <c:v>2.2676638985066333E-2</c:v>
                </c:pt>
                <c:pt idx="1465">
                  <c:v>2.2671876494824161E-2</c:v>
                </c:pt>
                <c:pt idx="1466">
                  <c:v>2.2667505944502508E-2</c:v>
                </c:pt>
                <c:pt idx="1467">
                  <c:v>2.2662401493320772E-2</c:v>
                </c:pt>
                <c:pt idx="1468">
                  <c:v>2.2657688981899682E-2</c:v>
                </c:pt>
                <c:pt idx="1469">
                  <c:v>2.2652993130112264E-2</c:v>
                </c:pt>
                <c:pt idx="1470">
                  <c:v>2.2648313937798648E-2</c:v>
                </c:pt>
                <c:pt idx="1471">
                  <c:v>2.2643651405118703E-2</c:v>
                </c:pt>
                <c:pt idx="1472">
                  <c:v>2.2639005532072431E-2</c:v>
                </c:pt>
                <c:pt idx="1473">
                  <c:v>2.2633438552834839E-2</c:v>
                </c:pt>
                <c:pt idx="1474">
                  <c:v>2.262844895198235E-2</c:v>
                </c:pt>
                <c:pt idx="1475">
                  <c:v>2.2623857817469784E-2</c:v>
                </c:pt>
                <c:pt idx="1476">
                  <c:v>2.261928334259089E-2</c:v>
                </c:pt>
                <c:pt idx="1477">
                  <c:v>2.2614725527265733E-2</c:v>
                </c:pt>
                <c:pt idx="1478">
                  <c:v>2.2610184371574249E-2</c:v>
                </c:pt>
                <c:pt idx="1479">
                  <c:v>2.2605659875356565E-2</c:v>
                </c:pt>
                <c:pt idx="1480">
                  <c:v>2.2601152038692618E-2</c:v>
                </c:pt>
                <c:pt idx="1481">
                  <c:v>2.2596660861742279E-2</c:v>
                </c:pt>
                <c:pt idx="1482">
                  <c:v>2.2592186344265741E-2</c:v>
                </c:pt>
                <c:pt idx="1483">
                  <c:v>2.258772848634294E-2</c:v>
                </c:pt>
                <c:pt idx="1484">
                  <c:v>2.258328728805381E-2</c:v>
                </c:pt>
                <c:pt idx="1485">
                  <c:v>2.2578862749238482E-2</c:v>
                </c:pt>
                <c:pt idx="1486">
                  <c:v>2.2574454870056826E-2</c:v>
                </c:pt>
                <c:pt idx="1487">
                  <c:v>2.2569437693302774E-2</c:v>
                </c:pt>
                <c:pt idx="1488">
                  <c:v>2.2565065513244775E-2</c:v>
                </c:pt>
                <c:pt idx="1489">
                  <c:v>2.2560709992660577E-2</c:v>
                </c:pt>
                <c:pt idx="1490">
                  <c:v>2.2556371131710051E-2</c:v>
                </c:pt>
                <c:pt idx="1491">
                  <c:v>2.2552048930313262E-2</c:v>
                </c:pt>
                <c:pt idx="1492">
                  <c:v>2.2547743388390273E-2</c:v>
                </c:pt>
                <c:pt idx="1493">
                  <c:v>2.2543454506180893E-2</c:v>
                </c:pt>
                <c:pt idx="1494">
                  <c:v>2.2539182283365378E-2</c:v>
                </c:pt>
                <c:pt idx="1495">
                  <c:v>2.2534926720263471E-2</c:v>
                </c:pt>
                <c:pt idx="1496">
                  <c:v>2.2530687816635364E-2</c:v>
                </c:pt>
                <c:pt idx="1497">
                  <c:v>2.252646557264093E-2</c:v>
                </c:pt>
                <c:pt idx="1498">
                  <c:v>2.2522259988200233E-2</c:v>
                </c:pt>
                <c:pt idx="1499">
                  <c:v>2.2519288501223755E-2</c:v>
                </c:pt>
                <c:pt idx="1500">
                  <c:v>2.2513898797900112E-2</c:v>
                </c:pt>
                <c:pt idx="1501">
                  <c:v>2.2509743192120624E-2</c:v>
                </c:pt>
                <c:pt idx="1502">
                  <c:v>2.2505604245814936E-2</c:v>
                </c:pt>
                <c:pt idx="1503">
                  <c:v>2.2501481959222858E-2</c:v>
                </c:pt>
                <c:pt idx="1504">
                  <c:v>2.2497376332104579E-2</c:v>
                </c:pt>
                <c:pt idx="1505">
                  <c:v>2.2493287364540038E-2</c:v>
                </c:pt>
                <c:pt idx="1506">
                  <c:v>2.2489215056529233E-2</c:v>
                </c:pt>
                <c:pt idx="1507">
                  <c:v>2.2485159408072164E-2</c:v>
                </c:pt>
                <c:pt idx="1508">
                  <c:v>2.2481120419248768E-2</c:v>
                </c:pt>
                <c:pt idx="1509">
                  <c:v>2.2477098089899172E-2</c:v>
                </c:pt>
                <c:pt idx="1510">
                  <c:v>2.2473092420183249E-2</c:v>
                </c:pt>
                <c:pt idx="1511">
                  <c:v>2.2469103409861191E-2</c:v>
                </c:pt>
                <c:pt idx="1512">
                  <c:v>2.2465131059172805E-2</c:v>
                </c:pt>
                <c:pt idx="1513">
                  <c:v>2.2461175368118091E-2</c:v>
                </c:pt>
                <c:pt idx="1514">
                  <c:v>2.2457236336457242E-2</c:v>
                </c:pt>
                <c:pt idx="1515">
                  <c:v>2.2453313964510002E-2</c:v>
                </c:pt>
                <c:pt idx="1516">
                  <c:v>2.2449408252036562E-2</c:v>
                </c:pt>
                <c:pt idx="1517">
                  <c:v>2.2445519199116859E-2</c:v>
                </c:pt>
                <c:pt idx="1518">
                  <c:v>2.2441646805750892E-2</c:v>
                </c:pt>
                <c:pt idx="1519">
                  <c:v>2.2437791072018598E-2</c:v>
                </c:pt>
                <c:pt idx="1520">
                  <c:v>2.243425619144368E-2</c:v>
                </c:pt>
                <c:pt idx="1521">
                  <c:v>2.2430129582975411E-2</c:v>
                </c:pt>
                <c:pt idx="1522">
                  <c:v>2.2426323827904326E-2</c:v>
                </c:pt>
                <c:pt idx="1523">
                  <c:v>2.2422534732227106E-2</c:v>
                </c:pt>
                <c:pt idx="1524">
                  <c:v>2.2420479990666209E-2</c:v>
                </c:pt>
                <c:pt idx="1525">
                  <c:v>2.2416297496159476E-2</c:v>
                </c:pt>
                <c:pt idx="1526">
                  <c:v>2.2411267402597801E-2</c:v>
                </c:pt>
                <c:pt idx="1527">
                  <c:v>2.2407544945215463E-2</c:v>
                </c:pt>
                <c:pt idx="1528">
                  <c:v>2.2403839147306925E-2</c:v>
                </c:pt>
                <c:pt idx="1529">
                  <c:v>2.240015000903206E-2</c:v>
                </c:pt>
                <c:pt idx="1530">
                  <c:v>2.239647753015106E-2</c:v>
                </c:pt>
                <c:pt idx="1531">
                  <c:v>2.2392821710983668E-2</c:v>
                </c:pt>
                <c:pt idx="1532">
                  <c:v>2.2389182551210141E-2</c:v>
                </c:pt>
                <c:pt idx="1533">
                  <c:v>2.2385560051150222E-2</c:v>
                </c:pt>
                <c:pt idx="1534">
                  <c:v>2.2381954210484167E-2</c:v>
                </c:pt>
                <c:pt idx="1535">
                  <c:v>2.2378365029371849E-2</c:v>
                </c:pt>
                <c:pt idx="1536">
                  <c:v>2.2374792507813268E-2</c:v>
                </c:pt>
                <c:pt idx="1537">
                  <c:v>2.2371236645808423E-2</c:v>
                </c:pt>
                <c:pt idx="1538">
                  <c:v>2.2367697443357315E-2</c:v>
                </c:pt>
                <c:pt idx="1539">
                  <c:v>2.2364174900380007E-2</c:v>
                </c:pt>
                <c:pt idx="1540">
                  <c:v>2.2360669017036372E-2</c:v>
                </c:pt>
                <c:pt idx="1541">
                  <c:v>2.2358963105927998E-2</c:v>
                </c:pt>
                <c:pt idx="1542">
                  <c:v>2.2353707228930375E-2</c:v>
                </c:pt>
                <c:pt idx="1543">
                  <c:v>2.2350251324168013E-2</c:v>
                </c:pt>
                <c:pt idx="1544">
                  <c:v>2.2346812078879452E-2</c:v>
                </c:pt>
                <c:pt idx="1545">
                  <c:v>2.2343389493144628E-2</c:v>
                </c:pt>
                <c:pt idx="1546">
                  <c:v>2.2339983567043475E-2</c:v>
                </c:pt>
                <c:pt idx="1547">
                  <c:v>2.2336594300416124E-2</c:v>
                </c:pt>
                <c:pt idx="1548">
                  <c:v>2.2333221693342509E-2</c:v>
                </c:pt>
                <c:pt idx="1549">
                  <c:v>2.232986574582263E-2</c:v>
                </c:pt>
                <c:pt idx="1550">
                  <c:v>2.2326526457776552E-2</c:v>
                </c:pt>
                <c:pt idx="1551">
                  <c:v>2.2323203829364147E-2</c:v>
                </c:pt>
                <c:pt idx="1552">
                  <c:v>2.2319897860345606E-2</c:v>
                </c:pt>
                <c:pt idx="1553">
                  <c:v>2.2316608550800865E-2</c:v>
                </c:pt>
                <c:pt idx="1554">
                  <c:v>2.2313335901049669E-2</c:v>
                </c:pt>
                <c:pt idx="1555">
                  <c:v>2.2310079910612401E-2</c:v>
                </c:pt>
                <c:pt idx="1556">
                  <c:v>2.2306840579808807E-2</c:v>
                </c:pt>
                <c:pt idx="1557">
                  <c:v>2.2303617908479012E-2</c:v>
                </c:pt>
                <c:pt idx="1558">
                  <c:v>2.230041189678289E-2</c:v>
                </c:pt>
                <c:pt idx="1559">
                  <c:v>2.2297222544560569E-2</c:v>
                </c:pt>
                <c:pt idx="1560">
                  <c:v>2.2294049851891984E-2</c:v>
                </c:pt>
                <c:pt idx="1561">
                  <c:v>2.2290893818617263E-2</c:v>
                </c:pt>
                <c:pt idx="1562">
                  <c:v>2.2287754444976215E-2</c:v>
                </c:pt>
                <c:pt idx="1563">
                  <c:v>2.2284631730888904E-2</c:v>
                </c:pt>
                <c:pt idx="1564">
                  <c:v>2.2281525676275393E-2</c:v>
                </c:pt>
                <c:pt idx="1565">
                  <c:v>2.2278436281215619E-2</c:v>
                </c:pt>
                <c:pt idx="1566">
                  <c:v>2.2275363545709581E-2</c:v>
                </c:pt>
                <c:pt idx="1567">
                  <c:v>2.2272307469677344E-2</c:v>
                </c:pt>
                <c:pt idx="1568">
                  <c:v>2.2269268053198843E-2</c:v>
                </c:pt>
                <c:pt idx="1569">
                  <c:v>2.2266245296274079E-2</c:v>
                </c:pt>
                <c:pt idx="1570">
                  <c:v>2.2263760220262441E-2</c:v>
                </c:pt>
                <c:pt idx="1571">
                  <c:v>2.2260249761005824E-2</c:v>
                </c:pt>
                <c:pt idx="1572">
                  <c:v>2.2257806787555623E-2</c:v>
                </c:pt>
                <c:pt idx="1573">
                  <c:v>2.2254320863712707E-2</c:v>
                </c:pt>
                <c:pt idx="1574">
                  <c:v>2.2251381404316817E-2</c:v>
                </c:pt>
                <c:pt idx="1575">
                  <c:v>2.22484586045546E-2</c:v>
                </c:pt>
                <c:pt idx="1576">
                  <c:v>2.2247955613838855E-2</c:v>
                </c:pt>
                <c:pt idx="1577">
                  <c:v>2.2240609268413536E-2</c:v>
                </c:pt>
                <c:pt idx="1578">
                  <c:v>2.2240346368551656E-2</c:v>
                </c:pt>
                <c:pt idx="1579">
                  <c:v>2.2237978427748217E-2</c:v>
                </c:pt>
                <c:pt idx="1580">
                  <c:v>2.2234659521931377E-2</c:v>
                </c:pt>
                <c:pt idx="1581">
                  <c:v>2.2231841091029381E-2</c:v>
                </c:pt>
                <c:pt idx="1582">
                  <c:v>2.2229039321786104E-2</c:v>
                </c:pt>
                <c:pt idx="1583">
                  <c:v>2.222625421412161E-2</c:v>
                </c:pt>
                <c:pt idx="1584">
                  <c:v>2.2223974667356927E-2</c:v>
                </c:pt>
                <c:pt idx="1585">
                  <c:v>2.222073398371549E-2</c:v>
                </c:pt>
                <c:pt idx="1586">
                  <c:v>2.2217998860893928E-2</c:v>
                </c:pt>
                <c:pt idx="1587">
                  <c:v>2.2215280399731085E-2</c:v>
                </c:pt>
                <c:pt idx="1588">
                  <c:v>2.2212578600173671E-2</c:v>
                </c:pt>
                <c:pt idx="1589">
                  <c:v>2.2209893462221686E-2</c:v>
                </c:pt>
                <c:pt idx="1590">
                  <c:v>2.2207224985901775E-2</c:v>
                </c:pt>
                <c:pt idx="1591">
                  <c:v>2.2202072382571103E-2</c:v>
                </c:pt>
                <c:pt idx="1592">
                  <c:v>2.2201938018078238E-2</c:v>
                </c:pt>
                <c:pt idx="1593">
                  <c:v>2.2199319526574612E-2</c:v>
                </c:pt>
                <c:pt idx="1594">
                  <c:v>2.2197216846497891E-2</c:v>
                </c:pt>
                <c:pt idx="1595">
                  <c:v>2.2194132528410293E-2</c:v>
                </c:pt>
                <c:pt idx="1596">
                  <c:v>2.2191564021696308E-2</c:v>
                </c:pt>
                <c:pt idx="1597">
                  <c:v>2.2189012176667688E-2</c:v>
                </c:pt>
                <c:pt idx="1598">
                  <c:v>2.2186980272529411E-2</c:v>
                </c:pt>
                <c:pt idx="1599">
                  <c:v>2.2183958471320153E-2</c:v>
                </c:pt>
                <c:pt idx="1600">
                  <c:v>2.2181456611054529E-2</c:v>
                </c:pt>
                <c:pt idx="1601">
                  <c:v>2.2178971412394333E-2</c:v>
                </c:pt>
                <c:pt idx="1602">
                  <c:v>2.2176502875339565E-2</c:v>
                </c:pt>
                <c:pt idx="1603">
                  <c:v>2.2174559464607224E-2</c:v>
                </c:pt>
                <c:pt idx="1604">
                  <c:v>2.2171615786019672E-2</c:v>
                </c:pt>
                <c:pt idx="1605">
                  <c:v>2.2169197233701254E-2</c:v>
                </c:pt>
                <c:pt idx="1606">
                  <c:v>2.2166795343068202E-2</c:v>
                </c:pt>
                <c:pt idx="1607">
                  <c:v>2.2164410113960642E-2</c:v>
                </c:pt>
                <c:pt idx="1608">
                  <c:v>2.2162041546485156E-2</c:v>
                </c:pt>
                <c:pt idx="1609">
                  <c:v>2.2159689640588454E-2</c:v>
                </c:pt>
                <c:pt idx="1610">
                  <c:v>2.215735439629718E-2</c:v>
                </c:pt>
                <c:pt idx="1611">
                  <c:v>2.2155552629181674E-2</c:v>
                </c:pt>
                <c:pt idx="1612">
                  <c:v>2.2153251756589221E-2</c:v>
                </c:pt>
                <c:pt idx="1613">
                  <c:v>2.2150448632949349E-2</c:v>
                </c:pt>
                <c:pt idx="1614">
                  <c:v>2.2148180034973208E-2</c:v>
                </c:pt>
                <c:pt idx="1615">
                  <c:v>2.2145928098629142E-2</c:v>
                </c:pt>
                <c:pt idx="1616">
                  <c:v>2.2143692823863859E-2</c:v>
                </c:pt>
                <c:pt idx="1617">
                  <c:v>2.2141997333096075E-2</c:v>
                </c:pt>
                <c:pt idx="1618">
                  <c:v>2.2139272259096288E-2</c:v>
                </c:pt>
                <c:pt idx="1619">
                  <c:v>2.2137086969040709E-2</c:v>
                </c:pt>
                <c:pt idx="1620">
                  <c:v>2.2134918340617205E-2</c:v>
                </c:pt>
                <c:pt idx="1621">
                  <c:v>2.2132766373772483E-2</c:v>
                </c:pt>
                <c:pt idx="1622">
                  <c:v>2.212866368441091E-2</c:v>
                </c:pt>
                <c:pt idx="1623">
                  <c:v>2.2128512424792746E-2</c:v>
                </c:pt>
                <c:pt idx="1624">
                  <c:v>2.2126410442684374E-2</c:v>
                </c:pt>
                <c:pt idx="1625">
                  <c:v>2.2124325122154787E-2</c:v>
                </c:pt>
                <c:pt idx="1626">
                  <c:v>2.2122256463203982E-2</c:v>
                </c:pt>
                <c:pt idx="1627">
                  <c:v>2.2120204465805315E-2</c:v>
                </c:pt>
                <c:pt idx="1628">
                  <c:v>2.2119238817332132E-2</c:v>
                </c:pt>
                <c:pt idx="1629">
                  <c:v>2.211668630390351E-2</c:v>
                </c:pt>
                <c:pt idx="1630">
                  <c:v>2.2114148443135306E-2</c:v>
                </c:pt>
                <c:pt idx="1631">
                  <c:v>2.2112701075596153E-2</c:v>
                </c:pt>
                <c:pt idx="1632">
                  <c:v>2.2110194402520378E-2</c:v>
                </c:pt>
                <c:pt idx="1633">
                  <c:v>2.2108242374594411E-2</c:v>
                </c:pt>
                <c:pt idx="1634">
                  <c:v>2.2106307008220583E-2</c:v>
                </c:pt>
                <c:pt idx="1635">
                  <c:v>2.2104388303425537E-2</c:v>
                </c:pt>
                <c:pt idx="1636">
                  <c:v>2.2103029600475388E-2</c:v>
                </c:pt>
                <c:pt idx="1637">
                  <c:v>2.2100600878518506E-2</c:v>
                </c:pt>
                <c:pt idx="1638">
                  <c:v>2.2098732158379875E-2</c:v>
                </c:pt>
                <c:pt idx="1639">
                  <c:v>2.2096880099899963E-2</c:v>
                </c:pt>
                <c:pt idx="1640">
                  <c:v>2.2095044702918898E-2</c:v>
                </c:pt>
                <c:pt idx="1641">
                  <c:v>2.2093225967516616E-2</c:v>
                </c:pt>
                <c:pt idx="1642">
                  <c:v>2.2089301154535335E-2</c:v>
                </c:pt>
                <c:pt idx="1643">
                  <c:v>2.2089638481368468E-2</c:v>
                </c:pt>
                <c:pt idx="1644">
                  <c:v>2.2087869730702536E-2</c:v>
                </c:pt>
                <c:pt idx="1645">
                  <c:v>2.2086117641508807E-2</c:v>
                </c:pt>
                <c:pt idx="1646">
                  <c:v>2.2084382213947151E-2</c:v>
                </c:pt>
                <c:pt idx="1647">
                  <c:v>2.2083218663824233E-2</c:v>
                </c:pt>
                <c:pt idx="1648">
                  <c:v>2.2080961343453609E-2</c:v>
                </c:pt>
                <c:pt idx="1649">
                  <c:v>2.2079275900548367E-2</c:v>
                </c:pt>
                <c:pt idx="1650">
                  <c:v>2.2078165595560417E-2</c:v>
                </c:pt>
                <c:pt idx="1651">
                  <c:v>2.2075954999394298E-2</c:v>
                </c:pt>
                <c:pt idx="1652">
                  <c:v>2.2074319541145471E-2</c:v>
                </c:pt>
                <c:pt idx="1653">
                  <c:v>2.2072700744475426E-2</c:v>
                </c:pt>
                <c:pt idx="1654">
                  <c:v>2.2071098609384165E-2</c:v>
                </c:pt>
                <c:pt idx="1655">
                  <c:v>2.2069513135791752E-2</c:v>
                </c:pt>
                <c:pt idx="1656">
                  <c:v>2.2067944323751476E-2</c:v>
                </c:pt>
                <c:pt idx="1657">
                  <c:v>2.2066392173316629E-2</c:v>
                </c:pt>
                <c:pt idx="1658">
                  <c:v>2.2064856684407275E-2</c:v>
                </c:pt>
                <c:pt idx="1659">
                  <c:v>2.2063337857076704E-2</c:v>
                </c:pt>
                <c:pt idx="1660">
                  <c:v>2.206183569124498E-2</c:v>
                </c:pt>
                <c:pt idx="1661">
                  <c:v>2.2060350186992039E-2</c:v>
                </c:pt>
                <c:pt idx="1662">
                  <c:v>2.2058881344291237E-2</c:v>
                </c:pt>
                <c:pt idx="1663">
                  <c:v>2.2058001875107092E-2</c:v>
                </c:pt>
                <c:pt idx="1664">
                  <c:v>2.2056567457762188E-2</c:v>
                </c:pt>
                <c:pt idx="1665">
                  <c:v>2.2054574785475012E-2</c:v>
                </c:pt>
                <c:pt idx="1666">
                  <c:v>2.2053172588982761E-2</c:v>
                </c:pt>
                <c:pt idx="1667">
                  <c:v>2.2051787054016003E-2</c:v>
                </c:pt>
                <c:pt idx="1668">
                  <c:v>2.2050418180601383E-2</c:v>
                </c:pt>
                <c:pt idx="1669">
                  <c:v>2.2049645309527577E-2</c:v>
                </c:pt>
                <c:pt idx="1670">
                  <c:v>2.2047730418401912E-2</c:v>
                </c:pt>
                <c:pt idx="1671">
                  <c:v>2.2046411529643706E-2</c:v>
                </c:pt>
                <c:pt idx="1672">
                  <c:v>2.2045109302384347E-2</c:v>
                </c:pt>
                <c:pt idx="1673">
                  <c:v>2.2043823736730417E-2</c:v>
                </c:pt>
                <c:pt idx="1674">
                  <c:v>2.2043139725576033E-2</c:v>
                </c:pt>
                <c:pt idx="1675">
                  <c:v>2.2041302589999034E-2</c:v>
                </c:pt>
                <c:pt idx="1676">
                  <c:v>2.2040067008948228E-2</c:v>
                </c:pt>
                <c:pt idx="1677">
                  <c:v>2.2038848089396268E-2</c:v>
                </c:pt>
                <c:pt idx="1678">
                  <c:v>2.2037645831449737E-2</c:v>
                </c:pt>
                <c:pt idx="1679">
                  <c:v>2.2036460235002053E-2</c:v>
                </c:pt>
                <c:pt idx="1680">
                  <c:v>2.2035291300106508E-2</c:v>
                </c:pt>
                <c:pt idx="1681">
                  <c:v>2.2033057237451636E-2</c:v>
                </c:pt>
                <c:pt idx="1682">
                  <c:v>2.203133359706122E-2</c:v>
                </c:pt>
                <c:pt idx="1683">
                  <c:v>2.2030219543571761E-2</c:v>
                </c:pt>
                <c:pt idx="1684">
                  <c:v>2.2028966738991684E-2</c:v>
                </c:pt>
                <c:pt idx="1685">
                  <c:v>2.2028041415094179E-2</c:v>
                </c:pt>
                <c:pt idx="1686">
                  <c:v>2.2026977340106058E-2</c:v>
                </c:pt>
                <c:pt idx="1687">
                  <c:v>2.2025929924591736E-2</c:v>
                </c:pt>
                <c:pt idx="1688">
                  <c:v>2.202475327773179E-2</c:v>
                </c:pt>
                <c:pt idx="1689">
                  <c:v>2.2023885072064431E-2</c:v>
                </c:pt>
                <c:pt idx="1690">
                  <c:v>2.2022887634971511E-2</c:v>
                </c:pt>
                <c:pt idx="1691">
                  <c:v>2.2021906857432327E-2</c:v>
                </c:pt>
                <c:pt idx="1692">
                  <c:v>2.202094273944688E-2</c:v>
                </c:pt>
                <c:pt idx="1693">
                  <c:v>2.2019995280855298E-2</c:v>
                </c:pt>
                <c:pt idx="1694">
                  <c:v>2.2019064481817452E-2</c:v>
                </c:pt>
                <c:pt idx="1695">
                  <c:v>2.2018150342253406E-2</c:v>
                </c:pt>
                <c:pt idx="1696">
                  <c:v>2.2017252862163161E-2</c:v>
                </c:pt>
                <c:pt idx="1697">
                  <c:v>2.2016123438408641E-2</c:v>
                </c:pt>
                <c:pt idx="1698">
                  <c:v>2.2015507880484009E-2</c:v>
                </c:pt>
                <c:pt idx="1699">
                  <c:v>2.2014540667134597E-2</c:v>
                </c:pt>
                <c:pt idx="1700">
                  <c:v>2.2013829536779994E-2</c:v>
                </c:pt>
                <c:pt idx="1701">
                  <c:v>2.2013015354138687E-2</c:v>
                </c:pt>
                <c:pt idx="1702">
                  <c:v>2.2012105259019421E-2</c:v>
                </c:pt>
                <c:pt idx="1703">
                  <c:v>2.2011436967357412E-2</c:v>
                </c:pt>
                <c:pt idx="1704">
                  <c:v>2.2010672763137507E-2</c:v>
                </c:pt>
                <c:pt idx="1705">
                  <c:v>2.2009925218471338E-2</c:v>
                </c:pt>
                <c:pt idx="1706">
                  <c:v>2.200919433327897E-2</c:v>
                </c:pt>
                <c:pt idx="1707">
                  <c:v>2.2008480107640338E-2</c:v>
                </c:pt>
                <c:pt idx="1708">
                  <c:v>2.2007782541475507E-2</c:v>
                </c:pt>
                <c:pt idx="1709">
                  <c:v>2.200710163470454E-2</c:v>
                </c:pt>
                <c:pt idx="1710">
                  <c:v>2.2006437312986904E-2</c:v>
                </c:pt>
                <c:pt idx="1711">
                  <c:v>2.2005777199023413E-2</c:v>
                </c:pt>
                <c:pt idx="1712">
                  <c:v>2.2005111823828472E-2</c:v>
                </c:pt>
                <c:pt idx="1713">
                  <c:v>2.2004441187242207E-2</c:v>
                </c:pt>
                <c:pt idx="1714">
                  <c:v>2.2003765289424493E-2</c:v>
                </c:pt>
                <c:pt idx="1715">
                  <c:v>2.200298639231768E-2</c:v>
                </c:pt>
                <c:pt idx="1716">
                  <c:v>2.2002299220318378E-2</c:v>
                </c:pt>
                <c:pt idx="1717">
                  <c:v>2.2001706028023094E-2</c:v>
                </c:pt>
                <c:pt idx="1718">
                  <c:v>2.2001009084959833E-2</c:v>
                </c:pt>
                <c:pt idx="1719">
                  <c:v>2.2000306880585185E-2</c:v>
                </c:pt>
                <c:pt idx="1720">
                  <c:v>2.1999599414899151E-2</c:v>
                </c:pt>
                <c:pt idx="1721">
                  <c:v>2.1998886687901731E-2</c:v>
                </c:pt>
                <c:pt idx="1722">
                  <c:v>2.1998065700303826E-2</c:v>
                </c:pt>
                <c:pt idx="1723">
                  <c:v>2.1997445449892794E-2</c:v>
                </c:pt>
                <c:pt idx="1724">
                  <c:v>2.1996716938961214E-2</c:v>
                </c:pt>
                <c:pt idx="1725">
                  <c:v>2.1995983166718247E-2</c:v>
                </c:pt>
                <c:pt idx="1726">
                  <c:v>2.1995138127479663E-2</c:v>
                </c:pt>
                <c:pt idx="1727">
                  <c:v>2.1994499838298154E-2</c:v>
                </c:pt>
                <c:pt idx="1728">
                  <c:v>2.1993750282121027E-2</c:v>
                </c:pt>
                <c:pt idx="1729">
                  <c:v>2.1992995464632514E-2</c:v>
                </c:pt>
                <c:pt idx="1730">
                  <c:v>2.1992235385832615E-2</c:v>
                </c:pt>
                <c:pt idx="1731">
                  <c:v>2.1991470045721329E-2</c:v>
                </c:pt>
                <c:pt idx="1732">
                  <c:v>2.1990699444298656E-2</c:v>
                </c:pt>
                <c:pt idx="1733">
                  <c:v>2.199042822373265E-2</c:v>
                </c:pt>
                <c:pt idx="1734">
                  <c:v>2.1989030438884782E-2</c:v>
                </c:pt>
                <c:pt idx="1735">
                  <c:v>2.1988243301889199E-2</c:v>
                </c:pt>
                <c:pt idx="1736">
                  <c:v>2.1987450903662165E-2</c:v>
                </c:pt>
                <c:pt idx="1737">
                  <c:v>2.1986653244123744E-2</c:v>
                </c:pt>
                <c:pt idx="1738">
                  <c:v>2.1985850323114065E-2</c:v>
                </c:pt>
                <c:pt idx="1739">
                  <c:v>2.1985042140952871E-2</c:v>
                </c:pt>
                <c:pt idx="1740">
                  <c:v>2.1984228697400354E-2</c:v>
                </c:pt>
                <c:pt idx="1741">
                  <c:v>2.1983409992536451E-2</c:v>
                </c:pt>
                <c:pt idx="1742">
                  <c:v>2.1982586026521034E-2</c:v>
                </c:pt>
                <c:pt idx="1743">
                  <c:v>2.1981756799114294E-2</c:v>
                </c:pt>
                <c:pt idx="1744">
                  <c:v>2.1980922310236295E-2</c:v>
                </c:pt>
                <c:pt idx="1745">
                  <c:v>2.1980082560126846E-2</c:v>
                </c:pt>
                <c:pt idx="1746">
                  <c:v>2.1979237548865882E-2</c:v>
                </c:pt>
                <c:pt idx="1747">
                  <c:v>2.1978143374754566E-2</c:v>
                </c:pt>
                <c:pt idx="1748">
                  <c:v>2.1977286337513391E-2</c:v>
                </c:pt>
                <c:pt idx="1749">
                  <c:v>2.1976424038880893E-2</c:v>
                </c:pt>
                <c:pt idx="1750">
                  <c:v>2.1975556479176817E-2</c:v>
                </c:pt>
                <c:pt idx="1751">
                  <c:v>2.1974683657921545E-2</c:v>
                </c:pt>
                <c:pt idx="1752">
                  <c:v>2.197380557551476E-2</c:v>
                </c:pt>
                <c:pt idx="1753">
                  <c:v>2.1972922231796588E-2</c:v>
                </c:pt>
                <c:pt idx="1754">
                  <c:v>2.1972033626687093E-2</c:v>
                </c:pt>
                <c:pt idx="1755">
                  <c:v>2.1971139760186276E-2</c:v>
                </c:pt>
                <c:pt idx="1756">
                  <c:v>2.197024063261388E-2</c:v>
                </c:pt>
                <c:pt idx="1757">
                  <c:v>2.1969336243570226E-2</c:v>
                </c:pt>
                <c:pt idx="1758">
                  <c:v>2.1968426593295121E-2</c:v>
                </c:pt>
                <c:pt idx="1759">
                  <c:v>2.1969325638113713E-2</c:v>
                </c:pt>
                <c:pt idx="1760">
                  <c:v>2.1966591508650879E-2</c:v>
                </c:pt>
                <c:pt idx="1761">
                  <c:v>2.1965666074361678E-2</c:v>
                </c:pt>
                <c:pt idx="1762">
                  <c:v>2.1964735378841027E-2</c:v>
                </c:pt>
                <c:pt idx="1763">
                  <c:v>2.1963799422008989E-2</c:v>
                </c:pt>
                <c:pt idx="1764">
                  <c:v>2.1962858203865565E-2</c:v>
                </c:pt>
                <c:pt idx="1765">
                  <c:v>2.1961911724330818E-2</c:v>
                </c:pt>
                <c:pt idx="1766">
                  <c:v>2.1960959983564621E-2</c:v>
                </c:pt>
                <c:pt idx="1767">
                  <c:v>2.1960002981407101E-2</c:v>
                </c:pt>
                <c:pt idx="1768">
                  <c:v>2.195904071801813E-2</c:v>
                </c:pt>
                <c:pt idx="1769">
                  <c:v>2.1958073193317773E-2</c:v>
                </c:pt>
                <c:pt idx="1770">
                  <c:v>2.1957100407306029E-2</c:v>
                </c:pt>
                <c:pt idx="1771">
                  <c:v>2.1956122359982899E-2</c:v>
                </c:pt>
                <c:pt idx="1772">
                  <c:v>2.1955139051348382E-2</c:v>
                </c:pt>
                <c:pt idx="1773">
                  <c:v>2.1954150481322543E-2</c:v>
                </c:pt>
                <c:pt idx="1774">
                  <c:v>2.1953156650145189E-2</c:v>
                </c:pt>
                <c:pt idx="1775">
                  <c:v>2.1952157557576513E-2</c:v>
                </c:pt>
                <c:pt idx="1776">
                  <c:v>2.1951153203616514E-2</c:v>
                </c:pt>
                <c:pt idx="1777">
                  <c:v>2.1950143588505E-2</c:v>
                </c:pt>
                <c:pt idx="1778">
                  <c:v>2.1949128712002164E-2</c:v>
                </c:pt>
                <c:pt idx="1779">
                  <c:v>2.1948108574187941E-2</c:v>
                </c:pt>
                <c:pt idx="1780">
                  <c:v>2.1948127177733312E-2</c:v>
                </c:pt>
                <c:pt idx="1781">
                  <c:v>2.1946052514705272E-2</c:v>
                </c:pt>
                <c:pt idx="1782">
                  <c:v>2.194501659295689E-2</c:v>
                </c:pt>
                <c:pt idx="1783">
                  <c:v>2.1943975409977057E-2</c:v>
                </c:pt>
                <c:pt idx="1784">
                  <c:v>2.1942328635260466E-2</c:v>
                </c:pt>
                <c:pt idx="1785">
                  <c:v>2.1942913110795104E-2</c:v>
                </c:pt>
                <c:pt idx="1786">
                  <c:v>2.194082029292943E-2</c:v>
                </c:pt>
                <c:pt idx="1787">
                  <c:v>2.1939758064704051E-2</c:v>
                </c:pt>
                <c:pt idx="1788">
                  <c:v>2.1938690575167286E-2</c:v>
                </c:pt>
                <c:pt idx="1789">
                  <c:v>2.1937617824239197E-2</c:v>
                </c:pt>
                <c:pt idx="1790">
                  <c:v>2.1936539812079658E-2</c:v>
                </c:pt>
                <c:pt idx="1791">
                  <c:v>2.1935456538608733E-2</c:v>
                </c:pt>
                <c:pt idx="1792">
                  <c:v>2.1934368003826421E-2</c:v>
                </c:pt>
                <c:pt idx="1793">
                  <c:v>2.1933274207652786E-2</c:v>
                </c:pt>
                <c:pt idx="1794">
                  <c:v>2.1932175150247701E-2</c:v>
                </c:pt>
                <c:pt idx="1795">
                  <c:v>2.193107083153123E-2</c:v>
                </c:pt>
                <c:pt idx="1796">
                  <c:v>2.1929961251503371E-2</c:v>
                </c:pt>
                <c:pt idx="1797">
                  <c:v>2.193119841908775E-2</c:v>
                </c:pt>
                <c:pt idx="1798">
                  <c:v>2.1927726307433559E-2</c:v>
                </c:pt>
                <c:pt idx="1799">
                  <c:v>2.1926600943551477E-2</c:v>
                </c:pt>
                <c:pt idx="1800">
                  <c:v>2.1925470318278073E-2</c:v>
                </c:pt>
                <c:pt idx="1801">
                  <c:v>2.1924334431773218E-2</c:v>
                </c:pt>
                <c:pt idx="1802">
                  <c:v>2.1923193283797104E-2</c:v>
                </c:pt>
                <c:pt idx="1803">
                  <c:v>2.1922046874669476E-2</c:v>
                </c:pt>
                <c:pt idx="1804">
                  <c:v>2.1920895204230462E-2</c:v>
                </c:pt>
                <c:pt idx="1805">
                  <c:v>2.1919738272320188E-2</c:v>
                </c:pt>
                <c:pt idx="1806">
                  <c:v>2.1918576079258401E-2</c:v>
                </c:pt>
                <c:pt idx="1807">
                  <c:v>2.191740862480529E-2</c:v>
                </c:pt>
                <c:pt idx="1808">
                  <c:v>2.1916235909120729E-2</c:v>
                </c:pt>
                <c:pt idx="1809">
                  <c:v>2.1915057932124782E-2</c:v>
                </c:pt>
                <c:pt idx="1810">
                  <c:v>2.1913874693817448E-2</c:v>
                </c:pt>
                <c:pt idx="1811">
                  <c:v>2.1914431489467034E-2</c:v>
                </c:pt>
                <c:pt idx="1812">
                  <c:v>2.1911492433188684E-2</c:v>
                </c:pt>
                <c:pt idx="1813">
                  <c:v>2.191029341094719E-2</c:v>
                </c:pt>
                <c:pt idx="1814">
                  <c:v>2.190908912739431E-2</c:v>
                </c:pt>
                <c:pt idx="1815">
                  <c:v>2.1907879582530043E-2</c:v>
                </c:pt>
                <c:pt idx="1816">
                  <c:v>2.1906664776274454E-2</c:v>
                </c:pt>
                <c:pt idx="1817">
                  <c:v>2.190544470886735E-2</c:v>
                </c:pt>
                <c:pt idx="1818">
                  <c:v>2.1904219380068923E-2</c:v>
                </c:pt>
                <c:pt idx="1819">
                  <c:v>2.1902988790039046E-2</c:v>
                </c:pt>
                <c:pt idx="1820">
                  <c:v>2.1901752938617847E-2</c:v>
                </c:pt>
                <c:pt idx="1821">
                  <c:v>2.1900511825805324E-2</c:v>
                </c:pt>
                <c:pt idx="1822">
                  <c:v>2.1899265451921224E-2</c:v>
                </c:pt>
                <c:pt idx="1823">
                  <c:v>2.1898013816485928E-2</c:v>
                </c:pt>
                <c:pt idx="1824">
                  <c:v>2.1896756919979055E-2</c:v>
                </c:pt>
                <c:pt idx="1825">
                  <c:v>2.1895494762000922E-2</c:v>
                </c:pt>
                <c:pt idx="1826">
                  <c:v>2.1894227342791339E-2</c:v>
                </c:pt>
                <c:pt idx="1827">
                  <c:v>2.189295466227037E-2</c:v>
                </c:pt>
                <c:pt idx="1828">
                  <c:v>2.1891676720438014E-2</c:v>
                </c:pt>
                <c:pt idx="1829">
                  <c:v>2.1890393517214335E-2</c:v>
                </c:pt>
                <c:pt idx="1830">
                  <c:v>2.1889105052839142E-2</c:v>
                </c:pt>
                <c:pt idx="1831">
                  <c:v>2.188781132699269E-2</c:v>
                </c:pt>
                <c:pt idx="1832">
                  <c:v>2.1887470789874186E-2</c:v>
                </c:pt>
                <c:pt idx="1833">
                  <c:v>2.1885208091605435E-2</c:v>
                </c:pt>
                <c:pt idx="1834">
                  <c:v>2.1883898581984695E-2</c:v>
                </c:pt>
                <c:pt idx="1835">
                  <c:v>2.1882583810972633E-2</c:v>
                </c:pt>
                <c:pt idx="1836">
                  <c:v>2.1883545565360762E-2</c:v>
                </c:pt>
                <c:pt idx="1837">
                  <c:v>2.1881648486334893E-2</c:v>
                </c:pt>
                <c:pt idx="1838">
                  <c:v>2.1878607930148064E-2</c:v>
                </c:pt>
                <c:pt idx="1839">
                  <c:v>2.1877272113970392E-2</c:v>
                </c:pt>
                <c:pt idx="1840">
                  <c:v>2.1875931036401397E-2</c:v>
                </c:pt>
                <c:pt idx="1841">
                  <c:v>2.1874584697680888E-2</c:v>
                </c:pt>
                <c:pt idx="1842">
                  <c:v>2.1873233097569056E-2</c:v>
                </c:pt>
                <c:pt idx="1843">
                  <c:v>2.1871876236065901E-2</c:v>
                </c:pt>
                <c:pt idx="1844">
                  <c:v>2.1870514113411232E-2</c:v>
                </c:pt>
                <c:pt idx="1845">
                  <c:v>2.1869146729285305E-2</c:v>
                </c:pt>
                <c:pt idx="1846">
                  <c:v>2.1867774084007863E-2</c:v>
                </c:pt>
                <c:pt idx="1847">
                  <c:v>2.1866396177339098E-2</c:v>
                </c:pt>
                <c:pt idx="1848">
                  <c:v>2.1865013009438883E-2</c:v>
                </c:pt>
                <c:pt idx="1849">
                  <c:v>2.1863624580147345E-2</c:v>
                </c:pt>
                <c:pt idx="1850">
                  <c:v>2.1862230889704293E-2</c:v>
                </c:pt>
                <c:pt idx="1851">
                  <c:v>2.1860831937789982E-2</c:v>
                </c:pt>
                <c:pt idx="1852">
                  <c:v>2.1861680147116758E-2</c:v>
                </c:pt>
                <c:pt idx="1853">
                  <c:v>2.1858018250107136E-2</c:v>
                </c:pt>
                <c:pt idx="1854">
                  <c:v>2.1856603514258666E-2</c:v>
                </c:pt>
                <c:pt idx="1855">
                  <c:v>2.1855183517258681E-2</c:v>
                </c:pt>
                <c:pt idx="1856">
                  <c:v>2.1853758258867373E-2</c:v>
                </c:pt>
                <c:pt idx="1857">
                  <c:v>2.1852327739164679E-2</c:v>
                </c:pt>
                <c:pt idx="1858">
                  <c:v>2.1850891958230534E-2</c:v>
                </c:pt>
                <c:pt idx="1859">
                  <c:v>2.1849450915905066E-2</c:v>
                </c:pt>
                <c:pt idx="1860">
                  <c:v>2.1848004612268213E-2</c:v>
                </c:pt>
                <c:pt idx="1861">
                  <c:v>2.1846553047399908E-2</c:v>
                </c:pt>
                <c:pt idx="1862">
                  <c:v>2.1845096221220217E-2</c:v>
                </c:pt>
                <c:pt idx="1863">
                  <c:v>2.1843634133569267E-2</c:v>
                </c:pt>
                <c:pt idx="1864">
                  <c:v>2.1842166784926675E-2</c:v>
                </c:pt>
                <c:pt idx="1865">
                  <c:v>2.1840694174812825E-2</c:v>
                </c:pt>
                <c:pt idx="1866">
                  <c:v>2.1839216303387587E-2</c:v>
                </c:pt>
                <c:pt idx="1867">
                  <c:v>2.1837733170650964E-2</c:v>
                </c:pt>
                <c:pt idx="1868">
                  <c:v>2.1836244776602953E-2</c:v>
                </c:pt>
                <c:pt idx="1869">
                  <c:v>2.1834751121243556E-2</c:v>
                </c:pt>
                <c:pt idx="1870">
                  <c:v>2.1833252204652709E-2</c:v>
                </c:pt>
                <c:pt idx="1871">
                  <c:v>2.1831748026670539E-2</c:v>
                </c:pt>
                <c:pt idx="1872">
                  <c:v>2.1830238587456918E-2</c:v>
                </c:pt>
                <c:pt idx="1873">
                  <c:v>2.1828723886931911E-2</c:v>
                </c:pt>
                <c:pt idx="1874">
                  <c:v>2.1827203925095517E-2</c:v>
                </c:pt>
                <c:pt idx="1875">
                  <c:v>2.1825678701947737E-2</c:v>
                </c:pt>
                <c:pt idx="1876">
                  <c:v>2.182414821748857E-2</c:v>
                </c:pt>
                <c:pt idx="1877">
                  <c:v>2.1822612471718017E-2</c:v>
                </c:pt>
                <c:pt idx="1878">
                  <c:v>2.1821071464636077E-2</c:v>
                </c:pt>
                <c:pt idx="1879">
                  <c:v>2.1819525196322687E-2</c:v>
                </c:pt>
                <c:pt idx="1880">
                  <c:v>2.181797366669791E-2</c:v>
                </c:pt>
                <c:pt idx="1881">
                  <c:v>2.181641687568181E-2</c:v>
                </c:pt>
                <c:pt idx="1882">
                  <c:v>2.1816502231644108E-2</c:v>
                </c:pt>
                <c:pt idx="1883">
                  <c:v>2.1813287509875323E-2</c:v>
                </c:pt>
                <c:pt idx="1884">
                  <c:v>2.1812586128122646E-2</c:v>
                </c:pt>
                <c:pt idx="1885">
                  <c:v>2.181013709882329E-2</c:v>
                </c:pt>
                <c:pt idx="1886">
                  <c:v>2.180855400141013E-2</c:v>
                </c:pt>
                <c:pt idx="1887">
                  <c:v>2.1806965642525711E-2</c:v>
                </c:pt>
                <c:pt idx="1888">
                  <c:v>2.1805372022489777E-2</c:v>
                </c:pt>
                <c:pt idx="1889">
                  <c:v>2.180518159801359E-2</c:v>
                </c:pt>
                <c:pt idx="1890">
                  <c:v>2.1803030014648783E-2</c:v>
                </c:pt>
                <c:pt idx="1891">
                  <c:v>2.1801963708718564E-2</c:v>
                </c:pt>
                <c:pt idx="1892">
                  <c:v>2.1799802548034819E-2</c:v>
                </c:pt>
                <c:pt idx="1893">
                  <c:v>2.1798180921868138E-2</c:v>
                </c:pt>
                <c:pt idx="1894">
                  <c:v>2.1796554033777227E-2</c:v>
                </c:pt>
                <c:pt idx="1895">
                  <c:v>2.1794921883735441E-2</c:v>
                </c:pt>
                <c:pt idx="1896">
                  <c:v>2.1793826896354673E-2</c:v>
                </c:pt>
                <c:pt idx="1897">
                  <c:v>2.1791641797905825E-2</c:v>
                </c:pt>
                <c:pt idx="1898">
                  <c:v>2.1789993862117996E-2</c:v>
                </c:pt>
                <c:pt idx="1899">
                  <c:v>2.1788340664405936E-2</c:v>
                </c:pt>
                <c:pt idx="1900">
                  <c:v>2.1786682204769647E-2</c:v>
                </c:pt>
                <c:pt idx="1901">
                  <c:v>2.1785018483209129E-2</c:v>
                </c:pt>
                <c:pt idx="1902">
                  <c:v>2.1783349499751026E-2</c:v>
                </c:pt>
                <c:pt idx="1903">
                  <c:v>2.1779638472798624E-2</c:v>
                </c:pt>
                <c:pt idx="1904">
                  <c:v>2.1779995746982195E-2</c:v>
                </c:pt>
                <c:pt idx="1905">
                  <c:v>2.1778310977751403E-2</c:v>
                </c:pt>
                <c:pt idx="1906">
                  <c:v>2.1777158604108227E-2</c:v>
                </c:pt>
                <c:pt idx="1907">
                  <c:v>2.177492565351713E-2</c:v>
                </c:pt>
                <c:pt idx="1908">
                  <c:v>2.1773225098460358E-2</c:v>
                </c:pt>
                <c:pt idx="1909">
                  <c:v>2.1771519281559293E-2</c:v>
                </c:pt>
                <c:pt idx="1910">
                  <c:v>2.1770343944711446E-2</c:v>
                </c:pt>
                <c:pt idx="1911">
                  <c:v>2.1768091861904537E-2</c:v>
                </c:pt>
                <c:pt idx="1912">
                  <c:v>2.1766370259230783E-2</c:v>
                </c:pt>
                <c:pt idx="1913">
                  <c:v>2.1764643394606153E-2</c:v>
                </c:pt>
                <c:pt idx="1914">
                  <c:v>2.176291126808394E-2</c:v>
                </c:pt>
                <c:pt idx="1915">
                  <c:v>2.1761173879637496E-2</c:v>
                </c:pt>
                <c:pt idx="1916">
                  <c:v>2.1759431229266823E-2</c:v>
                </c:pt>
                <c:pt idx="1917">
                  <c:v>2.1757683316945275E-2</c:v>
                </c:pt>
                <c:pt idx="1918">
                  <c:v>2.1755930142779434E-2</c:v>
                </c:pt>
                <c:pt idx="1919">
                  <c:v>2.1754171706636072E-2</c:v>
                </c:pt>
                <c:pt idx="1920">
                  <c:v>2.1752408008595125E-2</c:v>
                </c:pt>
                <c:pt idx="1921">
                  <c:v>2.1750639048603304E-2</c:v>
                </c:pt>
                <c:pt idx="1922">
                  <c:v>2.1748864826713898E-2</c:v>
                </c:pt>
                <c:pt idx="1923">
                  <c:v>2.1747614825284867E-2</c:v>
                </c:pt>
                <c:pt idx="1924">
                  <c:v>2.1745829595880561E-2</c:v>
                </c:pt>
                <c:pt idx="1925">
                  <c:v>2.1743510589580239E-2</c:v>
                </c:pt>
                <c:pt idx="1926">
                  <c:v>2.174171532002056E-2</c:v>
                </c:pt>
                <c:pt idx="1927">
                  <c:v>2.1739914788563297E-2</c:v>
                </c:pt>
                <c:pt idx="1928">
                  <c:v>2.1738108995181804E-2</c:v>
                </c:pt>
                <c:pt idx="1929">
                  <c:v>2.1736824515559139E-2</c:v>
                </c:pt>
                <c:pt idx="1930">
                  <c:v>2.1734481622646129E-2</c:v>
                </c:pt>
                <c:pt idx="1931">
                  <c:v>2.1732660043518592E-2</c:v>
                </c:pt>
                <c:pt idx="1932">
                  <c:v>2.1730833202466826E-2</c:v>
                </c:pt>
                <c:pt idx="1933">
                  <c:v>2.1729001099517475E-2</c:v>
                </c:pt>
                <c:pt idx="1934">
                  <c:v>2.1725326733372796E-2</c:v>
                </c:pt>
                <c:pt idx="1935">
                  <c:v>2.172532110787273E-2</c:v>
                </c:pt>
                <c:pt idx="1936">
                  <c:v>2.1723473219150691E-2</c:v>
                </c:pt>
                <c:pt idx="1937">
                  <c:v>2.1721620068531067E-2</c:v>
                </c:pt>
                <c:pt idx="1938">
                  <c:v>2.1719761655960568E-2</c:v>
                </c:pt>
                <c:pt idx="1939">
                  <c:v>2.1717897981545775E-2</c:v>
                </c:pt>
                <c:pt idx="1940">
                  <c:v>2.1717071455407577E-2</c:v>
                </c:pt>
                <c:pt idx="1941">
                  <c:v>2.1714675575916775E-2</c:v>
                </c:pt>
                <c:pt idx="1942">
                  <c:v>2.1712275386702728E-2</c:v>
                </c:pt>
                <c:pt idx="1943">
                  <c:v>2.1710910414853846E-2</c:v>
                </c:pt>
                <c:pt idx="1944">
                  <c:v>2.1708500680608367E-2</c:v>
                </c:pt>
                <c:pt idx="1945">
                  <c:v>2.1706605434701487E-2</c:v>
                </c:pt>
                <c:pt idx="1946">
                  <c:v>2.1704704926817087E-2</c:v>
                </c:pt>
                <c:pt idx="1947">
                  <c:v>2.1702799157088393E-2</c:v>
                </c:pt>
                <c:pt idx="1948">
                  <c:v>2.1701405423399933E-2</c:v>
                </c:pt>
                <c:pt idx="1949">
                  <c:v>2.1698971831858316E-2</c:v>
                </c:pt>
                <c:pt idx="1950">
                  <c:v>2.1697050276383578E-2</c:v>
                </c:pt>
                <c:pt idx="1951">
                  <c:v>2.1695123458984611E-2</c:v>
                </c:pt>
                <c:pt idx="1952">
                  <c:v>2.1693191379688059E-2</c:v>
                </c:pt>
                <c:pt idx="1953">
                  <c:v>2.1689115432135253E-2</c:v>
                </c:pt>
                <c:pt idx="1954">
                  <c:v>2.1689311435322267E-2</c:v>
                </c:pt>
                <c:pt idx="1955">
                  <c:v>2.1687363570306317E-2</c:v>
                </c:pt>
                <c:pt idx="1956">
                  <c:v>2.1685410443366138E-2</c:v>
                </c:pt>
                <c:pt idx="1957">
                  <c:v>2.1683452054528374E-2</c:v>
                </c:pt>
                <c:pt idx="1958">
                  <c:v>2.1681488403739735E-2</c:v>
                </c:pt>
                <c:pt idx="1959">
                  <c:v>2.1680031367055097E-2</c:v>
                </c:pt>
                <c:pt idx="1960">
                  <c:v>2.1677545316496349E-2</c:v>
                </c:pt>
                <c:pt idx="1961">
                  <c:v>2.1675565880014958E-2</c:v>
                </c:pt>
                <c:pt idx="1962">
                  <c:v>2.1674091572438936E-2</c:v>
                </c:pt>
                <c:pt idx="1963">
                  <c:v>2.167159122130613E-2</c:v>
                </c:pt>
                <c:pt idx="1964">
                  <c:v>2.1669595999078695E-2</c:v>
                </c:pt>
                <c:pt idx="1965">
                  <c:v>2.1667595515006965E-2</c:v>
                </c:pt>
                <c:pt idx="1966">
                  <c:v>2.1665589768957716E-2</c:v>
                </c:pt>
                <c:pt idx="1967">
                  <c:v>2.1663578761037527E-2</c:v>
                </c:pt>
                <c:pt idx="1968">
                  <c:v>2.1661562491193109E-2</c:v>
                </c:pt>
                <c:pt idx="1969">
                  <c:v>2.1659540959451107E-2</c:v>
                </c:pt>
                <c:pt idx="1970">
                  <c:v>2.165751416581152E-2</c:v>
                </c:pt>
                <c:pt idx="1971">
                  <c:v>2.1655481681630562E-2</c:v>
                </c:pt>
                <c:pt idx="1972">
                  <c:v>2.1653442622016073E-2</c:v>
                </c:pt>
                <c:pt idx="1973">
                  <c:v>2.1651396945454593E-2</c:v>
                </c:pt>
                <c:pt idx="1974">
                  <c:v>2.1649344651999414E-2</c:v>
                </c:pt>
                <c:pt idx="1975">
                  <c:v>2.1647789189307431E-2</c:v>
                </c:pt>
                <c:pt idx="1976">
                  <c:v>2.1645723065155664E-2</c:v>
                </c:pt>
                <c:pt idx="1977">
                  <c:v>2.1643148070085161E-2</c:v>
                </c:pt>
                <c:pt idx="1978">
                  <c:v>2.1641069308948602E-2</c:v>
                </c:pt>
                <c:pt idx="1979">
                  <c:v>2.1638983930891698E-2</c:v>
                </c:pt>
                <c:pt idx="1980">
                  <c:v>2.1636891935887803E-2</c:v>
                </c:pt>
                <c:pt idx="1981">
                  <c:v>2.1635293184756321E-2</c:v>
                </c:pt>
                <c:pt idx="1982">
                  <c:v>2.163268809517227E-2</c:v>
                </c:pt>
                <c:pt idx="1983">
                  <c:v>2.1630576249433986E-2</c:v>
                </c:pt>
                <c:pt idx="1984">
                  <c:v>2.1628457786775357E-2</c:v>
                </c:pt>
                <c:pt idx="1985">
                  <c:v>2.1626332707223028E-2</c:v>
                </c:pt>
                <c:pt idx="1986">
                  <c:v>2.1624697871829301E-2</c:v>
                </c:pt>
                <c:pt idx="1987">
                  <c:v>2.1622062697330691E-2</c:v>
                </c:pt>
                <c:pt idx="1988">
                  <c:v>2.1619917766990682E-2</c:v>
                </c:pt>
                <c:pt idx="1989">
                  <c:v>2.1617766219783618E-2</c:v>
                </c:pt>
                <c:pt idx="1990">
                  <c:v>2.161560805560292E-2</c:v>
                </c:pt>
                <c:pt idx="1991">
                  <c:v>2.1613443274555166E-2</c:v>
                </c:pt>
                <c:pt idx="1992">
                  <c:v>2.1611271876560423E-2</c:v>
                </c:pt>
                <c:pt idx="1993">
                  <c:v>2.1607665976675072E-2</c:v>
                </c:pt>
                <c:pt idx="1994">
                  <c:v>2.1604987254510988E-2</c:v>
                </c:pt>
                <c:pt idx="1995">
                  <c:v>2.16027943783903E-2</c:v>
                </c:pt>
                <c:pt idx="1996">
                  <c:v>2.1600280133018401E-2</c:v>
                </c:pt>
                <c:pt idx="1997">
                  <c:v>2.1598388777865907E-2</c:v>
                </c:pt>
                <c:pt idx="1998">
                  <c:v>2.1596176053302329E-2</c:v>
                </c:pt>
                <c:pt idx="1999">
                  <c:v>2.1593956712750995E-2</c:v>
                </c:pt>
                <c:pt idx="2000">
                  <c:v>2.1591412221972917E-2</c:v>
                </c:pt>
                <c:pt idx="2001">
                  <c:v>2.1589498182965627E-2</c:v>
                </c:pt>
                <c:pt idx="2002">
                  <c:v>2.1587258993891467E-2</c:v>
                </c:pt>
                <c:pt idx="2003">
                  <c:v>2.1585013188669677E-2</c:v>
                </c:pt>
                <c:pt idx="2004">
                  <c:v>2.1582760767300257E-2</c:v>
                </c:pt>
                <c:pt idx="2005">
                  <c:v>2.1580501729783208E-2</c:v>
                </c:pt>
                <c:pt idx="2006">
                  <c:v>2.1578236076118529E-2</c:v>
                </c:pt>
                <c:pt idx="2007">
                  <c:v>2.157596380630622E-2</c:v>
                </c:pt>
                <c:pt idx="2008">
                  <c:v>2.1573032594872643E-2</c:v>
                </c:pt>
                <c:pt idx="2009">
                  <c:v>2.1571399418238713E-2</c:v>
                </c:pt>
                <c:pt idx="2010">
                  <c:v>2.1569107299983514E-2</c:v>
                </c:pt>
                <c:pt idx="2011">
                  <c:v>2.1566479634937963E-2</c:v>
                </c:pt>
                <c:pt idx="2012">
                  <c:v>2.1564503215190101E-2</c:v>
                </c:pt>
                <c:pt idx="2013">
                  <c:v>2.1562191248492013E-2</c:v>
                </c:pt>
                <c:pt idx="2014">
                  <c:v>2.1559540899351859E-2</c:v>
                </c:pt>
                <c:pt idx="2015">
                  <c:v>2.1557547466652949E-2</c:v>
                </c:pt>
                <c:pt idx="2016">
                  <c:v>2.1555215651591908E-2</c:v>
                </c:pt>
                <c:pt idx="2017">
                  <c:v>2.1552877220383237E-2</c:v>
                </c:pt>
                <c:pt idx="2018">
                  <c:v>2.1550532173026937E-2</c:v>
                </c:pt>
                <c:pt idx="2019">
                  <c:v>2.1548180509363135E-2</c:v>
                </c:pt>
                <c:pt idx="2020">
                  <c:v>2.1545822229791511E-2</c:v>
                </c:pt>
                <c:pt idx="2021">
                  <c:v>2.1543457333912386E-2</c:v>
                </c:pt>
                <c:pt idx="2022">
                  <c:v>2.1541085821965567E-2</c:v>
                </c:pt>
                <c:pt idx="2023">
                  <c:v>2.1538707693871117E-2</c:v>
                </c:pt>
                <c:pt idx="2024">
                  <c:v>2.1536322949629039E-2</c:v>
                </c:pt>
                <c:pt idx="2025">
                  <c:v>2.1533931589319266E-2</c:v>
                </c:pt>
                <c:pt idx="2026">
                  <c:v>2.1531533612701992E-2</c:v>
                </c:pt>
                <c:pt idx="2027">
                  <c:v>2.1528784966751147E-2</c:v>
                </c:pt>
                <c:pt idx="2028">
                  <c:v>2.1526372812754602E-2</c:v>
                </c:pt>
                <c:pt idx="2029">
                  <c:v>2.152429998636407E-2</c:v>
                </c:pt>
                <c:pt idx="2030">
                  <c:v>2.1521875545156277E-2</c:v>
                </c:pt>
                <c:pt idx="2031">
                  <c:v>2.1519444488040662E-2</c:v>
                </c:pt>
                <c:pt idx="2032">
                  <c:v>2.1517006814537609E-2</c:v>
                </c:pt>
                <c:pt idx="2033">
                  <c:v>2.1514562525046799E-2</c:v>
                </c:pt>
                <c:pt idx="2034">
                  <c:v>2.1511760949914915E-2</c:v>
                </c:pt>
                <c:pt idx="2035">
                  <c:v>2.1509654097622288E-2</c:v>
                </c:pt>
                <c:pt idx="2036">
                  <c:v>2.1507189959688588E-2</c:v>
                </c:pt>
                <c:pt idx="2037">
                  <c:v>2.1504719205607259E-2</c:v>
                </c:pt>
                <c:pt idx="2038">
                  <c:v>2.1501887385229068E-2</c:v>
                </c:pt>
                <c:pt idx="2039">
                  <c:v>2.1499757849081647E-2</c:v>
                </c:pt>
                <c:pt idx="2040">
                  <c:v>2.1497267246477492E-2</c:v>
                </c:pt>
                <c:pt idx="2041">
                  <c:v>2.1494770027885579E-2</c:v>
                </c:pt>
                <c:pt idx="2042">
                  <c:v>2.1492266193146037E-2</c:v>
                </c:pt>
                <c:pt idx="2043">
                  <c:v>2.1489755742258865E-2</c:v>
                </c:pt>
                <c:pt idx="2044">
                  <c:v>2.1487238675144127E-2</c:v>
                </c:pt>
                <c:pt idx="2045">
                  <c:v>2.1484814394048257E-2</c:v>
                </c:pt>
                <c:pt idx="2046">
                  <c:v>2.1481822681170826E-2</c:v>
                </c:pt>
                <c:pt idx="2047">
                  <c:v>2.1479284820529188E-2</c:v>
                </c:pt>
                <c:pt idx="2048">
                  <c:v>2.147674034373992E-2</c:v>
                </c:pt>
                <c:pt idx="2049">
                  <c:v>2.1474189250803022E-2</c:v>
                </c:pt>
                <c:pt idx="2050">
                  <c:v>2.147163154179843E-2</c:v>
                </c:pt>
                <c:pt idx="2051">
                  <c:v>2.1469067216646209E-2</c:v>
                </c:pt>
                <c:pt idx="2052">
                  <c:v>2.1466496275186486E-2</c:v>
                </c:pt>
                <c:pt idx="2053">
                  <c:v>2.1463918717739006E-2</c:v>
                </c:pt>
                <c:pt idx="2054">
                  <c:v>2.1461334544223831E-2</c:v>
                </c:pt>
                <c:pt idx="2055">
                  <c:v>2.1458743754401155E-2</c:v>
                </c:pt>
                <c:pt idx="2056">
                  <c:v>2.1456146348510785E-2</c:v>
                </c:pt>
                <c:pt idx="2057">
                  <c:v>2.1453542326552721E-2</c:v>
                </c:pt>
                <c:pt idx="2058">
                  <c:v>2.1450931688447028E-2</c:v>
                </c:pt>
                <c:pt idx="2059">
                  <c:v>2.1447565431973459E-2</c:v>
                </c:pt>
                <c:pt idx="2060">
                  <c:v>2.1444939671164676E-2</c:v>
                </c:pt>
                <c:pt idx="2061">
                  <c:v>2.1442307294368135E-2</c:v>
                </c:pt>
                <c:pt idx="2062">
                  <c:v>2.1439668301184156E-2</c:v>
                </c:pt>
                <c:pt idx="2063">
                  <c:v>2.1437022692092356E-2</c:v>
                </c:pt>
                <c:pt idx="2064">
                  <c:v>2.143437046677299E-2</c:v>
                </c:pt>
                <c:pt idx="2065">
                  <c:v>2.1431711625305994E-2</c:v>
                </c:pt>
                <c:pt idx="2066">
                  <c:v>2.1429046167771304E-2</c:v>
                </c:pt>
                <c:pt idx="2067">
                  <c:v>2.1426374094088985E-2</c:v>
                </c:pt>
                <c:pt idx="2068">
                  <c:v>2.1423695404179099E-2</c:v>
                </c:pt>
                <c:pt idx="2069">
                  <c:v>2.1421010098201521E-2</c:v>
                </c:pt>
                <c:pt idx="2070">
                  <c:v>2.1418318176076312E-2</c:v>
                </c:pt>
                <c:pt idx="2071">
                  <c:v>2.1416951360075931E-2</c:v>
                </c:pt>
                <c:pt idx="2072">
                  <c:v>2.1412914483462941E-2</c:v>
                </c:pt>
                <c:pt idx="2073">
                  <c:v>2.141020271297478E-2</c:v>
                </c:pt>
                <c:pt idx="2074">
                  <c:v>2.1407484326259052E-2</c:v>
                </c:pt>
                <c:pt idx="2075">
                  <c:v>2.1404759323395695E-2</c:v>
                </c:pt>
                <c:pt idx="2076">
                  <c:v>2.1402027704544579E-2</c:v>
                </c:pt>
                <c:pt idx="2077">
                  <c:v>2.1399289469465899E-2</c:v>
                </c:pt>
                <c:pt idx="2078">
                  <c:v>2.1396544618239588E-2</c:v>
                </c:pt>
                <c:pt idx="2079">
                  <c:v>2.1393793150945584E-2</c:v>
                </c:pt>
                <c:pt idx="2080">
                  <c:v>2.139103506750395E-2</c:v>
                </c:pt>
                <c:pt idx="2081">
                  <c:v>2.1388270367914686E-2</c:v>
                </c:pt>
                <c:pt idx="2082">
                  <c:v>2.1385499052097856E-2</c:v>
                </c:pt>
                <c:pt idx="2083">
                  <c:v>2.1382721120293269E-2</c:v>
                </c:pt>
                <c:pt idx="2084">
                  <c:v>2.1379936572261116E-2</c:v>
                </c:pt>
                <c:pt idx="2085">
                  <c:v>2.1377145408001397E-2</c:v>
                </c:pt>
                <c:pt idx="2086">
                  <c:v>2.1374347627833856E-2</c:v>
                </c:pt>
                <c:pt idx="2087">
                  <c:v>2.1371543231518686E-2</c:v>
                </c:pt>
                <c:pt idx="2088">
                  <c:v>2.1368732218896014E-2</c:v>
                </c:pt>
                <c:pt idx="2089">
                  <c:v>2.1365914590205648E-2</c:v>
                </c:pt>
                <c:pt idx="2090">
                  <c:v>2.1363090345527525E-2</c:v>
                </c:pt>
                <c:pt idx="2091">
                  <c:v>2.1360259484382027E-2</c:v>
                </c:pt>
                <c:pt idx="2092">
                  <c:v>2.1357877022287752E-2</c:v>
                </c:pt>
                <c:pt idx="2093">
                  <c:v>2.1354577914127759E-2</c:v>
                </c:pt>
                <c:pt idx="2094">
                  <c:v>2.1351727204859117E-2</c:v>
                </c:pt>
                <c:pt idx="2095">
                  <c:v>2.1348869879442844E-2</c:v>
                </c:pt>
                <c:pt idx="2096">
                  <c:v>2.1347717674103706E-2</c:v>
                </c:pt>
                <c:pt idx="2097">
                  <c:v>2.1344417320141584E-2</c:v>
                </c:pt>
                <c:pt idx="2098">
                  <c:v>2.1340258206308249E-2</c:v>
                </c:pt>
                <c:pt idx="2099">
                  <c:v>2.1337374416301458E-2</c:v>
                </c:pt>
                <c:pt idx="2100">
                  <c:v>2.1334484010067101E-2</c:v>
                </c:pt>
                <c:pt idx="2101">
                  <c:v>2.1331586987844986E-2</c:v>
                </c:pt>
                <c:pt idx="2102">
                  <c:v>2.1328683349555178E-2</c:v>
                </c:pt>
                <c:pt idx="2103">
                  <c:v>2.1325773094957867E-2</c:v>
                </c:pt>
                <c:pt idx="2104">
                  <c:v>2.1322856224292863E-2</c:v>
                </c:pt>
                <c:pt idx="2105">
                  <c:v>2.1319932737640102E-2</c:v>
                </c:pt>
                <c:pt idx="2106">
                  <c:v>2.1317002634679838E-2</c:v>
                </c:pt>
                <c:pt idx="2107">
                  <c:v>2.1314065915571945E-2</c:v>
                </c:pt>
                <c:pt idx="2108">
                  <c:v>2.1311122580476294E-2</c:v>
                </c:pt>
                <c:pt idx="2109">
                  <c:v>2.1308172629153077E-2</c:v>
                </c:pt>
                <c:pt idx="2110">
                  <c:v>2.1305216061762167E-2</c:v>
                </c:pt>
                <c:pt idx="2111">
                  <c:v>2.1302252878223626E-2</c:v>
                </c:pt>
                <c:pt idx="2112">
                  <c:v>2.1300953492392694E-2</c:v>
                </c:pt>
                <c:pt idx="2113">
                  <c:v>2.1296306662703657E-2</c:v>
                </c:pt>
                <c:pt idx="2114">
                  <c:v>2.1293323630802163E-2</c:v>
                </c:pt>
                <c:pt idx="2115">
                  <c:v>2.1290333982673104E-2</c:v>
                </c:pt>
                <c:pt idx="2116">
                  <c:v>2.1287337718556287E-2</c:v>
                </c:pt>
                <c:pt idx="2117">
                  <c:v>2.1284334838211905E-2</c:v>
                </c:pt>
                <c:pt idx="2118">
                  <c:v>2.1281325341639956E-2</c:v>
                </c:pt>
                <c:pt idx="2119">
                  <c:v>2.1278309229160186E-2</c:v>
                </c:pt>
                <c:pt idx="2120">
                  <c:v>2.127528650045285E-2</c:v>
                </c:pt>
                <c:pt idx="2121">
                  <c:v>2.1272257155517948E-2</c:v>
                </c:pt>
                <c:pt idx="2122">
                  <c:v>2.1269221194675225E-2</c:v>
                </c:pt>
                <c:pt idx="2123">
                  <c:v>2.1266178617604936E-2</c:v>
                </c:pt>
                <c:pt idx="2124">
                  <c:v>2.1263129424387017E-2</c:v>
                </c:pt>
                <c:pt idx="2125">
                  <c:v>2.1260073614941533E-2</c:v>
                </c:pt>
                <c:pt idx="2126">
                  <c:v>2.125701118950829E-2</c:v>
                </c:pt>
                <c:pt idx="2127">
                  <c:v>2.1253942147927418E-2</c:v>
                </c:pt>
                <c:pt idx="2128">
                  <c:v>2.1250866490278852E-2</c:v>
                </c:pt>
                <c:pt idx="2129">
                  <c:v>2.1247784216322785E-2</c:v>
                </c:pt>
                <c:pt idx="2130">
                  <c:v>2.124469532637896E-2</c:v>
                </c:pt>
                <c:pt idx="2131">
                  <c:v>2.1241599820287504E-2</c:v>
                </c:pt>
                <c:pt idx="2132">
                  <c:v>2.1238497697968484E-2</c:v>
                </c:pt>
                <c:pt idx="2133">
                  <c:v>2.1235388959581769E-2</c:v>
                </c:pt>
                <c:pt idx="2134">
                  <c:v>2.1232273605207297E-2</c:v>
                </c:pt>
                <c:pt idx="2135">
                  <c:v>2.1229151634685195E-2</c:v>
                </c:pt>
                <c:pt idx="2136">
                  <c:v>2.1226023047775655E-2</c:v>
                </c:pt>
                <c:pt idx="2137">
                  <c:v>2.122288784503823E-2</c:v>
                </c:pt>
                <c:pt idx="2138">
                  <c:v>2.1219746026073238E-2</c:v>
                </c:pt>
                <c:pt idx="2139">
                  <c:v>2.1216597590960617E-2</c:v>
                </c:pt>
                <c:pt idx="2140">
                  <c:v>2.1213442539700367E-2</c:v>
                </c:pt>
                <c:pt idx="2141">
                  <c:v>2.1210280872372422E-2</c:v>
                </c:pt>
                <c:pt idx="2142">
                  <c:v>2.1207455304832479E-2</c:v>
                </c:pt>
                <c:pt idx="2143">
                  <c:v>2.120393768935358E-2</c:v>
                </c:pt>
                <c:pt idx="2144">
                  <c:v>2.1201094359648565E-2</c:v>
                </c:pt>
                <c:pt idx="2145">
                  <c:v>2.1197568041744219E-2</c:v>
                </c:pt>
                <c:pt idx="2146">
                  <c:v>2.1194373293758062E-2</c:v>
                </c:pt>
                <c:pt idx="2147">
                  <c:v>2.1191171929544339E-2</c:v>
                </c:pt>
                <c:pt idx="2148">
                  <c:v>2.1189933916998527E-2</c:v>
                </c:pt>
                <c:pt idx="2149">
                  <c:v>2.1182449162155947E-2</c:v>
                </c:pt>
                <c:pt idx="2150">
                  <c:v>2.1181852719793781E-2</c:v>
                </c:pt>
                <c:pt idx="2151">
                  <c:v>2.1179014532874962E-2</c:v>
                </c:pt>
                <c:pt idx="2152">
                  <c:v>2.1175385905083388E-2</c:v>
                </c:pt>
                <c:pt idx="2153">
                  <c:v>2.1172142572467578E-2</c:v>
                </c:pt>
                <c:pt idx="2154">
                  <c:v>2.1168892623038005E-2</c:v>
                </c:pt>
                <c:pt idx="2155">
                  <c:v>2.1165636056688086E-2</c:v>
                </c:pt>
                <c:pt idx="2156">
                  <c:v>2.1162761466761992E-2</c:v>
                </c:pt>
                <c:pt idx="2157">
                  <c:v>2.1159103073600249E-2</c:v>
                </c:pt>
                <c:pt idx="2158">
                  <c:v>2.1155826656782395E-2</c:v>
                </c:pt>
                <c:pt idx="2159">
                  <c:v>2.1152543623124131E-2</c:v>
                </c:pt>
                <c:pt idx="2160">
                  <c:v>2.1149253972652104E-2</c:v>
                </c:pt>
                <c:pt idx="2161">
                  <c:v>2.1145957705313023E-2</c:v>
                </c:pt>
                <c:pt idx="2162">
                  <c:v>2.1142654821133533E-2</c:v>
                </c:pt>
                <c:pt idx="2163">
                  <c:v>2.113668395932855E-2</c:v>
                </c:pt>
                <c:pt idx="2164">
                  <c:v>2.1136029202279971E-2</c:v>
                </c:pt>
                <c:pt idx="2165">
                  <c:v>2.11327064676059E-2</c:v>
                </c:pt>
                <c:pt idx="2166">
                  <c:v>2.112975904470682E-2</c:v>
                </c:pt>
                <c:pt idx="2167">
                  <c:v>2.1126041147763175E-2</c:v>
                </c:pt>
                <c:pt idx="2168">
                  <c:v>2.1122698562567876E-2</c:v>
                </c:pt>
                <c:pt idx="2169">
                  <c:v>2.1119349360558815E-2</c:v>
                </c:pt>
                <c:pt idx="2170">
                  <c:v>2.1116372794458549E-2</c:v>
                </c:pt>
                <c:pt idx="2171">
                  <c:v>2.1112631106046109E-2</c:v>
                </c:pt>
                <c:pt idx="2172">
                  <c:v>2.110926205351582E-2</c:v>
                </c:pt>
                <c:pt idx="2173">
                  <c:v>2.1105886384171768E-2</c:v>
                </c:pt>
                <c:pt idx="2174">
                  <c:v>2.1102504098013952E-2</c:v>
                </c:pt>
                <c:pt idx="2175">
                  <c:v>2.1099491094940248E-2</c:v>
                </c:pt>
                <c:pt idx="2176">
                  <c:v>2.1095719675177094E-2</c:v>
                </c:pt>
                <c:pt idx="2177">
                  <c:v>2.1092317538498051E-2</c:v>
                </c:pt>
                <c:pt idx="2178">
                  <c:v>2.108890878503189E-2</c:v>
                </c:pt>
                <c:pt idx="2179">
                  <c:v>2.108549341472532E-2</c:v>
                </c:pt>
                <c:pt idx="2180">
                  <c:v>2.1082071427551696E-2</c:v>
                </c:pt>
                <c:pt idx="2181">
                  <c:v>2.1078642823564309E-2</c:v>
                </c:pt>
                <c:pt idx="2182">
                  <c:v>2.1075207602789803E-2</c:v>
                </c:pt>
                <c:pt idx="2183">
                  <c:v>2.1072136282085374E-2</c:v>
                </c:pt>
                <c:pt idx="2184">
                  <c:v>2.1068687153142918E-2</c:v>
                </c:pt>
                <c:pt idx="2185">
                  <c:v>2.1064862239450477E-2</c:v>
                </c:pt>
                <c:pt idx="2186">
                  <c:v>2.1061400551367626E-2</c:v>
                </c:pt>
                <c:pt idx="2187">
                  <c:v>2.1057932246444366E-2</c:v>
                </c:pt>
                <c:pt idx="2188">
                  <c:v>2.1054457324680698E-2</c:v>
                </c:pt>
                <c:pt idx="2189">
                  <c:v>2.1051342250868466E-2</c:v>
                </c:pt>
                <c:pt idx="2190">
                  <c:v>2.104748763076536E-2</c:v>
                </c:pt>
                <c:pt idx="2191">
                  <c:v>2.1043992858560401E-2</c:v>
                </c:pt>
                <c:pt idx="2192">
                  <c:v>2.1040491469515032E-2</c:v>
                </c:pt>
                <c:pt idx="2193">
                  <c:v>2.1036983463682546E-2</c:v>
                </c:pt>
                <c:pt idx="2194">
                  <c:v>2.1031234822146416E-2</c:v>
                </c:pt>
                <c:pt idx="2195">
                  <c:v>2.1029947601496346E-2</c:v>
                </c:pt>
                <c:pt idx="2196">
                  <c:v>2.1026419745222569E-2</c:v>
                </c:pt>
                <c:pt idx="2197">
                  <c:v>2.1022885272108383E-2</c:v>
                </c:pt>
                <c:pt idx="2198">
                  <c:v>2.1019344182180433E-2</c:v>
                </c:pt>
                <c:pt idx="2199">
                  <c:v>2.1015796475412074E-2</c:v>
                </c:pt>
                <c:pt idx="2200">
                  <c:v>2.1012960106613576E-2</c:v>
                </c:pt>
                <c:pt idx="2201">
                  <c:v>2.1009039533819163E-2</c:v>
                </c:pt>
                <c:pt idx="2202">
                  <c:v>2.1005113654251062E-2</c:v>
                </c:pt>
                <c:pt idx="2203">
                  <c:v>2.1001896440602241E-2</c:v>
                </c:pt>
                <c:pt idx="2204">
                  <c:v>2.0997958689443763E-2</c:v>
                </c:pt>
                <c:pt idx="2205">
                  <c:v>2.0994371281792823E-2</c:v>
                </c:pt>
                <c:pt idx="2206">
                  <c:v>2.0990777257328119E-2</c:v>
                </c:pt>
                <c:pt idx="2207">
                  <c:v>2.0987176616102943E-2</c:v>
                </c:pt>
                <c:pt idx="2208">
                  <c:v>2.0983922907260588E-2</c:v>
                </c:pt>
                <c:pt idx="2209">
                  <c:v>2.0979955483131363E-2</c:v>
                </c:pt>
                <c:pt idx="2210">
                  <c:v>2.097633499143825E-2</c:v>
                </c:pt>
                <c:pt idx="2211">
                  <c:v>2.0972707882931374E-2</c:v>
                </c:pt>
                <c:pt idx="2212">
                  <c:v>2.096907415763738E-2</c:v>
                </c:pt>
                <c:pt idx="2213">
                  <c:v>2.0965433815502976E-2</c:v>
                </c:pt>
                <c:pt idx="2214">
                  <c:v>2.0959001648463982E-2</c:v>
                </c:pt>
                <c:pt idx="2215">
                  <c:v>2.0958133280872815E-2</c:v>
                </c:pt>
                <c:pt idx="2216">
                  <c:v>2.0954473088350412E-2</c:v>
                </c:pt>
                <c:pt idx="2217">
                  <c:v>2.0950806278987599E-2</c:v>
                </c:pt>
                <c:pt idx="2218">
                  <c:v>2.0947479553705683E-2</c:v>
                </c:pt>
                <c:pt idx="2219">
                  <c:v>2.0943452809873975E-2</c:v>
                </c:pt>
                <c:pt idx="2220">
                  <c:v>2.0939766150123162E-2</c:v>
                </c:pt>
                <c:pt idx="2221">
                  <c:v>2.0936072873558587E-2</c:v>
                </c:pt>
                <c:pt idx="2222">
                  <c:v>2.0932716932000606E-2</c:v>
                </c:pt>
                <c:pt idx="2223">
                  <c:v>2.092866647001479E-2</c:v>
                </c:pt>
                <c:pt idx="2224">
                  <c:v>2.0924953343062214E-2</c:v>
                </c:pt>
                <c:pt idx="2225">
                  <c:v>2.092123359932252E-2</c:v>
                </c:pt>
                <c:pt idx="2226">
                  <c:v>2.0917507238742417E-2</c:v>
                </c:pt>
                <c:pt idx="2227">
                  <c:v>2.091377426134855E-2</c:v>
                </c:pt>
                <c:pt idx="2228">
                  <c:v>2.0910034667194211E-2</c:v>
                </c:pt>
                <c:pt idx="2229">
                  <c:v>2.0906288456252753E-2</c:v>
                </c:pt>
                <c:pt idx="2230">
                  <c:v>2.0902535628470886E-2</c:v>
                </c:pt>
                <c:pt idx="2231">
                  <c:v>2.0898778131224205E-2</c:v>
                </c:pt>
                <c:pt idx="2232">
                  <c:v>2.0895019984656926E-2</c:v>
                </c:pt>
                <c:pt idx="2233">
                  <c:v>2.0891261377204984E-2</c:v>
                </c:pt>
                <c:pt idx="2234">
                  <c:v>2.0887502308921668E-2</c:v>
                </c:pt>
                <c:pt idx="2235">
                  <c:v>2.0884079919682996E-2</c:v>
                </c:pt>
                <c:pt idx="2236">
                  <c:v>2.0880319678684423E-2</c:v>
                </c:pt>
                <c:pt idx="2237">
                  <c:v>2.0876222338896966E-2</c:v>
                </c:pt>
                <c:pt idx="2238">
                  <c:v>2.0872461427154931E-2</c:v>
                </c:pt>
                <c:pt idx="2239">
                  <c:v>2.0868700054581524E-2</c:v>
                </c:pt>
                <c:pt idx="2240">
                  <c:v>2.0864938221123452E-2</c:v>
                </c:pt>
                <c:pt idx="2241">
                  <c:v>2.0861511560941182E-2</c:v>
                </c:pt>
                <c:pt idx="2242">
                  <c:v>2.08574131716599E-2</c:v>
                </c:pt>
                <c:pt idx="2243">
                  <c:v>2.0853649955681064E-2</c:v>
                </c:pt>
                <c:pt idx="2244">
                  <c:v>2.0849886278790919E-2</c:v>
                </c:pt>
                <c:pt idx="2245">
                  <c:v>2.0846122141069401E-2</c:v>
                </c:pt>
                <c:pt idx="2246">
                  <c:v>2.0840075424874982E-2</c:v>
                </c:pt>
                <c:pt idx="2247">
                  <c:v>2.0838592483025664E-2</c:v>
                </c:pt>
                <c:pt idx="2248">
                  <c:v>2.0834826962730091E-2</c:v>
                </c:pt>
                <c:pt idx="2249">
                  <c:v>2.0831060981549854E-2</c:v>
                </c:pt>
                <c:pt idx="2250">
                  <c:v>2.0827294539538244E-2</c:v>
                </c:pt>
                <c:pt idx="2251">
                  <c:v>2.0823527636668615E-2</c:v>
                </c:pt>
                <c:pt idx="2252">
                  <c:v>2.0820426011018967E-2</c:v>
                </c:pt>
                <c:pt idx="2253">
                  <c:v>2.0816325072110509E-2</c:v>
                </c:pt>
                <c:pt idx="2254">
                  <c:v>2.0812224162884974E-2</c:v>
                </c:pt>
                <c:pt idx="2255">
                  <c:v>2.0808787538832973E-2</c:v>
                </c:pt>
                <c:pt idx="2256">
                  <c:v>2.0804686209396905E-2</c:v>
                </c:pt>
                <c:pt idx="2257">
                  <c:v>2.0800916541379166E-2</c:v>
                </c:pt>
                <c:pt idx="2258">
                  <c:v>2.0797146412503409E-2</c:v>
                </c:pt>
                <c:pt idx="2259">
                  <c:v>2.0793375822769633E-2</c:v>
                </c:pt>
                <c:pt idx="2260">
                  <c:v>2.0789935640790347E-2</c:v>
                </c:pt>
                <c:pt idx="2261">
                  <c:v>2.0785833260728026E-2</c:v>
                </c:pt>
                <c:pt idx="2262">
                  <c:v>2.0782061288420195E-2</c:v>
                </c:pt>
                <c:pt idx="2263">
                  <c:v>2.0778288855254345E-2</c:v>
                </c:pt>
                <c:pt idx="2264">
                  <c:v>2.0774515961230478E-2</c:v>
                </c:pt>
                <c:pt idx="2265">
                  <c:v>2.0770742606321946E-2</c:v>
                </c:pt>
                <c:pt idx="2266">
                  <c:v>2.0766968790582041E-2</c:v>
                </c:pt>
                <c:pt idx="2267">
                  <c:v>2.0763194513984118E-2</c:v>
                </c:pt>
                <c:pt idx="2268">
                  <c:v>2.0759419776554822E-2</c:v>
                </c:pt>
                <c:pt idx="2269">
                  <c:v>2.0752830141956835E-2</c:v>
                </c:pt>
                <c:pt idx="2270">
                  <c:v>2.0751868919068883E-2</c:v>
                </c:pt>
                <c:pt idx="2271">
                  <c:v>2.0748420910836618E-2</c:v>
                </c:pt>
                <c:pt idx="2272">
                  <c:v>2.0744316218177516E-2</c:v>
                </c:pt>
                <c:pt idx="2273">
                  <c:v>2.0740539176458128E-2</c:v>
                </c:pt>
                <c:pt idx="2274">
                  <c:v>2.0737089034059686E-2</c:v>
                </c:pt>
                <c:pt idx="2275">
                  <c:v>2.0732983710392006E-2</c:v>
                </c:pt>
                <c:pt idx="2276">
                  <c:v>2.0729205286098562E-2</c:v>
                </c:pt>
                <c:pt idx="2277">
                  <c:v>2.0725426400920455E-2</c:v>
                </c:pt>
                <c:pt idx="2278">
                  <c:v>2.0721647054884329E-2</c:v>
                </c:pt>
                <c:pt idx="2279">
                  <c:v>2.071786724801683E-2</c:v>
                </c:pt>
                <c:pt idx="2280">
                  <c:v>2.0714086980317958E-2</c:v>
                </c:pt>
                <c:pt idx="2281">
                  <c:v>2.0710306251734423E-2</c:v>
                </c:pt>
                <c:pt idx="2282">
                  <c:v>2.0706525062266223E-2</c:v>
                </c:pt>
                <c:pt idx="2283">
                  <c:v>2.0702743411993296E-2</c:v>
                </c:pt>
                <c:pt idx="2284">
                  <c:v>2.069896130080906E-2</c:v>
                </c:pt>
                <c:pt idx="2285">
                  <c:v>2.0695178728793451E-2</c:v>
                </c:pt>
                <c:pt idx="2286">
                  <c:v>2.0691395695946468E-2</c:v>
                </c:pt>
                <c:pt idx="2287">
                  <c:v>2.0687936306871268E-2</c:v>
                </c:pt>
                <c:pt idx="2288">
                  <c:v>2.0684152101981823E-2</c:v>
                </c:pt>
                <c:pt idx="2289">
                  <c:v>2.0680043832177475E-2</c:v>
                </c:pt>
                <c:pt idx="2290">
                  <c:v>2.0676258955898419E-2</c:v>
                </c:pt>
                <c:pt idx="2291">
                  <c:v>2.0672473618761344E-2</c:v>
                </c:pt>
                <c:pt idx="2292">
                  <c:v>2.0668687820739606E-2</c:v>
                </c:pt>
                <c:pt idx="2293">
                  <c:v>2.0664901561886495E-2</c:v>
                </c:pt>
                <c:pt idx="2294">
                  <c:v>2.0661437194786636E-2</c:v>
                </c:pt>
                <c:pt idx="2295">
                  <c:v>2.0657327661606217E-2</c:v>
                </c:pt>
                <c:pt idx="2296">
                  <c:v>2.0653540020152406E-2</c:v>
                </c:pt>
                <c:pt idx="2297">
                  <c:v>2.0649751917893866E-2</c:v>
                </c:pt>
                <c:pt idx="2298">
                  <c:v>2.0646284706522522E-2</c:v>
                </c:pt>
                <c:pt idx="2299">
                  <c:v>2.0642174330749441E-2</c:v>
                </c:pt>
                <c:pt idx="2300">
                  <c:v>2.0638384845890201E-2</c:v>
                </c:pt>
                <c:pt idx="2301">
                  <c:v>2.0634594900199588E-2</c:v>
                </c:pt>
                <c:pt idx="2302">
                  <c:v>2.0630804493624311E-2</c:v>
                </c:pt>
                <c:pt idx="2303">
                  <c:v>2.0627013626217661E-2</c:v>
                </c:pt>
                <c:pt idx="2304">
                  <c:v>2.0623222297952992E-2</c:v>
                </c:pt>
                <c:pt idx="2305">
                  <c:v>2.0616944095821488E-2</c:v>
                </c:pt>
                <c:pt idx="2306">
                  <c:v>2.0612832601436537E-2</c:v>
                </c:pt>
                <c:pt idx="2307">
                  <c:v>2.0609040127501643E-2</c:v>
                </c:pt>
                <c:pt idx="2308">
                  <c:v>2.0605247192495568E-2</c:v>
                </c:pt>
                <c:pt idx="2309">
                  <c:v>2.060145379665812E-2</c:v>
                </c:pt>
                <c:pt idx="2310">
                  <c:v>2.0597659939829427E-2</c:v>
                </c:pt>
                <c:pt idx="2311">
                  <c:v>2.0593865622329233E-2</c:v>
                </c:pt>
                <c:pt idx="2312">
                  <c:v>2.0590070843837793E-2</c:v>
                </c:pt>
                <c:pt idx="2313">
                  <c:v>2.0586275604435045E-2</c:v>
                </c:pt>
                <c:pt idx="2314">
                  <c:v>2.0582479904280859E-2</c:v>
                </c:pt>
                <c:pt idx="2315">
                  <c:v>2.0578683743055493E-2</c:v>
                </c:pt>
                <c:pt idx="2316">
                  <c:v>2.0574887120998753E-2</c:v>
                </c:pt>
                <c:pt idx="2317">
                  <c:v>2.057109003811064E-2</c:v>
                </c:pt>
                <c:pt idx="2318">
                  <c:v>2.0567292494391154E-2</c:v>
                </c:pt>
                <c:pt idx="2319">
                  <c:v>2.0562409260813652E-2</c:v>
                </c:pt>
                <c:pt idx="2320">
                  <c:v>2.0558610663536925E-2</c:v>
                </c:pt>
                <c:pt idx="2321">
                  <c:v>2.055481160550876E-2</c:v>
                </c:pt>
                <c:pt idx="2322">
                  <c:v>2.0551012086569287E-2</c:v>
                </c:pt>
                <c:pt idx="2323">
                  <c:v>2.0547212106558632E-2</c:v>
                </c:pt>
                <c:pt idx="2324">
                  <c:v>2.0543411665956413E-2</c:v>
                </c:pt>
                <c:pt idx="2325">
                  <c:v>2.0539610764283012E-2</c:v>
                </c:pt>
                <c:pt idx="2326">
                  <c:v>2.0535809401698302E-2</c:v>
                </c:pt>
                <c:pt idx="2327">
                  <c:v>2.0532007578362155E-2</c:v>
                </c:pt>
                <c:pt idx="2328">
                  <c:v>2.0528205294114699E-2</c:v>
                </c:pt>
                <c:pt idx="2329">
                  <c:v>2.0524402548875997E-2</c:v>
                </c:pt>
                <c:pt idx="2330">
                  <c:v>2.0520599342805923E-2</c:v>
                </c:pt>
                <c:pt idx="2331">
                  <c:v>2.0517734377980545E-2</c:v>
                </c:pt>
                <c:pt idx="2332">
                  <c:v>2.0512991548091719E-2</c:v>
                </c:pt>
                <c:pt idx="2333">
                  <c:v>2.0509186959367653E-2</c:v>
                </c:pt>
                <c:pt idx="2334">
                  <c:v>2.0505381909892151E-2</c:v>
                </c:pt>
                <c:pt idx="2335">
                  <c:v>2.0501576399425403E-2</c:v>
                </c:pt>
                <c:pt idx="2336">
                  <c:v>2.0497770428127282E-2</c:v>
                </c:pt>
                <c:pt idx="2337">
                  <c:v>2.0493963995837916E-2</c:v>
                </c:pt>
                <c:pt idx="2338">
                  <c:v>2.0490157102637241E-2</c:v>
                </c:pt>
                <c:pt idx="2339">
                  <c:v>2.0486349748765065E-2</c:v>
                </c:pt>
                <c:pt idx="2340">
                  <c:v>2.048254193398158E-2</c:v>
                </c:pt>
                <c:pt idx="2341">
                  <c:v>2.0478733658046977E-2</c:v>
                </c:pt>
                <c:pt idx="2342">
                  <c:v>2.047492492152081E-2</c:v>
                </c:pt>
                <c:pt idx="2343">
                  <c:v>2.0471115724003397E-2</c:v>
                </c:pt>
                <c:pt idx="2344">
                  <c:v>2.0467306065654611E-2</c:v>
                </c:pt>
                <c:pt idx="2345">
                  <c:v>2.046349594631458E-2</c:v>
                </c:pt>
                <c:pt idx="2346">
                  <c:v>2.0459685366223113E-2</c:v>
                </c:pt>
                <c:pt idx="2347">
                  <c:v>2.04558743251404E-2</c:v>
                </c:pt>
                <c:pt idx="2348">
                  <c:v>2.0452062823226314E-2</c:v>
                </c:pt>
                <c:pt idx="2349">
                  <c:v>2.0448250860400918E-2</c:v>
                </c:pt>
                <c:pt idx="2350">
                  <c:v>2.044443843674415E-2</c:v>
                </c:pt>
                <c:pt idx="2351">
                  <c:v>2.0440625552176073E-2</c:v>
                </c:pt>
                <c:pt idx="2352">
                  <c:v>2.0436882665721967E-2</c:v>
                </c:pt>
                <c:pt idx="2353">
                  <c:v>2.0432998400385927E-2</c:v>
                </c:pt>
                <c:pt idx="2354">
                  <c:v>2.0429184133163858E-2</c:v>
                </c:pt>
                <c:pt idx="2355">
                  <c:v>2.0425369405110416E-2</c:v>
                </c:pt>
                <c:pt idx="2356">
                  <c:v>2.0419373901177096E-2</c:v>
                </c:pt>
                <c:pt idx="2357">
                  <c:v>2.041780620227307E-2</c:v>
                </c:pt>
                <c:pt idx="2358">
                  <c:v>2.0413922455642108E-2</c:v>
                </c:pt>
                <c:pt idx="2359">
                  <c:v>2.0410105883863494E-2</c:v>
                </c:pt>
                <c:pt idx="2360">
                  <c:v>2.0406288851493315E-2</c:v>
                </c:pt>
                <c:pt idx="2361">
                  <c:v>2.0402471358051955E-2</c:v>
                </c:pt>
                <c:pt idx="2362">
                  <c:v>2.0398653403779221E-2</c:v>
                </c:pt>
                <c:pt idx="2363">
                  <c:v>2.0394834988595179E-2</c:v>
                </c:pt>
                <c:pt idx="2364">
                  <c:v>2.0391016112659699E-2</c:v>
                </c:pt>
                <c:pt idx="2365">
                  <c:v>2.0387196775732974E-2</c:v>
                </c:pt>
                <c:pt idx="2366">
                  <c:v>2.038337697789494E-2</c:v>
                </c:pt>
                <c:pt idx="2367">
                  <c:v>2.0379556719145597E-2</c:v>
                </c:pt>
                <c:pt idx="2368">
                  <c:v>2.0375735999724753E-2</c:v>
                </c:pt>
                <c:pt idx="2369">
                  <c:v>2.037312848109174E-2</c:v>
                </c:pt>
                <c:pt idx="2370">
                  <c:v>2.036809317790933E-2</c:v>
                </c:pt>
                <c:pt idx="2371">
                  <c:v>2.0364271075754559E-2</c:v>
                </c:pt>
                <c:pt idx="2372">
                  <c:v>2.0360448512768414E-2</c:v>
                </c:pt>
                <c:pt idx="2373">
                  <c:v>2.0356625488631153E-2</c:v>
                </c:pt>
                <c:pt idx="2374">
                  <c:v>2.035280200382239E-2</c:v>
                </c:pt>
                <c:pt idx="2375">
                  <c:v>2.0348978058182254E-2</c:v>
                </c:pt>
                <c:pt idx="2376">
                  <c:v>2.034515365163081E-2</c:v>
                </c:pt>
                <c:pt idx="2377">
                  <c:v>2.0341328784008184E-2</c:v>
                </c:pt>
                <c:pt idx="2378">
                  <c:v>2.0337503455714057E-2</c:v>
                </c:pt>
                <c:pt idx="2379">
                  <c:v>2.0333677666428684E-2</c:v>
                </c:pt>
                <c:pt idx="2380">
                  <c:v>2.0329851416391875E-2</c:v>
                </c:pt>
                <c:pt idx="2381">
                  <c:v>2.0326024705283885E-2</c:v>
                </c:pt>
                <c:pt idx="2382">
                  <c:v>2.0322197533504394E-2</c:v>
                </c:pt>
                <c:pt idx="2383">
                  <c:v>2.0319269704285325E-2</c:v>
                </c:pt>
                <c:pt idx="2384">
                  <c:v>2.0314541806971675E-2</c:v>
                </c:pt>
                <c:pt idx="2385">
                  <c:v>2.0310713252458257E-2</c:v>
                </c:pt>
                <c:pt idx="2386">
                  <c:v>2.0306884237113465E-2</c:v>
                </c:pt>
                <c:pt idx="2387">
                  <c:v>2.0303054760777428E-2</c:v>
                </c:pt>
                <c:pt idx="2388">
                  <c:v>2.0299224823530082E-2</c:v>
                </c:pt>
                <c:pt idx="2389">
                  <c:v>2.0295394425611235E-2</c:v>
                </c:pt>
                <c:pt idx="2390">
                  <c:v>2.0291563566621207E-2</c:v>
                </c:pt>
                <c:pt idx="2391">
                  <c:v>2.0287732246799806E-2</c:v>
                </c:pt>
                <c:pt idx="2392">
                  <c:v>2.0283900466067095E-2</c:v>
                </c:pt>
                <c:pt idx="2393">
                  <c:v>2.0280068224503012E-2</c:v>
                </c:pt>
                <c:pt idx="2394">
                  <c:v>2.0276235522107555E-2</c:v>
                </c:pt>
                <c:pt idx="2395">
                  <c:v>2.0272402358640917E-2</c:v>
                </c:pt>
                <c:pt idx="2396">
                  <c:v>2.0268568734502779E-2</c:v>
                </c:pt>
                <c:pt idx="2397">
                  <c:v>2.0264734649453331E-2</c:v>
                </c:pt>
                <c:pt idx="2398">
                  <c:v>2.0260900103412638E-2</c:v>
                </c:pt>
                <c:pt idx="2399">
                  <c:v>2.0257065096460636E-2</c:v>
                </c:pt>
                <c:pt idx="2400">
                  <c:v>2.0253229628757197E-2</c:v>
                </c:pt>
                <c:pt idx="2401">
                  <c:v>2.0249393700142448E-2</c:v>
                </c:pt>
                <c:pt idx="2402">
                  <c:v>2.0245557310616391E-2</c:v>
                </c:pt>
                <c:pt idx="2403">
                  <c:v>2.0241720460179025E-2</c:v>
                </c:pt>
                <c:pt idx="2404">
                  <c:v>2.0237924284325359E-2</c:v>
                </c:pt>
                <c:pt idx="2405">
                  <c:v>2.0234045376810172E-2</c:v>
                </c:pt>
                <c:pt idx="2406">
                  <c:v>2.0230207143718815E-2</c:v>
                </c:pt>
                <c:pt idx="2407">
                  <c:v>2.0226368449955956E-2</c:v>
                </c:pt>
                <c:pt idx="2408">
                  <c:v>2.0223704129048059E-2</c:v>
                </c:pt>
                <c:pt idx="2409">
                  <c:v>2.0219570078110483E-2</c:v>
                </c:pt>
                <c:pt idx="2410">
                  <c:v>2.0214849602799845E-2</c:v>
                </c:pt>
                <c:pt idx="2411">
                  <c:v>2.021100906539175E-2</c:v>
                </c:pt>
                <c:pt idx="2412">
                  <c:v>2.0207168067072345E-2</c:v>
                </c:pt>
                <c:pt idx="2413">
                  <c:v>2.0203326607841632E-2</c:v>
                </c:pt>
                <c:pt idx="2414">
                  <c:v>2.0199484687779545E-2</c:v>
                </c:pt>
                <c:pt idx="2415">
                  <c:v>2.0195642306886086E-2</c:v>
                </c:pt>
                <c:pt idx="2416">
                  <c:v>2.0191799465001381E-2</c:v>
                </c:pt>
                <c:pt idx="2417">
                  <c:v>2.0187956162205367E-2</c:v>
                </c:pt>
                <c:pt idx="2418">
                  <c:v>2.0184112398657916E-2</c:v>
                </c:pt>
                <c:pt idx="2419">
                  <c:v>2.0180268174199156E-2</c:v>
                </c:pt>
                <c:pt idx="2420">
                  <c:v>2.0176423488829087E-2</c:v>
                </c:pt>
                <c:pt idx="2421">
                  <c:v>2.0172578342547709E-2</c:v>
                </c:pt>
                <c:pt idx="2422">
                  <c:v>2.0168732735434958E-2</c:v>
                </c:pt>
                <c:pt idx="2423">
                  <c:v>2.0164886667490833E-2</c:v>
                </c:pt>
                <c:pt idx="2424">
                  <c:v>2.0162199069474696E-2</c:v>
                </c:pt>
                <c:pt idx="2425">
                  <c:v>2.0157193148788721E-2</c:v>
                </c:pt>
                <c:pt idx="2426">
                  <c:v>2.015334569811067E-2</c:v>
                </c:pt>
                <c:pt idx="2427">
                  <c:v>2.0149497786601245E-2</c:v>
                </c:pt>
                <c:pt idx="2428">
                  <c:v>2.0145649414180511E-2</c:v>
                </c:pt>
                <c:pt idx="2429">
                  <c:v>2.0141800580848468E-2</c:v>
                </c:pt>
                <c:pt idx="2430">
                  <c:v>2.0137951286764988E-2</c:v>
                </c:pt>
                <c:pt idx="2431">
                  <c:v>2.0134101531610327E-2</c:v>
                </c:pt>
                <c:pt idx="2432">
                  <c:v>2.0130251315704228E-2</c:v>
                </c:pt>
                <c:pt idx="2433">
                  <c:v>2.0126400638966757E-2</c:v>
                </c:pt>
                <c:pt idx="2434">
                  <c:v>2.0122549501317977E-2</c:v>
                </c:pt>
                <c:pt idx="2435">
                  <c:v>2.0118697902677951E-2</c:v>
                </c:pt>
                <c:pt idx="2436">
                  <c:v>2.0114845843206552E-2</c:v>
                </c:pt>
                <c:pt idx="2437">
                  <c:v>2.0110993322903781E-2</c:v>
                </c:pt>
                <c:pt idx="2438">
                  <c:v>2.01071403416897E-2</c:v>
                </c:pt>
                <c:pt idx="2439">
                  <c:v>2.010328689956431E-2</c:v>
                </c:pt>
                <c:pt idx="2440">
                  <c:v>2.0099432996607547E-2</c:v>
                </c:pt>
                <c:pt idx="2441">
                  <c:v>2.0095578632819411E-2</c:v>
                </c:pt>
                <c:pt idx="2442">
                  <c:v>2.009172380804003E-2</c:v>
                </c:pt>
                <c:pt idx="2443">
                  <c:v>2.0087868522349339E-2</c:v>
                </c:pt>
                <c:pt idx="2444">
                  <c:v>2.0084012775907212E-2</c:v>
                </c:pt>
                <c:pt idx="2445">
                  <c:v>2.0080156568553775E-2</c:v>
                </c:pt>
                <c:pt idx="2446">
                  <c:v>2.0076299900209094E-2</c:v>
                </c:pt>
                <c:pt idx="2447">
                  <c:v>2.0072442771112975E-2</c:v>
                </c:pt>
                <c:pt idx="2448">
                  <c:v>2.0068585181105547E-2</c:v>
                </c:pt>
                <c:pt idx="2449">
                  <c:v>2.006472713018681E-2</c:v>
                </c:pt>
                <c:pt idx="2450">
                  <c:v>2.00608686184367E-2</c:v>
                </c:pt>
                <c:pt idx="2451">
                  <c:v>2.0057009645855217E-2</c:v>
                </c:pt>
                <c:pt idx="2452">
                  <c:v>2.0053150212282489E-2</c:v>
                </c:pt>
                <c:pt idx="2453">
                  <c:v>2.0049290317798452E-2</c:v>
                </c:pt>
                <c:pt idx="2454">
                  <c:v>2.0045442978551264E-2</c:v>
                </c:pt>
                <c:pt idx="2455">
                  <c:v>2.0041569146416194E-2</c:v>
                </c:pt>
                <c:pt idx="2456">
                  <c:v>2.0037719762191486E-2</c:v>
                </c:pt>
                <c:pt idx="2457">
                  <c:v>2.0033846131308763E-2</c:v>
                </c:pt>
                <c:pt idx="2458">
                  <c:v>2.0029983932507989E-2</c:v>
                </c:pt>
                <c:pt idx="2459">
                  <c:v>2.0026121272955777E-2</c:v>
                </c:pt>
                <c:pt idx="2460">
                  <c:v>2.0023662127681696E-2</c:v>
                </c:pt>
                <c:pt idx="2461">
                  <c:v>2.0015634587595699E-2</c:v>
                </c:pt>
                <c:pt idx="2462">
                  <c:v>2.001453905262629E-2</c:v>
                </c:pt>
                <c:pt idx="2463">
                  <c:v>2.0010954004394677E-2</c:v>
                </c:pt>
                <c:pt idx="2464">
                  <c:v>2.0006808462671444E-2</c:v>
                </c:pt>
                <c:pt idx="2465">
                  <c:v>2.000294247639367E-2</c:v>
                </c:pt>
                <c:pt idx="2466">
                  <c:v>1.9999076029284524E-2</c:v>
                </c:pt>
                <c:pt idx="2467">
                  <c:v>1.9995209121344004E-2</c:v>
                </c:pt>
                <c:pt idx="2468">
                  <c:v>1.9991620530293019E-2</c:v>
                </c:pt>
                <c:pt idx="2469">
                  <c:v>1.998747392288891E-2</c:v>
                </c:pt>
                <c:pt idx="2470">
                  <c:v>1.9983605632374335E-2</c:v>
                </c:pt>
                <c:pt idx="2471">
                  <c:v>1.9979736881055032E-2</c:v>
                </c:pt>
                <c:pt idx="2472">
                  <c:v>1.9975867668824421E-2</c:v>
                </c:pt>
                <c:pt idx="2473">
                  <c:v>1.9971997995815727E-2</c:v>
                </c:pt>
                <c:pt idx="2474">
                  <c:v>1.9965361808935711E-2</c:v>
                </c:pt>
                <c:pt idx="2475">
                  <c:v>1.9964257267197638E-2</c:v>
                </c:pt>
                <c:pt idx="2476">
                  <c:v>1.9960386211588244E-2</c:v>
                </c:pt>
                <c:pt idx="2477">
                  <c:v>1.9956514695174121E-2</c:v>
                </c:pt>
                <c:pt idx="2478">
                  <c:v>1.995291901965679E-2</c:v>
                </c:pt>
                <c:pt idx="2479">
                  <c:v>1.9948770279745176E-2</c:v>
                </c:pt>
                <c:pt idx="2480">
                  <c:v>1.9944897380783644E-2</c:v>
                </c:pt>
                <c:pt idx="2481">
                  <c:v>1.9941024020964093E-2</c:v>
                </c:pt>
                <c:pt idx="2482">
                  <c:v>1.9937425512119855E-2</c:v>
                </c:pt>
                <c:pt idx="2483">
                  <c:v>1.9933275918750937E-2</c:v>
                </c:pt>
                <c:pt idx="2484">
                  <c:v>1.9929401176410622E-2</c:v>
                </c:pt>
                <c:pt idx="2485">
                  <c:v>1.9925525973212288E-2</c:v>
                </c:pt>
                <c:pt idx="2486">
                  <c:v>1.9921650309129291E-2</c:v>
                </c:pt>
                <c:pt idx="2487">
                  <c:v>1.991777418421492E-2</c:v>
                </c:pt>
                <c:pt idx="2488">
                  <c:v>1.9913897598469177E-2</c:v>
                </c:pt>
                <c:pt idx="2489">
                  <c:v>1.9910020551865415E-2</c:v>
                </c:pt>
                <c:pt idx="2490">
                  <c:v>1.990614304443028E-2</c:v>
                </c:pt>
                <c:pt idx="2491">
                  <c:v>1.990226756641178E-2</c:v>
                </c:pt>
                <c:pt idx="2492">
                  <c:v>1.9898399259083988E-2</c:v>
                </c:pt>
                <c:pt idx="2493">
                  <c:v>1.9894538363454117E-2</c:v>
                </c:pt>
                <c:pt idx="2494">
                  <c:v>1.9890684879468878E-2</c:v>
                </c:pt>
                <c:pt idx="2495">
                  <c:v>1.9887113666690048E-2</c:v>
                </c:pt>
                <c:pt idx="2496">
                  <c:v>1.9883275323506755E-2</c:v>
                </c:pt>
                <c:pt idx="2497">
                  <c:v>1.9879168897647403E-2</c:v>
                </c:pt>
                <c:pt idx="2498">
                  <c:v>1.9875345060373917E-2</c:v>
                </c:pt>
                <c:pt idx="2499">
                  <c:v>1.9871528634771707E-2</c:v>
                </c:pt>
                <c:pt idx="2500">
                  <c:v>1.9867719620867419E-2</c:v>
                </c:pt>
                <c:pt idx="2501">
                  <c:v>1.9864194789374068E-2</c:v>
                </c:pt>
                <c:pt idx="2502">
                  <c:v>1.9860123828072673E-2</c:v>
                </c:pt>
                <c:pt idx="2503">
                  <c:v>1.9856337049182216E-2</c:v>
                </c:pt>
                <c:pt idx="2504">
                  <c:v>1.9852557681936389E-2</c:v>
                </c:pt>
                <c:pt idx="2505">
                  <c:v>1.9848785726361839E-2</c:v>
                </c:pt>
                <c:pt idx="2506">
                  <c:v>1.9842853170342067E-2</c:v>
                </c:pt>
                <c:pt idx="2507">
                  <c:v>1.9841264050253216E-2</c:v>
                </c:pt>
                <c:pt idx="2508">
                  <c:v>1.9837514329719141E-2</c:v>
                </c:pt>
                <c:pt idx="2509">
                  <c:v>1.9833772020856344E-2</c:v>
                </c:pt>
                <c:pt idx="2510">
                  <c:v>1.9830037123611532E-2</c:v>
                </c:pt>
                <c:pt idx="2511">
                  <c:v>1.9826309638064643E-2</c:v>
                </c:pt>
                <c:pt idx="2512">
                  <c:v>1.9823150238719833E-2</c:v>
                </c:pt>
                <c:pt idx="2513">
                  <c:v>1.9819157543621291E-2</c:v>
                </c:pt>
                <c:pt idx="2514">
                  <c:v>1.9815171651398344E-2</c:v>
                </c:pt>
                <c:pt idx="2515">
                  <c:v>1.9811755105618722E-2</c:v>
                </c:pt>
                <c:pt idx="2516">
                  <c:v>1.980778338526612E-2</c:v>
                </c:pt>
                <c:pt idx="2517">
                  <c:v>1.98041003696936E-2</c:v>
                </c:pt>
                <c:pt idx="2518">
                  <c:v>1.9800424765792357E-2</c:v>
                </c:pt>
                <c:pt idx="2519">
                  <c:v>1.97967565735091E-2</c:v>
                </c:pt>
                <c:pt idx="2520">
                  <c:v>1.9793378722363641E-2</c:v>
                </c:pt>
                <c:pt idx="2521">
                  <c:v>1.9789442424036352E-2</c:v>
                </c:pt>
                <c:pt idx="2522">
                  <c:v>1.978579646674028E-2</c:v>
                </c:pt>
                <c:pt idx="2523">
                  <c:v>1.9782157921088839E-2</c:v>
                </c:pt>
                <c:pt idx="2524">
                  <c:v>1.9778526787161965E-2</c:v>
                </c:pt>
                <c:pt idx="2525">
                  <c:v>1.9774903064879723E-2</c:v>
                </c:pt>
                <c:pt idx="2526">
                  <c:v>1.9771286754242112E-2</c:v>
                </c:pt>
                <c:pt idx="2527">
                  <c:v>1.9767677855249133E-2</c:v>
                </c:pt>
                <c:pt idx="2528">
                  <c:v>1.9764076367874139E-2</c:v>
                </c:pt>
                <c:pt idx="2529">
                  <c:v>1.9757859803117839E-2</c:v>
                </c:pt>
                <c:pt idx="2530">
                  <c:v>1.9756895628164628E-2</c:v>
                </c:pt>
                <c:pt idx="2531">
                  <c:v>1.9753602944232451E-2</c:v>
                </c:pt>
                <c:pt idx="2532">
                  <c:v>1.9749744535086933E-2</c:v>
                </c:pt>
                <c:pt idx="2533">
                  <c:v>1.9746180105988387E-2</c:v>
                </c:pt>
                <c:pt idx="2534">
                  <c:v>1.9742910658775426E-2</c:v>
                </c:pt>
                <c:pt idx="2535">
                  <c:v>1.9739073482805125E-2</c:v>
                </c:pt>
                <c:pt idx="2536">
                  <c:v>1.9735531288693764E-2</c:v>
                </c:pt>
                <c:pt idx="2537">
                  <c:v>1.9731996506173743E-2</c:v>
                </c:pt>
                <c:pt idx="2538">
                  <c:v>1.9728469135351645E-2</c:v>
                </c:pt>
                <c:pt idx="2539">
                  <c:v>1.9724949176200823E-2</c:v>
                </c:pt>
                <c:pt idx="2540">
                  <c:v>1.9721436628641342E-2</c:v>
                </c:pt>
                <c:pt idx="2541">
                  <c:v>1.9717931492753138E-2</c:v>
                </c:pt>
                <c:pt idx="2542">
                  <c:v>1.9714433768509565E-2</c:v>
                </c:pt>
                <c:pt idx="2543">
                  <c:v>1.9710943455910623E-2</c:v>
                </c:pt>
                <c:pt idx="2544">
                  <c:v>1.9707460554929668E-2</c:v>
                </c:pt>
                <c:pt idx="2545">
                  <c:v>1.9703985065646634E-2</c:v>
                </c:pt>
                <c:pt idx="2546">
                  <c:v>1.9700516987981587E-2</c:v>
                </c:pt>
                <c:pt idx="2547">
                  <c:v>1.9697348278886473E-2</c:v>
                </c:pt>
                <c:pt idx="2548">
                  <c:v>1.9693895365011649E-2</c:v>
                </c:pt>
                <c:pt idx="2549">
                  <c:v>1.9690157224800942E-2</c:v>
                </c:pt>
                <c:pt idx="2550">
                  <c:v>1.9686718793687774E-2</c:v>
                </c:pt>
                <c:pt idx="2551">
                  <c:v>1.9683287774219238E-2</c:v>
                </c:pt>
                <c:pt idx="2552">
                  <c:v>1.9679864166395333E-2</c:v>
                </c:pt>
                <c:pt idx="2553">
                  <c:v>1.9676741976841772E-2</c:v>
                </c:pt>
                <c:pt idx="2554">
                  <c:v>1.9673039185654773E-2</c:v>
                </c:pt>
                <c:pt idx="2555">
                  <c:v>1.9669637812738117E-2</c:v>
                </c:pt>
                <c:pt idx="2556">
                  <c:v>1.9666243851439447E-2</c:v>
                </c:pt>
                <c:pt idx="2557">
                  <c:v>1.9662857301812053E-2</c:v>
                </c:pt>
                <c:pt idx="2558">
                  <c:v>1.965977389054574E-2</c:v>
                </c:pt>
                <c:pt idx="2559">
                  <c:v>1.965610643738458E-2</c:v>
                </c:pt>
                <c:pt idx="2560">
                  <c:v>1.965274212269108E-2</c:v>
                </c:pt>
                <c:pt idx="2561">
                  <c:v>1.9649385219535631E-2</c:v>
                </c:pt>
                <c:pt idx="2562">
                  <c:v>1.9646035728078104E-2</c:v>
                </c:pt>
                <c:pt idx="2563">
                  <c:v>1.9642693648211917E-2</c:v>
                </c:pt>
                <c:pt idx="2564">
                  <c:v>1.9639358980017008E-2</c:v>
                </c:pt>
                <c:pt idx="2565">
                  <c:v>1.9634309766756175E-2</c:v>
                </c:pt>
                <c:pt idx="2566">
                  <c:v>1.9630694186840714E-2</c:v>
                </c:pt>
                <c:pt idx="2567">
                  <c:v>1.9627384231970524E-2</c:v>
                </c:pt>
                <c:pt idx="2568">
                  <c:v>1.962361050096284E-2</c:v>
                </c:pt>
                <c:pt idx="2569">
                  <c:v>1.9620786554925829E-2</c:v>
                </c:pt>
                <c:pt idx="2570">
                  <c:v>1.9617498832351643E-2</c:v>
                </c:pt>
                <c:pt idx="2571">
                  <c:v>1.9614218520569437E-2</c:v>
                </c:pt>
                <c:pt idx="2572">
                  <c:v>1.9610478667342335E-2</c:v>
                </c:pt>
                <c:pt idx="2573">
                  <c:v>1.9607680129460903E-2</c:v>
                </c:pt>
                <c:pt idx="2574">
                  <c:v>1.9604422049974701E-2</c:v>
                </c:pt>
                <c:pt idx="2575">
                  <c:v>1.9601171381360416E-2</c:v>
                </c:pt>
                <c:pt idx="2576">
                  <c:v>1.9597928123458175E-2</c:v>
                </c:pt>
                <c:pt idx="2577">
                  <c:v>1.9594692276267978E-2</c:v>
                </c:pt>
                <c:pt idx="2578">
                  <c:v>1.9591463839789824E-2</c:v>
                </c:pt>
                <c:pt idx="2579">
                  <c:v>1.9588242814183587E-2</c:v>
                </c:pt>
                <c:pt idx="2580">
                  <c:v>1.9584112384745112E-2</c:v>
                </c:pt>
                <c:pt idx="2581">
                  <c:v>1.9581822995107245E-2</c:v>
                </c:pt>
                <c:pt idx="2582">
                  <c:v>1.9578624201717076E-2</c:v>
                </c:pt>
                <c:pt idx="2583">
                  <c:v>1.9574977512286651E-2</c:v>
                </c:pt>
                <c:pt idx="2584">
                  <c:v>1.9572248847232743E-2</c:v>
                </c:pt>
                <c:pt idx="2585">
                  <c:v>1.9569072286138578E-2</c:v>
                </c:pt>
                <c:pt idx="2586">
                  <c:v>1.9565451004943668E-2</c:v>
                </c:pt>
                <c:pt idx="2587">
                  <c:v>1.9562741396246253E-2</c:v>
                </c:pt>
                <c:pt idx="2588">
                  <c:v>1.9559587067448092E-2</c:v>
                </c:pt>
                <c:pt idx="2589">
                  <c:v>1.9556440149202103E-2</c:v>
                </c:pt>
                <c:pt idx="2590">
                  <c:v>1.9553300641907967E-2</c:v>
                </c:pt>
                <c:pt idx="2591">
                  <c:v>1.9550168545325874E-2</c:v>
                </c:pt>
                <c:pt idx="2592">
                  <c:v>1.9547043859455826E-2</c:v>
                </c:pt>
                <c:pt idx="2593">
                  <c:v>1.9543926584457694E-2</c:v>
                </c:pt>
                <c:pt idx="2594">
                  <c:v>1.9540816720171605E-2</c:v>
                </c:pt>
                <c:pt idx="2595">
                  <c:v>1.9537714266597561E-2</c:v>
                </c:pt>
                <c:pt idx="2596">
                  <c:v>1.9534619223735561E-2</c:v>
                </c:pt>
                <c:pt idx="2597">
                  <c:v>1.9531531591745477E-2</c:v>
                </c:pt>
                <c:pt idx="2598">
                  <c:v>1.9528451370387501E-2</c:v>
                </c:pt>
                <c:pt idx="2599">
                  <c:v>1.9524940191919526E-2</c:v>
                </c:pt>
                <c:pt idx="2600">
                  <c:v>1.952187585081866E-2</c:v>
                </c:pt>
                <c:pt idx="2601">
                  <c:v>1.9519255171065453E-2</c:v>
                </c:pt>
                <c:pt idx="2602">
                  <c:v>1.9516204592795461E-2</c:v>
                </c:pt>
                <c:pt idx="2603">
                  <c:v>1.9513161425237513E-2</c:v>
                </c:pt>
                <c:pt idx="2604">
                  <c:v>1.9510125668391609E-2</c:v>
                </c:pt>
                <c:pt idx="2605">
                  <c:v>1.9507097322497557E-2</c:v>
                </c:pt>
                <c:pt idx="2606">
                  <c:v>1.9503645429965744E-2</c:v>
                </c:pt>
                <c:pt idx="2607">
                  <c:v>1.9501062862605778E-2</c:v>
                </c:pt>
                <c:pt idx="2608">
                  <c:v>1.9498056748847858E-2</c:v>
                </c:pt>
                <c:pt idx="2609">
                  <c:v>1.9495058045881919E-2</c:v>
                </c:pt>
                <c:pt idx="2610">
                  <c:v>1.9491640031130686E-2</c:v>
                </c:pt>
                <c:pt idx="2611">
                  <c:v>1.9489082872006236E-2</c:v>
                </c:pt>
                <c:pt idx="2612">
                  <c:v>1.9486106401336301E-2</c:v>
                </c:pt>
                <c:pt idx="2613">
                  <c:v>1.9483137341298473E-2</c:v>
                </c:pt>
                <c:pt idx="2614">
                  <c:v>1.948017569197269E-2</c:v>
                </c:pt>
                <c:pt idx="2615">
                  <c:v>1.9477221453518823E-2</c:v>
                </c:pt>
                <c:pt idx="2616">
                  <c:v>1.9474274625697063E-2</c:v>
                </c:pt>
                <c:pt idx="2617">
                  <c:v>1.947123285614083E-2</c:v>
                </c:pt>
                <c:pt idx="2618">
                  <c:v>1.9467984949397277E-2</c:v>
                </c:pt>
                <c:pt idx="2619">
                  <c:v>1.9465061412544671E-2</c:v>
                </c:pt>
                <c:pt idx="2620">
                  <c:v>1.9462145286484045E-2</c:v>
                </c:pt>
                <c:pt idx="2621">
                  <c:v>1.9459236571135463E-2</c:v>
                </c:pt>
                <c:pt idx="2622">
                  <c:v>1.9456335266498925E-2</c:v>
                </c:pt>
                <c:pt idx="2623">
                  <c:v>1.9453441372734304E-2</c:v>
                </c:pt>
                <c:pt idx="2624">
                  <c:v>1.945055488960179E-2</c:v>
                </c:pt>
                <c:pt idx="2625">
                  <c:v>1.9447675817261256E-2</c:v>
                </c:pt>
                <c:pt idx="2626">
                  <c:v>1.9444804155632767E-2</c:v>
                </c:pt>
                <c:pt idx="2627">
                  <c:v>1.9441939904796257E-2</c:v>
                </c:pt>
                <c:pt idx="2628">
                  <c:v>1.9439083064751728E-2</c:v>
                </c:pt>
                <c:pt idx="2629">
                  <c:v>1.9436233635419242E-2</c:v>
                </c:pt>
                <c:pt idx="2630">
                  <c:v>1.9432580972686964E-2</c:v>
                </c:pt>
                <c:pt idx="2631">
                  <c:v>1.9429748482204801E-2</c:v>
                </c:pt>
                <c:pt idx="2632">
                  <c:v>1.9426923402434682E-2</c:v>
                </c:pt>
                <c:pt idx="2633">
                  <c:v>1.9424105733376607E-2</c:v>
                </c:pt>
                <c:pt idx="2634">
                  <c:v>1.9421295475190448E-2</c:v>
                </c:pt>
                <c:pt idx="2635">
                  <c:v>1.9418492627716333E-2</c:v>
                </c:pt>
                <c:pt idx="2636">
                  <c:v>1.9415697190874326E-2</c:v>
                </c:pt>
                <c:pt idx="2637">
                  <c:v>1.9412909164824299E-2</c:v>
                </c:pt>
                <c:pt idx="2638">
                  <c:v>1.9410128549646188E-2</c:v>
                </c:pt>
                <c:pt idx="2639">
                  <c:v>1.9407355345100186E-2</c:v>
                </c:pt>
                <c:pt idx="2640">
                  <c:v>1.9404589551266227E-2</c:v>
                </c:pt>
                <c:pt idx="2641">
                  <c:v>1.9401831168304184E-2</c:v>
                </c:pt>
                <c:pt idx="2642">
                  <c:v>1.939908019597425E-2</c:v>
                </c:pt>
                <c:pt idx="2643">
                  <c:v>1.9397317323046614E-2</c:v>
                </c:pt>
                <c:pt idx="2644">
                  <c:v>1.9393600483610385E-2</c:v>
                </c:pt>
                <c:pt idx="2645">
                  <c:v>1.939087174365639E-2</c:v>
                </c:pt>
                <c:pt idx="2646">
                  <c:v>1.938815041441444E-2</c:v>
                </c:pt>
                <c:pt idx="2647">
                  <c:v>1.9385436495724662E-2</c:v>
                </c:pt>
                <c:pt idx="2648">
                  <c:v>1.9382729987986735E-2</c:v>
                </c:pt>
                <c:pt idx="2649">
                  <c:v>1.9380030890960853E-2</c:v>
                </c:pt>
                <c:pt idx="2650">
                  <c:v>1.9377339204647015E-2</c:v>
                </c:pt>
                <c:pt idx="2651">
                  <c:v>1.9374654928965285E-2</c:v>
                </c:pt>
                <c:pt idx="2652">
                  <c:v>1.9371978064235407E-2</c:v>
                </c:pt>
                <c:pt idx="2653">
                  <c:v>1.9369308610137637E-2</c:v>
                </c:pt>
                <c:pt idx="2654">
                  <c:v>1.9366646566751911E-2</c:v>
                </c:pt>
                <c:pt idx="2655">
                  <c:v>1.9363991934158165E-2</c:v>
                </c:pt>
                <c:pt idx="2656">
                  <c:v>1.9361344712356399E-2</c:v>
                </c:pt>
                <c:pt idx="2657">
                  <c:v>1.9358704901186741E-2</c:v>
                </c:pt>
                <c:pt idx="2658">
                  <c:v>1.9356072500729127E-2</c:v>
                </c:pt>
                <c:pt idx="2659">
                  <c:v>1.9353447511223365E-2</c:v>
                </c:pt>
                <c:pt idx="2660">
                  <c:v>1.9350829932269775E-2</c:v>
                </c:pt>
                <c:pt idx="2661">
                  <c:v>1.9348219764188102E-2</c:v>
                </c:pt>
                <c:pt idx="2662">
                  <c:v>1.9345617006738536E-2</c:v>
                </c:pt>
                <c:pt idx="2663">
                  <c:v>1.934302166008095E-2</c:v>
                </c:pt>
                <c:pt idx="2664">
                  <c:v>1.9340734699166973E-2</c:v>
                </c:pt>
                <c:pt idx="2665">
                  <c:v>1.9337853198981847E-2</c:v>
                </c:pt>
                <c:pt idx="2666">
                  <c:v>1.9335280084540329E-2</c:v>
                </c:pt>
                <c:pt idx="2667">
                  <c:v>1.9332714380890792E-2</c:v>
                </c:pt>
                <c:pt idx="2668">
                  <c:v>1.9328697533476102E-2</c:v>
                </c:pt>
                <c:pt idx="2669">
                  <c:v>1.9327915390725536E-2</c:v>
                </c:pt>
                <c:pt idx="2670">
                  <c:v>1.932506173429438E-2</c:v>
                </c:pt>
                <c:pt idx="2671">
                  <c:v>1.9322525673493018E-2</c:v>
                </c:pt>
                <c:pt idx="2672">
                  <c:v>1.9319997023483637E-2</c:v>
                </c:pt>
                <c:pt idx="2673">
                  <c:v>1.9317475784266236E-2</c:v>
                </c:pt>
                <c:pt idx="2674">
                  <c:v>1.9314961955840815E-2</c:v>
                </c:pt>
                <c:pt idx="2675">
                  <c:v>1.9312455537967566E-2</c:v>
                </c:pt>
                <c:pt idx="2676">
                  <c:v>1.9309956530966232E-2</c:v>
                </c:pt>
                <c:pt idx="2677">
                  <c:v>1.9307464934756879E-2</c:v>
                </c:pt>
                <c:pt idx="2678">
                  <c:v>1.9304980749179634E-2</c:v>
                </c:pt>
                <c:pt idx="2679">
                  <c:v>1.9302503974394369E-2</c:v>
                </c:pt>
                <c:pt idx="2680">
                  <c:v>1.9300034610321148E-2</c:v>
                </c:pt>
                <c:pt idx="2681">
                  <c:v>1.9297572657039908E-2</c:v>
                </c:pt>
                <c:pt idx="2682">
                  <c:v>1.9295118114390775E-2</c:v>
                </c:pt>
                <c:pt idx="2683">
                  <c:v>1.9292670982453686E-2</c:v>
                </c:pt>
                <c:pt idx="2684">
                  <c:v>1.929160296693766E-2</c:v>
                </c:pt>
                <c:pt idx="2685">
                  <c:v>1.928779895111532E-2</c:v>
                </c:pt>
                <c:pt idx="2686">
                  <c:v>1.9285374051474236E-2</c:v>
                </c:pt>
                <c:pt idx="2687">
                  <c:v>1.9282956562545195E-2</c:v>
                </c:pt>
                <c:pt idx="2688">
                  <c:v>1.9280546484408134E-2</c:v>
                </c:pt>
                <c:pt idx="2689">
                  <c:v>1.9278143816983118E-2</c:v>
                </c:pt>
                <c:pt idx="2690">
                  <c:v>1.9275748560350081E-2</c:v>
                </c:pt>
                <c:pt idx="2691">
                  <c:v>1.9273360714349153E-2</c:v>
                </c:pt>
                <c:pt idx="2692">
                  <c:v>1.927098027922014E-2</c:v>
                </c:pt>
                <c:pt idx="2693">
                  <c:v>1.9268607254723236E-2</c:v>
                </c:pt>
                <c:pt idx="2694">
                  <c:v>1.9266241640938375E-2</c:v>
                </c:pt>
                <c:pt idx="2695">
                  <c:v>1.9263883438025431E-2</c:v>
                </c:pt>
                <c:pt idx="2696">
                  <c:v>1.9261532645744595E-2</c:v>
                </c:pt>
                <c:pt idx="2697">
                  <c:v>1.9259189264255738E-2</c:v>
                </c:pt>
                <c:pt idx="2698">
                  <c:v>1.925685329339899E-2</c:v>
                </c:pt>
                <c:pt idx="2699">
                  <c:v>1.9254524733494094E-2</c:v>
                </c:pt>
                <c:pt idx="2700">
                  <c:v>1.925220358414137E-2</c:v>
                </c:pt>
                <c:pt idx="2701">
                  <c:v>1.9249889845580626E-2</c:v>
                </c:pt>
                <c:pt idx="2702">
                  <c:v>1.9247583517731925E-2</c:v>
                </c:pt>
                <c:pt idx="2703">
                  <c:v>1.9245284600675205E-2</c:v>
                </c:pt>
                <c:pt idx="2704">
                  <c:v>1.9242993094330529E-2</c:v>
                </c:pt>
                <c:pt idx="2705">
                  <c:v>1.9240708998617961E-2</c:v>
                </c:pt>
                <c:pt idx="2706">
                  <c:v>1.9238432313857246E-2</c:v>
                </c:pt>
                <c:pt idx="2707">
                  <c:v>1.9236163039648702E-2</c:v>
                </c:pt>
                <c:pt idx="2708">
                  <c:v>1.9233901176232138E-2</c:v>
                </c:pt>
                <c:pt idx="2709">
                  <c:v>1.9231646723527618E-2</c:v>
                </c:pt>
                <c:pt idx="2710">
                  <c:v>1.9229399681615078E-2</c:v>
                </c:pt>
                <c:pt idx="2711">
                  <c:v>1.9227160050414582E-2</c:v>
                </c:pt>
                <c:pt idx="2712">
                  <c:v>1.9224927829846195E-2</c:v>
                </c:pt>
                <c:pt idx="2713">
                  <c:v>1.9222703020149723E-2</c:v>
                </c:pt>
                <c:pt idx="2714">
                  <c:v>1.9220879627219745E-2</c:v>
                </c:pt>
                <c:pt idx="2715">
                  <c:v>1.9218275632972848E-2</c:v>
                </c:pt>
                <c:pt idx="2716">
                  <c:v>1.9216470825469401E-2</c:v>
                </c:pt>
                <c:pt idx="2717">
                  <c:v>1.9213877888644149E-2</c:v>
                </c:pt>
                <c:pt idx="2718">
                  <c:v>1.9211690132507897E-2</c:v>
                </c:pt>
                <c:pt idx="2719">
                  <c:v>1.9209509787163626E-2</c:v>
                </c:pt>
                <c:pt idx="2720">
                  <c:v>1.9209124753651885E-2</c:v>
                </c:pt>
                <c:pt idx="2721">
                  <c:v>1.9203629063175853E-2</c:v>
                </c:pt>
                <c:pt idx="2722">
                  <c:v>1.9203422297424666E-2</c:v>
                </c:pt>
                <c:pt idx="2723">
                  <c:v>1.9201632365688504E-2</c:v>
                </c:pt>
                <c:pt idx="2724">
                  <c:v>1.9199132080442993E-2</c:v>
                </c:pt>
                <c:pt idx="2725">
                  <c:v>1.91969980892992E-2</c:v>
                </c:pt>
                <c:pt idx="2726">
                  <c:v>1.9194871509693456E-2</c:v>
                </c:pt>
                <c:pt idx="2727">
                  <c:v>1.9192752341652408E-2</c:v>
                </c:pt>
                <c:pt idx="2728">
                  <c:v>1.9191001547882447E-2</c:v>
                </c:pt>
                <c:pt idx="2729">
                  <c:v>1.9188536240184462E-2</c:v>
                </c:pt>
                <c:pt idx="2730">
                  <c:v>1.9186439306784209E-2</c:v>
                </c:pt>
                <c:pt idx="2731">
                  <c:v>1.918434978489536E-2</c:v>
                </c:pt>
                <c:pt idx="2732">
                  <c:v>1.9182267674597853E-2</c:v>
                </c:pt>
                <c:pt idx="2733">
                  <c:v>1.918019297581175E-2</c:v>
                </c:pt>
                <c:pt idx="2734">
                  <c:v>1.9178125688590342E-2</c:v>
                </c:pt>
                <c:pt idx="2735">
                  <c:v>1.917416396337579E-2</c:v>
                </c:pt>
                <c:pt idx="2736">
                  <c:v>1.9174013348761676E-2</c:v>
                </c:pt>
                <c:pt idx="2737">
                  <c:v>1.9171968296181063E-2</c:v>
                </c:pt>
                <c:pt idx="2738">
                  <c:v>1.9170295808779159E-2</c:v>
                </c:pt>
                <c:pt idx="2739">
                  <c:v>1.9167900425607343E-2</c:v>
                </c:pt>
                <c:pt idx="2740">
                  <c:v>1.9165877607667525E-2</c:v>
                </c:pt>
                <c:pt idx="2741">
                  <c:v>1.9163862201239112E-2</c:v>
                </c:pt>
                <c:pt idx="2742">
                  <c:v>1.9162221047739347E-2</c:v>
                </c:pt>
                <c:pt idx="2743">
                  <c:v>1.9159853623023082E-2</c:v>
                </c:pt>
                <c:pt idx="2744">
                  <c:v>1.9157860451235464E-2</c:v>
                </c:pt>
                <c:pt idx="2745">
                  <c:v>1.9155874690985897E-2</c:v>
                </c:pt>
                <c:pt idx="2746">
                  <c:v>1.9153896342247734E-2</c:v>
                </c:pt>
                <c:pt idx="2747">
                  <c:v>1.9152294365283318E-2</c:v>
                </c:pt>
                <c:pt idx="2748">
                  <c:v>1.9149961879438848E-2</c:v>
                </c:pt>
                <c:pt idx="2749">
                  <c:v>1.9148005765368126E-2</c:v>
                </c:pt>
                <c:pt idx="2750">
                  <c:v>1.9146057062808808E-2</c:v>
                </c:pt>
                <c:pt idx="2751">
                  <c:v>1.9144115771814185E-2</c:v>
                </c:pt>
                <c:pt idx="2752">
                  <c:v>1.9142181892330967E-2</c:v>
                </c:pt>
                <c:pt idx="2753">
                  <c:v>1.9140255424359154E-2</c:v>
                </c:pt>
                <c:pt idx="2754">
                  <c:v>1.9138336368005326E-2</c:v>
                </c:pt>
                <c:pt idx="2755">
                  <c:v>1.9136797094476687E-2</c:v>
                </c:pt>
                <c:pt idx="2756">
                  <c:v>1.9134893289343147E-2</c:v>
                </c:pt>
                <c:pt idx="2757">
                  <c:v>1.9132623668012272E-2</c:v>
                </c:pt>
                <c:pt idx="2758">
                  <c:v>1.9130734257757354E-2</c:v>
                </c:pt>
                <c:pt idx="2759">
                  <c:v>1.9128852259040485E-2</c:v>
                </c:pt>
                <c:pt idx="2760">
                  <c:v>1.9126977671888312E-2</c:v>
                </c:pt>
                <c:pt idx="2761">
                  <c:v>1.9125485442901269E-2</c:v>
                </c:pt>
                <c:pt idx="2762">
                  <c:v>1.9123250732144825E-2</c:v>
                </c:pt>
                <c:pt idx="2763">
                  <c:v>1.9121398379580157E-2</c:v>
                </c:pt>
                <c:pt idx="2764">
                  <c:v>1.9119553438526893E-2</c:v>
                </c:pt>
                <c:pt idx="2765">
                  <c:v>1.9117715909038324E-2</c:v>
                </c:pt>
                <c:pt idx="2766">
                  <c:v>1.9114349308866352E-2</c:v>
                </c:pt>
                <c:pt idx="2767">
                  <c:v>1.9114063084648691E-2</c:v>
                </c:pt>
                <c:pt idx="2768">
                  <c:v>1.9112247789720982E-2</c:v>
                </c:pt>
                <c:pt idx="2769">
                  <c:v>1.9110439906384613E-2</c:v>
                </c:pt>
                <c:pt idx="2770">
                  <c:v>1.9108639434533004E-2</c:v>
                </c:pt>
                <c:pt idx="2771">
                  <c:v>1.9106846374219444E-2</c:v>
                </c:pt>
                <c:pt idx="2772">
                  <c:v>1.910582019188567E-2</c:v>
                </c:pt>
                <c:pt idx="2773">
                  <c:v>1.910366262908525E-2</c:v>
                </c:pt>
                <c:pt idx="2774">
                  <c:v>1.910151166253371E-2</c:v>
                </c:pt>
                <c:pt idx="2775">
                  <c:v>1.9100129260507526E-2</c:v>
                </c:pt>
                <c:pt idx="2776">
                  <c:v>1.9097992245669104E-2</c:v>
                </c:pt>
                <c:pt idx="2777">
                  <c:v>1.9096243654583844E-2</c:v>
                </c:pt>
                <c:pt idx="2778">
                  <c:v>1.9094502474983344E-2</c:v>
                </c:pt>
                <c:pt idx="2779">
                  <c:v>1.9092768706920893E-2</c:v>
                </c:pt>
                <c:pt idx="2780">
                  <c:v>1.9091425547916874E-2</c:v>
                </c:pt>
                <c:pt idx="2781">
                  <c:v>1.9089323405383496E-2</c:v>
                </c:pt>
                <c:pt idx="2782">
                  <c:v>1.908761187190855E-2</c:v>
                </c:pt>
                <c:pt idx="2783">
                  <c:v>1.9085907749971653E-2</c:v>
                </c:pt>
                <c:pt idx="2784">
                  <c:v>1.9084211039572807E-2</c:v>
                </c:pt>
                <c:pt idx="2785">
                  <c:v>1.908078863238849E-2</c:v>
                </c:pt>
                <c:pt idx="2786">
                  <c:v>1.9080839853309328E-2</c:v>
                </c:pt>
                <c:pt idx="2787">
                  <c:v>1.9079165377497986E-2</c:v>
                </c:pt>
                <c:pt idx="2788">
                  <c:v>1.9077498313198049E-2</c:v>
                </c:pt>
                <c:pt idx="2789">
                  <c:v>1.9075838660382871E-2</c:v>
                </c:pt>
                <c:pt idx="2790">
                  <c:v>1.9074574017485801E-2</c:v>
                </c:pt>
                <c:pt idx="2791">
                  <c:v>1.9072541589419956E-2</c:v>
                </c:pt>
                <c:pt idx="2792">
                  <c:v>1.9070904171245573E-2</c:v>
                </c:pt>
                <c:pt idx="2793">
                  <c:v>1.9069274164529304E-2</c:v>
                </c:pt>
                <c:pt idx="2794">
                  <c:v>1.906804093924741E-2</c:v>
                </c:pt>
                <c:pt idx="2795">
                  <c:v>1.9066036385764207E-2</c:v>
                </c:pt>
                <c:pt idx="2796">
                  <c:v>1.9064428613662088E-2</c:v>
                </c:pt>
                <c:pt idx="2797">
                  <c:v>1.9062828253098019E-2</c:v>
                </c:pt>
                <c:pt idx="2798">
                  <c:v>1.9061235304045354E-2</c:v>
                </c:pt>
                <c:pt idx="2799">
                  <c:v>1.905964976653074E-2</c:v>
                </c:pt>
                <c:pt idx="2800">
                  <c:v>1.9058071640474239E-2</c:v>
                </c:pt>
                <c:pt idx="2801">
                  <c:v>1.9056500926009079E-2</c:v>
                </c:pt>
                <c:pt idx="2802">
                  <c:v>1.9054937623055324E-2</c:v>
                </c:pt>
                <c:pt idx="2803">
                  <c:v>1.9053381731612973E-2</c:v>
                </c:pt>
                <c:pt idx="2804">
                  <c:v>1.9051833251708672E-2</c:v>
                </c:pt>
                <c:pt idx="2805">
                  <c:v>1.905029218328913E-2</c:v>
                </c:pt>
                <c:pt idx="2806">
                  <c:v>1.9048758526407639E-2</c:v>
                </c:pt>
                <c:pt idx="2807">
                  <c:v>1.9047627452566385E-2</c:v>
                </c:pt>
                <c:pt idx="2808">
                  <c:v>1.9046109067768491E-2</c:v>
                </c:pt>
                <c:pt idx="2809">
                  <c:v>1.9044202024938173E-2</c:v>
                </c:pt>
                <c:pt idx="2810">
                  <c:v>1.9042698014128945E-2</c:v>
                </c:pt>
                <c:pt idx="2811">
                  <c:v>1.9041201414831121E-2</c:v>
                </c:pt>
                <c:pt idx="2812">
                  <c:v>1.9039712227097993E-2</c:v>
                </c:pt>
                <c:pt idx="2813">
                  <c:v>1.9038628322765039E-2</c:v>
                </c:pt>
                <c:pt idx="2814">
                  <c:v>1.9036756086165951E-2</c:v>
                </c:pt>
                <c:pt idx="2815">
                  <c:v>1.9035289132967037E-2</c:v>
                </c:pt>
                <c:pt idx="2816">
                  <c:v>1.9033829591279527E-2</c:v>
                </c:pt>
                <c:pt idx="2817">
                  <c:v>1.9032377461130068E-2</c:v>
                </c:pt>
                <c:pt idx="2818">
                  <c:v>1.9029515363238048E-2</c:v>
                </c:pt>
                <c:pt idx="2819">
                  <c:v>1.9029495435365362E-2</c:v>
                </c:pt>
                <c:pt idx="2820">
                  <c:v>1.9028065539776762E-2</c:v>
                </c:pt>
                <c:pt idx="2821">
                  <c:v>1.9026643055699566E-2</c:v>
                </c:pt>
                <c:pt idx="2822">
                  <c:v>1.9025227983080484E-2</c:v>
                </c:pt>
                <c:pt idx="2823">
                  <c:v>1.9023820322052742E-2</c:v>
                </c:pt>
                <c:pt idx="2824">
                  <c:v>1.9023225849688075E-2</c:v>
                </c:pt>
                <c:pt idx="2825">
                  <c:v>1.9021430550119067E-2</c:v>
                </c:pt>
                <c:pt idx="2826">
                  <c:v>1.9019641807984655E-2</c:v>
                </c:pt>
                <c:pt idx="2827">
                  <c:v>1.9018668021453244E-2</c:v>
                </c:pt>
                <c:pt idx="2828">
                  <c:v>1.9016893189531814E-2</c:v>
                </c:pt>
                <c:pt idx="2829">
                  <c:v>1.90155299975725E-2</c:v>
                </c:pt>
                <c:pt idx="2830">
                  <c:v>1.9014174217124591E-2</c:v>
                </c:pt>
                <c:pt idx="2831">
                  <c:v>1.9012825848214732E-2</c:v>
                </c:pt>
                <c:pt idx="2832">
                  <c:v>1.9011891408342585E-2</c:v>
                </c:pt>
                <c:pt idx="2833">
                  <c:v>1.9010151344902582E-2</c:v>
                </c:pt>
                <c:pt idx="2834">
                  <c:v>1.9008825210526936E-2</c:v>
                </c:pt>
                <c:pt idx="2835">
                  <c:v>1.900750648763605E-2</c:v>
                </c:pt>
                <c:pt idx="2836">
                  <c:v>1.9006195176256568E-2</c:v>
                </c:pt>
                <c:pt idx="2837">
                  <c:v>1.9004891276415137E-2</c:v>
                </c:pt>
                <c:pt idx="2838">
                  <c:v>1.900359478808511E-2</c:v>
                </c:pt>
                <c:pt idx="2839">
                  <c:v>1.9002305711266487E-2</c:v>
                </c:pt>
                <c:pt idx="2840">
                  <c:v>1.8999474239329572E-2</c:v>
                </c:pt>
                <c:pt idx="2841">
                  <c:v>1.8999749792190102E-2</c:v>
                </c:pt>
                <c:pt idx="2842">
                  <c:v>1.8998482949879048E-2</c:v>
                </c:pt>
                <c:pt idx="2843">
                  <c:v>1.8997635107502742E-2</c:v>
                </c:pt>
                <c:pt idx="2844">
                  <c:v>1.8995971499871089E-2</c:v>
                </c:pt>
                <c:pt idx="2845">
                  <c:v>1.8994726892094249E-2</c:v>
                </c:pt>
                <c:pt idx="2846">
                  <c:v>1.8993902675519259E-2</c:v>
                </c:pt>
                <c:pt idx="2847">
                  <c:v>1.8992259911128073E-2</c:v>
                </c:pt>
                <c:pt idx="2848">
                  <c:v>1.8991037537938738E-2</c:v>
                </c:pt>
                <c:pt idx="2849">
                  <c:v>1.8989822576234161E-2</c:v>
                </c:pt>
                <c:pt idx="2850">
                  <c:v>1.8988615026040989E-2</c:v>
                </c:pt>
                <c:pt idx="2851">
                  <c:v>1.8987414887359222E-2</c:v>
                </c:pt>
                <c:pt idx="2852">
                  <c:v>1.8986222160162214E-2</c:v>
                </c:pt>
                <c:pt idx="2853">
                  <c:v>1.8985036844529901E-2</c:v>
                </c:pt>
                <c:pt idx="2854">
                  <c:v>1.8983858940355702E-2</c:v>
                </c:pt>
                <c:pt idx="2855">
                  <c:v>1.8982688447692908E-2</c:v>
                </c:pt>
                <c:pt idx="2856">
                  <c:v>1.8981525366568164E-2</c:v>
                </c:pt>
                <c:pt idx="2857">
                  <c:v>1.8980369696954824E-2</c:v>
                </c:pt>
                <c:pt idx="2858">
                  <c:v>1.8979221438799598E-2</c:v>
                </c:pt>
                <c:pt idx="2859">
                  <c:v>1.8978499641710833E-2</c:v>
                </c:pt>
                <c:pt idx="2860">
                  <c:v>1.8977366676289353E-2</c:v>
                </c:pt>
                <c:pt idx="2861">
                  <c:v>1.897582113350893E-2</c:v>
                </c:pt>
                <c:pt idx="2862">
                  <c:v>1.8974702521399323E-2</c:v>
                </c:pt>
                <c:pt idx="2863">
                  <c:v>1.8973591320827765E-2</c:v>
                </c:pt>
                <c:pt idx="2864">
                  <c:v>1.8972487531740967E-2</c:v>
                </c:pt>
                <c:pt idx="2865">
                  <c:v>1.8971813027668372E-2</c:v>
                </c:pt>
                <c:pt idx="2866">
                  <c:v>1.897030218812823E-2</c:v>
                </c:pt>
                <c:pt idx="2867">
                  <c:v>1.8969220633575645E-2</c:v>
                </c:pt>
                <c:pt idx="2868">
                  <c:v>1.896814649050782E-2</c:v>
                </c:pt>
                <c:pt idx="2869">
                  <c:v>1.8967079758978045E-2</c:v>
                </c:pt>
                <c:pt idx="2870">
                  <c:v>1.896644467656472E-2</c:v>
                </c:pt>
                <c:pt idx="2871">
                  <c:v>1.8964968530426063E-2</c:v>
                </c:pt>
                <c:pt idx="2872">
                  <c:v>1.8963924033377211E-2</c:v>
                </c:pt>
                <c:pt idx="2873">
                  <c:v>1.8962886947866409E-2</c:v>
                </c:pt>
                <c:pt idx="2874">
                  <c:v>1.8961857273867011E-2</c:v>
                </c:pt>
                <c:pt idx="2875">
                  <c:v>1.8960835011325727E-2</c:v>
                </c:pt>
                <c:pt idx="2876">
                  <c:v>1.8959820160322494E-2</c:v>
                </c:pt>
                <c:pt idx="2877">
                  <c:v>1.895795552210533E-2</c:v>
                </c:pt>
                <c:pt idx="2878">
                  <c:v>1.8956530069349498E-2</c:v>
                </c:pt>
                <c:pt idx="2879">
                  <c:v>1.895553967478314E-2</c:v>
                </c:pt>
                <c:pt idx="2880">
                  <c:v>1.8954416869574331E-2</c:v>
                </c:pt>
                <c:pt idx="2881">
                  <c:v>1.8953581117706619E-2</c:v>
                </c:pt>
                <c:pt idx="2882">
                  <c:v>1.8952612955276393E-2</c:v>
                </c:pt>
                <c:pt idx="2883">
                  <c:v>1.8951652203558211E-2</c:v>
                </c:pt>
                <c:pt idx="2884">
                  <c:v>1.8950563275890175E-2</c:v>
                </c:pt>
                <c:pt idx="2885">
                  <c:v>1.8949752932178043E-2</c:v>
                </c:pt>
                <c:pt idx="2886">
                  <c:v>1.8948814412516057E-2</c:v>
                </c:pt>
                <c:pt idx="2887">
                  <c:v>1.8947883303725988E-2</c:v>
                </c:pt>
                <c:pt idx="2888">
                  <c:v>1.8946959605568026E-2</c:v>
                </c:pt>
                <c:pt idx="2889">
                  <c:v>1.8946043318042172E-2</c:v>
                </c:pt>
                <c:pt idx="2890">
                  <c:v>1.8945134441388234E-2</c:v>
                </c:pt>
                <c:pt idx="2891">
                  <c:v>1.894397677486559E-2</c:v>
                </c:pt>
                <c:pt idx="2892">
                  <c:v>1.8943338920136554E-2</c:v>
                </c:pt>
                <c:pt idx="2893">
                  <c:v>1.8942452275458876E-2</c:v>
                </c:pt>
                <c:pt idx="2894">
                  <c:v>1.8941573041733051E-2</c:v>
                </c:pt>
                <c:pt idx="2895">
                  <c:v>1.8940577277382076E-2</c:v>
                </c:pt>
                <c:pt idx="2896">
                  <c:v>1.8939836806177723E-2</c:v>
                </c:pt>
                <c:pt idx="2897">
                  <c:v>1.8938979804508094E-2</c:v>
                </c:pt>
                <c:pt idx="2898">
                  <c:v>1.8938009448312698E-2</c:v>
                </c:pt>
                <c:pt idx="2899">
                  <c:v>1.8937288033145094E-2</c:v>
                </c:pt>
                <c:pt idx="2900">
                  <c:v>1.8936453263691533E-2</c:v>
                </c:pt>
                <c:pt idx="2901">
                  <c:v>1.8935625904870079E-2</c:v>
                </c:pt>
                <c:pt idx="2902">
                  <c:v>1.8934805956600798E-2</c:v>
                </c:pt>
                <c:pt idx="2903">
                  <c:v>1.8933993419283368E-2</c:v>
                </c:pt>
                <c:pt idx="2904">
                  <c:v>1.8933188292677983E-2</c:v>
                </c:pt>
                <c:pt idx="2905">
                  <c:v>1.8932390576784641E-2</c:v>
                </c:pt>
                <c:pt idx="2906">
                  <c:v>1.8931600271443472E-2</c:v>
                </c:pt>
                <c:pt idx="2907">
                  <c:v>1.8930817376894282E-2</c:v>
                </c:pt>
                <c:pt idx="2908">
                  <c:v>1.8930041893137073E-2</c:v>
                </c:pt>
                <c:pt idx="2909">
                  <c:v>1.8929273819932035E-2</c:v>
                </c:pt>
                <c:pt idx="2910">
                  <c:v>1.8928513157598914E-2</c:v>
                </c:pt>
                <c:pt idx="2911">
                  <c:v>1.8927652903490966E-2</c:v>
                </c:pt>
                <c:pt idx="2912">
                  <c:v>1.8926908121255082E-2</c:v>
                </c:pt>
                <c:pt idx="2913">
                  <c:v>1.8926275634791878E-2</c:v>
                </c:pt>
                <c:pt idx="2914">
                  <c:v>1.8925544615306933E-2</c:v>
                </c:pt>
                <c:pt idx="2915">
                  <c:v>1.8924821006534032E-2</c:v>
                </c:pt>
                <c:pt idx="2916">
                  <c:v>1.8924104808393238E-2</c:v>
                </c:pt>
                <c:pt idx="2917">
                  <c:v>1.8923396021044425E-2</c:v>
                </c:pt>
                <c:pt idx="2918">
                  <c:v>1.8922595052712765E-2</c:v>
                </c:pt>
                <c:pt idx="2919">
                  <c:v>1.8922000678562867E-2</c:v>
                </c:pt>
                <c:pt idx="2920">
                  <c:v>1.8921314123190314E-2</c:v>
                </c:pt>
                <c:pt idx="2921">
                  <c:v>1.8920634978769613E-2</c:v>
                </c:pt>
                <c:pt idx="2922">
                  <c:v>1.8920412737624126E-2</c:v>
                </c:pt>
                <c:pt idx="2923">
                  <c:v>1.891929892190447E-2</c:v>
                </c:pt>
                <c:pt idx="2924">
                  <c:v>1.8918642009460029E-2</c:v>
                </c:pt>
                <c:pt idx="2925">
                  <c:v>1.891799250796744E-2</c:v>
                </c:pt>
                <c:pt idx="2926">
                  <c:v>1.8917350417027023E-2</c:v>
                </c:pt>
                <c:pt idx="2927">
                  <c:v>1.8916715736718714E-2</c:v>
                </c:pt>
                <c:pt idx="2928">
                  <c:v>1.8916088467362258E-2</c:v>
                </c:pt>
                <c:pt idx="2929">
                  <c:v>1.8915745971210818E-2</c:v>
                </c:pt>
                <c:pt idx="2930">
                  <c:v>1.8914682536470551E-2</c:v>
                </c:pt>
                <c:pt idx="2931">
                  <c:v>1.8914079616516588E-2</c:v>
                </c:pt>
                <c:pt idx="2932">
                  <c:v>1.891348410727467E-2</c:v>
                </c:pt>
                <c:pt idx="2933">
                  <c:v>1.8912896008664859E-2</c:v>
                </c:pt>
                <c:pt idx="2934">
                  <c:v>1.8912315320847028E-2</c:v>
                </c:pt>
                <c:pt idx="2935">
                  <c:v>1.8911742043661306E-2</c:v>
                </c:pt>
                <c:pt idx="2936">
                  <c:v>1.8911176177267564E-2</c:v>
                </c:pt>
                <c:pt idx="2937">
                  <c:v>1.8910617721505929E-2</c:v>
                </c:pt>
                <c:pt idx="2938">
                  <c:v>1.8910066676616211E-2</c:v>
                </c:pt>
                <c:pt idx="2939">
                  <c:v>1.89095230423586E-2</c:v>
                </c:pt>
                <c:pt idx="2940">
                  <c:v>1.8908986818813034E-2</c:v>
                </c:pt>
                <c:pt idx="2941">
                  <c:v>1.8908458005899575E-2</c:v>
                </c:pt>
                <c:pt idx="2942">
                  <c:v>1.8907862722636892E-2</c:v>
                </c:pt>
                <c:pt idx="2943">
                  <c:v>1.8907349789900607E-2</c:v>
                </c:pt>
                <c:pt idx="2944">
                  <c:v>1.8906844268036238E-2</c:v>
                </c:pt>
                <c:pt idx="2945">
                  <c:v>1.8906346156803977E-2</c:v>
                </c:pt>
                <c:pt idx="2946">
                  <c:v>1.8905855456043952E-2</c:v>
                </c:pt>
                <c:pt idx="2947">
                  <c:v>1.8905372166235779E-2</c:v>
                </c:pt>
                <c:pt idx="2948">
                  <c:v>1.8904896287059714E-2</c:v>
                </c:pt>
                <c:pt idx="2949">
                  <c:v>1.8904427818595693E-2</c:v>
                </c:pt>
                <c:pt idx="2950">
                  <c:v>1.8903966760923652E-2</c:v>
                </c:pt>
                <c:pt idx="2951">
                  <c:v>1.8903513113963655E-2</c:v>
                </c:pt>
                <c:pt idx="2952">
                  <c:v>1.8903066877635766E-2</c:v>
                </c:pt>
                <c:pt idx="2953">
                  <c:v>1.8902628051939985E-2</c:v>
                </c:pt>
                <c:pt idx="2954">
                  <c:v>1.8902196637196056E-2</c:v>
                </c:pt>
                <c:pt idx="2955">
                  <c:v>1.8903171525825879E-2</c:v>
                </c:pt>
                <c:pt idx="2956">
                  <c:v>1.8901356039524586E-2</c:v>
                </c:pt>
                <c:pt idx="2957">
                  <c:v>1.8900946856756917E-2</c:v>
                </c:pt>
                <c:pt idx="2958">
                  <c:v>1.8900545084861164E-2</c:v>
                </c:pt>
                <c:pt idx="2959">
                  <c:v>1.890015072359752E-2</c:v>
                </c:pt>
                <c:pt idx="2960">
                  <c:v>1.8899763773125855E-2</c:v>
                </c:pt>
                <c:pt idx="2961">
                  <c:v>1.889938423304649E-2</c:v>
                </c:pt>
                <c:pt idx="2962">
                  <c:v>1.8899012103918977E-2</c:v>
                </c:pt>
                <c:pt idx="2963">
                  <c:v>1.8898647385503509E-2</c:v>
                </c:pt>
                <c:pt idx="2964">
                  <c:v>1.8898290077800084E-2</c:v>
                </c:pt>
                <c:pt idx="2965">
                  <c:v>1.8897940180728767E-2</c:v>
                </c:pt>
                <c:pt idx="2966">
                  <c:v>1.8897597694529367E-2</c:v>
                </c:pt>
                <c:pt idx="2967">
                  <c:v>1.8897262618882138E-2</c:v>
                </c:pt>
                <c:pt idx="2968">
                  <c:v>1.8896934954026889E-2</c:v>
                </c:pt>
                <c:pt idx="2969">
                  <c:v>1.8896614699963621E-2</c:v>
                </c:pt>
                <c:pt idx="2970">
                  <c:v>1.889630185653246E-2</c:v>
                </c:pt>
                <c:pt idx="2971">
                  <c:v>1.8895996423733408E-2</c:v>
                </c:pt>
                <c:pt idx="2972">
                  <c:v>1.8895698401726335E-2</c:v>
                </c:pt>
                <c:pt idx="2973">
                  <c:v>1.8895407790591179E-2</c:v>
                </c:pt>
                <c:pt idx="2974">
                  <c:v>1.8895124589928258E-2</c:v>
                </c:pt>
                <c:pt idx="2975">
                  <c:v>1.8894848799977382E-2</c:v>
                </c:pt>
                <c:pt idx="2976">
                  <c:v>1.8895496843169823E-2</c:v>
                </c:pt>
                <c:pt idx="2977">
                  <c:v>1.8894319452371633E-2</c:v>
                </c:pt>
                <c:pt idx="2978">
                  <c:v>1.8894065894716761E-2</c:v>
                </c:pt>
                <c:pt idx="2979">
                  <c:v>1.8893819747773932E-2</c:v>
                </c:pt>
                <c:pt idx="2980">
                  <c:v>1.8895497555826424E-2</c:v>
                </c:pt>
                <c:pt idx="2981">
                  <c:v>1.8894788546974794E-2</c:v>
                </c:pt>
                <c:pt idx="2982">
                  <c:v>1.8893125771057839E-2</c:v>
                </c:pt>
                <c:pt idx="2983">
                  <c:v>1.8892909266883251E-2</c:v>
                </c:pt>
                <c:pt idx="2984">
                  <c:v>1.8892700173580579E-2</c:v>
                </c:pt>
                <c:pt idx="2985">
                  <c:v>1.8892498490670206E-2</c:v>
                </c:pt>
                <c:pt idx="2986">
                  <c:v>1.8892304218711686E-2</c:v>
                </c:pt>
                <c:pt idx="2987">
                  <c:v>1.889211735746521E-2</c:v>
                </c:pt>
                <c:pt idx="2988">
                  <c:v>1.8891937906850842E-2</c:v>
                </c:pt>
                <c:pt idx="2989">
                  <c:v>1.8891765866948518E-2</c:v>
                </c:pt>
                <c:pt idx="2990">
                  <c:v>1.8891601237838174E-2</c:v>
                </c:pt>
                <c:pt idx="2991">
                  <c:v>1.8891444019439874E-2</c:v>
                </c:pt>
                <c:pt idx="2992">
                  <c:v>1.8891294211753618E-2</c:v>
                </c:pt>
                <c:pt idx="2993">
                  <c:v>1.8891151814619533E-2</c:v>
                </c:pt>
                <c:pt idx="2994">
                  <c:v>1.8891016828517238E-2</c:v>
                </c:pt>
                <c:pt idx="2995">
                  <c:v>1.8892836999027551E-2</c:v>
                </c:pt>
                <c:pt idx="2996">
                  <c:v>1.8890769087969161E-2</c:v>
                </c:pt>
                <c:pt idx="2997">
                  <c:v>1.8890656333843125E-2</c:v>
                </c:pt>
                <c:pt idx="2998">
                  <c:v>1.889055099050907E-2</c:v>
                </c:pt>
                <c:pt idx="2999">
                  <c:v>1.8890453057807122E-2</c:v>
                </c:pt>
                <c:pt idx="3000">
                  <c:v>1.8890362535737282E-2</c:v>
                </c:pt>
                <c:pt idx="3001">
                  <c:v>1.8890279424459422E-2</c:v>
                </c:pt>
                <c:pt idx="3002">
                  <c:v>1.8890203723893606E-2</c:v>
                </c:pt>
                <c:pt idx="3003">
                  <c:v>1.8890135433959898E-2</c:v>
                </c:pt>
                <c:pt idx="3004">
                  <c:v>1.889007455481817E-2</c:v>
                </c:pt>
                <c:pt idx="3005">
                  <c:v>1.8890021086388487E-2</c:v>
                </c:pt>
                <c:pt idx="3006">
                  <c:v>1.8889975028750783E-2</c:v>
                </c:pt>
                <c:pt idx="3007">
                  <c:v>1.8889936381585315E-2</c:v>
                </c:pt>
                <c:pt idx="3008">
                  <c:v>1.8889905145451635E-2</c:v>
                </c:pt>
                <c:pt idx="3009">
                  <c:v>1.8889881319870128E-2</c:v>
                </c:pt>
                <c:pt idx="3010">
                  <c:v>1.8889864879900742E-2</c:v>
                </c:pt>
                <c:pt idx="3011">
                  <c:v>1.8889851655439216E-2</c:v>
                </c:pt>
                <c:pt idx="3012">
                  <c:v>1.8889838456557229E-2</c:v>
                </c:pt>
                <c:pt idx="3013">
                  <c:v>1.8889825282935035E-2</c:v>
                </c:pt>
                <c:pt idx="3014">
                  <c:v>1.8889812134732509E-2</c:v>
                </c:pt>
                <c:pt idx="3015">
                  <c:v>1.8889799011789776E-2</c:v>
                </c:pt>
                <c:pt idx="3016">
                  <c:v>1.8889785914426582E-2</c:v>
                </c:pt>
                <c:pt idx="3017">
                  <c:v>1.888977284216331E-2</c:v>
                </c:pt>
                <c:pt idx="3018">
                  <c:v>1.8889759795399641E-2</c:v>
                </c:pt>
                <c:pt idx="3019">
                  <c:v>1.8889746774055638E-2</c:v>
                </c:pt>
                <c:pt idx="3020">
                  <c:v>1.8889733778051365E-2</c:v>
                </c:pt>
                <c:pt idx="3021">
                  <c:v>1.8889720807386823E-2</c:v>
                </c:pt>
                <c:pt idx="3022">
                  <c:v>1.8889707862062011E-2</c:v>
                </c:pt>
                <c:pt idx="3023">
                  <c:v>1.8889694942156865E-2</c:v>
                </c:pt>
                <c:pt idx="3024">
                  <c:v>1.888968204759145E-2</c:v>
                </c:pt>
                <c:pt idx="3025">
                  <c:v>1.88896691784457E-2</c:v>
                </c:pt>
                <c:pt idx="3026">
                  <c:v>1.8890643850975053E-2</c:v>
                </c:pt>
                <c:pt idx="3027">
                  <c:v>1.8889643516253329E-2</c:v>
                </c:pt>
                <c:pt idx="3028">
                  <c:v>1.8890618251239388E-2</c:v>
                </c:pt>
                <c:pt idx="3029">
                  <c:v>1.8889617955339943E-2</c:v>
                </c:pt>
                <c:pt idx="3030">
                  <c:v>1.8889605212972782E-2</c:v>
                </c:pt>
                <c:pt idx="3031">
                  <c:v>1.8889592496105223E-2</c:v>
                </c:pt>
                <c:pt idx="3032">
                  <c:v>1.8892053341312831E-2</c:v>
                </c:pt>
                <c:pt idx="3033">
                  <c:v>1.8889558106414128E-2</c:v>
                </c:pt>
                <c:pt idx="3034">
                  <c:v>1.8890542061011928E-2</c:v>
                </c:pt>
                <c:pt idx="3035">
                  <c:v>1.8891024162430714E-2</c:v>
                </c:pt>
                <c:pt idx="3036">
                  <c:v>1.8890516867271501E-2</c:v>
                </c:pt>
                <c:pt idx="3037">
                  <c:v>1.8890504308437528E-2</c:v>
                </c:pt>
                <c:pt idx="3038">
                  <c:v>1.8890491774996576E-2</c:v>
                </c:pt>
                <c:pt idx="3039">
                  <c:v>1.8890479266868709E-2</c:v>
                </c:pt>
                <c:pt idx="3040">
                  <c:v>1.8890961500934722E-2</c:v>
                </c:pt>
                <c:pt idx="3041">
                  <c:v>1.889045432684533E-2</c:v>
                </c:pt>
                <c:pt idx="3042">
                  <c:v>1.889044189486988E-2</c:v>
                </c:pt>
                <c:pt idx="3043">
                  <c:v>1.8890429488287452E-2</c:v>
                </c:pt>
                <c:pt idx="3044">
                  <c:v>1.8890417107044755E-2</c:v>
                </c:pt>
                <c:pt idx="3045">
                  <c:v>1.8890404751195078E-2</c:v>
                </c:pt>
                <c:pt idx="3046">
                  <c:v>1.8889395989614144E-2</c:v>
                </c:pt>
                <c:pt idx="3047">
                  <c:v>1.8890380115621497E-2</c:v>
                </c:pt>
                <c:pt idx="3048">
                  <c:v>1.8890367835844302E-2</c:v>
                </c:pt>
                <c:pt idx="3049">
                  <c:v>1.8890355581486773E-2</c:v>
                </c:pt>
                <c:pt idx="3050">
                  <c:v>1.8890838080880545E-2</c:v>
                </c:pt>
                <c:pt idx="3051">
                  <c:v>1.8890331148844197E-2</c:v>
                </c:pt>
                <c:pt idx="3052">
                  <c:v>1.8890318970585795E-2</c:v>
                </c:pt>
                <c:pt idx="3053">
                  <c:v>1.8890306817720415E-2</c:v>
                </c:pt>
                <c:pt idx="3054">
                  <c:v>1.8890789423302579E-2</c:v>
                </c:pt>
                <c:pt idx="3055">
                  <c:v>1.889028258808878E-2</c:v>
                </c:pt>
                <c:pt idx="3056">
                  <c:v>1.8890270511269236E-2</c:v>
                </c:pt>
                <c:pt idx="3057">
                  <c:v>1.8890258459922649E-2</c:v>
                </c:pt>
                <c:pt idx="3058">
                  <c:v>1.8890246433889146E-2</c:v>
                </c:pt>
                <c:pt idx="3059">
                  <c:v>1.8890729172178489E-2</c:v>
                </c:pt>
                <c:pt idx="3060">
                  <c:v>1.8890222457947914E-2</c:v>
                </c:pt>
                <c:pt idx="3061">
                  <c:v>1.8890210508013539E-2</c:v>
                </c:pt>
                <c:pt idx="3062">
                  <c:v>1.8890198583472184E-2</c:v>
                </c:pt>
                <c:pt idx="3063">
                  <c:v>1.889018668427056E-2</c:v>
                </c:pt>
                <c:pt idx="3064">
                  <c:v>1.8890174810488602E-2</c:v>
                </c:pt>
                <c:pt idx="3065">
                  <c:v>1.889016296207302E-2</c:v>
                </c:pt>
                <c:pt idx="3066">
                  <c:v>1.8890151139023814E-2</c:v>
                </c:pt>
                <c:pt idx="3067">
                  <c:v>1.8890634089816505E-2</c:v>
                </c:pt>
                <c:pt idx="3068">
                  <c:v>1.8890622318692429E-2</c:v>
                </c:pt>
                <c:pt idx="3069">
                  <c:v>1.8890115822074449E-2</c:v>
                </c:pt>
                <c:pt idx="3070">
                  <c:v>1.8890104100490746E-2</c:v>
                </c:pt>
                <c:pt idx="3071">
                  <c:v>1.8890092404300063E-2</c:v>
                </c:pt>
                <c:pt idx="3072">
                  <c:v>1.8890080733449111E-2</c:v>
                </c:pt>
                <c:pt idx="3073">
                  <c:v>1.8890563843687591E-2</c:v>
                </c:pt>
                <c:pt idx="3074">
                  <c:v>1.8890057467926269E-2</c:v>
                </c:pt>
                <c:pt idx="3075">
                  <c:v>1.8890045873201089E-2</c:v>
                </c:pt>
                <c:pt idx="3076">
                  <c:v>1.8890034303842285E-2</c:v>
                </c:pt>
                <c:pt idx="3077">
                  <c:v>1.8890022759876501E-2</c:v>
                </c:pt>
                <c:pt idx="3078">
                  <c:v>1.8889016840342165E-2</c:v>
                </c:pt>
                <c:pt idx="3079">
                  <c:v>1.8889999748044062E-2</c:v>
                </c:pt>
                <c:pt idx="3080">
                  <c:v>1.8889988280230696E-2</c:v>
                </c:pt>
                <c:pt idx="3081">
                  <c:v>1.888997683770377E-2</c:v>
                </c:pt>
                <c:pt idx="3082">
                  <c:v>1.8889965420596511E-2</c:v>
                </c:pt>
                <c:pt idx="3083">
                  <c:v>1.8889954028855627E-2</c:v>
                </c:pt>
                <c:pt idx="3084">
                  <c:v>1.8890932217878742E-2</c:v>
                </c:pt>
                <c:pt idx="3085">
                  <c:v>1.8890426091677792E-2</c:v>
                </c:pt>
                <c:pt idx="3086">
                  <c:v>1.888992000588452E-2</c:v>
                </c:pt>
                <c:pt idx="3087">
                  <c:v>1.8890403488258656E-2</c:v>
                </c:pt>
                <c:pt idx="3088">
                  <c:v>1.8889897450673487E-2</c:v>
                </c:pt>
                <c:pt idx="3089">
                  <c:v>1.8889886211184148E-2</c:v>
                </c:pt>
                <c:pt idx="3090">
                  <c:v>1.8889874997061185E-2</c:v>
                </c:pt>
                <c:pt idx="3091">
                  <c:v>1.8889863808277951E-2</c:v>
                </c:pt>
                <c:pt idx="3092">
                  <c:v>1.889034742362572E-2</c:v>
                </c:pt>
                <c:pt idx="3093">
                  <c:v>1.8889841506837257E-2</c:v>
                </c:pt>
                <c:pt idx="3094">
                  <c:v>1.8889830394179796E-2</c:v>
                </c:pt>
                <c:pt idx="3095">
                  <c:v>1.8889819306888711E-2</c:v>
                </c:pt>
                <c:pt idx="3096">
                  <c:v>1.8889808244964001E-2</c:v>
                </c:pt>
                <c:pt idx="3097">
                  <c:v>1.8889797208458958E-2</c:v>
                </c:pt>
                <c:pt idx="3098">
                  <c:v>1.8889786197267E-2</c:v>
                </c:pt>
                <c:pt idx="3099">
                  <c:v>1.8889775211441417E-2</c:v>
                </c:pt>
                <c:pt idx="3100">
                  <c:v>1.8889764251008856E-2</c:v>
                </c:pt>
                <c:pt idx="3101">
                  <c:v>1.8888757549833102E-2</c:v>
                </c:pt>
                <c:pt idx="3102">
                  <c:v>1.8889742406269505E-2</c:v>
                </c:pt>
                <c:pt idx="3103">
                  <c:v>1.8890226314323133E-2</c:v>
                </c:pt>
                <c:pt idx="3104">
                  <c:v>1.8889720663048948E-2</c:v>
                </c:pt>
                <c:pt idx="3105">
                  <c:v>1.888970982947491E-2</c:v>
                </c:pt>
                <c:pt idx="3106">
                  <c:v>1.8890193817298062E-2</c:v>
                </c:pt>
                <c:pt idx="3107">
                  <c:v>1.8889688238425961E-2</c:v>
                </c:pt>
                <c:pt idx="3108">
                  <c:v>1.8889677480977696E-2</c:v>
                </c:pt>
                <c:pt idx="3109">
                  <c:v>1.8889666748842515E-2</c:v>
                </c:pt>
                <c:pt idx="3110">
                  <c:v>1.8889656042127001E-2</c:v>
                </c:pt>
                <c:pt idx="3111">
                  <c:v>1.8889645360804508E-2</c:v>
                </c:pt>
                <c:pt idx="3112">
                  <c:v>1.8889634704821745E-2</c:v>
                </c:pt>
                <c:pt idx="3113">
                  <c:v>1.8889624074205358E-2</c:v>
                </c:pt>
                <c:pt idx="3114">
                  <c:v>1.8889613469008637E-2</c:v>
                </c:pt>
                <c:pt idx="3115">
                  <c:v>1.8889602889125001E-2</c:v>
                </c:pt>
                <c:pt idx="3116">
                  <c:v>1.8889592334661032E-2</c:v>
                </c:pt>
                <c:pt idx="3117">
                  <c:v>1.8889581805510147E-2</c:v>
                </c:pt>
                <c:pt idx="3118">
                  <c:v>1.8889571301752284E-2</c:v>
                </c:pt>
                <c:pt idx="3119">
                  <c:v>1.8890055635811809E-2</c:v>
                </c:pt>
                <c:pt idx="3120">
                  <c:v>1.8890045184072335E-2</c:v>
                </c:pt>
                <c:pt idx="3121">
                  <c:v>1.8889539942756883E-2</c:v>
                </c:pt>
                <c:pt idx="3122">
                  <c:v>1.8889529540517813E-2</c:v>
                </c:pt>
                <c:pt idx="3123">
                  <c:v>1.8889519163618473E-2</c:v>
                </c:pt>
                <c:pt idx="3124">
                  <c:v>1.8889508812112155E-2</c:v>
                </c:pt>
                <c:pt idx="3125">
                  <c:v>1.8889993305950536E-2</c:v>
                </c:pt>
                <c:pt idx="3126">
                  <c:v>1.8889488185198644E-2</c:v>
                </c:pt>
                <c:pt idx="3127">
                  <c:v>1.8889477909791452E-2</c:v>
                </c:pt>
                <c:pt idx="3128">
                  <c:v>1.8889467659723991E-2</c:v>
                </c:pt>
                <c:pt idx="3129">
                  <c:v>1.8889457435102841E-2</c:v>
                </c:pt>
                <c:pt idx="3130">
                  <c:v>1.8889942062181309E-2</c:v>
                </c:pt>
                <c:pt idx="3131">
                  <c:v>1.8889437061879732E-2</c:v>
                </c:pt>
                <c:pt idx="3132">
                  <c:v>1.8889426913331064E-2</c:v>
                </c:pt>
                <c:pt idx="3133">
                  <c:v>1.8889416790148772E-2</c:v>
                </c:pt>
                <c:pt idx="3134">
                  <c:v>1.8889406692359501E-2</c:v>
                </c:pt>
                <c:pt idx="3135">
                  <c:v>1.8889396619909959E-2</c:v>
                </c:pt>
                <c:pt idx="3136">
                  <c:v>1.8889386572853439E-2</c:v>
                </c:pt>
                <c:pt idx="3137">
                  <c:v>1.8888877445486507E-2</c:v>
                </c:pt>
                <c:pt idx="3138">
                  <c:v>1.8888372656435948E-2</c:v>
                </c:pt>
                <c:pt idx="3139">
                  <c:v>1.8888362693765259E-2</c:v>
                </c:pt>
                <c:pt idx="3140">
                  <c:v>1.8888351339008125E-2</c:v>
                </c:pt>
                <c:pt idx="3141">
                  <c:v>1.8888342844602946E-2</c:v>
                </c:pt>
                <c:pt idx="3142">
                  <c:v>1.8888332958031384E-2</c:v>
                </c:pt>
                <c:pt idx="3143">
                  <c:v>1.8888323096879489E-2</c:v>
                </c:pt>
                <c:pt idx="3144">
                  <c:v>1.8888311857949702E-2</c:v>
                </c:pt>
                <c:pt idx="3145">
                  <c:v>1.888830345059489E-2</c:v>
                </c:pt>
                <c:pt idx="3146">
                  <c:v>1.8888293665542122E-2</c:v>
                </c:pt>
                <c:pt idx="3147">
                  <c:v>1.8888283905829084E-2</c:v>
                </c:pt>
                <c:pt idx="3148">
                  <c:v>1.8888274171455777E-2</c:v>
                </c:pt>
                <c:pt idx="3149">
                  <c:v>1.8888264462502136E-2</c:v>
                </c:pt>
                <c:pt idx="3150">
                  <c:v>1.8888254778888225E-2</c:v>
                </c:pt>
                <c:pt idx="3151">
                  <c:v>1.8888245120693981E-2</c:v>
                </c:pt>
                <c:pt idx="3152">
                  <c:v>1.8888232740277289E-2</c:v>
                </c:pt>
                <c:pt idx="3153">
                  <c:v>1.8888225880324683E-2</c:v>
                </c:pt>
                <c:pt idx="3154">
                  <c:v>1.8888216298149629E-2</c:v>
                </c:pt>
                <c:pt idx="3155">
                  <c:v>1.8888205378244649E-2</c:v>
                </c:pt>
                <c:pt idx="3156">
                  <c:v>1.8888197210138458E-2</c:v>
                </c:pt>
                <c:pt idx="3157">
                  <c:v>1.8888187704062531E-2</c:v>
                </c:pt>
                <c:pt idx="3158">
                  <c:v>1.8888176871127982E-2</c:v>
                </c:pt>
                <c:pt idx="3159">
                  <c:v>1.8888168768169677E-2</c:v>
                </c:pt>
                <c:pt idx="3160">
                  <c:v>1.8888159338272814E-2</c:v>
                </c:pt>
                <c:pt idx="3161">
                  <c:v>1.8888149933635745E-2</c:v>
                </c:pt>
                <c:pt idx="3162">
                  <c:v>1.8888140554498278E-2</c:v>
                </c:pt>
                <c:pt idx="3163">
                  <c:v>1.8888131200700542E-2</c:v>
                </c:pt>
                <c:pt idx="3164">
                  <c:v>1.8888121872242536E-2</c:v>
                </c:pt>
                <c:pt idx="3165">
                  <c:v>1.888811256912426E-2</c:v>
                </c:pt>
                <c:pt idx="3166">
                  <c:v>1.8888103291505587E-2</c:v>
                </c:pt>
                <c:pt idx="3167">
                  <c:v>1.888809403930658E-2</c:v>
                </c:pt>
                <c:pt idx="3168">
                  <c:v>1.8888084812287431E-2</c:v>
                </c:pt>
                <c:pt idx="3169">
                  <c:v>1.8888075610608013E-2</c:v>
                </c:pt>
                <c:pt idx="3170">
                  <c:v>1.8888066434428197E-2</c:v>
                </c:pt>
                <c:pt idx="3171">
                  <c:v>1.8888055978312224E-2</c:v>
                </c:pt>
                <c:pt idx="3172">
                  <c:v>1.8888046856488927E-2</c:v>
                </c:pt>
                <c:pt idx="3173">
                  <c:v>1.8888039057927131E-2</c:v>
                </c:pt>
                <c:pt idx="3174">
                  <c:v>1.8888029983186172E-2</c:v>
                </c:pt>
                <c:pt idx="3175">
                  <c:v>1.888802093386488E-2</c:v>
                </c:pt>
                <c:pt idx="3176">
                  <c:v>1.8888011909803382E-2</c:v>
                </c:pt>
                <c:pt idx="3177">
                  <c:v>1.8888002911241486E-2</c:v>
                </c:pt>
                <c:pt idx="3178">
                  <c:v>1.8887992658003228E-2</c:v>
                </c:pt>
                <c:pt idx="3179">
                  <c:v>1.8887984989977014E-2</c:v>
                </c:pt>
                <c:pt idx="3180">
                  <c:v>1.8887976067434309E-2</c:v>
                </c:pt>
                <c:pt idx="3181">
                  <c:v>1.8887967170311271E-2</c:v>
                </c:pt>
                <c:pt idx="3182">
                  <c:v>1.8887957033220104E-2</c:v>
                </c:pt>
                <c:pt idx="3183">
                  <c:v>1.8887949452084385E-2</c:v>
                </c:pt>
                <c:pt idx="3184">
                  <c:v>1.8887940631060474E-2</c:v>
                </c:pt>
                <c:pt idx="3185">
                  <c:v>1.8887931835376293E-2</c:v>
                </c:pt>
                <c:pt idx="3186">
                  <c:v>1.8887923064951906E-2</c:v>
                </c:pt>
                <c:pt idx="3187">
                  <c:v>1.8887914319947186E-2</c:v>
                </c:pt>
                <c:pt idx="3188">
                  <c:v>1.8887905600522004E-2</c:v>
                </c:pt>
                <c:pt idx="3189">
                  <c:v>1.8888390536213606E-2</c:v>
                </c:pt>
                <c:pt idx="3190">
                  <c:v>1.8887887001080017E-2</c:v>
                </c:pt>
                <c:pt idx="3191">
                  <c:v>1.8887878361191213E-2</c:v>
                </c:pt>
                <c:pt idx="3192">
                  <c:v>1.8887869746802011E-2</c:v>
                </c:pt>
                <c:pt idx="3193">
                  <c:v>1.8887861157512731E-2</c:v>
                </c:pt>
                <c:pt idx="3194">
                  <c:v>1.8887852593882926E-2</c:v>
                </c:pt>
                <c:pt idx="3195">
                  <c:v>1.8887844055512915E-2</c:v>
                </c:pt>
                <c:pt idx="3196">
                  <c:v>1.8887835542402698E-2</c:v>
                </c:pt>
                <c:pt idx="3197">
                  <c:v>1.8887827054792083E-2</c:v>
                </c:pt>
                <c:pt idx="3198">
                  <c:v>1.8887818592441263E-2</c:v>
                </c:pt>
                <c:pt idx="3199">
                  <c:v>1.8887810155590046E-2</c:v>
                </c:pt>
                <c:pt idx="3200">
                  <c:v>1.8887801744078558E-2</c:v>
                </c:pt>
                <c:pt idx="3201">
                  <c:v>1.8887793357826865E-2</c:v>
                </c:pt>
                <c:pt idx="3202">
                  <c:v>1.8887782612981852E-2</c:v>
                </c:pt>
                <c:pt idx="3203">
                  <c:v>1.8887774284843672E-2</c:v>
                </c:pt>
                <c:pt idx="3204">
                  <c:v>1.8887765982045224E-2</c:v>
                </c:pt>
                <c:pt idx="3205">
                  <c:v>1.8887757704426633E-2</c:v>
                </c:pt>
                <c:pt idx="3206">
                  <c:v>1.8887749452387581E-2</c:v>
                </c:pt>
                <c:pt idx="3207">
                  <c:v>1.8887741225768195E-2</c:v>
                </c:pt>
                <c:pt idx="3208">
                  <c:v>1.8887733024328668E-2</c:v>
                </c:pt>
                <c:pt idx="3209">
                  <c:v>1.8887724848388743E-2</c:v>
                </c:pt>
                <c:pt idx="3210">
                  <c:v>1.8887716697868484E-2</c:v>
                </c:pt>
                <c:pt idx="3211">
                  <c:v>1.8887708572528084E-2</c:v>
                </c:pt>
                <c:pt idx="3212">
                  <c:v>1.8887700472687285E-2</c:v>
                </c:pt>
                <c:pt idx="3213">
                  <c:v>1.8887692398106282E-2</c:v>
                </c:pt>
                <c:pt idx="3214">
                  <c:v>1.8887684349104816E-2</c:v>
                </c:pt>
                <c:pt idx="3215">
                  <c:v>1.8889161095949625E-2</c:v>
                </c:pt>
                <c:pt idx="3216">
                  <c:v>1.8887668326881268E-2</c:v>
                </c:pt>
                <c:pt idx="3217">
                  <c:v>1.8887660353898994E-2</c:v>
                </c:pt>
                <c:pt idx="3218">
                  <c:v>1.8887652406336386E-2</c:v>
                </c:pt>
                <c:pt idx="3219">
                  <c:v>1.8887644484113508E-2</c:v>
                </c:pt>
                <c:pt idx="3220">
                  <c:v>1.8887636586990553E-2</c:v>
                </c:pt>
                <c:pt idx="3221">
                  <c:v>1.8887628715607008E-2</c:v>
                </c:pt>
                <c:pt idx="3222">
                  <c:v>1.8887620869403321E-2</c:v>
                </c:pt>
                <c:pt idx="3223">
                  <c:v>1.8887613048539365E-2</c:v>
                </c:pt>
                <c:pt idx="3224">
                  <c:v>1.8887605253015138E-2</c:v>
                </c:pt>
                <c:pt idx="3225">
                  <c:v>1.8887597483070451E-2</c:v>
                </c:pt>
                <c:pt idx="3226">
                  <c:v>1.8887589738385557E-2</c:v>
                </c:pt>
                <c:pt idx="3227">
                  <c:v>1.8887582018960458E-2</c:v>
                </c:pt>
                <c:pt idx="3228">
                  <c:v>1.8887574324955025E-2</c:v>
                </c:pt>
                <c:pt idx="3229">
                  <c:v>1.8887566656369259E-2</c:v>
                </c:pt>
                <c:pt idx="3230">
                  <c:v>1.8887559013203159E-2</c:v>
                </c:pt>
                <c:pt idx="3231">
                  <c:v>1.8887551395216917E-2</c:v>
                </c:pt>
                <c:pt idx="3232">
                  <c:v>1.888754380289015E-2</c:v>
                </c:pt>
                <c:pt idx="3233">
                  <c:v>1.8887536235743241E-2</c:v>
                </c:pt>
                <c:pt idx="3234">
                  <c:v>1.8887528693856126E-2</c:v>
                </c:pt>
                <c:pt idx="3235">
                  <c:v>1.8887521177468614E-2</c:v>
                </c:pt>
                <c:pt idx="3236">
                  <c:v>1.8888502507579119E-2</c:v>
                </c:pt>
                <c:pt idx="3237">
                  <c:v>1.8887506220952588E-2</c:v>
                </c:pt>
                <c:pt idx="3238">
                  <c:v>1.8887498780664203E-2</c:v>
                </c:pt>
                <c:pt idx="3239">
                  <c:v>1.8887491365715547E-2</c:v>
                </c:pt>
                <c:pt idx="3240">
                  <c:v>1.8887479764995163E-2</c:v>
                </c:pt>
                <c:pt idx="3241">
                  <c:v>1.8888465465396465E-2</c:v>
                </c:pt>
                <c:pt idx="3242">
                  <c:v>1.8887469273227708E-2</c:v>
                </c:pt>
                <c:pt idx="3243">
                  <c:v>1.8887461959717911E-2</c:v>
                </c:pt>
                <c:pt idx="3244">
                  <c:v>1.8887454671787651E-2</c:v>
                </c:pt>
                <c:pt idx="3245">
                  <c:v>1.8887447408877378E-2</c:v>
                </c:pt>
                <c:pt idx="3246">
                  <c:v>1.8887440171706515E-2</c:v>
                </c:pt>
                <c:pt idx="3247">
                  <c:v>1.8887432959795447E-2</c:v>
                </c:pt>
                <c:pt idx="3248">
                  <c:v>1.8887425773144173E-2</c:v>
                </c:pt>
                <c:pt idx="3249">
                  <c:v>1.8887418611912565E-2</c:v>
                </c:pt>
                <c:pt idx="3250">
                  <c:v>1.8887411476020688E-2</c:v>
                </c:pt>
                <c:pt idx="3251">
                  <c:v>1.8887404365628413E-2</c:v>
                </c:pt>
                <c:pt idx="3252">
                  <c:v>1.8887397280415996E-2</c:v>
                </c:pt>
                <c:pt idx="3253">
                  <c:v>1.8887390220703182E-2</c:v>
                </c:pt>
                <c:pt idx="3254">
                  <c:v>1.8887383186330098E-2</c:v>
                </c:pt>
                <c:pt idx="3255">
                  <c:v>1.8887376177296744E-2</c:v>
                </c:pt>
                <c:pt idx="3256">
                  <c:v>1.8889349155493562E-2</c:v>
                </c:pt>
                <c:pt idx="3257">
                  <c:v>1.88873622354091E-2</c:v>
                </c:pt>
                <c:pt idx="3258">
                  <c:v>1.8887355302474873E-2</c:v>
                </c:pt>
                <c:pt idx="3259">
                  <c:v>1.8887348394960313E-2</c:v>
                </c:pt>
                <c:pt idx="3260">
                  <c:v>1.8887341512705547E-2</c:v>
                </c:pt>
                <c:pt idx="3261">
                  <c:v>1.8887334655870447E-2</c:v>
                </c:pt>
                <c:pt idx="3262">
                  <c:v>1.8887327824614886E-2</c:v>
                </c:pt>
                <c:pt idx="3263">
                  <c:v>1.8887321018459247E-2</c:v>
                </c:pt>
                <c:pt idx="3264">
                  <c:v>1.888731423780321E-2</c:v>
                </c:pt>
                <c:pt idx="3265">
                  <c:v>1.888730748256684E-2</c:v>
                </c:pt>
                <c:pt idx="3266">
                  <c:v>1.8887300752430392E-2</c:v>
                </c:pt>
                <c:pt idx="3267">
                  <c:v>1.888877904112185E-2</c:v>
                </c:pt>
                <c:pt idx="3268">
                  <c:v>1.8887287368736239E-2</c:v>
                </c:pt>
                <c:pt idx="3269">
                  <c:v>1.888728071485879E-2</c:v>
                </c:pt>
                <c:pt idx="3270">
                  <c:v>1.8887274086401007E-2</c:v>
                </c:pt>
                <c:pt idx="3271">
                  <c:v>1.8887267483203019E-2</c:v>
                </c:pt>
                <c:pt idx="3272">
                  <c:v>1.8887260905584569E-2</c:v>
                </c:pt>
                <c:pt idx="3273">
                  <c:v>1.8887254353145977E-2</c:v>
                </c:pt>
                <c:pt idx="3274">
                  <c:v>1.8887247826127052E-2</c:v>
                </c:pt>
                <c:pt idx="3275">
                  <c:v>1.8887241324607729E-2</c:v>
                </c:pt>
                <c:pt idx="3276">
                  <c:v>1.8887234848188328E-2</c:v>
                </c:pt>
                <c:pt idx="3277">
                  <c:v>1.8887228397348466E-2</c:v>
                </c:pt>
                <c:pt idx="3278">
                  <c:v>1.8887221971848334E-2</c:v>
                </c:pt>
                <c:pt idx="3279">
                  <c:v>1.8887215571687932E-2</c:v>
                </c:pt>
                <c:pt idx="3280">
                  <c:v>1.8887209196867261E-2</c:v>
                </c:pt>
                <c:pt idx="3281">
                  <c:v>1.8887202847466256E-2</c:v>
                </c:pt>
                <c:pt idx="3282">
                  <c:v>1.8887196523325045E-2</c:v>
                </c:pt>
                <c:pt idx="3283">
                  <c:v>1.8887190224763373E-2</c:v>
                </c:pt>
                <c:pt idx="3284">
                  <c:v>1.8887183951381559E-2</c:v>
                </c:pt>
                <c:pt idx="3285">
                  <c:v>1.8887177703419411E-2</c:v>
                </c:pt>
                <c:pt idx="3286">
                  <c:v>1.8887171480956866E-2</c:v>
                </c:pt>
                <c:pt idx="3287">
                  <c:v>1.8887165283674179E-2</c:v>
                </c:pt>
                <c:pt idx="3288">
                  <c:v>1.8888148272564464E-2</c:v>
                </c:pt>
                <c:pt idx="3289">
                  <c:v>1.8887152965367804E-2</c:v>
                </c:pt>
                <c:pt idx="3290">
                  <c:v>1.888714684426418E-2</c:v>
                </c:pt>
                <c:pt idx="3291">
                  <c:v>1.8887140748500286E-2</c:v>
                </c:pt>
                <c:pt idx="3292">
                  <c:v>1.8889114851717181E-2</c:v>
                </c:pt>
                <c:pt idx="3293">
                  <c:v>1.8888613741607774E-2</c:v>
                </c:pt>
                <c:pt idx="3294">
                  <c:v>1.8887122613486795E-2</c:v>
                </c:pt>
                <c:pt idx="3295">
                  <c:v>1.8887116619241695E-2</c:v>
                </c:pt>
                <c:pt idx="3296">
                  <c:v>1.8887110650256389E-2</c:v>
                </c:pt>
                <c:pt idx="3297">
                  <c:v>1.8887104706850621E-2</c:v>
                </c:pt>
                <c:pt idx="3298">
                  <c:v>1.8887098788624712E-2</c:v>
                </c:pt>
                <c:pt idx="3299">
                  <c:v>1.8887092895898405E-2</c:v>
                </c:pt>
                <c:pt idx="3300">
                  <c:v>1.8887087028431893E-2</c:v>
                </c:pt>
                <c:pt idx="3301">
                  <c:v>1.8887081186385046E-2</c:v>
                </c:pt>
                <c:pt idx="3302">
                  <c:v>1.8887075369757866E-2</c:v>
                </c:pt>
                <c:pt idx="3303">
                  <c:v>1.8887069578390481E-2</c:v>
                </c:pt>
                <c:pt idx="3304">
                  <c:v>1.8887063812442761E-2</c:v>
                </c:pt>
                <c:pt idx="3305">
                  <c:v>1.8887058071994645E-2</c:v>
                </c:pt>
                <c:pt idx="3306">
                  <c:v>1.8887052356566514E-2</c:v>
                </c:pt>
                <c:pt idx="3307">
                  <c:v>1.88890269307187E-2</c:v>
                </c:pt>
                <c:pt idx="3308">
                  <c:v>1.8887041002448868E-2</c:v>
                </c:pt>
                <c:pt idx="3309">
                  <c:v>1.8887035363359672E-2</c:v>
                </c:pt>
                <c:pt idx="3310">
                  <c:v>1.8887029749530271E-2</c:v>
                </c:pt>
                <c:pt idx="3311">
                  <c:v>1.8887024161200472E-2</c:v>
                </c:pt>
                <c:pt idx="3312">
                  <c:v>1.8887018598130467E-2</c:v>
                </c:pt>
                <c:pt idx="3313">
                  <c:v>1.8887013060560065E-2</c:v>
                </c:pt>
                <c:pt idx="3314">
                  <c:v>1.8887007548329393E-2</c:v>
                </c:pt>
                <c:pt idx="3315">
                  <c:v>1.8887002061438452E-2</c:v>
                </c:pt>
                <c:pt idx="3316">
                  <c:v>1.8886996599967176E-2</c:v>
                </c:pt>
                <c:pt idx="3317">
                  <c:v>1.8886991163595823E-2</c:v>
                </c:pt>
                <c:pt idx="3318">
                  <c:v>1.8886985752963881E-2</c:v>
                </c:pt>
                <c:pt idx="3319">
                  <c:v>1.8886980367591732E-2</c:v>
                </c:pt>
                <c:pt idx="3320">
                  <c:v>1.8886975007479379E-2</c:v>
                </c:pt>
                <c:pt idx="3321">
                  <c:v>1.8886969672866627E-2</c:v>
                </c:pt>
                <c:pt idx="3322">
                  <c:v>1.888696436351367E-2</c:v>
                </c:pt>
                <c:pt idx="3323">
                  <c:v>1.8886959079660315E-2</c:v>
                </c:pt>
                <c:pt idx="3324">
                  <c:v>1.8886953820986818E-2</c:v>
                </c:pt>
                <c:pt idx="3325">
                  <c:v>1.8886948587812924E-2</c:v>
                </c:pt>
                <c:pt idx="3326">
                  <c:v>1.888694337997876E-2</c:v>
                </c:pt>
                <c:pt idx="3327">
                  <c:v>1.8886938197564263E-2</c:v>
                </c:pt>
                <c:pt idx="3328">
                  <c:v>1.8886933040409559E-2</c:v>
                </c:pt>
                <c:pt idx="3329">
                  <c:v>1.8886927908674522E-2</c:v>
                </c:pt>
                <c:pt idx="3330">
                  <c:v>1.8886922802359152E-2</c:v>
                </c:pt>
                <c:pt idx="3331">
                  <c:v>1.8886917721303575E-2</c:v>
                </c:pt>
                <c:pt idx="3332">
                  <c:v>1.8886912665667666E-2</c:v>
                </c:pt>
                <c:pt idx="3333">
                  <c:v>1.8886907635451422E-2</c:v>
                </c:pt>
                <c:pt idx="3334">
                  <c:v>1.8886902630574909E-2</c:v>
                </c:pt>
                <c:pt idx="3335">
                  <c:v>1.8886897651038126E-2</c:v>
                </c:pt>
                <c:pt idx="3336">
                  <c:v>1.8886892696841073E-2</c:v>
                </c:pt>
                <c:pt idx="3337">
                  <c:v>1.8886887768223559E-2</c:v>
                </c:pt>
                <c:pt idx="3338">
                  <c:v>1.8888368179217352E-2</c:v>
                </c:pt>
                <c:pt idx="3339">
                  <c:v>1.8886877986608042E-2</c:v>
                </c:pt>
                <c:pt idx="3340">
                  <c:v>1.8887862641685516E-2</c:v>
                </c:pt>
                <c:pt idx="3341">
                  <c:v>1.8886868306831062E-2</c:v>
                </c:pt>
                <c:pt idx="3342">
                  <c:v>1.8886863504832263E-2</c:v>
                </c:pt>
                <c:pt idx="3343">
                  <c:v>1.8886858728173195E-2</c:v>
                </c:pt>
                <c:pt idx="3344">
                  <c:v>1.8886853977093665E-2</c:v>
                </c:pt>
                <c:pt idx="3345">
                  <c:v>1.8888333926077028E-2</c:v>
                </c:pt>
                <c:pt idx="3346">
                  <c:v>1.8887834098944012E-2</c:v>
                </c:pt>
                <c:pt idx="3347">
                  <c:v>1.8888324567183368E-2</c:v>
                </c:pt>
                <c:pt idx="3348">
                  <c:v>1.8887824787618968E-2</c:v>
                </c:pt>
                <c:pt idx="3349">
                  <c:v>1.88878201700593E-2</c:v>
                </c:pt>
                <c:pt idx="3350">
                  <c:v>1.8887815577839362E-2</c:v>
                </c:pt>
                <c:pt idx="3351">
                  <c:v>1.8887811010959155E-2</c:v>
                </c:pt>
                <c:pt idx="3352">
                  <c:v>1.8888301613944058E-2</c:v>
                </c:pt>
                <c:pt idx="3353">
                  <c:v>1.8887801953431094E-2</c:v>
                </c:pt>
                <c:pt idx="3354">
                  <c:v>1.8887797462676659E-2</c:v>
                </c:pt>
                <c:pt idx="3355">
                  <c:v>1.8887792997315245E-2</c:v>
                </c:pt>
                <c:pt idx="3356">
                  <c:v>1.8887788557320206E-2</c:v>
                </c:pt>
                <c:pt idx="3357">
                  <c:v>1.888679137740823E-2</c:v>
                </c:pt>
                <c:pt idx="3358">
                  <c:v>1.8887779753455902E-2</c:v>
                </c:pt>
                <c:pt idx="3359">
                  <c:v>1.8887775389613282E-2</c:v>
                </c:pt>
                <c:pt idx="3360">
                  <c:v>1.8887771051083746E-2</c:v>
                </c:pt>
                <c:pt idx="3361">
                  <c:v>1.8887766737947231E-2</c:v>
                </c:pt>
                <c:pt idx="3362">
                  <c:v>1.8888257610443215E-2</c:v>
                </c:pt>
                <c:pt idx="3363">
                  <c:v>1.888775818782662E-2</c:v>
                </c:pt>
                <c:pt idx="3364">
                  <c:v>1.8887753950789232E-2</c:v>
                </c:pt>
                <c:pt idx="3365">
                  <c:v>1.8887749739144866E-2</c:v>
                </c:pt>
                <c:pt idx="3366">
                  <c:v>1.8888240719454608E-2</c:v>
                </c:pt>
                <c:pt idx="3367">
                  <c:v>1.8887741391955259E-2</c:v>
                </c:pt>
                <c:pt idx="3368">
                  <c:v>1.8887737256436665E-2</c:v>
                </c:pt>
                <c:pt idx="3369">
                  <c:v>1.8887733146231156E-2</c:v>
                </c:pt>
                <c:pt idx="3370">
                  <c:v>1.8887729061471958E-2</c:v>
                </c:pt>
                <c:pt idx="3371">
                  <c:v>1.8887725002025846E-2</c:v>
                </c:pt>
                <c:pt idx="3372">
                  <c:v>1.8887720968026045E-2</c:v>
                </c:pt>
                <c:pt idx="3373">
                  <c:v>1.8887716959312684E-2</c:v>
                </c:pt>
                <c:pt idx="3374">
                  <c:v>1.8887712976018989E-2</c:v>
                </c:pt>
                <c:pt idx="3375">
                  <c:v>1.888770901809167E-2</c:v>
                </c:pt>
                <c:pt idx="3376">
                  <c:v>1.8887705085504081E-2</c:v>
                </c:pt>
                <c:pt idx="3377">
                  <c:v>1.8887701178362803E-2</c:v>
                </c:pt>
                <c:pt idx="3378">
                  <c:v>1.8887697296534611E-2</c:v>
                </c:pt>
                <c:pt idx="3379">
                  <c:v>1.8888188627503855E-2</c:v>
                </c:pt>
                <c:pt idx="3380">
                  <c:v>1.8888184798027119E-2</c:v>
                </c:pt>
                <c:pt idx="3381">
                  <c:v>1.8887685803328225E-2</c:v>
                </c:pt>
                <c:pt idx="3382">
                  <c:v>1.8887682022965535E-2</c:v>
                </c:pt>
                <c:pt idx="3383">
                  <c:v>1.8887678267995867E-2</c:v>
                </c:pt>
                <c:pt idx="3384">
                  <c:v>1.8887674538392574E-2</c:v>
                </c:pt>
                <c:pt idx="3385">
                  <c:v>1.8888166031318931E-2</c:v>
                </c:pt>
                <c:pt idx="3386">
                  <c:v>1.8887667155338406E-2</c:v>
                </c:pt>
                <c:pt idx="3387">
                  <c:v>1.888766350183424E-2</c:v>
                </c:pt>
                <c:pt idx="3388">
                  <c:v>1.888765987374974E-2</c:v>
                </c:pt>
                <c:pt idx="3389">
                  <c:v>1.8887656271031616E-2</c:v>
                </c:pt>
                <c:pt idx="3390">
                  <c:v>1.8886660808892231E-2</c:v>
                </c:pt>
                <c:pt idx="3391">
                  <c:v>1.8887649141641205E-2</c:v>
                </c:pt>
                <c:pt idx="3392">
                  <c:v>1.8887645615075499E-2</c:v>
                </c:pt>
                <c:pt idx="3393">
                  <c:v>1.8887642113796232E-2</c:v>
                </c:pt>
                <c:pt idx="3394">
                  <c:v>1.8887638637909987E-2</c:v>
                </c:pt>
                <c:pt idx="3395">
                  <c:v>1.8887635187416763E-2</c:v>
                </c:pt>
                <c:pt idx="3396">
                  <c:v>1.8888622209757955E-2</c:v>
                </c:pt>
                <c:pt idx="3397">
                  <c:v>1.8888123579157146E-2</c:v>
                </c:pt>
                <c:pt idx="3398">
                  <c:v>1.8887624988108698E-2</c:v>
                </c:pt>
                <c:pt idx="3399">
                  <c:v>1.8888116859012705E-2</c:v>
                </c:pt>
                <c:pt idx="3400">
                  <c:v>1.888761831547292E-2</c:v>
                </c:pt>
                <c:pt idx="3401">
                  <c:v>1.888761501717795E-2</c:v>
                </c:pt>
                <c:pt idx="3402">
                  <c:v>1.8887611744276001E-2</c:v>
                </c:pt>
                <c:pt idx="3403">
                  <c:v>1.8887608496740427E-2</c:v>
                </c:pt>
                <c:pt idx="3404">
                  <c:v>1.8888100502696403E-2</c:v>
                </c:pt>
                <c:pt idx="3405">
                  <c:v>1.8887602077795052E-2</c:v>
                </c:pt>
                <c:pt idx="3406">
                  <c:v>1.8887598906358605E-2</c:v>
                </c:pt>
                <c:pt idx="3407">
                  <c:v>1.8887595760341824E-2</c:v>
                </c:pt>
                <c:pt idx="3408">
                  <c:v>1.8887592639611483E-2</c:v>
                </c:pt>
                <c:pt idx="3409">
                  <c:v>1.8887589544327454E-2</c:v>
                </c:pt>
                <c:pt idx="3410">
                  <c:v>1.8887586474409801E-2</c:v>
                </c:pt>
                <c:pt idx="3411">
                  <c:v>1.8887583429831878E-2</c:v>
                </c:pt>
                <c:pt idx="3412">
                  <c:v>1.8886588264681592E-2</c:v>
                </c:pt>
                <c:pt idx="3413">
                  <c:v>1.8887577416828449E-2</c:v>
                </c:pt>
                <c:pt idx="3414">
                  <c:v>1.8887574448376299E-2</c:v>
                </c:pt>
                <c:pt idx="3415">
                  <c:v>1.8888066751574506E-2</c:v>
                </c:pt>
                <c:pt idx="3416">
                  <c:v>1.8887568587571124E-2</c:v>
                </c:pt>
                <c:pt idx="3417">
                  <c:v>1.88875656952181E-2</c:v>
                </c:pt>
                <c:pt idx="3418">
                  <c:v>1.8888058079551406E-2</c:v>
                </c:pt>
                <c:pt idx="3419">
                  <c:v>1.8887559986691116E-2</c:v>
                </c:pt>
                <c:pt idx="3420">
                  <c:v>1.8887557170463865E-2</c:v>
                </c:pt>
                <c:pt idx="3421">
                  <c:v>1.8887554379602989E-2</c:v>
                </c:pt>
                <c:pt idx="3422">
                  <c:v>1.8887551614108489E-2</c:v>
                </c:pt>
                <c:pt idx="3423">
                  <c:v>1.888754887400701E-2</c:v>
                </c:pt>
                <c:pt idx="3424">
                  <c:v>1.8887546159325197E-2</c:v>
                </c:pt>
                <c:pt idx="3425">
                  <c:v>1.8887543469929824E-2</c:v>
                </c:pt>
                <c:pt idx="3426">
                  <c:v>1.8887540805954117E-2</c:v>
                </c:pt>
                <c:pt idx="3427">
                  <c:v>1.8887538167291495E-2</c:v>
                </c:pt>
                <c:pt idx="3428">
                  <c:v>1.888753555404854E-2</c:v>
                </c:pt>
                <c:pt idx="3429">
                  <c:v>1.888753296617196E-2</c:v>
                </c:pt>
                <c:pt idx="3430">
                  <c:v>1.8887530403661756E-2</c:v>
                </c:pt>
                <c:pt idx="3431">
                  <c:v>1.8888023139520538E-2</c:v>
                </c:pt>
                <c:pt idx="3432">
                  <c:v>1.8888020629428404E-2</c:v>
                </c:pt>
                <c:pt idx="3433">
                  <c:v>1.8887522868382689E-2</c:v>
                </c:pt>
                <c:pt idx="3434">
                  <c:v>1.8887520407364633E-2</c:v>
                </c:pt>
                <c:pt idx="3435">
                  <c:v>1.8887517971712953E-2</c:v>
                </c:pt>
                <c:pt idx="3436">
                  <c:v>1.8887515561427648E-2</c:v>
                </c:pt>
                <c:pt idx="3437">
                  <c:v>1.8888008459603256E-2</c:v>
                </c:pt>
                <c:pt idx="3438">
                  <c:v>1.888751081692952E-2</c:v>
                </c:pt>
                <c:pt idx="3439">
                  <c:v>1.8887508482823279E-2</c:v>
                </c:pt>
                <c:pt idx="3440">
                  <c:v>1.8887506174003477E-2</c:v>
                </c:pt>
                <c:pt idx="3441">
                  <c:v>1.8887503890603341E-2</c:v>
                </c:pt>
                <c:pt idx="3442">
                  <c:v>1.8887996924090711E-2</c:v>
                </c:pt>
                <c:pt idx="3443">
                  <c:v>1.8887499399875551E-2</c:v>
                </c:pt>
                <c:pt idx="3444">
                  <c:v>1.8887497192547897E-2</c:v>
                </c:pt>
                <c:pt idx="3445">
                  <c:v>1.8887495010613264E-2</c:v>
                </c:pt>
                <c:pt idx="3446">
                  <c:v>1.8887492854045007E-2</c:v>
                </c:pt>
                <c:pt idx="3447">
                  <c:v>1.8887490722843125E-2</c:v>
                </c:pt>
                <c:pt idx="3448">
                  <c:v>1.888748861706091E-2</c:v>
                </c:pt>
                <c:pt idx="3449">
                  <c:v>1.8886990366033807E-2</c:v>
                </c:pt>
                <c:pt idx="3450">
                  <c:v>1.8886493049246056E-2</c:v>
                </c:pt>
                <c:pt idx="3451">
                  <c:v>1.8886491027023666E-2</c:v>
                </c:pt>
                <c:pt idx="3452">
                  <c:v>1.8886488746927554E-2</c:v>
                </c:pt>
                <c:pt idx="3453">
                  <c:v>1.8886487058598078E-2</c:v>
                </c:pt>
                <c:pt idx="3454">
                  <c:v>1.8886485112474816E-2</c:v>
                </c:pt>
                <c:pt idx="3455">
                  <c:v>1.8886483191691283E-2</c:v>
                </c:pt>
                <c:pt idx="3456">
                  <c:v>1.8886481027582391E-2</c:v>
                </c:pt>
                <c:pt idx="3457">
                  <c:v>1.8886479426223346E-2</c:v>
                </c:pt>
                <c:pt idx="3458">
                  <c:v>1.8886477581618877E-2</c:v>
                </c:pt>
                <c:pt idx="3459">
                  <c:v>1.8886475762354138E-2</c:v>
                </c:pt>
                <c:pt idx="3460">
                  <c:v>1.8886473968269257E-2</c:v>
                </c:pt>
                <c:pt idx="3461">
                  <c:v>1.8886472199763915E-2</c:v>
                </c:pt>
                <c:pt idx="3462">
                  <c:v>1.8886470456678239E-2</c:v>
                </c:pt>
                <c:pt idx="3463">
                  <c:v>1.8886468252601318E-2</c:v>
                </c:pt>
                <c:pt idx="3464">
                  <c:v>1.8886467046366207E-2</c:v>
                </c:pt>
                <c:pt idx="3465">
                  <c:v>1.8886465379299722E-2</c:v>
                </c:pt>
                <c:pt idx="3466">
                  <c:v>1.8886463737493031E-2</c:v>
                </c:pt>
                <c:pt idx="3467">
                  <c:v>1.8886461892249073E-2</c:v>
                </c:pt>
                <c:pt idx="3468">
                  <c:v>1.8886460530058713E-2</c:v>
                </c:pt>
                <c:pt idx="3469">
                  <c:v>1.8886458964511021E-2</c:v>
                </c:pt>
                <c:pt idx="3470">
                  <c:v>1.8886457206317431E-2</c:v>
                </c:pt>
                <c:pt idx="3471">
                  <c:v>1.8886455909434829E-2</c:v>
                </c:pt>
                <c:pt idx="3472">
                  <c:v>1.8886454419906329E-2</c:v>
                </c:pt>
                <c:pt idx="3473">
                  <c:v>1.8886452955797495E-2</c:v>
                </c:pt>
                <c:pt idx="3474">
                  <c:v>1.8886451517028391E-2</c:v>
                </c:pt>
                <c:pt idx="3475">
                  <c:v>1.8886450103599017E-2</c:v>
                </c:pt>
                <c:pt idx="3476">
                  <c:v>1.8886448715509374E-2</c:v>
                </c:pt>
                <c:pt idx="3477">
                  <c:v>1.8886447352919333E-2</c:v>
                </c:pt>
                <c:pt idx="3478">
                  <c:v>1.8886446015589087E-2</c:v>
                </c:pt>
                <c:pt idx="3479">
                  <c:v>1.8886444703678507E-2</c:v>
                </c:pt>
                <c:pt idx="3480">
                  <c:v>1.8886443417107657E-2</c:v>
                </c:pt>
                <c:pt idx="3481">
                  <c:v>1.8886442155956473E-2</c:v>
                </c:pt>
                <c:pt idx="3482">
                  <c:v>1.8886440920065084E-2</c:v>
                </c:pt>
                <c:pt idx="3483">
                  <c:v>1.8886439538849942E-2</c:v>
                </c:pt>
                <c:pt idx="3484">
                  <c:v>1.8886438357315072E-2</c:v>
                </c:pt>
                <c:pt idx="3485">
                  <c:v>1.8886437364908915E-2</c:v>
                </c:pt>
                <c:pt idx="3486">
                  <c:v>1.8886436230536319E-2</c:v>
                </c:pt>
                <c:pt idx="3487">
                  <c:v>1.8886435121583389E-2</c:v>
                </c:pt>
                <c:pt idx="3488">
                  <c:v>1.888643403797019E-2</c:v>
                </c:pt>
                <c:pt idx="3489">
                  <c:v>1.8886432979616785E-2</c:v>
                </c:pt>
                <c:pt idx="3490">
                  <c:v>1.8886431801359294E-2</c:v>
                </c:pt>
                <c:pt idx="3491">
                  <c:v>1.8886430939328847E-2</c:v>
                </c:pt>
                <c:pt idx="3492">
                  <c:v>1.8886429957234441E-2</c:v>
                </c:pt>
                <c:pt idx="3493">
                  <c:v>1.8886429000479765E-2</c:v>
                </c:pt>
                <c:pt idx="3494">
                  <c:v>1.8886427938049621E-2</c:v>
                </c:pt>
                <c:pt idx="3495">
                  <c:v>1.8886427163069541E-2</c:v>
                </c:pt>
                <c:pt idx="3496">
                  <c:v>1.8886426282334057E-2</c:v>
                </c:pt>
                <c:pt idx="3497">
                  <c:v>1.8886425427018239E-2</c:v>
                </c:pt>
                <c:pt idx="3498">
                  <c:v>1.8886424597281959E-2</c:v>
                </c:pt>
                <c:pt idx="3499">
                  <c:v>1.8886423792645601E-2</c:v>
                </c:pt>
                <c:pt idx="3500">
                  <c:v>1.8886423013508846E-2</c:v>
                </c:pt>
                <c:pt idx="3501">
                  <c:v>1.8886917513909474E-2</c:v>
                </c:pt>
                <c:pt idx="3502">
                  <c:v>1.8886421429176181E-2</c:v>
                </c:pt>
                <c:pt idx="3503">
                  <c:v>1.8886420729815612E-2</c:v>
                </c:pt>
                <c:pt idx="3504">
                  <c:v>1.8886420055714837E-2</c:v>
                </c:pt>
                <c:pt idx="3505">
                  <c:v>1.8886419406953792E-2</c:v>
                </c:pt>
                <c:pt idx="3506">
                  <c:v>1.8886418783612413E-2</c:v>
                </c:pt>
                <c:pt idx="3507">
                  <c:v>1.8886418185690701E-2</c:v>
                </c:pt>
                <c:pt idx="3508">
                  <c:v>1.8886417613028783E-2</c:v>
                </c:pt>
                <c:pt idx="3509">
                  <c:v>1.8886417065786532E-2</c:v>
                </c:pt>
                <c:pt idx="3510">
                  <c:v>1.8886416543963946E-2</c:v>
                </c:pt>
                <c:pt idx="3511">
                  <c:v>1.8886416047481092E-2</c:v>
                </c:pt>
                <c:pt idx="3512">
                  <c:v>1.8886415576258031E-2</c:v>
                </c:pt>
                <c:pt idx="3513">
                  <c:v>1.8886415130614509E-2</c:v>
                </c:pt>
                <c:pt idx="3514">
                  <c:v>1.8886414710230781E-2</c:v>
                </c:pt>
                <c:pt idx="3515">
                  <c:v>1.8886414315106848E-2</c:v>
                </c:pt>
                <c:pt idx="3516">
                  <c:v>1.8886413945482516E-2</c:v>
                </c:pt>
                <c:pt idx="3517">
                  <c:v>1.888641350743292E-2</c:v>
                </c:pt>
                <c:pt idx="3518">
                  <c:v>1.8886413195762231E-2</c:v>
                </c:pt>
                <c:pt idx="3519">
                  <c:v>1.8886412909431272E-2</c:v>
                </c:pt>
                <c:pt idx="3520">
                  <c:v>1.8886412648519979E-2</c:v>
                </c:pt>
                <c:pt idx="3521">
                  <c:v>1.8886412412948417E-2</c:v>
                </c:pt>
                <c:pt idx="3522">
                  <c:v>1.8886412202796521E-2</c:v>
                </c:pt>
                <c:pt idx="3523">
                  <c:v>1.8886412017904419E-2</c:v>
                </c:pt>
                <c:pt idx="3524">
                  <c:v>1.888641185851192E-2</c:v>
                </c:pt>
                <c:pt idx="3525">
                  <c:v>1.8886411724459151E-2</c:v>
                </c:pt>
                <c:pt idx="3526">
                  <c:v>1.8886411615666177E-2</c:v>
                </c:pt>
                <c:pt idx="3527">
                  <c:v>1.888789780565725E-2</c:v>
                </c:pt>
                <c:pt idx="3528">
                  <c:v>1.8886411474419162E-2</c:v>
                </c:pt>
                <c:pt idx="3529">
                  <c:v>1.8886411441805251E-2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01312"/>
        <c:axId val="535902848"/>
      </c:lineChart>
      <c:dateAx>
        <c:axId val="53590131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028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5902848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590131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42573</c:v>
                </c:pt>
                <c:pt idx="1">
                  <c:v>42576</c:v>
                </c:pt>
                <c:pt idx="2">
                  <c:v>42577</c:v>
                </c:pt>
                <c:pt idx="3">
                  <c:v>42578</c:v>
                </c:pt>
                <c:pt idx="4">
                  <c:v>42579</c:v>
                </c:pt>
                <c:pt idx="5">
                  <c:v>42580</c:v>
                </c:pt>
                <c:pt idx="6">
                  <c:v>42583</c:v>
                </c:pt>
                <c:pt idx="7">
                  <c:v>42584</c:v>
                </c:pt>
                <c:pt idx="8">
                  <c:v>42585</c:v>
                </c:pt>
                <c:pt idx="9">
                  <c:v>42586</c:v>
                </c:pt>
                <c:pt idx="10">
                  <c:v>42587</c:v>
                </c:pt>
                <c:pt idx="11">
                  <c:v>42590</c:v>
                </c:pt>
                <c:pt idx="12">
                  <c:v>42591</c:v>
                </c:pt>
                <c:pt idx="13">
                  <c:v>42592</c:v>
                </c:pt>
                <c:pt idx="14">
                  <c:v>42593</c:v>
                </c:pt>
                <c:pt idx="15">
                  <c:v>42594</c:v>
                </c:pt>
                <c:pt idx="16">
                  <c:v>42597</c:v>
                </c:pt>
                <c:pt idx="17">
                  <c:v>42598</c:v>
                </c:pt>
                <c:pt idx="18">
                  <c:v>42599</c:v>
                </c:pt>
                <c:pt idx="19">
                  <c:v>42600</c:v>
                </c:pt>
                <c:pt idx="20">
                  <c:v>42601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42612</c:v>
                </c:pt>
                <c:pt idx="27">
                  <c:v>42613</c:v>
                </c:pt>
                <c:pt idx="28">
                  <c:v>42614</c:v>
                </c:pt>
                <c:pt idx="29">
                  <c:v>42615</c:v>
                </c:pt>
                <c:pt idx="30">
                  <c:v>42619</c:v>
                </c:pt>
                <c:pt idx="31">
                  <c:v>42619</c:v>
                </c:pt>
                <c:pt idx="32">
                  <c:v>42620</c:v>
                </c:pt>
                <c:pt idx="33">
                  <c:v>42621</c:v>
                </c:pt>
                <c:pt idx="34">
                  <c:v>42622</c:v>
                </c:pt>
                <c:pt idx="35">
                  <c:v>42625</c:v>
                </c:pt>
                <c:pt idx="36">
                  <c:v>42626</c:v>
                </c:pt>
                <c:pt idx="37">
                  <c:v>42627</c:v>
                </c:pt>
                <c:pt idx="38">
                  <c:v>42628</c:v>
                </c:pt>
                <c:pt idx="39">
                  <c:v>42629</c:v>
                </c:pt>
                <c:pt idx="40">
                  <c:v>42632</c:v>
                </c:pt>
                <c:pt idx="41">
                  <c:v>42633</c:v>
                </c:pt>
                <c:pt idx="42">
                  <c:v>42634</c:v>
                </c:pt>
                <c:pt idx="43">
                  <c:v>42635</c:v>
                </c:pt>
                <c:pt idx="44">
                  <c:v>42636</c:v>
                </c:pt>
                <c:pt idx="45">
                  <c:v>42639</c:v>
                </c:pt>
                <c:pt idx="46">
                  <c:v>42640</c:v>
                </c:pt>
                <c:pt idx="47">
                  <c:v>42641</c:v>
                </c:pt>
                <c:pt idx="48">
                  <c:v>42642</c:v>
                </c:pt>
                <c:pt idx="49">
                  <c:v>42643</c:v>
                </c:pt>
                <c:pt idx="50">
                  <c:v>42646</c:v>
                </c:pt>
                <c:pt idx="51">
                  <c:v>42647</c:v>
                </c:pt>
                <c:pt idx="52">
                  <c:v>42648</c:v>
                </c:pt>
                <c:pt idx="53">
                  <c:v>42649</c:v>
                </c:pt>
                <c:pt idx="54">
                  <c:v>42650</c:v>
                </c:pt>
                <c:pt idx="55">
                  <c:v>42654</c:v>
                </c:pt>
                <c:pt idx="56">
                  <c:v>42654</c:v>
                </c:pt>
                <c:pt idx="57">
                  <c:v>42655</c:v>
                </c:pt>
                <c:pt idx="58">
                  <c:v>42656</c:v>
                </c:pt>
                <c:pt idx="59">
                  <c:v>42657</c:v>
                </c:pt>
                <c:pt idx="60">
                  <c:v>42660</c:v>
                </c:pt>
                <c:pt idx="61">
                  <c:v>42661</c:v>
                </c:pt>
                <c:pt idx="62">
                  <c:v>42662</c:v>
                </c:pt>
                <c:pt idx="63">
                  <c:v>42663</c:v>
                </c:pt>
                <c:pt idx="64">
                  <c:v>42664</c:v>
                </c:pt>
                <c:pt idx="65">
                  <c:v>42667</c:v>
                </c:pt>
                <c:pt idx="66">
                  <c:v>42668</c:v>
                </c:pt>
                <c:pt idx="67">
                  <c:v>42669</c:v>
                </c:pt>
                <c:pt idx="68">
                  <c:v>42670</c:v>
                </c:pt>
                <c:pt idx="69">
                  <c:v>42671</c:v>
                </c:pt>
                <c:pt idx="70">
                  <c:v>42674</c:v>
                </c:pt>
                <c:pt idx="71">
                  <c:v>42675</c:v>
                </c:pt>
                <c:pt idx="72">
                  <c:v>42676</c:v>
                </c:pt>
                <c:pt idx="73">
                  <c:v>42677</c:v>
                </c:pt>
                <c:pt idx="74">
                  <c:v>42678</c:v>
                </c:pt>
                <c:pt idx="75">
                  <c:v>42681</c:v>
                </c:pt>
                <c:pt idx="76">
                  <c:v>42682</c:v>
                </c:pt>
                <c:pt idx="77">
                  <c:v>42683</c:v>
                </c:pt>
                <c:pt idx="78">
                  <c:v>42684</c:v>
                </c:pt>
                <c:pt idx="79">
                  <c:v>42688</c:v>
                </c:pt>
                <c:pt idx="80">
                  <c:v>42688</c:v>
                </c:pt>
                <c:pt idx="81">
                  <c:v>42689</c:v>
                </c:pt>
                <c:pt idx="82">
                  <c:v>42690</c:v>
                </c:pt>
                <c:pt idx="83">
                  <c:v>42691</c:v>
                </c:pt>
                <c:pt idx="84">
                  <c:v>42692</c:v>
                </c:pt>
                <c:pt idx="85">
                  <c:v>42695</c:v>
                </c:pt>
                <c:pt idx="86">
                  <c:v>42696</c:v>
                </c:pt>
                <c:pt idx="87">
                  <c:v>42697</c:v>
                </c:pt>
                <c:pt idx="88">
                  <c:v>42699</c:v>
                </c:pt>
                <c:pt idx="89">
                  <c:v>42699</c:v>
                </c:pt>
                <c:pt idx="90">
                  <c:v>42702</c:v>
                </c:pt>
                <c:pt idx="91">
                  <c:v>42703</c:v>
                </c:pt>
                <c:pt idx="92">
                  <c:v>42704</c:v>
                </c:pt>
                <c:pt idx="93">
                  <c:v>42705</c:v>
                </c:pt>
                <c:pt idx="94">
                  <c:v>42706</c:v>
                </c:pt>
                <c:pt idx="95">
                  <c:v>42709</c:v>
                </c:pt>
                <c:pt idx="96">
                  <c:v>42710</c:v>
                </c:pt>
                <c:pt idx="97">
                  <c:v>42711</c:v>
                </c:pt>
                <c:pt idx="98">
                  <c:v>42712</c:v>
                </c:pt>
                <c:pt idx="99">
                  <c:v>42713</c:v>
                </c:pt>
                <c:pt idx="100">
                  <c:v>42716</c:v>
                </c:pt>
                <c:pt idx="101">
                  <c:v>42717</c:v>
                </c:pt>
                <c:pt idx="102">
                  <c:v>42718</c:v>
                </c:pt>
                <c:pt idx="103">
                  <c:v>42719</c:v>
                </c:pt>
                <c:pt idx="104">
                  <c:v>42720</c:v>
                </c:pt>
                <c:pt idx="105">
                  <c:v>42723</c:v>
                </c:pt>
                <c:pt idx="106">
                  <c:v>42724</c:v>
                </c:pt>
                <c:pt idx="107">
                  <c:v>42725</c:v>
                </c:pt>
                <c:pt idx="108">
                  <c:v>42726</c:v>
                </c:pt>
                <c:pt idx="109">
                  <c:v>42727</c:v>
                </c:pt>
                <c:pt idx="110">
                  <c:v>42732</c:v>
                </c:pt>
                <c:pt idx="111">
                  <c:v>42733</c:v>
                </c:pt>
                <c:pt idx="112">
                  <c:v>42734</c:v>
                </c:pt>
                <c:pt idx="113">
                  <c:v>42738</c:v>
                </c:pt>
                <c:pt idx="114">
                  <c:v>42739</c:v>
                </c:pt>
                <c:pt idx="115">
                  <c:v>42740</c:v>
                </c:pt>
                <c:pt idx="116">
                  <c:v>42741</c:v>
                </c:pt>
                <c:pt idx="117">
                  <c:v>42744</c:v>
                </c:pt>
                <c:pt idx="118">
                  <c:v>42745</c:v>
                </c:pt>
                <c:pt idx="119">
                  <c:v>42746</c:v>
                </c:pt>
                <c:pt idx="120">
                  <c:v>42747</c:v>
                </c:pt>
                <c:pt idx="121">
                  <c:v>42748</c:v>
                </c:pt>
                <c:pt idx="122">
                  <c:v>42752</c:v>
                </c:pt>
                <c:pt idx="123">
                  <c:v>42752</c:v>
                </c:pt>
                <c:pt idx="124">
                  <c:v>42753</c:v>
                </c:pt>
                <c:pt idx="125">
                  <c:v>42754</c:v>
                </c:pt>
                <c:pt idx="126">
                  <c:v>42755</c:v>
                </c:pt>
                <c:pt idx="127">
                  <c:v>42758</c:v>
                </c:pt>
                <c:pt idx="128">
                  <c:v>42759</c:v>
                </c:pt>
                <c:pt idx="129">
                  <c:v>42760</c:v>
                </c:pt>
                <c:pt idx="130">
                  <c:v>42761</c:v>
                </c:pt>
                <c:pt idx="131">
                  <c:v>42762</c:v>
                </c:pt>
                <c:pt idx="132">
                  <c:v>42765</c:v>
                </c:pt>
                <c:pt idx="133">
                  <c:v>42766</c:v>
                </c:pt>
                <c:pt idx="134">
                  <c:v>42767</c:v>
                </c:pt>
                <c:pt idx="135">
                  <c:v>42768</c:v>
                </c:pt>
                <c:pt idx="136">
                  <c:v>42769</c:v>
                </c:pt>
                <c:pt idx="137">
                  <c:v>42772</c:v>
                </c:pt>
                <c:pt idx="138">
                  <c:v>42773</c:v>
                </c:pt>
                <c:pt idx="139">
                  <c:v>42774</c:v>
                </c:pt>
                <c:pt idx="140">
                  <c:v>42775</c:v>
                </c:pt>
                <c:pt idx="141">
                  <c:v>42776</c:v>
                </c:pt>
                <c:pt idx="142">
                  <c:v>42779</c:v>
                </c:pt>
                <c:pt idx="143">
                  <c:v>42780</c:v>
                </c:pt>
                <c:pt idx="144">
                  <c:v>42781</c:v>
                </c:pt>
                <c:pt idx="145">
                  <c:v>42782</c:v>
                </c:pt>
                <c:pt idx="146">
                  <c:v>42783</c:v>
                </c:pt>
                <c:pt idx="147">
                  <c:v>42787</c:v>
                </c:pt>
                <c:pt idx="148">
                  <c:v>42787</c:v>
                </c:pt>
                <c:pt idx="149">
                  <c:v>42788</c:v>
                </c:pt>
                <c:pt idx="150">
                  <c:v>42789</c:v>
                </c:pt>
                <c:pt idx="151">
                  <c:v>42790</c:v>
                </c:pt>
                <c:pt idx="152">
                  <c:v>42793</c:v>
                </c:pt>
                <c:pt idx="153">
                  <c:v>42794</c:v>
                </c:pt>
                <c:pt idx="154">
                  <c:v>42795</c:v>
                </c:pt>
                <c:pt idx="155">
                  <c:v>42796</c:v>
                </c:pt>
                <c:pt idx="156">
                  <c:v>42797</c:v>
                </c:pt>
                <c:pt idx="157">
                  <c:v>42800</c:v>
                </c:pt>
                <c:pt idx="158">
                  <c:v>42801</c:v>
                </c:pt>
                <c:pt idx="159">
                  <c:v>42802</c:v>
                </c:pt>
                <c:pt idx="160">
                  <c:v>42803</c:v>
                </c:pt>
                <c:pt idx="161">
                  <c:v>42804</c:v>
                </c:pt>
                <c:pt idx="162">
                  <c:v>42807</c:v>
                </c:pt>
                <c:pt idx="163">
                  <c:v>42808</c:v>
                </c:pt>
                <c:pt idx="164">
                  <c:v>42809</c:v>
                </c:pt>
                <c:pt idx="165">
                  <c:v>42810</c:v>
                </c:pt>
                <c:pt idx="166">
                  <c:v>42811</c:v>
                </c:pt>
                <c:pt idx="167">
                  <c:v>42814</c:v>
                </c:pt>
                <c:pt idx="168">
                  <c:v>42815</c:v>
                </c:pt>
                <c:pt idx="169">
                  <c:v>42816</c:v>
                </c:pt>
                <c:pt idx="170">
                  <c:v>42817</c:v>
                </c:pt>
                <c:pt idx="171">
                  <c:v>42818</c:v>
                </c:pt>
                <c:pt idx="172">
                  <c:v>42821</c:v>
                </c:pt>
                <c:pt idx="173">
                  <c:v>42822</c:v>
                </c:pt>
                <c:pt idx="174">
                  <c:v>42823</c:v>
                </c:pt>
                <c:pt idx="175">
                  <c:v>42824</c:v>
                </c:pt>
                <c:pt idx="176">
                  <c:v>42825</c:v>
                </c:pt>
                <c:pt idx="177">
                  <c:v>42828</c:v>
                </c:pt>
                <c:pt idx="178">
                  <c:v>42829</c:v>
                </c:pt>
                <c:pt idx="179">
                  <c:v>42830</c:v>
                </c:pt>
                <c:pt idx="180">
                  <c:v>42831</c:v>
                </c:pt>
                <c:pt idx="181">
                  <c:v>42832</c:v>
                </c:pt>
                <c:pt idx="182">
                  <c:v>42835</c:v>
                </c:pt>
                <c:pt idx="183">
                  <c:v>42836</c:v>
                </c:pt>
                <c:pt idx="184">
                  <c:v>42837</c:v>
                </c:pt>
                <c:pt idx="185">
                  <c:v>42838</c:v>
                </c:pt>
                <c:pt idx="186">
                  <c:v>42843</c:v>
                </c:pt>
                <c:pt idx="187">
                  <c:v>42844</c:v>
                </c:pt>
                <c:pt idx="188">
                  <c:v>42845</c:v>
                </c:pt>
                <c:pt idx="189">
                  <c:v>42846</c:v>
                </c:pt>
                <c:pt idx="190">
                  <c:v>42849</c:v>
                </c:pt>
                <c:pt idx="191">
                  <c:v>42850</c:v>
                </c:pt>
                <c:pt idx="192">
                  <c:v>42851</c:v>
                </c:pt>
                <c:pt idx="193">
                  <c:v>42852</c:v>
                </c:pt>
                <c:pt idx="194">
                  <c:v>42853</c:v>
                </c:pt>
                <c:pt idx="195">
                  <c:v>42857</c:v>
                </c:pt>
                <c:pt idx="196">
                  <c:v>42858</c:v>
                </c:pt>
                <c:pt idx="197">
                  <c:v>42859</c:v>
                </c:pt>
                <c:pt idx="198">
                  <c:v>42860</c:v>
                </c:pt>
                <c:pt idx="199">
                  <c:v>42863</c:v>
                </c:pt>
                <c:pt idx="200">
                  <c:v>42864</c:v>
                </c:pt>
                <c:pt idx="201">
                  <c:v>42865</c:v>
                </c:pt>
                <c:pt idx="202">
                  <c:v>42866</c:v>
                </c:pt>
                <c:pt idx="203">
                  <c:v>42867</c:v>
                </c:pt>
                <c:pt idx="204">
                  <c:v>42870</c:v>
                </c:pt>
                <c:pt idx="205">
                  <c:v>42871</c:v>
                </c:pt>
                <c:pt idx="206">
                  <c:v>42872</c:v>
                </c:pt>
                <c:pt idx="207">
                  <c:v>42873</c:v>
                </c:pt>
                <c:pt idx="208">
                  <c:v>42874</c:v>
                </c:pt>
                <c:pt idx="209">
                  <c:v>42877</c:v>
                </c:pt>
                <c:pt idx="210">
                  <c:v>42878</c:v>
                </c:pt>
                <c:pt idx="211">
                  <c:v>42879</c:v>
                </c:pt>
                <c:pt idx="212">
                  <c:v>42880</c:v>
                </c:pt>
                <c:pt idx="213">
                  <c:v>42881</c:v>
                </c:pt>
                <c:pt idx="214">
                  <c:v>42885</c:v>
                </c:pt>
                <c:pt idx="215">
                  <c:v>42886</c:v>
                </c:pt>
                <c:pt idx="216">
                  <c:v>42887</c:v>
                </c:pt>
                <c:pt idx="217">
                  <c:v>42888</c:v>
                </c:pt>
                <c:pt idx="218">
                  <c:v>42891</c:v>
                </c:pt>
                <c:pt idx="219">
                  <c:v>42892</c:v>
                </c:pt>
                <c:pt idx="220">
                  <c:v>42893</c:v>
                </c:pt>
                <c:pt idx="221">
                  <c:v>42894</c:v>
                </c:pt>
                <c:pt idx="222">
                  <c:v>42895</c:v>
                </c:pt>
                <c:pt idx="223">
                  <c:v>42898</c:v>
                </c:pt>
                <c:pt idx="224">
                  <c:v>42899</c:v>
                </c:pt>
                <c:pt idx="225">
                  <c:v>42900</c:v>
                </c:pt>
                <c:pt idx="226">
                  <c:v>42901</c:v>
                </c:pt>
                <c:pt idx="227">
                  <c:v>42902</c:v>
                </c:pt>
                <c:pt idx="228">
                  <c:v>42905</c:v>
                </c:pt>
                <c:pt idx="229">
                  <c:v>42906</c:v>
                </c:pt>
                <c:pt idx="230">
                  <c:v>42907</c:v>
                </c:pt>
                <c:pt idx="231">
                  <c:v>42908</c:v>
                </c:pt>
                <c:pt idx="232">
                  <c:v>42909</c:v>
                </c:pt>
                <c:pt idx="233">
                  <c:v>42912</c:v>
                </c:pt>
                <c:pt idx="234">
                  <c:v>42913</c:v>
                </c:pt>
                <c:pt idx="235">
                  <c:v>42914</c:v>
                </c:pt>
                <c:pt idx="236">
                  <c:v>42915</c:v>
                </c:pt>
                <c:pt idx="237">
                  <c:v>42916</c:v>
                </c:pt>
                <c:pt idx="238">
                  <c:v>42919</c:v>
                </c:pt>
                <c:pt idx="239">
                  <c:v>42921</c:v>
                </c:pt>
                <c:pt idx="240">
                  <c:v>42921</c:v>
                </c:pt>
                <c:pt idx="241">
                  <c:v>42922</c:v>
                </c:pt>
                <c:pt idx="242">
                  <c:v>42923</c:v>
                </c:pt>
                <c:pt idx="243">
                  <c:v>42926</c:v>
                </c:pt>
                <c:pt idx="244">
                  <c:v>42927</c:v>
                </c:pt>
                <c:pt idx="245">
                  <c:v>42928</c:v>
                </c:pt>
                <c:pt idx="246">
                  <c:v>42929</c:v>
                </c:pt>
                <c:pt idx="247">
                  <c:v>42930</c:v>
                </c:pt>
                <c:pt idx="248">
                  <c:v>42933</c:v>
                </c:pt>
                <c:pt idx="249">
                  <c:v>42934</c:v>
                </c:pt>
                <c:pt idx="250">
                  <c:v>42935</c:v>
                </c:pt>
                <c:pt idx="251">
                  <c:v>42936</c:v>
                </c:pt>
                <c:pt idx="252">
                  <c:v>42937</c:v>
                </c:pt>
                <c:pt idx="253">
                  <c:v>42940</c:v>
                </c:pt>
                <c:pt idx="254">
                  <c:v>42941</c:v>
                </c:pt>
                <c:pt idx="255">
                  <c:v>42942</c:v>
                </c:pt>
                <c:pt idx="256">
                  <c:v>42943</c:v>
                </c:pt>
                <c:pt idx="257">
                  <c:v>42944</c:v>
                </c:pt>
                <c:pt idx="258">
                  <c:v>42947</c:v>
                </c:pt>
                <c:pt idx="259">
                  <c:v>42948</c:v>
                </c:pt>
                <c:pt idx="260">
                  <c:v>42949</c:v>
                </c:pt>
                <c:pt idx="261">
                  <c:v>42950</c:v>
                </c:pt>
                <c:pt idx="262">
                  <c:v>42951</c:v>
                </c:pt>
                <c:pt idx="263">
                  <c:v>42954</c:v>
                </c:pt>
                <c:pt idx="264">
                  <c:v>42955</c:v>
                </c:pt>
                <c:pt idx="265">
                  <c:v>42956</c:v>
                </c:pt>
                <c:pt idx="266">
                  <c:v>42957</c:v>
                </c:pt>
                <c:pt idx="267">
                  <c:v>42958</c:v>
                </c:pt>
                <c:pt idx="268">
                  <c:v>42961</c:v>
                </c:pt>
                <c:pt idx="269">
                  <c:v>42962</c:v>
                </c:pt>
                <c:pt idx="270">
                  <c:v>42963</c:v>
                </c:pt>
                <c:pt idx="271">
                  <c:v>42964</c:v>
                </c:pt>
                <c:pt idx="272">
                  <c:v>42965</c:v>
                </c:pt>
                <c:pt idx="273">
                  <c:v>42968</c:v>
                </c:pt>
                <c:pt idx="274">
                  <c:v>42969</c:v>
                </c:pt>
                <c:pt idx="275">
                  <c:v>42970</c:v>
                </c:pt>
                <c:pt idx="276">
                  <c:v>42971</c:v>
                </c:pt>
                <c:pt idx="277">
                  <c:v>42972</c:v>
                </c:pt>
                <c:pt idx="278">
                  <c:v>42976</c:v>
                </c:pt>
                <c:pt idx="279">
                  <c:v>42977</c:v>
                </c:pt>
                <c:pt idx="280">
                  <c:v>42978</c:v>
                </c:pt>
                <c:pt idx="281">
                  <c:v>42979</c:v>
                </c:pt>
                <c:pt idx="282">
                  <c:v>42983</c:v>
                </c:pt>
                <c:pt idx="283">
                  <c:v>42983</c:v>
                </c:pt>
                <c:pt idx="284">
                  <c:v>42984</c:v>
                </c:pt>
                <c:pt idx="285">
                  <c:v>42985</c:v>
                </c:pt>
                <c:pt idx="286">
                  <c:v>42986</c:v>
                </c:pt>
                <c:pt idx="287">
                  <c:v>42989</c:v>
                </c:pt>
                <c:pt idx="288">
                  <c:v>42990</c:v>
                </c:pt>
                <c:pt idx="289">
                  <c:v>42991</c:v>
                </c:pt>
                <c:pt idx="290">
                  <c:v>42992</c:v>
                </c:pt>
                <c:pt idx="291">
                  <c:v>42993</c:v>
                </c:pt>
                <c:pt idx="292">
                  <c:v>42996</c:v>
                </c:pt>
                <c:pt idx="293">
                  <c:v>42997</c:v>
                </c:pt>
                <c:pt idx="294">
                  <c:v>42998</c:v>
                </c:pt>
                <c:pt idx="295">
                  <c:v>42999</c:v>
                </c:pt>
                <c:pt idx="296">
                  <c:v>43000</c:v>
                </c:pt>
                <c:pt idx="297">
                  <c:v>43003</c:v>
                </c:pt>
                <c:pt idx="298">
                  <c:v>43004</c:v>
                </c:pt>
                <c:pt idx="299">
                  <c:v>43005</c:v>
                </c:pt>
                <c:pt idx="300">
                  <c:v>43006</c:v>
                </c:pt>
                <c:pt idx="301">
                  <c:v>43007</c:v>
                </c:pt>
                <c:pt idx="302">
                  <c:v>43010</c:v>
                </c:pt>
                <c:pt idx="303">
                  <c:v>43011</c:v>
                </c:pt>
                <c:pt idx="304">
                  <c:v>43012</c:v>
                </c:pt>
                <c:pt idx="305">
                  <c:v>43013</c:v>
                </c:pt>
                <c:pt idx="306">
                  <c:v>43014</c:v>
                </c:pt>
                <c:pt idx="307">
                  <c:v>43018</c:v>
                </c:pt>
                <c:pt idx="308">
                  <c:v>43018</c:v>
                </c:pt>
                <c:pt idx="309">
                  <c:v>43019</c:v>
                </c:pt>
                <c:pt idx="310">
                  <c:v>43020</c:v>
                </c:pt>
                <c:pt idx="311">
                  <c:v>43021</c:v>
                </c:pt>
                <c:pt idx="312">
                  <c:v>43024</c:v>
                </c:pt>
                <c:pt idx="313">
                  <c:v>43025</c:v>
                </c:pt>
                <c:pt idx="314">
                  <c:v>43026</c:v>
                </c:pt>
                <c:pt idx="315">
                  <c:v>43027</c:v>
                </c:pt>
                <c:pt idx="316">
                  <c:v>43028</c:v>
                </c:pt>
                <c:pt idx="317">
                  <c:v>43031</c:v>
                </c:pt>
                <c:pt idx="318">
                  <c:v>43032</c:v>
                </c:pt>
                <c:pt idx="319">
                  <c:v>43033</c:v>
                </c:pt>
                <c:pt idx="320">
                  <c:v>43034</c:v>
                </c:pt>
                <c:pt idx="321">
                  <c:v>43035</c:v>
                </c:pt>
                <c:pt idx="322">
                  <c:v>43038</c:v>
                </c:pt>
                <c:pt idx="323">
                  <c:v>43039</c:v>
                </c:pt>
                <c:pt idx="324">
                  <c:v>43040</c:v>
                </c:pt>
                <c:pt idx="325">
                  <c:v>43041</c:v>
                </c:pt>
                <c:pt idx="326">
                  <c:v>43042</c:v>
                </c:pt>
                <c:pt idx="327">
                  <c:v>43045</c:v>
                </c:pt>
                <c:pt idx="328">
                  <c:v>43046</c:v>
                </c:pt>
                <c:pt idx="329">
                  <c:v>43047</c:v>
                </c:pt>
                <c:pt idx="330">
                  <c:v>43048</c:v>
                </c:pt>
                <c:pt idx="331">
                  <c:v>43052</c:v>
                </c:pt>
                <c:pt idx="332">
                  <c:v>43052</c:v>
                </c:pt>
                <c:pt idx="333">
                  <c:v>43053</c:v>
                </c:pt>
                <c:pt idx="334">
                  <c:v>43054</c:v>
                </c:pt>
                <c:pt idx="335">
                  <c:v>43055</c:v>
                </c:pt>
                <c:pt idx="336">
                  <c:v>43056</c:v>
                </c:pt>
                <c:pt idx="337">
                  <c:v>43059</c:v>
                </c:pt>
                <c:pt idx="338">
                  <c:v>43060</c:v>
                </c:pt>
                <c:pt idx="339">
                  <c:v>43061</c:v>
                </c:pt>
                <c:pt idx="340">
                  <c:v>43063</c:v>
                </c:pt>
                <c:pt idx="341">
                  <c:v>43063</c:v>
                </c:pt>
                <c:pt idx="342">
                  <c:v>43066</c:v>
                </c:pt>
                <c:pt idx="343">
                  <c:v>43067</c:v>
                </c:pt>
                <c:pt idx="344">
                  <c:v>43068</c:v>
                </c:pt>
                <c:pt idx="345">
                  <c:v>43069</c:v>
                </c:pt>
                <c:pt idx="346">
                  <c:v>43070</c:v>
                </c:pt>
                <c:pt idx="347">
                  <c:v>43073</c:v>
                </c:pt>
                <c:pt idx="348">
                  <c:v>43074</c:v>
                </c:pt>
                <c:pt idx="349">
                  <c:v>43075</c:v>
                </c:pt>
                <c:pt idx="350">
                  <c:v>43076</c:v>
                </c:pt>
                <c:pt idx="351">
                  <c:v>43077</c:v>
                </c:pt>
                <c:pt idx="352">
                  <c:v>43080</c:v>
                </c:pt>
                <c:pt idx="353">
                  <c:v>43081</c:v>
                </c:pt>
                <c:pt idx="354">
                  <c:v>43082</c:v>
                </c:pt>
                <c:pt idx="355">
                  <c:v>43083</c:v>
                </c:pt>
                <c:pt idx="356">
                  <c:v>43084</c:v>
                </c:pt>
                <c:pt idx="357">
                  <c:v>43087</c:v>
                </c:pt>
                <c:pt idx="358">
                  <c:v>43088</c:v>
                </c:pt>
                <c:pt idx="359">
                  <c:v>43089</c:v>
                </c:pt>
                <c:pt idx="360">
                  <c:v>43090</c:v>
                </c:pt>
                <c:pt idx="361">
                  <c:v>43091</c:v>
                </c:pt>
                <c:pt idx="362">
                  <c:v>43096</c:v>
                </c:pt>
                <c:pt idx="363">
                  <c:v>43097</c:v>
                </c:pt>
                <c:pt idx="364">
                  <c:v>43098</c:v>
                </c:pt>
                <c:pt idx="365">
                  <c:v>43102</c:v>
                </c:pt>
                <c:pt idx="366">
                  <c:v>43103</c:v>
                </c:pt>
                <c:pt idx="367">
                  <c:v>43104</c:v>
                </c:pt>
                <c:pt idx="368">
                  <c:v>43105</c:v>
                </c:pt>
                <c:pt idx="369">
                  <c:v>43108</c:v>
                </c:pt>
                <c:pt idx="370">
                  <c:v>43109</c:v>
                </c:pt>
                <c:pt idx="371">
                  <c:v>43110</c:v>
                </c:pt>
                <c:pt idx="372">
                  <c:v>43111</c:v>
                </c:pt>
                <c:pt idx="373">
                  <c:v>43112</c:v>
                </c:pt>
                <c:pt idx="374">
                  <c:v>43116</c:v>
                </c:pt>
                <c:pt idx="375">
                  <c:v>43116</c:v>
                </c:pt>
                <c:pt idx="376">
                  <c:v>43117</c:v>
                </c:pt>
                <c:pt idx="377">
                  <c:v>43118</c:v>
                </c:pt>
                <c:pt idx="378">
                  <c:v>43119</c:v>
                </c:pt>
                <c:pt idx="379">
                  <c:v>43122</c:v>
                </c:pt>
                <c:pt idx="380">
                  <c:v>43123</c:v>
                </c:pt>
                <c:pt idx="381">
                  <c:v>43124</c:v>
                </c:pt>
                <c:pt idx="382">
                  <c:v>43125</c:v>
                </c:pt>
                <c:pt idx="383">
                  <c:v>43126</c:v>
                </c:pt>
                <c:pt idx="384">
                  <c:v>43129</c:v>
                </c:pt>
                <c:pt idx="385">
                  <c:v>43130</c:v>
                </c:pt>
                <c:pt idx="386">
                  <c:v>43131</c:v>
                </c:pt>
                <c:pt idx="387">
                  <c:v>43132</c:v>
                </c:pt>
                <c:pt idx="388">
                  <c:v>43133</c:v>
                </c:pt>
                <c:pt idx="389">
                  <c:v>43136</c:v>
                </c:pt>
                <c:pt idx="390">
                  <c:v>43137</c:v>
                </c:pt>
                <c:pt idx="391">
                  <c:v>43138</c:v>
                </c:pt>
                <c:pt idx="392">
                  <c:v>43139</c:v>
                </c:pt>
                <c:pt idx="393">
                  <c:v>43140</c:v>
                </c:pt>
                <c:pt idx="394">
                  <c:v>43143</c:v>
                </c:pt>
                <c:pt idx="395">
                  <c:v>43144</c:v>
                </c:pt>
                <c:pt idx="396">
                  <c:v>43145</c:v>
                </c:pt>
                <c:pt idx="397">
                  <c:v>43146</c:v>
                </c:pt>
                <c:pt idx="398">
                  <c:v>43147</c:v>
                </c:pt>
                <c:pt idx="399">
                  <c:v>43151</c:v>
                </c:pt>
                <c:pt idx="400">
                  <c:v>43151</c:v>
                </c:pt>
                <c:pt idx="401">
                  <c:v>43152</c:v>
                </c:pt>
                <c:pt idx="402">
                  <c:v>43153</c:v>
                </c:pt>
                <c:pt idx="403">
                  <c:v>43154</c:v>
                </c:pt>
                <c:pt idx="404">
                  <c:v>43157</c:v>
                </c:pt>
                <c:pt idx="405">
                  <c:v>43158</c:v>
                </c:pt>
                <c:pt idx="406">
                  <c:v>43159</c:v>
                </c:pt>
                <c:pt idx="407">
                  <c:v>43160</c:v>
                </c:pt>
                <c:pt idx="408">
                  <c:v>43161</c:v>
                </c:pt>
                <c:pt idx="409">
                  <c:v>43164</c:v>
                </c:pt>
                <c:pt idx="410">
                  <c:v>43165</c:v>
                </c:pt>
                <c:pt idx="411">
                  <c:v>43166</c:v>
                </c:pt>
                <c:pt idx="412">
                  <c:v>43167</c:v>
                </c:pt>
                <c:pt idx="413">
                  <c:v>43168</c:v>
                </c:pt>
                <c:pt idx="414">
                  <c:v>43171</c:v>
                </c:pt>
                <c:pt idx="415">
                  <c:v>43172</c:v>
                </c:pt>
                <c:pt idx="416">
                  <c:v>43173</c:v>
                </c:pt>
                <c:pt idx="417">
                  <c:v>43174</c:v>
                </c:pt>
                <c:pt idx="418">
                  <c:v>43175</c:v>
                </c:pt>
                <c:pt idx="419">
                  <c:v>43178</c:v>
                </c:pt>
                <c:pt idx="420">
                  <c:v>43179</c:v>
                </c:pt>
                <c:pt idx="421">
                  <c:v>43180</c:v>
                </c:pt>
                <c:pt idx="422">
                  <c:v>43181</c:v>
                </c:pt>
                <c:pt idx="423">
                  <c:v>43182</c:v>
                </c:pt>
                <c:pt idx="424">
                  <c:v>43185</c:v>
                </c:pt>
                <c:pt idx="425">
                  <c:v>43186</c:v>
                </c:pt>
                <c:pt idx="426">
                  <c:v>43187</c:v>
                </c:pt>
                <c:pt idx="427">
                  <c:v>43188</c:v>
                </c:pt>
                <c:pt idx="428">
                  <c:v>43193</c:v>
                </c:pt>
                <c:pt idx="429">
                  <c:v>43194</c:v>
                </c:pt>
                <c:pt idx="430">
                  <c:v>43195</c:v>
                </c:pt>
                <c:pt idx="431">
                  <c:v>43196</c:v>
                </c:pt>
                <c:pt idx="432">
                  <c:v>43199</c:v>
                </c:pt>
                <c:pt idx="433">
                  <c:v>43200</c:v>
                </c:pt>
                <c:pt idx="434">
                  <c:v>43201</c:v>
                </c:pt>
                <c:pt idx="435">
                  <c:v>43202</c:v>
                </c:pt>
                <c:pt idx="436">
                  <c:v>43203</c:v>
                </c:pt>
                <c:pt idx="437">
                  <c:v>43206</c:v>
                </c:pt>
                <c:pt idx="438">
                  <c:v>43207</c:v>
                </c:pt>
                <c:pt idx="439">
                  <c:v>43208</c:v>
                </c:pt>
                <c:pt idx="440">
                  <c:v>43209</c:v>
                </c:pt>
                <c:pt idx="441">
                  <c:v>43210</c:v>
                </c:pt>
                <c:pt idx="442">
                  <c:v>43213</c:v>
                </c:pt>
                <c:pt idx="443">
                  <c:v>43214</c:v>
                </c:pt>
                <c:pt idx="444">
                  <c:v>43215</c:v>
                </c:pt>
                <c:pt idx="445">
                  <c:v>43216</c:v>
                </c:pt>
                <c:pt idx="446">
                  <c:v>43217</c:v>
                </c:pt>
                <c:pt idx="447">
                  <c:v>43220</c:v>
                </c:pt>
                <c:pt idx="448">
                  <c:v>43221</c:v>
                </c:pt>
                <c:pt idx="449">
                  <c:v>43222</c:v>
                </c:pt>
                <c:pt idx="450">
                  <c:v>43223</c:v>
                </c:pt>
                <c:pt idx="451">
                  <c:v>43224</c:v>
                </c:pt>
                <c:pt idx="452">
                  <c:v>43228</c:v>
                </c:pt>
                <c:pt idx="453">
                  <c:v>43229</c:v>
                </c:pt>
                <c:pt idx="454">
                  <c:v>43230</c:v>
                </c:pt>
                <c:pt idx="455">
                  <c:v>43231</c:v>
                </c:pt>
                <c:pt idx="456">
                  <c:v>43234</c:v>
                </c:pt>
                <c:pt idx="457">
                  <c:v>43235</c:v>
                </c:pt>
                <c:pt idx="458">
                  <c:v>43236</c:v>
                </c:pt>
                <c:pt idx="459">
                  <c:v>43237</c:v>
                </c:pt>
                <c:pt idx="460">
                  <c:v>43238</c:v>
                </c:pt>
                <c:pt idx="461">
                  <c:v>43241</c:v>
                </c:pt>
                <c:pt idx="462">
                  <c:v>43242</c:v>
                </c:pt>
                <c:pt idx="463">
                  <c:v>43243</c:v>
                </c:pt>
                <c:pt idx="464">
                  <c:v>43244</c:v>
                </c:pt>
                <c:pt idx="465">
                  <c:v>43245</c:v>
                </c:pt>
                <c:pt idx="466">
                  <c:v>43249</c:v>
                </c:pt>
                <c:pt idx="467">
                  <c:v>43250</c:v>
                </c:pt>
                <c:pt idx="468">
                  <c:v>43251</c:v>
                </c:pt>
                <c:pt idx="469">
                  <c:v>43252</c:v>
                </c:pt>
                <c:pt idx="470">
                  <c:v>43255</c:v>
                </c:pt>
                <c:pt idx="471">
                  <c:v>43256</c:v>
                </c:pt>
                <c:pt idx="472">
                  <c:v>43257</c:v>
                </c:pt>
                <c:pt idx="473">
                  <c:v>43258</c:v>
                </c:pt>
                <c:pt idx="474">
                  <c:v>43259</c:v>
                </c:pt>
                <c:pt idx="475">
                  <c:v>43262</c:v>
                </c:pt>
                <c:pt idx="476">
                  <c:v>43263</c:v>
                </c:pt>
                <c:pt idx="477">
                  <c:v>43264</c:v>
                </c:pt>
                <c:pt idx="478">
                  <c:v>43265</c:v>
                </c:pt>
                <c:pt idx="479">
                  <c:v>43266</c:v>
                </c:pt>
                <c:pt idx="480">
                  <c:v>43269</c:v>
                </c:pt>
                <c:pt idx="481">
                  <c:v>43270</c:v>
                </c:pt>
                <c:pt idx="482">
                  <c:v>43271</c:v>
                </c:pt>
                <c:pt idx="483">
                  <c:v>43272</c:v>
                </c:pt>
                <c:pt idx="484">
                  <c:v>43273</c:v>
                </c:pt>
                <c:pt idx="485">
                  <c:v>43276</c:v>
                </c:pt>
                <c:pt idx="486">
                  <c:v>43277</c:v>
                </c:pt>
                <c:pt idx="487">
                  <c:v>43278</c:v>
                </c:pt>
                <c:pt idx="488">
                  <c:v>43279</c:v>
                </c:pt>
                <c:pt idx="489">
                  <c:v>43280</c:v>
                </c:pt>
                <c:pt idx="490">
                  <c:v>43283</c:v>
                </c:pt>
                <c:pt idx="491">
                  <c:v>43284</c:v>
                </c:pt>
                <c:pt idx="492">
                  <c:v>43286</c:v>
                </c:pt>
                <c:pt idx="493">
                  <c:v>43286</c:v>
                </c:pt>
                <c:pt idx="494">
                  <c:v>43287</c:v>
                </c:pt>
                <c:pt idx="495">
                  <c:v>43290</c:v>
                </c:pt>
                <c:pt idx="496">
                  <c:v>43291</c:v>
                </c:pt>
                <c:pt idx="497">
                  <c:v>43292</c:v>
                </c:pt>
                <c:pt idx="498">
                  <c:v>43293</c:v>
                </c:pt>
                <c:pt idx="499">
                  <c:v>43294</c:v>
                </c:pt>
                <c:pt idx="500">
                  <c:v>43297</c:v>
                </c:pt>
                <c:pt idx="501">
                  <c:v>43298</c:v>
                </c:pt>
                <c:pt idx="502">
                  <c:v>43299</c:v>
                </c:pt>
                <c:pt idx="503">
                  <c:v>43300</c:v>
                </c:pt>
                <c:pt idx="504">
                  <c:v>43301</c:v>
                </c:pt>
                <c:pt idx="505">
                  <c:v>43304</c:v>
                </c:pt>
                <c:pt idx="506">
                  <c:v>43305</c:v>
                </c:pt>
                <c:pt idx="507">
                  <c:v>43306</c:v>
                </c:pt>
                <c:pt idx="508">
                  <c:v>43307</c:v>
                </c:pt>
                <c:pt idx="509">
                  <c:v>43308</c:v>
                </c:pt>
                <c:pt idx="510">
                  <c:v>43311</c:v>
                </c:pt>
                <c:pt idx="511">
                  <c:v>43312</c:v>
                </c:pt>
                <c:pt idx="512">
                  <c:v>43313</c:v>
                </c:pt>
                <c:pt idx="513">
                  <c:v>43314</c:v>
                </c:pt>
                <c:pt idx="514">
                  <c:v>43315</c:v>
                </c:pt>
                <c:pt idx="515">
                  <c:v>43318</c:v>
                </c:pt>
                <c:pt idx="516">
                  <c:v>43319</c:v>
                </c:pt>
                <c:pt idx="517">
                  <c:v>43320</c:v>
                </c:pt>
                <c:pt idx="518">
                  <c:v>43327</c:v>
                </c:pt>
                <c:pt idx="519">
                  <c:v>43334</c:v>
                </c:pt>
                <c:pt idx="520">
                  <c:v>43342</c:v>
                </c:pt>
                <c:pt idx="521">
                  <c:v>43349</c:v>
                </c:pt>
                <c:pt idx="522">
                  <c:v>43356</c:v>
                </c:pt>
                <c:pt idx="523">
                  <c:v>43363</c:v>
                </c:pt>
                <c:pt idx="524">
                  <c:v>43370</c:v>
                </c:pt>
                <c:pt idx="525">
                  <c:v>43377</c:v>
                </c:pt>
                <c:pt idx="526">
                  <c:v>43384</c:v>
                </c:pt>
                <c:pt idx="527">
                  <c:v>43391</c:v>
                </c:pt>
                <c:pt idx="528">
                  <c:v>43398</c:v>
                </c:pt>
                <c:pt idx="529">
                  <c:v>43405</c:v>
                </c:pt>
                <c:pt idx="530">
                  <c:v>43412</c:v>
                </c:pt>
                <c:pt idx="531">
                  <c:v>43419</c:v>
                </c:pt>
                <c:pt idx="532">
                  <c:v>43427</c:v>
                </c:pt>
                <c:pt idx="533">
                  <c:v>43433</c:v>
                </c:pt>
                <c:pt idx="534">
                  <c:v>43440</c:v>
                </c:pt>
                <c:pt idx="535">
                  <c:v>43447</c:v>
                </c:pt>
                <c:pt idx="536">
                  <c:v>43454</c:v>
                </c:pt>
                <c:pt idx="537">
                  <c:v>43465</c:v>
                </c:pt>
                <c:pt idx="538">
                  <c:v>43472</c:v>
                </c:pt>
                <c:pt idx="539">
                  <c:v>43479</c:v>
                </c:pt>
                <c:pt idx="540">
                  <c:v>43487</c:v>
                </c:pt>
                <c:pt idx="541">
                  <c:v>43493</c:v>
                </c:pt>
                <c:pt idx="542">
                  <c:v>43500</c:v>
                </c:pt>
                <c:pt idx="543">
                  <c:v>43507</c:v>
                </c:pt>
                <c:pt idx="544">
                  <c:v>43515</c:v>
                </c:pt>
                <c:pt idx="545">
                  <c:v>43521</c:v>
                </c:pt>
                <c:pt idx="546">
                  <c:v>43528</c:v>
                </c:pt>
                <c:pt idx="547">
                  <c:v>43535</c:v>
                </c:pt>
                <c:pt idx="548">
                  <c:v>43542</c:v>
                </c:pt>
                <c:pt idx="549">
                  <c:v>43549</c:v>
                </c:pt>
                <c:pt idx="550">
                  <c:v>43556</c:v>
                </c:pt>
                <c:pt idx="551">
                  <c:v>43563</c:v>
                </c:pt>
                <c:pt idx="552">
                  <c:v>43570</c:v>
                </c:pt>
                <c:pt idx="553">
                  <c:v>43579</c:v>
                </c:pt>
                <c:pt idx="554">
                  <c:v>43584</c:v>
                </c:pt>
                <c:pt idx="555">
                  <c:v>43592</c:v>
                </c:pt>
                <c:pt idx="556">
                  <c:v>43598</c:v>
                </c:pt>
                <c:pt idx="557">
                  <c:v>43605</c:v>
                </c:pt>
                <c:pt idx="558">
                  <c:v>43613</c:v>
                </c:pt>
                <c:pt idx="559">
                  <c:v>43619</c:v>
                </c:pt>
                <c:pt idx="560">
                  <c:v>43626</c:v>
                </c:pt>
                <c:pt idx="561">
                  <c:v>43633</c:v>
                </c:pt>
                <c:pt idx="562">
                  <c:v>43640</c:v>
                </c:pt>
                <c:pt idx="563">
                  <c:v>43647</c:v>
                </c:pt>
                <c:pt idx="564">
                  <c:v>43654</c:v>
                </c:pt>
                <c:pt idx="565">
                  <c:v>43661</c:v>
                </c:pt>
                <c:pt idx="566">
                  <c:v>43668</c:v>
                </c:pt>
                <c:pt idx="567">
                  <c:v>43675</c:v>
                </c:pt>
                <c:pt idx="568">
                  <c:v>43682</c:v>
                </c:pt>
                <c:pt idx="569">
                  <c:v>43689</c:v>
                </c:pt>
                <c:pt idx="570">
                  <c:v>43696</c:v>
                </c:pt>
                <c:pt idx="571">
                  <c:v>43704</c:v>
                </c:pt>
                <c:pt idx="572">
                  <c:v>43711</c:v>
                </c:pt>
                <c:pt idx="573">
                  <c:v>43717</c:v>
                </c:pt>
                <c:pt idx="574">
                  <c:v>43724</c:v>
                </c:pt>
                <c:pt idx="575">
                  <c:v>43731</c:v>
                </c:pt>
                <c:pt idx="576">
                  <c:v>43738</c:v>
                </c:pt>
                <c:pt idx="577">
                  <c:v>43745</c:v>
                </c:pt>
                <c:pt idx="578">
                  <c:v>43753</c:v>
                </c:pt>
                <c:pt idx="579">
                  <c:v>43759</c:v>
                </c:pt>
                <c:pt idx="580">
                  <c:v>43766</c:v>
                </c:pt>
                <c:pt idx="581">
                  <c:v>43773</c:v>
                </c:pt>
                <c:pt idx="582">
                  <c:v>43781</c:v>
                </c:pt>
                <c:pt idx="583">
                  <c:v>43787</c:v>
                </c:pt>
                <c:pt idx="584">
                  <c:v>43794</c:v>
                </c:pt>
                <c:pt idx="585">
                  <c:v>43801</c:v>
                </c:pt>
                <c:pt idx="586">
                  <c:v>43808</c:v>
                </c:pt>
                <c:pt idx="587">
                  <c:v>43815</c:v>
                </c:pt>
                <c:pt idx="588">
                  <c:v>43822</c:v>
                </c:pt>
                <c:pt idx="589">
                  <c:v>43830</c:v>
                </c:pt>
                <c:pt idx="590">
                  <c:v>43837</c:v>
                </c:pt>
                <c:pt idx="591">
                  <c:v>43844</c:v>
                </c:pt>
                <c:pt idx="592">
                  <c:v>43851</c:v>
                </c:pt>
                <c:pt idx="593">
                  <c:v>43858</c:v>
                </c:pt>
                <c:pt idx="594">
                  <c:v>43865</c:v>
                </c:pt>
                <c:pt idx="595">
                  <c:v>43872</c:v>
                </c:pt>
                <c:pt idx="596">
                  <c:v>43879</c:v>
                </c:pt>
                <c:pt idx="597">
                  <c:v>43886</c:v>
                </c:pt>
                <c:pt idx="598">
                  <c:v>43893</c:v>
                </c:pt>
                <c:pt idx="599">
                  <c:v>43900</c:v>
                </c:pt>
                <c:pt idx="600">
                  <c:v>43907</c:v>
                </c:pt>
                <c:pt idx="601">
                  <c:v>43914</c:v>
                </c:pt>
                <c:pt idx="602">
                  <c:v>43921</c:v>
                </c:pt>
                <c:pt idx="603">
                  <c:v>43928</c:v>
                </c:pt>
                <c:pt idx="604">
                  <c:v>43937</c:v>
                </c:pt>
                <c:pt idx="605">
                  <c:v>43944</c:v>
                </c:pt>
                <c:pt idx="606">
                  <c:v>43951</c:v>
                </c:pt>
                <c:pt idx="607">
                  <c:v>43958</c:v>
                </c:pt>
                <c:pt idx="608">
                  <c:v>43965</c:v>
                </c:pt>
                <c:pt idx="609">
                  <c:v>43972</c:v>
                </c:pt>
                <c:pt idx="610">
                  <c:v>43979</c:v>
                </c:pt>
                <c:pt idx="611">
                  <c:v>43986</c:v>
                </c:pt>
                <c:pt idx="612">
                  <c:v>43993</c:v>
                </c:pt>
                <c:pt idx="613">
                  <c:v>44000</c:v>
                </c:pt>
                <c:pt idx="614">
                  <c:v>44007</c:v>
                </c:pt>
                <c:pt idx="615">
                  <c:v>44014</c:v>
                </c:pt>
                <c:pt idx="616">
                  <c:v>44021</c:v>
                </c:pt>
                <c:pt idx="617">
                  <c:v>44028</c:v>
                </c:pt>
                <c:pt idx="618">
                  <c:v>44035</c:v>
                </c:pt>
                <c:pt idx="619">
                  <c:v>44042</c:v>
                </c:pt>
                <c:pt idx="620">
                  <c:v>44049</c:v>
                </c:pt>
                <c:pt idx="621">
                  <c:v>44056</c:v>
                </c:pt>
                <c:pt idx="622">
                  <c:v>44063</c:v>
                </c:pt>
                <c:pt idx="623">
                  <c:v>44070</c:v>
                </c:pt>
                <c:pt idx="624">
                  <c:v>44077</c:v>
                </c:pt>
                <c:pt idx="625">
                  <c:v>44084</c:v>
                </c:pt>
                <c:pt idx="626">
                  <c:v>44091</c:v>
                </c:pt>
                <c:pt idx="627">
                  <c:v>44098</c:v>
                </c:pt>
                <c:pt idx="628">
                  <c:v>44105</c:v>
                </c:pt>
                <c:pt idx="629">
                  <c:v>44112</c:v>
                </c:pt>
                <c:pt idx="630">
                  <c:v>44119</c:v>
                </c:pt>
                <c:pt idx="631">
                  <c:v>44126</c:v>
                </c:pt>
                <c:pt idx="632">
                  <c:v>44133</c:v>
                </c:pt>
                <c:pt idx="633">
                  <c:v>44140</c:v>
                </c:pt>
                <c:pt idx="634">
                  <c:v>44147</c:v>
                </c:pt>
                <c:pt idx="635">
                  <c:v>44154</c:v>
                </c:pt>
                <c:pt idx="636">
                  <c:v>44162</c:v>
                </c:pt>
                <c:pt idx="637">
                  <c:v>44168</c:v>
                </c:pt>
                <c:pt idx="638">
                  <c:v>44175</c:v>
                </c:pt>
                <c:pt idx="639">
                  <c:v>44182</c:v>
                </c:pt>
                <c:pt idx="640">
                  <c:v>44189</c:v>
                </c:pt>
                <c:pt idx="641">
                  <c:v>44196</c:v>
                </c:pt>
                <c:pt idx="642">
                  <c:v>44203</c:v>
                </c:pt>
                <c:pt idx="643">
                  <c:v>44210</c:v>
                </c:pt>
                <c:pt idx="644">
                  <c:v>44217</c:v>
                </c:pt>
                <c:pt idx="645">
                  <c:v>44224</c:v>
                </c:pt>
                <c:pt idx="646">
                  <c:v>44231</c:v>
                </c:pt>
                <c:pt idx="647">
                  <c:v>44238</c:v>
                </c:pt>
                <c:pt idx="648">
                  <c:v>44245</c:v>
                </c:pt>
                <c:pt idx="649">
                  <c:v>44252</c:v>
                </c:pt>
                <c:pt idx="650">
                  <c:v>44259</c:v>
                </c:pt>
                <c:pt idx="651">
                  <c:v>44266</c:v>
                </c:pt>
                <c:pt idx="652">
                  <c:v>44273</c:v>
                </c:pt>
                <c:pt idx="653">
                  <c:v>44280</c:v>
                </c:pt>
                <c:pt idx="654">
                  <c:v>44287</c:v>
                </c:pt>
                <c:pt idx="655">
                  <c:v>44294</c:v>
                </c:pt>
                <c:pt idx="656">
                  <c:v>44301</c:v>
                </c:pt>
                <c:pt idx="657">
                  <c:v>44308</c:v>
                </c:pt>
                <c:pt idx="658">
                  <c:v>44315</c:v>
                </c:pt>
                <c:pt idx="659">
                  <c:v>44322</c:v>
                </c:pt>
                <c:pt idx="660">
                  <c:v>44329</c:v>
                </c:pt>
                <c:pt idx="661">
                  <c:v>44336</c:v>
                </c:pt>
                <c:pt idx="662">
                  <c:v>44343</c:v>
                </c:pt>
                <c:pt idx="663">
                  <c:v>44350</c:v>
                </c:pt>
                <c:pt idx="664">
                  <c:v>44357</c:v>
                </c:pt>
                <c:pt idx="665">
                  <c:v>44364</c:v>
                </c:pt>
                <c:pt idx="666">
                  <c:v>44371</c:v>
                </c:pt>
                <c:pt idx="667">
                  <c:v>44378</c:v>
                </c:pt>
                <c:pt idx="668">
                  <c:v>44385</c:v>
                </c:pt>
                <c:pt idx="669">
                  <c:v>44392</c:v>
                </c:pt>
                <c:pt idx="670">
                  <c:v>44399</c:v>
                </c:pt>
                <c:pt idx="671">
                  <c:v>44406</c:v>
                </c:pt>
                <c:pt idx="672">
                  <c:v>44413</c:v>
                </c:pt>
                <c:pt idx="673">
                  <c:v>44420</c:v>
                </c:pt>
                <c:pt idx="674">
                  <c:v>44427</c:v>
                </c:pt>
                <c:pt idx="675">
                  <c:v>44434</c:v>
                </c:pt>
                <c:pt idx="676">
                  <c:v>44441</c:v>
                </c:pt>
                <c:pt idx="677">
                  <c:v>44448</c:v>
                </c:pt>
                <c:pt idx="678">
                  <c:v>44455</c:v>
                </c:pt>
                <c:pt idx="679">
                  <c:v>44462</c:v>
                </c:pt>
                <c:pt idx="680">
                  <c:v>44469</c:v>
                </c:pt>
                <c:pt idx="681">
                  <c:v>44476</c:v>
                </c:pt>
                <c:pt idx="682">
                  <c:v>44483</c:v>
                </c:pt>
                <c:pt idx="683">
                  <c:v>44490</c:v>
                </c:pt>
                <c:pt idx="684">
                  <c:v>44497</c:v>
                </c:pt>
                <c:pt idx="685">
                  <c:v>44504</c:v>
                </c:pt>
                <c:pt idx="686">
                  <c:v>44512</c:v>
                </c:pt>
                <c:pt idx="687">
                  <c:v>44518</c:v>
                </c:pt>
                <c:pt idx="688">
                  <c:v>44526</c:v>
                </c:pt>
                <c:pt idx="689">
                  <c:v>44532</c:v>
                </c:pt>
                <c:pt idx="690">
                  <c:v>44539</c:v>
                </c:pt>
                <c:pt idx="691">
                  <c:v>44546</c:v>
                </c:pt>
                <c:pt idx="692">
                  <c:v>44553</c:v>
                </c:pt>
                <c:pt idx="693">
                  <c:v>44565</c:v>
                </c:pt>
                <c:pt idx="694">
                  <c:v>44568</c:v>
                </c:pt>
                <c:pt idx="695">
                  <c:v>44575</c:v>
                </c:pt>
                <c:pt idx="696">
                  <c:v>44582</c:v>
                </c:pt>
                <c:pt idx="697">
                  <c:v>44589</c:v>
                </c:pt>
                <c:pt idx="698">
                  <c:v>44596</c:v>
                </c:pt>
                <c:pt idx="699">
                  <c:v>44603</c:v>
                </c:pt>
                <c:pt idx="700">
                  <c:v>44610</c:v>
                </c:pt>
                <c:pt idx="701">
                  <c:v>44617</c:v>
                </c:pt>
                <c:pt idx="702">
                  <c:v>44624</c:v>
                </c:pt>
                <c:pt idx="703">
                  <c:v>44631</c:v>
                </c:pt>
                <c:pt idx="704">
                  <c:v>44638</c:v>
                </c:pt>
                <c:pt idx="705">
                  <c:v>44645</c:v>
                </c:pt>
                <c:pt idx="706">
                  <c:v>44652</c:v>
                </c:pt>
                <c:pt idx="707">
                  <c:v>44659</c:v>
                </c:pt>
                <c:pt idx="708">
                  <c:v>44670</c:v>
                </c:pt>
                <c:pt idx="709">
                  <c:v>44673</c:v>
                </c:pt>
                <c:pt idx="710">
                  <c:v>44680</c:v>
                </c:pt>
                <c:pt idx="711">
                  <c:v>44687</c:v>
                </c:pt>
                <c:pt idx="712">
                  <c:v>44694</c:v>
                </c:pt>
                <c:pt idx="713">
                  <c:v>44701</c:v>
                </c:pt>
                <c:pt idx="714">
                  <c:v>44708</c:v>
                </c:pt>
                <c:pt idx="715">
                  <c:v>44715</c:v>
                </c:pt>
                <c:pt idx="716">
                  <c:v>44722</c:v>
                </c:pt>
                <c:pt idx="717">
                  <c:v>44729</c:v>
                </c:pt>
                <c:pt idx="718">
                  <c:v>44736</c:v>
                </c:pt>
                <c:pt idx="719">
                  <c:v>44743</c:v>
                </c:pt>
                <c:pt idx="720">
                  <c:v>44750</c:v>
                </c:pt>
                <c:pt idx="721">
                  <c:v>44757</c:v>
                </c:pt>
                <c:pt idx="722">
                  <c:v>44764</c:v>
                </c:pt>
                <c:pt idx="723">
                  <c:v>44771</c:v>
                </c:pt>
                <c:pt idx="724">
                  <c:v>44778</c:v>
                </c:pt>
                <c:pt idx="725">
                  <c:v>44785</c:v>
                </c:pt>
                <c:pt idx="726">
                  <c:v>44792</c:v>
                </c:pt>
                <c:pt idx="727">
                  <c:v>44799</c:v>
                </c:pt>
                <c:pt idx="728">
                  <c:v>44806</c:v>
                </c:pt>
                <c:pt idx="729">
                  <c:v>44813</c:v>
                </c:pt>
                <c:pt idx="730">
                  <c:v>44820</c:v>
                </c:pt>
                <c:pt idx="731">
                  <c:v>44827</c:v>
                </c:pt>
                <c:pt idx="732">
                  <c:v>44834</c:v>
                </c:pt>
                <c:pt idx="733">
                  <c:v>44841</c:v>
                </c:pt>
                <c:pt idx="734">
                  <c:v>44848</c:v>
                </c:pt>
                <c:pt idx="735">
                  <c:v>44855</c:v>
                </c:pt>
                <c:pt idx="736">
                  <c:v>44862</c:v>
                </c:pt>
                <c:pt idx="737">
                  <c:v>44869</c:v>
                </c:pt>
                <c:pt idx="738">
                  <c:v>44879</c:v>
                </c:pt>
                <c:pt idx="739">
                  <c:v>44883</c:v>
                </c:pt>
                <c:pt idx="740">
                  <c:v>44890</c:v>
                </c:pt>
                <c:pt idx="741">
                  <c:v>44897</c:v>
                </c:pt>
                <c:pt idx="742">
                  <c:v>44904</c:v>
                </c:pt>
                <c:pt idx="743">
                  <c:v>44911</c:v>
                </c:pt>
                <c:pt idx="744">
                  <c:v>44918</c:v>
                </c:pt>
                <c:pt idx="745">
                  <c:v>44925</c:v>
                </c:pt>
                <c:pt idx="746">
                  <c:v>44932</c:v>
                </c:pt>
                <c:pt idx="747">
                  <c:v>44939</c:v>
                </c:pt>
                <c:pt idx="748">
                  <c:v>44946</c:v>
                </c:pt>
                <c:pt idx="749">
                  <c:v>44953</c:v>
                </c:pt>
                <c:pt idx="750">
                  <c:v>44960</c:v>
                </c:pt>
                <c:pt idx="751">
                  <c:v>44967</c:v>
                </c:pt>
                <c:pt idx="752">
                  <c:v>44974</c:v>
                </c:pt>
                <c:pt idx="753">
                  <c:v>44981</c:v>
                </c:pt>
                <c:pt idx="754">
                  <c:v>44988</c:v>
                </c:pt>
                <c:pt idx="755">
                  <c:v>44995</c:v>
                </c:pt>
                <c:pt idx="756">
                  <c:v>45002</c:v>
                </c:pt>
                <c:pt idx="757">
                  <c:v>45009</c:v>
                </c:pt>
                <c:pt idx="758">
                  <c:v>45016</c:v>
                </c:pt>
                <c:pt idx="759">
                  <c:v>45027</c:v>
                </c:pt>
                <c:pt idx="760">
                  <c:v>45030</c:v>
                </c:pt>
                <c:pt idx="761">
                  <c:v>45037</c:v>
                </c:pt>
                <c:pt idx="762">
                  <c:v>45044</c:v>
                </c:pt>
                <c:pt idx="763">
                  <c:v>45051</c:v>
                </c:pt>
                <c:pt idx="764">
                  <c:v>45058</c:v>
                </c:pt>
                <c:pt idx="765">
                  <c:v>45065</c:v>
                </c:pt>
                <c:pt idx="766">
                  <c:v>45072</c:v>
                </c:pt>
                <c:pt idx="767">
                  <c:v>45079</c:v>
                </c:pt>
                <c:pt idx="768">
                  <c:v>45086</c:v>
                </c:pt>
                <c:pt idx="769">
                  <c:v>45093</c:v>
                </c:pt>
                <c:pt idx="770">
                  <c:v>45100</c:v>
                </c:pt>
                <c:pt idx="771">
                  <c:v>45107</c:v>
                </c:pt>
                <c:pt idx="772">
                  <c:v>45114</c:v>
                </c:pt>
                <c:pt idx="773">
                  <c:v>45121</c:v>
                </c:pt>
                <c:pt idx="774">
                  <c:v>45128</c:v>
                </c:pt>
                <c:pt idx="775">
                  <c:v>45135</c:v>
                </c:pt>
                <c:pt idx="776">
                  <c:v>45142</c:v>
                </c:pt>
                <c:pt idx="777">
                  <c:v>45149</c:v>
                </c:pt>
                <c:pt idx="778">
                  <c:v>45156</c:v>
                </c:pt>
                <c:pt idx="779">
                  <c:v>45163</c:v>
                </c:pt>
                <c:pt idx="780">
                  <c:v>45170</c:v>
                </c:pt>
                <c:pt idx="781">
                  <c:v>45177</c:v>
                </c:pt>
                <c:pt idx="782">
                  <c:v>45184</c:v>
                </c:pt>
                <c:pt idx="783">
                  <c:v>45191</c:v>
                </c:pt>
                <c:pt idx="784">
                  <c:v>45198</c:v>
                </c:pt>
                <c:pt idx="785">
                  <c:v>45205</c:v>
                </c:pt>
                <c:pt idx="786">
                  <c:v>45212</c:v>
                </c:pt>
                <c:pt idx="787">
                  <c:v>45219</c:v>
                </c:pt>
                <c:pt idx="788">
                  <c:v>45226</c:v>
                </c:pt>
                <c:pt idx="789">
                  <c:v>45233</c:v>
                </c:pt>
                <c:pt idx="790">
                  <c:v>45243</c:v>
                </c:pt>
                <c:pt idx="791">
                  <c:v>45247</c:v>
                </c:pt>
                <c:pt idx="792">
                  <c:v>45254</c:v>
                </c:pt>
                <c:pt idx="793">
                  <c:v>45261</c:v>
                </c:pt>
                <c:pt idx="794">
                  <c:v>45268</c:v>
                </c:pt>
                <c:pt idx="795">
                  <c:v>45275</c:v>
                </c:pt>
                <c:pt idx="796">
                  <c:v>45282</c:v>
                </c:pt>
                <c:pt idx="797">
                  <c:v>45289</c:v>
                </c:pt>
                <c:pt idx="798">
                  <c:v>45296</c:v>
                </c:pt>
                <c:pt idx="799">
                  <c:v>45303</c:v>
                </c:pt>
                <c:pt idx="800">
                  <c:v>45310</c:v>
                </c:pt>
                <c:pt idx="801">
                  <c:v>45317</c:v>
                </c:pt>
                <c:pt idx="802">
                  <c:v>45324</c:v>
                </c:pt>
                <c:pt idx="803">
                  <c:v>45331</c:v>
                </c:pt>
                <c:pt idx="804">
                  <c:v>45338</c:v>
                </c:pt>
                <c:pt idx="805">
                  <c:v>45345</c:v>
                </c:pt>
                <c:pt idx="806">
                  <c:v>45352</c:v>
                </c:pt>
                <c:pt idx="807">
                  <c:v>45359</c:v>
                </c:pt>
                <c:pt idx="808">
                  <c:v>45366</c:v>
                </c:pt>
                <c:pt idx="809">
                  <c:v>45373</c:v>
                </c:pt>
                <c:pt idx="810">
                  <c:v>45384</c:v>
                </c:pt>
                <c:pt idx="811">
                  <c:v>45387</c:v>
                </c:pt>
                <c:pt idx="812">
                  <c:v>45394</c:v>
                </c:pt>
                <c:pt idx="813">
                  <c:v>45401</c:v>
                </c:pt>
                <c:pt idx="814">
                  <c:v>45408</c:v>
                </c:pt>
                <c:pt idx="815">
                  <c:v>45415</c:v>
                </c:pt>
                <c:pt idx="816">
                  <c:v>45422</c:v>
                </c:pt>
                <c:pt idx="817">
                  <c:v>45429</c:v>
                </c:pt>
                <c:pt idx="818">
                  <c:v>45436</c:v>
                </c:pt>
                <c:pt idx="819">
                  <c:v>45443</c:v>
                </c:pt>
                <c:pt idx="820">
                  <c:v>45450</c:v>
                </c:pt>
                <c:pt idx="821">
                  <c:v>45457</c:v>
                </c:pt>
                <c:pt idx="822">
                  <c:v>45464</c:v>
                </c:pt>
                <c:pt idx="823">
                  <c:v>45471</c:v>
                </c:pt>
                <c:pt idx="824">
                  <c:v>45478</c:v>
                </c:pt>
                <c:pt idx="825">
                  <c:v>45485</c:v>
                </c:pt>
                <c:pt idx="826">
                  <c:v>45492</c:v>
                </c:pt>
                <c:pt idx="827">
                  <c:v>45499</c:v>
                </c:pt>
                <c:pt idx="828">
                  <c:v>45506</c:v>
                </c:pt>
                <c:pt idx="829">
                  <c:v>45513</c:v>
                </c:pt>
                <c:pt idx="830">
                  <c:v>45520</c:v>
                </c:pt>
                <c:pt idx="831">
                  <c:v>45527</c:v>
                </c:pt>
                <c:pt idx="832">
                  <c:v>45534</c:v>
                </c:pt>
                <c:pt idx="833">
                  <c:v>45541</c:v>
                </c:pt>
                <c:pt idx="834">
                  <c:v>45548</c:v>
                </c:pt>
                <c:pt idx="835">
                  <c:v>45555</c:v>
                </c:pt>
                <c:pt idx="836">
                  <c:v>45562</c:v>
                </c:pt>
                <c:pt idx="837">
                  <c:v>45569</c:v>
                </c:pt>
                <c:pt idx="838">
                  <c:v>45576</c:v>
                </c:pt>
                <c:pt idx="839">
                  <c:v>45583</c:v>
                </c:pt>
                <c:pt idx="840">
                  <c:v>45590</c:v>
                </c:pt>
                <c:pt idx="841">
                  <c:v>45597</c:v>
                </c:pt>
                <c:pt idx="842">
                  <c:v>45604</c:v>
                </c:pt>
                <c:pt idx="843">
                  <c:v>45611</c:v>
                </c:pt>
                <c:pt idx="844">
                  <c:v>45618</c:v>
                </c:pt>
                <c:pt idx="845">
                  <c:v>45625</c:v>
                </c:pt>
                <c:pt idx="846">
                  <c:v>45632</c:v>
                </c:pt>
                <c:pt idx="847">
                  <c:v>45639</c:v>
                </c:pt>
                <c:pt idx="848">
                  <c:v>45646</c:v>
                </c:pt>
                <c:pt idx="849">
                  <c:v>45657</c:v>
                </c:pt>
                <c:pt idx="850">
                  <c:v>45664</c:v>
                </c:pt>
                <c:pt idx="851">
                  <c:v>45671</c:v>
                </c:pt>
                <c:pt idx="852">
                  <c:v>45678</c:v>
                </c:pt>
                <c:pt idx="853">
                  <c:v>45685</c:v>
                </c:pt>
                <c:pt idx="854">
                  <c:v>45692</c:v>
                </c:pt>
                <c:pt idx="855">
                  <c:v>45699</c:v>
                </c:pt>
                <c:pt idx="856">
                  <c:v>45706</c:v>
                </c:pt>
                <c:pt idx="857">
                  <c:v>45713</c:v>
                </c:pt>
                <c:pt idx="858">
                  <c:v>45720</c:v>
                </c:pt>
                <c:pt idx="859">
                  <c:v>45727</c:v>
                </c:pt>
                <c:pt idx="860">
                  <c:v>45734</c:v>
                </c:pt>
                <c:pt idx="861">
                  <c:v>45741</c:v>
                </c:pt>
                <c:pt idx="862">
                  <c:v>45748</c:v>
                </c:pt>
                <c:pt idx="863">
                  <c:v>45755</c:v>
                </c:pt>
                <c:pt idx="864">
                  <c:v>45762</c:v>
                </c:pt>
                <c:pt idx="865">
                  <c:v>45771</c:v>
                </c:pt>
                <c:pt idx="866">
                  <c:v>45778</c:v>
                </c:pt>
                <c:pt idx="867">
                  <c:v>45785</c:v>
                </c:pt>
                <c:pt idx="868">
                  <c:v>45792</c:v>
                </c:pt>
                <c:pt idx="869">
                  <c:v>45799</c:v>
                </c:pt>
                <c:pt idx="870">
                  <c:v>45806</c:v>
                </c:pt>
                <c:pt idx="871">
                  <c:v>45813</c:v>
                </c:pt>
                <c:pt idx="872">
                  <c:v>45820</c:v>
                </c:pt>
                <c:pt idx="873">
                  <c:v>45827</c:v>
                </c:pt>
                <c:pt idx="874">
                  <c:v>45834</c:v>
                </c:pt>
                <c:pt idx="875">
                  <c:v>45841</c:v>
                </c:pt>
                <c:pt idx="876">
                  <c:v>45848</c:v>
                </c:pt>
                <c:pt idx="877">
                  <c:v>45855</c:v>
                </c:pt>
                <c:pt idx="878">
                  <c:v>45862</c:v>
                </c:pt>
                <c:pt idx="879">
                  <c:v>45869</c:v>
                </c:pt>
                <c:pt idx="880">
                  <c:v>45876</c:v>
                </c:pt>
                <c:pt idx="881">
                  <c:v>45883</c:v>
                </c:pt>
                <c:pt idx="882">
                  <c:v>45890</c:v>
                </c:pt>
                <c:pt idx="883">
                  <c:v>45897</c:v>
                </c:pt>
                <c:pt idx="884">
                  <c:v>45904</c:v>
                </c:pt>
                <c:pt idx="885">
                  <c:v>45911</c:v>
                </c:pt>
                <c:pt idx="886">
                  <c:v>45918</c:v>
                </c:pt>
                <c:pt idx="887">
                  <c:v>45925</c:v>
                </c:pt>
                <c:pt idx="888">
                  <c:v>45932</c:v>
                </c:pt>
                <c:pt idx="889">
                  <c:v>45939</c:v>
                </c:pt>
                <c:pt idx="890">
                  <c:v>45946</c:v>
                </c:pt>
                <c:pt idx="891">
                  <c:v>45953</c:v>
                </c:pt>
                <c:pt idx="892">
                  <c:v>45960</c:v>
                </c:pt>
                <c:pt idx="893">
                  <c:v>45967</c:v>
                </c:pt>
                <c:pt idx="894">
                  <c:v>45974</c:v>
                </c:pt>
                <c:pt idx="895">
                  <c:v>45981</c:v>
                </c:pt>
                <c:pt idx="896">
                  <c:v>45989</c:v>
                </c:pt>
                <c:pt idx="897">
                  <c:v>45995</c:v>
                </c:pt>
                <c:pt idx="898">
                  <c:v>46002</c:v>
                </c:pt>
                <c:pt idx="899">
                  <c:v>46009</c:v>
                </c:pt>
                <c:pt idx="900">
                  <c:v>46020</c:v>
                </c:pt>
                <c:pt idx="901">
                  <c:v>46024</c:v>
                </c:pt>
                <c:pt idx="902">
                  <c:v>46030</c:v>
                </c:pt>
                <c:pt idx="903">
                  <c:v>46037</c:v>
                </c:pt>
                <c:pt idx="904">
                  <c:v>46044</c:v>
                </c:pt>
                <c:pt idx="905">
                  <c:v>46051</c:v>
                </c:pt>
                <c:pt idx="906">
                  <c:v>46058</c:v>
                </c:pt>
                <c:pt idx="907">
                  <c:v>46065</c:v>
                </c:pt>
                <c:pt idx="908">
                  <c:v>46072</c:v>
                </c:pt>
                <c:pt idx="909">
                  <c:v>46079</c:v>
                </c:pt>
                <c:pt idx="910">
                  <c:v>46086</c:v>
                </c:pt>
                <c:pt idx="911">
                  <c:v>46093</c:v>
                </c:pt>
                <c:pt idx="912">
                  <c:v>46100</c:v>
                </c:pt>
                <c:pt idx="913">
                  <c:v>46107</c:v>
                </c:pt>
                <c:pt idx="914">
                  <c:v>46114</c:v>
                </c:pt>
                <c:pt idx="915">
                  <c:v>46121</c:v>
                </c:pt>
                <c:pt idx="916">
                  <c:v>46128</c:v>
                </c:pt>
                <c:pt idx="917">
                  <c:v>46135</c:v>
                </c:pt>
                <c:pt idx="918">
                  <c:v>46142</c:v>
                </c:pt>
                <c:pt idx="919">
                  <c:v>46149</c:v>
                </c:pt>
                <c:pt idx="920">
                  <c:v>46156</c:v>
                </c:pt>
                <c:pt idx="921">
                  <c:v>46163</c:v>
                </c:pt>
                <c:pt idx="922">
                  <c:v>46170</c:v>
                </c:pt>
                <c:pt idx="923">
                  <c:v>46177</c:v>
                </c:pt>
                <c:pt idx="924">
                  <c:v>46184</c:v>
                </c:pt>
                <c:pt idx="925">
                  <c:v>46191</c:v>
                </c:pt>
                <c:pt idx="926">
                  <c:v>46198</c:v>
                </c:pt>
                <c:pt idx="927">
                  <c:v>46205</c:v>
                </c:pt>
                <c:pt idx="928">
                  <c:v>46212</c:v>
                </c:pt>
                <c:pt idx="929">
                  <c:v>46219</c:v>
                </c:pt>
                <c:pt idx="930">
                  <c:v>46226</c:v>
                </c:pt>
                <c:pt idx="931">
                  <c:v>46233</c:v>
                </c:pt>
                <c:pt idx="932">
                  <c:v>46240</c:v>
                </c:pt>
                <c:pt idx="933">
                  <c:v>46247</c:v>
                </c:pt>
                <c:pt idx="934">
                  <c:v>46254</c:v>
                </c:pt>
                <c:pt idx="935">
                  <c:v>46261</c:v>
                </c:pt>
                <c:pt idx="936">
                  <c:v>46268</c:v>
                </c:pt>
                <c:pt idx="937">
                  <c:v>46275</c:v>
                </c:pt>
                <c:pt idx="938">
                  <c:v>46282</c:v>
                </c:pt>
                <c:pt idx="939">
                  <c:v>46289</c:v>
                </c:pt>
                <c:pt idx="940">
                  <c:v>46296</c:v>
                </c:pt>
                <c:pt idx="941">
                  <c:v>46303</c:v>
                </c:pt>
                <c:pt idx="942">
                  <c:v>46310</c:v>
                </c:pt>
                <c:pt idx="943">
                  <c:v>46317</c:v>
                </c:pt>
                <c:pt idx="944">
                  <c:v>46324</c:v>
                </c:pt>
                <c:pt idx="945">
                  <c:v>46331</c:v>
                </c:pt>
                <c:pt idx="946">
                  <c:v>46338</c:v>
                </c:pt>
                <c:pt idx="947">
                  <c:v>46345</c:v>
                </c:pt>
                <c:pt idx="948">
                  <c:v>46353</c:v>
                </c:pt>
                <c:pt idx="949">
                  <c:v>46359</c:v>
                </c:pt>
                <c:pt idx="950">
                  <c:v>46366</c:v>
                </c:pt>
                <c:pt idx="951">
                  <c:v>46373</c:v>
                </c:pt>
                <c:pt idx="952">
                  <c:v>46380</c:v>
                </c:pt>
                <c:pt idx="953">
                  <c:v>46387</c:v>
                </c:pt>
                <c:pt idx="954">
                  <c:v>46394</c:v>
                </c:pt>
                <c:pt idx="955">
                  <c:v>46401</c:v>
                </c:pt>
                <c:pt idx="956">
                  <c:v>46408</c:v>
                </c:pt>
                <c:pt idx="957">
                  <c:v>46415</c:v>
                </c:pt>
                <c:pt idx="958">
                  <c:v>46422</c:v>
                </c:pt>
                <c:pt idx="959">
                  <c:v>46429</c:v>
                </c:pt>
                <c:pt idx="960">
                  <c:v>46436</c:v>
                </c:pt>
                <c:pt idx="961">
                  <c:v>46443</c:v>
                </c:pt>
                <c:pt idx="962">
                  <c:v>46450</c:v>
                </c:pt>
                <c:pt idx="963">
                  <c:v>46457</c:v>
                </c:pt>
                <c:pt idx="964">
                  <c:v>46464</c:v>
                </c:pt>
                <c:pt idx="965">
                  <c:v>46471</c:v>
                </c:pt>
                <c:pt idx="966">
                  <c:v>46478</c:v>
                </c:pt>
                <c:pt idx="967">
                  <c:v>46485</c:v>
                </c:pt>
                <c:pt idx="968">
                  <c:v>46492</c:v>
                </c:pt>
                <c:pt idx="969">
                  <c:v>46499</c:v>
                </c:pt>
                <c:pt idx="970">
                  <c:v>46506</c:v>
                </c:pt>
                <c:pt idx="971">
                  <c:v>46513</c:v>
                </c:pt>
                <c:pt idx="972">
                  <c:v>46520</c:v>
                </c:pt>
                <c:pt idx="973">
                  <c:v>46527</c:v>
                </c:pt>
                <c:pt idx="974">
                  <c:v>46534</c:v>
                </c:pt>
                <c:pt idx="975">
                  <c:v>46541</c:v>
                </c:pt>
                <c:pt idx="976">
                  <c:v>46548</c:v>
                </c:pt>
                <c:pt idx="977">
                  <c:v>46555</c:v>
                </c:pt>
                <c:pt idx="978">
                  <c:v>46562</c:v>
                </c:pt>
                <c:pt idx="979">
                  <c:v>46569</c:v>
                </c:pt>
                <c:pt idx="980">
                  <c:v>46576</c:v>
                </c:pt>
                <c:pt idx="981">
                  <c:v>46583</c:v>
                </c:pt>
                <c:pt idx="982">
                  <c:v>46590</c:v>
                </c:pt>
                <c:pt idx="983">
                  <c:v>46597</c:v>
                </c:pt>
                <c:pt idx="984">
                  <c:v>46604</c:v>
                </c:pt>
                <c:pt idx="985">
                  <c:v>46611</c:v>
                </c:pt>
                <c:pt idx="986">
                  <c:v>46618</c:v>
                </c:pt>
                <c:pt idx="987">
                  <c:v>46625</c:v>
                </c:pt>
                <c:pt idx="988">
                  <c:v>46632</c:v>
                </c:pt>
                <c:pt idx="989">
                  <c:v>46639</c:v>
                </c:pt>
                <c:pt idx="990">
                  <c:v>46646</c:v>
                </c:pt>
                <c:pt idx="991">
                  <c:v>46653</c:v>
                </c:pt>
                <c:pt idx="992">
                  <c:v>46660</c:v>
                </c:pt>
                <c:pt idx="993">
                  <c:v>46667</c:v>
                </c:pt>
                <c:pt idx="994">
                  <c:v>46674</c:v>
                </c:pt>
                <c:pt idx="995">
                  <c:v>46681</c:v>
                </c:pt>
                <c:pt idx="996">
                  <c:v>46688</c:v>
                </c:pt>
                <c:pt idx="997">
                  <c:v>46695</c:v>
                </c:pt>
                <c:pt idx="998">
                  <c:v>46703</c:v>
                </c:pt>
                <c:pt idx="999">
                  <c:v>46709</c:v>
                </c:pt>
                <c:pt idx="1000">
                  <c:v>46717</c:v>
                </c:pt>
                <c:pt idx="1001">
                  <c:v>46723</c:v>
                </c:pt>
                <c:pt idx="1002">
                  <c:v>46730</c:v>
                </c:pt>
                <c:pt idx="1003">
                  <c:v>46737</c:v>
                </c:pt>
                <c:pt idx="1004">
                  <c:v>46744</c:v>
                </c:pt>
                <c:pt idx="1005">
                  <c:v>46756</c:v>
                </c:pt>
                <c:pt idx="1006">
                  <c:v>46759</c:v>
                </c:pt>
                <c:pt idx="1007">
                  <c:v>46766</c:v>
                </c:pt>
                <c:pt idx="1008">
                  <c:v>46773</c:v>
                </c:pt>
                <c:pt idx="1009">
                  <c:v>46780</c:v>
                </c:pt>
                <c:pt idx="1010">
                  <c:v>46787</c:v>
                </c:pt>
                <c:pt idx="1011">
                  <c:v>46794</c:v>
                </c:pt>
                <c:pt idx="1012">
                  <c:v>46801</c:v>
                </c:pt>
                <c:pt idx="1013">
                  <c:v>46808</c:v>
                </c:pt>
                <c:pt idx="1014">
                  <c:v>46815</c:v>
                </c:pt>
                <c:pt idx="1015">
                  <c:v>46822</c:v>
                </c:pt>
                <c:pt idx="1016">
                  <c:v>46829</c:v>
                </c:pt>
                <c:pt idx="1017">
                  <c:v>46836</c:v>
                </c:pt>
                <c:pt idx="1018">
                  <c:v>46843</c:v>
                </c:pt>
                <c:pt idx="1019">
                  <c:v>46850</c:v>
                </c:pt>
                <c:pt idx="1020">
                  <c:v>46861</c:v>
                </c:pt>
                <c:pt idx="1021">
                  <c:v>46864</c:v>
                </c:pt>
                <c:pt idx="1022">
                  <c:v>46871</c:v>
                </c:pt>
                <c:pt idx="1023">
                  <c:v>46878</c:v>
                </c:pt>
                <c:pt idx="1024">
                  <c:v>46885</c:v>
                </c:pt>
                <c:pt idx="1025">
                  <c:v>46892</c:v>
                </c:pt>
                <c:pt idx="1026">
                  <c:v>46899</c:v>
                </c:pt>
                <c:pt idx="1027">
                  <c:v>46906</c:v>
                </c:pt>
                <c:pt idx="1028">
                  <c:v>46913</c:v>
                </c:pt>
                <c:pt idx="1029">
                  <c:v>46920</c:v>
                </c:pt>
                <c:pt idx="1030">
                  <c:v>46927</c:v>
                </c:pt>
                <c:pt idx="1031">
                  <c:v>46934</c:v>
                </c:pt>
                <c:pt idx="1032">
                  <c:v>46941</c:v>
                </c:pt>
                <c:pt idx="1033">
                  <c:v>46948</c:v>
                </c:pt>
                <c:pt idx="1034">
                  <c:v>46955</c:v>
                </c:pt>
                <c:pt idx="1035">
                  <c:v>46962</c:v>
                </c:pt>
                <c:pt idx="1036">
                  <c:v>46969</c:v>
                </c:pt>
                <c:pt idx="1037">
                  <c:v>46976</c:v>
                </c:pt>
                <c:pt idx="1038">
                  <c:v>46983</c:v>
                </c:pt>
                <c:pt idx="1039">
                  <c:v>46990</c:v>
                </c:pt>
                <c:pt idx="1040">
                  <c:v>46997</c:v>
                </c:pt>
                <c:pt idx="1041">
                  <c:v>47004</c:v>
                </c:pt>
                <c:pt idx="1042">
                  <c:v>47011</c:v>
                </c:pt>
                <c:pt idx="1043">
                  <c:v>47018</c:v>
                </c:pt>
                <c:pt idx="1044">
                  <c:v>47025</c:v>
                </c:pt>
                <c:pt idx="1045">
                  <c:v>47032</c:v>
                </c:pt>
                <c:pt idx="1046">
                  <c:v>47039</c:v>
                </c:pt>
                <c:pt idx="1047">
                  <c:v>47046</c:v>
                </c:pt>
                <c:pt idx="1048">
                  <c:v>47053</c:v>
                </c:pt>
                <c:pt idx="1049">
                  <c:v>47060</c:v>
                </c:pt>
                <c:pt idx="1050">
                  <c:v>47070</c:v>
                </c:pt>
                <c:pt idx="1051">
                  <c:v>47074</c:v>
                </c:pt>
                <c:pt idx="1052">
                  <c:v>47081</c:v>
                </c:pt>
                <c:pt idx="1053">
                  <c:v>47088</c:v>
                </c:pt>
                <c:pt idx="1054">
                  <c:v>47095</c:v>
                </c:pt>
                <c:pt idx="1055">
                  <c:v>47102</c:v>
                </c:pt>
                <c:pt idx="1056">
                  <c:v>47109</c:v>
                </c:pt>
                <c:pt idx="1057">
                  <c:v>47116</c:v>
                </c:pt>
                <c:pt idx="1058">
                  <c:v>47123</c:v>
                </c:pt>
                <c:pt idx="1059">
                  <c:v>47130</c:v>
                </c:pt>
                <c:pt idx="1060">
                  <c:v>47137</c:v>
                </c:pt>
                <c:pt idx="1061">
                  <c:v>47144</c:v>
                </c:pt>
                <c:pt idx="1062">
                  <c:v>47151</c:v>
                </c:pt>
                <c:pt idx="1063">
                  <c:v>47158</c:v>
                </c:pt>
                <c:pt idx="1064">
                  <c:v>47165</c:v>
                </c:pt>
                <c:pt idx="1065">
                  <c:v>47172</c:v>
                </c:pt>
                <c:pt idx="1066">
                  <c:v>47179</c:v>
                </c:pt>
                <c:pt idx="1067">
                  <c:v>47186</c:v>
                </c:pt>
                <c:pt idx="1068">
                  <c:v>47193</c:v>
                </c:pt>
                <c:pt idx="1069">
                  <c:v>47200</c:v>
                </c:pt>
                <c:pt idx="1070">
                  <c:v>47211</c:v>
                </c:pt>
                <c:pt idx="1071">
                  <c:v>47214</c:v>
                </c:pt>
                <c:pt idx="1072">
                  <c:v>47221</c:v>
                </c:pt>
                <c:pt idx="1073">
                  <c:v>47228</c:v>
                </c:pt>
                <c:pt idx="1074">
                  <c:v>47235</c:v>
                </c:pt>
                <c:pt idx="1075">
                  <c:v>47242</c:v>
                </c:pt>
                <c:pt idx="1076">
                  <c:v>47249</c:v>
                </c:pt>
                <c:pt idx="1077">
                  <c:v>47256</c:v>
                </c:pt>
                <c:pt idx="1078">
                  <c:v>47263</c:v>
                </c:pt>
                <c:pt idx="1079">
                  <c:v>47270</c:v>
                </c:pt>
                <c:pt idx="1080">
                  <c:v>47277</c:v>
                </c:pt>
                <c:pt idx="1081">
                  <c:v>47284</c:v>
                </c:pt>
                <c:pt idx="1082">
                  <c:v>47291</c:v>
                </c:pt>
                <c:pt idx="1083">
                  <c:v>47298</c:v>
                </c:pt>
                <c:pt idx="1084">
                  <c:v>47305</c:v>
                </c:pt>
                <c:pt idx="1085">
                  <c:v>47312</c:v>
                </c:pt>
                <c:pt idx="1086">
                  <c:v>47319</c:v>
                </c:pt>
                <c:pt idx="1087">
                  <c:v>47326</c:v>
                </c:pt>
                <c:pt idx="1088">
                  <c:v>47333</c:v>
                </c:pt>
                <c:pt idx="1089">
                  <c:v>47340</c:v>
                </c:pt>
                <c:pt idx="1090">
                  <c:v>47347</c:v>
                </c:pt>
                <c:pt idx="1091">
                  <c:v>47354</c:v>
                </c:pt>
                <c:pt idx="1092">
                  <c:v>47361</c:v>
                </c:pt>
                <c:pt idx="1093">
                  <c:v>47368</c:v>
                </c:pt>
                <c:pt idx="1094">
                  <c:v>47375</c:v>
                </c:pt>
                <c:pt idx="1095">
                  <c:v>47382</c:v>
                </c:pt>
                <c:pt idx="1096">
                  <c:v>47389</c:v>
                </c:pt>
                <c:pt idx="1097">
                  <c:v>47396</c:v>
                </c:pt>
                <c:pt idx="1098">
                  <c:v>47403</c:v>
                </c:pt>
                <c:pt idx="1099">
                  <c:v>47410</c:v>
                </c:pt>
                <c:pt idx="1100">
                  <c:v>47417</c:v>
                </c:pt>
                <c:pt idx="1101">
                  <c:v>47424</c:v>
                </c:pt>
                <c:pt idx="1102">
                  <c:v>47431</c:v>
                </c:pt>
                <c:pt idx="1103">
                  <c:v>47438</c:v>
                </c:pt>
                <c:pt idx="1104">
                  <c:v>47445</c:v>
                </c:pt>
                <c:pt idx="1105">
                  <c:v>47452</c:v>
                </c:pt>
                <c:pt idx="1106">
                  <c:v>47459</c:v>
                </c:pt>
                <c:pt idx="1107">
                  <c:v>47466</c:v>
                </c:pt>
                <c:pt idx="1108">
                  <c:v>47473</c:v>
                </c:pt>
                <c:pt idx="1109">
                  <c:v>47483</c:v>
                </c:pt>
                <c:pt idx="1110">
                  <c:v>47490</c:v>
                </c:pt>
                <c:pt idx="1111">
                  <c:v>47497</c:v>
                </c:pt>
                <c:pt idx="1112">
                  <c:v>47505</c:v>
                </c:pt>
                <c:pt idx="1113">
                  <c:v>47511</c:v>
                </c:pt>
                <c:pt idx="1114">
                  <c:v>47518</c:v>
                </c:pt>
                <c:pt idx="1115">
                  <c:v>47525</c:v>
                </c:pt>
                <c:pt idx="1116">
                  <c:v>47533</c:v>
                </c:pt>
                <c:pt idx="1117">
                  <c:v>47539</c:v>
                </c:pt>
                <c:pt idx="1118">
                  <c:v>47546</c:v>
                </c:pt>
                <c:pt idx="1119">
                  <c:v>47553</c:v>
                </c:pt>
                <c:pt idx="1120">
                  <c:v>47560</c:v>
                </c:pt>
                <c:pt idx="1121">
                  <c:v>47567</c:v>
                </c:pt>
                <c:pt idx="1122">
                  <c:v>47574</c:v>
                </c:pt>
                <c:pt idx="1123">
                  <c:v>47581</c:v>
                </c:pt>
                <c:pt idx="1124">
                  <c:v>47588</c:v>
                </c:pt>
                <c:pt idx="1125">
                  <c:v>47597</c:v>
                </c:pt>
                <c:pt idx="1126">
                  <c:v>47602</c:v>
                </c:pt>
                <c:pt idx="1127">
                  <c:v>47610</c:v>
                </c:pt>
                <c:pt idx="1128">
                  <c:v>47616</c:v>
                </c:pt>
                <c:pt idx="1129">
                  <c:v>47623</c:v>
                </c:pt>
                <c:pt idx="1130">
                  <c:v>47631</c:v>
                </c:pt>
                <c:pt idx="1131">
                  <c:v>47637</c:v>
                </c:pt>
                <c:pt idx="1132">
                  <c:v>47644</c:v>
                </c:pt>
                <c:pt idx="1133">
                  <c:v>47651</c:v>
                </c:pt>
                <c:pt idx="1134">
                  <c:v>47658</c:v>
                </c:pt>
                <c:pt idx="1135">
                  <c:v>47665</c:v>
                </c:pt>
                <c:pt idx="1136">
                  <c:v>47672</c:v>
                </c:pt>
                <c:pt idx="1137">
                  <c:v>47679</c:v>
                </c:pt>
                <c:pt idx="1138">
                  <c:v>47686</c:v>
                </c:pt>
                <c:pt idx="1139">
                  <c:v>47693</c:v>
                </c:pt>
                <c:pt idx="1140">
                  <c:v>47700</c:v>
                </c:pt>
                <c:pt idx="1141">
                  <c:v>47707</c:v>
                </c:pt>
                <c:pt idx="1142">
                  <c:v>47714</c:v>
                </c:pt>
                <c:pt idx="1143">
                  <c:v>47722</c:v>
                </c:pt>
                <c:pt idx="1144">
                  <c:v>47729</c:v>
                </c:pt>
                <c:pt idx="1145">
                  <c:v>47735</c:v>
                </c:pt>
                <c:pt idx="1146">
                  <c:v>47742</c:v>
                </c:pt>
                <c:pt idx="1147">
                  <c:v>47749</c:v>
                </c:pt>
                <c:pt idx="1148">
                  <c:v>47756</c:v>
                </c:pt>
                <c:pt idx="1149">
                  <c:v>47763</c:v>
                </c:pt>
                <c:pt idx="1150">
                  <c:v>47771</c:v>
                </c:pt>
                <c:pt idx="1151">
                  <c:v>47777</c:v>
                </c:pt>
                <c:pt idx="1152">
                  <c:v>47784</c:v>
                </c:pt>
                <c:pt idx="1153">
                  <c:v>47791</c:v>
                </c:pt>
                <c:pt idx="1154">
                  <c:v>47799</c:v>
                </c:pt>
                <c:pt idx="1155">
                  <c:v>47805</c:v>
                </c:pt>
                <c:pt idx="1156">
                  <c:v>47812</c:v>
                </c:pt>
                <c:pt idx="1157">
                  <c:v>47819</c:v>
                </c:pt>
                <c:pt idx="1158">
                  <c:v>47826</c:v>
                </c:pt>
                <c:pt idx="1159">
                  <c:v>47833</c:v>
                </c:pt>
                <c:pt idx="1160">
                  <c:v>47840</c:v>
                </c:pt>
                <c:pt idx="1161">
                  <c:v>47848</c:v>
                </c:pt>
                <c:pt idx="1162">
                  <c:v>47855</c:v>
                </c:pt>
                <c:pt idx="1163">
                  <c:v>47862</c:v>
                </c:pt>
                <c:pt idx="1164">
                  <c:v>47869</c:v>
                </c:pt>
                <c:pt idx="1165">
                  <c:v>47876</c:v>
                </c:pt>
                <c:pt idx="1166">
                  <c:v>47883</c:v>
                </c:pt>
                <c:pt idx="1167">
                  <c:v>47890</c:v>
                </c:pt>
                <c:pt idx="1168">
                  <c:v>47897</c:v>
                </c:pt>
                <c:pt idx="1169">
                  <c:v>47904</c:v>
                </c:pt>
                <c:pt idx="1170">
                  <c:v>47911</c:v>
                </c:pt>
                <c:pt idx="1171">
                  <c:v>47918</c:v>
                </c:pt>
                <c:pt idx="1172">
                  <c:v>47925</c:v>
                </c:pt>
                <c:pt idx="1173">
                  <c:v>47932</c:v>
                </c:pt>
                <c:pt idx="1174">
                  <c:v>47939</c:v>
                </c:pt>
                <c:pt idx="1175">
                  <c:v>47946</c:v>
                </c:pt>
                <c:pt idx="1176">
                  <c:v>47955</c:v>
                </c:pt>
                <c:pt idx="1177">
                  <c:v>47962</c:v>
                </c:pt>
                <c:pt idx="1178">
                  <c:v>47969</c:v>
                </c:pt>
                <c:pt idx="1179">
                  <c:v>47976</c:v>
                </c:pt>
                <c:pt idx="1180">
                  <c:v>47983</c:v>
                </c:pt>
                <c:pt idx="1181">
                  <c:v>47990</c:v>
                </c:pt>
                <c:pt idx="1182">
                  <c:v>47997</c:v>
                </c:pt>
                <c:pt idx="1183">
                  <c:v>48004</c:v>
                </c:pt>
                <c:pt idx="1184">
                  <c:v>48011</c:v>
                </c:pt>
                <c:pt idx="1185">
                  <c:v>48018</c:v>
                </c:pt>
                <c:pt idx="1186">
                  <c:v>48025</c:v>
                </c:pt>
                <c:pt idx="1187">
                  <c:v>48032</c:v>
                </c:pt>
                <c:pt idx="1188">
                  <c:v>48039</c:v>
                </c:pt>
                <c:pt idx="1189">
                  <c:v>48046</c:v>
                </c:pt>
                <c:pt idx="1190">
                  <c:v>48053</c:v>
                </c:pt>
                <c:pt idx="1191">
                  <c:v>48060</c:v>
                </c:pt>
                <c:pt idx="1192">
                  <c:v>48067</c:v>
                </c:pt>
                <c:pt idx="1193">
                  <c:v>48074</c:v>
                </c:pt>
                <c:pt idx="1194">
                  <c:v>48081</c:v>
                </c:pt>
                <c:pt idx="1195">
                  <c:v>48088</c:v>
                </c:pt>
                <c:pt idx="1196">
                  <c:v>48095</c:v>
                </c:pt>
                <c:pt idx="1197">
                  <c:v>48102</c:v>
                </c:pt>
                <c:pt idx="1198">
                  <c:v>48109</c:v>
                </c:pt>
                <c:pt idx="1199">
                  <c:v>48116</c:v>
                </c:pt>
                <c:pt idx="1200">
                  <c:v>48123</c:v>
                </c:pt>
                <c:pt idx="1201">
                  <c:v>48130</c:v>
                </c:pt>
                <c:pt idx="1202">
                  <c:v>48137</c:v>
                </c:pt>
                <c:pt idx="1203">
                  <c:v>48144</c:v>
                </c:pt>
                <c:pt idx="1204">
                  <c:v>48151</c:v>
                </c:pt>
                <c:pt idx="1205">
                  <c:v>48158</c:v>
                </c:pt>
                <c:pt idx="1206">
                  <c:v>48165</c:v>
                </c:pt>
                <c:pt idx="1207">
                  <c:v>48172</c:v>
                </c:pt>
                <c:pt idx="1208">
                  <c:v>48180</c:v>
                </c:pt>
                <c:pt idx="1209">
                  <c:v>48186</c:v>
                </c:pt>
                <c:pt idx="1210">
                  <c:v>48193</c:v>
                </c:pt>
                <c:pt idx="1211">
                  <c:v>48200</c:v>
                </c:pt>
                <c:pt idx="1212">
                  <c:v>48211</c:v>
                </c:pt>
                <c:pt idx="1213">
                  <c:v>48215</c:v>
                </c:pt>
                <c:pt idx="1214">
                  <c:v>48221</c:v>
                </c:pt>
                <c:pt idx="1215">
                  <c:v>48228</c:v>
                </c:pt>
                <c:pt idx="1216">
                  <c:v>48235</c:v>
                </c:pt>
                <c:pt idx="1217">
                  <c:v>48242</c:v>
                </c:pt>
                <c:pt idx="1218">
                  <c:v>48249</c:v>
                </c:pt>
                <c:pt idx="1219">
                  <c:v>48256</c:v>
                </c:pt>
                <c:pt idx="1220">
                  <c:v>48263</c:v>
                </c:pt>
                <c:pt idx="1221">
                  <c:v>48270</c:v>
                </c:pt>
                <c:pt idx="1222">
                  <c:v>48277</c:v>
                </c:pt>
                <c:pt idx="1223">
                  <c:v>48284</c:v>
                </c:pt>
                <c:pt idx="1224">
                  <c:v>48291</c:v>
                </c:pt>
                <c:pt idx="1225">
                  <c:v>48298</c:v>
                </c:pt>
                <c:pt idx="1226">
                  <c:v>48305</c:v>
                </c:pt>
                <c:pt idx="1227">
                  <c:v>48312</c:v>
                </c:pt>
                <c:pt idx="1228">
                  <c:v>48319</c:v>
                </c:pt>
                <c:pt idx="1229">
                  <c:v>48326</c:v>
                </c:pt>
                <c:pt idx="1230">
                  <c:v>48333</c:v>
                </c:pt>
                <c:pt idx="1231">
                  <c:v>48340</c:v>
                </c:pt>
                <c:pt idx="1232">
                  <c:v>48347</c:v>
                </c:pt>
                <c:pt idx="1233">
                  <c:v>48354</c:v>
                </c:pt>
                <c:pt idx="1234">
                  <c:v>48361</c:v>
                </c:pt>
                <c:pt idx="1235">
                  <c:v>48368</c:v>
                </c:pt>
                <c:pt idx="1236">
                  <c:v>48375</c:v>
                </c:pt>
                <c:pt idx="1237">
                  <c:v>48382</c:v>
                </c:pt>
                <c:pt idx="1238">
                  <c:v>48389</c:v>
                </c:pt>
                <c:pt idx="1239">
                  <c:v>48396</c:v>
                </c:pt>
                <c:pt idx="1240">
                  <c:v>48403</c:v>
                </c:pt>
                <c:pt idx="1241">
                  <c:v>48410</c:v>
                </c:pt>
                <c:pt idx="1242">
                  <c:v>48417</c:v>
                </c:pt>
                <c:pt idx="1243">
                  <c:v>48424</c:v>
                </c:pt>
                <c:pt idx="1244">
                  <c:v>48431</c:v>
                </c:pt>
                <c:pt idx="1245">
                  <c:v>48438</c:v>
                </c:pt>
                <c:pt idx="1246">
                  <c:v>48445</c:v>
                </c:pt>
                <c:pt idx="1247">
                  <c:v>48452</c:v>
                </c:pt>
                <c:pt idx="1248">
                  <c:v>48459</c:v>
                </c:pt>
                <c:pt idx="1249">
                  <c:v>48466</c:v>
                </c:pt>
                <c:pt idx="1250">
                  <c:v>48473</c:v>
                </c:pt>
                <c:pt idx="1251">
                  <c:v>48480</c:v>
                </c:pt>
                <c:pt idx="1252">
                  <c:v>48487</c:v>
                </c:pt>
                <c:pt idx="1253">
                  <c:v>48494</c:v>
                </c:pt>
                <c:pt idx="1254">
                  <c:v>48501</c:v>
                </c:pt>
                <c:pt idx="1255">
                  <c:v>48508</c:v>
                </c:pt>
                <c:pt idx="1256">
                  <c:v>48515</c:v>
                </c:pt>
                <c:pt idx="1257">
                  <c:v>48522</c:v>
                </c:pt>
                <c:pt idx="1258">
                  <c:v>48530</c:v>
                </c:pt>
                <c:pt idx="1259">
                  <c:v>48536</c:v>
                </c:pt>
                <c:pt idx="1260">
                  <c:v>48544</c:v>
                </c:pt>
                <c:pt idx="1261">
                  <c:v>48550</c:v>
                </c:pt>
                <c:pt idx="1262">
                  <c:v>48557</c:v>
                </c:pt>
                <c:pt idx="1263">
                  <c:v>48564</c:v>
                </c:pt>
                <c:pt idx="1264">
                  <c:v>48571</c:v>
                </c:pt>
                <c:pt idx="1265">
                  <c:v>48583</c:v>
                </c:pt>
                <c:pt idx="1266">
                  <c:v>48586</c:v>
                </c:pt>
                <c:pt idx="1267">
                  <c:v>48593</c:v>
                </c:pt>
                <c:pt idx="1268">
                  <c:v>48600</c:v>
                </c:pt>
                <c:pt idx="1269">
                  <c:v>48607</c:v>
                </c:pt>
                <c:pt idx="1270">
                  <c:v>48614</c:v>
                </c:pt>
                <c:pt idx="1271">
                  <c:v>48621</c:v>
                </c:pt>
                <c:pt idx="1272">
                  <c:v>48628</c:v>
                </c:pt>
                <c:pt idx="1273">
                  <c:v>48635</c:v>
                </c:pt>
                <c:pt idx="1274">
                  <c:v>48642</c:v>
                </c:pt>
                <c:pt idx="1275">
                  <c:v>48649</c:v>
                </c:pt>
                <c:pt idx="1276">
                  <c:v>48656</c:v>
                </c:pt>
                <c:pt idx="1277">
                  <c:v>48663</c:v>
                </c:pt>
                <c:pt idx="1278">
                  <c:v>48670</c:v>
                </c:pt>
                <c:pt idx="1279">
                  <c:v>48677</c:v>
                </c:pt>
                <c:pt idx="1280">
                  <c:v>48688</c:v>
                </c:pt>
                <c:pt idx="1281">
                  <c:v>48691</c:v>
                </c:pt>
                <c:pt idx="1282">
                  <c:v>48698</c:v>
                </c:pt>
                <c:pt idx="1283">
                  <c:v>48705</c:v>
                </c:pt>
                <c:pt idx="1284">
                  <c:v>48712</c:v>
                </c:pt>
                <c:pt idx="1285">
                  <c:v>48719</c:v>
                </c:pt>
                <c:pt idx="1286">
                  <c:v>48726</c:v>
                </c:pt>
                <c:pt idx="1287">
                  <c:v>48733</c:v>
                </c:pt>
                <c:pt idx="1288">
                  <c:v>48740</c:v>
                </c:pt>
                <c:pt idx="1289">
                  <c:v>48747</c:v>
                </c:pt>
                <c:pt idx="1290">
                  <c:v>48754</c:v>
                </c:pt>
                <c:pt idx="1291">
                  <c:v>48761</c:v>
                </c:pt>
                <c:pt idx="1292">
                  <c:v>48768</c:v>
                </c:pt>
                <c:pt idx="1293">
                  <c:v>48775</c:v>
                </c:pt>
                <c:pt idx="1294">
                  <c:v>48782</c:v>
                </c:pt>
                <c:pt idx="1295">
                  <c:v>48789</c:v>
                </c:pt>
                <c:pt idx="1296">
                  <c:v>48796</c:v>
                </c:pt>
                <c:pt idx="1297">
                  <c:v>48803</c:v>
                </c:pt>
                <c:pt idx="1298">
                  <c:v>48810</c:v>
                </c:pt>
                <c:pt idx="1299">
                  <c:v>48817</c:v>
                </c:pt>
                <c:pt idx="1300">
                  <c:v>48824</c:v>
                </c:pt>
                <c:pt idx="1301">
                  <c:v>48831</c:v>
                </c:pt>
                <c:pt idx="1302">
                  <c:v>48838</c:v>
                </c:pt>
                <c:pt idx="1303">
                  <c:v>48845</c:v>
                </c:pt>
                <c:pt idx="1304">
                  <c:v>48852</c:v>
                </c:pt>
                <c:pt idx="1305">
                  <c:v>48859</c:v>
                </c:pt>
                <c:pt idx="1306">
                  <c:v>48866</c:v>
                </c:pt>
                <c:pt idx="1307">
                  <c:v>48873</c:v>
                </c:pt>
                <c:pt idx="1308">
                  <c:v>48880</c:v>
                </c:pt>
                <c:pt idx="1309">
                  <c:v>48887</c:v>
                </c:pt>
                <c:pt idx="1310">
                  <c:v>48897</c:v>
                </c:pt>
                <c:pt idx="1311">
                  <c:v>48901</c:v>
                </c:pt>
                <c:pt idx="1312">
                  <c:v>48908</c:v>
                </c:pt>
                <c:pt idx="1313">
                  <c:v>48915</c:v>
                </c:pt>
                <c:pt idx="1314">
                  <c:v>48922</c:v>
                </c:pt>
                <c:pt idx="1315">
                  <c:v>48929</c:v>
                </c:pt>
                <c:pt idx="1316">
                  <c:v>48936</c:v>
                </c:pt>
                <c:pt idx="1317">
                  <c:v>48943</c:v>
                </c:pt>
                <c:pt idx="1318">
                  <c:v>48950</c:v>
                </c:pt>
                <c:pt idx="1319">
                  <c:v>48957</c:v>
                </c:pt>
                <c:pt idx="1320">
                  <c:v>48964</c:v>
                </c:pt>
                <c:pt idx="1321">
                  <c:v>48971</c:v>
                </c:pt>
                <c:pt idx="1322">
                  <c:v>48978</c:v>
                </c:pt>
                <c:pt idx="1323">
                  <c:v>48985</c:v>
                </c:pt>
                <c:pt idx="1324">
                  <c:v>48992</c:v>
                </c:pt>
                <c:pt idx="1325">
                  <c:v>48999</c:v>
                </c:pt>
                <c:pt idx="1326">
                  <c:v>49006</c:v>
                </c:pt>
                <c:pt idx="1327">
                  <c:v>49013</c:v>
                </c:pt>
                <c:pt idx="1328">
                  <c:v>49020</c:v>
                </c:pt>
                <c:pt idx="1329">
                  <c:v>49027</c:v>
                </c:pt>
                <c:pt idx="1330">
                  <c:v>49034</c:v>
                </c:pt>
                <c:pt idx="1331">
                  <c:v>49045</c:v>
                </c:pt>
                <c:pt idx="1332">
                  <c:v>49048</c:v>
                </c:pt>
                <c:pt idx="1333">
                  <c:v>49055</c:v>
                </c:pt>
                <c:pt idx="1334">
                  <c:v>49062</c:v>
                </c:pt>
                <c:pt idx="1335">
                  <c:v>49069</c:v>
                </c:pt>
                <c:pt idx="1336">
                  <c:v>49076</c:v>
                </c:pt>
                <c:pt idx="1337">
                  <c:v>49083</c:v>
                </c:pt>
                <c:pt idx="1338">
                  <c:v>49090</c:v>
                </c:pt>
                <c:pt idx="1339">
                  <c:v>49097</c:v>
                </c:pt>
                <c:pt idx="1340">
                  <c:v>49104</c:v>
                </c:pt>
                <c:pt idx="1341">
                  <c:v>49111</c:v>
                </c:pt>
                <c:pt idx="1342">
                  <c:v>49118</c:v>
                </c:pt>
                <c:pt idx="1343">
                  <c:v>49125</c:v>
                </c:pt>
                <c:pt idx="1344">
                  <c:v>49132</c:v>
                </c:pt>
                <c:pt idx="1345">
                  <c:v>49139</c:v>
                </c:pt>
                <c:pt idx="1346">
                  <c:v>49146</c:v>
                </c:pt>
                <c:pt idx="1347">
                  <c:v>49153</c:v>
                </c:pt>
                <c:pt idx="1348">
                  <c:v>49160</c:v>
                </c:pt>
                <c:pt idx="1349">
                  <c:v>49167</c:v>
                </c:pt>
                <c:pt idx="1350">
                  <c:v>49174</c:v>
                </c:pt>
                <c:pt idx="1351">
                  <c:v>49181</c:v>
                </c:pt>
                <c:pt idx="1352">
                  <c:v>49188</c:v>
                </c:pt>
                <c:pt idx="1353">
                  <c:v>49195</c:v>
                </c:pt>
                <c:pt idx="1354">
                  <c:v>49202</c:v>
                </c:pt>
                <c:pt idx="1355">
                  <c:v>49209</c:v>
                </c:pt>
                <c:pt idx="1356">
                  <c:v>49216</c:v>
                </c:pt>
                <c:pt idx="1357">
                  <c:v>49223</c:v>
                </c:pt>
                <c:pt idx="1358">
                  <c:v>49230</c:v>
                </c:pt>
                <c:pt idx="1359">
                  <c:v>49237</c:v>
                </c:pt>
                <c:pt idx="1360">
                  <c:v>49244</c:v>
                </c:pt>
                <c:pt idx="1361">
                  <c:v>49251</c:v>
                </c:pt>
                <c:pt idx="1362">
                  <c:v>49261</c:v>
                </c:pt>
                <c:pt idx="1363">
                  <c:v>49265</c:v>
                </c:pt>
                <c:pt idx="1364">
                  <c:v>49272</c:v>
                </c:pt>
                <c:pt idx="1365">
                  <c:v>49279</c:v>
                </c:pt>
                <c:pt idx="1366">
                  <c:v>49286</c:v>
                </c:pt>
                <c:pt idx="1367">
                  <c:v>49293</c:v>
                </c:pt>
                <c:pt idx="1368">
                  <c:v>49300</c:v>
                </c:pt>
                <c:pt idx="1369">
                  <c:v>49307</c:v>
                </c:pt>
                <c:pt idx="1370">
                  <c:v>49314</c:v>
                </c:pt>
                <c:pt idx="1371">
                  <c:v>49321</c:v>
                </c:pt>
                <c:pt idx="1372">
                  <c:v>49328</c:v>
                </c:pt>
                <c:pt idx="1373">
                  <c:v>49335</c:v>
                </c:pt>
                <c:pt idx="1374">
                  <c:v>49342</c:v>
                </c:pt>
                <c:pt idx="1375">
                  <c:v>49349</c:v>
                </c:pt>
                <c:pt idx="1376">
                  <c:v>49356</c:v>
                </c:pt>
                <c:pt idx="1377">
                  <c:v>49363</c:v>
                </c:pt>
                <c:pt idx="1378">
                  <c:v>49370</c:v>
                </c:pt>
                <c:pt idx="1379">
                  <c:v>49377</c:v>
                </c:pt>
                <c:pt idx="1380">
                  <c:v>49384</c:v>
                </c:pt>
                <c:pt idx="1381">
                  <c:v>49395</c:v>
                </c:pt>
                <c:pt idx="1382">
                  <c:v>49398</c:v>
                </c:pt>
                <c:pt idx="1383">
                  <c:v>49405</c:v>
                </c:pt>
                <c:pt idx="1384">
                  <c:v>49412</c:v>
                </c:pt>
                <c:pt idx="1385">
                  <c:v>49419</c:v>
                </c:pt>
                <c:pt idx="1386">
                  <c:v>49426</c:v>
                </c:pt>
                <c:pt idx="1387">
                  <c:v>49433</c:v>
                </c:pt>
                <c:pt idx="1388">
                  <c:v>49440</c:v>
                </c:pt>
                <c:pt idx="1389">
                  <c:v>49447</c:v>
                </c:pt>
                <c:pt idx="1390">
                  <c:v>49454</c:v>
                </c:pt>
                <c:pt idx="1391">
                  <c:v>49461</c:v>
                </c:pt>
                <c:pt idx="1392">
                  <c:v>49468</c:v>
                </c:pt>
                <c:pt idx="1393">
                  <c:v>49475</c:v>
                </c:pt>
                <c:pt idx="1394">
                  <c:v>49482</c:v>
                </c:pt>
                <c:pt idx="1395">
                  <c:v>49489</c:v>
                </c:pt>
                <c:pt idx="1396">
                  <c:v>49496</c:v>
                </c:pt>
                <c:pt idx="1397">
                  <c:v>49503</c:v>
                </c:pt>
                <c:pt idx="1398">
                  <c:v>49510</c:v>
                </c:pt>
                <c:pt idx="1399">
                  <c:v>49517</c:v>
                </c:pt>
                <c:pt idx="1400">
                  <c:v>49524</c:v>
                </c:pt>
                <c:pt idx="1401">
                  <c:v>49531</c:v>
                </c:pt>
                <c:pt idx="1402">
                  <c:v>49538</c:v>
                </c:pt>
                <c:pt idx="1403">
                  <c:v>49545</c:v>
                </c:pt>
                <c:pt idx="1404">
                  <c:v>49552</c:v>
                </c:pt>
                <c:pt idx="1405">
                  <c:v>49559</c:v>
                </c:pt>
                <c:pt idx="1406">
                  <c:v>49566</c:v>
                </c:pt>
                <c:pt idx="1407">
                  <c:v>49573</c:v>
                </c:pt>
                <c:pt idx="1408">
                  <c:v>49580</c:v>
                </c:pt>
                <c:pt idx="1409">
                  <c:v>49587</c:v>
                </c:pt>
                <c:pt idx="1410">
                  <c:v>49594</c:v>
                </c:pt>
                <c:pt idx="1411">
                  <c:v>49601</c:v>
                </c:pt>
                <c:pt idx="1412">
                  <c:v>49608</c:v>
                </c:pt>
                <c:pt idx="1413">
                  <c:v>49615</c:v>
                </c:pt>
                <c:pt idx="1414">
                  <c:v>49622</c:v>
                </c:pt>
                <c:pt idx="1415">
                  <c:v>49629</c:v>
                </c:pt>
                <c:pt idx="1416">
                  <c:v>49636</c:v>
                </c:pt>
                <c:pt idx="1417">
                  <c:v>49643</c:v>
                </c:pt>
                <c:pt idx="1418">
                  <c:v>49650</c:v>
                </c:pt>
                <c:pt idx="1419">
                  <c:v>49657</c:v>
                </c:pt>
                <c:pt idx="1420">
                  <c:v>49664</c:v>
                </c:pt>
                <c:pt idx="1421">
                  <c:v>49674</c:v>
                </c:pt>
                <c:pt idx="1422">
                  <c:v>49681</c:v>
                </c:pt>
                <c:pt idx="1423">
                  <c:v>49688</c:v>
                </c:pt>
                <c:pt idx="1424">
                  <c:v>49696</c:v>
                </c:pt>
                <c:pt idx="1425">
                  <c:v>49702</c:v>
                </c:pt>
                <c:pt idx="1426">
                  <c:v>49709</c:v>
                </c:pt>
                <c:pt idx="1427">
                  <c:v>49716</c:v>
                </c:pt>
                <c:pt idx="1428">
                  <c:v>49724</c:v>
                </c:pt>
                <c:pt idx="1429">
                  <c:v>49730</c:v>
                </c:pt>
                <c:pt idx="1430">
                  <c:v>49737</c:v>
                </c:pt>
                <c:pt idx="1431">
                  <c:v>49744</c:v>
                </c:pt>
                <c:pt idx="1432">
                  <c:v>49751</c:v>
                </c:pt>
                <c:pt idx="1433">
                  <c:v>49758</c:v>
                </c:pt>
                <c:pt idx="1434">
                  <c:v>49765</c:v>
                </c:pt>
                <c:pt idx="1435">
                  <c:v>49772</c:v>
                </c:pt>
                <c:pt idx="1436">
                  <c:v>49781</c:v>
                </c:pt>
                <c:pt idx="1437">
                  <c:v>49786</c:v>
                </c:pt>
                <c:pt idx="1438">
                  <c:v>49793</c:v>
                </c:pt>
                <c:pt idx="1439">
                  <c:v>49801</c:v>
                </c:pt>
                <c:pt idx="1440">
                  <c:v>49807</c:v>
                </c:pt>
                <c:pt idx="1441">
                  <c:v>49814</c:v>
                </c:pt>
                <c:pt idx="1442">
                  <c:v>49822</c:v>
                </c:pt>
                <c:pt idx="1443">
                  <c:v>49828</c:v>
                </c:pt>
                <c:pt idx="1444">
                  <c:v>49835</c:v>
                </c:pt>
                <c:pt idx="1445">
                  <c:v>49842</c:v>
                </c:pt>
                <c:pt idx="1446">
                  <c:v>49849</c:v>
                </c:pt>
                <c:pt idx="1447">
                  <c:v>49856</c:v>
                </c:pt>
                <c:pt idx="1448">
                  <c:v>49863</c:v>
                </c:pt>
                <c:pt idx="1449">
                  <c:v>49870</c:v>
                </c:pt>
                <c:pt idx="1450">
                  <c:v>49877</c:v>
                </c:pt>
                <c:pt idx="1451">
                  <c:v>49884</c:v>
                </c:pt>
                <c:pt idx="1452">
                  <c:v>49891</c:v>
                </c:pt>
                <c:pt idx="1453">
                  <c:v>49898</c:v>
                </c:pt>
                <c:pt idx="1454">
                  <c:v>49905</c:v>
                </c:pt>
                <c:pt idx="1455">
                  <c:v>49913</c:v>
                </c:pt>
                <c:pt idx="1456">
                  <c:v>49920</c:v>
                </c:pt>
                <c:pt idx="1457">
                  <c:v>49926</c:v>
                </c:pt>
                <c:pt idx="1458">
                  <c:v>49933</c:v>
                </c:pt>
                <c:pt idx="1459">
                  <c:v>49940</c:v>
                </c:pt>
                <c:pt idx="1460">
                  <c:v>49947</c:v>
                </c:pt>
                <c:pt idx="1461">
                  <c:v>49954</c:v>
                </c:pt>
                <c:pt idx="1462">
                  <c:v>49962</c:v>
                </c:pt>
                <c:pt idx="1463">
                  <c:v>49968</c:v>
                </c:pt>
                <c:pt idx="1464">
                  <c:v>49975</c:v>
                </c:pt>
                <c:pt idx="1465">
                  <c:v>49982</c:v>
                </c:pt>
                <c:pt idx="1466">
                  <c:v>49989</c:v>
                </c:pt>
                <c:pt idx="1467">
                  <c:v>49996</c:v>
                </c:pt>
                <c:pt idx="1468">
                  <c:v>50003</c:v>
                </c:pt>
                <c:pt idx="1469">
                  <c:v>50010</c:v>
                </c:pt>
                <c:pt idx="1470">
                  <c:v>50017</c:v>
                </c:pt>
                <c:pt idx="1471">
                  <c:v>50024</c:v>
                </c:pt>
                <c:pt idx="1472">
                  <c:v>50031</c:v>
                </c:pt>
                <c:pt idx="1473">
                  <c:v>50040</c:v>
                </c:pt>
                <c:pt idx="1474">
                  <c:v>50047</c:v>
                </c:pt>
                <c:pt idx="1475">
                  <c:v>50054</c:v>
                </c:pt>
                <c:pt idx="1476">
                  <c:v>50061</c:v>
                </c:pt>
                <c:pt idx="1477">
                  <c:v>50068</c:v>
                </c:pt>
                <c:pt idx="1478">
                  <c:v>50075</c:v>
                </c:pt>
                <c:pt idx="1479">
                  <c:v>50082</c:v>
                </c:pt>
                <c:pt idx="1480">
                  <c:v>50089</c:v>
                </c:pt>
                <c:pt idx="1481">
                  <c:v>50096</c:v>
                </c:pt>
                <c:pt idx="1482">
                  <c:v>50103</c:v>
                </c:pt>
                <c:pt idx="1483">
                  <c:v>50110</c:v>
                </c:pt>
                <c:pt idx="1484">
                  <c:v>50117</c:v>
                </c:pt>
                <c:pt idx="1485">
                  <c:v>50124</c:v>
                </c:pt>
                <c:pt idx="1486">
                  <c:v>50131</c:v>
                </c:pt>
                <c:pt idx="1487">
                  <c:v>50139</c:v>
                </c:pt>
                <c:pt idx="1488">
                  <c:v>50146</c:v>
                </c:pt>
                <c:pt idx="1489">
                  <c:v>50153</c:v>
                </c:pt>
                <c:pt idx="1490">
                  <c:v>50160</c:v>
                </c:pt>
                <c:pt idx="1491">
                  <c:v>50167</c:v>
                </c:pt>
                <c:pt idx="1492">
                  <c:v>50174</c:v>
                </c:pt>
                <c:pt idx="1493">
                  <c:v>50181</c:v>
                </c:pt>
                <c:pt idx="1494">
                  <c:v>50188</c:v>
                </c:pt>
                <c:pt idx="1495">
                  <c:v>50195</c:v>
                </c:pt>
                <c:pt idx="1496">
                  <c:v>50202</c:v>
                </c:pt>
                <c:pt idx="1497">
                  <c:v>50209</c:v>
                </c:pt>
                <c:pt idx="1498">
                  <c:v>50216</c:v>
                </c:pt>
                <c:pt idx="1499">
                  <c:v>50223</c:v>
                </c:pt>
                <c:pt idx="1500">
                  <c:v>50230</c:v>
                </c:pt>
                <c:pt idx="1501">
                  <c:v>50237</c:v>
                </c:pt>
                <c:pt idx="1502">
                  <c:v>50244</c:v>
                </c:pt>
                <c:pt idx="1503">
                  <c:v>50251</c:v>
                </c:pt>
                <c:pt idx="1504">
                  <c:v>50258</c:v>
                </c:pt>
                <c:pt idx="1505">
                  <c:v>50265</c:v>
                </c:pt>
                <c:pt idx="1506">
                  <c:v>50272</c:v>
                </c:pt>
                <c:pt idx="1507">
                  <c:v>50279</c:v>
                </c:pt>
                <c:pt idx="1508">
                  <c:v>50286</c:v>
                </c:pt>
                <c:pt idx="1509">
                  <c:v>50293</c:v>
                </c:pt>
                <c:pt idx="1510">
                  <c:v>50300</c:v>
                </c:pt>
                <c:pt idx="1511">
                  <c:v>50307</c:v>
                </c:pt>
                <c:pt idx="1512">
                  <c:v>50314</c:v>
                </c:pt>
                <c:pt idx="1513">
                  <c:v>50321</c:v>
                </c:pt>
                <c:pt idx="1514">
                  <c:v>50328</c:v>
                </c:pt>
                <c:pt idx="1515">
                  <c:v>50335</c:v>
                </c:pt>
                <c:pt idx="1516">
                  <c:v>50342</c:v>
                </c:pt>
                <c:pt idx="1517">
                  <c:v>50349</c:v>
                </c:pt>
                <c:pt idx="1518">
                  <c:v>50356</c:v>
                </c:pt>
                <c:pt idx="1519">
                  <c:v>50363</c:v>
                </c:pt>
                <c:pt idx="1520">
                  <c:v>50371</c:v>
                </c:pt>
                <c:pt idx="1521">
                  <c:v>50377</c:v>
                </c:pt>
                <c:pt idx="1522">
                  <c:v>50384</c:v>
                </c:pt>
                <c:pt idx="1523">
                  <c:v>50391</c:v>
                </c:pt>
                <c:pt idx="1524">
                  <c:v>50398</c:v>
                </c:pt>
                <c:pt idx="1525">
                  <c:v>50405</c:v>
                </c:pt>
                <c:pt idx="1526">
                  <c:v>50412</c:v>
                </c:pt>
                <c:pt idx="1527">
                  <c:v>50419</c:v>
                </c:pt>
                <c:pt idx="1528">
                  <c:v>50426</c:v>
                </c:pt>
                <c:pt idx="1529">
                  <c:v>50433</c:v>
                </c:pt>
                <c:pt idx="1530">
                  <c:v>50440</c:v>
                </c:pt>
                <c:pt idx="1531">
                  <c:v>50447</c:v>
                </c:pt>
                <c:pt idx="1532">
                  <c:v>50454</c:v>
                </c:pt>
                <c:pt idx="1533">
                  <c:v>50461</c:v>
                </c:pt>
                <c:pt idx="1534">
                  <c:v>50468</c:v>
                </c:pt>
                <c:pt idx="1535">
                  <c:v>50475</c:v>
                </c:pt>
                <c:pt idx="1536">
                  <c:v>50482</c:v>
                </c:pt>
                <c:pt idx="1537">
                  <c:v>50489</c:v>
                </c:pt>
                <c:pt idx="1538">
                  <c:v>50496</c:v>
                </c:pt>
                <c:pt idx="1539">
                  <c:v>50503</c:v>
                </c:pt>
                <c:pt idx="1540">
                  <c:v>50510</c:v>
                </c:pt>
                <c:pt idx="1541">
                  <c:v>50517</c:v>
                </c:pt>
                <c:pt idx="1542">
                  <c:v>50524</c:v>
                </c:pt>
                <c:pt idx="1543">
                  <c:v>50531</c:v>
                </c:pt>
                <c:pt idx="1544">
                  <c:v>50538</c:v>
                </c:pt>
                <c:pt idx="1545">
                  <c:v>50545</c:v>
                </c:pt>
                <c:pt idx="1546">
                  <c:v>50552</c:v>
                </c:pt>
                <c:pt idx="1547">
                  <c:v>50559</c:v>
                </c:pt>
                <c:pt idx="1548">
                  <c:v>50566</c:v>
                </c:pt>
                <c:pt idx="1549">
                  <c:v>50573</c:v>
                </c:pt>
                <c:pt idx="1550">
                  <c:v>50580</c:v>
                </c:pt>
                <c:pt idx="1551">
                  <c:v>50587</c:v>
                </c:pt>
                <c:pt idx="1552">
                  <c:v>50594</c:v>
                </c:pt>
                <c:pt idx="1553">
                  <c:v>50601</c:v>
                </c:pt>
                <c:pt idx="1554">
                  <c:v>50608</c:v>
                </c:pt>
                <c:pt idx="1555">
                  <c:v>50615</c:v>
                </c:pt>
                <c:pt idx="1556">
                  <c:v>50622</c:v>
                </c:pt>
                <c:pt idx="1557">
                  <c:v>50629</c:v>
                </c:pt>
                <c:pt idx="1558">
                  <c:v>50636</c:v>
                </c:pt>
                <c:pt idx="1559">
                  <c:v>50643</c:v>
                </c:pt>
                <c:pt idx="1560">
                  <c:v>50650</c:v>
                </c:pt>
                <c:pt idx="1561">
                  <c:v>50657</c:v>
                </c:pt>
                <c:pt idx="1562">
                  <c:v>50664</c:v>
                </c:pt>
                <c:pt idx="1563">
                  <c:v>50671</c:v>
                </c:pt>
                <c:pt idx="1564">
                  <c:v>50678</c:v>
                </c:pt>
                <c:pt idx="1565">
                  <c:v>50685</c:v>
                </c:pt>
                <c:pt idx="1566">
                  <c:v>50692</c:v>
                </c:pt>
                <c:pt idx="1567">
                  <c:v>50699</c:v>
                </c:pt>
                <c:pt idx="1568">
                  <c:v>50706</c:v>
                </c:pt>
                <c:pt idx="1569">
                  <c:v>50713</c:v>
                </c:pt>
                <c:pt idx="1570">
                  <c:v>50721</c:v>
                </c:pt>
                <c:pt idx="1571">
                  <c:v>50727</c:v>
                </c:pt>
                <c:pt idx="1572">
                  <c:v>50735</c:v>
                </c:pt>
                <c:pt idx="1573">
                  <c:v>50741</c:v>
                </c:pt>
                <c:pt idx="1574">
                  <c:v>50748</c:v>
                </c:pt>
                <c:pt idx="1575">
                  <c:v>50755</c:v>
                </c:pt>
                <c:pt idx="1576">
                  <c:v>50762</c:v>
                </c:pt>
                <c:pt idx="1577">
                  <c:v>50774</c:v>
                </c:pt>
                <c:pt idx="1578">
                  <c:v>50777</c:v>
                </c:pt>
                <c:pt idx="1579">
                  <c:v>50784</c:v>
                </c:pt>
                <c:pt idx="1580">
                  <c:v>50791</c:v>
                </c:pt>
                <c:pt idx="1581">
                  <c:v>50798</c:v>
                </c:pt>
                <c:pt idx="1582">
                  <c:v>50805</c:v>
                </c:pt>
                <c:pt idx="1583">
                  <c:v>50812</c:v>
                </c:pt>
                <c:pt idx="1584">
                  <c:v>50819</c:v>
                </c:pt>
                <c:pt idx="1585">
                  <c:v>50826</c:v>
                </c:pt>
                <c:pt idx="1586">
                  <c:v>50833</c:v>
                </c:pt>
                <c:pt idx="1587">
                  <c:v>50840</c:v>
                </c:pt>
                <c:pt idx="1588">
                  <c:v>50847</c:v>
                </c:pt>
                <c:pt idx="1589">
                  <c:v>50854</c:v>
                </c:pt>
                <c:pt idx="1590">
                  <c:v>50861</c:v>
                </c:pt>
                <c:pt idx="1591">
                  <c:v>50872</c:v>
                </c:pt>
                <c:pt idx="1592">
                  <c:v>50875</c:v>
                </c:pt>
                <c:pt idx="1593">
                  <c:v>50882</c:v>
                </c:pt>
                <c:pt idx="1594">
                  <c:v>50889</c:v>
                </c:pt>
                <c:pt idx="1595">
                  <c:v>50896</c:v>
                </c:pt>
                <c:pt idx="1596">
                  <c:v>50903</c:v>
                </c:pt>
                <c:pt idx="1597">
                  <c:v>50910</c:v>
                </c:pt>
                <c:pt idx="1598">
                  <c:v>50917</c:v>
                </c:pt>
                <c:pt idx="1599">
                  <c:v>50924</c:v>
                </c:pt>
                <c:pt idx="1600">
                  <c:v>50931</c:v>
                </c:pt>
                <c:pt idx="1601">
                  <c:v>50938</c:v>
                </c:pt>
                <c:pt idx="1602">
                  <c:v>50945</c:v>
                </c:pt>
                <c:pt idx="1603">
                  <c:v>50952</c:v>
                </c:pt>
                <c:pt idx="1604">
                  <c:v>50959</c:v>
                </c:pt>
                <c:pt idx="1605">
                  <c:v>50966</c:v>
                </c:pt>
                <c:pt idx="1606">
                  <c:v>50973</c:v>
                </c:pt>
                <c:pt idx="1607">
                  <c:v>50980</c:v>
                </c:pt>
                <c:pt idx="1608">
                  <c:v>50987</c:v>
                </c:pt>
                <c:pt idx="1609">
                  <c:v>50994</c:v>
                </c:pt>
                <c:pt idx="1610">
                  <c:v>51001</c:v>
                </c:pt>
                <c:pt idx="1611">
                  <c:v>51008</c:v>
                </c:pt>
                <c:pt idx="1612">
                  <c:v>51015</c:v>
                </c:pt>
                <c:pt idx="1613">
                  <c:v>51022</c:v>
                </c:pt>
                <c:pt idx="1614">
                  <c:v>51029</c:v>
                </c:pt>
                <c:pt idx="1615">
                  <c:v>51036</c:v>
                </c:pt>
                <c:pt idx="1616">
                  <c:v>51043</c:v>
                </c:pt>
                <c:pt idx="1617">
                  <c:v>51050</c:v>
                </c:pt>
                <c:pt idx="1618">
                  <c:v>51057</c:v>
                </c:pt>
                <c:pt idx="1619">
                  <c:v>51064</c:v>
                </c:pt>
                <c:pt idx="1620">
                  <c:v>51071</c:v>
                </c:pt>
                <c:pt idx="1621">
                  <c:v>51078</c:v>
                </c:pt>
                <c:pt idx="1622">
                  <c:v>51088</c:v>
                </c:pt>
                <c:pt idx="1623">
                  <c:v>51092</c:v>
                </c:pt>
                <c:pt idx="1624">
                  <c:v>51099</c:v>
                </c:pt>
                <c:pt idx="1625">
                  <c:v>51106</c:v>
                </c:pt>
                <c:pt idx="1626">
                  <c:v>51113</c:v>
                </c:pt>
                <c:pt idx="1627">
                  <c:v>51120</c:v>
                </c:pt>
                <c:pt idx="1628">
                  <c:v>51127</c:v>
                </c:pt>
                <c:pt idx="1629">
                  <c:v>51134</c:v>
                </c:pt>
                <c:pt idx="1630">
                  <c:v>51141</c:v>
                </c:pt>
                <c:pt idx="1631">
                  <c:v>51148</c:v>
                </c:pt>
                <c:pt idx="1632">
                  <c:v>51155</c:v>
                </c:pt>
                <c:pt idx="1633">
                  <c:v>51162</c:v>
                </c:pt>
                <c:pt idx="1634">
                  <c:v>51169</c:v>
                </c:pt>
                <c:pt idx="1635">
                  <c:v>51176</c:v>
                </c:pt>
                <c:pt idx="1636">
                  <c:v>51183</c:v>
                </c:pt>
                <c:pt idx="1637">
                  <c:v>51190</c:v>
                </c:pt>
                <c:pt idx="1638">
                  <c:v>51197</c:v>
                </c:pt>
                <c:pt idx="1639">
                  <c:v>51204</c:v>
                </c:pt>
                <c:pt idx="1640">
                  <c:v>51211</c:v>
                </c:pt>
                <c:pt idx="1641">
                  <c:v>51218</c:v>
                </c:pt>
                <c:pt idx="1642">
                  <c:v>51229</c:v>
                </c:pt>
                <c:pt idx="1643">
                  <c:v>51232</c:v>
                </c:pt>
                <c:pt idx="1644">
                  <c:v>51239</c:v>
                </c:pt>
                <c:pt idx="1645">
                  <c:v>51246</c:v>
                </c:pt>
                <c:pt idx="1646">
                  <c:v>51253</c:v>
                </c:pt>
                <c:pt idx="1647">
                  <c:v>51260</c:v>
                </c:pt>
                <c:pt idx="1648">
                  <c:v>51267</c:v>
                </c:pt>
                <c:pt idx="1649">
                  <c:v>51274</c:v>
                </c:pt>
                <c:pt idx="1650">
                  <c:v>51281</c:v>
                </c:pt>
                <c:pt idx="1651">
                  <c:v>51288</c:v>
                </c:pt>
                <c:pt idx="1652">
                  <c:v>51295</c:v>
                </c:pt>
                <c:pt idx="1653">
                  <c:v>51302</c:v>
                </c:pt>
                <c:pt idx="1654">
                  <c:v>51309</c:v>
                </c:pt>
                <c:pt idx="1655">
                  <c:v>51316</c:v>
                </c:pt>
                <c:pt idx="1656">
                  <c:v>51323</c:v>
                </c:pt>
                <c:pt idx="1657">
                  <c:v>51330</c:v>
                </c:pt>
                <c:pt idx="1658">
                  <c:v>51337</c:v>
                </c:pt>
                <c:pt idx="1659">
                  <c:v>51344</c:v>
                </c:pt>
                <c:pt idx="1660">
                  <c:v>51351</c:v>
                </c:pt>
                <c:pt idx="1661">
                  <c:v>51358</c:v>
                </c:pt>
                <c:pt idx="1662">
                  <c:v>51365</c:v>
                </c:pt>
                <c:pt idx="1663">
                  <c:v>51372</c:v>
                </c:pt>
                <c:pt idx="1664">
                  <c:v>51379</c:v>
                </c:pt>
                <c:pt idx="1665">
                  <c:v>51386</c:v>
                </c:pt>
                <c:pt idx="1666">
                  <c:v>51393</c:v>
                </c:pt>
                <c:pt idx="1667">
                  <c:v>51400</c:v>
                </c:pt>
                <c:pt idx="1668">
                  <c:v>51407</c:v>
                </c:pt>
                <c:pt idx="1669">
                  <c:v>51414</c:v>
                </c:pt>
                <c:pt idx="1670">
                  <c:v>51421</c:v>
                </c:pt>
                <c:pt idx="1671">
                  <c:v>51428</c:v>
                </c:pt>
                <c:pt idx="1672">
                  <c:v>51435</c:v>
                </c:pt>
                <c:pt idx="1673">
                  <c:v>51442</c:v>
                </c:pt>
                <c:pt idx="1674">
                  <c:v>51449</c:v>
                </c:pt>
                <c:pt idx="1675">
                  <c:v>51456</c:v>
                </c:pt>
                <c:pt idx="1676">
                  <c:v>51463</c:v>
                </c:pt>
                <c:pt idx="1677">
                  <c:v>51470</c:v>
                </c:pt>
                <c:pt idx="1678">
                  <c:v>51477</c:v>
                </c:pt>
                <c:pt idx="1679">
                  <c:v>51484</c:v>
                </c:pt>
                <c:pt idx="1680">
                  <c:v>51491</c:v>
                </c:pt>
                <c:pt idx="1681">
                  <c:v>51501</c:v>
                </c:pt>
                <c:pt idx="1682">
                  <c:v>51508</c:v>
                </c:pt>
                <c:pt idx="1683">
                  <c:v>51515</c:v>
                </c:pt>
                <c:pt idx="1684">
                  <c:v>51523</c:v>
                </c:pt>
                <c:pt idx="1685">
                  <c:v>51529</c:v>
                </c:pt>
                <c:pt idx="1686">
                  <c:v>51536</c:v>
                </c:pt>
                <c:pt idx="1687">
                  <c:v>51543</c:v>
                </c:pt>
                <c:pt idx="1688">
                  <c:v>51551</c:v>
                </c:pt>
                <c:pt idx="1689">
                  <c:v>51557</c:v>
                </c:pt>
                <c:pt idx="1690">
                  <c:v>51564</c:v>
                </c:pt>
                <c:pt idx="1691">
                  <c:v>51571</c:v>
                </c:pt>
                <c:pt idx="1692">
                  <c:v>51578</c:v>
                </c:pt>
                <c:pt idx="1693">
                  <c:v>51585</c:v>
                </c:pt>
                <c:pt idx="1694">
                  <c:v>51592</c:v>
                </c:pt>
                <c:pt idx="1695">
                  <c:v>51599</c:v>
                </c:pt>
                <c:pt idx="1696">
                  <c:v>51606</c:v>
                </c:pt>
                <c:pt idx="1697">
                  <c:v>51615</c:v>
                </c:pt>
                <c:pt idx="1698">
                  <c:v>51620</c:v>
                </c:pt>
                <c:pt idx="1699">
                  <c:v>51628</c:v>
                </c:pt>
                <c:pt idx="1700">
                  <c:v>51634</c:v>
                </c:pt>
                <c:pt idx="1701">
                  <c:v>51641</c:v>
                </c:pt>
                <c:pt idx="1702">
                  <c:v>51649</c:v>
                </c:pt>
                <c:pt idx="1703">
                  <c:v>51655</c:v>
                </c:pt>
                <c:pt idx="1704">
                  <c:v>51662</c:v>
                </c:pt>
                <c:pt idx="1705">
                  <c:v>51669</c:v>
                </c:pt>
                <c:pt idx="1706">
                  <c:v>51676</c:v>
                </c:pt>
                <c:pt idx="1707">
                  <c:v>51683</c:v>
                </c:pt>
                <c:pt idx="1708">
                  <c:v>51690</c:v>
                </c:pt>
                <c:pt idx="1709">
                  <c:v>51697</c:v>
                </c:pt>
                <c:pt idx="1710">
                  <c:v>51704</c:v>
                </c:pt>
                <c:pt idx="1711">
                  <c:v>51711</c:v>
                </c:pt>
                <c:pt idx="1712">
                  <c:v>51718</c:v>
                </c:pt>
                <c:pt idx="1713">
                  <c:v>51725</c:v>
                </c:pt>
                <c:pt idx="1714">
                  <c:v>51732</c:v>
                </c:pt>
                <c:pt idx="1715">
                  <c:v>51740</c:v>
                </c:pt>
                <c:pt idx="1716">
                  <c:v>51747</c:v>
                </c:pt>
                <c:pt idx="1717">
                  <c:v>51753</c:v>
                </c:pt>
                <c:pt idx="1718">
                  <c:v>51760</c:v>
                </c:pt>
                <c:pt idx="1719">
                  <c:v>51767</c:v>
                </c:pt>
                <c:pt idx="1720">
                  <c:v>51774</c:v>
                </c:pt>
                <c:pt idx="1721">
                  <c:v>51781</c:v>
                </c:pt>
                <c:pt idx="1722">
                  <c:v>51789</c:v>
                </c:pt>
                <c:pt idx="1723">
                  <c:v>51795</c:v>
                </c:pt>
                <c:pt idx="1724">
                  <c:v>51802</c:v>
                </c:pt>
                <c:pt idx="1725">
                  <c:v>51809</c:v>
                </c:pt>
                <c:pt idx="1726">
                  <c:v>51817</c:v>
                </c:pt>
                <c:pt idx="1727">
                  <c:v>51823</c:v>
                </c:pt>
                <c:pt idx="1728">
                  <c:v>51830</c:v>
                </c:pt>
                <c:pt idx="1729">
                  <c:v>51837</c:v>
                </c:pt>
                <c:pt idx="1730">
                  <c:v>51844</c:v>
                </c:pt>
                <c:pt idx="1731">
                  <c:v>51851</c:v>
                </c:pt>
                <c:pt idx="1732">
                  <c:v>51858</c:v>
                </c:pt>
                <c:pt idx="1733">
                  <c:v>51866</c:v>
                </c:pt>
                <c:pt idx="1734">
                  <c:v>51873</c:v>
                </c:pt>
                <c:pt idx="1735">
                  <c:v>51880</c:v>
                </c:pt>
                <c:pt idx="1736">
                  <c:v>51887</c:v>
                </c:pt>
                <c:pt idx="1737">
                  <c:v>51894</c:v>
                </c:pt>
                <c:pt idx="1738">
                  <c:v>51901</c:v>
                </c:pt>
                <c:pt idx="1739">
                  <c:v>51908</c:v>
                </c:pt>
                <c:pt idx="1740">
                  <c:v>51915</c:v>
                </c:pt>
                <c:pt idx="1741">
                  <c:v>51922</c:v>
                </c:pt>
                <c:pt idx="1742">
                  <c:v>51929</c:v>
                </c:pt>
                <c:pt idx="1743">
                  <c:v>51936</c:v>
                </c:pt>
                <c:pt idx="1744">
                  <c:v>51943</c:v>
                </c:pt>
                <c:pt idx="1745">
                  <c:v>51950</c:v>
                </c:pt>
                <c:pt idx="1746">
                  <c:v>51957</c:v>
                </c:pt>
                <c:pt idx="1747">
                  <c:v>51966</c:v>
                </c:pt>
                <c:pt idx="1748">
                  <c:v>51973</c:v>
                </c:pt>
                <c:pt idx="1749">
                  <c:v>51980</c:v>
                </c:pt>
                <c:pt idx="1750">
                  <c:v>51987</c:v>
                </c:pt>
                <c:pt idx="1751">
                  <c:v>51994</c:v>
                </c:pt>
                <c:pt idx="1752">
                  <c:v>52001</c:v>
                </c:pt>
                <c:pt idx="1753">
                  <c:v>52008</c:v>
                </c:pt>
                <c:pt idx="1754">
                  <c:v>52015</c:v>
                </c:pt>
                <c:pt idx="1755">
                  <c:v>52022</c:v>
                </c:pt>
                <c:pt idx="1756">
                  <c:v>52029</c:v>
                </c:pt>
                <c:pt idx="1757">
                  <c:v>52036</c:v>
                </c:pt>
                <c:pt idx="1758">
                  <c:v>52043</c:v>
                </c:pt>
                <c:pt idx="1759">
                  <c:v>52050</c:v>
                </c:pt>
                <c:pt idx="1760">
                  <c:v>52057</c:v>
                </c:pt>
                <c:pt idx="1761">
                  <c:v>52064</c:v>
                </c:pt>
                <c:pt idx="1762">
                  <c:v>52071</c:v>
                </c:pt>
                <c:pt idx="1763">
                  <c:v>52078</c:v>
                </c:pt>
                <c:pt idx="1764">
                  <c:v>52085</c:v>
                </c:pt>
                <c:pt idx="1765">
                  <c:v>52092</c:v>
                </c:pt>
                <c:pt idx="1766">
                  <c:v>52099</c:v>
                </c:pt>
                <c:pt idx="1767">
                  <c:v>52106</c:v>
                </c:pt>
                <c:pt idx="1768">
                  <c:v>52113</c:v>
                </c:pt>
                <c:pt idx="1769">
                  <c:v>52120</c:v>
                </c:pt>
                <c:pt idx="1770">
                  <c:v>52127</c:v>
                </c:pt>
                <c:pt idx="1771">
                  <c:v>52134</c:v>
                </c:pt>
                <c:pt idx="1772">
                  <c:v>52141</c:v>
                </c:pt>
                <c:pt idx="1773">
                  <c:v>52148</c:v>
                </c:pt>
                <c:pt idx="1774">
                  <c:v>52155</c:v>
                </c:pt>
                <c:pt idx="1775">
                  <c:v>52162</c:v>
                </c:pt>
                <c:pt idx="1776">
                  <c:v>52169</c:v>
                </c:pt>
                <c:pt idx="1777">
                  <c:v>52176</c:v>
                </c:pt>
                <c:pt idx="1778">
                  <c:v>52183</c:v>
                </c:pt>
                <c:pt idx="1779">
                  <c:v>52190</c:v>
                </c:pt>
                <c:pt idx="1780">
                  <c:v>52198</c:v>
                </c:pt>
                <c:pt idx="1781">
                  <c:v>52204</c:v>
                </c:pt>
                <c:pt idx="1782">
                  <c:v>52211</c:v>
                </c:pt>
                <c:pt idx="1783">
                  <c:v>52218</c:v>
                </c:pt>
                <c:pt idx="1784">
                  <c:v>52229</c:v>
                </c:pt>
                <c:pt idx="1785">
                  <c:v>52233</c:v>
                </c:pt>
                <c:pt idx="1786">
                  <c:v>52239</c:v>
                </c:pt>
                <c:pt idx="1787">
                  <c:v>52246</c:v>
                </c:pt>
                <c:pt idx="1788">
                  <c:v>52253</c:v>
                </c:pt>
                <c:pt idx="1789">
                  <c:v>52260</c:v>
                </c:pt>
                <c:pt idx="1790">
                  <c:v>52267</c:v>
                </c:pt>
                <c:pt idx="1791">
                  <c:v>52274</c:v>
                </c:pt>
                <c:pt idx="1792">
                  <c:v>52281</c:v>
                </c:pt>
                <c:pt idx="1793">
                  <c:v>52288</c:v>
                </c:pt>
                <c:pt idx="1794">
                  <c:v>52295</c:v>
                </c:pt>
                <c:pt idx="1795">
                  <c:v>52302</c:v>
                </c:pt>
                <c:pt idx="1796">
                  <c:v>52309</c:v>
                </c:pt>
                <c:pt idx="1797">
                  <c:v>52316</c:v>
                </c:pt>
                <c:pt idx="1798">
                  <c:v>52323</c:v>
                </c:pt>
                <c:pt idx="1799">
                  <c:v>52330</c:v>
                </c:pt>
                <c:pt idx="1800">
                  <c:v>52337</c:v>
                </c:pt>
                <c:pt idx="1801">
                  <c:v>52344</c:v>
                </c:pt>
                <c:pt idx="1802">
                  <c:v>52351</c:v>
                </c:pt>
                <c:pt idx="1803">
                  <c:v>52358</c:v>
                </c:pt>
                <c:pt idx="1804">
                  <c:v>52365</c:v>
                </c:pt>
                <c:pt idx="1805">
                  <c:v>52372</c:v>
                </c:pt>
                <c:pt idx="1806">
                  <c:v>52379</c:v>
                </c:pt>
                <c:pt idx="1807">
                  <c:v>52386</c:v>
                </c:pt>
                <c:pt idx="1808">
                  <c:v>52393</c:v>
                </c:pt>
                <c:pt idx="1809">
                  <c:v>52400</c:v>
                </c:pt>
                <c:pt idx="1810">
                  <c:v>52407</c:v>
                </c:pt>
                <c:pt idx="1811">
                  <c:v>52414</c:v>
                </c:pt>
                <c:pt idx="1812">
                  <c:v>52421</c:v>
                </c:pt>
                <c:pt idx="1813">
                  <c:v>52428</c:v>
                </c:pt>
                <c:pt idx="1814">
                  <c:v>52435</c:v>
                </c:pt>
                <c:pt idx="1815">
                  <c:v>52442</c:v>
                </c:pt>
                <c:pt idx="1816">
                  <c:v>52449</c:v>
                </c:pt>
                <c:pt idx="1817">
                  <c:v>52456</c:v>
                </c:pt>
                <c:pt idx="1818">
                  <c:v>52463</c:v>
                </c:pt>
                <c:pt idx="1819">
                  <c:v>52470</c:v>
                </c:pt>
                <c:pt idx="1820">
                  <c:v>52477</c:v>
                </c:pt>
                <c:pt idx="1821">
                  <c:v>52484</c:v>
                </c:pt>
                <c:pt idx="1822">
                  <c:v>52491</c:v>
                </c:pt>
                <c:pt idx="1823">
                  <c:v>52498</c:v>
                </c:pt>
                <c:pt idx="1824">
                  <c:v>52505</c:v>
                </c:pt>
                <c:pt idx="1825">
                  <c:v>52512</c:v>
                </c:pt>
                <c:pt idx="1826">
                  <c:v>52519</c:v>
                </c:pt>
                <c:pt idx="1827">
                  <c:v>52526</c:v>
                </c:pt>
                <c:pt idx="1828">
                  <c:v>52533</c:v>
                </c:pt>
                <c:pt idx="1829">
                  <c:v>52540</c:v>
                </c:pt>
                <c:pt idx="1830">
                  <c:v>52547</c:v>
                </c:pt>
                <c:pt idx="1831">
                  <c:v>52554</c:v>
                </c:pt>
                <c:pt idx="1832">
                  <c:v>52562</c:v>
                </c:pt>
                <c:pt idx="1833">
                  <c:v>52568</c:v>
                </c:pt>
                <c:pt idx="1834">
                  <c:v>52575</c:v>
                </c:pt>
                <c:pt idx="1835">
                  <c:v>52582</c:v>
                </c:pt>
                <c:pt idx="1836">
                  <c:v>52589</c:v>
                </c:pt>
                <c:pt idx="1837">
                  <c:v>52596</c:v>
                </c:pt>
                <c:pt idx="1838">
                  <c:v>52603</c:v>
                </c:pt>
                <c:pt idx="1839">
                  <c:v>52610</c:v>
                </c:pt>
                <c:pt idx="1840">
                  <c:v>52617</c:v>
                </c:pt>
                <c:pt idx="1841">
                  <c:v>52624</c:v>
                </c:pt>
                <c:pt idx="1842">
                  <c:v>52631</c:v>
                </c:pt>
                <c:pt idx="1843">
                  <c:v>52638</c:v>
                </c:pt>
                <c:pt idx="1844">
                  <c:v>52645</c:v>
                </c:pt>
                <c:pt idx="1845">
                  <c:v>52652</c:v>
                </c:pt>
                <c:pt idx="1846">
                  <c:v>52659</c:v>
                </c:pt>
                <c:pt idx="1847">
                  <c:v>52666</c:v>
                </c:pt>
                <c:pt idx="1848">
                  <c:v>52673</c:v>
                </c:pt>
                <c:pt idx="1849">
                  <c:v>52680</c:v>
                </c:pt>
                <c:pt idx="1850">
                  <c:v>52687</c:v>
                </c:pt>
                <c:pt idx="1851">
                  <c:v>52694</c:v>
                </c:pt>
                <c:pt idx="1852">
                  <c:v>52701</c:v>
                </c:pt>
                <c:pt idx="1853">
                  <c:v>52708</c:v>
                </c:pt>
                <c:pt idx="1854">
                  <c:v>52715</c:v>
                </c:pt>
                <c:pt idx="1855">
                  <c:v>52722</c:v>
                </c:pt>
                <c:pt idx="1856">
                  <c:v>52729</c:v>
                </c:pt>
                <c:pt idx="1857">
                  <c:v>52736</c:v>
                </c:pt>
                <c:pt idx="1858">
                  <c:v>52743</c:v>
                </c:pt>
                <c:pt idx="1859">
                  <c:v>52750</c:v>
                </c:pt>
                <c:pt idx="1860">
                  <c:v>52757</c:v>
                </c:pt>
                <c:pt idx="1861">
                  <c:v>52764</c:v>
                </c:pt>
                <c:pt idx="1862">
                  <c:v>52771</c:v>
                </c:pt>
                <c:pt idx="1863">
                  <c:v>52778</c:v>
                </c:pt>
                <c:pt idx="1864">
                  <c:v>52785</c:v>
                </c:pt>
                <c:pt idx="1865">
                  <c:v>52792</c:v>
                </c:pt>
                <c:pt idx="1866">
                  <c:v>52799</c:v>
                </c:pt>
                <c:pt idx="1867">
                  <c:v>52806</c:v>
                </c:pt>
                <c:pt idx="1868">
                  <c:v>52813</c:v>
                </c:pt>
                <c:pt idx="1869">
                  <c:v>52820</c:v>
                </c:pt>
                <c:pt idx="1870">
                  <c:v>52827</c:v>
                </c:pt>
                <c:pt idx="1871">
                  <c:v>52834</c:v>
                </c:pt>
                <c:pt idx="1872">
                  <c:v>52841</c:v>
                </c:pt>
                <c:pt idx="1873">
                  <c:v>52848</c:v>
                </c:pt>
                <c:pt idx="1874">
                  <c:v>52855</c:v>
                </c:pt>
                <c:pt idx="1875">
                  <c:v>52862</c:v>
                </c:pt>
                <c:pt idx="1876">
                  <c:v>52869</c:v>
                </c:pt>
                <c:pt idx="1877">
                  <c:v>52876</c:v>
                </c:pt>
                <c:pt idx="1878">
                  <c:v>52883</c:v>
                </c:pt>
                <c:pt idx="1879">
                  <c:v>52890</c:v>
                </c:pt>
                <c:pt idx="1880">
                  <c:v>52897</c:v>
                </c:pt>
                <c:pt idx="1881">
                  <c:v>52904</c:v>
                </c:pt>
                <c:pt idx="1882">
                  <c:v>52911</c:v>
                </c:pt>
                <c:pt idx="1883">
                  <c:v>52918</c:v>
                </c:pt>
                <c:pt idx="1884">
                  <c:v>52926</c:v>
                </c:pt>
                <c:pt idx="1885">
                  <c:v>52932</c:v>
                </c:pt>
                <c:pt idx="1886">
                  <c:v>52939</c:v>
                </c:pt>
                <c:pt idx="1887">
                  <c:v>52946</c:v>
                </c:pt>
                <c:pt idx="1888">
                  <c:v>52953</c:v>
                </c:pt>
                <c:pt idx="1889">
                  <c:v>52961</c:v>
                </c:pt>
                <c:pt idx="1890">
                  <c:v>52968</c:v>
                </c:pt>
                <c:pt idx="1891">
                  <c:v>52975</c:v>
                </c:pt>
                <c:pt idx="1892">
                  <c:v>52982</c:v>
                </c:pt>
                <c:pt idx="1893">
                  <c:v>52989</c:v>
                </c:pt>
                <c:pt idx="1894">
                  <c:v>52996</c:v>
                </c:pt>
                <c:pt idx="1895">
                  <c:v>53003</c:v>
                </c:pt>
                <c:pt idx="1896">
                  <c:v>53010</c:v>
                </c:pt>
                <c:pt idx="1897">
                  <c:v>53017</c:v>
                </c:pt>
                <c:pt idx="1898">
                  <c:v>53024</c:v>
                </c:pt>
                <c:pt idx="1899">
                  <c:v>53031</c:v>
                </c:pt>
                <c:pt idx="1900">
                  <c:v>53038</c:v>
                </c:pt>
                <c:pt idx="1901">
                  <c:v>53045</c:v>
                </c:pt>
                <c:pt idx="1902">
                  <c:v>53052</c:v>
                </c:pt>
                <c:pt idx="1903">
                  <c:v>53063</c:v>
                </c:pt>
                <c:pt idx="1904">
                  <c:v>53066</c:v>
                </c:pt>
                <c:pt idx="1905">
                  <c:v>53073</c:v>
                </c:pt>
                <c:pt idx="1906">
                  <c:v>53080</c:v>
                </c:pt>
                <c:pt idx="1907">
                  <c:v>53087</c:v>
                </c:pt>
                <c:pt idx="1908">
                  <c:v>53094</c:v>
                </c:pt>
                <c:pt idx="1909">
                  <c:v>53101</c:v>
                </c:pt>
                <c:pt idx="1910">
                  <c:v>53108</c:v>
                </c:pt>
                <c:pt idx="1911">
                  <c:v>53115</c:v>
                </c:pt>
                <c:pt idx="1912">
                  <c:v>53122</c:v>
                </c:pt>
                <c:pt idx="1913">
                  <c:v>53129</c:v>
                </c:pt>
                <c:pt idx="1914">
                  <c:v>53136</c:v>
                </c:pt>
                <c:pt idx="1915">
                  <c:v>53143</c:v>
                </c:pt>
                <c:pt idx="1916">
                  <c:v>53150</c:v>
                </c:pt>
                <c:pt idx="1917">
                  <c:v>53157</c:v>
                </c:pt>
                <c:pt idx="1918">
                  <c:v>53164</c:v>
                </c:pt>
                <c:pt idx="1919">
                  <c:v>53171</c:v>
                </c:pt>
                <c:pt idx="1920">
                  <c:v>53178</c:v>
                </c:pt>
                <c:pt idx="1921">
                  <c:v>53185</c:v>
                </c:pt>
                <c:pt idx="1922">
                  <c:v>53192</c:v>
                </c:pt>
                <c:pt idx="1923">
                  <c:v>53199</c:v>
                </c:pt>
                <c:pt idx="1924">
                  <c:v>53206</c:v>
                </c:pt>
                <c:pt idx="1925">
                  <c:v>53213</c:v>
                </c:pt>
                <c:pt idx="1926">
                  <c:v>53220</c:v>
                </c:pt>
                <c:pt idx="1927">
                  <c:v>53227</c:v>
                </c:pt>
                <c:pt idx="1928">
                  <c:v>53234</c:v>
                </c:pt>
                <c:pt idx="1929">
                  <c:v>53241</c:v>
                </c:pt>
                <c:pt idx="1930">
                  <c:v>53248</c:v>
                </c:pt>
                <c:pt idx="1931">
                  <c:v>53255</c:v>
                </c:pt>
                <c:pt idx="1932">
                  <c:v>53262</c:v>
                </c:pt>
                <c:pt idx="1933">
                  <c:v>53269</c:v>
                </c:pt>
                <c:pt idx="1934">
                  <c:v>53279</c:v>
                </c:pt>
                <c:pt idx="1935">
                  <c:v>53283</c:v>
                </c:pt>
                <c:pt idx="1936">
                  <c:v>53290</c:v>
                </c:pt>
                <c:pt idx="1937">
                  <c:v>53297</c:v>
                </c:pt>
                <c:pt idx="1938">
                  <c:v>53304</c:v>
                </c:pt>
                <c:pt idx="1939">
                  <c:v>53311</c:v>
                </c:pt>
                <c:pt idx="1940">
                  <c:v>53318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53451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53500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53692</c:v>
                </c:pt>
                <c:pt idx="1994">
                  <c:v>53699</c:v>
                </c:pt>
                <c:pt idx="1995">
                  <c:v>53706</c:v>
                </c:pt>
                <c:pt idx="1996">
                  <c:v>53714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53742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53819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53846</c:v>
                </c:pt>
                <c:pt idx="2016">
                  <c:v>53853</c:v>
                </c:pt>
                <c:pt idx="2017">
                  <c:v>53860</c:v>
                </c:pt>
                <c:pt idx="2018">
                  <c:v>53867</c:v>
                </c:pt>
                <c:pt idx="2019">
                  <c:v>53874</c:v>
                </c:pt>
                <c:pt idx="2020">
                  <c:v>53881</c:v>
                </c:pt>
                <c:pt idx="2021">
                  <c:v>53888</c:v>
                </c:pt>
                <c:pt idx="2022">
                  <c:v>53895</c:v>
                </c:pt>
                <c:pt idx="2023">
                  <c:v>53902</c:v>
                </c:pt>
                <c:pt idx="2024">
                  <c:v>53909</c:v>
                </c:pt>
                <c:pt idx="2025">
                  <c:v>53916</c:v>
                </c:pt>
                <c:pt idx="2026">
                  <c:v>53923</c:v>
                </c:pt>
                <c:pt idx="2027">
                  <c:v>53931</c:v>
                </c:pt>
                <c:pt idx="2028">
                  <c:v>53938</c:v>
                </c:pt>
                <c:pt idx="2029">
                  <c:v>53944</c:v>
                </c:pt>
                <c:pt idx="2030">
                  <c:v>53951</c:v>
                </c:pt>
                <c:pt idx="2031">
                  <c:v>53958</c:v>
                </c:pt>
                <c:pt idx="2032">
                  <c:v>53965</c:v>
                </c:pt>
                <c:pt idx="2033">
                  <c:v>53972</c:v>
                </c:pt>
                <c:pt idx="2034">
                  <c:v>53980</c:v>
                </c:pt>
                <c:pt idx="2035">
                  <c:v>53986</c:v>
                </c:pt>
                <c:pt idx="2036">
                  <c:v>53993</c:v>
                </c:pt>
                <c:pt idx="2037">
                  <c:v>54000</c:v>
                </c:pt>
                <c:pt idx="2038">
                  <c:v>54008</c:v>
                </c:pt>
                <c:pt idx="2039">
                  <c:v>54014</c:v>
                </c:pt>
                <c:pt idx="2040">
                  <c:v>54021</c:v>
                </c:pt>
                <c:pt idx="2041">
                  <c:v>54028</c:v>
                </c:pt>
                <c:pt idx="2042">
                  <c:v>54035</c:v>
                </c:pt>
                <c:pt idx="2043">
                  <c:v>54042</c:v>
                </c:pt>
                <c:pt idx="2044">
                  <c:v>54049</c:v>
                </c:pt>
                <c:pt idx="2045">
                  <c:v>54057</c:v>
                </c:pt>
                <c:pt idx="2046">
                  <c:v>54064</c:v>
                </c:pt>
                <c:pt idx="2047">
                  <c:v>54071</c:v>
                </c:pt>
                <c:pt idx="2048">
                  <c:v>54078</c:v>
                </c:pt>
                <c:pt idx="2049">
                  <c:v>54085</c:v>
                </c:pt>
                <c:pt idx="2050">
                  <c:v>54092</c:v>
                </c:pt>
                <c:pt idx="2051">
                  <c:v>54099</c:v>
                </c:pt>
                <c:pt idx="2052">
                  <c:v>54106</c:v>
                </c:pt>
                <c:pt idx="2053">
                  <c:v>54113</c:v>
                </c:pt>
                <c:pt idx="2054">
                  <c:v>54120</c:v>
                </c:pt>
                <c:pt idx="2055">
                  <c:v>54127</c:v>
                </c:pt>
                <c:pt idx="2056">
                  <c:v>54134</c:v>
                </c:pt>
                <c:pt idx="2057">
                  <c:v>54141</c:v>
                </c:pt>
                <c:pt idx="2058">
                  <c:v>54148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54192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54389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54416</c:v>
                </c:pt>
                <c:pt idx="2097">
                  <c:v>54423</c:v>
                </c:pt>
                <c:pt idx="2098">
                  <c:v>54430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54570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54739</c:v>
                </c:pt>
                <c:pt idx="2143">
                  <c:v>54745</c:v>
                </c:pt>
                <c:pt idx="2144">
                  <c:v>54753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54792</c:v>
                </c:pt>
                <c:pt idx="2150">
                  <c:v>54795</c:v>
                </c:pt>
                <c:pt idx="2151">
                  <c:v>54802</c:v>
                </c:pt>
                <c:pt idx="2152">
                  <c:v>54809</c:v>
                </c:pt>
                <c:pt idx="2153">
                  <c:v>54816</c:v>
                </c:pt>
                <c:pt idx="2154">
                  <c:v>54823</c:v>
                </c:pt>
                <c:pt idx="2155">
                  <c:v>54830</c:v>
                </c:pt>
                <c:pt idx="2156">
                  <c:v>54837</c:v>
                </c:pt>
                <c:pt idx="2157">
                  <c:v>54844</c:v>
                </c:pt>
                <c:pt idx="2158">
                  <c:v>54851</c:v>
                </c:pt>
                <c:pt idx="2159">
                  <c:v>54858</c:v>
                </c:pt>
                <c:pt idx="2160">
                  <c:v>54865</c:v>
                </c:pt>
                <c:pt idx="2161">
                  <c:v>54872</c:v>
                </c:pt>
                <c:pt idx="2162">
                  <c:v>54879</c:v>
                </c:pt>
                <c:pt idx="2163">
                  <c:v>54890</c:v>
                </c:pt>
                <c:pt idx="2164">
                  <c:v>54893</c:v>
                </c:pt>
                <c:pt idx="2165">
                  <c:v>54900</c:v>
                </c:pt>
                <c:pt idx="2166">
                  <c:v>54907</c:v>
                </c:pt>
                <c:pt idx="2167">
                  <c:v>54914</c:v>
                </c:pt>
                <c:pt idx="2168">
                  <c:v>54921</c:v>
                </c:pt>
                <c:pt idx="2169">
                  <c:v>54928</c:v>
                </c:pt>
                <c:pt idx="2170">
                  <c:v>54935</c:v>
                </c:pt>
                <c:pt idx="2171">
                  <c:v>54942</c:v>
                </c:pt>
                <c:pt idx="2172">
                  <c:v>54949</c:v>
                </c:pt>
                <c:pt idx="2173">
                  <c:v>54956</c:v>
                </c:pt>
                <c:pt idx="2174">
                  <c:v>54963</c:v>
                </c:pt>
                <c:pt idx="2175">
                  <c:v>54970</c:v>
                </c:pt>
                <c:pt idx="2176">
                  <c:v>54977</c:v>
                </c:pt>
                <c:pt idx="2177">
                  <c:v>54984</c:v>
                </c:pt>
                <c:pt idx="2178">
                  <c:v>54991</c:v>
                </c:pt>
                <c:pt idx="2179">
                  <c:v>54998</c:v>
                </c:pt>
                <c:pt idx="2180">
                  <c:v>55005</c:v>
                </c:pt>
                <c:pt idx="2181">
                  <c:v>55012</c:v>
                </c:pt>
                <c:pt idx="2182">
                  <c:v>55019</c:v>
                </c:pt>
                <c:pt idx="2183">
                  <c:v>55026</c:v>
                </c:pt>
                <c:pt idx="2184">
                  <c:v>55033</c:v>
                </c:pt>
                <c:pt idx="2185">
                  <c:v>55040</c:v>
                </c:pt>
                <c:pt idx="2186">
                  <c:v>55047</c:v>
                </c:pt>
                <c:pt idx="2187">
                  <c:v>55054</c:v>
                </c:pt>
                <c:pt idx="2188">
                  <c:v>55061</c:v>
                </c:pt>
                <c:pt idx="2189">
                  <c:v>55068</c:v>
                </c:pt>
                <c:pt idx="2190">
                  <c:v>55075</c:v>
                </c:pt>
                <c:pt idx="2191">
                  <c:v>55082</c:v>
                </c:pt>
                <c:pt idx="2192">
                  <c:v>55089</c:v>
                </c:pt>
                <c:pt idx="2193">
                  <c:v>55096</c:v>
                </c:pt>
                <c:pt idx="2194">
                  <c:v>55106</c:v>
                </c:pt>
                <c:pt idx="2195">
                  <c:v>55110</c:v>
                </c:pt>
                <c:pt idx="2196">
                  <c:v>55117</c:v>
                </c:pt>
                <c:pt idx="2197">
                  <c:v>55124</c:v>
                </c:pt>
                <c:pt idx="2198">
                  <c:v>55131</c:v>
                </c:pt>
                <c:pt idx="2199">
                  <c:v>55138</c:v>
                </c:pt>
                <c:pt idx="2200">
                  <c:v>55145</c:v>
                </c:pt>
                <c:pt idx="2201">
                  <c:v>55152</c:v>
                </c:pt>
                <c:pt idx="2202">
                  <c:v>55159</c:v>
                </c:pt>
                <c:pt idx="2203">
                  <c:v>55166</c:v>
                </c:pt>
                <c:pt idx="2204">
                  <c:v>55173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55250</c:v>
                </c:pt>
                <c:pt idx="2216">
                  <c:v>55257</c:v>
                </c:pt>
                <c:pt idx="2217">
                  <c:v>55264</c:v>
                </c:pt>
                <c:pt idx="2218">
                  <c:v>55271</c:v>
                </c:pt>
                <c:pt idx="2219">
                  <c:v>55278</c:v>
                </c:pt>
                <c:pt idx="2220">
                  <c:v>55285</c:v>
                </c:pt>
                <c:pt idx="2221">
                  <c:v>55292</c:v>
                </c:pt>
                <c:pt idx="2222">
                  <c:v>55299</c:v>
                </c:pt>
                <c:pt idx="2223">
                  <c:v>55306</c:v>
                </c:pt>
                <c:pt idx="2224">
                  <c:v>55313</c:v>
                </c:pt>
                <c:pt idx="2225">
                  <c:v>55320</c:v>
                </c:pt>
                <c:pt idx="2226">
                  <c:v>55327</c:v>
                </c:pt>
                <c:pt idx="2227">
                  <c:v>55334</c:v>
                </c:pt>
                <c:pt idx="2228">
                  <c:v>55341</c:v>
                </c:pt>
                <c:pt idx="2229">
                  <c:v>55348</c:v>
                </c:pt>
                <c:pt idx="2230">
                  <c:v>55355</c:v>
                </c:pt>
                <c:pt idx="2231">
                  <c:v>55362</c:v>
                </c:pt>
                <c:pt idx="2232">
                  <c:v>55369</c:v>
                </c:pt>
                <c:pt idx="2233">
                  <c:v>55376</c:v>
                </c:pt>
                <c:pt idx="2234">
                  <c:v>55383</c:v>
                </c:pt>
                <c:pt idx="2235">
                  <c:v>55390</c:v>
                </c:pt>
                <c:pt idx="2236">
                  <c:v>55397</c:v>
                </c:pt>
                <c:pt idx="2237">
                  <c:v>55404</c:v>
                </c:pt>
                <c:pt idx="2238">
                  <c:v>55411</c:v>
                </c:pt>
                <c:pt idx="2239">
                  <c:v>55418</c:v>
                </c:pt>
                <c:pt idx="2240">
                  <c:v>55425</c:v>
                </c:pt>
                <c:pt idx="2241">
                  <c:v>55432</c:v>
                </c:pt>
                <c:pt idx="2242">
                  <c:v>55439</c:v>
                </c:pt>
                <c:pt idx="2243">
                  <c:v>55446</c:v>
                </c:pt>
                <c:pt idx="2244">
                  <c:v>55453</c:v>
                </c:pt>
                <c:pt idx="2245">
                  <c:v>55460</c:v>
                </c:pt>
                <c:pt idx="2246">
                  <c:v>55470</c:v>
                </c:pt>
                <c:pt idx="2247">
                  <c:v>55474</c:v>
                </c:pt>
                <c:pt idx="2248">
                  <c:v>55481</c:v>
                </c:pt>
                <c:pt idx="2249">
                  <c:v>55488</c:v>
                </c:pt>
                <c:pt idx="2250">
                  <c:v>55495</c:v>
                </c:pt>
                <c:pt idx="2251">
                  <c:v>55502</c:v>
                </c:pt>
                <c:pt idx="2252">
                  <c:v>55509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55642</c:v>
                </c:pt>
                <c:pt idx="2272">
                  <c:v>55649</c:v>
                </c:pt>
                <c:pt idx="2273">
                  <c:v>55656</c:v>
                </c:pt>
                <c:pt idx="2274">
                  <c:v>55663</c:v>
                </c:pt>
                <c:pt idx="2275">
                  <c:v>55670</c:v>
                </c:pt>
                <c:pt idx="2276">
                  <c:v>55677</c:v>
                </c:pt>
                <c:pt idx="2277">
                  <c:v>55684</c:v>
                </c:pt>
                <c:pt idx="2278">
                  <c:v>55691</c:v>
                </c:pt>
                <c:pt idx="2279">
                  <c:v>55698</c:v>
                </c:pt>
                <c:pt idx="2280">
                  <c:v>55705</c:v>
                </c:pt>
                <c:pt idx="2281">
                  <c:v>55712</c:v>
                </c:pt>
                <c:pt idx="2282">
                  <c:v>55719</c:v>
                </c:pt>
                <c:pt idx="2283">
                  <c:v>55726</c:v>
                </c:pt>
                <c:pt idx="2284">
                  <c:v>55733</c:v>
                </c:pt>
                <c:pt idx="2285">
                  <c:v>55740</c:v>
                </c:pt>
                <c:pt idx="2286">
                  <c:v>55747</c:v>
                </c:pt>
                <c:pt idx="2287">
                  <c:v>55754</c:v>
                </c:pt>
                <c:pt idx="2288">
                  <c:v>55761</c:v>
                </c:pt>
                <c:pt idx="2289">
                  <c:v>55768</c:v>
                </c:pt>
                <c:pt idx="2290">
                  <c:v>55775</c:v>
                </c:pt>
                <c:pt idx="2291">
                  <c:v>55782</c:v>
                </c:pt>
                <c:pt idx="2292">
                  <c:v>55789</c:v>
                </c:pt>
                <c:pt idx="2293">
                  <c:v>55796</c:v>
                </c:pt>
                <c:pt idx="2294">
                  <c:v>55803</c:v>
                </c:pt>
                <c:pt idx="2295">
                  <c:v>55810</c:v>
                </c:pt>
                <c:pt idx="2296">
                  <c:v>55817</c:v>
                </c:pt>
                <c:pt idx="2297">
                  <c:v>55824</c:v>
                </c:pt>
                <c:pt idx="2298">
                  <c:v>55831</c:v>
                </c:pt>
                <c:pt idx="2299">
                  <c:v>55838</c:v>
                </c:pt>
                <c:pt idx="2300">
                  <c:v>55845</c:v>
                </c:pt>
                <c:pt idx="2301">
                  <c:v>55852</c:v>
                </c:pt>
                <c:pt idx="2302">
                  <c:v>55859</c:v>
                </c:pt>
                <c:pt idx="2303">
                  <c:v>55866</c:v>
                </c:pt>
                <c:pt idx="2304">
                  <c:v>55873</c:v>
                </c:pt>
                <c:pt idx="2305">
                  <c:v>55884</c:v>
                </c:pt>
                <c:pt idx="2306">
                  <c:v>55891</c:v>
                </c:pt>
                <c:pt idx="2307">
                  <c:v>55898</c:v>
                </c:pt>
                <c:pt idx="2308">
                  <c:v>55905</c:v>
                </c:pt>
                <c:pt idx="2309">
                  <c:v>55912</c:v>
                </c:pt>
                <c:pt idx="2310">
                  <c:v>55919</c:v>
                </c:pt>
                <c:pt idx="2311">
                  <c:v>55926</c:v>
                </c:pt>
                <c:pt idx="2312">
                  <c:v>55933</c:v>
                </c:pt>
                <c:pt idx="2313">
                  <c:v>55940</c:v>
                </c:pt>
                <c:pt idx="2314">
                  <c:v>55947</c:v>
                </c:pt>
                <c:pt idx="2315">
                  <c:v>55954</c:v>
                </c:pt>
                <c:pt idx="2316">
                  <c:v>55961</c:v>
                </c:pt>
                <c:pt idx="2317">
                  <c:v>55968</c:v>
                </c:pt>
                <c:pt idx="2318">
                  <c:v>55975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56005</c:v>
                </c:pt>
                <c:pt idx="2323">
                  <c:v>56012</c:v>
                </c:pt>
                <c:pt idx="2324">
                  <c:v>56019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56216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56251</c:v>
                </c:pt>
                <c:pt idx="2358">
                  <c:v>56257</c:v>
                </c:pt>
                <c:pt idx="2359">
                  <c:v>56264</c:v>
                </c:pt>
                <c:pt idx="2360">
                  <c:v>56271</c:v>
                </c:pt>
                <c:pt idx="2361">
                  <c:v>56278</c:v>
                </c:pt>
                <c:pt idx="2362">
                  <c:v>56285</c:v>
                </c:pt>
                <c:pt idx="2363">
                  <c:v>56292</c:v>
                </c:pt>
                <c:pt idx="2364">
                  <c:v>56299</c:v>
                </c:pt>
                <c:pt idx="2365">
                  <c:v>56306</c:v>
                </c:pt>
                <c:pt idx="2366">
                  <c:v>56313</c:v>
                </c:pt>
                <c:pt idx="2367">
                  <c:v>56320</c:v>
                </c:pt>
                <c:pt idx="2368">
                  <c:v>56327</c:v>
                </c:pt>
                <c:pt idx="2369">
                  <c:v>56334</c:v>
                </c:pt>
                <c:pt idx="2370">
                  <c:v>56341</c:v>
                </c:pt>
                <c:pt idx="2371">
                  <c:v>56348</c:v>
                </c:pt>
                <c:pt idx="2372">
                  <c:v>56355</c:v>
                </c:pt>
                <c:pt idx="2373">
                  <c:v>56362</c:v>
                </c:pt>
                <c:pt idx="2374">
                  <c:v>56369</c:v>
                </c:pt>
                <c:pt idx="2375">
                  <c:v>56376</c:v>
                </c:pt>
                <c:pt idx="2376">
                  <c:v>56383</c:v>
                </c:pt>
                <c:pt idx="2377">
                  <c:v>56390</c:v>
                </c:pt>
                <c:pt idx="2378">
                  <c:v>56397</c:v>
                </c:pt>
                <c:pt idx="2379">
                  <c:v>56404</c:v>
                </c:pt>
                <c:pt idx="2380">
                  <c:v>56411</c:v>
                </c:pt>
                <c:pt idx="2381">
                  <c:v>56418</c:v>
                </c:pt>
                <c:pt idx="2382">
                  <c:v>56425</c:v>
                </c:pt>
                <c:pt idx="2383">
                  <c:v>56432</c:v>
                </c:pt>
                <c:pt idx="2384">
                  <c:v>56439</c:v>
                </c:pt>
                <c:pt idx="2385">
                  <c:v>56446</c:v>
                </c:pt>
                <c:pt idx="2386">
                  <c:v>56453</c:v>
                </c:pt>
                <c:pt idx="2387">
                  <c:v>56460</c:v>
                </c:pt>
                <c:pt idx="2388">
                  <c:v>56467</c:v>
                </c:pt>
                <c:pt idx="2389">
                  <c:v>56474</c:v>
                </c:pt>
                <c:pt idx="2390">
                  <c:v>56481</c:v>
                </c:pt>
                <c:pt idx="2391">
                  <c:v>56488</c:v>
                </c:pt>
                <c:pt idx="2392">
                  <c:v>56495</c:v>
                </c:pt>
                <c:pt idx="2393">
                  <c:v>56502</c:v>
                </c:pt>
                <c:pt idx="2394">
                  <c:v>56509</c:v>
                </c:pt>
                <c:pt idx="2395">
                  <c:v>56516</c:v>
                </c:pt>
                <c:pt idx="2396">
                  <c:v>56523</c:v>
                </c:pt>
                <c:pt idx="2397">
                  <c:v>56530</c:v>
                </c:pt>
                <c:pt idx="2398">
                  <c:v>56537</c:v>
                </c:pt>
                <c:pt idx="2399">
                  <c:v>56544</c:v>
                </c:pt>
                <c:pt idx="2400">
                  <c:v>56551</c:v>
                </c:pt>
                <c:pt idx="2401">
                  <c:v>56558</c:v>
                </c:pt>
                <c:pt idx="2402">
                  <c:v>56565</c:v>
                </c:pt>
                <c:pt idx="2403">
                  <c:v>56572</c:v>
                </c:pt>
                <c:pt idx="2404">
                  <c:v>56580</c:v>
                </c:pt>
                <c:pt idx="2405">
                  <c:v>56586</c:v>
                </c:pt>
                <c:pt idx="2406">
                  <c:v>56593</c:v>
                </c:pt>
                <c:pt idx="2407">
                  <c:v>56600</c:v>
                </c:pt>
                <c:pt idx="2408">
                  <c:v>56607</c:v>
                </c:pt>
                <c:pt idx="2409">
                  <c:v>56614</c:v>
                </c:pt>
                <c:pt idx="2410">
                  <c:v>56621</c:v>
                </c:pt>
                <c:pt idx="2411">
                  <c:v>56628</c:v>
                </c:pt>
                <c:pt idx="2412">
                  <c:v>56635</c:v>
                </c:pt>
                <c:pt idx="2413">
                  <c:v>56642</c:v>
                </c:pt>
                <c:pt idx="2414">
                  <c:v>56649</c:v>
                </c:pt>
                <c:pt idx="2415">
                  <c:v>56656</c:v>
                </c:pt>
                <c:pt idx="2416">
                  <c:v>56663</c:v>
                </c:pt>
                <c:pt idx="2417">
                  <c:v>56670</c:v>
                </c:pt>
                <c:pt idx="2418">
                  <c:v>56677</c:v>
                </c:pt>
                <c:pt idx="2419">
                  <c:v>56684</c:v>
                </c:pt>
                <c:pt idx="2420">
                  <c:v>56691</c:v>
                </c:pt>
                <c:pt idx="2421">
                  <c:v>56698</c:v>
                </c:pt>
                <c:pt idx="2422">
                  <c:v>56705</c:v>
                </c:pt>
                <c:pt idx="2423">
                  <c:v>56712</c:v>
                </c:pt>
                <c:pt idx="2424">
                  <c:v>56719</c:v>
                </c:pt>
                <c:pt idx="2425">
                  <c:v>56726</c:v>
                </c:pt>
                <c:pt idx="2426">
                  <c:v>56733</c:v>
                </c:pt>
                <c:pt idx="2427">
                  <c:v>56740</c:v>
                </c:pt>
                <c:pt idx="2428">
                  <c:v>56747</c:v>
                </c:pt>
                <c:pt idx="2429">
                  <c:v>56754</c:v>
                </c:pt>
                <c:pt idx="2430">
                  <c:v>56761</c:v>
                </c:pt>
                <c:pt idx="2431">
                  <c:v>56768</c:v>
                </c:pt>
                <c:pt idx="2432">
                  <c:v>56775</c:v>
                </c:pt>
                <c:pt idx="2433">
                  <c:v>56782</c:v>
                </c:pt>
                <c:pt idx="2434">
                  <c:v>56789</c:v>
                </c:pt>
                <c:pt idx="2435">
                  <c:v>56796</c:v>
                </c:pt>
                <c:pt idx="2436">
                  <c:v>56803</c:v>
                </c:pt>
                <c:pt idx="2437">
                  <c:v>56810</c:v>
                </c:pt>
                <c:pt idx="2438">
                  <c:v>56817</c:v>
                </c:pt>
                <c:pt idx="2439">
                  <c:v>56824</c:v>
                </c:pt>
                <c:pt idx="2440">
                  <c:v>56831</c:v>
                </c:pt>
                <c:pt idx="2441">
                  <c:v>56838</c:v>
                </c:pt>
                <c:pt idx="2442">
                  <c:v>56845</c:v>
                </c:pt>
                <c:pt idx="2443">
                  <c:v>56852</c:v>
                </c:pt>
                <c:pt idx="2444">
                  <c:v>56859</c:v>
                </c:pt>
                <c:pt idx="2445">
                  <c:v>56866</c:v>
                </c:pt>
                <c:pt idx="2446">
                  <c:v>56873</c:v>
                </c:pt>
                <c:pt idx="2447">
                  <c:v>56880</c:v>
                </c:pt>
                <c:pt idx="2448">
                  <c:v>56887</c:v>
                </c:pt>
                <c:pt idx="2449">
                  <c:v>56894</c:v>
                </c:pt>
                <c:pt idx="2450">
                  <c:v>56901</c:v>
                </c:pt>
                <c:pt idx="2451">
                  <c:v>56908</c:v>
                </c:pt>
                <c:pt idx="2452">
                  <c:v>56915</c:v>
                </c:pt>
                <c:pt idx="2453">
                  <c:v>56922</c:v>
                </c:pt>
                <c:pt idx="2454">
                  <c:v>56930</c:v>
                </c:pt>
                <c:pt idx="2455">
                  <c:v>56936</c:v>
                </c:pt>
                <c:pt idx="2456">
                  <c:v>56944</c:v>
                </c:pt>
                <c:pt idx="2457">
                  <c:v>56950</c:v>
                </c:pt>
                <c:pt idx="2458">
                  <c:v>56957</c:v>
                </c:pt>
                <c:pt idx="2459">
                  <c:v>56964</c:v>
                </c:pt>
                <c:pt idx="2460">
                  <c:v>56971</c:v>
                </c:pt>
                <c:pt idx="2461">
                  <c:v>56983</c:v>
                </c:pt>
                <c:pt idx="2462">
                  <c:v>56986</c:v>
                </c:pt>
                <c:pt idx="2463">
                  <c:v>56993</c:v>
                </c:pt>
                <c:pt idx="2464">
                  <c:v>57000</c:v>
                </c:pt>
                <c:pt idx="2465">
                  <c:v>57007</c:v>
                </c:pt>
                <c:pt idx="2466">
                  <c:v>57014</c:v>
                </c:pt>
                <c:pt idx="2467">
                  <c:v>57021</c:v>
                </c:pt>
                <c:pt idx="2468">
                  <c:v>57028</c:v>
                </c:pt>
                <c:pt idx="2469">
                  <c:v>57035</c:v>
                </c:pt>
                <c:pt idx="2470">
                  <c:v>57042</c:v>
                </c:pt>
                <c:pt idx="2471">
                  <c:v>57049</c:v>
                </c:pt>
                <c:pt idx="2472">
                  <c:v>57056</c:v>
                </c:pt>
                <c:pt idx="2473">
                  <c:v>57063</c:v>
                </c:pt>
                <c:pt idx="2474">
                  <c:v>57074</c:v>
                </c:pt>
                <c:pt idx="2475">
                  <c:v>57077</c:v>
                </c:pt>
                <c:pt idx="2476">
                  <c:v>57084</c:v>
                </c:pt>
                <c:pt idx="2477">
                  <c:v>57091</c:v>
                </c:pt>
                <c:pt idx="2478">
                  <c:v>57098</c:v>
                </c:pt>
                <c:pt idx="2479">
                  <c:v>57105</c:v>
                </c:pt>
                <c:pt idx="2480">
                  <c:v>57112</c:v>
                </c:pt>
                <c:pt idx="2481">
                  <c:v>57119</c:v>
                </c:pt>
                <c:pt idx="2482">
                  <c:v>57126</c:v>
                </c:pt>
                <c:pt idx="2483">
                  <c:v>57133</c:v>
                </c:pt>
                <c:pt idx="2484">
                  <c:v>57140</c:v>
                </c:pt>
                <c:pt idx="2485">
                  <c:v>57147</c:v>
                </c:pt>
                <c:pt idx="2486">
                  <c:v>57154</c:v>
                </c:pt>
                <c:pt idx="2487">
                  <c:v>57161</c:v>
                </c:pt>
                <c:pt idx="2488">
                  <c:v>57168</c:v>
                </c:pt>
                <c:pt idx="2489">
                  <c:v>57175</c:v>
                </c:pt>
                <c:pt idx="2490">
                  <c:v>57182</c:v>
                </c:pt>
                <c:pt idx="2491">
                  <c:v>57189</c:v>
                </c:pt>
                <c:pt idx="2492">
                  <c:v>57196</c:v>
                </c:pt>
                <c:pt idx="2493">
                  <c:v>57203</c:v>
                </c:pt>
                <c:pt idx="2494">
                  <c:v>57210</c:v>
                </c:pt>
                <c:pt idx="2495">
                  <c:v>57217</c:v>
                </c:pt>
                <c:pt idx="2496">
                  <c:v>57224</c:v>
                </c:pt>
                <c:pt idx="2497">
                  <c:v>57231</c:v>
                </c:pt>
                <c:pt idx="2498">
                  <c:v>57238</c:v>
                </c:pt>
                <c:pt idx="2499">
                  <c:v>57245</c:v>
                </c:pt>
                <c:pt idx="2500">
                  <c:v>57252</c:v>
                </c:pt>
                <c:pt idx="2501">
                  <c:v>57259</c:v>
                </c:pt>
                <c:pt idx="2502">
                  <c:v>57266</c:v>
                </c:pt>
                <c:pt idx="2503">
                  <c:v>57273</c:v>
                </c:pt>
                <c:pt idx="2504">
                  <c:v>57280</c:v>
                </c:pt>
                <c:pt idx="2505">
                  <c:v>57287</c:v>
                </c:pt>
                <c:pt idx="2506">
                  <c:v>57297</c:v>
                </c:pt>
                <c:pt idx="2507">
                  <c:v>57301</c:v>
                </c:pt>
                <c:pt idx="2508">
                  <c:v>57308</c:v>
                </c:pt>
                <c:pt idx="2509">
                  <c:v>57315</c:v>
                </c:pt>
                <c:pt idx="2510">
                  <c:v>57322</c:v>
                </c:pt>
                <c:pt idx="2511">
                  <c:v>57329</c:v>
                </c:pt>
                <c:pt idx="2512">
                  <c:v>57336</c:v>
                </c:pt>
                <c:pt idx="2513">
                  <c:v>57343</c:v>
                </c:pt>
                <c:pt idx="2514">
                  <c:v>57350</c:v>
                </c:pt>
                <c:pt idx="2515">
                  <c:v>57357</c:v>
                </c:pt>
                <c:pt idx="2516">
                  <c:v>57364</c:v>
                </c:pt>
                <c:pt idx="2517">
                  <c:v>57371</c:v>
                </c:pt>
                <c:pt idx="2518">
                  <c:v>57378</c:v>
                </c:pt>
                <c:pt idx="2519">
                  <c:v>57385</c:v>
                </c:pt>
                <c:pt idx="2520">
                  <c:v>57392</c:v>
                </c:pt>
                <c:pt idx="2521">
                  <c:v>57399</c:v>
                </c:pt>
                <c:pt idx="2522">
                  <c:v>57406</c:v>
                </c:pt>
                <c:pt idx="2523">
                  <c:v>57413</c:v>
                </c:pt>
                <c:pt idx="2524">
                  <c:v>57420</c:v>
                </c:pt>
                <c:pt idx="2525">
                  <c:v>57427</c:v>
                </c:pt>
                <c:pt idx="2526">
                  <c:v>57434</c:v>
                </c:pt>
                <c:pt idx="2527">
                  <c:v>57441</c:v>
                </c:pt>
                <c:pt idx="2528">
                  <c:v>57448</c:v>
                </c:pt>
                <c:pt idx="2529">
                  <c:v>57459</c:v>
                </c:pt>
                <c:pt idx="2530">
                  <c:v>57462</c:v>
                </c:pt>
                <c:pt idx="2531">
                  <c:v>57469</c:v>
                </c:pt>
                <c:pt idx="2532">
                  <c:v>57476</c:v>
                </c:pt>
                <c:pt idx="2533">
                  <c:v>57483</c:v>
                </c:pt>
                <c:pt idx="2534">
                  <c:v>57490</c:v>
                </c:pt>
                <c:pt idx="2535">
                  <c:v>57497</c:v>
                </c:pt>
                <c:pt idx="2536">
                  <c:v>57504</c:v>
                </c:pt>
                <c:pt idx="2537">
                  <c:v>57511</c:v>
                </c:pt>
                <c:pt idx="2538">
                  <c:v>57518</c:v>
                </c:pt>
                <c:pt idx="2539">
                  <c:v>57525</c:v>
                </c:pt>
                <c:pt idx="2540">
                  <c:v>57532</c:v>
                </c:pt>
                <c:pt idx="2541">
                  <c:v>57539</c:v>
                </c:pt>
                <c:pt idx="2542">
                  <c:v>57546</c:v>
                </c:pt>
                <c:pt idx="2543">
                  <c:v>57553</c:v>
                </c:pt>
                <c:pt idx="2544">
                  <c:v>57560</c:v>
                </c:pt>
                <c:pt idx="2545">
                  <c:v>57567</c:v>
                </c:pt>
                <c:pt idx="2546">
                  <c:v>57574</c:v>
                </c:pt>
                <c:pt idx="2547">
                  <c:v>57581</c:v>
                </c:pt>
                <c:pt idx="2548">
                  <c:v>57588</c:v>
                </c:pt>
                <c:pt idx="2549">
                  <c:v>57595</c:v>
                </c:pt>
                <c:pt idx="2550">
                  <c:v>57602</c:v>
                </c:pt>
                <c:pt idx="2551">
                  <c:v>57609</c:v>
                </c:pt>
                <c:pt idx="2552">
                  <c:v>57616</c:v>
                </c:pt>
                <c:pt idx="2553">
                  <c:v>57623</c:v>
                </c:pt>
                <c:pt idx="2554">
                  <c:v>57630</c:v>
                </c:pt>
                <c:pt idx="2555">
                  <c:v>57637</c:v>
                </c:pt>
                <c:pt idx="2556">
                  <c:v>57644</c:v>
                </c:pt>
                <c:pt idx="2557">
                  <c:v>57651</c:v>
                </c:pt>
                <c:pt idx="2558">
                  <c:v>57658</c:v>
                </c:pt>
                <c:pt idx="2559">
                  <c:v>57665</c:v>
                </c:pt>
                <c:pt idx="2560">
                  <c:v>57672</c:v>
                </c:pt>
                <c:pt idx="2561">
                  <c:v>57679</c:v>
                </c:pt>
                <c:pt idx="2562">
                  <c:v>57686</c:v>
                </c:pt>
                <c:pt idx="2563">
                  <c:v>57693</c:v>
                </c:pt>
                <c:pt idx="2564">
                  <c:v>57700</c:v>
                </c:pt>
                <c:pt idx="2565">
                  <c:v>57710</c:v>
                </c:pt>
                <c:pt idx="2566">
                  <c:v>57717</c:v>
                </c:pt>
                <c:pt idx="2567">
                  <c:v>57724</c:v>
                </c:pt>
                <c:pt idx="2568">
                  <c:v>57732</c:v>
                </c:pt>
                <c:pt idx="2569">
                  <c:v>57738</c:v>
                </c:pt>
                <c:pt idx="2570">
                  <c:v>57745</c:v>
                </c:pt>
                <c:pt idx="2571">
                  <c:v>57752</c:v>
                </c:pt>
                <c:pt idx="2572">
                  <c:v>57760</c:v>
                </c:pt>
                <c:pt idx="2573">
                  <c:v>57766</c:v>
                </c:pt>
                <c:pt idx="2574">
                  <c:v>57773</c:v>
                </c:pt>
                <c:pt idx="2575">
                  <c:v>57780</c:v>
                </c:pt>
                <c:pt idx="2576">
                  <c:v>57787</c:v>
                </c:pt>
                <c:pt idx="2577">
                  <c:v>57794</c:v>
                </c:pt>
                <c:pt idx="2578">
                  <c:v>57801</c:v>
                </c:pt>
                <c:pt idx="2579">
                  <c:v>57808</c:v>
                </c:pt>
                <c:pt idx="2580">
                  <c:v>57817</c:v>
                </c:pt>
                <c:pt idx="2581">
                  <c:v>57822</c:v>
                </c:pt>
                <c:pt idx="2582">
                  <c:v>57829</c:v>
                </c:pt>
                <c:pt idx="2583">
                  <c:v>57837</c:v>
                </c:pt>
                <c:pt idx="2584">
                  <c:v>57843</c:v>
                </c:pt>
                <c:pt idx="2585">
                  <c:v>57850</c:v>
                </c:pt>
                <c:pt idx="2586">
                  <c:v>57858</c:v>
                </c:pt>
                <c:pt idx="2587">
                  <c:v>57864</c:v>
                </c:pt>
                <c:pt idx="2588">
                  <c:v>57871</c:v>
                </c:pt>
                <c:pt idx="2589">
                  <c:v>57878</c:v>
                </c:pt>
                <c:pt idx="2590">
                  <c:v>57885</c:v>
                </c:pt>
                <c:pt idx="2591">
                  <c:v>57892</c:v>
                </c:pt>
                <c:pt idx="2592">
                  <c:v>57899</c:v>
                </c:pt>
                <c:pt idx="2593">
                  <c:v>57906</c:v>
                </c:pt>
                <c:pt idx="2594">
                  <c:v>57913</c:v>
                </c:pt>
                <c:pt idx="2595">
                  <c:v>57920</c:v>
                </c:pt>
                <c:pt idx="2596">
                  <c:v>57927</c:v>
                </c:pt>
                <c:pt idx="2597">
                  <c:v>57934</c:v>
                </c:pt>
                <c:pt idx="2598">
                  <c:v>57941</c:v>
                </c:pt>
                <c:pt idx="2599">
                  <c:v>57949</c:v>
                </c:pt>
                <c:pt idx="2600">
                  <c:v>57956</c:v>
                </c:pt>
                <c:pt idx="2601">
                  <c:v>57962</c:v>
                </c:pt>
                <c:pt idx="2602">
                  <c:v>57969</c:v>
                </c:pt>
                <c:pt idx="2603">
                  <c:v>57976</c:v>
                </c:pt>
                <c:pt idx="2604">
                  <c:v>57983</c:v>
                </c:pt>
                <c:pt idx="2605">
                  <c:v>57990</c:v>
                </c:pt>
                <c:pt idx="2606">
                  <c:v>57998</c:v>
                </c:pt>
                <c:pt idx="2607">
                  <c:v>58004</c:v>
                </c:pt>
                <c:pt idx="2608">
                  <c:v>58011</c:v>
                </c:pt>
                <c:pt idx="2609">
                  <c:v>58018</c:v>
                </c:pt>
                <c:pt idx="2610">
                  <c:v>58026</c:v>
                </c:pt>
                <c:pt idx="2611">
                  <c:v>58032</c:v>
                </c:pt>
                <c:pt idx="2612">
                  <c:v>58039</c:v>
                </c:pt>
                <c:pt idx="2613">
                  <c:v>58046</c:v>
                </c:pt>
                <c:pt idx="2614">
                  <c:v>58053</c:v>
                </c:pt>
                <c:pt idx="2615">
                  <c:v>58060</c:v>
                </c:pt>
                <c:pt idx="2616">
                  <c:v>58067</c:v>
                </c:pt>
                <c:pt idx="2617">
                  <c:v>58075</c:v>
                </c:pt>
                <c:pt idx="2618">
                  <c:v>58082</c:v>
                </c:pt>
                <c:pt idx="2619">
                  <c:v>58089</c:v>
                </c:pt>
                <c:pt idx="2620">
                  <c:v>58096</c:v>
                </c:pt>
                <c:pt idx="2621">
                  <c:v>58103</c:v>
                </c:pt>
                <c:pt idx="2622">
                  <c:v>58110</c:v>
                </c:pt>
                <c:pt idx="2623">
                  <c:v>58117</c:v>
                </c:pt>
                <c:pt idx="2624">
                  <c:v>58124</c:v>
                </c:pt>
                <c:pt idx="2625">
                  <c:v>58131</c:v>
                </c:pt>
                <c:pt idx="2626">
                  <c:v>58138</c:v>
                </c:pt>
                <c:pt idx="2627">
                  <c:v>58145</c:v>
                </c:pt>
                <c:pt idx="2628">
                  <c:v>58152</c:v>
                </c:pt>
                <c:pt idx="2629">
                  <c:v>58159</c:v>
                </c:pt>
                <c:pt idx="2630">
                  <c:v>58168</c:v>
                </c:pt>
                <c:pt idx="2631">
                  <c:v>58175</c:v>
                </c:pt>
                <c:pt idx="2632">
                  <c:v>58182</c:v>
                </c:pt>
                <c:pt idx="2633">
                  <c:v>58189</c:v>
                </c:pt>
                <c:pt idx="2634">
                  <c:v>58196</c:v>
                </c:pt>
                <c:pt idx="2635">
                  <c:v>58203</c:v>
                </c:pt>
                <c:pt idx="2636">
                  <c:v>58210</c:v>
                </c:pt>
                <c:pt idx="2637">
                  <c:v>58217</c:v>
                </c:pt>
                <c:pt idx="2638">
                  <c:v>58224</c:v>
                </c:pt>
                <c:pt idx="2639">
                  <c:v>58231</c:v>
                </c:pt>
                <c:pt idx="2640">
                  <c:v>58238</c:v>
                </c:pt>
                <c:pt idx="2641">
                  <c:v>58245</c:v>
                </c:pt>
                <c:pt idx="2642">
                  <c:v>58252</c:v>
                </c:pt>
                <c:pt idx="2643">
                  <c:v>58259</c:v>
                </c:pt>
                <c:pt idx="2644">
                  <c:v>58266</c:v>
                </c:pt>
                <c:pt idx="2645">
                  <c:v>58273</c:v>
                </c:pt>
                <c:pt idx="2646">
                  <c:v>58280</c:v>
                </c:pt>
                <c:pt idx="2647">
                  <c:v>58287</c:v>
                </c:pt>
                <c:pt idx="2648">
                  <c:v>58294</c:v>
                </c:pt>
                <c:pt idx="2649">
                  <c:v>58301</c:v>
                </c:pt>
                <c:pt idx="2650">
                  <c:v>58308</c:v>
                </c:pt>
                <c:pt idx="2651">
                  <c:v>58315</c:v>
                </c:pt>
                <c:pt idx="2652">
                  <c:v>58322</c:v>
                </c:pt>
                <c:pt idx="2653">
                  <c:v>58329</c:v>
                </c:pt>
                <c:pt idx="2654">
                  <c:v>58336</c:v>
                </c:pt>
                <c:pt idx="2655">
                  <c:v>58343</c:v>
                </c:pt>
                <c:pt idx="2656">
                  <c:v>58350</c:v>
                </c:pt>
                <c:pt idx="2657">
                  <c:v>58357</c:v>
                </c:pt>
                <c:pt idx="2658">
                  <c:v>58364</c:v>
                </c:pt>
                <c:pt idx="2659">
                  <c:v>58371</c:v>
                </c:pt>
                <c:pt idx="2660">
                  <c:v>58378</c:v>
                </c:pt>
                <c:pt idx="2661">
                  <c:v>58385</c:v>
                </c:pt>
                <c:pt idx="2662">
                  <c:v>58392</c:v>
                </c:pt>
                <c:pt idx="2663">
                  <c:v>58399</c:v>
                </c:pt>
                <c:pt idx="2664">
                  <c:v>58407</c:v>
                </c:pt>
                <c:pt idx="2665">
                  <c:v>58413</c:v>
                </c:pt>
                <c:pt idx="2666">
                  <c:v>58420</c:v>
                </c:pt>
                <c:pt idx="2667">
                  <c:v>58427</c:v>
                </c:pt>
                <c:pt idx="2668">
                  <c:v>58438</c:v>
                </c:pt>
                <c:pt idx="2669">
                  <c:v>58442</c:v>
                </c:pt>
                <c:pt idx="2670">
                  <c:v>58448</c:v>
                </c:pt>
                <c:pt idx="2671">
                  <c:v>58455</c:v>
                </c:pt>
                <c:pt idx="2672">
                  <c:v>58462</c:v>
                </c:pt>
                <c:pt idx="2673">
                  <c:v>58469</c:v>
                </c:pt>
                <c:pt idx="2674">
                  <c:v>58476</c:v>
                </c:pt>
                <c:pt idx="2675">
                  <c:v>58483</c:v>
                </c:pt>
                <c:pt idx="2676">
                  <c:v>58490</c:v>
                </c:pt>
                <c:pt idx="2677">
                  <c:v>58497</c:v>
                </c:pt>
                <c:pt idx="2678">
                  <c:v>58504</c:v>
                </c:pt>
                <c:pt idx="2679">
                  <c:v>58511</c:v>
                </c:pt>
                <c:pt idx="2680">
                  <c:v>58518</c:v>
                </c:pt>
                <c:pt idx="2681">
                  <c:v>58525</c:v>
                </c:pt>
                <c:pt idx="2682">
                  <c:v>58532</c:v>
                </c:pt>
                <c:pt idx="2683">
                  <c:v>58539</c:v>
                </c:pt>
                <c:pt idx="2684">
                  <c:v>58546</c:v>
                </c:pt>
                <c:pt idx="2685">
                  <c:v>58553</c:v>
                </c:pt>
                <c:pt idx="2686">
                  <c:v>58560</c:v>
                </c:pt>
                <c:pt idx="2687">
                  <c:v>58567</c:v>
                </c:pt>
                <c:pt idx="2688">
                  <c:v>58574</c:v>
                </c:pt>
                <c:pt idx="2689">
                  <c:v>58581</c:v>
                </c:pt>
                <c:pt idx="2690">
                  <c:v>58588</c:v>
                </c:pt>
                <c:pt idx="2691">
                  <c:v>58595</c:v>
                </c:pt>
                <c:pt idx="2692">
                  <c:v>58602</c:v>
                </c:pt>
                <c:pt idx="2693">
                  <c:v>58609</c:v>
                </c:pt>
                <c:pt idx="2694">
                  <c:v>58616</c:v>
                </c:pt>
                <c:pt idx="2695">
                  <c:v>58623</c:v>
                </c:pt>
                <c:pt idx="2696">
                  <c:v>58630</c:v>
                </c:pt>
                <c:pt idx="2697">
                  <c:v>58637</c:v>
                </c:pt>
                <c:pt idx="2698">
                  <c:v>58644</c:v>
                </c:pt>
                <c:pt idx="2699">
                  <c:v>58651</c:v>
                </c:pt>
                <c:pt idx="2700">
                  <c:v>58658</c:v>
                </c:pt>
                <c:pt idx="2701">
                  <c:v>58665</c:v>
                </c:pt>
                <c:pt idx="2702">
                  <c:v>58672</c:v>
                </c:pt>
                <c:pt idx="2703">
                  <c:v>58679</c:v>
                </c:pt>
                <c:pt idx="2704">
                  <c:v>58686</c:v>
                </c:pt>
                <c:pt idx="2705">
                  <c:v>58693</c:v>
                </c:pt>
                <c:pt idx="2706">
                  <c:v>58700</c:v>
                </c:pt>
                <c:pt idx="2707">
                  <c:v>58707</c:v>
                </c:pt>
                <c:pt idx="2708">
                  <c:v>58714</c:v>
                </c:pt>
                <c:pt idx="2709">
                  <c:v>58721</c:v>
                </c:pt>
                <c:pt idx="2710">
                  <c:v>58728</c:v>
                </c:pt>
                <c:pt idx="2711">
                  <c:v>58735</c:v>
                </c:pt>
                <c:pt idx="2712">
                  <c:v>58742</c:v>
                </c:pt>
                <c:pt idx="2713">
                  <c:v>58749</c:v>
                </c:pt>
                <c:pt idx="2714">
                  <c:v>58757</c:v>
                </c:pt>
                <c:pt idx="2715">
                  <c:v>58763</c:v>
                </c:pt>
                <c:pt idx="2716">
                  <c:v>58771</c:v>
                </c:pt>
                <c:pt idx="2717">
                  <c:v>58777</c:v>
                </c:pt>
                <c:pt idx="2718">
                  <c:v>58784</c:v>
                </c:pt>
                <c:pt idx="2719">
                  <c:v>58791</c:v>
                </c:pt>
                <c:pt idx="2720">
                  <c:v>58798</c:v>
                </c:pt>
                <c:pt idx="2721">
                  <c:v>58810</c:v>
                </c:pt>
                <c:pt idx="2722">
                  <c:v>58813</c:v>
                </c:pt>
                <c:pt idx="2723">
                  <c:v>58820</c:v>
                </c:pt>
                <c:pt idx="2724">
                  <c:v>58827</c:v>
                </c:pt>
                <c:pt idx="2725">
                  <c:v>58834</c:v>
                </c:pt>
                <c:pt idx="2726">
                  <c:v>58841</c:v>
                </c:pt>
                <c:pt idx="2727">
                  <c:v>58848</c:v>
                </c:pt>
                <c:pt idx="2728">
                  <c:v>58855</c:v>
                </c:pt>
                <c:pt idx="2729">
                  <c:v>58862</c:v>
                </c:pt>
                <c:pt idx="2730">
                  <c:v>58869</c:v>
                </c:pt>
                <c:pt idx="2731">
                  <c:v>58876</c:v>
                </c:pt>
                <c:pt idx="2732">
                  <c:v>58883</c:v>
                </c:pt>
                <c:pt idx="2733">
                  <c:v>58890</c:v>
                </c:pt>
                <c:pt idx="2734">
                  <c:v>58897</c:v>
                </c:pt>
                <c:pt idx="2735">
                  <c:v>58908</c:v>
                </c:pt>
                <c:pt idx="2736">
                  <c:v>58911</c:v>
                </c:pt>
                <c:pt idx="2737">
                  <c:v>58918</c:v>
                </c:pt>
                <c:pt idx="2738">
                  <c:v>58925</c:v>
                </c:pt>
                <c:pt idx="2739">
                  <c:v>58932</c:v>
                </c:pt>
                <c:pt idx="2740">
                  <c:v>58939</c:v>
                </c:pt>
                <c:pt idx="2741">
                  <c:v>58946</c:v>
                </c:pt>
                <c:pt idx="2742">
                  <c:v>58953</c:v>
                </c:pt>
                <c:pt idx="2743">
                  <c:v>58960</c:v>
                </c:pt>
                <c:pt idx="2744">
                  <c:v>58967</c:v>
                </c:pt>
                <c:pt idx="2745">
                  <c:v>58974</c:v>
                </c:pt>
                <c:pt idx="2746">
                  <c:v>58981</c:v>
                </c:pt>
                <c:pt idx="2747">
                  <c:v>58988</c:v>
                </c:pt>
                <c:pt idx="2748">
                  <c:v>58995</c:v>
                </c:pt>
                <c:pt idx="2749">
                  <c:v>59002</c:v>
                </c:pt>
                <c:pt idx="2750">
                  <c:v>59009</c:v>
                </c:pt>
                <c:pt idx="2751">
                  <c:v>59016</c:v>
                </c:pt>
                <c:pt idx="2752">
                  <c:v>59023</c:v>
                </c:pt>
                <c:pt idx="2753">
                  <c:v>59030</c:v>
                </c:pt>
                <c:pt idx="2754">
                  <c:v>59037</c:v>
                </c:pt>
                <c:pt idx="2755">
                  <c:v>59044</c:v>
                </c:pt>
                <c:pt idx="2756">
                  <c:v>59051</c:v>
                </c:pt>
                <c:pt idx="2757">
                  <c:v>59058</c:v>
                </c:pt>
                <c:pt idx="2758">
                  <c:v>59065</c:v>
                </c:pt>
                <c:pt idx="2759">
                  <c:v>59072</c:v>
                </c:pt>
                <c:pt idx="2760">
                  <c:v>59079</c:v>
                </c:pt>
                <c:pt idx="2761">
                  <c:v>59086</c:v>
                </c:pt>
                <c:pt idx="2762">
                  <c:v>59093</c:v>
                </c:pt>
                <c:pt idx="2763">
                  <c:v>59100</c:v>
                </c:pt>
                <c:pt idx="2764">
                  <c:v>59107</c:v>
                </c:pt>
                <c:pt idx="2765">
                  <c:v>59114</c:v>
                </c:pt>
                <c:pt idx="2766">
                  <c:v>59124</c:v>
                </c:pt>
                <c:pt idx="2767">
                  <c:v>59128</c:v>
                </c:pt>
                <c:pt idx="2768">
                  <c:v>59135</c:v>
                </c:pt>
                <c:pt idx="2769">
                  <c:v>59142</c:v>
                </c:pt>
                <c:pt idx="2770">
                  <c:v>59149</c:v>
                </c:pt>
                <c:pt idx="2771">
                  <c:v>59156</c:v>
                </c:pt>
                <c:pt idx="2772">
                  <c:v>59163</c:v>
                </c:pt>
                <c:pt idx="2773">
                  <c:v>59170</c:v>
                </c:pt>
                <c:pt idx="2774">
                  <c:v>59177</c:v>
                </c:pt>
                <c:pt idx="2775">
                  <c:v>59184</c:v>
                </c:pt>
                <c:pt idx="2776">
                  <c:v>59191</c:v>
                </c:pt>
                <c:pt idx="2777">
                  <c:v>59198</c:v>
                </c:pt>
                <c:pt idx="2778">
                  <c:v>59205</c:v>
                </c:pt>
                <c:pt idx="2779">
                  <c:v>59212</c:v>
                </c:pt>
                <c:pt idx="2780">
                  <c:v>59219</c:v>
                </c:pt>
                <c:pt idx="2781">
                  <c:v>59226</c:v>
                </c:pt>
                <c:pt idx="2782">
                  <c:v>59233</c:v>
                </c:pt>
                <c:pt idx="2783">
                  <c:v>59240</c:v>
                </c:pt>
                <c:pt idx="2784">
                  <c:v>59247</c:v>
                </c:pt>
                <c:pt idx="2785">
                  <c:v>59258</c:v>
                </c:pt>
                <c:pt idx="2786">
                  <c:v>59261</c:v>
                </c:pt>
                <c:pt idx="2787">
                  <c:v>59268</c:v>
                </c:pt>
                <c:pt idx="2788">
                  <c:v>59275</c:v>
                </c:pt>
                <c:pt idx="2789">
                  <c:v>59282</c:v>
                </c:pt>
                <c:pt idx="2790">
                  <c:v>59289</c:v>
                </c:pt>
                <c:pt idx="2791">
                  <c:v>59296</c:v>
                </c:pt>
                <c:pt idx="2792">
                  <c:v>59303</c:v>
                </c:pt>
                <c:pt idx="2793">
                  <c:v>59310</c:v>
                </c:pt>
                <c:pt idx="2794">
                  <c:v>59317</c:v>
                </c:pt>
                <c:pt idx="2795">
                  <c:v>59324</c:v>
                </c:pt>
                <c:pt idx="2796">
                  <c:v>59331</c:v>
                </c:pt>
                <c:pt idx="2797">
                  <c:v>59338</c:v>
                </c:pt>
                <c:pt idx="2798">
                  <c:v>59345</c:v>
                </c:pt>
                <c:pt idx="2799">
                  <c:v>59352</c:v>
                </c:pt>
                <c:pt idx="2800">
                  <c:v>59359</c:v>
                </c:pt>
                <c:pt idx="2801">
                  <c:v>59366</c:v>
                </c:pt>
                <c:pt idx="2802">
                  <c:v>59373</c:v>
                </c:pt>
                <c:pt idx="2803">
                  <c:v>59380</c:v>
                </c:pt>
                <c:pt idx="2804">
                  <c:v>59387</c:v>
                </c:pt>
                <c:pt idx="2805">
                  <c:v>59394</c:v>
                </c:pt>
                <c:pt idx="2806">
                  <c:v>59401</c:v>
                </c:pt>
                <c:pt idx="2807">
                  <c:v>59408</c:v>
                </c:pt>
                <c:pt idx="2808">
                  <c:v>59415</c:v>
                </c:pt>
                <c:pt idx="2809">
                  <c:v>59422</c:v>
                </c:pt>
                <c:pt idx="2810">
                  <c:v>59429</c:v>
                </c:pt>
                <c:pt idx="2811">
                  <c:v>59436</c:v>
                </c:pt>
                <c:pt idx="2812">
                  <c:v>59443</c:v>
                </c:pt>
                <c:pt idx="2813">
                  <c:v>59450</c:v>
                </c:pt>
                <c:pt idx="2814">
                  <c:v>59457</c:v>
                </c:pt>
                <c:pt idx="2815">
                  <c:v>59464</c:v>
                </c:pt>
                <c:pt idx="2816">
                  <c:v>59471</c:v>
                </c:pt>
                <c:pt idx="2817">
                  <c:v>59478</c:v>
                </c:pt>
                <c:pt idx="2818">
                  <c:v>59488</c:v>
                </c:pt>
                <c:pt idx="2819">
                  <c:v>59492</c:v>
                </c:pt>
                <c:pt idx="2820">
                  <c:v>59499</c:v>
                </c:pt>
                <c:pt idx="2821">
                  <c:v>59506</c:v>
                </c:pt>
                <c:pt idx="2822">
                  <c:v>59513</c:v>
                </c:pt>
                <c:pt idx="2823">
                  <c:v>59520</c:v>
                </c:pt>
                <c:pt idx="2824">
                  <c:v>59527</c:v>
                </c:pt>
                <c:pt idx="2825">
                  <c:v>59534</c:v>
                </c:pt>
                <c:pt idx="2826">
                  <c:v>59541</c:v>
                </c:pt>
                <c:pt idx="2827">
                  <c:v>59548</c:v>
                </c:pt>
                <c:pt idx="2828">
                  <c:v>59555</c:v>
                </c:pt>
                <c:pt idx="2829">
                  <c:v>59562</c:v>
                </c:pt>
                <c:pt idx="2830">
                  <c:v>59569</c:v>
                </c:pt>
                <c:pt idx="2831">
                  <c:v>59576</c:v>
                </c:pt>
                <c:pt idx="2832">
                  <c:v>59583</c:v>
                </c:pt>
                <c:pt idx="2833">
                  <c:v>59590</c:v>
                </c:pt>
                <c:pt idx="2834">
                  <c:v>59597</c:v>
                </c:pt>
                <c:pt idx="2835">
                  <c:v>59604</c:v>
                </c:pt>
                <c:pt idx="2836">
                  <c:v>59611</c:v>
                </c:pt>
                <c:pt idx="2837">
                  <c:v>59618</c:v>
                </c:pt>
                <c:pt idx="2838">
                  <c:v>59625</c:v>
                </c:pt>
                <c:pt idx="2839">
                  <c:v>59632</c:v>
                </c:pt>
                <c:pt idx="2840">
                  <c:v>59643</c:v>
                </c:pt>
                <c:pt idx="2841">
                  <c:v>59646</c:v>
                </c:pt>
                <c:pt idx="2842">
                  <c:v>59653</c:v>
                </c:pt>
                <c:pt idx="2843">
                  <c:v>59660</c:v>
                </c:pt>
                <c:pt idx="2844">
                  <c:v>59667</c:v>
                </c:pt>
                <c:pt idx="2845">
                  <c:v>59674</c:v>
                </c:pt>
                <c:pt idx="2846">
                  <c:v>59681</c:v>
                </c:pt>
                <c:pt idx="2847">
                  <c:v>59688</c:v>
                </c:pt>
                <c:pt idx="2848">
                  <c:v>59695</c:v>
                </c:pt>
                <c:pt idx="2849">
                  <c:v>59702</c:v>
                </c:pt>
                <c:pt idx="2850">
                  <c:v>59709</c:v>
                </c:pt>
                <c:pt idx="2851">
                  <c:v>59716</c:v>
                </c:pt>
                <c:pt idx="2852">
                  <c:v>59723</c:v>
                </c:pt>
                <c:pt idx="2853">
                  <c:v>59730</c:v>
                </c:pt>
                <c:pt idx="2854">
                  <c:v>59737</c:v>
                </c:pt>
                <c:pt idx="2855">
                  <c:v>59744</c:v>
                </c:pt>
                <c:pt idx="2856">
                  <c:v>59751</c:v>
                </c:pt>
                <c:pt idx="2857">
                  <c:v>59758</c:v>
                </c:pt>
                <c:pt idx="2858">
                  <c:v>59765</c:v>
                </c:pt>
                <c:pt idx="2859">
                  <c:v>59772</c:v>
                </c:pt>
                <c:pt idx="2860">
                  <c:v>59779</c:v>
                </c:pt>
                <c:pt idx="2861">
                  <c:v>59786</c:v>
                </c:pt>
                <c:pt idx="2862">
                  <c:v>59793</c:v>
                </c:pt>
                <c:pt idx="2863">
                  <c:v>59800</c:v>
                </c:pt>
                <c:pt idx="2864">
                  <c:v>59807</c:v>
                </c:pt>
                <c:pt idx="2865">
                  <c:v>59814</c:v>
                </c:pt>
                <c:pt idx="2866">
                  <c:v>59821</c:v>
                </c:pt>
                <c:pt idx="2867">
                  <c:v>59828</c:v>
                </c:pt>
                <c:pt idx="2868">
                  <c:v>59835</c:v>
                </c:pt>
                <c:pt idx="2869">
                  <c:v>59842</c:v>
                </c:pt>
                <c:pt idx="2870">
                  <c:v>59849</c:v>
                </c:pt>
                <c:pt idx="2871">
                  <c:v>59856</c:v>
                </c:pt>
                <c:pt idx="2872">
                  <c:v>59863</c:v>
                </c:pt>
                <c:pt idx="2873">
                  <c:v>59870</c:v>
                </c:pt>
                <c:pt idx="2874">
                  <c:v>59877</c:v>
                </c:pt>
                <c:pt idx="2875">
                  <c:v>59884</c:v>
                </c:pt>
                <c:pt idx="2876">
                  <c:v>59891</c:v>
                </c:pt>
                <c:pt idx="2877">
                  <c:v>59901</c:v>
                </c:pt>
                <c:pt idx="2878">
                  <c:v>59908</c:v>
                </c:pt>
                <c:pt idx="2879">
                  <c:v>59915</c:v>
                </c:pt>
                <c:pt idx="2880">
                  <c:v>59923</c:v>
                </c:pt>
                <c:pt idx="2881">
                  <c:v>59929</c:v>
                </c:pt>
                <c:pt idx="2882">
                  <c:v>59936</c:v>
                </c:pt>
                <c:pt idx="2883">
                  <c:v>59943</c:v>
                </c:pt>
                <c:pt idx="2884">
                  <c:v>59951</c:v>
                </c:pt>
                <c:pt idx="2885">
                  <c:v>59957</c:v>
                </c:pt>
                <c:pt idx="2886">
                  <c:v>59964</c:v>
                </c:pt>
                <c:pt idx="2887">
                  <c:v>59971</c:v>
                </c:pt>
                <c:pt idx="2888">
                  <c:v>59978</c:v>
                </c:pt>
                <c:pt idx="2889">
                  <c:v>59985</c:v>
                </c:pt>
                <c:pt idx="2890">
                  <c:v>59992</c:v>
                </c:pt>
                <c:pt idx="2891">
                  <c:v>60001</c:v>
                </c:pt>
                <c:pt idx="2892">
                  <c:v>60006</c:v>
                </c:pt>
                <c:pt idx="2893">
                  <c:v>60013</c:v>
                </c:pt>
                <c:pt idx="2894">
                  <c:v>60020</c:v>
                </c:pt>
                <c:pt idx="2895">
                  <c:v>60028</c:v>
                </c:pt>
                <c:pt idx="2896">
                  <c:v>60034</c:v>
                </c:pt>
                <c:pt idx="2897">
                  <c:v>60041</c:v>
                </c:pt>
                <c:pt idx="2898">
                  <c:v>60049</c:v>
                </c:pt>
                <c:pt idx="2899">
                  <c:v>60055</c:v>
                </c:pt>
                <c:pt idx="2900">
                  <c:v>60062</c:v>
                </c:pt>
                <c:pt idx="2901">
                  <c:v>60069</c:v>
                </c:pt>
                <c:pt idx="2902">
                  <c:v>60076</c:v>
                </c:pt>
                <c:pt idx="2903">
                  <c:v>60083</c:v>
                </c:pt>
                <c:pt idx="2904">
                  <c:v>60090</c:v>
                </c:pt>
                <c:pt idx="2905">
                  <c:v>60097</c:v>
                </c:pt>
                <c:pt idx="2906">
                  <c:v>60104</c:v>
                </c:pt>
                <c:pt idx="2907">
                  <c:v>60111</c:v>
                </c:pt>
                <c:pt idx="2908">
                  <c:v>60118</c:v>
                </c:pt>
                <c:pt idx="2909">
                  <c:v>60125</c:v>
                </c:pt>
                <c:pt idx="2910">
                  <c:v>60132</c:v>
                </c:pt>
                <c:pt idx="2911">
                  <c:v>60140</c:v>
                </c:pt>
                <c:pt idx="2912">
                  <c:v>60147</c:v>
                </c:pt>
                <c:pt idx="2913">
                  <c:v>60153</c:v>
                </c:pt>
                <c:pt idx="2914">
                  <c:v>60160</c:v>
                </c:pt>
                <c:pt idx="2915">
                  <c:v>60167</c:v>
                </c:pt>
                <c:pt idx="2916">
                  <c:v>60174</c:v>
                </c:pt>
                <c:pt idx="2917">
                  <c:v>60181</c:v>
                </c:pt>
                <c:pt idx="2918">
                  <c:v>60189</c:v>
                </c:pt>
                <c:pt idx="2919">
                  <c:v>60195</c:v>
                </c:pt>
                <c:pt idx="2920">
                  <c:v>60202</c:v>
                </c:pt>
                <c:pt idx="2921">
                  <c:v>60209</c:v>
                </c:pt>
                <c:pt idx="2922">
                  <c:v>60216</c:v>
                </c:pt>
                <c:pt idx="2923">
                  <c:v>60223</c:v>
                </c:pt>
                <c:pt idx="2924">
                  <c:v>60230</c:v>
                </c:pt>
                <c:pt idx="2925">
                  <c:v>60237</c:v>
                </c:pt>
                <c:pt idx="2926">
                  <c:v>60244</c:v>
                </c:pt>
                <c:pt idx="2927">
                  <c:v>60251</c:v>
                </c:pt>
                <c:pt idx="2928">
                  <c:v>60258</c:v>
                </c:pt>
                <c:pt idx="2929">
                  <c:v>60267</c:v>
                </c:pt>
                <c:pt idx="2930">
                  <c:v>60274</c:v>
                </c:pt>
                <c:pt idx="2931">
                  <c:v>60281</c:v>
                </c:pt>
                <c:pt idx="2932">
                  <c:v>60288</c:v>
                </c:pt>
                <c:pt idx="2933">
                  <c:v>60295</c:v>
                </c:pt>
                <c:pt idx="2934">
                  <c:v>60302</c:v>
                </c:pt>
                <c:pt idx="2935">
                  <c:v>60309</c:v>
                </c:pt>
                <c:pt idx="2936">
                  <c:v>60316</c:v>
                </c:pt>
                <c:pt idx="2937">
                  <c:v>60323</c:v>
                </c:pt>
                <c:pt idx="2938">
                  <c:v>60330</c:v>
                </c:pt>
                <c:pt idx="2939">
                  <c:v>60337</c:v>
                </c:pt>
                <c:pt idx="2940">
                  <c:v>60344</c:v>
                </c:pt>
                <c:pt idx="2941">
                  <c:v>60351</c:v>
                </c:pt>
                <c:pt idx="2942">
                  <c:v>60359</c:v>
                </c:pt>
                <c:pt idx="2943">
                  <c:v>60366</c:v>
                </c:pt>
                <c:pt idx="2944">
                  <c:v>60373</c:v>
                </c:pt>
                <c:pt idx="2945">
                  <c:v>60380</c:v>
                </c:pt>
                <c:pt idx="2946">
                  <c:v>60387</c:v>
                </c:pt>
                <c:pt idx="2947">
                  <c:v>60394</c:v>
                </c:pt>
                <c:pt idx="2948">
                  <c:v>60401</c:v>
                </c:pt>
                <c:pt idx="2949">
                  <c:v>60408</c:v>
                </c:pt>
                <c:pt idx="2950">
                  <c:v>60415</c:v>
                </c:pt>
                <c:pt idx="2951">
                  <c:v>60422</c:v>
                </c:pt>
                <c:pt idx="2952">
                  <c:v>60429</c:v>
                </c:pt>
                <c:pt idx="2953">
                  <c:v>60436</c:v>
                </c:pt>
                <c:pt idx="2954">
                  <c:v>60443</c:v>
                </c:pt>
                <c:pt idx="2955">
                  <c:v>60450</c:v>
                </c:pt>
                <c:pt idx="2956">
                  <c:v>60457</c:v>
                </c:pt>
                <c:pt idx="2957">
                  <c:v>60464</c:v>
                </c:pt>
                <c:pt idx="2958">
                  <c:v>60471</c:v>
                </c:pt>
                <c:pt idx="2959">
                  <c:v>60478</c:v>
                </c:pt>
                <c:pt idx="2960">
                  <c:v>60485</c:v>
                </c:pt>
                <c:pt idx="2961">
                  <c:v>60492</c:v>
                </c:pt>
                <c:pt idx="2962">
                  <c:v>60499</c:v>
                </c:pt>
                <c:pt idx="2963">
                  <c:v>60506</c:v>
                </c:pt>
                <c:pt idx="2964">
                  <c:v>60513</c:v>
                </c:pt>
                <c:pt idx="2965">
                  <c:v>60520</c:v>
                </c:pt>
                <c:pt idx="2966">
                  <c:v>60527</c:v>
                </c:pt>
                <c:pt idx="2967">
                  <c:v>60534</c:v>
                </c:pt>
                <c:pt idx="2968">
                  <c:v>60541</c:v>
                </c:pt>
                <c:pt idx="2969">
                  <c:v>60548</c:v>
                </c:pt>
                <c:pt idx="2970">
                  <c:v>60555</c:v>
                </c:pt>
                <c:pt idx="2971">
                  <c:v>60562</c:v>
                </c:pt>
                <c:pt idx="2972">
                  <c:v>60569</c:v>
                </c:pt>
                <c:pt idx="2973">
                  <c:v>60576</c:v>
                </c:pt>
                <c:pt idx="2974">
                  <c:v>60583</c:v>
                </c:pt>
                <c:pt idx="2975">
                  <c:v>60590</c:v>
                </c:pt>
                <c:pt idx="2976">
                  <c:v>60598</c:v>
                </c:pt>
                <c:pt idx="2977">
                  <c:v>60604</c:v>
                </c:pt>
                <c:pt idx="2978">
                  <c:v>60611</c:v>
                </c:pt>
                <c:pt idx="2979">
                  <c:v>60618</c:v>
                </c:pt>
                <c:pt idx="2980">
                  <c:v>60625</c:v>
                </c:pt>
                <c:pt idx="2981">
                  <c:v>60632</c:v>
                </c:pt>
                <c:pt idx="2982">
                  <c:v>60639</c:v>
                </c:pt>
                <c:pt idx="2983">
                  <c:v>60646</c:v>
                </c:pt>
                <c:pt idx="2984">
                  <c:v>60653</c:v>
                </c:pt>
                <c:pt idx="2985">
                  <c:v>60660</c:v>
                </c:pt>
                <c:pt idx="2986">
                  <c:v>60667</c:v>
                </c:pt>
                <c:pt idx="2987">
                  <c:v>60674</c:v>
                </c:pt>
                <c:pt idx="2988">
                  <c:v>60681</c:v>
                </c:pt>
                <c:pt idx="2989">
                  <c:v>60688</c:v>
                </c:pt>
                <c:pt idx="2990">
                  <c:v>60695</c:v>
                </c:pt>
                <c:pt idx="2991">
                  <c:v>60702</c:v>
                </c:pt>
                <c:pt idx="2992">
                  <c:v>60709</c:v>
                </c:pt>
                <c:pt idx="2993">
                  <c:v>60716</c:v>
                </c:pt>
                <c:pt idx="2994">
                  <c:v>60723</c:v>
                </c:pt>
                <c:pt idx="2995">
                  <c:v>60730</c:v>
                </c:pt>
                <c:pt idx="2996">
                  <c:v>60737</c:v>
                </c:pt>
                <c:pt idx="2997">
                  <c:v>60744</c:v>
                </c:pt>
                <c:pt idx="2998">
                  <c:v>60751</c:v>
                </c:pt>
                <c:pt idx="2999">
                  <c:v>60758</c:v>
                </c:pt>
                <c:pt idx="3000">
                  <c:v>60765</c:v>
                </c:pt>
                <c:pt idx="3001">
                  <c:v>60772</c:v>
                </c:pt>
                <c:pt idx="3002">
                  <c:v>60779</c:v>
                </c:pt>
                <c:pt idx="3003">
                  <c:v>60786</c:v>
                </c:pt>
                <c:pt idx="3004">
                  <c:v>60793</c:v>
                </c:pt>
                <c:pt idx="3005">
                  <c:v>60800</c:v>
                </c:pt>
                <c:pt idx="3006">
                  <c:v>60807</c:v>
                </c:pt>
                <c:pt idx="3007">
                  <c:v>60814</c:v>
                </c:pt>
                <c:pt idx="3008">
                  <c:v>60821</c:v>
                </c:pt>
                <c:pt idx="3009">
                  <c:v>60828</c:v>
                </c:pt>
                <c:pt idx="3010">
                  <c:v>60835</c:v>
                </c:pt>
                <c:pt idx="3011">
                  <c:v>60842</c:v>
                </c:pt>
                <c:pt idx="3012">
                  <c:v>60849</c:v>
                </c:pt>
                <c:pt idx="3013">
                  <c:v>60856</c:v>
                </c:pt>
                <c:pt idx="3014">
                  <c:v>60863</c:v>
                </c:pt>
                <c:pt idx="3015">
                  <c:v>60870</c:v>
                </c:pt>
                <c:pt idx="3016">
                  <c:v>60877</c:v>
                </c:pt>
                <c:pt idx="3017">
                  <c:v>60884</c:v>
                </c:pt>
                <c:pt idx="3018">
                  <c:v>60891</c:v>
                </c:pt>
                <c:pt idx="3019">
                  <c:v>60898</c:v>
                </c:pt>
                <c:pt idx="3020">
                  <c:v>60905</c:v>
                </c:pt>
                <c:pt idx="3021">
                  <c:v>60912</c:v>
                </c:pt>
                <c:pt idx="3022">
                  <c:v>60919</c:v>
                </c:pt>
                <c:pt idx="3023">
                  <c:v>60926</c:v>
                </c:pt>
                <c:pt idx="3024">
                  <c:v>60933</c:v>
                </c:pt>
                <c:pt idx="3025">
                  <c:v>60940</c:v>
                </c:pt>
                <c:pt idx="3026">
                  <c:v>60948</c:v>
                </c:pt>
                <c:pt idx="3027">
                  <c:v>60954</c:v>
                </c:pt>
                <c:pt idx="3028">
                  <c:v>60962</c:v>
                </c:pt>
                <c:pt idx="3029">
                  <c:v>60968</c:v>
                </c:pt>
                <c:pt idx="3030">
                  <c:v>60975</c:v>
                </c:pt>
                <c:pt idx="3031">
                  <c:v>60982</c:v>
                </c:pt>
                <c:pt idx="3032">
                  <c:v>60989</c:v>
                </c:pt>
                <c:pt idx="3033">
                  <c:v>61001</c:v>
                </c:pt>
                <c:pt idx="3034">
                  <c:v>61004</c:v>
                </c:pt>
                <c:pt idx="3035">
                  <c:v>61011</c:v>
                </c:pt>
                <c:pt idx="3036">
                  <c:v>61018</c:v>
                </c:pt>
                <c:pt idx="3037">
                  <c:v>61025</c:v>
                </c:pt>
                <c:pt idx="3038">
                  <c:v>61032</c:v>
                </c:pt>
                <c:pt idx="3039">
                  <c:v>61039</c:v>
                </c:pt>
                <c:pt idx="3040">
                  <c:v>61046</c:v>
                </c:pt>
                <c:pt idx="3041">
                  <c:v>61053</c:v>
                </c:pt>
                <c:pt idx="3042">
                  <c:v>61060</c:v>
                </c:pt>
                <c:pt idx="3043">
                  <c:v>61067</c:v>
                </c:pt>
                <c:pt idx="3044">
                  <c:v>61074</c:v>
                </c:pt>
                <c:pt idx="3045">
                  <c:v>61081</c:v>
                </c:pt>
                <c:pt idx="3046">
                  <c:v>61092</c:v>
                </c:pt>
                <c:pt idx="3047">
                  <c:v>61095</c:v>
                </c:pt>
                <c:pt idx="3048">
                  <c:v>61102</c:v>
                </c:pt>
                <c:pt idx="3049">
                  <c:v>61109</c:v>
                </c:pt>
                <c:pt idx="3050">
                  <c:v>61116</c:v>
                </c:pt>
                <c:pt idx="3051">
                  <c:v>61123</c:v>
                </c:pt>
                <c:pt idx="3052">
                  <c:v>61130</c:v>
                </c:pt>
                <c:pt idx="3053">
                  <c:v>61137</c:v>
                </c:pt>
                <c:pt idx="3054">
                  <c:v>61144</c:v>
                </c:pt>
                <c:pt idx="3055">
                  <c:v>61151</c:v>
                </c:pt>
                <c:pt idx="3056">
                  <c:v>61158</c:v>
                </c:pt>
                <c:pt idx="3057">
                  <c:v>61165</c:v>
                </c:pt>
                <c:pt idx="3058">
                  <c:v>61172</c:v>
                </c:pt>
                <c:pt idx="3059">
                  <c:v>61179</c:v>
                </c:pt>
                <c:pt idx="3060">
                  <c:v>61186</c:v>
                </c:pt>
                <c:pt idx="3061">
                  <c:v>61193</c:v>
                </c:pt>
                <c:pt idx="3062">
                  <c:v>61200</c:v>
                </c:pt>
                <c:pt idx="3063">
                  <c:v>61207</c:v>
                </c:pt>
                <c:pt idx="3064">
                  <c:v>61214</c:v>
                </c:pt>
                <c:pt idx="3065">
                  <c:v>61221</c:v>
                </c:pt>
                <c:pt idx="3066">
                  <c:v>61228</c:v>
                </c:pt>
                <c:pt idx="3067">
                  <c:v>61235</c:v>
                </c:pt>
                <c:pt idx="3068">
                  <c:v>61242</c:v>
                </c:pt>
                <c:pt idx="3069">
                  <c:v>61249</c:v>
                </c:pt>
                <c:pt idx="3070">
                  <c:v>61256</c:v>
                </c:pt>
                <c:pt idx="3071">
                  <c:v>61263</c:v>
                </c:pt>
                <c:pt idx="3072">
                  <c:v>61270</c:v>
                </c:pt>
                <c:pt idx="3073">
                  <c:v>61277</c:v>
                </c:pt>
                <c:pt idx="3074">
                  <c:v>61284</c:v>
                </c:pt>
                <c:pt idx="3075">
                  <c:v>61291</c:v>
                </c:pt>
                <c:pt idx="3076">
                  <c:v>61298</c:v>
                </c:pt>
                <c:pt idx="3077">
                  <c:v>61305</c:v>
                </c:pt>
                <c:pt idx="3078">
                  <c:v>61315</c:v>
                </c:pt>
                <c:pt idx="3079">
                  <c:v>61319</c:v>
                </c:pt>
                <c:pt idx="3080">
                  <c:v>61326</c:v>
                </c:pt>
                <c:pt idx="3081">
                  <c:v>61333</c:v>
                </c:pt>
                <c:pt idx="3082">
                  <c:v>61340</c:v>
                </c:pt>
                <c:pt idx="3083">
                  <c:v>61347</c:v>
                </c:pt>
                <c:pt idx="3084">
                  <c:v>61354</c:v>
                </c:pt>
                <c:pt idx="3085">
                  <c:v>61361</c:v>
                </c:pt>
                <c:pt idx="3086">
                  <c:v>61368</c:v>
                </c:pt>
                <c:pt idx="3087">
                  <c:v>61375</c:v>
                </c:pt>
                <c:pt idx="3088">
                  <c:v>61382</c:v>
                </c:pt>
                <c:pt idx="3089">
                  <c:v>61389</c:v>
                </c:pt>
                <c:pt idx="3090">
                  <c:v>61396</c:v>
                </c:pt>
                <c:pt idx="3091">
                  <c:v>61403</c:v>
                </c:pt>
                <c:pt idx="3092">
                  <c:v>61410</c:v>
                </c:pt>
                <c:pt idx="3093">
                  <c:v>61417</c:v>
                </c:pt>
                <c:pt idx="3094">
                  <c:v>61424</c:v>
                </c:pt>
                <c:pt idx="3095">
                  <c:v>61431</c:v>
                </c:pt>
                <c:pt idx="3096">
                  <c:v>61438</c:v>
                </c:pt>
                <c:pt idx="3097">
                  <c:v>61445</c:v>
                </c:pt>
                <c:pt idx="3098">
                  <c:v>61452</c:v>
                </c:pt>
                <c:pt idx="3099">
                  <c:v>61459</c:v>
                </c:pt>
                <c:pt idx="3100">
                  <c:v>61466</c:v>
                </c:pt>
                <c:pt idx="3101">
                  <c:v>61477</c:v>
                </c:pt>
                <c:pt idx="3102">
                  <c:v>61480</c:v>
                </c:pt>
                <c:pt idx="3103">
                  <c:v>61487</c:v>
                </c:pt>
                <c:pt idx="3104">
                  <c:v>61494</c:v>
                </c:pt>
                <c:pt idx="3105">
                  <c:v>61501</c:v>
                </c:pt>
                <c:pt idx="3106">
                  <c:v>61508</c:v>
                </c:pt>
                <c:pt idx="3107">
                  <c:v>61515</c:v>
                </c:pt>
                <c:pt idx="3108">
                  <c:v>61522</c:v>
                </c:pt>
                <c:pt idx="3109">
                  <c:v>61529</c:v>
                </c:pt>
                <c:pt idx="3110">
                  <c:v>61536</c:v>
                </c:pt>
                <c:pt idx="3111">
                  <c:v>61543</c:v>
                </c:pt>
                <c:pt idx="3112">
                  <c:v>61550</c:v>
                </c:pt>
                <c:pt idx="3113">
                  <c:v>61557</c:v>
                </c:pt>
                <c:pt idx="3114">
                  <c:v>61564</c:v>
                </c:pt>
                <c:pt idx="3115">
                  <c:v>61571</c:v>
                </c:pt>
                <c:pt idx="3116">
                  <c:v>61578</c:v>
                </c:pt>
                <c:pt idx="3117">
                  <c:v>61585</c:v>
                </c:pt>
                <c:pt idx="3118">
                  <c:v>61592</c:v>
                </c:pt>
                <c:pt idx="3119">
                  <c:v>61599</c:v>
                </c:pt>
                <c:pt idx="3120">
                  <c:v>61606</c:v>
                </c:pt>
                <c:pt idx="3121">
                  <c:v>61613</c:v>
                </c:pt>
                <c:pt idx="3122">
                  <c:v>61620</c:v>
                </c:pt>
                <c:pt idx="3123">
                  <c:v>61627</c:v>
                </c:pt>
                <c:pt idx="3124">
                  <c:v>61634</c:v>
                </c:pt>
                <c:pt idx="3125">
                  <c:v>61641</c:v>
                </c:pt>
                <c:pt idx="3126">
                  <c:v>61648</c:v>
                </c:pt>
                <c:pt idx="3127">
                  <c:v>61655</c:v>
                </c:pt>
                <c:pt idx="3128">
                  <c:v>61662</c:v>
                </c:pt>
                <c:pt idx="3129">
                  <c:v>61669</c:v>
                </c:pt>
                <c:pt idx="3130">
                  <c:v>61676</c:v>
                </c:pt>
                <c:pt idx="3131">
                  <c:v>61683</c:v>
                </c:pt>
                <c:pt idx="3132">
                  <c:v>61690</c:v>
                </c:pt>
                <c:pt idx="3133">
                  <c:v>61697</c:v>
                </c:pt>
                <c:pt idx="3134">
                  <c:v>61704</c:v>
                </c:pt>
                <c:pt idx="3135">
                  <c:v>61711</c:v>
                </c:pt>
                <c:pt idx="3136">
                  <c:v>61718</c:v>
                </c:pt>
                <c:pt idx="3137">
                  <c:v>61728</c:v>
                </c:pt>
                <c:pt idx="3138">
                  <c:v>61735</c:v>
                </c:pt>
                <c:pt idx="3139">
                  <c:v>61742</c:v>
                </c:pt>
                <c:pt idx="3140">
                  <c:v>61750</c:v>
                </c:pt>
                <c:pt idx="3141">
                  <c:v>61756</c:v>
                </c:pt>
                <c:pt idx="3142">
                  <c:v>61763</c:v>
                </c:pt>
                <c:pt idx="3143">
                  <c:v>61770</c:v>
                </c:pt>
                <c:pt idx="3144">
                  <c:v>61778</c:v>
                </c:pt>
                <c:pt idx="3145">
                  <c:v>61784</c:v>
                </c:pt>
                <c:pt idx="3146">
                  <c:v>61791</c:v>
                </c:pt>
                <c:pt idx="3147">
                  <c:v>61798</c:v>
                </c:pt>
                <c:pt idx="3148">
                  <c:v>61805</c:v>
                </c:pt>
                <c:pt idx="3149">
                  <c:v>61812</c:v>
                </c:pt>
                <c:pt idx="3150">
                  <c:v>61819</c:v>
                </c:pt>
                <c:pt idx="3151">
                  <c:v>61826</c:v>
                </c:pt>
                <c:pt idx="3152">
                  <c:v>61835</c:v>
                </c:pt>
                <c:pt idx="3153">
                  <c:v>61840</c:v>
                </c:pt>
                <c:pt idx="3154">
                  <c:v>61847</c:v>
                </c:pt>
                <c:pt idx="3155">
                  <c:v>61855</c:v>
                </c:pt>
                <c:pt idx="3156">
                  <c:v>61861</c:v>
                </c:pt>
                <c:pt idx="3157">
                  <c:v>61868</c:v>
                </c:pt>
                <c:pt idx="3158">
                  <c:v>61876</c:v>
                </c:pt>
                <c:pt idx="3159">
                  <c:v>61882</c:v>
                </c:pt>
                <c:pt idx="3160">
                  <c:v>61889</c:v>
                </c:pt>
                <c:pt idx="3161">
                  <c:v>61896</c:v>
                </c:pt>
                <c:pt idx="3162">
                  <c:v>61903</c:v>
                </c:pt>
                <c:pt idx="3163">
                  <c:v>61910</c:v>
                </c:pt>
                <c:pt idx="3164">
                  <c:v>61917</c:v>
                </c:pt>
                <c:pt idx="3165">
                  <c:v>61924</c:v>
                </c:pt>
                <c:pt idx="3166">
                  <c:v>61931</c:v>
                </c:pt>
                <c:pt idx="3167">
                  <c:v>61938</c:v>
                </c:pt>
                <c:pt idx="3168">
                  <c:v>61945</c:v>
                </c:pt>
                <c:pt idx="3169">
                  <c:v>61952</c:v>
                </c:pt>
                <c:pt idx="3170">
                  <c:v>61959</c:v>
                </c:pt>
                <c:pt idx="3171">
                  <c:v>61967</c:v>
                </c:pt>
                <c:pt idx="3172">
                  <c:v>61974</c:v>
                </c:pt>
                <c:pt idx="3173">
                  <c:v>61980</c:v>
                </c:pt>
                <c:pt idx="3174">
                  <c:v>61987</c:v>
                </c:pt>
                <c:pt idx="3175">
                  <c:v>61994</c:v>
                </c:pt>
                <c:pt idx="3176">
                  <c:v>62001</c:v>
                </c:pt>
                <c:pt idx="3177">
                  <c:v>62008</c:v>
                </c:pt>
                <c:pt idx="3178">
                  <c:v>62016</c:v>
                </c:pt>
                <c:pt idx="3179">
                  <c:v>62022</c:v>
                </c:pt>
                <c:pt idx="3180">
                  <c:v>62029</c:v>
                </c:pt>
                <c:pt idx="3181">
                  <c:v>62036</c:v>
                </c:pt>
                <c:pt idx="3182">
                  <c:v>62044</c:v>
                </c:pt>
                <c:pt idx="3183">
                  <c:v>62050</c:v>
                </c:pt>
                <c:pt idx="3184">
                  <c:v>62057</c:v>
                </c:pt>
                <c:pt idx="3185">
                  <c:v>62064</c:v>
                </c:pt>
                <c:pt idx="3186">
                  <c:v>62071</c:v>
                </c:pt>
                <c:pt idx="3187">
                  <c:v>62078</c:v>
                </c:pt>
                <c:pt idx="3188">
                  <c:v>62085</c:v>
                </c:pt>
                <c:pt idx="3189">
                  <c:v>62093</c:v>
                </c:pt>
                <c:pt idx="3190">
                  <c:v>62100</c:v>
                </c:pt>
                <c:pt idx="3191">
                  <c:v>62107</c:v>
                </c:pt>
                <c:pt idx="3192">
                  <c:v>62114</c:v>
                </c:pt>
                <c:pt idx="3193">
                  <c:v>62121</c:v>
                </c:pt>
                <c:pt idx="3194">
                  <c:v>62128</c:v>
                </c:pt>
                <c:pt idx="3195">
                  <c:v>62135</c:v>
                </c:pt>
                <c:pt idx="3196">
                  <c:v>62142</c:v>
                </c:pt>
                <c:pt idx="3197">
                  <c:v>62149</c:v>
                </c:pt>
                <c:pt idx="3198">
                  <c:v>62156</c:v>
                </c:pt>
                <c:pt idx="3199">
                  <c:v>62163</c:v>
                </c:pt>
                <c:pt idx="3200">
                  <c:v>62170</c:v>
                </c:pt>
                <c:pt idx="3201">
                  <c:v>62177</c:v>
                </c:pt>
                <c:pt idx="3202">
                  <c:v>62186</c:v>
                </c:pt>
                <c:pt idx="3203">
                  <c:v>62193</c:v>
                </c:pt>
                <c:pt idx="3204">
                  <c:v>62200</c:v>
                </c:pt>
                <c:pt idx="3205">
                  <c:v>62207</c:v>
                </c:pt>
                <c:pt idx="3206">
                  <c:v>62214</c:v>
                </c:pt>
                <c:pt idx="3207">
                  <c:v>62221</c:v>
                </c:pt>
                <c:pt idx="3208">
                  <c:v>62228</c:v>
                </c:pt>
                <c:pt idx="3209">
                  <c:v>62235</c:v>
                </c:pt>
                <c:pt idx="3210">
                  <c:v>62242</c:v>
                </c:pt>
                <c:pt idx="3211">
                  <c:v>62249</c:v>
                </c:pt>
                <c:pt idx="3212">
                  <c:v>62256</c:v>
                </c:pt>
                <c:pt idx="3213">
                  <c:v>62263</c:v>
                </c:pt>
                <c:pt idx="3214">
                  <c:v>62270</c:v>
                </c:pt>
                <c:pt idx="3215">
                  <c:v>62277</c:v>
                </c:pt>
                <c:pt idx="3216">
                  <c:v>62284</c:v>
                </c:pt>
                <c:pt idx="3217">
                  <c:v>62291</c:v>
                </c:pt>
                <c:pt idx="3218">
                  <c:v>62298</c:v>
                </c:pt>
                <c:pt idx="3219">
                  <c:v>62305</c:v>
                </c:pt>
                <c:pt idx="3220">
                  <c:v>62312</c:v>
                </c:pt>
                <c:pt idx="3221">
                  <c:v>62319</c:v>
                </c:pt>
                <c:pt idx="3222">
                  <c:v>62326</c:v>
                </c:pt>
                <c:pt idx="3223">
                  <c:v>62333</c:v>
                </c:pt>
                <c:pt idx="3224">
                  <c:v>62340</c:v>
                </c:pt>
                <c:pt idx="3225">
                  <c:v>62347</c:v>
                </c:pt>
                <c:pt idx="3226">
                  <c:v>62354</c:v>
                </c:pt>
                <c:pt idx="3227">
                  <c:v>62361</c:v>
                </c:pt>
                <c:pt idx="3228">
                  <c:v>62368</c:v>
                </c:pt>
                <c:pt idx="3229">
                  <c:v>62375</c:v>
                </c:pt>
                <c:pt idx="3230">
                  <c:v>62382</c:v>
                </c:pt>
                <c:pt idx="3231">
                  <c:v>62389</c:v>
                </c:pt>
                <c:pt idx="3232">
                  <c:v>62396</c:v>
                </c:pt>
                <c:pt idx="3233">
                  <c:v>62403</c:v>
                </c:pt>
                <c:pt idx="3234">
                  <c:v>62410</c:v>
                </c:pt>
                <c:pt idx="3235">
                  <c:v>62417</c:v>
                </c:pt>
                <c:pt idx="3236">
                  <c:v>62425</c:v>
                </c:pt>
                <c:pt idx="3237">
                  <c:v>62431</c:v>
                </c:pt>
                <c:pt idx="3238">
                  <c:v>62438</c:v>
                </c:pt>
                <c:pt idx="3239">
                  <c:v>62445</c:v>
                </c:pt>
                <c:pt idx="3240">
                  <c:v>62456</c:v>
                </c:pt>
                <c:pt idx="3241">
                  <c:v>62460</c:v>
                </c:pt>
                <c:pt idx="3242">
                  <c:v>62466</c:v>
                </c:pt>
                <c:pt idx="3243">
                  <c:v>62473</c:v>
                </c:pt>
                <c:pt idx="3244">
                  <c:v>62480</c:v>
                </c:pt>
                <c:pt idx="3245">
                  <c:v>62487</c:v>
                </c:pt>
                <c:pt idx="3246">
                  <c:v>62494</c:v>
                </c:pt>
                <c:pt idx="3247">
                  <c:v>62501</c:v>
                </c:pt>
                <c:pt idx="3248">
                  <c:v>62508</c:v>
                </c:pt>
                <c:pt idx="3249">
                  <c:v>62515</c:v>
                </c:pt>
                <c:pt idx="3250">
                  <c:v>62522</c:v>
                </c:pt>
                <c:pt idx="3251">
                  <c:v>62529</c:v>
                </c:pt>
                <c:pt idx="3252">
                  <c:v>62536</c:v>
                </c:pt>
                <c:pt idx="3253">
                  <c:v>62543</c:v>
                </c:pt>
                <c:pt idx="3254">
                  <c:v>62550</c:v>
                </c:pt>
                <c:pt idx="3255">
                  <c:v>62557</c:v>
                </c:pt>
                <c:pt idx="3256">
                  <c:v>62564</c:v>
                </c:pt>
                <c:pt idx="3257">
                  <c:v>62571</c:v>
                </c:pt>
                <c:pt idx="3258">
                  <c:v>62578</c:v>
                </c:pt>
                <c:pt idx="3259">
                  <c:v>62585</c:v>
                </c:pt>
                <c:pt idx="3260">
                  <c:v>62592</c:v>
                </c:pt>
                <c:pt idx="3261">
                  <c:v>62599</c:v>
                </c:pt>
                <c:pt idx="3262">
                  <c:v>62606</c:v>
                </c:pt>
                <c:pt idx="3263">
                  <c:v>62613</c:v>
                </c:pt>
                <c:pt idx="3264">
                  <c:v>62620</c:v>
                </c:pt>
                <c:pt idx="3265">
                  <c:v>62627</c:v>
                </c:pt>
                <c:pt idx="3266">
                  <c:v>62634</c:v>
                </c:pt>
                <c:pt idx="3267">
                  <c:v>62641</c:v>
                </c:pt>
                <c:pt idx="3268">
                  <c:v>62648</c:v>
                </c:pt>
                <c:pt idx="3269">
                  <c:v>62655</c:v>
                </c:pt>
                <c:pt idx="3270">
                  <c:v>62662</c:v>
                </c:pt>
                <c:pt idx="3271">
                  <c:v>62669</c:v>
                </c:pt>
                <c:pt idx="3272">
                  <c:v>62676</c:v>
                </c:pt>
                <c:pt idx="3273">
                  <c:v>62683</c:v>
                </c:pt>
                <c:pt idx="3274">
                  <c:v>62690</c:v>
                </c:pt>
                <c:pt idx="3275">
                  <c:v>62697</c:v>
                </c:pt>
                <c:pt idx="3276">
                  <c:v>62704</c:v>
                </c:pt>
                <c:pt idx="3277">
                  <c:v>62711</c:v>
                </c:pt>
                <c:pt idx="3278">
                  <c:v>62718</c:v>
                </c:pt>
                <c:pt idx="3279">
                  <c:v>62725</c:v>
                </c:pt>
                <c:pt idx="3280">
                  <c:v>62732</c:v>
                </c:pt>
                <c:pt idx="3281">
                  <c:v>62739</c:v>
                </c:pt>
                <c:pt idx="3282">
                  <c:v>62746</c:v>
                </c:pt>
                <c:pt idx="3283">
                  <c:v>62753</c:v>
                </c:pt>
                <c:pt idx="3284">
                  <c:v>62760</c:v>
                </c:pt>
                <c:pt idx="3285">
                  <c:v>62767</c:v>
                </c:pt>
                <c:pt idx="3286">
                  <c:v>62774</c:v>
                </c:pt>
                <c:pt idx="3287">
                  <c:v>62781</c:v>
                </c:pt>
                <c:pt idx="3288">
                  <c:v>62789</c:v>
                </c:pt>
                <c:pt idx="3289">
                  <c:v>62795</c:v>
                </c:pt>
                <c:pt idx="3290">
                  <c:v>62802</c:v>
                </c:pt>
                <c:pt idx="3291">
                  <c:v>62809</c:v>
                </c:pt>
                <c:pt idx="3292">
                  <c:v>62816</c:v>
                </c:pt>
                <c:pt idx="3293">
                  <c:v>62823</c:v>
                </c:pt>
                <c:pt idx="3294">
                  <c:v>62830</c:v>
                </c:pt>
                <c:pt idx="3295">
                  <c:v>62837</c:v>
                </c:pt>
                <c:pt idx="3296">
                  <c:v>62844</c:v>
                </c:pt>
                <c:pt idx="3297">
                  <c:v>62851</c:v>
                </c:pt>
                <c:pt idx="3298">
                  <c:v>62858</c:v>
                </c:pt>
                <c:pt idx="3299">
                  <c:v>62865</c:v>
                </c:pt>
                <c:pt idx="3300">
                  <c:v>62872</c:v>
                </c:pt>
                <c:pt idx="3301">
                  <c:v>62879</c:v>
                </c:pt>
                <c:pt idx="3302">
                  <c:v>62886</c:v>
                </c:pt>
                <c:pt idx="3303">
                  <c:v>62893</c:v>
                </c:pt>
                <c:pt idx="3304">
                  <c:v>62900</c:v>
                </c:pt>
                <c:pt idx="3305">
                  <c:v>62907</c:v>
                </c:pt>
                <c:pt idx="3306">
                  <c:v>62914</c:v>
                </c:pt>
                <c:pt idx="3307">
                  <c:v>62921</c:v>
                </c:pt>
                <c:pt idx="3308">
                  <c:v>62928</c:v>
                </c:pt>
                <c:pt idx="3309">
                  <c:v>62935</c:v>
                </c:pt>
                <c:pt idx="3310">
                  <c:v>62942</c:v>
                </c:pt>
                <c:pt idx="3311">
                  <c:v>62949</c:v>
                </c:pt>
                <c:pt idx="3312">
                  <c:v>62956</c:v>
                </c:pt>
                <c:pt idx="3313">
                  <c:v>62963</c:v>
                </c:pt>
                <c:pt idx="3314">
                  <c:v>62970</c:v>
                </c:pt>
                <c:pt idx="3315">
                  <c:v>62977</c:v>
                </c:pt>
                <c:pt idx="3316">
                  <c:v>62984</c:v>
                </c:pt>
                <c:pt idx="3317">
                  <c:v>62991</c:v>
                </c:pt>
                <c:pt idx="3318">
                  <c:v>62998</c:v>
                </c:pt>
                <c:pt idx="3319">
                  <c:v>63005</c:v>
                </c:pt>
                <c:pt idx="3320">
                  <c:v>63012</c:v>
                </c:pt>
                <c:pt idx="3321">
                  <c:v>63019</c:v>
                </c:pt>
                <c:pt idx="3322">
                  <c:v>63026</c:v>
                </c:pt>
                <c:pt idx="3323">
                  <c:v>63033</c:v>
                </c:pt>
                <c:pt idx="3324">
                  <c:v>63040</c:v>
                </c:pt>
                <c:pt idx="3325">
                  <c:v>63047</c:v>
                </c:pt>
                <c:pt idx="3326">
                  <c:v>63054</c:v>
                </c:pt>
                <c:pt idx="3327">
                  <c:v>63061</c:v>
                </c:pt>
                <c:pt idx="3328">
                  <c:v>63068</c:v>
                </c:pt>
                <c:pt idx="3329">
                  <c:v>63075</c:v>
                </c:pt>
                <c:pt idx="3330">
                  <c:v>63082</c:v>
                </c:pt>
                <c:pt idx="3331">
                  <c:v>63089</c:v>
                </c:pt>
                <c:pt idx="3332">
                  <c:v>63096</c:v>
                </c:pt>
                <c:pt idx="3333">
                  <c:v>63103</c:v>
                </c:pt>
                <c:pt idx="3334">
                  <c:v>63110</c:v>
                </c:pt>
                <c:pt idx="3335">
                  <c:v>63117</c:v>
                </c:pt>
                <c:pt idx="3336">
                  <c:v>63124</c:v>
                </c:pt>
                <c:pt idx="3337">
                  <c:v>63131</c:v>
                </c:pt>
                <c:pt idx="3338">
                  <c:v>63138</c:v>
                </c:pt>
                <c:pt idx="3339">
                  <c:v>63145</c:v>
                </c:pt>
                <c:pt idx="3340">
                  <c:v>63153</c:v>
                </c:pt>
                <c:pt idx="3341">
                  <c:v>63159</c:v>
                </c:pt>
                <c:pt idx="3342">
                  <c:v>63166</c:v>
                </c:pt>
                <c:pt idx="3343">
                  <c:v>63173</c:v>
                </c:pt>
                <c:pt idx="3344">
                  <c:v>63180</c:v>
                </c:pt>
                <c:pt idx="3345">
                  <c:v>63188</c:v>
                </c:pt>
                <c:pt idx="3346">
                  <c:v>63195</c:v>
                </c:pt>
                <c:pt idx="3347">
                  <c:v>63202</c:v>
                </c:pt>
                <c:pt idx="3348">
                  <c:v>63209</c:v>
                </c:pt>
                <c:pt idx="3349">
                  <c:v>63216</c:v>
                </c:pt>
                <c:pt idx="3350">
                  <c:v>63223</c:v>
                </c:pt>
                <c:pt idx="3351">
                  <c:v>63230</c:v>
                </c:pt>
                <c:pt idx="3352">
                  <c:v>63237</c:v>
                </c:pt>
                <c:pt idx="3353">
                  <c:v>63244</c:v>
                </c:pt>
                <c:pt idx="3354">
                  <c:v>63251</c:v>
                </c:pt>
                <c:pt idx="3355">
                  <c:v>63258</c:v>
                </c:pt>
                <c:pt idx="3356">
                  <c:v>63265</c:v>
                </c:pt>
                <c:pt idx="3357">
                  <c:v>63276</c:v>
                </c:pt>
                <c:pt idx="3358">
                  <c:v>63279</c:v>
                </c:pt>
                <c:pt idx="3359">
                  <c:v>63286</c:v>
                </c:pt>
                <c:pt idx="3360">
                  <c:v>63293</c:v>
                </c:pt>
                <c:pt idx="3361">
                  <c:v>63300</c:v>
                </c:pt>
                <c:pt idx="3362">
                  <c:v>63307</c:v>
                </c:pt>
                <c:pt idx="3363">
                  <c:v>63314</c:v>
                </c:pt>
                <c:pt idx="3364">
                  <c:v>63321</c:v>
                </c:pt>
                <c:pt idx="3365">
                  <c:v>63328</c:v>
                </c:pt>
                <c:pt idx="3366">
                  <c:v>63335</c:v>
                </c:pt>
                <c:pt idx="3367">
                  <c:v>63342</c:v>
                </c:pt>
                <c:pt idx="3368">
                  <c:v>63349</c:v>
                </c:pt>
                <c:pt idx="3369">
                  <c:v>63356</c:v>
                </c:pt>
                <c:pt idx="3370">
                  <c:v>63363</c:v>
                </c:pt>
                <c:pt idx="3371">
                  <c:v>63370</c:v>
                </c:pt>
                <c:pt idx="3372">
                  <c:v>63377</c:v>
                </c:pt>
                <c:pt idx="3373">
                  <c:v>63384</c:v>
                </c:pt>
                <c:pt idx="3374">
                  <c:v>63391</c:v>
                </c:pt>
                <c:pt idx="3375">
                  <c:v>63398</c:v>
                </c:pt>
                <c:pt idx="3376">
                  <c:v>63405</c:v>
                </c:pt>
                <c:pt idx="3377">
                  <c:v>63412</c:v>
                </c:pt>
                <c:pt idx="3378">
                  <c:v>63419</c:v>
                </c:pt>
                <c:pt idx="3379">
                  <c:v>63426</c:v>
                </c:pt>
                <c:pt idx="3380">
                  <c:v>63433</c:v>
                </c:pt>
                <c:pt idx="3381">
                  <c:v>63440</c:v>
                </c:pt>
                <c:pt idx="3382">
                  <c:v>63447</c:v>
                </c:pt>
                <c:pt idx="3383">
                  <c:v>63454</c:v>
                </c:pt>
                <c:pt idx="3384">
                  <c:v>63461</c:v>
                </c:pt>
                <c:pt idx="3385">
                  <c:v>63468</c:v>
                </c:pt>
                <c:pt idx="3386">
                  <c:v>63475</c:v>
                </c:pt>
                <c:pt idx="3387">
                  <c:v>63482</c:v>
                </c:pt>
                <c:pt idx="3388">
                  <c:v>63489</c:v>
                </c:pt>
                <c:pt idx="3389">
                  <c:v>63496</c:v>
                </c:pt>
                <c:pt idx="3390">
                  <c:v>63506</c:v>
                </c:pt>
                <c:pt idx="3391">
                  <c:v>63510</c:v>
                </c:pt>
                <c:pt idx="3392">
                  <c:v>63517</c:v>
                </c:pt>
                <c:pt idx="3393">
                  <c:v>63524</c:v>
                </c:pt>
                <c:pt idx="3394">
                  <c:v>63531</c:v>
                </c:pt>
                <c:pt idx="3395">
                  <c:v>63538</c:v>
                </c:pt>
                <c:pt idx="3396">
                  <c:v>63545</c:v>
                </c:pt>
                <c:pt idx="3397">
                  <c:v>63552</c:v>
                </c:pt>
                <c:pt idx="3398">
                  <c:v>63559</c:v>
                </c:pt>
                <c:pt idx="3399">
                  <c:v>63566</c:v>
                </c:pt>
                <c:pt idx="3400">
                  <c:v>63573</c:v>
                </c:pt>
                <c:pt idx="3401">
                  <c:v>63580</c:v>
                </c:pt>
                <c:pt idx="3402">
                  <c:v>63587</c:v>
                </c:pt>
                <c:pt idx="3403">
                  <c:v>63594</c:v>
                </c:pt>
                <c:pt idx="3404">
                  <c:v>63601</c:v>
                </c:pt>
                <c:pt idx="3405">
                  <c:v>63608</c:v>
                </c:pt>
                <c:pt idx="3406">
                  <c:v>63615</c:v>
                </c:pt>
                <c:pt idx="3407">
                  <c:v>63622</c:v>
                </c:pt>
                <c:pt idx="3408">
                  <c:v>63629</c:v>
                </c:pt>
                <c:pt idx="3409">
                  <c:v>63636</c:v>
                </c:pt>
                <c:pt idx="3410">
                  <c:v>63643</c:v>
                </c:pt>
                <c:pt idx="3411">
                  <c:v>63650</c:v>
                </c:pt>
                <c:pt idx="3412">
                  <c:v>63661</c:v>
                </c:pt>
                <c:pt idx="3413">
                  <c:v>63664</c:v>
                </c:pt>
                <c:pt idx="3414">
                  <c:v>63671</c:v>
                </c:pt>
                <c:pt idx="3415">
                  <c:v>63678</c:v>
                </c:pt>
                <c:pt idx="3416">
                  <c:v>63685</c:v>
                </c:pt>
                <c:pt idx="3417">
                  <c:v>63692</c:v>
                </c:pt>
                <c:pt idx="3418">
                  <c:v>63699</c:v>
                </c:pt>
                <c:pt idx="3419">
                  <c:v>63706</c:v>
                </c:pt>
                <c:pt idx="3420">
                  <c:v>63713</c:v>
                </c:pt>
                <c:pt idx="3421">
                  <c:v>63720</c:v>
                </c:pt>
                <c:pt idx="3422">
                  <c:v>63727</c:v>
                </c:pt>
                <c:pt idx="3423">
                  <c:v>63734</c:v>
                </c:pt>
                <c:pt idx="3424">
                  <c:v>63741</c:v>
                </c:pt>
                <c:pt idx="3425">
                  <c:v>63748</c:v>
                </c:pt>
                <c:pt idx="3426">
                  <c:v>63755</c:v>
                </c:pt>
                <c:pt idx="3427">
                  <c:v>63762</c:v>
                </c:pt>
                <c:pt idx="3428">
                  <c:v>63769</c:v>
                </c:pt>
                <c:pt idx="3429">
                  <c:v>63776</c:v>
                </c:pt>
                <c:pt idx="3430">
                  <c:v>63783</c:v>
                </c:pt>
                <c:pt idx="3431">
                  <c:v>63790</c:v>
                </c:pt>
                <c:pt idx="3432">
                  <c:v>63797</c:v>
                </c:pt>
                <c:pt idx="3433">
                  <c:v>63804</c:v>
                </c:pt>
                <c:pt idx="3434">
                  <c:v>63811</c:v>
                </c:pt>
                <c:pt idx="3435">
                  <c:v>63818</c:v>
                </c:pt>
                <c:pt idx="3436">
                  <c:v>63825</c:v>
                </c:pt>
                <c:pt idx="3437">
                  <c:v>63832</c:v>
                </c:pt>
                <c:pt idx="3438">
                  <c:v>63839</c:v>
                </c:pt>
                <c:pt idx="3439">
                  <c:v>63846</c:v>
                </c:pt>
                <c:pt idx="3440">
                  <c:v>63853</c:v>
                </c:pt>
                <c:pt idx="3441">
                  <c:v>63860</c:v>
                </c:pt>
                <c:pt idx="3442">
                  <c:v>63867</c:v>
                </c:pt>
                <c:pt idx="3443">
                  <c:v>63874</c:v>
                </c:pt>
                <c:pt idx="3444">
                  <c:v>63881</c:v>
                </c:pt>
                <c:pt idx="3445">
                  <c:v>63888</c:v>
                </c:pt>
                <c:pt idx="3446">
                  <c:v>63895</c:v>
                </c:pt>
                <c:pt idx="3447">
                  <c:v>63902</c:v>
                </c:pt>
                <c:pt idx="3448">
                  <c:v>63909</c:v>
                </c:pt>
                <c:pt idx="3449">
                  <c:v>63919</c:v>
                </c:pt>
                <c:pt idx="3450">
                  <c:v>63926</c:v>
                </c:pt>
                <c:pt idx="3451">
                  <c:v>63933</c:v>
                </c:pt>
                <c:pt idx="3452">
                  <c:v>63941</c:v>
                </c:pt>
                <c:pt idx="3453">
                  <c:v>63947</c:v>
                </c:pt>
                <c:pt idx="3454">
                  <c:v>63954</c:v>
                </c:pt>
                <c:pt idx="3455">
                  <c:v>63961</c:v>
                </c:pt>
                <c:pt idx="3456">
                  <c:v>63969</c:v>
                </c:pt>
                <c:pt idx="3457">
                  <c:v>63975</c:v>
                </c:pt>
                <c:pt idx="3458">
                  <c:v>63982</c:v>
                </c:pt>
                <c:pt idx="3459">
                  <c:v>63989</c:v>
                </c:pt>
                <c:pt idx="3460">
                  <c:v>63996</c:v>
                </c:pt>
                <c:pt idx="3461">
                  <c:v>64003</c:v>
                </c:pt>
                <c:pt idx="3462">
                  <c:v>64010</c:v>
                </c:pt>
                <c:pt idx="3463">
                  <c:v>64019</c:v>
                </c:pt>
                <c:pt idx="3464">
                  <c:v>64024</c:v>
                </c:pt>
                <c:pt idx="3465">
                  <c:v>64031</c:v>
                </c:pt>
                <c:pt idx="3466">
                  <c:v>64038</c:v>
                </c:pt>
                <c:pt idx="3467">
                  <c:v>64046</c:v>
                </c:pt>
                <c:pt idx="3468">
                  <c:v>64052</c:v>
                </c:pt>
                <c:pt idx="3469">
                  <c:v>64059</c:v>
                </c:pt>
                <c:pt idx="3470">
                  <c:v>64067</c:v>
                </c:pt>
                <c:pt idx="3471">
                  <c:v>64073</c:v>
                </c:pt>
                <c:pt idx="3472">
                  <c:v>64080</c:v>
                </c:pt>
                <c:pt idx="3473">
                  <c:v>64087</c:v>
                </c:pt>
                <c:pt idx="3474">
                  <c:v>64094</c:v>
                </c:pt>
                <c:pt idx="3475">
                  <c:v>64101</c:v>
                </c:pt>
                <c:pt idx="3476">
                  <c:v>64108</c:v>
                </c:pt>
                <c:pt idx="3477">
                  <c:v>64115</c:v>
                </c:pt>
                <c:pt idx="3478">
                  <c:v>64122</c:v>
                </c:pt>
                <c:pt idx="3479">
                  <c:v>64129</c:v>
                </c:pt>
                <c:pt idx="3480">
                  <c:v>64136</c:v>
                </c:pt>
                <c:pt idx="3481">
                  <c:v>64143</c:v>
                </c:pt>
                <c:pt idx="3482">
                  <c:v>64150</c:v>
                </c:pt>
                <c:pt idx="3483">
                  <c:v>64158</c:v>
                </c:pt>
                <c:pt idx="3484">
                  <c:v>64165</c:v>
                </c:pt>
                <c:pt idx="3485">
                  <c:v>64171</c:v>
                </c:pt>
                <c:pt idx="3486">
                  <c:v>64178</c:v>
                </c:pt>
                <c:pt idx="3487">
                  <c:v>64185</c:v>
                </c:pt>
                <c:pt idx="3488">
                  <c:v>64192</c:v>
                </c:pt>
                <c:pt idx="3489">
                  <c:v>64199</c:v>
                </c:pt>
                <c:pt idx="3490">
                  <c:v>64207</c:v>
                </c:pt>
                <c:pt idx="3491">
                  <c:v>64213</c:v>
                </c:pt>
                <c:pt idx="3492">
                  <c:v>64220</c:v>
                </c:pt>
                <c:pt idx="3493">
                  <c:v>64227</c:v>
                </c:pt>
                <c:pt idx="3494">
                  <c:v>64235</c:v>
                </c:pt>
                <c:pt idx="3495">
                  <c:v>64241</c:v>
                </c:pt>
                <c:pt idx="3496">
                  <c:v>64248</c:v>
                </c:pt>
                <c:pt idx="3497">
                  <c:v>64255</c:v>
                </c:pt>
                <c:pt idx="3498">
                  <c:v>64262</c:v>
                </c:pt>
                <c:pt idx="3499">
                  <c:v>64269</c:v>
                </c:pt>
                <c:pt idx="3500">
                  <c:v>64276</c:v>
                </c:pt>
                <c:pt idx="3501">
                  <c:v>64284</c:v>
                </c:pt>
                <c:pt idx="3502">
                  <c:v>64291</c:v>
                </c:pt>
                <c:pt idx="3503">
                  <c:v>64298</c:v>
                </c:pt>
                <c:pt idx="3504">
                  <c:v>64305</c:v>
                </c:pt>
                <c:pt idx="3505">
                  <c:v>64312</c:v>
                </c:pt>
                <c:pt idx="3506">
                  <c:v>64319</c:v>
                </c:pt>
                <c:pt idx="3507">
                  <c:v>64326</c:v>
                </c:pt>
                <c:pt idx="3508">
                  <c:v>64333</c:v>
                </c:pt>
                <c:pt idx="3509">
                  <c:v>64340</c:v>
                </c:pt>
                <c:pt idx="3510">
                  <c:v>64347</c:v>
                </c:pt>
                <c:pt idx="3511">
                  <c:v>64354</c:v>
                </c:pt>
                <c:pt idx="3512">
                  <c:v>64361</c:v>
                </c:pt>
                <c:pt idx="3513">
                  <c:v>64368</c:v>
                </c:pt>
                <c:pt idx="3514">
                  <c:v>64375</c:v>
                </c:pt>
                <c:pt idx="3515">
                  <c:v>64382</c:v>
                </c:pt>
                <c:pt idx="3516">
                  <c:v>64389</c:v>
                </c:pt>
                <c:pt idx="3517">
                  <c:v>64398</c:v>
                </c:pt>
                <c:pt idx="3518">
                  <c:v>64405</c:v>
                </c:pt>
                <c:pt idx="3519">
                  <c:v>64412</c:v>
                </c:pt>
                <c:pt idx="3520">
                  <c:v>64419</c:v>
                </c:pt>
                <c:pt idx="3521">
                  <c:v>64426</c:v>
                </c:pt>
                <c:pt idx="3522">
                  <c:v>64433</c:v>
                </c:pt>
                <c:pt idx="3523">
                  <c:v>64440</c:v>
                </c:pt>
                <c:pt idx="3524">
                  <c:v>64447</c:v>
                </c:pt>
                <c:pt idx="3525">
                  <c:v>64454</c:v>
                </c:pt>
                <c:pt idx="3526">
                  <c:v>64461</c:v>
                </c:pt>
                <c:pt idx="3527">
                  <c:v>64468</c:v>
                </c:pt>
                <c:pt idx="3528">
                  <c:v>64475</c:v>
                </c:pt>
                <c:pt idx="3529">
                  <c:v>64482</c:v>
                </c:pt>
                <c:pt idx="3530">
                  <c:v>64489</c:v>
                </c:pt>
                <c:pt idx="3531">
                  <c:v>64496</c:v>
                </c:pt>
                <c:pt idx="3532">
                  <c:v>64503</c:v>
                </c:pt>
                <c:pt idx="3533">
                  <c:v>64510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1.344900000000129E-2</c:v>
                </c:pt>
                <c:pt idx="1">
                  <c:v>1.3436652502322382E-2</c:v>
                </c:pt>
                <c:pt idx="2">
                  <c:v>1.3430954575053302E-2</c:v>
                </c:pt>
                <c:pt idx="3">
                  <c:v>1.3425259245703473E-2</c:v>
                </c:pt>
                <c:pt idx="4">
                  <c:v>1.3419557937678555E-2</c:v>
                </c:pt>
                <c:pt idx="5">
                  <c:v>1.3409083498001738E-2</c:v>
                </c:pt>
                <c:pt idx="6">
                  <c:v>1.3396521393812427E-2</c:v>
                </c:pt>
                <c:pt idx="7">
                  <c:v>1.3390661550391628E-2</c:v>
                </c:pt>
                <c:pt idx="8">
                  <c:v>1.33847442728958E-2</c:v>
                </c:pt>
                <c:pt idx="9">
                  <c:v>1.3378760986144704E-2</c:v>
                </c:pt>
                <c:pt idx="10">
                  <c:v>1.3367044769913372E-2</c:v>
                </c:pt>
                <c:pt idx="11">
                  <c:v>1.3353996250723784E-2</c:v>
                </c:pt>
                <c:pt idx="12">
                  <c:v>1.3347554297827623E-2</c:v>
                </c:pt>
                <c:pt idx="13">
                  <c:v>1.3340994889396631E-2</c:v>
                </c:pt>
                <c:pt idx="14">
                  <c:v>1.3334309451923532E-2</c:v>
                </c:pt>
                <c:pt idx="15">
                  <c:v>1.3319958433217514E-2</c:v>
                </c:pt>
                <c:pt idx="16">
                  <c:v>1.3306135951352792E-2</c:v>
                </c:pt>
                <c:pt idx="17">
                  <c:v>1.3298691776107246E-2</c:v>
                </c:pt>
                <c:pt idx="18">
                  <c:v>1.3291070136973733E-2</c:v>
                </c:pt>
                <c:pt idx="19">
                  <c:v>1.3283262462630846E-2</c:v>
                </c:pt>
                <c:pt idx="20">
                  <c:v>1.3264899715388847E-2</c:v>
                </c:pt>
                <c:pt idx="21">
                  <c:v>1.3250000000000024E-2</c:v>
                </c:pt>
                <c:pt idx="22">
                  <c:v>1.324113506310259E-2</c:v>
                </c:pt>
                <c:pt idx="23">
                  <c:v>1.3232041490193993E-2</c:v>
                </c:pt>
                <c:pt idx="24">
                  <c:v>1.3222719531383641E-2</c:v>
                </c:pt>
                <c:pt idx="25">
                  <c:v>1.3192135763004714E-2</c:v>
                </c:pt>
                <c:pt idx="26">
                  <c:v>1.3172692712926435E-2</c:v>
                </c:pt>
                <c:pt idx="27">
                  <c:v>1.3162005699223728E-2</c:v>
                </c:pt>
                <c:pt idx="28">
                  <c:v>1.3151092054484019E-2</c:v>
                </c:pt>
                <c:pt idx="29">
                  <c:v>1.3114237617832767E-2</c:v>
                </c:pt>
                <c:pt idx="30">
                  <c:v>1.3093133164819169E-2</c:v>
                </c:pt>
                <c:pt idx="31">
                  <c:v>1.3093133164819169E-2</c:v>
                </c:pt>
                <c:pt idx="32">
                  <c:v>1.3080865015600251E-2</c:v>
                </c:pt>
                <c:pt idx="33">
                  <c:v>1.3068371997247388E-2</c:v>
                </c:pt>
                <c:pt idx="34">
                  <c:v>1.3035902243739697E-2</c:v>
                </c:pt>
                <c:pt idx="35">
                  <c:v>1.3016156279853664E-2</c:v>
                </c:pt>
                <c:pt idx="36">
                  <c:v>1.3002542702560916E-2</c:v>
                </c:pt>
                <c:pt idx="37">
                  <c:v>1.2988705771792619E-2</c:v>
                </c:pt>
                <c:pt idx="38">
                  <c:v>1.2974645740638814E-2</c:v>
                </c:pt>
                <c:pt idx="39">
                  <c:v>1.2938154285930028E-2</c:v>
                </c:pt>
                <c:pt idx="40">
                  <c:v>1.2916179678717334E-2</c:v>
                </c:pt>
                <c:pt idx="41">
                  <c:v>1.2901007946724746E-2</c:v>
                </c:pt>
                <c:pt idx="42">
                  <c:v>1.2885614635721238E-2</c:v>
                </c:pt>
                <c:pt idx="43">
                  <c:v>1.2869999999735936E-2</c:v>
                </c:pt>
                <c:pt idx="44">
                  <c:v>1.2829990078228095E-2</c:v>
                </c:pt>
                <c:pt idx="45">
                  <c:v>1.2805733887633826E-2</c:v>
                </c:pt>
                <c:pt idx="46">
                  <c:v>1.2789398247340211E-2</c:v>
                </c:pt>
                <c:pt idx="47">
                  <c:v>1.2773030569570364E-2</c:v>
                </c:pt>
                <c:pt idx="48">
                  <c:v>1.2756668653742234E-2</c:v>
                </c:pt>
                <c:pt idx="49">
                  <c:v>1.2752353521330209E-2</c:v>
                </c:pt>
                <c:pt idx="50">
                  <c:v>1.2692034511878718E-2</c:v>
                </c:pt>
                <c:pt idx="51">
                  <c:v>1.2676268311031495E-2</c:v>
                </c:pt>
                <c:pt idx="52">
                  <c:v>1.2660734617485793E-2</c:v>
                </c:pt>
                <c:pt idx="53">
                  <c:v>1.2645471214031331E-2</c:v>
                </c:pt>
                <c:pt idx="54">
                  <c:v>1.2602071933875776E-2</c:v>
                </c:pt>
                <c:pt idx="55">
                  <c:v>1.2574530804608155E-2</c:v>
                </c:pt>
                <c:pt idx="56">
                  <c:v>1.2574530804608155E-2</c:v>
                </c:pt>
                <c:pt idx="57">
                  <c:v>1.2561682470599382E-2</c:v>
                </c:pt>
                <c:pt idx="58">
                  <c:v>1.2549368854266335E-2</c:v>
                </c:pt>
                <c:pt idx="59">
                  <c:v>1.2525636740368192E-2</c:v>
                </c:pt>
                <c:pt idx="60">
                  <c:v>1.2506216950057755E-2</c:v>
                </c:pt>
                <c:pt idx="61">
                  <c:v>1.249714345550107E-2</c:v>
                </c:pt>
                <c:pt idx="62">
                  <c:v>1.2488831289449718E-2</c:v>
                </c:pt>
                <c:pt idx="63">
                  <c:v>1.2481318220314785E-2</c:v>
                </c:pt>
                <c:pt idx="64">
                  <c:v>1.2473332094438672E-2</c:v>
                </c:pt>
                <c:pt idx="65">
                  <c:v>1.2459999999634971E-2</c:v>
                </c:pt>
                <c:pt idx="66">
                  <c:v>1.2456962107802744E-2</c:v>
                </c:pt>
                <c:pt idx="67">
                  <c:v>1.2454798131772924E-2</c:v>
                </c:pt>
                <c:pt idx="68">
                  <c:v>1.2453467913888587E-2</c:v>
                </c:pt>
                <c:pt idx="69">
                  <c:v>1.2462833870713999E-2</c:v>
                </c:pt>
                <c:pt idx="70">
                  <c:v>1.245568154688626E-2</c:v>
                </c:pt>
                <c:pt idx="71">
                  <c:v>1.2457917826739063E-2</c:v>
                </c:pt>
                <c:pt idx="72">
                  <c:v>1.2460746957695308E-2</c:v>
                </c:pt>
                <c:pt idx="73">
                  <c:v>1.2464128792388359E-2</c:v>
                </c:pt>
                <c:pt idx="74">
                  <c:v>1.2485261424914271E-2</c:v>
                </c:pt>
                <c:pt idx="75">
                  <c:v>1.2482380231494934E-2</c:v>
                </c:pt>
                <c:pt idx="76">
                  <c:v>1.2487923381903533E-2</c:v>
                </c:pt>
                <c:pt idx="77">
                  <c:v>1.2493778353733859E-2</c:v>
                </c:pt>
                <c:pt idx="78">
                  <c:v>1.2530658436496913E-2</c:v>
                </c:pt>
                <c:pt idx="79">
                  <c:v>1.2526325313698249E-2</c:v>
                </c:pt>
                <c:pt idx="80">
                  <c:v>1.2526325313698249E-2</c:v>
                </c:pt>
                <c:pt idx="81">
                  <c:v>1.2533208069396668E-2</c:v>
                </c:pt>
                <c:pt idx="82">
                  <c:v>1.2540121589480976E-2</c:v>
                </c:pt>
                <c:pt idx="83">
                  <c:v>1.2547025718851763E-2</c:v>
                </c:pt>
                <c:pt idx="84">
                  <c:v>1.2574160354027872E-2</c:v>
                </c:pt>
                <c:pt idx="85">
                  <c:v>1.2573745188753703E-2</c:v>
                </c:pt>
                <c:pt idx="86">
                  <c:v>1.2579999999999961E-2</c:v>
                </c:pt>
                <c:pt idx="87">
                  <c:v>1.2595112134672858E-2</c:v>
                </c:pt>
                <c:pt idx="88">
                  <c:v>1.2614278181637559E-2</c:v>
                </c:pt>
                <c:pt idx="89">
                  <c:v>1.2614278181637559E-2</c:v>
                </c:pt>
                <c:pt idx="90">
                  <c:v>1.2612700265903254E-2</c:v>
                </c:pt>
                <c:pt idx="91">
                  <c:v>1.2617437766550155E-2</c:v>
                </c:pt>
                <c:pt idx="92">
                  <c:v>1.2622000461169651E-2</c:v>
                </c:pt>
                <c:pt idx="93">
                  <c:v>1.2626399142171117E-2</c:v>
                </c:pt>
                <c:pt idx="94">
                  <c:v>1.2644961128344102E-2</c:v>
                </c:pt>
                <c:pt idx="95">
                  <c:v>1.2642569587433377E-2</c:v>
                </c:pt>
                <c:pt idx="96">
                  <c:v>1.2646310095513966E-2</c:v>
                </c:pt>
                <c:pt idx="97">
                  <c:v>1.264995134963783E-2</c:v>
                </c:pt>
                <c:pt idx="98">
                  <c:v>1.2653504143816791E-2</c:v>
                </c:pt>
                <c:pt idx="99">
                  <c:v>1.2669816454392782E-2</c:v>
                </c:pt>
                <c:pt idx="100">
                  <c:v>1.2667046607413347E-2</c:v>
                </c:pt>
                <c:pt idx="101">
                  <c:v>1.2670319018027613E-2</c:v>
                </c:pt>
                <c:pt idx="102">
                  <c:v>1.267356773625684E-2</c:v>
                </c:pt>
                <c:pt idx="103">
                  <c:v>1.2676803557219032E-2</c:v>
                </c:pt>
                <c:pt idx="104">
                  <c:v>1.2692526655952089E-2</c:v>
                </c:pt>
                <c:pt idx="105">
                  <c:v>1.268983377567832E-2</c:v>
                </c:pt>
                <c:pt idx="106">
                  <c:v>1.2693167041999909E-2</c:v>
                </c:pt>
                <c:pt idx="107">
                  <c:v>1.2696552184731515E-2</c:v>
                </c:pt>
                <c:pt idx="108">
                  <c:v>1.270000000000009E-2</c:v>
                </c:pt>
                <c:pt idx="109">
                  <c:v>1.2729947401813799E-2</c:v>
                </c:pt>
                <c:pt idx="110">
                  <c:v>1.272196144673862E-2</c:v>
                </c:pt>
                <c:pt idx="111">
                  <c:v>1.2725770346255943E-2</c:v>
                </c:pt>
                <c:pt idx="112">
                  <c:v>1.2722798159079226E-2</c:v>
                </c:pt>
                <c:pt idx="113">
                  <c:v>1.2745022766875428E-2</c:v>
                </c:pt>
                <c:pt idx="114">
                  <c:v>1.2748864761643344E-2</c:v>
                </c:pt>
                <c:pt idx="115">
                  <c:v>1.2752687234791433E-2</c:v>
                </c:pt>
                <c:pt idx="116">
                  <c:v>1.2769621585856546E-2</c:v>
                </c:pt>
                <c:pt idx="117">
                  <c:v>1.2767638832355856E-2</c:v>
                </c:pt>
                <c:pt idx="118">
                  <c:v>1.2771256387372604E-2</c:v>
                </c:pt>
                <c:pt idx="119">
                  <c:v>1.277481149604493E-2</c:v>
                </c:pt>
                <c:pt idx="120">
                  <c:v>1.2778297003912356E-2</c:v>
                </c:pt>
                <c:pt idx="121">
                  <c:v>1.2799439335745639E-2</c:v>
                </c:pt>
                <c:pt idx="122">
                  <c:v>1.2794430119323845E-2</c:v>
                </c:pt>
                <c:pt idx="123">
                  <c:v>1.2794430119323845E-2</c:v>
                </c:pt>
                <c:pt idx="124">
                  <c:v>1.2797347774253995E-2</c:v>
                </c:pt>
                <c:pt idx="125">
                  <c:v>1.280014574506947E-2</c:v>
                </c:pt>
                <c:pt idx="126">
                  <c:v>1.2812841922593876E-2</c:v>
                </c:pt>
                <c:pt idx="127">
                  <c:v>1.2809999999999988E-2</c:v>
                </c:pt>
                <c:pt idx="128">
                  <c:v>1.2812108299644444E-2</c:v>
                </c:pt>
                <c:pt idx="129">
                  <c:v>1.2814081050568157E-2</c:v>
                </c:pt>
                <c:pt idx="130">
                  <c:v>1.2815924287039886E-2</c:v>
                </c:pt>
                <c:pt idx="131">
                  <c:v>1.282548921490616E-2</c:v>
                </c:pt>
                <c:pt idx="132">
                  <c:v>1.2822122776993745E-2</c:v>
                </c:pt>
                <c:pt idx="133">
                  <c:v>1.2823408958349576E-2</c:v>
                </c:pt>
                <c:pt idx="134">
                  <c:v>1.2824601832635939E-2</c:v>
                </c:pt>
                <c:pt idx="135">
                  <c:v>1.2825707434649168E-2</c:v>
                </c:pt>
                <c:pt idx="136">
                  <c:v>1.2832982540102249E-2</c:v>
                </c:pt>
                <c:pt idx="137">
                  <c:v>1.2829377817566875E-2</c:v>
                </c:pt>
                <c:pt idx="138">
                  <c:v>1.2830137581762322E-2</c:v>
                </c:pt>
                <c:pt idx="139">
                  <c:v>1.2830846283361645E-2</c:v>
                </c:pt>
                <c:pt idx="140">
                  <c:v>1.2831509957421135E-2</c:v>
                </c:pt>
                <c:pt idx="141">
                  <c:v>1.2837383793217017E-2</c:v>
                </c:pt>
                <c:pt idx="142">
                  <c:v>1.2833835080146065E-2</c:v>
                </c:pt>
                <c:pt idx="143">
                  <c:v>1.2834364143074985E-2</c:v>
                </c:pt>
                <c:pt idx="144">
                  <c:v>1.2834884389206529E-2</c:v>
                </c:pt>
                <c:pt idx="145">
                  <c:v>1.2835401853715908E-2</c:v>
                </c:pt>
                <c:pt idx="146">
                  <c:v>1.2843142709358067E-2</c:v>
                </c:pt>
                <c:pt idx="147">
                  <c:v>1.2838158683960106E-2</c:v>
                </c:pt>
                <c:pt idx="148">
                  <c:v>1.2838158683960106E-2</c:v>
                </c:pt>
                <c:pt idx="149">
                  <c:v>1.2838786198145158E-2</c:v>
                </c:pt>
                <c:pt idx="150">
                  <c:v>1.2839453177314259E-2</c:v>
                </c:pt>
                <c:pt idx="151">
                  <c:v>1.2845145729339523E-2</c:v>
                </c:pt>
                <c:pt idx="152">
                  <c:v>1.2842636450130233E-2</c:v>
                </c:pt>
                <c:pt idx="153">
                  <c:v>1.2843591284177239E-2</c:v>
                </c:pt>
                <c:pt idx="154">
                  <c:v>1.2844621795397268E-2</c:v>
                </c:pt>
                <c:pt idx="155">
                  <c:v>1.2845734019276292E-2</c:v>
                </c:pt>
                <c:pt idx="156">
                  <c:v>1.28526243345445E-2</c:v>
                </c:pt>
                <c:pt idx="157">
                  <c:v>1.2851120752812232E-2</c:v>
                </c:pt>
                <c:pt idx="158">
                  <c:v>1.2852732074065752E-2</c:v>
                </c:pt>
                <c:pt idx="159">
                  <c:v>1.2854461322049135E-2</c:v>
                </c:pt>
                <c:pt idx="160">
                  <c:v>1.285631453269008E-2</c:v>
                </c:pt>
                <c:pt idx="161">
                  <c:v>1.2865246754568795E-2</c:v>
                </c:pt>
                <c:pt idx="162">
                  <c:v>1.286508772367867E-2</c:v>
                </c:pt>
                <c:pt idx="163">
                  <c:v>1.2867651289930223E-2</c:v>
                </c:pt>
                <c:pt idx="164">
                  <c:v>1.2870375036564925E-2</c:v>
                </c:pt>
                <c:pt idx="165">
                  <c:v>1.2873265000310935E-2</c:v>
                </c:pt>
                <c:pt idx="166">
                  <c:v>1.2885072219934965E-2</c:v>
                </c:pt>
                <c:pt idx="167">
                  <c:v>1.2886607766456806E-2</c:v>
                </c:pt>
                <c:pt idx="168">
                  <c:v>1.2890419372317989E-2</c:v>
                </c:pt>
                <c:pt idx="169">
                  <c:v>1.2894433419194357E-2</c:v>
                </c:pt>
                <c:pt idx="170">
                  <c:v>1.2898655945096548E-2</c:v>
                </c:pt>
                <c:pt idx="171">
                  <c:v>1.2914160256512312E-2</c:v>
                </c:pt>
                <c:pt idx="172">
                  <c:v>1.2917751607501951E-2</c:v>
                </c:pt>
                <c:pt idx="173">
                  <c:v>1.2923107107201771E-2</c:v>
                </c:pt>
                <c:pt idx="174">
                  <c:v>1.2928707319283238E-2</c:v>
                </c:pt>
                <c:pt idx="175">
                  <c:v>1.2928115791389968E-2</c:v>
                </c:pt>
                <c:pt idx="176">
                  <c:v>1.2927552148654977E-2</c:v>
                </c:pt>
                <c:pt idx="177">
                  <c:v>1.2960590473766251E-2</c:v>
                </c:pt>
                <c:pt idx="178">
                  <c:v>1.2967785810078118E-2</c:v>
                </c:pt>
                <c:pt idx="179">
                  <c:v>1.2975268145506622E-2</c:v>
                </c:pt>
                <c:pt idx="180">
                  <c:v>1.29830435225789E-2</c:v>
                </c:pt>
                <c:pt idx="181">
                  <c:v>1.3008364689786165E-2</c:v>
                </c:pt>
                <c:pt idx="182">
                  <c:v>1.3017196313702076E-2</c:v>
                </c:pt>
                <c:pt idx="183">
                  <c:v>1.3026527553009455E-2</c:v>
                </c:pt>
                <c:pt idx="184">
                  <c:v>1.303618809904754E-2</c:v>
                </c:pt>
                <c:pt idx="185">
                  <c:v>1.3046183997827584E-2</c:v>
                </c:pt>
                <c:pt idx="186">
                  <c:v>1.3101405434646114E-2</c:v>
                </c:pt>
                <c:pt idx="187">
                  <c:v>1.3113540449762715E-2</c:v>
                </c:pt>
                <c:pt idx="188">
                  <c:v>1.3126053156971055E-2</c:v>
                </c:pt>
                <c:pt idx="189">
                  <c:v>1.3164349718748898E-2</c:v>
                </c:pt>
                <c:pt idx="190">
                  <c:v>1.3179999999413021E-2</c:v>
                </c:pt>
                <c:pt idx="191">
                  <c:v>1.3194478233095434E-2</c:v>
                </c:pt>
                <c:pt idx="192">
                  <c:v>1.3209346457328165E-2</c:v>
                </c:pt>
                <c:pt idx="193">
                  <c:v>1.3224598363859323E-2</c:v>
                </c:pt>
                <c:pt idx="194">
                  <c:v>1.326999782780957E-2</c:v>
                </c:pt>
                <c:pt idx="195">
                  <c:v>1.3306392345103297E-2</c:v>
                </c:pt>
                <c:pt idx="196">
                  <c:v>1.3323813873881575E-2</c:v>
                </c:pt>
                <c:pt idx="197">
                  <c:v>1.3341574927577843E-2</c:v>
                </c:pt>
                <c:pt idx="198">
                  <c:v>1.341021247835214E-2</c:v>
                </c:pt>
                <c:pt idx="199">
                  <c:v>1.3415888221265727E-2</c:v>
                </c:pt>
                <c:pt idx="200">
                  <c:v>1.3435252270571999E-2</c:v>
                </c:pt>
                <c:pt idx="201">
                  <c:v>1.3454917992073221E-2</c:v>
                </c:pt>
                <c:pt idx="202">
                  <c:v>1.3474879076323715E-2</c:v>
                </c:pt>
                <c:pt idx="203">
                  <c:v>1.3531704656000619E-2</c:v>
                </c:pt>
                <c:pt idx="204">
                  <c:v>1.3557550843130718E-2</c:v>
                </c:pt>
                <c:pt idx="205">
                  <c:v>1.3578894090414882E-2</c:v>
                </c:pt>
                <c:pt idx="206">
                  <c:v>1.3600494838107768E-2</c:v>
                </c:pt>
                <c:pt idx="207">
                  <c:v>1.3622346774711639E-2</c:v>
                </c:pt>
                <c:pt idx="208">
                  <c:v>1.3683461736904339E-2</c:v>
                </c:pt>
                <c:pt idx="209">
                  <c:v>1.3712140167334831E-2</c:v>
                </c:pt>
                <c:pt idx="210">
                  <c:v>1.3735153362865748E-2</c:v>
                </c:pt>
                <c:pt idx="211">
                  <c:v>1.3758379870213095E-2</c:v>
                </c:pt>
                <c:pt idx="212">
                  <c:v>1.3781813375039764E-2</c:v>
                </c:pt>
                <c:pt idx="213">
                  <c:v>1.3866790661922299E-2</c:v>
                </c:pt>
                <c:pt idx="214">
                  <c:v>1.3901864826496687E-2</c:v>
                </c:pt>
                <c:pt idx="215">
                  <c:v>1.392640768835874E-2</c:v>
                </c:pt>
                <c:pt idx="216">
                  <c:v>1.3951113333707427E-2</c:v>
                </c:pt>
                <c:pt idx="217">
                  <c:v>1.4018016285383907E-2</c:v>
                </c:pt>
                <c:pt idx="218">
                  <c:v>1.4051437374161183E-2</c:v>
                </c:pt>
                <c:pt idx="219">
                  <c:v>1.4076862150141081E-2</c:v>
                </c:pt>
                <c:pt idx="220">
                  <c:v>1.4102411790878415E-2</c:v>
                </c:pt>
                <c:pt idx="221">
                  <c:v>1.4128079974540486E-2</c:v>
                </c:pt>
                <c:pt idx="222">
                  <c:v>1.419650388757376E-2</c:v>
                </c:pt>
                <c:pt idx="223">
                  <c:v>1.4231811680408744E-2</c:v>
                </c:pt>
                <c:pt idx="224">
                  <c:v>1.4257977729737317E-2</c:v>
                </c:pt>
                <c:pt idx="225">
                  <c:v>1.428422437802244E-2</c:v>
                </c:pt>
                <c:pt idx="226">
                  <c:v>1.4310545299049382E-2</c:v>
                </c:pt>
                <c:pt idx="227">
                  <c:v>1.4379589614373618E-2</c:v>
                </c:pt>
                <c:pt idx="228">
                  <c:v>1.4416445163476194E-2</c:v>
                </c:pt>
                <c:pt idx="229">
                  <c:v>1.4443042532130666E-2</c:v>
                </c:pt>
                <c:pt idx="230">
                  <c:v>1.4469676202468989E-2</c:v>
                </c:pt>
                <c:pt idx="231">
                  <c:v>1.4496339843654376E-2</c:v>
                </c:pt>
                <c:pt idx="232">
                  <c:v>1.4565115049376786E-2</c:v>
                </c:pt>
                <c:pt idx="233">
                  <c:v>1.4603167476578393E-2</c:v>
                </c:pt>
                <c:pt idx="234">
                  <c:v>1.4629885985877998E-2</c:v>
                </c:pt>
                <c:pt idx="235">
                  <c:v>1.4656596466848476E-2</c:v>
                </c:pt>
                <c:pt idx="236">
                  <c:v>1.4683292583927837E-2</c:v>
                </c:pt>
                <c:pt idx="237">
                  <c:v>1.4689288984025953E-2</c:v>
                </c:pt>
                <c:pt idx="238">
                  <c:v>1.4789806678494496E-2</c:v>
                </c:pt>
                <c:pt idx="239">
                  <c:v>1.4842812768328374E-2</c:v>
                </c:pt>
                <c:pt idx="240">
                  <c:v>1.4842812768328374E-2</c:v>
                </c:pt>
                <c:pt idx="241">
                  <c:v>1.4869230885909683E-2</c:v>
                </c:pt>
                <c:pt idx="242">
                  <c:v>1.4934843460430745E-2</c:v>
                </c:pt>
                <c:pt idx="243">
                  <c:v>1.497418921180738E-2</c:v>
                </c:pt>
                <c:pt idx="244">
                  <c:v>1.5000218544485678E-2</c:v>
                </c:pt>
                <c:pt idx="245">
                  <c:v>1.5026151090323077E-2</c:v>
                </c:pt>
                <c:pt idx="246">
                  <c:v>1.5051980504550486E-2</c:v>
                </c:pt>
                <c:pt idx="247">
                  <c:v>1.511472164412014E-2</c:v>
                </c:pt>
                <c:pt idx="248">
                  <c:v>1.5154139928307334E-2</c:v>
                </c:pt>
                <c:pt idx="249">
                  <c:v>1.5179358491377469E-2</c:v>
                </c:pt>
                <c:pt idx="250">
                  <c:v>1.5204435841384444E-2</c:v>
                </c:pt>
                <c:pt idx="251">
                  <c:v>1.5229365629351241E-2</c:v>
                </c:pt>
                <c:pt idx="252">
                  <c:v>1.5288390033045902E-2</c:v>
                </c:pt>
                <c:pt idx="253">
                  <c:v>1.532748322436089E-2</c:v>
                </c:pt>
                <c:pt idx="254">
                  <c:v>1.5351589183772506E-2</c:v>
                </c:pt>
                <c:pt idx="255">
                  <c:v>1.5375533008557303E-2</c:v>
                </c:pt>
                <c:pt idx="256">
                  <c:v>1.539932550372433E-2</c:v>
                </c:pt>
                <c:pt idx="257">
                  <c:v>1.5454159473146286E-2</c:v>
                </c:pt>
                <c:pt idx="258">
                  <c:v>1.5493198326569093E-2</c:v>
                </c:pt>
                <c:pt idx="259">
                  <c:v>1.551639628674918E-2</c:v>
                </c:pt>
                <c:pt idx="260">
                  <c:v>1.5539507769949825E-2</c:v>
                </c:pt>
                <c:pt idx="261">
                  <c:v>1.5562543588587857E-2</c:v>
                </c:pt>
                <c:pt idx="262">
                  <c:v>1.5613711837944359E-2</c:v>
                </c:pt>
                <c:pt idx="263">
                  <c:v>1.5654146501186444E-2</c:v>
                </c:pt>
                <c:pt idx="264">
                  <c:v>1.5676966218509877E-2</c:v>
                </c:pt>
                <c:pt idx="265">
                  <c:v>1.5699775166838847E-2</c:v>
                </c:pt>
                <c:pt idx="266">
                  <c:v>1.5722584165569584E-2</c:v>
                </c:pt>
                <c:pt idx="267">
                  <c:v>1.5770687444880527E-2</c:v>
                </c:pt>
                <c:pt idx="268">
                  <c:v>1.5814037086925293E-2</c:v>
                </c:pt>
                <c:pt idx="269">
                  <c:v>1.5837008663129048E-2</c:v>
                </c:pt>
                <c:pt idx="270">
                  <c:v>1.5860045226860926E-2</c:v>
                </c:pt>
                <c:pt idx="271">
                  <c:v>1.588315760446744E-2</c:v>
                </c:pt>
                <c:pt idx="272">
                  <c:v>1.5928777230469683E-2</c:v>
                </c:pt>
                <c:pt idx="273">
                  <c:v>1.5976581816243032E-2</c:v>
                </c:pt>
                <c:pt idx="274">
                  <c:v>1.6000235694235115E-2</c:v>
                </c:pt>
                <c:pt idx="275">
                  <c:v>1.6024028169031149E-2</c:v>
                </c:pt>
                <c:pt idx="276">
                  <c:v>1.6047959089936555E-2</c:v>
                </c:pt>
                <c:pt idx="277">
                  <c:v>1.6101130291690153E-2</c:v>
                </c:pt>
                <c:pt idx="278">
                  <c:v>1.6169608215945479E-2</c:v>
                </c:pt>
                <c:pt idx="279">
                  <c:v>1.6194320508956968E-2</c:v>
                </c:pt>
                <c:pt idx="280">
                  <c:v>1.6219154811566064E-2</c:v>
                </c:pt>
                <c:pt idx="281">
                  <c:v>1.6269017263568702E-2</c:v>
                </c:pt>
                <c:pt idx="282">
                  <c:v>1.6345074253693019E-2</c:v>
                </c:pt>
                <c:pt idx="283">
                  <c:v>1.6345074253693019E-2</c:v>
                </c:pt>
                <c:pt idx="284">
                  <c:v>1.6370591282219557E-2</c:v>
                </c:pt>
                <c:pt idx="285">
                  <c:v>1.6396213874605558E-2</c:v>
                </c:pt>
                <c:pt idx="286">
                  <c:v>1.6435937648449327E-2</c:v>
                </c:pt>
                <c:pt idx="287">
                  <c:v>1.6499712875598392E-2</c:v>
                </c:pt>
                <c:pt idx="288">
                  <c:v>1.6525828030063191E-2</c:v>
                </c:pt>
                <c:pt idx="289">
                  <c:v>1.6552034643999656E-2</c:v>
                </c:pt>
                <c:pt idx="290">
                  <c:v>1.6578330365915855E-2</c:v>
                </c:pt>
                <c:pt idx="291">
                  <c:v>1.6615958496324145E-2</c:v>
                </c:pt>
                <c:pt idx="292">
                  <c:v>1.6684357295680862E-2</c:v>
                </c:pt>
                <c:pt idx="293">
                  <c:v>1.6711063277231326E-2</c:v>
                </c:pt>
                <c:pt idx="294">
                  <c:v>1.6737844253051654E-2</c:v>
                </c:pt>
                <c:pt idx="295">
                  <c:v>1.6764697870045933E-2</c:v>
                </c:pt>
                <c:pt idx="296">
                  <c:v>1.680014979240917E-2</c:v>
                </c:pt>
                <c:pt idx="297">
                  <c:v>1.6872646163771588E-2</c:v>
                </c:pt>
                <c:pt idx="298">
                  <c:v>1.6899628262063138E-2</c:v>
                </c:pt>
                <c:pt idx="299">
                  <c:v>1.6926539512840316E-2</c:v>
                </c:pt>
                <c:pt idx="300">
                  <c:v>1.695334521141862E-2</c:v>
                </c:pt>
                <c:pt idx="301">
                  <c:v>1.6976883649876935E-2</c:v>
                </c:pt>
                <c:pt idx="302">
                  <c:v>1.705881826218748E-2</c:v>
                </c:pt>
                <c:pt idx="303">
                  <c:v>1.7084575502401275E-2</c:v>
                </c:pt>
                <c:pt idx="304">
                  <c:v>1.7110018886911341E-2</c:v>
                </c:pt>
                <c:pt idx="305">
                  <c:v>1.7135113686578003E-2</c:v>
                </c:pt>
                <c:pt idx="306">
                  <c:v>1.7164587507162918E-2</c:v>
                </c:pt>
                <c:pt idx="307">
                  <c:v>1.725414318059286E-2</c:v>
                </c:pt>
                <c:pt idx="308">
                  <c:v>1.725414318059286E-2</c:v>
                </c:pt>
                <c:pt idx="309">
                  <c:v>1.7276416993439601E-2</c:v>
                </c:pt>
                <c:pt idx="310">
                  <c:v>1.7298099037717292E-2</c:v>
                </c:pt>
                <c:pt idx="311">
                  <c:v>1.7320048491246843E-2</c:v>
                </c:pt>
                <c:pt idx="312">
                  <c:v>1.7378214504315197E-2</c:v>
                </c:pt>
                <c:pt idx="313">
                  <c:v>1.7396416423943937E-2</c:v>
                </c:pt>
                <c:pt idx="314">
                  <c:v>1.741381805308127E-2</c:v>
                </c:pt>
                <c:pt idx="315">
                  <c:v>1.7430384634647782E-2</c:v>
                </c:pt>
                <c:pt idx="316">
                  <c:v>1.7444806513548013E-2</c:v>
                </c:pt>
                <c:pt idx="317">
                  <c:v>1.7487605340644138E-2</c:v>
                </c:pt>
                <c:pt idx="318">
                  <c:v>1.7499487705009351E-2</c:v>
                </c:pt>
                <c:pt idx="319">
                  <c:v>1.7510400738703819E-2</c:v>
                </c:pt>
                <c:pt idx="320">
                  <c:v>1.752038394620942E-2</c:v>
                </c:pt>
                <c:pt idx="321">
                  <c:v>1.7526323456196459E-2</c:v>
                </c:pt>
                <c:pt idx="322">
                  <c:v>1.7551808744666206E-2</c:v>
                </c:pt>
                <c:pt idx="323">
                  <c:v>1.7557735524341898E-2</c:v>
                </c:pt>
                <c:pt idx="324">
                  <c:v>1.7562969581583657E-2</c:v>
                </c:pt>
                <c:pt idx="325">
                  <c:v>1.756755044351278E-2</c:v>
                </c:pt>
                <c:pt idx="326">
                  <c:v>1.7566764655231912E-2</c:v>
                </c:pt>
                <c:pt idx="327">
                  <c:v>1.7580132547146386E-2</c:v>
                </c:pt>
                <c:pt idx="328">
                  <c:v>1.7582040402673207E-2</c:v>
                </c:pt>
                <c:pt idx="329">
                  <c:v>1.7583532260475432E-2</c:v>
                </c:pt>
                <c:pt idx="330">
                  <c:v>1.7584647657328888E-2</c:v>
                </c:pt>
                <c:pt idx="331">
                  <c:v>1.7586135390003255E-2</c:v>
                </c:pt>
                <c:pt idx="332">
                  <c:v>1.7586135390003255E-2</c:v>
                </c:pt>
                <c:pt idx="333">
                  <c:v>1.7585961551230839E-2</c:v>
                </c:pt>
                <c:pt idx="334">
                  <c:v>1.7585648481033785E-2</c:v>
                </c:pt>
                <c:pt idx="335">
                  <c:v>1.7585235718196177E-2</c:v>
                </c:pt>
                <c:pt idx="336">
                  <c:v>1.7577362558265315E-2</c:v>
                </c:pt>
                <c:pt idx="337">
                  <c:v>1.7583378514664391E-2</c:v>
                </c:pt>
                <c:pt idx="338">
                  <c:v>1.7583060368704183E-2</c:v>
                </c:pt>
                <c:pt idx="339">
                  <c:v>1.7578782867210065E-2</c:v>
                </c:pt>
                <c:pt idx="340">
                  <c:v>1.7574429271576458E-2</c:v>
                </c:pt>
                <c:pt idx="341">
                  <c:v>1.7574429271576458E-2</c:v>
                </c:pt>
                <c:pt idx="342">
                  <c:v>1.7584372958844872E-2</c:v>
                </c:pt>
                <c:pt idx="343">
                  <c:v>1.758508298528208E-2</c:v>
                </c:pt>
                <c:pt idx="344">
                  <c:v>1.7585904719234415E-2</c:v>
                </c:pt>
                <c:pt idx="345">
                  <c:v>1.7586827265808562E-2</c:v>
                </c:pt>
                <c:pt idx="346">
                  <c:v>1.7578076691719159E-2</c:v>
                </c:pt>
                <c:pt idx="347">
                  <c:v>1.7591307679981273E-2</c:v>
                </c:pt>
                <c:pt idx="348">
                  <c:v>1.7592570865662696E-2</c:v>
                </c:pt>
                <c:pt idx="349">
                  <c:v>1.7593869494127733E-2</c:v>
                </c:pt>
                <c:pt idx="350">
                  <c:v>1.7595192670255524E-2</c:v>
                </c:pt>
                <c:pt idx="351">
                  <c:v>1.7585632936730874E-2</c:v>
                </c:pt>
                <c:pt idx="352">
                  <c:v>1.7600512947004432E-2</c:v>
                </c:pt>
                <c:pt idx="353">
                  <c:v>1.7601795432652632E-2</c:v>
                </c:pt>
                <c:pt idx="354">
                  <c:v>1.7603037094049454E-2</c:v>
                </c:pt>
                <c:pt idx="355">
                  <c:v>1.7604227035686624E-2</c:v>
                </c:pt>
                <c:pt idx="356">
                  <c:v>1.7593381029999976E-2</c:v>
                </c:pt>
                <c:pt idx="357">
                  <c:v>1.7608251693047756E-2</c:v>
                </c:pt>
                <c:pt idx="358">
                  <c:v>1.7609019601939956E-2</c:v>
                </c:pt>
                <c:pt idx="359">
                  <c:v>1.7609670417343279E-2</c:v>
                </c:pt>
                <c:pt idx="360">
                  <c:v>1.7610193243607974E-2</c:v>
                </c:pt>
                <c:pt idx="361">
                  <c:v>1.7597603894920499E-2</c:v>
                </c:pt>
                <c:pt idx="362">
                  <c:v>1.7610438963792555E-2</c:v>
                </c:pt>
                <c:pt idx="363">
                  <c:v>1.7610056858878929E-2</c:v>
                </c:pt>
                <c:pt idx="364">
                  <c:v>1.7595694371694313E-2</c:v>
                </c:pt>
                <c:pt idx="365">
                  <c:v>1.7606848439526923E-2</c:v>
                </c:pt>
                <c:pt idx="366">
                  <c:v>1.7606007556138139E-2</c:v>
                </c:pt>
                <c:pt idx="367">
                  <c:v>1.7605120399343865E-2</c:v>
                </c:pt>
                <c:pt idx="368">
                  <c:v>1.7589485192264512E-2</c:v>
                </c:pt>
                <c:pt idx="369">
                  <c:v>1.7601281549197607E-2</c:v>
                </c:pt>
                <c:pt idx="370">
                  <c:v>1.7600292408430727E-2</c:v>
                </c:pt>
                <c:pt idx="371">
                  <c:v>1.7599308747262645E-2</c:v>
                </c:pt>
                <c:pt idx="372">
                  <c:v>1.7598339191079143E-2</c:v>
                </c:pt>
                <c:pt idx="373">
                  <c:v>1.7581919057125063E-2</c:v>
                </c:pt>
                <c:pt idx="374">
                  <c:v>1.7594004871265178E-2</c:v>
                </c:pt>
                <c:pt idx="375">
                  <c:v>1.7594004871265178E-2</c:v>
                </c:pt>
                <c:pt idx="376">
                  <c:v>1.7593301076415054E-2</c:v>
                </c:pt>
                <c:pt idx="377">
                  <c:v>1.7592671763474007E-2</c:v>
                </c:pt>
                <c:pt idx="378">
                  <c:v>1.7567837855947399E-2</c:v>
                </c:pt>
                <c:pt idx="379">
                  <c:v>1.7591071835033976E-2</c:v>
                </c:pt>
                <c:pt idx="380">
                  <c:v>1.7590941986122079E-2</c:v>
                </c:pt>
                <c:pt idx="381">
                  <c:v>1.7590924427870896E-2</c:v>
                </c:pt>
                <c:pt idx="382">
                  <c:v>1.759101384294175E-2</c:v>
                </c:pt>
                <c:pt idx="383">
                  <c:v>1.7574338467014988E-2</c:v>
                </c:pt>
                <c:pt idx="384">
                  <c:v>1.7592334890720974E-2</c:v>
                </c:pt>
                <c:pt idx="385">
                  <c:v>1.7592879413300549E-2</c:v>
                </c:pt>
                <c:pt idx="386">
                  <c:v>1.7593499005687588E-2</c:v>
                </c:pt>
                <c:pt idx="387">
                  <c:v>1.7594188350671093E-2</c:v>
                </c:pt>
                <c:pt idx="388">
                  <c:v>1.7577428672044617E-2</c:v>
                </c:pt>
                <c:pt idx="389">
                  <c:v>1.7597536912304878E-2</c:v>
                </c:pt>
                <c:pt idx="390">
                  <c:v>1.7598495262014385E-2</c:v>
                </c:pt>
                <c:pt idx="391">
                  <c:v>1.7599491460955151E-2</c:v>
                </c:pt>
                <c:pt idx="392">
                  <c:v>1.7600520191857039E-2</c:v>
                </c:pt>
                <c:pt idx="393">
                  <c:v>1.7583457596056631E-2</c:v>
                </c:pt>
                <c:pt idx="394">
                  <c:v>1.7604854088987525E-2</c:v>
                </c:pt>
                <c:pt idx="395">
                  <c:v>1.7605965719944234E-2</c:v>
                </c:pt>
                <c:pt idx="396">
                  <c:v>1.7607077978808314E-2</c:v>
                </c:pt>
                <c:pt idx="397">
                  <c:v>1.7608185548157865E-2</c:v>
                </c:pt>
                <c:pt idx="398">
                  <c:v>1.7581302559020993E-2</c:v>
                </c:pt>
                <c:pt idx="399">
                  <c:v>1.7613466940813675E-2</c:v>
                </c:pt>
                <c:pt idx="400">
                  <c:v>1.7613466940813675E-2</c:v>
                </c:pt>
                <c:pt idx="401">
                  <c:v>1.7614434705948336E-2</c:v>
                </c:pt>
                <c:pt idx="402">
                  <c:v>1.7615360559000641E-2</c:v>
                </c:pt>
                <c:pt idx="403">
                  <c:v>1.7597075448757812E-2</c:v>
                </c:pt>
                <c:pt idx="404">
                  <c:v>1.7618538498567156E-2</c:v>
                </c:pt>
                <c:pt idx="405">
                  <c:v>1.7619175027262554E-2</c:v>
                </c:pt>
                <c:pt idx="406">
                  <c:v>1.7619737738250933E-2</c:v>
                </c:pt>
                <c:pt idx="407">
                  <c:v>1.7620221313920742E-2</c:v>
                </c:pt>
                <c:pt idx="408">
                  <c:v>1.7601036195349549E-2</c:v>
                </c:pt>
                <c:pt idx="409">
                  <c:v>1.7621257911533312E-2</c:v>
                </c:pt>
                <c:pt idx="410">
                  <c:v>1.7621266046855863E-2</c:v>
                </c:pt>
                <c:pt idx="411">
                  <c:v>1.762116314151025E-2</c:v>
                </c:pt>
                <c:pt idx="412">
                  <c:v>1.7620943878039527E-2</c:v>
                </c:pt>
                <c:pt idx="413">
                  <c:v>1.7600679321778639E-2</c:v>
                </c:pt>
                <c:pt idx="414">
                  <c:v>1.7618796895425479E-2</c:v>
                </c:pt>
                <c:pt idx="415">
                  <c:v>1.761791608122976E-2</c:v>
                </c:pt>
                <c:pt idx="416">
                  <c:v>1.761688700531662E-2</c:v>
                </c:pt>
                <c:pt idx="417">
                  <c:v>1.7615704350677851E-2</c:v>
                </c:pt>
                <c:pt idx="418">
                  <c:v>1.7594190745073388E-2</c:v>
                </c:pt>
                <c:pt idx="419">
                  <c:v>1.760933160817538E-2</c:v>
                </c:pt>
                <c:pt idx="420">
                  <c:v>1.760730130837488E-2</c:v>
                </c:pt>
                <c:pt idx="421">
                  <c:v>1.7605085530073877E-2</c:v>
                </c:pt>
                <c:pt idx="422">
                  <c:v>1.7602678957105791E-2</c:v>
                </c:pt>
                <c:pt idx="423">
                  <c:v>1.7579756523390198E-2</c:v>
                </c:pt>
                <c:pt idx="424">
                  <c:v>1.759103840096728E-2</c:v>
                </c:pt>
                <c:pt idx="425">
                  <c:v>1.7587598118049778E-2</c:v>
                </c:pt>
                <c:pt idx="426">
                  <c:v>1.7583935147146745E-2</c:v>
                </c:pt>
                <c:pt idx="427">
                  <c:v>1.7580044173421169E-2</c:v>
                </c:pt>
                <c:pt idx="428">
                  <c:v>1.755698326031899E-2</c:v>
                </c:pt>
                <c:pt idx="429">
                  <c:v>1.7551612672128493E-2</c:v>
                </c:pt>
                <c:pt idx="430">
                  <c:v>1.7545976884549629E-2</c:v>
                </c:pt>
                <c:pt idx="431">
                  <c:v>1.7519796883518408E-2</c:v>
                </c:pt>
                <c:pt idx="432">
                  <c:v>1.7520675493626205E-2</c:v>
                </c:pt>
                <c:pt idx="433">
                  <c:v>1.75136340271995E-2</c:v>
                </c:pt>
                <c:pt idx="434">
                  <c:v>1.7506295491215018E-2</c:v>
                </c:pt>
                <c:pt idx="435">
                  <c:v>1.7498654575345243E-2</c:v>
                </c:pt>
                <c:pt idx="436">
                  <c:v>1.7470645602797295E-2</c:v>
                </c:pt>
                <c:pt idx="437">
                  <c:v>1.746496092191388E-2</c:v>
                </c:pt>
                <c:pt idx="438">
                  <c:v>1.7455728467389155E-2</c:v>
                </c:pt>
                <c:pt idx="439">
                  <c:v>1.7446161780658685E-2</c:v>
                </c:pt>
                <c:pt idx="440">
                  <c:v>1.7396952176095028E-2</c:v>
                </c:pt>
                <c:pt idx="441">
                  <c:v>1.739653051175195E-2</c:v>
                </c:pt>
                <c:pt idx="442">
                  <c:v>1.7393129140149722E-2</c:v>
                </c:pt>
                <c:pt idx="443">
                  <c:v>1.7381447585001219E-2</c:v>
                </c:pt>
                <c:pt idx="444">
                  <c:v>1.7369406366714208E-2</c:v>
                </c:pt>
                <c:pt idx="445">
                  <c:v>1.7357011887586562E-2</c:v>
                </c:pt>
                <c:pt idx="446">
                  <c:v>1.7325065718024751E-2</c:v>
                </c:pt>
                <c:pt idx="447">
                  <c:v>1.7304029410331757E-2</c:v>
                </c:pt>
                <c:pt idx="448">
                  <c:v>1.7289964662866007E-2</c:v>
                </c:pt>
                <c:pt idx="449">
                  <c:v>1.7275585068881646E-2</c:v>
                </c:pt>
                <c:pt idx="450">
                  <c:v>1.7260897030655524E-2</c:v>
                </c:pt>
                <c:pt idx="451">
                  <c:v>1.721816767643972E-2</c:v>
                </c:pt>
                <c:pt idx="452">
                  <c:v>1.7183054248534176E-2</c:v>
                </c:pt>
                <c:pt idx="453">
                  <c:v>1.7166649986546371E-2</c:v>
                </c:pt>
                <c:pt idx="454">
                  <c:v>1.7149982092799079E-2</c:v>
                </c:pt>
                <c:pt idx="455">
                  <c:v>1.7115285676039111E-2</c:v>
                </c:pt>
                <c:pt idx="456">
                  <c:v>1.7080802218073874E-2</c:v>
                </c:pt>
                <c:pt idx="457">
                  <c:v>1.7062912176744317E-2</c:v>
                </c:pt>
                <c:pt idx="458">
                  <c:v>1.7044796906311013E-2</c:v>
                </c:pt>
                <c:pt idx="459">
                  <c:v>1.7026462806230703E-2</c:v>
                </c:pt>
                <c:pt idx="460">
                  <c:v>1.6991052875914535E-2</c:v>
                </c:pt>
                <c:pt idx="461">
                  <c:v>1.6951066087050375E-2</c:v>
                </c:pt>
                <c:pt idx="462">
                  <c:v>1.6931733818878539E-2</c:v>
                </c:pt>
                <c:pt idx="463">
                  <c:v>1.6912221110593661E-2</c:v>
                </c:pt>
                <c:pt idx="464">
                  <c:v>1.6892534359131978E-2</c:v>
                </c:pt>
                <c:pt idx="465">
                  <c:v>1.6849015862210739E-2</c:v>
                </c:pt>
                <c:pt idx="466">
                  <c:v>1.6791713817746679E-2</c:v>
                </c:pt>
                <c:pt idx="467">
                  <c:v>1.677111711927104E-2</c:v>
                </c:pt>
                <c:pt idx="468">
                  <c:v>1.6750391144153626E-2</c:v>
                </c:pt>
                <c:pt idx="469">
                  <c:v>1.6714817789807327E-2</c:v>
                </c:pt>
                <c:pt idx="470">
                  <c:v>1.6666322337691594E-2</c:v>
                </c:pt>
                <c:pt idx="471">
                  <c:v>1.6645045870369593E-2</c:v>
                </c:pt>
                <c:pt idx="472">
                  <c:v>1.6623678479316801E-2</c:v>
                </c:pt>
                <c:pt idx="473">
                  <c:v>1.6602226554908572E-2</c:v>
                </c:pt>
                <c:pt idx="474">
                  <c:v>1.6567179362546706E-2</c:v>
                </c:pt>
                <c:pt idx="475">
                  <c:v>1.6515701312795051E-2</c:v>
                </c:pt>
                <c:pt idx="476">
                  <c:v>1.6493922558738324E-2</c:v>
                </c:pt>
                <c:pt idx="477">
                  <c:v>1.6472097602413065E-2</c:v>
                </c:pt>
                <c:pt idx="478">
                  <c:v>1.645023283043413E-2</c:v>
                </c:pt>
                <c:pt idx="479">
                  <c:v>1.6416101074022891E-2</c:v>
                </c:pt>
                <c:pt idx="480">
                  <c:v>1.6362503298924073E-2</c:v>
                </c:pt>
                <c:pt idx="481">
                  <c:v>1.634053522851998E-2</c:v>
                </c:pt>
                <c:pt idx="482">
                  <c:v>1.6318565650501472E-2</c:v>
                </c:pt>
                <c:pt idx="483">
                  <c:v>1.6296600947587996E-2</c:v>
                </c:pt>
                <c:pt idx="484">
                  <c:v>1.6263761914905531E-2</c:v>
                </c:pt>
                <c:pt idx="485">
                  <c:v>1.6208918521812044E-2</c:v>
                </c:pt>
                <c:pt idx="486">
                  <c:v>1.6187073915667701E-2</c:v>
                </c:pt>
                <c:pt idx="487">
                  <c:v>1.6165272469233025E-2</c:v>
                </c:pt>
                <c:pt idx="488">
                  <c:v>1.6143520561337756E-2</c:v>
                </c:pt>
                <c:pt idx="489">
                  <c:v>1.6126673607046255E-2</c:v>
                </c:pt>
                <c:pt idx="490">
                  <c:v>1.6057135872664462E-2</c:v>
                </c:pt>
                <c:pt idx="491">
                  <c:v>1.6035727320885994E-2</c:v>
                </c:pt>
                <c:pt idx="492">
                  <c:v>1.599317999288985E-2</c:v>
                </c:pt>
                <c:pt idx="493">
                  <c:v>1.599317999288985E-2</c:v>
                </c:pt>
                <c:pt idx="494">
                  <c:v>1.5964010366202881E-2</c:v>
                </c:pt>
                <c:pt idx="495">
                  <c:v>1.5909342923604772E-2</c:v>
                </c:pt>
                <c:pt idx="496">
                  <c:v>1.5888682831904657E-2</c:v>
                </c:pt>
                <c:pt idx="497">
                  <c:v>1.5868155155366773E-2</c:v>
                </c:pt>
                <c:pt idx="498">
                  <c:v>1.5847766265614134E-2</c:v>
                </c:pt>
                <c:pt idx="499">
                  <c:v>1.582094941283603E-2</c:v>
                </c:pt>
                <c:pt idx="500">
                  <c:v>1.5767725990886057E-2</c:v>
                </c:pt>
                <c:pt idx="501">
                  <c:v>1.5748126593509763E-2</c:v>
                </c:pt>
                <c:pt idx="502">
                  <c:v>1.5728704203256515E-2</c:v>
                </c:pt>
                <c:pt idx="503">
                  <c:v>1.5709465188710213E-2</c:v>
                </c:pt>
                <c:pt idx="504">
                  <c:v>1.5685330596324289E-2</c:v>
                </c:pt>
                <c:pt idx="505">
                  <c:v>1.5634470120298859E-2</c:v>
                </c:pt>
                <c:pt idx="506">
                  <c:v>1.561624155810558E-2</c:v>
                </c:pt>
                <c:pt idx="507">
                  <c:v>1.5598226691074033E-2</c:v>
                </c:pt>
                <c:pt idx="508">
                  <c:v>1.5580424754616259E-2</c:v>
                </c:pt>
                <c:pt idx="509">
                  <c:v>1.5559216282379981E-2</c:v>
                </c:pt>
                <c:pt idx="510">
                  <c:v>1.5511331029377722E-2</c:v>
                </c:pt>
                <c:pt idx="511">
                  <c:v>1.5494582283556898E-2</c:v>
                </c:pt>
                <c:pt idx="512">
                  <c:v>1.5478041884710815E-2</c:v>
                </c:pt>
                <c:pt idx="513">
                  <c:v>1.5461709069545167E-2</c:v>
                </c:pt>
                <c:pt idx="514">
                  <c:v>1.5443360326633888E-2</c:v>
                </c:pt>
                <c:pt idx="515">
                  <c:v>1.539843838602295E-2</c:v>
                </c:pt>
                <c:pt idx="516">
                  <c:v>1.538313204604292E-2</c:v>
                </c:pt>
                <c:pt idx="517">
                  <c:v>1.5368028713672956E-2</c:v>
                </c:pt>
                <c:pt idx="518">
                  <c:v>1.5267925606596436E-2</c:v>
                </c:pt>
                <c:pt idx="519">
                  <c:v>1.5177471394666683E-2</c:v>
                </c:pt>
                <c:pt idx="520">
                  <c:v>1.5085575599263842E-2</c:v>
                </c:pt>
                <c:pt idx="521">
                  <c:v>1.5014919866473837E-2</c:v>
                </c:pt>
                <c:pt idx="522">
                  <c:v>1.495309455439103E-2</c:v>
                </c:pt>
                <c:pt idx="523">
                  <c:v>1.4899839899502366E-2</c:v>
                </c:pt>
                <c:pt idx="524">
                  <c:v>1.4854896417795487E-2</c:v>
                </c:pt>
                <c:pt idx="525">
                  <c:v>1.4818004882937719E-2</c:v>
                </c:pt>
                <c:pt idx="526">
                  <c:v>1.4788906305138787E-2</c:v>
                </c:pt>
                <c:pt idx="527">
                  <c:v>1.4767341910689387E-2</c:v>
                </c:pt>
                <c:pt idx="528">
                  <c:v>1.4753053122177538E-2</c:v>
                </c:pt>
                <c:pt idx="529">
                  <c:v>1.4745781539379067E-2</c:v>
                </c:pt>
                <c:pt idx="530">
                  <c:v>1.4745268920822369E-2</c:v>
                </c:pt>
                <c:pt idx="531">
                  <c:v>1.475125716602421E-2</c:v>
                </c:pt>
                <c:pt idx="532">
                  <c:v>1.4777234599447886E-2</c:v>
                </c:pt>
                <c:pt idx="533">
                  <c:v>1.4781704448817401E-2</c:v>
                </c:pt>
                <c:pt idx="534">
                  <c:v>1.4805647839884696E-2</c:v>
                </c:pt>
                <c:pt idx="535">
                  <c:v>1.4835060770817178E-2</c:v>
                </c:pt>
                <c:pt idx="536">
                  <c:v>1.4869685603037195E-2</c:v>
                </c:pt>
                <c:pt idx="537">
                  <c:v>1.4934006665991503E-2</c:v>
                </c:pt>
                <c:pt idx="538">
                  <c:v>1.49808507990053E-2</c:v>
                </c:pt>
                <c:pt idx="539">
                  <c:v>1.5031987001222595E-2</c:v>
                </c:pt>
                <c:pt idx="540">
                  <c:v>1.5095353624429066E-2</c:v>
                </c:pt>
                <c:pt idx="541">
                  <c:v>1.5146105529935963E-2</c:v>
                </c:pt>
                <c:pt idx="542">
                  <c:v>1.5208572789754505E-2</c:v>
                </c:pt>
                <c:pt idx="543">
                  <c:v>1.5274301965969437E-2</c:v>
                </c:pt>
                <c:pt idx="544">
                  <c:v>1.5353084755762046E-2</c:v>
                </c:pt>
                <c:pt idx="545">
                  <c:v>1.5414515621531432E-2</c:v>
                </c:pt>
                <c:pt idx="546">
                  <c:v>1.5495096581820954E-2</c:v>
                </c:pt>
                <c:pt idx="547">
                  <c:v>1.5571224883212069E-2</c:v>
                </c:pt>
                <c:pt idx="548">
                  <c:v>1.564931329394709E-2</c:v>
                </c:pt>
                <c:pt idx="549">
                  <c:v>1.5729104625236627E-2</c:v>
                </c:pt>
                <c:pt idx="550">
                  <c:v>1.5810341615655619E-2</c:v>
                </c:pt>
                <c:pt idx="551">
                  <c:v>1.5892766927086476E-2</c:v>
                </c:pt>
                <c:pt idx="552">
                  <c:v>1.5976123141326595E-2</c:v>
                </c:pt>
                <c:pt idx="553">
                  <c:v>1.6084248860264307E-2</c:v>
                </c:pt>
                <c:pt idx="554">
                  <c:v>1.6144598189276452E-2</c:v>
                </c:pt>
                <c:pt idx="555">
                  <c:v>1.6241285871072032E-2</c:v>
                </c:pt>
                <c:pt idx="556">
                  <c:v>1.6313705725000155E-2</c:v>
                </c:pt>
                <c:pt idx="557">
                  <c:v>1.6397852223271715E-2</c:v>
                </c:pt>
                <c:pt idx="558">
                  <c:v>1.6493251061648423E-2</c:v>
                </c:pt>
                <c:pt idx="559">
                  <c:v>1.6564041017738864E-2</c:v>
                </c:pt>
                <c:pt idx="560">
                  <c:v>1.6645567194419678E-2</c:v>
                </c:pt>
                <c:pt idx="561">
                  <c:v>1.6725703674744033E-2</c:v>
                </c:pt>
                <c:pt idx="562">
                  <c:v>1.6804192199032709E-2</c:v>
                </c:pt>
                <c:pt idx="563">
                  <c:v>1.6880774434023825E-2</c:v>
                </c:pt>
                <c:pt idx="564">
                  <c:v>1.6955191977460406E-2</c:v>
                </c:pt>
                <c:pt idx="565">
                  <c:v>1.7027186363341069E-2</c:v>
                </c:pt>
                <c:pt idx="566">
                  <c:v>1.7096499067841168E-2</c:v>
                </c:pt>
                <c:pt idx="567">
                  <c:v>1.7162926494300079E-2</c:v>
                </c:pt>
                <c:pt idx="568">
                  <c:v>1.722648494352616E-2</c:v>
                </c:pt>
                <c:pt idx="569">
                  <c:v>1.7287245730616185E-2</c:v>
                </c:pt>
                <c:pt idx="570">
                  <c:v>1.7345280211983831E-2</c:v>
                </c:pt>
                <c:pt idx="571">
                  <c:v>1.7408358588131789E-2</c:v>
                </c:pt>
                <c:pt idx="572">
                  <c:v>1.7460791448001854E-2</c:v>
                </c:pt>
                <c:pt idx="573">
                  <c:v>1.7503739964524069E-2</c:v>
                </c:pt>
                <c:pt idx="574">
                  <c:v>1.7551583545406046E-2</c:v>
                </c:pt>
                <c:pt idx="575">
                  <c:v>1.759705815501663E-2</c:v>
                </c:pt>
                <c:pt idx="576">
                  <c:v>1.7640235357953133E-2</c:v>
                </c:pt>
                <c:pt idx="577">
                  <c:v>1.7681186747364231E-2</c:v>
                </c:pt>
                <c:pt idx="578">
                  <c:v>1.7725354724639156E-2</c:v>
                </c:pt>
                <c:pt idx="579">
                  <c:v>1.7756698591281428E-2</c:v>
                </c:pt>
                <c:pt idx="580">
                  <c:v>1.779140236050674E-2</c:v>
                </c:pt>
                <c:pt idx="581">
                  <c:v>1.7824166942658624E-2</c:v>
                </c:pt>
                <c:pt idx="582">
                  <c:v>1.7859329658385943E-2</c:v>
                </c:pt>
                <c:pt idx="583">
                  <c:v>1.7884165415793955E-2</c:v>
                </c:pt>
                <c:pt idx="584">
                  <c:v>1.7911542789474825E-2</c:v>
                </c:pt>
                <c:pt idx="585">
                  <c:v>1.7937267938902324E-2</c:v>
                </c:pt>
                <c:pt idx="586">
                  <c:v>1.7961412647390828E-2</c:v>
                </c:pt>
                <c:pt idx="587">
                  <c:v>1.79840487129042E-2</c:v>
                </c:pt>
                <c:pt idx="588">
                  <c:v>1.8005247946945406E-2</c:v>
                </c:pt>
                <c:pt idx="589">
                  <c:v>1.8027808393776094E-2</c:v>
                </c:pt>
                <c:pt idx="590">
                  <c:v>1.8046170574195768E-2</c:v>
                </c:pt>
                <c:pt idx="591">
                  <c:v>1.8063321693102506E-2</c:v>
                </c:pt>
                <c:pt idx="592">
                  <c:v>1.8079333607411048E-2</c:v>
                </c:pt>
                <c:pt idx="593">
                  <c:v>1.8094278182691503E-2</c:v>
                </c:pt>
                <c:pt idx="594">
                  <c:v>1.8108227292375226E-2</c:v>
                </c:pt>
                <c:pt idx="595">
                  <c:v>1.8121252817015533E-2</c:v>
                </c:pt>
                <c:pt idx="596">
                  <c:v>1.8133426643599935E-2</c:v>
                </c:pt>
                <c:pt idx="597">
                  <c:v>1.8144820664910865E-2</c:v>
                </c:pt>
                <c:pt idx="598">
                  <c:v>1.8154582813209946E-2</c:v>
                </c:pt>
                <c:pt idx="599">
                  <c:v>1.8164612393601572E-2</c:v>
                </c:pt>
                <c:pt idx="600">
                  <c:v>1.8174074132022495E-2</c:v>
                </c:pt>
                <c:pt idx="601">
                  <c:v>1.8183040132489496E-2</c:v>
                </c:pt>
                <c:pt idx="602">
                  <c:v>1.8191582502404709E-2</c:v>
                </c:pt>
                <c:pt idx="603">
                  <c:v>1.8199773352224918E-2</c:v>
                </c:pt>
                <c:pt idx="604">
                  <c:v>1.8209903979775347E-2</c:v>
                </c:pt>
                <c:pt idx="605">
                  <c:v>1.8217562151729903E-2</c:v>
                </c:pt>
                <c:pt idx="606">
                  <c:v>1.8225105756375835E-2</c:v>
                </c:pt>
                <c:pt idx="607">
                  <c:v>1.8232606914755208E-2</c:v>
                </c:pt>
                <c:pt idx="608">
                  <c:v>1.824013775008063E-2</c:v>
                </c:pt>
                <c:pt idx="609">
                  <c:v>1.8247770387731531E-2</c:v>
                </c:pt>
                <c:pt idx="610">
                  <c:v>1.8255576955300567E-2</c:v>
                </c:pt>
                <c:pt idx="611">
                  <c:v>1.8263629582692859E-2</c:v>
                </c:pt>
                <c:pt idx="612">
                  <c:v>1.8272000402277309E-2</c:v>
                </c:pt>
                <c:pt idx="613">
                  <c:v>1.8280761549088084E-2</c:v>
                </c:pt>
                <c:pt idx="614">
                  <c:v>1.8289985161079964E-2</c:v>
                </c:pt>
                <c:pt idx="615">
                  <c:v>1.8299743379433873E-2</c:v>
                </c:pt>
                <c:pt idx="616">
                  <c:v>1.8310108348915808E-2</c:v>
                </c:pt>
                <c:pt idx="617">
                  <c:v>1.8321152218285064E-2</c:v>
                </c:pt>
                <c:pt idx="618">
                  <c:v>1.8332947095039694E-2</c:v>
                </c:pt>
                <c:pt idx="619">
                  <c:v>1.8345541866802199E-2</c:v>
                </c:pt>
                <c:pt idx="620">
                  <c:v>1.8358924482315492E-2</c:v>
                </c:pt>
                <c:pt idx="621">
                  <c:v>1.8373073016151084E-2</c:v>
                </c:pt>
                <c:pt idx="622">
                  <c:v>1.8387965543429748E-2</c:v>
                </c:pt>
                <c:pt idx="623">
                  <c:v>1.8403580139655731E-2</c:v>
                </c:pt>
                <c:pt idx="624">
                  <c:v>1.8419894880557317E-2</c:v>
                </c:pt>
                <c:pt idx="625">
                  <c:v>1.8436887841931347E-2</c:v>
                </c:pt>
                <c:pt idx="626">
                  <c:v>1.8454537099492747E-2</c:v>
                </c:pt>
                <c:pt idx="627">
                  <c:v>1.8472820728728676E-2</c:v>
                </c:pt>
                <c:pt idx="628">
                  <c:v>1.849171680475838E-2</c:v>
                </c:pt>
                <c:pt idx="629">
                  <c:v>1.8511203402195198E-2</c:v>
                </c:pt>
                <c:pt idx="630">
                  <c:v>1.8531258595017589E-2</c:v>
                </c:pt>
                <c:pt idx="631">
                  <c:v>1.8551860456440993E-2</c:v>
                </c:pt>
                <c:pt idx="632">
                  <c:v>1.8572987058796092E-2</c:v>
                </c:pt>
                <c:pt idx="633">
                  <c:v>1.8594616473412498E-2</c:v>
                </c:pt>
                <c:pt idx="634">
                  <c:v>1.8616726770506412E-2</c:v>
                </c:pt>
                <c:pt idx="635">
                  <c:v>1.8639296019072878E-2</c:v>
                </c:pt>
                <c:pt idx="636">
                  <c:v>1.8670517874261338E-2</c:v>
                </c:pt>
                <c:pt idx="637">
                  <c:v>1.8685723639886822E-2</c:v>
                </c:pt>
                <c:pt idx="638">
                  <c:v>1.8709538143120014E-2</c:v>
                </c:pt>
                <c:pt idx="639">
                  <c:v>1.8733723859614759E-2</c:v>
                </c:pt>
                <c:pt idx="640">
                  <c:v>1.877064714556647E-2</c:v>
                </c:pt>
                <c:pt idx="641">
                  <c:v>1.8780637957661082E-2</c:v>
                </c:pt>
                <c:pt idx="642">
                  <c:v>1.8808288894235182E-2</c:v>
                </c:pt>
                <c:pt idx="643">
                  <c:v>1.8833740060227006E-2</c:v>
                </c:pt>
                <c:pt idx="644">
                  <c:v>1.8859452728348151E-2</c:v>
                </c:pt>
                <c:pt idx="645">
                  <c:v>1.8885404950529174E-2</c:v>
                </c:pt>
                <c:pt idx="646">
                  <c:v>1.8911574776614627E-2</c:v>
                </c:pt>
                <c:pt idx="647">
                  <c:v>1.8937940254312034E-2</c:v>
                </c:pt>
                <c:pt idx="648">
                  <c:v>1.8964479429147425E-2</c:v>
                </c:pt>
                <c:pt idx="649">
                  <c:v>1.8991170344425278E-2</c:v>
                </c:pt>
                <c:pt idx="650">
                  <c:v>1.9017991041192353E-2</c:v>
                </c:pt>
                <c:pt idx="651">
                  <c:v>1.9044919558207286E-2</c:v>
                </c:pt>
                <c:pt idx="652">
                  <c:v>1.9071933931914493E-2</c:v>
                </c:pt>
                <c:pt idx="653">
                  <c:v>1.9099012196422734E-2</c:v>
                </c:pt>
                <c:pt idx="654">
                  <c:v>1.912613238348955E-2</c:v>
                </c:pt>
                <c:pt idx="655">
                  <c:v>1.9153272522509E-2</c:v>
                </c:pt>
                <c:pt idx="656">
                  <c:v>1.9189857426816215E-2</c:v>
                </c:pt>
                <c:pt idx="657">
                  <c:v>1.9207524762130512E-2</c:v>
                </c:pt>
                <c:pt idx="658">
                  <c:v>1.9234592909667381E-2</c:v>
                </c:pt>
                <c:pt idx="659">
                  <c:v>1.9261593103037464E-2</c:v>
                </c:pt>
                <c:pt idx="660">
                  <c:v>1.9288503359813049E-2</c:v>
                </c:pt>
                <c:pt idx="661">
                  <c:v>1.9315301695234693E-2</c:v>
                </c:pt>
                <c:pt idx="662">
                  <c:v>1.9341966122233795E-2</c:v>
                </c:pt>
                <c:pt idx="663">
                  <c:v>1.936847465145777E-2</c:v>
                </c:pt>
                <c:pt idx="664">
                  <c:v>1.9394805291303777E-2</c:v>
                </c:pt>
                <c:pt idx="665">
                  <c:v>1.9420936047953981E-2</c:v>
                </c:pt>
                <c:pt idx="666">
                  <c:v>1.9446844925416942E-2</c:v>
                </c:pt>
                <c:pt idx="667">
                  <c:v>1.9472509925574265E-2</c:v>
                </c:pt>
                <c:pt idx="668">
                  <c:v>1.9497909048230972E-2</c:v>
                </c:pt>
                <c:pt idx="669">
                  <c:v>1.9523020291171558E-2</c:v>
                </c:pt>
                <c:pt idx="670">
                  <c:v>1.9547821650220225E-2</c:v>
                </c:pt>
                <c:pt idx="671">
                  <c:v>1.9572296433939922E-2</c:v>
                </c:pt>
                <c:pt idx="672">
                  <c:v>1.959644920862276E-2</c:v>
                </c:pt>
                <c:pt idx="673">
                  <c:v>1.9620289856200283E-2</c:v>
                </c:pt>
                <c:pt idx="674">
                  <c:v>1.9643828259840752E-2</c:v>
                </c:pt>
                <c:pt idx="675">
                  <c:v>1.9667074303916936E-2</c:v>
                </c:pt>
                <c:pt idx="676">
                  <c:v>1.9690037873978748E-2</c:v>
                </c:pt>
                <c:pt idx="677">
                  <c:v>1.9712728856724118E-2</c:v>
                </c:pt>
                <c:pt idx="678">
                  <c:v>1.9735157139971607E-2</c:v>
                </c:pt>
                <c:pt idx="679">
                  <c:v>1.9757332612634133E-2</c:v>
                </c:pt>
                <c:pt idx="680">
                  <c:v>1.9779265164693794E-2</c:v>
                </c:pt>
                <c:pt idx="681">
                  <c:v>1.9800964687177548E-2</c:v>
                </c:pt>
                <c:pt idx="682">
                  <c:v>1.9822441072133778E-2</c:v>
                </c:pt>
                <c:pt idx="683">
                  <c:v>1.9843704212608865E-2</c:v>
                </c:pt>
                <c:pt idx="684">
                  <c:v>1.9864764002627697E-2</c:v>
                </c:pt>
                <c:pt idx="685">
                  <c:v>1.9885630337171546E-2</c:v>
                </c:pt>
                <c:pt idx="686">
                  <c:v>1.9913019577828716E-2</c:v>
                </c:pt>
                <c:pt idx="687">
                  <c:v>1.9926822224426783E-2</c:v>
                </c:pt>
                <c:pt idx="688">
                  <c:v>1.9953818445209246E-2</c:v>
                </c:pt>
                <c:pt idx="689">
                  <c:v>1.9967359052645527E-2</c:v>
                </c:pt>
                <c:pt idx="690">
                  <c:v>1.9987406566711434E-2</c:v>
                </c:pt>
                <c:pt idx="691">
                  <c:v>2.0007320014259675E-2</c:v>
                </c:pt>
                <c:pt idx="692">
                  <c:v>2.0027109296476747E-2</c:v>
                </c:pt>
                <c:pt idx="693">
                  <c:v>2.0060773428678159E-2</c:v>
                </c:pt>
                <c:pt idx="694">
                  <c:v>2.0072915027811684E-2</c:v>
                </c:pt>
                <c:pt idx="695">
                  <c:v>2.0094278156917882E-2</c:v>
                </c:pt>
                <c:pt idx="696">
                  <c:v>2.0111776518746783E-2</c:v>
                </c:pt>
                <c:pt idx="697">
                  <c:v>2.0131094587337677E-2</c:v>
                </c:pt>
                <c:pt idx="698">
                  <c:v>2.0150350675452889E-2</c:v>
                </c:pt>
                <c:pt idx="699">
                  <c:v>2.0169554637140673E-2</c:v>
                </c:pt>
                <c:pt idx="700">
                  <c:v>2.0190638741595077E-2</c:v>
                </c:pt>
                <c:pt idx="701">
                  <c:v>2.0207845601247162E-2</c:v>
                </c:pt>
                <c:pt idx="702">
                  <c:v>2.0226952315571433E-2</c:v>
                </c:pt>
                <c:pt idx="703">
                  <c:v>2.0246046327273535E-2</c:v>
                </c:pt>
                <c:pt idx="704">
                  <c:v>2.0265137494192481E-2</c:v>
                </c:pt>
                <c:pt idx="705">
                  <c:v>2.0284235674919163E-2</c:v>
                </c:pt>
                <c:pt idx="706">
                  <c:v>2.0303350728797659E-2</c:v>
                </c:pt>
                <c:pt idx="707">
                  <c:v>2.0324482148473558E-2</c:v>
                </c:pt>
                <c:pt idx="708">
                  <c:v>2.0348638785695986E-2</c:v>
                </c:pt>
                <c:pt idx="709">
                  <c:v>2.0360895734095198E-2</c:v>
                </c:pt>
                <c:pt idx="710">
                  <c:v>2.0374110131433108E-2</c:v>
                </c:pt>
                <c:pt idx="711">
                  <c:v>2.0399524225382822E-2</c:v>
                </c:pt>
                <c:pt idx="712">
                  <c:v>2.0418947606787662E-2</c:v>
                </c:pt>
                <c:pt idx="713">
                  <c:v>2.0438456898035449E-2</c:v>
                </c:pt>
                <c:pt idx="714">
                  <c:v>2.0460138678819486E-2</c:v>
                </c:pt>
                <c:pt idx="715">
                  <c:v>2.0477772672803773E-2</c:v>
                </c:pt>
                <c:pt idx="716">
                  <c:v>2.049759888969957E-2</c:v>
                </c:pt>
                <c:pt idx="717">
                  <c:v>2.0517550483211706E-2</c:v>
                </c:pt>
                <c:pt idx="718">
                  <c:v>2.0537637322080773E-2</c:v>
                </c:pt>
                <c:pt idx="719">
                  <c:v>2.0557869275891372E-2</c:v>
                </c:pt>
                <c:pt idx="720">
                  <c:v>2.0578256215084974E-2</c:v>
                </c:pt>
                <c:pt idx="721">
                  <c:v>2.0598808010975807E-2</c:v>
                </c:pt>
                <c:pt idx="722">
                  <c:v>2.0619534535765021E-2</c:v>
                </c:pt>
                <c:pt idx="723">
                  <c:v>2.0640441774681058E-2</c:v>
                </c:pt>
                <c:pt idx="724">
                  <c:v>2.0661520161711196E-2</c:v>
                </c:pt>
                <c:pt idx="725">
                  <c:v>2.0682756242085272E-2</c:v>
                </c:pt>
                <c:pt idx="726">
                  <c:v>2.070413655997044E-2</c:v>
                </c:pt>
                <c:pt idx="727">
                  <c:v>2.0727884765312076E-2</c:v>
                </c:pt>
                <c:pt idx="728">
                  <c:v>2.0749517477606616E-2</c:v>
                </c:pt>
                <c:pt idx="729">
                  <c:v>2.0769008364004311E-2</c:v>
                </c:pt>
                <c:pt idx="730">
                  <c:v>2.0790831051671267E-2</c:v>
                </c:pt>
                <c:pt idx="731">
                  <c:v>2.0812730681091681E-2</c:v>
                </c:pt>
                <c:pt idx="732">
                  <c:v>2.0827963118630406E-2</c:v>
                </c:pt>
                <c:pt idx="733">
                  <c:v>2.0858945108011877E-2</c:v>
                </c:pt>
                <c:pt idx="734">
                  <c:v>2.0878756588289322E-2</c:v>
                </c:pt>
                <c:pt idx="735">
                  <c:v>2.0900829347274698E-2</c:v>
                </c:pt>
                <c:pt idx="736">
                  <c:v>2.0922911723404214E-2</c:v>
                </c:pt>
                <c:pt idx="737">
                  <c:v>2.0944990248210109E-2</c:v>
                </c:pt>
                <c:pt idx="738">
                  <c:v>2.0972108203280999E-2</c:v>
                </c:pt>
                <c:pt idx="739">
                  <c:v>2.0989081864044048E-2</c:v>
                </c:pt>
                <c:pt idx="740">
                  <c:v>2.1011068012207802E-2</c:v>
                </c:pt>
                <c:pt idx="741">
                  <c:v>2.1032996423327639E-2</c:v>
                </c:pt>
                <c:pt idx="742">
                  <c:v>2.1054853623031639E-2</c:v>
                </c:pt>
                <c:pt idx="743">
                  <c:v>2.1076626135786956E-2</c:v>
                </c:pt>
                <c:pt idx="744">
                  <c:v>2.1102506628603891E-2</c:v>
                </c:pt>
                <c:pt idx="745">
                  <c:v>2.1113594174958127E-2</c:v>
                </c:pt>
                <c:pt idx="746">
                  <c:v>2.1141300779828516E-2</c:v>
                </c:pt>
                <c:pt idx="747">
                  <c:v>2.1164642003245485E-2</c:v>
                </c:pt>
                <c:pt idx="748">
                  <c:v>2.1183746671797041E-2</c:v>
                </c:pt>
                <c:pt idx="749">
                  <c:v>2.1204728013137327E-2</c:v>
                </c:pt>
                <c:pt idx="750">
                  <c:v>2.1225530307369796E-2</c:v>
                </c:pt>
                <c:pt idx="751">
                  <c:v>2.124614007019477E-2</c:v>
                </c:pt>
                <c:pt idx="752">
                  <c:v>2.1268462859502308E-2</c:v>
                </c:pt>
                <c:pt idx="753">
                  <c:v>2.1286728059439857E-2</c:v>
                </c:pt>
                <c:pt idx="754">
                  <c:v>2.1306679312359262E-2</c:v>
                </c:pt>
                <c:pt idx="755">
                  <c:v>2.1326384086927695E-2</c:v>
                </c:pt>
                <c:pt idx="756">
                  <c:v>2.1345828894120109E-2</c:v>
                </c:pt>
                <c:pt idx="757">
                  <c:v>2.1365000244062217E-2</c:v>
                </c:pt>
                <c:pt idx="758">
                  <c:v>2.1376875907985926E-2</c:v>
                </c:pt>
                <c:pt idx="759">
                  <c:v>2.1411250397180184E-2</c:v>
                </c:pt>
                <c:pt idx="760">
                  <c:v>2.1420738639648884E-2</c:v>
                </c:pt>
                <c:pt idx="761">
                  <c:v>2.1438681246129136E-2</c:v>
                </c:pt>
                <c:pt idx="762">
                  <c:v>2.1457897483844916E-2</c:v>
                </c:pt>
                <c:pt idx="763">
                  <c:v>2.1475111098266171E-2</c:v>
                </c:pt>
                <c:pt idx="764">
                  <c:v>2.1490409580020783E-2</c:v>
                </c:pt>
                <c:pt idx="765">
                  <c:v>2.1506907547116788E-2</c:v>
                </c:pt>
                <c:pt idx="766">
                  <c:v>2.1524488015665331E-2</c:v>
                </c:pt>
                <c:pt idx="767">
                  <c:v>2.1538705291612892E-2</c:v>
                </c:pt>
                <c:pt idx="768">
                  <c:v>2.1553978076449379E-2</c:v>
                </c:pt>
                <c:pt idx="769">
                  <c:v>2.1568815474099078E-2</c:v>
                </c:pt>
                <c:pt idx="770">
                  <c:v>2.1583203987560751E-2</c:v>
                </c:pt>
                <c:pt idx="771">
                  <c:v>2.159321326595676E-2</c:v>
                </c:pt>
                <c:pt idx="772">
                  <c:v>2.1610580373060878E-2</c:v>
                </c:pt>
                <c:pt idx="773">
                  <c:v>2.1623541250430593E-2</c:v>
                </c:pt>
                <c:pt idx="774">
                  <c:v>2.1635999254401798E-2</c:v>
                </c:pt>
                <c:pt idx="775">
                  <c:v>2.1647945028063394E-2</c:v>
                </c:pt>
                <c:pt idx="776">
                  <c:v>2.1659391140482251E-2</c:v>
                </c:pt>
                <c:pt idx="777">
                  <c:v>2.1670359725495809E-2</c:v>
                </c:pt>
                <c:pt idx="778">
                  <c:v>2.1680873095452871E-2</c:v>
                </c:pt>
                <c:pt idx="779">
                  <c:v>2.1691999334901412E-2</c:v>
                </c:pt>
                <c:pt idx="780">
                  <c:v>2.1701649290908731E-2</c:v>
                </c:pt>
                <c:pt idx="781">
                  <c:v>2.1709905061544198E-2</c:v>
                </c:pt>
                <c:pt idx="782">
                  <c:v>2.1718820724856348E-2</c:v>
                </c:pt>
                <c:pt idx="783">
                  <c:v>2.1727392756613242E-2</c:v>
                </c:pt>
                <c:pt idx="784">
                  <c:v>2.1735643477243983E-2</c:v>
                </c:pt>
                <c:pt idx="785">
                  <c:v>2.1743595208236665E-2</c:v>
                </c:pt>
                <c:pt idx="786">
                  <c:v>2.1752233148488297E-2</c:v>
                </c:pt>
                <c:pt idx="787">
                  <c:v>2.1758690992143274E-2</c:v>
                </c:pt>
                <c:pt idx="788">
                  <c:v>2.1765879692730011E-2</c:v>
                </c:pt>
                <c:pt idx="789">
                  <c:v>2.1772858698910387E-2</c:v>
                </c:pt>
                <c:pt idx="790">
                  <c:v>2.1781537691941889E-2</c:v>
                </c:pt>
                <c:pt idx="791">
                  <c:v>2.1786276932151422E-2</c:v>
                </c:pt>
                <c:pt idx="792">
                  <c:v>2.1792760813018841E-2</c:v>
                </c:pt>
                <c:pt idx="793">
                  <c:v>2.1799124307021096E-2</c:v>
                </c:pt>
                <c:pt idx="794">
                  <c:v>2.180538974266279E-2</c:v>
                </c:pt>
                <c:pt idx="795">
                  <c:v>2.181157944904032E-2</c:v>
                </c:pt>
                <c:pt idx="796">
                  <c:v>2.1817715755823128E-2</c:v>
                </c:pt>
                <c:pt idx="797">
                  <c:v>2.1824887150578724E-2</c:v>
                </c:pt>
                <c:pt idx="798">
                  <c:v>2.1829917492060327E-2</c:v>
                </c:pt>
                <c:pt idx="799">
                  <c:v>2.1836027583610425E-2</c:v>
                </c:pt>
                <c:pt idx="800">
                  <c:v>2.1843308746228501E-2</c:v>
                </c:pt>
                <c:pt idx="801">
                  <c:v>2.1848377872901732E-2</c:v>
                </c:pt>
                <c:pt idx="802">
                  <c:v>2.1854662736033235E-2</c:v>
                </c:pt>
                <c:pt idx="803">
                  <c:v>2.1861050522699283E-2</c:v>
                </c:pt>
                <c:pt idx="804">
                  <c:v>2.1868812931826069E-2</c:v>
                </c:pt>
                <c:pt idx="805">
                  <c:v>2.1874224203849484E-2</c:v>
                </c:pt>
                <c:pt idx="806">
                  <c:v>2.1881054768527062E-2</c:v>
                </c:pt>
                <c:pt idx="807">
                  <c:v>2.1888077597190952E-2</c:v>
                </c:pt>
                <c:pt idx="808">
                  <c:v>2.1895315026680236E-2</c:v>
                </c:pt>
                <c:pt idx="809">
                  <c:v>2.1902789394606784E-2</c:v>
                </c:pt>
                <c:pt idx="810">
                  <c:v>2.1912114512667245E-2</c:v>
                </c:pt>
                <c:pt idx="811">
                  <c:v>2.1918538300394114E-2</c:v>
                </c:pt>
                <c:pt idx="812">
                  <c:v>2.1926857517823934E-2</c:v>
                </c:pt>
                <c:pt idx="813">
                  <c:v>2.1937083792909824E-2</c:v>
                </c:pt>
                <c:pt idx="814">
                  <c:v>2.1944497188117751E-2</c:v>
                </c:pt>
                <c:pt idx="815">
                  <c:v>2.1955527461035622E-2</c:v>
                </c:pt>
                <c:pt idx="816">
                  <c:v>2.1963620793706867E-2</c:v>
                </c:pt>
                <c:pt idx="817">
                  <c:v>2.1973794934872608E-2</c:v>
                </c:pt>
                <c:pt idx="818">
                  <c:v>2.1986204036539572E-2</c:v>
                </c:pt>
                <c:pt idx="819">
                  <c:v>2.1989980876130175E-2</c:v>
                </c:pt>
                <c:pt idx="820">
                  <c:v>2.2007034885841974E-2</c:v>
                </c:pt>
                <c:pt idx="821">
                  <c:v>2.201909521387261E-2</c:v>
                </c:pt>
                <c:pt idx="822">
                  <c:v>2.2031682969352536E-2</c:v>
                </c:pt>
                <c:pt idx="823">
                  <c:v>2.2044820508266935E-2</c:v>
                </c:pt>
                <c:pt idx="824">
                  <c:v>2.2058530188650578E-2</c:v>
                </c:pt>
                <c:pt idx="825">
                  <c:v>2.2072834370713931E-2</c:v>
                </c:pt>
                <c:pt idx="826">
                  <c:v>2.2087755416972756E-2</c:v>
                </c:pt>
                <c:pt idx="827">
                  <c:v>2.2103312373209772E-2</c:v>
                </c:pt>
                <c:pt idx="828">
                  <c:v>2.2119496422426402E-2</c:v>
                </c:pt>
                <c:pt idx="829">
                  <c:v>2.2136282893510193E-2</c:v>
                </c:pt>
                <c:pt idx="830">
                  <c:v>2.2153646809587819E-2</c:v>
                </c:pt>
                <c:pt idx="831">
                  <c:v>2.2173925988477197E-2</c:v>
                </c:pt>
                <c:pt idx="832">
                  <c:v>2.2182843414730674E-2</c:v>
                </c:pt>
                <c:pt idx="833">
                  <c:v>2.2208953447642524E-2</c:v>
                </c:pt>
                <c:pt idx="834">
                  <c:v>2.2228377358793856E-2</c:v>
                </c:pt>
                <c:pt idx="835">
                  <c:v>2.224825381727907E-2</c:v>
                </c:pt>
                <c:pt idx="836">
                  <c:v>2.2268557840008571E-2</c:v>
                </c:pt>
                <c:pt idx="837">
                  <c:v>2.2289264442437128E-2</c:v>
                </c:pt>
                <c:pt idx="838">
                  <c:v>2.2312851862657693E-2</c:v>
                </c:pt>
                <c:pt idx="839">
                  <c:v>2.2331785440314503E-2</c:v>
                </c:pt>
                <c:pt idx="840">
                  <c:v>2.2353549858492822E-2</c:v>
                </c:pt>
                <c:pt idx="841">
                  <c:v>2.2375616901652347E-2</c:v>
                </c:pt>
                <c:pt idx="842">
                  <c:v>2.2397961576540271E-2</c:v>
                </c:pt>
                <c:pt idx="843">
                  <c:v>2.242055888792063E-2</c:v>
                </c:pt>
                <c:pt idx="844">
                  <c:v>2.2443383838507872E-2</c:v>
                </c:pt>
                <c:pt idx="845">
                  <c:v>2.2458870956005093E-2</c:v>
                </c:pt>
                <c:pt idx="846">
                  <c:v>2.2489616657561336E-2</c:v>
                </c:pt>
                <c:pt idx="847">
                  <c:v>2.2512974520702118E-2</c:v>
                </c:pt>
                <c:pt idx="848">
                  <c:v>2.253646001231048E-2</c:v>
                </c:pt>
                <c:pt idx="849">
                  <c:v>2.2568650317647689E-2</c:v>
                </c:pt>
                <c:pt idx="850">
                  <c:v>2.2592385131308242E-2</c:v>
                </c:pt>
                <c:pt idx="851">
                  <c:v>2.2616162079277108E-2</c:v>
                </c:pt>
                <c:pt idx="852">
                  <c:v>2.2639956011275282E-2</c:v>
                </c:pt>
                <c:pt idx="853">
                  <c:v>2.2663741774651733E-2</c:v>
                </c:pt>
                <c:pt idx="854">
                  <c:v>2.2687494214384943E-2</c:v>
                </c:pt>
                <c:pt idx="855">
                  <c:v>2.2711188173086625E-2</c:v>
                </c:pt>
                <c:pt idx="856">
                  <c:v>2.2734798491014004E-2</c:v>
                </c:pt>
                <c:pt idx="857">
                  <c:v>2.2758300006086873E-2</c:v>
                </c:pt>
                <c:pt idx="858">
                  <c:v>2.2781667553911051E-2</c:v>
                </c:pt>
                <c:pt idx="859">
                  <c:v>2.2804875967810563E-2</c:v>
                </c:pt>
                <c:pt idx="860">
                  <c:v>2.2827900078862901E-2</c:v>
                </c:pt>
                <c:pt idx="861">
                  <c:v>2.2850714715941068E-2</c:v>
                </c:pt>
                <c:pt idx="862">
                  <c:v>2.2873294705764623E-2</c:v>
                </c:pt>
                <c:pt idx="863">
                  <c:v>2.2895614872953322E-2</c:v>
                </c:pt>
                <c:pt idx="864">
                  <c:v>2.2917650040089967E-2</c:v>
                </c:pt>
                <c:pt idx="865">
                  <c:v>2.2945521671531122E-2</c:v>
                </c:pt>
                <c:pt idx="866">
                  <c:v>2.2966810855769522E-2</c:v>
                </c:pt>
                <c:pt idx="867">
                  <c:v>2.2987732300697353E-2</c:v>
                </c:pt>
                <c:pt idx="868">
                  <c:v>2.3008260821013544E-2</c:v>
                </c:pt>
                <c:pt idx="869">
                  <c:v>2.3028371229808661E-2</c:v>
                </c:pt>
                <c:pt idx="870">
                  <c:v>2.3048038338667837E-2</c:v>
                </c:pt>
                <c:pt idx="871">
                  <c:v>2.3067236957777005E-2</c:v>
                </c:pt>
                <c:pt idx="872">
                  <c:v>2.3085941896038083E-2</c:v>
                </c:pt>
                <c:pt idx="873">
                  <c:v>2.3104127961187233E-2</c:v>
                </c:pt>
                <c:pt idx="874">
                  <c:v>2.3121769959922323E-2</c:v>
                </c:pt>
                <c:pt idx="875">
                  <c:v>2.3143416696966679E-2</c:v>
                </c:pt>
                <c:pt idx="876">
                  <c:v>2.3155320980551241E-2</c:v>
                </c:pt>
                <c:pt idx="877">
                  <c:v>2.3171179611872261E-2</c:v>
                </c:pt>
                <c:pt idx="878">
                  <c:v>2.3186393577853865E-2</c:v>
                </c:pt>
                <c:pt idx="879">
                  <c:v>2.3200953714329647E-2</c:v>
                </c:pt>
                <c:pt idx="880">
                  <c:v>2.3214878783852103E-2</c:v>
                </c:pt>
                <c:pt idx="881">
                  <c:v>2.322819039389978E-2</c:v>
                </c:pt>
                <c:pt idx="882">
                  <c:v>2.3240910154236953E-2</c:v>
                </c:pt>
                <c:pt idx="883">
                  <c:v>2.325305967678596E-2</c:v>
                </c:pt>
                <c:pt idx="884">
                  <c:v>2.3264660575500386E-2</c:v>
                </c:pt>
                <c:pt idx="885">
                  <c:v>2.3275734466247901E-2</c:v>
                </c:pt>
                <c:pt idx="886">
                  <c:v>2.3286302966693099E-2</c:v>
                </c:pt>
                <c:pt idx="887">
                  <c:v>2.3296387696187543E-2</c:v>
                </c:pt>
                <c:pt idx="888">
                  <c:v>2.3306010275664445E-2</c:v>
                </c:pt>
                <c:pt idx="889">
                  <c:v>2.331519232753616E-2</c:v>
                </c:pt>
                <c:pt idx="890">
                  <c:v>2.332395547559804E-2</c:v>
                </c:pt>
                <c:pt idx="891">
                  <c:v>2.3332321344937127E-2</c:v>
                </c:pt>
                <c:pt idx="892">
                  <c:v>2.3340311561843654E-2</c:v>
                </c:pt>
                <c:pt idx="893">
                  <c:v>2.3347947753728282E-2</c:v>
                </c:pt>
                <c:pt idx="894">
                  <c:v>2.3355251549045213E-2</c:v>
                </c:pt>
                <c:pt idx="895">
                  <c:v>2.336224457721665E-2</c:v>
                </c:pt>
                <c:pt idx="896">
                  <c:v>2.3371901896762276E-2</c:v>
                </c:pt>
                <c:pt idx="897">
                  <c:v>2.3375384854250576E-2</c:v>
                </c:pt>
                <c:pt idx="898">
                  <c:v>2.3381575366206993E-2</c:v>
                </c:pt>
                <c:pt idx="899">
                  <c:v>2.338754163709102E-2</c:v>
                </c:pt>
                <c:pt idx="900">
                  <c:v>2.3396516180858664E-2</c:v>
                </c:pt>
                <c:pt idx="901">
                  <c:v>2.3401738247358982E-2</c:v>
                </c:pt>
                <c:pt idx="902">
                  <c:v>2.3404311339664891E-2</c:v>
                </c:pt>
                <c:pt idx="903">
                  <c:v>2.3409596985581677E-2</c:v>
                </c:pt>
                <c:pt idx="904">
                  <c:v>2.3414766562925848E-2</c:v>
                </c:pt>
                <c:pt idx="905">
                  <c:v>2.3419841707785834E-2</c:v>
                </c:pt>
                <c:pt idx="906">
                  <c:v>2.3424844056715875E-2</c:v>
                </c:pt>
                <c:pt idx="907">
                  <c:v>2.342979524671852E-2</c:v>
                </c:pt>
                <c:pt idx="908">
                  <c:v>2.3434716915231479E-2</c:v>
                </c:pt>
                <c:pt idx="909">
                  <c:v>2.3439630700118407E-2</c:v>
                </c:pt>
                <c:pt idx="910">
                  <c:v>2.3444558239664556E-2</c:v>
                </c:pt>
                <c:pt idx="911">
                  <c:v>2.3449521172578942E-2</c:v>
                </c:pt>
                <c:pt idx="912">
                  <c:v>2.3454541137998074E-2</c:v>
                </c:pt>
                <c:pt idx="913">
                  <c:v>2.3464633047917644E-2</c:v>
                </c:pt>
                <c:pt idx="914">
                  <c:v>2.3464838725101973E-2</c:v>
                </c:pt>
                <c:pt idx="915">
                  <c:v>2.3470159627312647E-2</c:v>
                </c:pt>
                <c:pt idx="916">
                  <c:v>2.3475624123123453E-2</c:v>
                </c:pt>
                <c:pt idx="917">
                  <c:v>2.348125385405234E-2</c:v>
                </c:pt>
                <c:pt idx="918">
                  <c:v>2.3487070462175495E-2</c:v>
                </c:pt>
                <c:pt idx="919">
                  <c:v>2.3493095590162383E-2</c:v>
                </c:pt>
                <c:pt idx="920">
                  <c:v>2.3499350881320859E-2</c:v>
                </c:pt>
                <c:pt idx="921">
                  <c:v>2.3505857979642292E-2</c:v>
                </c:pt>
                <c:pt idx="922">
                  <c:v>2.3512638529854336E-2</c:v>
                </c:pt>
                <c:pt idx="923">
                  <c:v>2.3519714177476558E-2</c:v>
                </c:pt>
                <c:pt idx="924">
                  <c:v>2.3527106568881326E-2</c:v>
                </c:pt>
                <c:pt idx="925">
                  <c:v>2.3534837351359722E-2</c:v>
                </c:pt>
                <c:pt idx="926">
                  <c:v>2.3542928173192285E-2</c:v>
                </c:pt>
                <c:pt idx="927">
                  <c:v>2.3551400683721933E-2</c:v>
                </c:pt>
                <c:pt idx="928">
                  <c:v>2.356027653343588E-2</c:v>
                </c:pt>
                <c:pt idx="929">
                  <c:v>2.3569577374048193E-2</c:v>
                </c:pt>
                <c:pt idx="930">
                  <c:v>2.357932484044278E-2</c:v>
                </c:pt>
                <c:pt idx="931">
                  <c:v>2.3589531350588101E-2</c:v>
                </c:pt>
                <c:pt idx="932">
                  <c:v>2.3600185134285759E-2</c:v>
                </c:pt>
                <c:pt idx="933">
                  <c:v>2.3611270501757941E-2</c:v>
                </c:pt>
                <c:pt idx="934">
                  <c:v>2.3622771763103984E-2</c:v>
                </c:pt>
                <c:pt idx="935">
                  <c:v>2.3634673228235755E-2</c:v>
                </c:pt>
                <c:pt idx="936">
                  <c:v>2.364695920681217E-2</c:v>
                </c:pt>
                <c:pt idx="937">
                  <c:v>2.3659614008180292E-2</c:v>
                </c:pt>
                <c:pt idx="938">
                  <c:v>2.3672621941315527E-2</c:v>
                </c:pt>
                <c:pt idx="939">
                  <c:v>2.3685967314765796E-2</c:v>
                </c:pt>
                <c:pt idx="940">
                  <c:v>2.3699634436597648E-2</c:v>
                </c:pt>
                <c:pt idx="941">
                  <c:v>2.3713607614345891E-2</c:v>
                </c:pt>
                <c:pt idx="942">
                  <c:v>2.3727871154963661E-2</c:v>
                </c:pt>
                <c:pt idx="943">
                  <c:v>2.3742409364776874E-2</c:v>
                </c:pt>
                <c:pt idx="944">
                  <c:v>2.3757206549440201E-2</c:v>
                </c:pt>
                <c:pt idx="945">
                  <c:v>2.3772247013895239E-2</c:v>
                </c:pt>
                <c:pt idx="946">
                  <c:v>2.3787515062331302E-2</c:v>
                </c:pt>
                <c:pt idx="947">
                  <c:v>2.380299499814997E-2</c:v>
                </c:pt>
                <c:pt idx="948">
                  <c:v>2.3825034474066704E-2</c:v>
                </c:pt>
                <c:pt idx="949">
                  <c:v>2.3834527741394763E-2</c:v>
                </c:pt>
                <c:pt idx="950">
                  <c:v>2.3850549151385448E-2</c:v>
                </c:pt>
                <c:pt idx="951">
                  <c:v>2.3866719653831556E-2</c:v>
                </c:pt>
                <c:pt idx="952">
                  <c:v>2.3893241386372704E-2</c:v>
                </c:pt>
                <c:pt idx="953">
                  <c:v>2.3897403490454164E-2</c:v>
                </c:pt>
                <c:pt idx="954">
                  <c:v>2.391596870105198E-2</c:v>
                </c:pt>
                <c:pt idx="955">
                  <c:v>2.3932578553608353E-2</c:v>
                </c:pt>
                <c:pt idx="956">
                  <c:v>2.3949258983844316E-2</c:v>
                </c:pt>
                <c:pt idx="957">
                  <c:v>2.3965994285800162E-2</c:v>
                </c:pt>
                <c:pt idx="958">
                  <c:v>2.3982768752485766E-2</c:v>
                </c:pt>
                <c:pt idx="959">
                  <c:v>2.3999566675874034E-2</c:v>
                </c:pt>
                <c:pt idx="960">
                  <c:v>2.4016372346895194E-2</c:v>
                </c:pt>
                <c:pt idx="961">
                  <c:v>2.4033170055435267E-2</c:v>
                </c:pt>
                <c:pt idx="962">
                  <c:v>2.4055759062757628E-2</c:v>
                </c:pt>
                <c:pt idx="963">
                  <c:v>2.4072445597676011E-2</c:v>
                </c:pt>
                <c:pt idx="964">
                  <c:v>2.4089074588938036E-2</c:v>
                </c:pt>
                <c:pt idx="965">
                  <c:v>2.4105630447080497E-2</c:v>
                </c:pt>
                <c:pt idx="966">
                  <c:v>2.4122097581624275E-2</c:v>
                </c:pt>
                <c:pt idx="967">
                  <c:v>2.4138460401087133E-2</c:v>
                </c:pt>
                <c:pt idx="968">
                  <c:v>2.4156529758894155E-2</c:v>
                </c:pt>
                <c:pt idx="969">
                  <c:v>2.417081072391682E-2</c:v>
                </c:pt>
                <c:pt idx="970">
                  <c:v>2.418139843892933E-2</c:v>
                </c:pt>
                <c:pt idx="971">
                  <c:v>2.4202556664278518E-2</c:v>
                </c:pt>
                <c:pt idx="972">
                  <c:v>2.4218164002176242E-2</c:v>
                </c:pt>
                <c:pt idx="973">
                  <c:v>2.4233573456042198E-2</c:v>
                </c:pt>
                <c:pt idx="974">
                  <c:v>2.4250466201393178E-2</c:v>
                </c:pt>
                <c:pt idx="975">
                  <c:v>2.4263736319070327E-2</c:v>
                </c:pt>
                <c:pt idx="976">
                  <c:v>2.4278458529924E-2</c:v>
                </c:pt>
                <c:pt idx="977">
                  <c:v>2.42929204602008E-2</c:v>
                </c:pt>
                <c:pt idx="978">
                  <c:v>2.4307106508907401E-2</c:v>
                </c:pt>
                <c:pt idx="979">
                  <c:v>2.432100107438797E-2</c:v>
                </c:pt>
                <c:pt idx="980">
                  <c:v>2.4334588554367813E-2</c:v>
                </c:pt>
                <c:pt idx="981">
                  <c:v>2.4347853345999877E-2</c:v>
                </c:pt>
                <c:pt idx="982">
                  <c:v>2.4360779845913172E-2</c:v>
                </c:pt>
                <c:pt idx="983">
                  <c:v>2.4373356115804958E-2</c:v>
                </c:pt>
                <c:pt idx="984">
                  <c:v>2.4385584879466217E-2</c:v>
                </c:pt>
                <c:pt idx="985">
                  <c:v>2.4397472526811848E-2</c:v>
                </c:pt>
                <c:pt idx="986">
                  <c:v>2.4409025448413398E-2</c:v>
                </c:pt>
                <c:pt idx="987">
                  <c:v>2.4421644577898863E-2</c:v>
                </c:pt>
                <c:pt idx="988">
                  <c:v>2.4432527485335226E-2</c:v>
                </c:pt>
                <c:pt idx="989">
                  <c:v>2.4441739773858308E-2</c:v>
                </c:pt>
                <c:pt idx="990">
                  <c:v>2.4452017710573492E-2</c:v>
                </c:pt>
                <c:pt idx="991">
                  <c:v>2.4461992883503331E-2</c:v>
                </c:pt>
                <c:pt idx="992">
                  <c:v>2.4467753580128017E-2</c:v>
                </c:pt>
                <c:pt idx="993">
                  <c:v>2.4482348098362798E-2</c:v>
                </c:pt>
                <c:pt idx="994">
                  <c:v>2.4490165762831681E-2</c:v>
                </c:pt>
                <c:pt idx="995">
                  <c:v>2.4498993826365573E-2</c:v>
                </c:pt>
                <c:pt idx="996">
                  <c:v>2.4507551101417391E-2</c:v>
                </c:pt>
                <c:pt idx="997">
                  <c:v>2.4515843984443109E-2</c:v>
                </c:pt>
                <c:pt idx="998">
                  <c:v>2.4523789071886314E-2</c:v>
                </c:pt>
                <c:pt idx="999">
                  <c:v>2.4531662162346288E-2</c:v>
                </c:pt>
                <c:pt idx="1000">
                  <c:v>2.4539063894615711E-2</c:v>
                </c:pt>
                <c:pt idx="1001">
                  <c:v>2.4546499539914605E-2</c:v>
                </c:pt>
                <c:pt idx="1002">
                  <c:v>2.4553566423930619E-2</c:v>
                </c:pt>
                <c:pt idx="1003">
                  <c:v>2.4560407303000138E-2</c:v>
                </c:pt>
                <c:pt idx="1004">
                  <c:v>2.4569337112852353E-2</c:v>
                </c:pt>
                <c:pt idx="1005">
                  <c:v>2.4575605650607894E-2</c:v>
                </c:pt>
                <c:pt idx="1006">
                  <c:v>2.4579370327334257E-2</c:v>
                </c:pt>
                <c:pt idx="1007">
                  <c:v>2.4586480034503928E-2</c:v>
                </c:pt>
                <c:pt idx="1008">
                  <c:v>2.4591137560617947E-2</c:v>
                </c:pt>
                <c:pt idx="1009">
                  <c:v>2.4596737258425518E-2</c:v>
                </c:pt>
                <c:pt idx="1010">
                  <c:v>2.4602156234041217E-2</c:v>
                </c:pt>
                <c:pt idx="1011">
                  <c:v>2.460740090553875E-2</c:v>
                </c:pt>
                <c:pt idx="1012">
                  <c:v>2.4613575398974505E-2</c:v>
                </c:pt>
                <c:pt idx="1013">
                  <c:v>2.4617393009598226E-2</c:v>
                </c:pt>
                <c:pt idx="1014">
                  <c:v>2.4622153279398585E-2</c:v>
                </c:pt>
                <c:pt idx="1015">
                  <c:v>2.4626764919537556E-2</c:v>
                </c:pt>
                <c:pt idx="1016">
                  <c:v>2.4631234349117997E-2</c:v>
                </c:pt>
                <c:pt idx="1017">
                  <c:v>2.4635567987419397E-2</c:v>
                </c:pt>
                <c:pt idx="1018">
                  <c:v>2.4635482451085048E-2</c:v>
                </c:pt>
                <c:pt idx="1019">
                  <c:v>2.4643853568131608E-2</c:v>
                </c:pt>
                <c:pt idx="1020">
                  <c:v>2.4647904853714962E-2</c:v>
                </c:pt>
                <c:pt idx="1021">
                  <c:v>2.4651673019108682E-2</c:v>
                </c:pt>
                <c:pt idx="1022">
                  <c:v>2.4655423995779531E-2</c:v>
                </c:pt>
                <c:pt idx="1023">
                  <c:v>2.4660136363112008E-2</c:v>
                </c:pt>
                <c:pt idx="1024">
                  <c:v>2.4662640552306384E-2</c:v>
                </c:pt>
                <c:pt idx="1025">
                  <c:v>2.4666118972855911E-2</c:v>
                </c:pt>
                <c:pt idx="1026">
                  <c:v>2.4670572408497699E-2</c:v>
                </c:pt>
                <c:pt idx="1027">
                  <c:v>2.4672848201103669E-2</c:v>
                </c:pt>
                <c:pt idx="1028">
                  <c:v>2.4676111850147984E-2</c:v>
                </c:pt>
                <c:pt idx="1029">
                  <c:v>2.4679316750201012E-2</c:v>
                </c:pt>
                <c:pt idx="1030">
                  <c:v>2.4682469322176909E-2</c:v>
                </c:pt>
                <c:pt idx="1031">
                  <c:v>2.4682436917391495E-2</c:v>
                </c:pt>
                <c:pt idx="1032">
                  <c:v>2.4688643165993254E-2</c:v>
                </c:pt>
                <c:pt idx="1033">
                  <c:v>2.4691677280096105E-2</c:v>
                </c:pt>
                <c:pt idx="1034">
                  <c:v>2.4694684750640097E-2</c:v>
                </c:pt>
                <c:pt idx="1035">
                  <c:v>2.4697671854040041E-2</c:v>
                </c:pt>
                <c:pt idx="1036">
                  <c:v>2.4700641731578488E-2</c:v>
                </c:pt>
                <c:pt idx="1037">
                  <c:v>2.4703594796034345E-2</c:v>
                </c:pt>
                <c:pt idx="1038">
                  <c:v>2.4706531375944158E-2</c:v>
                </c:pt>
                <c:pt idx="1039">
                  <c:v>2.471049014967977E-2</c:v>
                </c:pt>
                <c:pt idx="1040">
                  <c:v>2.4713393942364117E-2</c:v>
                </c:pt>
                <c:pt idx="1041">
                  <c:v>2.47152454938292E-2</c:v>
                </c:pt>
                <c:pt idx="1042">
                  <c:v>2.4718119421009578E-2</c:v>
                </c:pt>
                <c:pt idx="1043">
                  <c:v>2.4720978506394153E-2</c:v>
                </c:pt>
                <c:pt idx="1044">
                  <c:v>2.4720718899696969E-2</c:v>
                </c:pt>
                <c:pt idx="1045">
                  <c:v>2.4727687582404387E-2</c:v>
                </c:pt>
                <c:pt idx="1046">
                  <c:v>2.4729469997428401E-2</c:v>
                </c:pt>
                <c:pt idx="1047">
                  <c:v>2.4732273001307103E-2</c:v>
                </c:pt>
                <c:pt idx="1048">
                  <c:v>2.4735062806250239E-2</c:v>
                </c:pt>
                <c:pt idx="1049">
                  <c:v>2.4737839740842704E-2</c:v>
                </c:pt>
                <c:pt idx="1050">
                  <c:v>2.4739722366887571E-2</c:v>
                </c:pt>
                <c:pt idx="1051">
                  <c:v>2.4743356313334817E-2</c:v>
                </c:pt>
                <c:pt idx="1052">
                  <c:v>2.4746096608424514E-2</c:v>
                </c:pt>
                <c:pt idx="1053">
                  <c:v>2.4748825347543645E-2</c:v>
                </c:pt>
                <c:pt idx="1054">
                  <c:v>2.4751542859296708E-2</c:v>
                </c:pt>
                <c:pt idx="1055">
                  <c:v>2.4754249472293436E-2</c:v>
                </c:pt>
                <c:pt idx="1056">
                  <c:v>2.4756945515146164E-2</c:v>
                </c:pt>
                <c:pt idx="1057">
                  <c:v>2.4759631316471593E-2</c:v>
                </c:pt>
                <c:pt idx="1058">
                  <c:v>2.4762307204890557E-2</c:v>
                </c:pt>
                <c:pt idx="1059">
                  <c:v>2.4764973509027382E-2</c:v>
                </c:pt>
                <c:pt idx="1060">
                  <c:v>2.4768659361400661E-2</c:v>
                </c:pt>
                <c:pt idx="1061">
                  <c:v>2.4770278678970623E-2</c:v>
                </c:pt>
                <c:pt idx="1062">
                  <c:v>2.4772918202044629E-2</c:v>
                </c:pt>
                <c:pt idx="1063">
                  <c:v>2.4775549455371242E-2</c:v>
                </c:pt>
                <c:pt idx="1064">
                  <c:v>2.4779201150819448E-2</c:v>
                </c:pt>
                <c:pt idx="1065">
                  <c:v>2.4780788467357547E-2</c:v>
                </c:pt>
                <c:pt idx="1066">
                  <c:v>2.47833968833138E-2</c:v>
                </c:pt>
                <c:pt idx="1067">
                  <c:v>2.4785998344116218E-2</c:v>
                </c:pt>
                <c:pt idx="1068">
                  <c:v>2.478859317842157E-2</c:v>
                </c:pt>
                <c:pt idx="1069">
                  <c:v>2.4791181714890777E-2</c:v>
                </c:pt>
                <c:pt idx="1070">
                  <c:v>2.4793180966793164E-2</c:v>
                </c:pt>
                <c:pt idx="1071">
                  <c:v>2.4796341208981817E-2</c:v>
                </c:pt>
                <c:pt idx="1072">
                  <c:v>2.4798912823942469E-2</c:v>
                </c:pt>
                <c:pt idx="1073">
                  <c:v>2.4802507950283964E-2</c:v>
                </c:pt>
                <c:pt idx="1074">
                  <c:v>2.4804041433067425E-2</c:v>
                </c:pt>
                <c:pt idx="1075">
                  <c:v>2.4807627754871855E-2</c:v>
                </c:pt>
                <c:pt idx="1076">
                  <c:v>2.4809152739002222E-2</c:v>
                </c:pt>
                <c:pt idx="1077">
                  <c:v>2.4811702724987422E-2</c:v>
                </c:pt>
                <c:pt idx="1078">
                  <c:v>2.4815278377608274E-2</c:v>
                </c:pt>
                <c:pt idx="1079">
                  <c:v>2.4816793006452859E-2</c:v>
                </c:pt>
                <c:pt idx="1080">
                  <c:v>2.4819333959326145E-2</c:v>
                </c:pt>
                <c:pt idx="1081">
                  <c:v>2.4821872558561275E-2</c:v>
                </c:pt>
                <c:pt idx="1082">
                  <c:v>2.4824409132863379E-2</c:v>
                </c:pt>
                <c:pt idx="1083">
                  <c:v>2.4823855275109316E-2</c:v>
                </c:pt>
                <c:pt idx="1084">
                  <c:v>2.482947752150513E-2</c:v>
                </c:pt>
                <c:pt idx="1085">
                  <c:v>2.4832009993271592E-2</c:v>
                </c:pt>
                <c:pt idx="1086">
                  <c:v>2.4834541754958646E-2</c:v>
                </c:pt>
                <c:pt idx="1087">
                  <c:v>2.4837073121840639E-2</c:v>
                </c:pt>
                <c:pt idx="1088">
                  <c:v>2.4839604224585584E-2</c:v>
                </c:pt>
                <c:pt idx="1089">
                  <c:v>2.4842135048157438E-2</c:v>
                </c:pt>
                <c:pt idx="1090">
                  <c:v>2.4844665573206453E-2</c:v>
                </c:pt>
                <c:pt idx="1091">
                  <c:v>2.4848226684197644E-2</c:v>
                </c:pt>
                <c:pt idx="1092">
                  <c:v>2.4846632874421057E-2</c:v>
                </c:pt>
                <c:pt idx="1093">
                  <c:v>2.4852255163724142E-2</c:v>
                </c:pt>
                <c:pt idx="1094">
                  <c:v>2.4854784301187306E-2</c:v>
                </c:pt>
                <c:pt idx="1095">
                  <c:v>2.4857313043379514E-2</c:v>
                </c:pt>
                <c:pt idx="1096">
                  <c:v>2.4859841370949709E-2</c:v>
                </c:pt>
                <c:pt idx="1097">
                  <c:v>2.4862369264547917E-2</c:v>
                </c:pt>
                <c:pt idx="1098">
                  <c:v>2.4865928544004975E-2</c:v>
                </c:pt>
                <c:pt idx="1099">
                  <c:v>2.4867423672424133E-2</c:v>
                </c:pt>
                <c:pt idx="1100">
                  <c:v>2.4869950148000239E-2</c:v>
                </c:pt>
                <c:pt idx="1101">
                  <c:v>2.4872476112199896E-2</c:v>
                </c:pt>
                <c:pt idx="1102">
                  <c:v>2.4876033871122676E-2</c:v>
                </c:pt>
                <c:pt idx="1103">
                  <c:v>2.4877526429063896E-2</c:v>
                </c:pt>
                <c:pt idx="1104">
                  <c:v>2.4880050743024809E-2</c:v>
                </c:pt>
                <c:pt idx="1105">
                  <c:v>2.487947679941482E-2</c:v>
                </c:pt>
                <c:pt idx="1106">
                  <c:v>2.4885097585242842E-2</c:v>
                </c:pt>
                <c:pt idx="1107">
                  <c:v>2.4887620074795665E-2</c:v>
                </c:pt>
                <c:pt idx="1108">
                  <c:v>2.4890141917507651E-2</c:v>
                </c:pt>
                <c:pt idx="1109">
                  <c:v>2.4891677260130959E-2</c:v>
                </c:pt>
                <c:pt idx="1110">
                  <c:v>2.4894197243392802E-2</c:v>
                </c:pt>
                <c:pt idx="1111">
                  <c:v>2.4896716516491977E-2</c:v>
                </c:pt>
                <c:pt idx="1112">
                  <c:v>2.4899594791202274E-2</c:v>
                </c:pt>
                <c:pt idx="1113">
                  <c:v>2.4901752854375479E-2</c:v>
                </c:pt>
                <c:pt idx="1114">
                  <c:v>2.4904269880245182E-2</c:v>
                </c:pt>
                <c:pt idx="1115">
                  <c:v>2.4906786118124063E-2</c:v>
                </c:pt>
                <c:pt idx="1116">
                  <c:v>2.4909660828709584E-2</c:v>
                </c:pt>
                <c:pt idx="1117">
                  <c:v>2.4911816152078131E-2</c:v>
                </c:pt>
                <c:pt idx="1118">
                  <c:v>2.4914329909237601E-2</c:v>
                </c:pt>
                <c:pt idx="1119">
                  <c:v>2.4916842800574369E-2</c:v>
                </c:pt>
                <c:pt idx="1120">
                  <c:v>2.4919354806630465E-2</c:v>
                </c:pt>
                <c:pt idx="1121">
                  <c:v>2.4921865907947045E-2</c:v>
                </c:pt>
                <c:pt idx="1122">
                  <c:v>2.4924376085065265E-2</c:v>
                </c:pt>
                <c:pt idx="1123">
                  <c:v>2.4926885318526496E-2</c:v>
                </c:pt>
                <c:pt idx="1124">
                  <c:v>2.4929393588871456E-2</c:v>
                </c:pt>
                <c:pt idx="1125">
                  <c:v>2.4932617061378677E-2</c:v>
                </c:pt>
                <c:pt idx="1126">
                  <c:v>2.4934407162374987E-2</c:v>
                </c:pt>
                <c:pt idx="1127">
                  <c:v>2.4937270236983725E-2</c:v>
                </c:pt>
                <c:pt idx="1128">
                  <c:v>2.4939416649899186E-2</c:v>
                </c:pt>
                <c:pt idx="1129">
                  <c:v>2.4941919812769154E-2</c:v>
                </c:pt>
                <c:pt idx="1130">
                  <c:v>2.4944779246904324E-2</c:v>
                </c:pt>
                <c:pt idx="1131">
                  <c:v>2.4946922879423596E-2</c:v>
                </c:pt>
                <c:pt idx="1132">
                  <c:v>2.4949422744287093E-2</c:v>
                </c:pt>
                <c:pt idx="1133">
                  <c:v>2.495192147089376E-2</c:v>
                </c:pt>
                <c:pt idx="1134">
                  <c:v>2.4954419039782124E-2</c:v>
                </c:pt>
                <c:pt idx="1135">
                  <c:v>2.4956915431491363E-2</c:v>
                </c:pt>
                <c:pt idx="1136">
                  <c:v>2.495941062656001E-2</c:v>
                </c:pt>
                <c:pt idx="1137">
                  <c:v>2.4961904605526806E-2</c:v>
                </c:pt>
                <c:pt idx="1138">
                  <c:v>2.4964397348929402E-2</c:v>
                </c:pt>
                <c:pt idx="1139">
                  <c:v>2.4966888747838825E-2</c:v>
                </c:pt>
                <c:pt idx="1140">
                  <c:v>2.4969378335453464E-2</c:v>
                </c:pt>
                <c:pt idx="1141">
                  <c:v>2.4971865555499604E-2</c:v>
                </c:pt>
                <c:pt idx="1142">
                  <c:v>2.4974349851698059E-2</c:v>
                </c:pt>
                <c:pt idx="1143">
                  <c:v>2.4977184753530248E-2</c:v>
                </c:pt>
                <c:pt idx="1144">
                  <c:v>2.4979660911130304E-2</c:v>
                </c:pt>
                <c:pt idx="1145">
                  <c:v>2.4981779634333325E-2</c:v>
                </c:pt>
                <c:pt idx="1146">
                  <c:v>2.4984246672240105E-2</c:v>
                </c:pt>
                <c:pt idx="1147">
                  <c:v>2.4986708004821143E-2</c:v>
                </c:pt>
                <c:pt idx="1148">
                  <c:v>2.4989163075765711E-2</c:v>
                </c:pt>
                <c:pt idx="1149">
                  <c:v>2.4991611328756515E-2</c:v>
                </c:pt>
                <c:pt idx="1150">
                  <c:v>2.4994400270010018E-2</c:v>
                </c:pt>
                <c:pt idx="1151">
                  <c:v>2.4996485155583354E-2</c:v>
                </c:pt>
                <c:pt idx="1152">
                  <c:v>2.4998909616759175E-2</c:v>
                </c:pt>
                <c:pt idx="1153">
                  <c:v>2.5001325034661903E-2</c:v>
                </c:pt>
                <c:pt idx="1154">
                  <c:v>2.5004073725192762E-2</c:v>
                </c:pt>
                <c:pt idx="1155">
                  <c:v>2.5006126515271176E-2</c:v>
                </c:pt>
                <c:pt idx="1156">
                  <c:v>2.5008511465276769E-2</c:v>
                </c:pt>
                <c:pt idx="1157">
                  <c:v>2.5010885146608479E-2</c:v>
                </c:pt>
                <c:pt idx="1158">
                  <c:v>2.5013247002903242E-2</c:v>
                </c:pt>
                <c:pt idx="1159">
                  <c:v>2.5015596477794045E-2</c:v>
                </c:pt>
                <c:pt idx="1160">
                  <c:v>2.5017933014908188E-2</c:v>
                </c:pt>
                <c:pt idx="1161">
                  <c:v>2.5020586787144451E-2</c:v>
                </c:pt>
                <c:pt idx="1162">
                  <c:v>2.5022893726933459E-2</c:v>
                </c:pt>
                <c:pt idx="1163">
                  <c:v>2.5025185980318262E-2</c:v>
                </c:pt>
                <c:pt idx="1164">
                  <c:v>2.5027462990908207E-2</c:v>
                </c:pt>
                <c:pt idx="1165">
                  <c:v>2.5029724202308028E-2</c:v>
                </c:pt>
                <c:pt idx="1166">
                  <c:v>2.503196905811831E-2</c:v>
                </c:pt>
                <c:pt idx="1167">
                  <c:v>2.503419700193547E-2</c:v>
                </c:pt>
                <c:pt idx="1168">
                  <c:v>2.5036407477351547E-2</c:v>
                </c:pt>
                <c:pt idx="1169">
                  <c:v>2.5038599927955301E-2</c:v>
                </c:pt>
                <c:pt idx="1170">
                  <c:v>2.5041779066348118E-2</c:v>
                </c:pt>
                <c:pt idx="1171">
                  <c:v>2.5043932073289157E-2</c:v>
                </c:pt>
                <c:pt idx="1172">
                  <c:v>2.5046065355927783E-2</c:v>
                </c:pt>
                <c:pt idx="1173">
                  <c:v>2.5048178359318621E-2</c:v>
                </c:pt>
                <c:pt idx="1174">
                  <c:v>2.5050270528513229E-2</c:v>
                </c:pt>
                <c:pt idx="1175">
                  <c:v>2.5052341308559028E-2</c:v>
                </c:pt>
                <c:pt idx="1176">
                  <c:v>2.5056958904151945E-2</c:v>
                </c:pt>
                <c:pt idx="1177">
                  <c:v>2.5058974927406587E-2</c:v>
                </c:pt>
                <c:pt idx="1178">
                  <c:v>2.5061957415189452E-2</c:v>
                </c:pt>
                <c:pt idx="1179">
                  <c:v>2.5062936659533505E-2</c:v>
                </c:pt>
                <c:pt idx="1180">
                  <c:v>2.5064881264350029E-2</c:v>
                </c:pt>
                <c:pt idx="1181">
                  <c:v>2.5066800958960692E-2</c:v>
                </c:pt>
                <c:pt idx="1182">
                  <c:v>2.506574863476824E-2</c:v>
                </c:pt>
                <c:pt idx="1183">
                  <c:v>2.5070563409427093E-2</c:v>
                </c:pt>
                <c:pt idx="1184">
                  <c:v>2.5072405061208169E-2</c:v>
                </c:pt>
                <c:pt idx="1185">
                  <c:v>2.5074219594635377E-2</c:v>
                </c:pt>
                <c:pt idx="1186">
                  <c:v>2.5076006457665962E-2</c:v>
                </c:pt>
                <c:pt idx="1187">
                  <c:v>2.5078736905597306E-2</c:v>
                </c:pt>
                <c:pt idx="1188">
                  <c:v>2.5079494964361865E-2</c:v>
                </c:pt>
                <c:pt idx="1189">
                  <c:v>2.5081195503934936E-2</c:v>
                </c:pt>
                <c:pt idx="1190">
                  <c:v>2.5082866167074072E-2</c:v>
                </c:pt>
                <c:pt idx="1191">
                  <c:v>2.5081614796416744E-2</c:v>
                </c:pt>
                <c:pt idx="1192">
                  <c:v>2.5086116741417246E-2</c:v>
                </c:pt>
                <c:pt idx="1193">
                  <c:v>2.5087696618806159E-2</c:v>
                </c:pt>
                <c:pt idx="1194">
                  <c:v>2.5089246222814963E-2</c:v>
                </c:pt>
                <c:pt idx="1195">
                  <c:v>2.5091720959752185E-2</c:v>
                </c:pt>
                <c:pt idx="1196">
                  <c:v>2.5093207956476744E-2</c:v>
                </c:pt>
                <c:pt idx="1197">
                  <c:v>2.5093713393170982E-2</c:v>
                </c:pt>
                <c:pt idx="1198">
                  <c:v>2.5095141902283503E-2</c:v>
                </c:pt>
                <c:pt idx="1199">
                  <c:v>2.509654013734211E-2</c:v>
                </c:pt>
                <c:pt idx="1200">
                  <c:v>2.5097908098219945E-2</c:v>
                </c:pt>
                <c:pt idx="1201">
                  <c:v>2.5100188799304118E-2</c:v>
                </c:pt>
                <c:pt idx="1202">
                  <c:v>2.5100553196940649E-2</c:v>
                </c:pt>
                <c:pt idx="1203">
                  <c:v>2.5101830334544585E-2</c:v>
                </c:pt>
                <c:pt idx="1204">
                  <c:v>2.5100265887363488E-2</c:v>
                </c:pt>
                <c:pt idx="1205">
                  <c:v>2.510429378566029E-2</c:v>
                </c:pt>
                <c:pt idx="1206">
                  <c:v>2.5105480098949199E-2</c:v>
                </c:pt>
                <c:pt idx="1207">
                  <c:v>2.5106636137248201E-2</c:v>
                </c:pt>
                <c:pt idx="1208">
                  <c:v>2.5107920252325513E-2</c:v>
                </c:pt>
                <c:pt idx="1209">
                  <c:v>2.5108857388460512E-2</c:v>
                </c:pt>
                <c:pt idx="1210">
                  <c:v>2.5109922601172896E-2</c:v>
                </c:pt>
                <c:pt idx="1211">
                  <c:v>2.5110957538492868E-2</c:v>
                </c:pt>
                <c:pt idx="1212">
                  <c:v>2.5110684415534365E-2</c:v>
                </c:pt>
                <c:pt idx="1213">
                  <c:v>2.5113073313140527E-2</c:v>
                </c:pt>
                <c:pt idx="1214">
                  <c:v>2.5113880697177109E-2</c:v>
                </c:pt>
                <c:pt idx="1215">
                  <c:v>2.5115708339727632E-2</c:v>
                </c:pt>
                <c:pt idx="1216">
                  <c:v>2.5115678091028257E-2</c:v>
                </c:pt>
                <c:pt idx="1217">
                  <c:v>2.5116531374123958E-2</c:v>
                </c:pt>
                <c:pt idx="1218">
                  <c:v>2.5117354381229466E-2</c:v>
                </c:pt>
                <c:pt idx="1219">
                  <c:v>2.5118147112270062E-2</c:v>
                </c:pt>
                <c:pt idx="1220">
                  <c:v>2.5119812844681219E-2</c:v>
                </c:pt>
                <c:pt idx="1221">
                  <c:v>2.5119641745872161E-2</c:v>
                </c:pt>
                <c:pt idx="1222">
                  <c:v>2.5117645525150271E-2</c:v>
                </c:pt>
                <c:pt idx="1223">
                  <c:v>2.5118323498922079E-2</c:v>
                </c:pt>
                <c:pt idx="1224">
                  <c:v>2.5118971202562498E-2</c:v>
                </c:pt>
                <c:pt idx="1225">
                  <c:v>2.5119588636013497E-2</c:v>
                </c:pt>
                <c:pt idx="1226">
                  <c:v>2.5120175799219661E-2</c:v>
                </c:pt>
                <c:pt idx="1227">
                  <c:v>2.5120732692128216E-2</c:v>
                </c:pt>
                <c:pt idx="1228">
                  <c:v>2.5124805578355731E-2</c:v>
                </c:pt>
                <c:pt idx="1229">
                  <c:v>2.5121755666854952E-2</c:v>
                </c:pt>
                <c:pt idx="1230">
                  <c:v>2.5122221748581152E-2</c:v>
                </c:pt>
                <c:pt idx="1231">
                  <c:v>2.5122657559825998E-2</c:v>
                </c:pt>
                <c:pt idx="1232">
                  <c:v>2.5123063100550506E-2</c:v>
                </c:pt>
                <c:pt idx="1233">
                  <c:v>2.5123438370718322E-2</c:v>
                </c:pt>
                <c:pt idx="1234">
                  <c:v>2.5123783370295503E-2</c:v>
                </c:pt>
                <c:pt idx="1235">
                  <c:v>2.5124098099251167E-2</c:v>
                </c:pt>
                <c:pt idx="1236">
                  <c:v>2.5124382557557064E-2</c:v>
                </c:pt>
                <c:pt idx="1237">
                  <c:v>2.5124636745187352E-2</c:v>
                </c:pt>
                <c:pt idx="1238">
                  <c:v>2.5124860662119691E-2</c:v>
                </c:pt>
                <c:pt idx="1239">
                  <c:v>2.5125054308333714E-2</c:v>
                </c:pt>
                <c:pt idx="1240">
                  <c:v>2.5125217683811901E-2</c:v>
                </c:pt>
                <c:pt idx="1241">
                  <c:v>2.5125350788540016E-2</c:v>
                </c:pt>
                <c:pt idx="1242">
                  <c:v>2.5125453622505796E-2</c:v>
                </c:pt>
                <c:pt idx="1243">
                  <c:v>2.5125526185700044E-2</c:v>
                </c:pt>
                <c:pt idx="1244">
                  <c:v>2.512556847811619E-2</c:v>
                </c:pt>
                <c:pt idx="1245">
                  <c:v>2.5125580499750506E-2</c:v>
                </c:pt>
                <c:pt idx="1246">
                  <c:v>2.5125562250602123E-2</c:v>
                </c:pt>
                <c:pt idx="1247">
                  <c:v>2.5125513730672351E-2</c:v>
                </c:pt>
                <c:pt idx="1248">
                  <c:v>2.5125434939965569E-2</c:v>
                </c:pt>
                <c:pt idx="1249">
                  <c:v>2.5125325878489008E-2</c:v>
                </c:pt>
                <c:pt idx="1250">
                  <c:v>2.512518654625252E-2</c:v>
                </c:pt>
                <c:pt idx="1251">
                  <c:v>2.5125016943268151E-2</c:v>
                </c:pt>
                <c:pt idx="1252">
                  <c:v>2.5124817069551889E-2</c:v>
                </c:pt>
                <c:pt idx="1253">
                  <c:v>2.5124586925121033E-2</c:v>
                </c:pt>
                <c:pt idx="1254">
                  <c:v>2.512432650999661E-2</c:v>
                </c:pt>
                <c:pt idx="1255">
                  <c:v>2.5124035824201831E-2</c:v>
                </c:pt>
                <c:pt idx="1256">
                  <c:v>2.5123714867762981E-2</c:v>
                </c:pt>
                <c:pt idx="1257">
                  <c:v>2.5123363640708527E-2</c:v>
                </c:pt>
                <c:pt idx="1258">
                  <c:v>2.5124568493610871E-2</c:v>
                </c:pt>
                <c:pt idx="1259">
                  <c:v>2.5122570374882459E-2</c:v>
                </c:pt>
                <c:pt idx="1260">
                  <c:v>2.512369726925761E-2</c:v>
                </c:pt>
                <c:pt idx="1261">
                  <c:v>2.5121656027008332E-2</c:v>
                </c:pt>
                <c:pt idx="1262">
                  <c:v>2.5121153447404315E-2</c:v>
                </c:pt>
                <c:pt idx="1263">
                  <c:v>2.5120620597415089E-2</c:v>
                </c:pt>
                <c:pt idx="1264">
                  <c:v>2.5120057477088172E-2</c:v>
                </c:pt>
                <c:pt idx="1265">
                  <c:v>2.5119021703236169E-2</c:v>
                </c:pt>
                <c:pt idx="1266">
                  <c:v>2.5120357006549656E-2</c:v>
                </c:pt>
                <c:pt idx="1267">
                  <c:v>2.5120495938204465E-2</c:v>
                </c:pt>
                <c:pt idx="1268">
                  <c:v>2.5119001390437646E-2</c:v>
                </c:pt>
                <c:pt idx="1269">
                  <c:v>2.5118278171039819E-2</c:v>
                </c:pt>
                <c:pt idx="1270">
                  <c:v>2.5117524677500429E-2</c:v>
                </c:pt>
                <c:pt idx="1271">
                  <c:v>2.5116740909887438E-2</c:v>
                </c:pt>
                <c:pt idx="1272">
                  <c:v>2.511671739843209E-2</c:v>
                </c:pt>
                <c:pt idx="1273">
                  <c:v>2.5115082552725765E-2</c:v>
                </c:pt>
                <c:pt idx="1274">
                  <c:v>2.5114207963326932E-2</c:v>
                </c:pt>
                <c:pt idx="1275">
                  <c:v>2.5113303100153986E-2</c:v>
                </c:pt>
                <c:pt idx="1276">
                  <c:v>2.5112367963288387E-2</c:v>
                </c:pt>
                <c:pt idx="1277">
                  <c:v>2.5111402552814861E-2</c:v>
                </c:pt>
                <c:pt idx="1278">
                  <c:v>2.5110406868820098E-2</c:v>
                </c:pt>
                <c:pt idx="1279">
                  <c:v>2.5110155852919293E-2</c:v>
                </c:pt>
                <c:pt idx="1280">
                  <c:v>2.5106164134119157E-2</c:v>
                </c:pt>
                <c:pt idx="1281">
                  <c:v>2.5107238176622967E-2</c:v>
                </c:pt>
                <c:pt idx="1282">
                  <c:v>2.5103815632542624E-2</c:v>
                </c:pt>
                <c:pt idx="1283">
                  <c:v>2.5104974349273952E-2</c:v>
                </c:pt>
                <c:pt idx="1284">
                  <c:v>2.5103797026136878E-2</c:v>
                </c:pt>
                <c:pt idx="1285">
                  <c:v>2.5102589430165103E-2</c:v>
                </c:pt>
                <c:pt idx="1286">
                  <c:v>2.5102110812695071E-2</c:v>
                </c:pt>
                <c:pt idx="1287">
                  <c:v>2.5100083420157421E-2</c:v>
                </c:pt>
                <c:pt idx="1288">
                  <c:v>2.5098785006347817E-2</c:v>
                </c:pt>
                <c:pt idx="1289">
                  <c:v>2.509745632015634E-2</c:v>
                </c:pt>
                <c:pt idx="1290">
                  <c:v>2.5096097361702777E-2</c:v>
                </c:pt>
                <c:pt idx="1291">
                  <c:v>2.5094708131109762E-2</c:v>
                </c:pt>
                <c:pt idx="1292">
                  <c:v>2.509328862850297E-2</c:v>
                </c:pt>
                <c:pt idx="1293">
                  <c:v>2.5091838854010687E-2</c:v>
                </c:pt>
                <c:pt idx="1294">
                  <c:v>2.5090358807763165E-2</c:v>
                </c:pt>
                <c:pt idx="1295">
                  <c:v>2.5088848489894792E-2</c:v>
                </c:pt>
                <c:pt idx="1296">
                  <c:v>2.5087307900541266E-2</c:v>
                </c:pt>
                <c:pt idx="1297">
                  <c:v>2.5085737039842199E-2</c:v>
                </c:pt>
                <c:pt idx="1298">
                  <c:v>2.5084135907939172E-2</c:v>
                </c:pt>
                <c:pt idx="1299">
                  <c:v>2.5083234347943559E-2</c:v>
                </c:pt>
                <c:pt idx="1300">
                  <c:v>2.5081570397430097E-2</c:v>
                </c:pt>
                <c:pt idx="1301">
                  <c:v>2.5079150886464757E-2</c:v>
                </c:pt>
                <c:pt idx="1302">
                  <c:v>2.5077428671218486E-2</c:v>
                </c:pt>
                <c:pt idx="1303">
                  <c:v>2.507567618551795E-2</c:v>
                </c:pt>
                <c:pt idx="1304">
                  <c:v>2.5071736993851981E-2</c:v>
                </c:pt>
                <c:pt idx="1305">
                  <c:v>2.5072796555586606E-2</c:v>
                </c:pt>
                <c:pt idx="1306">
                  <c:v>2.5070237107289051E-2</c:v>
                </c:pt>
                <c:pt idx="1307">
                  <c:v>2.5068363541382383E-2</c:v>
                </c:pt>
                <c:pt idx="1308">
                  <c:v>2.5066459705840198E-2</c:v>
                </c:pt>
                <c:pt idx="1309">
                  <c:v>2.5064525600834126E-2</c:v>
                </c:pt>
                <c:pt idx="1310">
                  <c:v>2.5060302117974286E-2</c:v>
                </c:pt>
                <c:pt idx="1311">
                  <c:v>2.50605665831319E-2</c:v>
                </c:pt>
                <c:pt idx="1312">
                  <c:v>2.5058541670793386E-2</c:v>
                </c:pt>
                <c:pt idx="1313">
                  <c:v>2.5056486489705841E-2</c:v>
                </c:pt>
                <c:pt idx="1314">
                  <c:v>2.5054401040054835E-2</c:v>
                </c:pt>
                <c:pt idx="1315">
                  <c:v>2.5052285322028772E-2</c:v>
                </c:pt>
                <c:pt idx="1316">
                  <c:v>2.5051520865569485E-2</c:v>
                </c:pt>
                <c:pt idx="1317">
                  <c:v>2.5045896294810775E-2</c:v>
                </c:pt>
                <c:pt idx="1318">
                  <c:v>2.5045756559623305E-2</c:v>
                </c:pt>
                <c:pt idx="1319">
                  <c:v>2.5044203688915745E-2</c:v>
                </c:pt>
                <c:pt idx="1320">
                  <c:v>2.5041252713051756E-2</c:v>
                </c:pt>
                <c:pt idx="1321">
                  <c:v>2.5038955388881075E-2</c:v>
                </c:pt>
                <c:pt idx="1322">
                  <c:v>2.5036627797729978E-2</c:v>
                </c:pt>
                <c:pt idx="1323">
                  <c:v>2.5034269939808208E-2</c:v>
                </c:pt>
                <c:pt idx="1324">
                  <c:v>2.5032554124817797E-2</c:v>
                </c:pt>
                <c:pt idx="1325">
                  <c:v>2.502946342450647E-2</c:v>
                </c:pt>
                <c:pt idx="1326">
                  <c:v>2.502701476756038E-2</c:v>
                </c:pt>
                <c:pt idx="1327">
                  <c:v>2.5024535844711808E-2</c:v>
                </c:pt>
                <c:pt idx="1328">
                  <c:v>2.5022026656183791E-2</c:v>
                </c:pt>
                <c:pt idx="1329">
                  <c:v>2.5020147851140505E-2</c:v>
                </c:pt>
                <c:pt idx="1330">
                  <c:v>2.5014941385239776E-2</c:v>
                </c:pt>
                <c:pt idx="1331">
                  <c:v>2.5011508356574744E-2</c:v>
                </c:pt>
                <c:pt idx="1332">
                  <c:v>2.5011687249852355E-2</c:v>
                </c:pt>
                <c:pt idx="1333">
                  <c:v>2.5009026736381137E-2</c:v>
                </c:pt>
                <c:pt idx="1334">
                  <c:v>2.5006335958630985E-2</c:v>
                </c:pt>
                <c:pt idx="1335">
                  <c:v>2.5004261505731991E-2</c:v>
                </c:pt>
                <c:pt idx="1336">
                  <c:v>2.50008636112675E-2</c:v>
                </c:pt>
                <c:pt idx="1337">
                  <c:v>2.4998082042148158E-2</c:v>
                </c:pt>
                <c:pt idx="1338">
                  <c:v>2.4995909741087993E-2</c:v>
                </c:pt>
                <c:pt idx="1339">
                  <c:v>2.4992428114290602E-2</c:v>
                </c:pt>
                <c:pt idx="1340">
                  <c:v>2.4989555756062494E-2</c:v>
                </c:pt>
                <c:pt idx="1341">
                  <c:v>2.4986653135312745E-2</c:v>
                </c:pt>
                <c:pt idx="1342">
                  <c:v>2.4983720252303811E-2</c:v>
                </c:pt>
                <c:pt idx="1343">
                  <c:v>2.4978872733528053E-2</c:v>
                </c:pt>
                <c:pt idx="1344">
                  <c:v>2.4977763700569339E-2</c:v>
                </c:pt>
                <c:pt idx="1345">
                  <c:v>2.4974740032381357E-2</c:v>
                </c:pt>
                <c:pt idx="1346">
                  <c:v>2.4971686103009517E-2</c:v>
                </c:pt>
                <c:pt idx="1347">
                  <c:v>2.4968601912729784E-2</c:v>
                </c:pt>
                <c:pt idx="1348">
                  <c:v>2.4965487461819428E-2</c:v>
                </c:pt>
                <c:pt idx="1349">
                  <c:v>2.496234275056073E-2</c:v>
                </c:pt>
                <c:pt idx="1350">
                  <c:v>2.4959167779236843E-2</c:v>
                </c:pt>
                <c:pt idx="1351">
                  <c:v>2.495657128556341E-2</c:v>
                </c:pt>
                <c:pt idx="1352">
                  <c:v>2.4953333412027816E-2</c:v>
                </c:pt>
                <c:pt idx="1353">
                  <c:v>2.4949461307755879E-2</c:v>
                </c:pt>
                <c:pt idx="1354">
                  <c:v>2.4946165299065706E-2</c:v>
                </c:pt>
                <c:pt idx="1355">
                  <c:v>2.4942839031770969E-2</c:v>
                </c:pt>
                <c:pt idx="1356">
                  <c:v>2.4937690885431348E-2</c:v>
                </c:pt>
                <c:pt idx="1357">
                  <c:v>2.4936690132037986E-2</c:v>
                </c:pt>
                <c:pt idx="1358">
                  <c:v>2.4932678681275199E-2</c:v>
                </c:pt>
                <c:pt idx="1359">
                  <c:v>2.4929231382591958E-2</c:v>
                </c:pt>
                <c:pt idx="1360">
                  <c:v>2.4925753826832743E-2</c:v>
                </c:pt>
                <c:pt idx="1361">
                  <c:v>2.4922246014310982E-2</c:v>
                </c:pt>
                <c:pt idx="1362">
                  <c:v>2.4916018988367532E-2</c:v>
                </c:pt>
                <c:pt idx="1363">
                  <c:v>2.4915139620250961E-2</c:v>
                </c:pt>
                <c:pt idx="1364">
                  <c:v>2.4911541039353498E-2</c:v>
                </c:pt>
                <c:pt idx="1365">
                  <c:v>2.4907912202977476E-2</c:v>
                </c:pt>
                <c:pt idx="1366">
                  <c:v>2.4904253111449171E-2</c:v>
                </c:pt>
                <c:pt idx="1367">
                  <c:v>2.4900563765100095E-2</c:v>
                </c:pt>
                <c:pt idx="1368">
                  <c:v>2.4896844164262404E-2</c:v>
                </c:pt>
                <c:pt idx="1369">
                  <c:v>2.489309430927196E-2</c:v>
                </c:pt>
                <c:pt idx="1370">
                  <c:v>2.4889314200467673E-2</c:v>
                </c:pt>
                <c:pt idx="1371">
                  <c:v>2.4885503838190201E-2</c:v>
                </c:pt>
                <c:pt idx="1372">
                  <c:v>2.4882221495371306E-2</c:v>
                </c:pt>
                <c:pt idx="1373">
                  <c:v>2.48777923545953E-2</c:v>
                </c:pt>
                <c:pt idx="1374">
                  <c:v>2.4873891233973992E-2</c:v>
                </c:pt>
                <c:pt idx="1375">
                  <c:v>2.4869959861271516E-2</c:v>
                </c:pt>
                <c:pt idx="1376">
                  <c:v>2.4866546796803495E-2</c:v>
                </c:pt>
                <c:pt idx="1377">
                  <c:v>2.4862006361047097E-2</c:v>
                </c:pt>
                <c:pt idx="1378">
                  <c:v>2.4857984234242621E-2</c:v>
                </c:pt>
                <c:pt idx="1379">
                  <c:v>2.4853931856793215E-2</c:v>
                </c:pt>
                <c:pt idx="1380">
                  <c:v>2.4849849229064795E-2</c:v>
                </c:pt>
                <c:pt idx="1381">
                  <c:v>2.48428373656586E-2</c:v>
                </c:pt>
                <c:pt idx="1382">
                  <c:v>2.4841593224246578E-2</c:v>
                </c:pt>
                <c:pt idx="1383">
                  <c:v>2.4837419847902345E-2</c:v>
                </c:pt>
                <c:pt idx="1384">
                  <c:v>2.4833745261820951E-2</c:v>
                </c:pt>
                <c:pt idx="1385">
                  <c:v>2.4828982349227018E-2</c:v>
                </c:pt>
                <c:pt idx="1386">
                  <c:v>2.4824718227657389E-2</c:v>
                </c:pt>
                <c:pt idx="1387">
                  <c:v>2.482094554437653E-2</c:v>
                </c:pt>
                <c:pt idx="1388">
                  <c:v>2.4816099241978761E-2</c:v>
                </c:pt>
                <c:pt idx="1389">
                  <c:v>2.481174437864778E-2</c:v>
                </c:pt>
                <c:pt idx="1390">
                  <c:v>2.4807873583829045E-2</c:v>
                </c:pt>
                <c:pt idx="1391">
                  <c:v>2.4802943912967775E-2</c:v>
                </c:pt>
                <c:pt idx="1392">
                  <c:v>2.479849831141288E-2</c:v>
                </c:pt>
                <c:pt idx="1393">
                  <c:v>2.4794022464582278E-2</c:v>
                </c:pt>
                <c:pt idx="1394">
                  <c:v>2.4789516372879999E-2</c:v>
                </c:pt>
                <c:pt idx="1395">
                  <c:v>2.4784980036712694E-2</c:v>
                </c:pt>
                <c:pt idx="1396">
                  <c:v>2.4780413456489847E-2</c:v>
                </c:pt>
                <c:pt idx="1397">
                  <c:v>2.4775816632623335E-2</c:v>
                </c:pt>
                <c:pt idx="1398">
                  <c:v>2.47711895655283E-2</c:v>
                </c:pt>
                <c:pt idx="1399">
                  <c:v>2.4766532372041204E-2</c:v>
                </c:pt>
                <c:pt idx="1400">
                  <c:v>2.4761845887449199E-2</c:v>
                </c:pt>
                <c:pt idx="1401">
                  <c:v>2.4757131220824791E-2</c:v>
                </c:pt>
                <c:pt idx="1402">
                  <c:v>2.4752389481759091E-2</c:v>
                </c:pt>
                <c:pt idx="1403">
                  <c:v>2.4748105812307967E-2</c:v>
                </c:pt>
                <c:pt idx="1404">
                  <c:v>2.474138154183448E-2</c:v>
                </c:pt>
                <c:pt idx="1405">
                  <c:v>2.4738012925557665E-2</c:v>
                </c:pt>
                <c:pt idx="1406">
                  <c:v>2.473317399227308E-2</c:v>
                </c:pt>
                <c:pt idx="1407">
                  <c:v>2.4728313534222873E-2</c:v>
                </c:pt>
                <c:pt idx="1408">
                  <c:v>2.4723909697867447E-2</c:v>
                </c:pt>
                <c:pt idx="1409">
                  <c:v>2.4718532481709556E-2</c:v>
                </c:pt>
                <c:pt idx="1410">
                  <c:v>2.4714089255134956E-2</c:v>
                </c:pt>
                <c:pt idx="1411">
                  <c:v>2.4708678643581752E-2</c:v>
                </c:pt>
                <c:pt idx="1412">
                  <c:v>2.4703727203436009E-2</c:v>
                </c:pt>
                <c:pt idx="1413">
                  <c:v>2.4698760895072436E-2</c:v>
                </c:pt>
                <c:pt idx="1414">
                  <c:v>2.4693780827843646E-2</c:v>
                </c:pt>
                <c:pt idx="1415">
                  <c:v>2.4688788111078944E-2</c:v>
                </c:pt>
                <c:pt idx="1416">
                  <c:v>2.468378385408759E-2</c:v>
                </c:pt>
                <c:pt idx="1417">
                  <c:v>2.4677352994078833E-2</c:v>
                </c:pt>
                <c:pt idx="1418">
                  <c:v>2.4673745156549173E-2</c:v>
                </c:pt>
                <c:pt idx="1419">
                  <c:v>2.4668712934511301E-2</c:v>
                </c:pt>
                <c:pt idx="1420">
                  <c:v>2.4663673609262984E-2</c:v>
                </c:pt>
                <c:pt idx="1421">
                  <c:v>2.4655991608444339E-2</c:v>
                </c:pt>
                <c:pt idx="1422">
                  <c:v>2.4650939241535892E-2</c:v>
                </c:pt>
                <c:pt idx="1423">
                  <c:v>2.4645883489179236E-2</c:v>
                </c:pt>
                <c:pt idx="1424">
                  <c:v>2.4640102767613328E-2</c:v>
                </c:pt>
                <c:pt idx="1425">
                  <c:v>2.4635766276419214E-2</c:v>
                </c:pt>
                <c:pt idx="1426">
                  <c:v>2.4630707040108449E-2</c:v>
                </c:pt>
                <c:pt idx="1427">
                  <c:v>2.4625648866534688E-2</c:v>
                </c:pt>
                <c:pt idx="1428">
                  <c:v>2.4619870824506465E-2</c:v>
                </c:pt>
                <c:pt idx="1429">
                  <c:v>2.4615540155539205E-2</c:v>
                </c:pt>
                <c:pt idx="1430">
                  <c:v>2.4610012661624721E-2</c:v>
                </c:pt>
                <c:pt idx="1431">
                  <c:v>2.4604968793616309E-2</c:v>
                </c:pt>
                <c:pt idx="1432">
                  <c:v>2.45999314892601E-2</c:v>
                </c:pt>
                <c:pt idx="1433">
                  <c:v>2.4594901863408951E-2</c:v>
                </c:pt>
                <c:pt idx="1434">
                  <c:v>2.4589881030892522E-2</c:v>
                </c:pt>
                <c:pt idx="1435">
                  <c:v>2.4584870106519437E-2</c:v>
                </c:pt>
                <c:pt idx="1436">
                  <c:v>2.4578443842428712E-2</c:v>
                </c:pt>
                <c:pt idx="1437">
                  <c:v>2.4574882441326794E-2</c:v>
                </c:pt>
                <c:pt idx="1438">
                  <c:v>2.456990793001565E-2</c:v>
                </c:pt>
                <c:pt idx="1439">
                  <c:v>2.4564240431668417E-2</c:v>
                </c:pt>
                <c:pt idx="1440">
                  <c:v>2.4560003123571032E-2</c:v>
                </c:pt>
                <c:pt idx="1441">
                  <c:v>2.4555075057817642E-2</c:v>
                </c:pt>
                <c:pt idx="1442">
                  <c:v>2.4549464734844543E-2</c:v>
                </c:pt>
                <c:pt idx="1443">
                  <c:v>2.4545273174539563E-2</c:v>
                </c:pt>
                <c:pt idx="1444">
                  <c:v>2.4540401586269901E-2</c:v>
                </c:pt>
                <c:pt idx="1445">
                  <c:v>2.4535551053048357E-2</c:v>
                </c:pt>
                <c:pt idx="1446">
                  <c:v>2.4530722689451851E-2</c:v>
                </c:pt>
                <c:pt idx="1447">
                  <c:v>2.4525917610036505E-2</c:v>
                </c:pt>
                <c:pt idx="1448">
                  <c:v>2.4521136929339604E-2</c:v>
                </c:pt>
                <c:pt idx="1449">
                  <c:v>2.4516381761878498E-2</c:v>
                </c:pt>
                <c:pt idx="1450">
                  <c:v>2.4511653222152149E-2</c:v>
                </c:pt>
                <c:pt idx="1451">
                  <c:v>2.4506952307628529E-2</c:v>
                </c:pt>
                <c:pt idx="1452">
                  <c:v>2.450227929365582E-2</c:v>
                </c:pt>
                <c:pt idx="1453">
                  <c:v>2.4497634180388417E-2</c:v>
                </c:pt>
                <c:pt idx="1454">
                  <c:v>2.4493016967442192E-2</c:v>
                </c:pt>
                <c:pt idx="1455">
                  <c:v>2.4487774315814739E-2</c:v>
                </c:pt>
                <c:pt idx="1456">
                  <c:v>2.4483216887986738E-2</c:v>
                </c:pt>
                <c:pt idx="1457">
                  <c:v>2.4479332726719708E-2</c:v>
                </c:pt>
                <c:pt idx="1458">
                  <c:v>2.4474827111259364E-2</c:v>
                </c:pt>
                <c:pt idx="1459">
                  <c:v>2.4470349394232396E-2</c:v>
                </c:pt>
                <c:pt idx="1460">
                  <c:v>2.4465899575268461E-2</c:v>
                </c:pt>
                <c:pt idx="1461">
                  <c:v>2.4461477653998764E-2</c:v>
                </c:pt>
                <c:pt idx="1462">
                  <c:v>2.4456458189663959E-2</c:v>
                </c:pt>
                <c:pt idx="1463">
                  <c:v>2.4452717503081992E-2</c:v>
                </c:pt>
                <c:pt idx="1464">
                  <c:v>2.4448379272709576E-2</c:v>
                </c:pt>
                <c:pt idx="1465">
                  <c:v>2.4444068938581816E-2</c:v>
                </c:pt>
                <c:pt idx="1466">
                  <c:v>2.443978650034196E-2</c:v>
                </c:pt>
                <c:pt idx="1467">
                  <c:v>2.4435531957635218E-2</c:v>
                </c:pt>
                <c:pt idx="1468">
                  <c:v>2.4431305310110094E-2</c:v>
                </c:pt>
                <c:pt idx="1469">
                  <c:v>2.4427106557416398E-2</c:v>
                </c:pt>
                <c:pt idx="1470">
                  <c:v>2.4422935699206578E-2</c:v>
                </c:pt>
                <c:pt idx="1471">
                  <c:v>2.4418792735135485E-2</c:v>
                </c:pt>
                <c:pt idx="1472">
                  <c:v>2.4414677664860374E-2</c:v>
                </c:pt>
                <c:pt idx="1473">
                  <c:v>2.4409427846475651E-2</c:v>
                </c:pt>
                <c:pt idx="1474">
                  <c:v>2.4405376532173097E-2</c:v>
                </c:pt>
                <c:pt idx="1475">
                  <c:v>2.4401353110556401E-2</c:v>
                </c:pt>
                <c:pt idx="1476">
                  <c:v>2.4397357581292245E-2</c:v>
                </c:pt>
                <c:pt idx="1477">
                  <c:v>2.4393389944050149E-2</c:v>
                </c:pt>
                <c:pt idx="1478">
                  <c:v>2.4389450198501611E-2</c:v>
                </c:pt>
                <c:pt idx="1479">
                  <c:v>2.4385538344320754E-2</c:v>
                </c:pt>
                <c:pt idx="1480">
                  <c:v>2.4381654381183674E-2</c:v>
                </c:pt>
                <c:pt idx="1481">
                  <c:v>2.4377798308768874E-2</c:v>
                </c:pt>
                <c:pt idx="1482">
                  <c:v>2.4373970126757266E-2</c:v>
                </c:pt>
                <c:pt idx="1483">
                  <c:v>2.4370169834832391E-2</c:v>
                </c:pt>
                <c:pt idx="1484">
                  <c:v>2.4366397432679102E-2</c:v>
                </c:pt>
                <c:pt idx="1485">
                  <c:v>2.4362652919985763E-2</c:v>
                </c:pt>
                <c:pt idx="1486">
                  <c:v>2.4358936296442479E-2</c:v>
                </c:pt>
                <c:pt idx="1487">
                  <c:v>2.435472287626337E-2</c:v>
                </c:pt>
                <c:pt idx="1488">
                  <c:v>2.4351066014151178E-2</c:v>
                </c:pt>
                <c:pt idx="1489">
                  <c:v>2.4349741490694039E-2</c:v>
                </c:pt>
                <c:pt idx="1490">
                  <c:v>2.4343835954199238E-2</c:v>
                </c:pt>
                <c:pt idx="1491">
                  <c:v>2.4340262755761174E-2</c:v>
                </c:pt>
                <c:pt idx="1492">
                  <c:v>2.4336717444620182E-2</c:v>
                </c:pt>
                <c:pt idx="1493">
                  <c:v>2.433320002048258E-2</c:v>
                </c:pt>
                <c:pt idx="1494">
                  <c:v>2.4329710483057539E-2</c:v>
                </c:pt>
                <c:pt idx="1495">
                  <c:v>2.4326248832056186E-2</c:v>
                </c:pt>
                <c:pt idx="1496">
                  <c:v>2.4322815067191628E-2</c:v>
                </c:pt>
                <c:pt idx="1497">
                  <c:v>2.4319409188180478E-2</c:v>
                </c:pt>
                <c:pt idx="1498">
                  <c:v>2.4316031194740444E-2</c:v>
                </c:pt>
                <c:pt idx="1499">
                  <c:v>2.4312681086592073E-2</c:v>
                </c:pt>
                <c:pt idx="1500">
                  <c:v>2.4309358863458325E-2</c:v>
                </c:pt>
                <c:pt idx="1501">
                  <c:v>2.43060645250637E-2</c:v>
                </c:pt>
                <c:pt idx="1502">
                  <c:v>2.4302798071135976E-2</c:v>
                </c:pt>
                <c:pt idx="1503">
                  <c:v>2.4299559501404902E-2</c:v>
                </c:pt>
                <c:pt idx="1504">
                  <c:v>2.4296348815602199E-2</c:v>
                </c:pt>
                <c:pt idx="1505">
                  <c:v>2.4293166013462434E-2</c:v>
                </c:pt>
                <c:pt idx="1506">
                  <c:v>2.4290011094722151E-2</c:v>
                </c:pt>
                <c:pt idx="1507">
                  <c:v>2.4286884059120079E-2</c:v>
                </c:pt>
                <c:pt idx="1508">
                  <c:v>2.4283784906397571E-2</c:v>
                </c:pt>
                <c:pt idx="1509">
                  <c:v>2.4280713636298398E-2</c:v>
                </c:pt>
                <c:pt idx="1510">
                  <c:v>2.4277670248568077E-2</c:v>
                </c:pt>
                <c:pt idx="1511">
                  <c:v>2.4274654742954753E-2</c:v>
                </c:pt>
                <c:pt idx="1512">
                  <c:v>2.4271667119209205E-2</c:v>
                </c:pt>
                <c:pt idx="1513">
                  <c:v>2.4268707377084173E-2</c:v>
                </c:pt>
                <c:pt idx="1514">
                  <c:v>2.4265775516333944E-2</c:v>
                </c:pt>
                <c:pt idx="1515">
                  <c:v>2.4262871536717169E-2</c:v>
                </c:pt>
                <c:pt idx="1516">
                  <c:v>2.4259995437992506E-2</c:v>
                </c:pt>
                <c:pt idx="1517">
                  <c:v>2.4257147219922347E-2</c:v>
                </c:pt>
                <c:pt idx="1518">
                  <c:v>2.4254326882271252E-2</c:v>
                </c:pt>
                <c:pt idx="1519">
                  <c:v>2.4251534424805335E-2</c:v>
                </c:pt>
                <c:pt idx="1520">
                  <c:v>2.4249639876880152E-2</c:v>
                </c:pt>
                <c:pt idx="1521">
                  <c:v>2.4246033149507892E-2</c:v>
                </c:pt>
                <c:pt idx="1522">
                  <c:v>2.4243324331221065E-2</c:v>
                </c:pt>
                <c:pt idx="1523">
                  <c:v>2.4240643392209014E-2</c:v>
                </c:pt>
                <c:pt idx="1524">
                  <c:v>2.4241183541422934E-2</c:v>
                </c:pt>
                <c:pt idx="1525">
                  <c:v>2.4234725301334841E-2</c:v>
                </c:pt>
                <c:pt idx="1526">
                  <c:v>2.4232767848615742E-2</c:v>
                </c:pt>
                <c:pt idx="1527">
                  <c:v>2.4230198424507961E-2</c:v>
                </c:pt>
                <c:pt idx="1528">
                  <c:v>2.4227656878588927E-2</c:v>
                </c:pt>
                <c:pt idx="1529">
                  <c:v>2.4225143210648611E-2</c:v>
                </c:pt>
                <c:pt idx="1530">
                  <c:v>2.4222657420478522E-2</c:v>
                </c:pt>
                <c:pt idx="1531">
                  <c:v>2.4220199507873238E-2</c:v>
                </c:pt>
                <c:pt idx="1532">
                  <c:v>2.4217769472629307E-2</c:v>
                </c:pt>
                <c:pt idx="1533">
                  <c:v>2.4215367314545683E-2</c:v>
                </c:pt>
                <c:pt idx="1534">
                  <c:v>2.4212993033423509E-2</c:v>
                </c:pt>
                <c:pt idx="1535">
                  <c:v>2.421064662906634E-2</c:v>
                </c:pt>
                <c:pt idx="1536">
                  <c:v>2.4208328101280142E-2</c:v>
                </c:pt>
                <c:pt idx="1537">
                  <c:v>2.4206037449872628E-2</c:v>
                </c:pt>
                <c:pt idx="1538">
                  <c:v>2.420377467465458E-2</c:v>
                </c:pt>
                <c:pt idx="1539">
                  <c:v>2.4204203748424882E-2</c:v>
                </c:pt>
                <c:pt idx="1540">
                  <c:v>2.4199332752040743E-2</c:v>
                </c:pt>
                <c:pt idx="1541">
                  <c:v>2.4197153604277023E-2</c:v>
                </c:pt>
                <c:pt idx="1542">
                  <c:v>2.4195002331967582E-2</c:v>
                </c:pt>
                <c:pt idx="1543">
                  <c:v>2.4192878934934364E-2</c:v>
                </c:pt>
                <c:pt idx="1544">
                  <c:v>2.419078341300173E-2</c:v>
                </c:pt>
                <c:pt idx="1545">
                  <c:v>2.4188715765996446E-2</c:v>
                </c:pt>
                <c:pt idx="1546">
                  <c:v>2.4186675993747259E-2</c:v>
                </c:pt>
                <c:pt idx="1547">
                  <c:v>2.418466409608553E-2</c:v>
                </c:pt>
                <c:pt idx="1548">
                  <c:v>2.4182680072844381E-2</c:v>
                </c:pt>
                <c:pt idx="1549">
                  <c:v>2.4180723923859997E-2</c:v>
                </c:pt>
                <c:pt idx="1550">
                  <c:v>2.4178795648970536E-2</c:v>
                </c:pt>
                <c:pt idx="1551">
                  <c:v>2.4176895248016125E-2</c:v>
                </c:pt>
                <c:pt idx="1552">
                  <c:v>2.4175022720839521E-2</c:v>
                </c:pt>
                <c:pt idx="1553">
                  <c:v>2.4173178067286544E-2</c:v>
                </c:pt>
                <c:pt idx="1554">
                  <c:v>2.4171361287203458E-2</c:v>
                </c:pt>
                <c:pt idx="1555">
                  <c:v>2.4169572380440679E-2</c:v>
                </c:pt>
                <c:pt idx="1556">
                  <c:v>2.4167811346849727E-2</c:v>
                </c:pt>
                <c:pt idx="1557">
                  <c:v>2.4166078186285401E-2</c:v>
                </c:pt>
                <c:pt idx="1558">
                  <c:v>2.416437289860382E-2</c:v>
                </c:pt>
                <c:pt idx="1559">
                  <c:v>2.4162695483663937E-2</c:v>
                </c:pt>
                <c:pt idx="1560">
                  <c:v>2.4161045941327352E-2</c:v>
                </c:pt>
                <c:pt idx="1561">
                  <c:v>2.4159424271456963E-2</c:v>
                </c:pt>
                <c:pt idx="1562">
                  <c:v>2.4157830473918961E-2</c:v>
                </c:pt>
                <c:pt idx="1563">
                  <c:v>2.4156264548581288E-2</c:v>
                </c:pt>
                <c:pt idx="1564">
                  <c:v>2.415472649531495E-2</c:v>
                </c:pt>
                <c:pt idx="1565">
                  <c:v>2.4153216313991834E-2</c:v>
                </c:pt>
                <c:pt idx="1566">
                  <c:v>2.4151734004487543E-2</c:v>
                </c:pt>
                <c:pt idx="1567">
                  <c:v>2.4150279566679214E-2</c:v>
                </c:pt>
                <c:pt idx="1568">
                  <c:v>2.4148853000446401E-2</c:v>
                </c:pt>
                <c:pt idx="1569">
                  <c:v>2.4147454305671057E-2</c:v>
                </c:pt>
                <c:pt idx="1570">
                  <c:v>2.4147338136955493E-2</c:v>
                </c:pt>
                <c:pt idx="1571">
                  <c:v>2.4144740530032877E-2</c:v>
                </c:pt>
                <c:pt idx="1572">
                  <c:v>2.4144695679760967E-2</c:v>
                </c:pt>
                <c:pt idx="1573">
                  <c:v>2.4142138238866104E-2</c:v>
                </c:pt>
                <c:pt idx="1574">
                  <c:v>2.4140878899689164E-2</c:v>
                </c:pt>
                <c:pt idx="1575">
                  <c:v>2.413964743130962E-2</c:v>
                </c:pt>
                <c:pt idx="1576">
                  <c:v>2.4138443833626292E-2</c:v>
                </c:pt>
                <c:pt idx="1577">
                  <c:v>2.4136445365053199E-2</c:v>
                </c:pt>
                <c:pt idx="1578">
                  <c:v>2.4137437297210487E-2</c:v>
                </c:pt>
                <c:pt idx="1579">
                  <c:v>2.4137066745036354E-2</c:v>
                </c:pt>
                <c:pt idx="1580">
                  <c:v>2.4135240830021432E-2</c:v>
                </c:pt>
                <c:pt idx="1581">
                  <c:v>2.4134184407313863E-2</c:v>
                </c:pt>
                <c:pt idx="1582">
                  <c:v>2.4133155858413316E-2</c:v>
                </c:pt>
                <c:pt idx="1583">
                  <c:v>2.4132155183234194E-2</c:v>
                </c:pt>
                <c:pt idx="1584">
                  <c:v>2.413193361499294E-2</c:v>
                </c:pt>
                <c:pt idx="1585">
                  <c:v>2.4130237453708497E-2</c:v>
                </c:pt>
                <c:pt idx="1586">
                  <c:v>2.4129320399202701E-2</c:v>
                </c:pt>
                <c:pt idx="1587">
                  <c:v>2.4128431218099024E-2</c:v>
                </c:pt>
                <c:pt idx="1588">
                  <c:v>2.412756991032362E-2</c:v>
                </c:pt>
                <c:pt idx="1589">
                  <c:v>2.4126736475804839E-2</c:v>
                </c:pt>
                <c:pt idx="1590">
                  <c:v>2.4126693746461262E-2</c:v>
                </c:pt>
                <c:pt idx="1591">
                  <c:v>2.4123955687030765E-2</c:v>
                </c:pt>
                <c:pt idx="1592">
                  <c:v>2.4124403411105368E-2</c:v>
                </c:pt>
                <c:pt idx="1593">
                  <c:v>2.4123681468942205E-2</c:v>
                </c:pt>
                <c:pt idx="1594">
                  <c:v>2.4122987399712213E-2</c:v>
                </c:pt>
                <c:pt idx="1595">
                  <c:v>2.412309375159883E-2</c:v>
                </c:pt>
                <c:pt idx="1596">
                  <c:v>2.412168287982239E-2</c:v>
                </c:pt>
                <c:pt idx="1597">
                  <c:v>2.412107242905431E-2</c:v>
                </c:pt>
                <c:pt idx="1598">
                  <c:v>2.4121268251109579E-2</c:v>
                </c:pt>
                <c:pt idx="1599">
                  <c:v>2.4119935145617184E-2</c:v>
                </c:pt>
                <c:pt idx="1600">
                  <c:v>2.4119408312853828E-2</c:v>
                </c:pt>
                <c:pt idx="1601">
                  <c:v>2.4118909352667962E-2</c:v>
                </c:pt>
                <c:pt idx="1602">
                  <c:v>2.4118438265017767E-2</c:v>
                </c:pt>
                <c:pt idx="1603">
                  <c:v>2.4117995049864904E-2</c:v>
                </c:pt>
                <c:pt idx="1604">
                  <c:v>2.4117579707171478E-2</c:v>
                </c:pt>
                <c:pt idx="1605">
                  <c:v>2.411719223690351E-2</c:v>
                </c:pt>
                <c:pt idx="1606">
                  <c:v>2.411683263902898E-2</c:v>
                </c:pt>
                <c:pt idx="1607">
                  <c:v>2.4117296968749445E-2</c:v>
                </c:pt>
                <c:pt idx="1608">
                  <c:v>2.4116197060341314E-2</c:v>
                </c:pt>
                <c:pt idx="1609">
                  <c:v>2.4115921079475473E-2</c:v>
                </c:pt>
                <c:pt idx="1610">
                  <c:v>2.4115672970897648E-2</c:v>
                </c:pt>
                <c:pt idx="1611">
                  <c:v>2.4116256684468772E-2</c:v>
                </c:pt>
                <c:pt idx="1612">
                  <c:v>2.4116066298677727E-2</c:v>
                </c:pt>
                <c:pt idx="1613">
                  <c:v>2.4115095878691907E-2</c:v>
                </c:pt>
                <c:pt idx="1614">
                  <c:v>2.4114959259079936E-2</c:v>
                </c:pt>
                <c:pt idx="1615">
                  <c:v>2.4114850511675393E-2</c:v>
                </c:pt>
                <c:pt idx="1616">
                  <c:v>2.4112329417400651E-2</c:v>
                </c:pt>
                <c:pt idx="1617">
                  <c:v>2.4115532480633826E-2</c:v>
                </c:pt>
                <c:pt idx="1618">
                  <c:v>2.4114691502626413E-2</c:v>
                </c:pt>
                <c:pt idx="1619">
                  <c:v>2.4114694243983856E-2</c:v>
                </c:pt>
                <c:pt idx="1620">
                  <c:v>2.4114724857526509E-2</c:v>
                </c:pt>
                <c:pt idx="1621">
                  <c:v>2.4114783343257208E-2</c:v>
                </c:pt>
                <c:pt idx="1622">
                  <c:v>2.4114088803784798E-2</c:v>
                </c:pt>
                <c:pt idx="1623">
                  <c:v>2.4114983931303437E-2</c:v>
                </c:pt>
                <c:pt idx="1624">
                  <c:v>2.4115126033636171E-2</c:v>
                </c:pt>
                <c:pt idx="1625">
                  <c:v>2.4115296008189843E-2</c:v>
                </c:pt>
                <c:pt idx="1626">
                  <c:v>2.4115493854979037E-2</c:v>
                </c:pt>
                <c:pt idx="1627">
                  <c:v>2.4115719574019881E-2</c:v>
                </c:pt>
                <c:pt idx="1628">
                  <c:v>2.4115973165331536E-2</c:v>
                </c:pt>
                <c:pt idx="1629">
                  <c:v>2.4116254628934915E-2</c:v>
                </c:pt>
                <c:pt idx="1630">
                  <c:v>2.4116563964853319E-2</c:v>
                </c:pt>
                <c:pt idx="1631">
                  <c:v>2.4116901173112455E-2</c:v>
                </c:pt>
                <c:pt idx="1632">
                  <c:v>2.4118112134803017E-2</c:v>
                </c:pt>
                <c:pt idx="1633">
                  <c:v>2.4117659206767922E-2</c:v>
                </c:pt>
                <c:pt idx="1634">
                  <c:v>2.411808003222763E-2</c:v>
                </c:pt>
                <c:pt idx="1635">
                  <c:v>2.4118528730153965E-2</c:v>
                </c:pt>
                <c:pt idx="1636">
                  <c:v>2.4119859260869011E-2</c:v>
                </c:pt>
                <c:pt idx="1637">
                  <c:v>2.4119509743559409E-2</c:v>
                </c:pt>
                <c:pt idx="1638">
                  <c:v>2.4120042059119974E-2</c:v>
                </c:pt>
                <c:pt idx="1639">
                  <c:v>2.4120602247310743E-2</c:v>
                </c:pt>
                <c:pt idx="1640">
                  <c:v>2.4121190308178535E-2</c:v>
                </c:pt>
                <c:pt idx="1641">
                  <c:v>2.4121806241771928E-2</c:v>
                </c:pt>
                <c:pt idx="1642">
                  <c:v>2.4121096557949435E-2</c:v>
                </c:pt>
                <c:pt idx="1643">
                  <c:v>2.4123121727343301E-2</c:v>
                </c:pt>
                <c:pt idx="1644">
                  <c:v>2.412382127943084E-2</c:v>
                </c:pt>
                <c:pt idx="1645">
                  <c:v>2.4125420951187519E-2</c:v>
                </c:pt>
                <c:pt idx="1646">
                  <c:v>2.4125304002500177E-2</c:v>
                </c:pt>
                <c:pt idx="1647">
                  <c:v>2.4126963504344248E-2</c:v>
                </c:pt>
                <c:pt idx="1648">
                  <c:v>2.4126898217843674E-2</c:v>
                </c:pt>
                <c:pt idx="1649">
                  <c:v>2.4127737135282733E-2</c:v>
                </c:pt>
                <c:pt idx="1650">
                  <c:v>2.412948639664584E-2</c:v>
                </c:pt>
                <c:pt idx="1651">
                  <c:v>2.4129498590043968E-2</c:v>
                </c:pt>
                <c:pt idx="1652">
                  <c:v>2.4130421127513162E-2</c:v>
                </c:pt>
                <c:pt idx="1653">
                  <c:v>2.4131371538475735E-2</c:v>
                </c:pt>
                <c:pt idx="1654">
                  <c:v>2.4132349823011406E-2</c:v>
                </c:pt>
                <c:pt idx="1655">
                  <c:v>2.4130679180697407E-2</c:v>
                </c:pt>
                <c:pt idx="1656">
                  <c:v>2.4134390013128743E-2</c:v>
                </c:pt>
                <c:pt idx="1657">
                  <c:v>2.4135451918880519E-2</c:v>
                </c:pt>
                <c:pt idx="1658">
                  <c:v>2.4136541698544307E-2</c:v>
                </c:pt>
                <c:pt idx="1659">
                  <c:v>2.4137659203964167E-2</c:v>
                </c:pt>
                <c:pt idx="1660">
                  <c:v>2.4138803693997596E-2</c:v>
                </c:pt>
                <c:pt idx="1661">
                  <c:v>2.4139974279253351E-2</c:v>
                </c:pt>
                <c:pt idx="1662">
                  <c:v>2.4141170070338031E-2</c:v>
                </c:pt>
                <c:pt idx="1663">
                  <c:v>2.4143297866986508E-2</c:v>
                </c:pt>
                <c:pt idx="1664">
                  <c:v>2.41409072934087E-2</c:v>
                </c:pt>
                <c:pt idx="1665">
                  <c:v>2.4144899784599282E-2</c:v>
                </c:pt>
                <c:pt idx="1666">
                  <c:v>2.4146187505019824E-2</c:v>
                </c:pt>
                <c:pt idx="1667">
                  <c:v>2.4147495984264779E-2</c:v>
                </c:pt>
                <c:pt idx="1668">
                  <c:v>2.4148824332924621E-2</c:v>
                </c:pt>
                <c:pt idx="1669">
                  <c:v>2.4150171661585465E-2</c:v>
                </c:pt>
                <c:pt idx="1670">
                  <c:v>2.4152452356357414E-2</c:v>
                </c:pt>
                <c:pt idx="1671">
                  <c:v>2.415291970123765E-2</c:v>
                </c:pt>
                <c:pt idx="1672">
                  <c:v>2.4154318633383142E-2</c:v>
                </c:pt>
                <c:pt idx="1673">
                  <c:v>2.4155732987837512E-2</c:v>
                </c:pt>
                <c:pt idx="1674">
                  <c:v>2.4158079309193049E-2</c:v>
                </c:pt>
                <c:pt idx="1675">
                  <c:v>2.4158604405934377E-2</c:v>
                </c:pt>
                <c:pt idx="1676">
                  <c:v>2.4160059690697046E-2</c:v>
                </c:pt>
                <c:pt idx="1677">
                  <c:v>2.4158772485918002E-2</c:v>
                </c:pt>
                <c:pt idx="1678">
                  <c:v>2.4163004964415476E-2</c:v>
                </c:pt>
                <c:pt idx="1679">
                  <c:v>2.4164493174463095E-2</c:v>
                </c:pt>
                <c:pt idx="1680">
                  <c:v>2.4165990580689356E-2</c:v>
                </c:pt>
                <c:pt idx="1681">
                  <c:v>2.4166308136639832E-2</c:v>
                </c:pt>
                <c:pt idx="1682">
                  <c:v>2.416782467245402E-2</c:v>
                </c:pt>
                <c:pt idx="1683">
                  <c:v>2.4169347490453939E-2</c:v>
                </c:pt>
                <c:pt idx="1684">
                  <c:v>2.4171094399224564E-2</c:v>
                </c:pt>
                <c:pt idx="1685">
                  <c:v>2.4172408396047364E-2</c:v>
                </c:pt>
                <c:pt idx="1686">
                  <c:v>2.4173944695147356E-2</c:v>
                </c:pt>
                <c:pt idx="1687">
                  <c:v>2.4175483699444288E-2</c:v>
                </c:pt>
                <c:pt idx="1688">
                  <c:v>2.4177244726827606E-2</c:v>
                </c:pt>
                <c:pt idx="1689">
                  <c:v>2.4178566246581944E-2</c:v>
                </c:pt>
                <c:pt idx="1690">
                  <c:v>2.4180108000884909E-2</c:v>
                </c:pt>
                <c:pt idx="1691">
                  <c:v>2.4181648883310179E-2</c:v>
                </c:pt>
                <c:pt idx="1692">
                  <c:v>2.418318799957541E-2</c:v>
                </c:pt>
                <c:pt idx="1693">
                  <c:v>2.418472445539278E-2</c:v>
                </c:pt>
                <c:pt idx="1694">
                  <c:v>2.4186257356468989E-2</c:v>
                </c:pt>
                <c:pt idx="1695">
                  <c:v>2.4187785808505488E-2</c:v>
                </c:pt>
                <c:pt idx="1696">
                  <c:v>2.4189308917198466E-2</c:v>
                </c:pt>
                <c:pt idx="1697">
                  <c:v>2.4191257909121276E-2</c:v>
                </c:pt>
                <c:pt idx="1698">
                  <c:v>2.4192335527311246E-2</c:v>
                </c:pt>
                <c:pt idx="1699">
                  <c:v>2.4194051063140147E-2</c:v>
                </c:pt>
                <c:pt idx="1700">
                  <c:v>2.4195330032269983E-2</c:v>
                </c:pt>
                <c:pt idx="1701">
                  <c:v>2.4196813009501189E-2</c:v>
                </c:pt>
                <c:pt idx="1702">
                  <c:v>2.4198494675074449E-2</c:v>
                </c:pt>
                <c:pt idx="1703">
                  <c:v>2.4199745941793402E-2</c:v>
                </c:pt>
                <c:pt idx="1704">
                  <c:v>2.4201194108169698E-2</c:v>
                </c:pt>
                <c:pt idx="1705">
                  <c:v>2.4202628882235608E-2</c:v>
                </c:pt>
                <c:pt idx="1706">
                  <c:v>2.4204049369636736E-2</c:v>
                </c:pt>
                <c:pt idx="1707">
                  <c:v>2.4205454676014964E-2</c:v>
                </c:pt>
                <c:pt idx="1708">
                  <c:v>2.4206843907008221E-2</c:v>
                </c:pt>
                <c:pt idx="1709">
                  <c:v>2.4208216168248968E-2</c:v>
                </c:pt>
                <c:pt idx="1710">
                  <c:v>2.4209570565366826E-2</c:v>
                </c:pt>
                <c:pt idx="1711">
                  <c:v>2.4210906353037548E-2</c:v>
                </c:pt>
                <c:pt idx="1712">
                  <c:v>2.4212223382136147E-2</c:v>
                </c:pt>
                <c:pt idx="1713">
                  <c:v>2.4213521652589703E-2</c:v>
                </c:pt>
                <c:pt idx="1714">
                  <c:v>2.4214801164326373E-2</c:v>
                </c:pt>
                <c:pt idx="1715">
                  <c:v>2.42162404935043E-2</c:v>
                </c:pt>
                <c:pt idx="1716">
                  <c:v>2.4217479807750485E-2</c:v>
                </c:pt>
                <c:pt idx="1717">
                  <c:v>2.4218527146523564E-2</c:v>
                </c:pt>
                <c:pt idx="1718">
                  <c:v>2.4219731622688177E-2</c:v>
                </c:pt>
                <c:pt idx="1719">
                  <c:v>2.4220917339789667E-2</c:v>
                </c:pt>
                <c:pt idx="1720">
                  <c:v>2.4222084297761674E-2</c:v>
                </c:pt>
                <c:pt idx="1721">
                  <c:v>2.4223232496539376E-2</c:v>
                </c:pt>
                <c:pt idx="1722">
                  <c:v>2.4224521753190401E-2</c:v>
                </c:pt>
                <c:pt idx="1723">
                  <c:v>2.4225472616257591E-2</c:v>
                </c:pt>
                <c:pt idx="1724">
                  <c:v>2.4226564537073274E-2</c:v>
                </c:pt>
                <c:pt idx="1725">
                  <c:v>2.4227637698444986E-2</c:v>
                </c:pt>
                <c:pt idx="1726">
                  <c:v>2.422884119775966E-2</c:v>
                </c:pt>
                <c:pt idx="1727">
                  <c:v>2.4229727742618664E-2</c:v>
                </c:pt>
                <c:pt idx="1728">
                  <c:v>2.4230744625304553E-2</c:v>
                </c:pt>
                <c:pt idx="1729">
                  <c:v>2.4231742748313675E-2</c:v>
                </c:pt>
                <c:pt idx="1730">
                  <c:v>2.4232722111590617E-2</c:v>
                </c:pt>
                <c:pt idx="1731">
                  <c:v>2.4233682715081067E-2</c:v>
                </c:pt>
                <c:pt idx="1732">
                  <c:v>2.4234624558731151E-2</c:v>
                </c:pt>
                <c:pt idx="1733">
                  <c:v>2.4235677980173721E-2</c:v>
                </c:pt>
                <c:pt idx="1734">
                  <c:v>2.4236579623991082E-2</c:v>
                </c:pt>
                <c:pt idx="1735">
                  <c:v>2.4237462507806454E-2</c:v>
                </c:pt>
                <c:pt idx="1736">
                  <c:v>2.4238326631571216E-2</c:v>
                </c:pt>
                <c:pt idx="1737">
                  <c:v>2.423917199523697E-2</c:v>
                </c:pt>
                <c:pt idx="1738">
                  <c:v>2.4239998598756848E-2</c:v>
                </c:pt>
                <c:pt idx="1739">
                  <c:v>2.4240806442084643E-2</c:v>
                </c:pt>
                <c:pt idx="1740">
                  <c:v>2.4241595525175456E-2</c:v>
                </c:pt>
                <c:pt idx="1741">
                  <c:v>2.4242365847985489E-2</c:v>
                </c:pt>
                <c:pt idx="1742">
                  <c:v>2.4243117410471599E-2</c:v>
                </c:pt>
                <c:pt idx="1743">
                  <c:v>2.4243850212591952E-2</c:v>
                </c:pt>
                <c:pt idx="1744">
                  <c:v>2.4244564254305601E-2</c:v>
                </c:pt>
                <c:pt idx="1745">
                  <c:v>2.4245259535573337E-2</c:v>
                </c:pt>
                <c:pt idx="1746">
                  <c:v>2.4245936056355964E-2</c:v>
                </c:pt>
                <c:pt idx="1747">
                  <c:v>2.4246778302303033E-2</c:v>
                </c:pt>
                <c:pt idx="1748">
                  <c:v>2.4247411941837299E-2</c:v>
                </c:pt>
                <c:pt idx="1749">
                  <c:v>2.4248026820766443E-2</c:v>
                </c:pt>
                <c:pt idx="1750">
                  <c:v>2.4248622939056733E-2</c:v>
                </c:pt>
                <c:pt idx="1751">
                  <c:v>2.4249200296674447E-2</c:v>
                </c:pt>
                <c:pt idx="1752">
                  <c:v>2.4249758893587832E-2</c:v>
                </c:pt>
                <c:pt idx="1753">
                  <c:v>2.4250298729765345E-2</c:v>
                </c:pt>
                <c:pt idx="1754">
                  <c:v>2.4250819805177425E-2</c:v>
                </c:pt>
                <c:pt idx="1755">
                  <c:v>2.4251322119794722E-2</c:v>
                </c:pt>
                <c:pt idx="1756">
                  <c:v>2.4251805673589207E-2</c:v>
                </c:pt>
                <c:pt idx="1757">
                  <c:v>2.425227046653438E-2</c:v>
                </c:pt>
                <c:pt idx="1758">
                  <c:v>2.4252716498603961E-2</c:v>
                </c:pt>
                <c:pt idx="1759">
                  <c:v>2.4255629028633513E-2</c:v>
                </c:pt>
                <c:pt idx="1760">
                  <c:v>2.4253552280018228E-2</c:v>
                </c:pt>
                <c:pt idx="1761">
                  <c:v>2.4253942029316706E-2</c:v>
                </c:pt>
                <c:pt idx="1762">
                  <c:v>2.4254313017646079E-2</c:v>
                </c:pt>
                <c:pt idx="1763">
                  <c:v>2.4254665244986633E-2</c:v>
                </c:pt>
                <c:pt idx="1764">
                  <c:v>2.4254998711318223E-2</c:v>
                </c:pt>
                <c:pt idx="1765">
                  <c:v>2.425531341662223E-2</c:v>
                </c:pt>
                <c:pt idx="1766">
                  <c:v>2.4255609360881357E-2</c:v>
                </c:pt>
                <c:pt idx="1767">
                  <c:v>2.4255886544078738E-2</c:v>
                </c:pt>
                <c:pt idx="1768">
                  <c:v>2.42561449661997E-2</c:v>
                </c:pt>
                <c:pt idx="1769">
                  <c:v>2.4256384627229354E-2</c:v>
                </c:pt>
                <c:pt idx="1770">
                  <c:v>2.4256605527154116E-2</c:v>
                </c:pt>
                <c:pt idx="1771">
                  <c:v>2.4256807665961944E-2</c:v>
                </c:pt>
                <c:pt idx="1772">
                  <c:v>2.4256991043641672E-2</c:v>
                </c:pt>
                <c:pt idx="1773">
                  <c:v>2.4257155660183001E-2</c:v>
                </c:pt>
                <c:pt idx="1774">
                  <c:v>2.4257301515576736E-2</c:v>
                </c:pt>
                <c:pt idx="1775">
                  <c:v>2.4257428609814773E-2</c:v>
                </c:pt>
                <c:pt idx="1776">
                  <c:v>2.4257536942890325E-2</c:v>
                </c:pt>
                <c:pt idx="1777">
                  <c:v>2.4257626514796821E-2</c:v>
                </c:pt>
                <c:pt idx="1778">
                  <c:v>2.4257697325529438E-2</c:v>
                </c:pt>
                <c:pt idx="1779">
                  <c:v>2.4257749375084462E-2</c:v>
                </c:pt>
                <c:pt idx="1780">
                  <c:v>2.425938676007193E-2</c:v>
                </c:pt>
                <c:pt idx="1781">
                  <c:v>2.4257797190650545E-2</c:v>
                </c:pt>
                <c:pt idx="1782">
                  <c:v>2.4257792956659193E-2</c:v>
                </c:pt>
                <c:pt idx="1783">
                  <c:v>2.4257769961484772E-2</c:v>
                </c:pt>
                <c:pt idx="1784">
                  <c:v>2.42576959209664E-2</c:v>
                </c:pt>
                <c:pt idx="1785">
                  <c:v>2.4259244963644469E-2</c:v>
                </c:pt>
                <c:pt idx="1786">
                  <c:v>2.4257588408880808E-2</c:v>
                </c:pt>
                <c:pt idx="1787">
                  <c:v>2.4257490368997527E-2</c:v>
                </c:pt>
                <c:pt idx="1788">
                  <c:v>2.4257373567947601E-2</c:v>
                </c:pt>
                <c:pt idx="1789">
                  <c:v>2.4257238005738032E-2</c:v>
                </c:pt>
                <c:pt idx="1790">
                  <c:v>2.4257083682376491E-2</c:v>
                </c:pt>
                <c:pt idx="1791">
                  <c:v>2.4256910597871297E-2</c:v>
                </c:pt>
                <c:pt idx="1792">
                  <c:v>2.4256718752232304E-2</c:v>
                </c:pt>
                <c:pt idx="1793">
                  <c:v>2.4256508145469809E-2</c:v>
                </c:pt>
                <c:pt idx="1794">
                  <c:v>2.4258623925915206E-2</c:v>
                </c:pt>
                <c:pt idx="1795">
                  <c:v>2.4258371726361357E-2</c:v>
                </c:pt>
                <c:pt idx="1796">
                  <c:v>2.4258100761980209E-2</c:v>
                </c:pt>
                <c:pt idx="1797">
                  <c:v>2.425781103278718E-2</c:v>
                </c:pt>
                <c:pt idx="1798">
                  <c:v>2.4257502538798128E-2</c:v>
                </c:pt>
                <c:pt idx="1799">
                  <c:v>2.4257175280030435E-2</c:v>
                </c:pt>
                <c:pt idx="1800">
                  <c:v>2.4257602619660132E-2</c:v>
                </c:pt>
                <c:pt idx="1801">
                  <c:v>2.4256464468234273E-2</c:v>
                </c:pt>
                <c:pt idx="1802">
                  <c:v>2.4253768436343724E-2</c:v>
                </c:pt>
                <c:pt idx="1803">
                  <c:v>2.4255678597558349E-2</c:v>
                </c:pt>
                <c:pt idx="1804">
                  <c:v>2.4255257515195021E-2</c:v>
                </c:pt>
                <c:pt idx="1805">
                  <c:v>2.4254817668178823E-2</c:v>
                </c:pt>
                <c:pt idx="1806">
                  <c:v>2.4255124212773801E-2</c:v>
                </c:pt>
                <c:pt idx="1807">
                  <c:v>2.4253881680289455E-2</c:v>
                </c:pt>
                <c:pt idx="1808">
                  <c:v>2.4253385539468417E-2</c:v>
                </c:pt>
                <c:pt idx="1809">
                  <c:v>2.4252870634100074E-2</c:v>
                </c:pt>
                <c:pt idx="1810">
                  <c:v>2.4252336964213531E-2</c:v>
                </c:pt>
                <c:pt idx="1811">
                  <c:v>2.425254281270817E-2</c:v>
                </c:pt>
                <c:pt idx="1812">
                  <c:v>2.4251213331005966E-2</c:v>
                </c:pt>
                <c:pt idx="1813">
                  <c:v>2.4250623367748154E-2</c:v>
                </c:pt>
                <c:pt idx="1814">
                  <c:v>2.4250014640097912E-2</c:v>
                </c:pt>
                <c:pt idx="1815">
                  <c:v>2.4247128267364675E-2</c:v>
                </c:pt>
                <c:pt idx="1816">
                  <c:v>2.4248740891758502E-2</c:v>
                </c:pt>
                <c:pt idx="1817">
                  <c:v>2.4248075871141014E-2</c:v>
                </c:pt>
                <c:pt idx="1818">
                  <c:v>2.4247392086274241E-2</c:v>
                </c:pt>
                <c:pt idx="1819">
                  <c:v>2.4247436757925279E-2</c:v>
                </c:pt>
                <c:pt idx="1820">
                  <c:v>2.4246714056309005E-2</c:v>
                </c:pt>
                <c:pt idx="1821">
                  <c:v>2.4245228146567904E-2</c:v>
                </c:pt>
                <c:pt idx="1822">
                  <c:v>2.4244469305099329E-2</c:v>
                </c:pt>
                <c:pt idx="1823">
                  <c:v>2.4243691699583049E-2</c:v>
                </c:pt>
                <c:pt idx="1824">
                  <c:v>2.4242895330064674E-2</c:v>
                </c:pt>
                <c:pt idx="1825">
                  <c:v>2.424281906845914E-2</c:v>
                </c:pt>
                <c:pt idx="1826">
                  <c:v>2.4241246299198251E-2</c:v>
                </c:pt>
                <c:pt idx="1827">
                  <c:v>2.4240393637942954E-2</c:v>
                </c:pt>
                <c:pt idx="1828">
                  <c:v>2.42395222128702E-2</c:v>
                </c:pt>
                <c:pt idx="1829">
                  <c:v>2.4238632024028213E-2</c:v>
                </c:pt>
                <c:pt idx="1830">
                  <c:v>2.4237723071467387E-2</c:v>
                </c:pt>
                <c:pt idx="1831">
                  <c:v>2.4236795355238764E-2</c:v>
                </c:pt>
                <c:pt idx="1832">
                  <c:v>2.4234983155477605E-2</c:v>
                </c:pt>
                <c:pt idx="1833">
                  <c:v>2.4234883631987322E-2</c:v>
                </c:pt>
                <c:pt idx="1834">
                  <c:v>2.423389962507181E-2</c:v>
                </c:pt>
                <c:pt idx="1835">
                  <c:v>2.4232896854703544E-2</c:v>
                </c:pt>
                <c:pt idx="1836">
                  <c:v>2.4233322116775025E-2</c:v>
                </c:pt>
                <c:pt idx="1837">
                  <c:v>2.4228668284493705E-2</c:v>
                </c:pt>
                <c:pt idx="1838">
                  <c:v>2.4229775963447251E-2</c:v>
                </c:pt>
                <c:pt idx="1839">
                  <c:v>2.4229417357132542E-2</c:v>
                </c:pt>
                <c:pt idx="1840">
                  <c:v>2.4227601553071149E-2</c:v>
                </c:pt>
                <c:pt idx="1841">
                  <c:v>2.4226486203202814E-2</c:v>
                </c:pt>
                <c:pt idx="1842">
                  <c:v>2.4225352090297924E-2</c:v>
                </c:pt>
                <c:pt idx="1843">
                  <c:v>2.4224199214419463E-2</c:v>
                </c:pt>
                <c:pt idx="1844">
                  <c:v>2.4223739714516978E-2</c:v>
                </c:pt>
                <c:pt idx="1845">
                  <c:v>2.4221837174003377E-2</c:v>
                </c:pt>
                <c:pt idx="1846">
                  <c:v>2.4218499483811988E-2</c:v>
                </c:pt>
                <c:pt idx="1847">
                  <c:v>2.4217275821225716E-2</c:v>
                </c:pt>
                <c:pt idx="1848">
                  <c:v>2.4216033399713635E-2</c:v>
                </c:pt>
                <c:pt idx="1849">
                  <c:v>2.4214772219343855E-2</c:v>
                </c:pt>
                <c:pt idx="1850">
                  <c:v>2.4213492280187328E-2</c:v>
                </c:pt>
                <c:pt idx="1851">
                  <c:v>2.4215002925455226E-2</c:v>
                </c:pt>
                <c:pt idx="1852">
                  <c:v>2.4210876125798971E-2</c:v>
                </c:pt>
                <c:pt idx="1853">
                  <c:v>2.4209539910712997E-2</c:v>
                </c:pt>
                <c:pt idx="1854">
                  <c:v>2.4208184937131332E-2</c:v>
                </c:pt>
                <c:pt idx="1855">
                  <c:v>2.4206811205129755E-2</c:v>
                </c:pt>
                <c:pt idx="1856">
                  <c:v>2.4205418714784478E-2</c:v>
                </c:pt>
                <c:pt idx="1857">
                  <c:v>2.4204007466172586E-2</c:v>
                </c:pt>
                <c:pt idx="1858">
                  <c:v>2.4202577459373806E-2</c:v>
                </c:pt>
                <c:pt idx="1859">
                  <c:v>2.420112869446675E-2</c:v>
                </c:pt>
                <c:pt idx="1860">
                  <c:v>2.4199661171532671E-2</c:v>
                </c:pt>
                <c:pt idx="1861">
                  <c:v>2.4198174890653259E-2</c:v>
                </c:pt>
                <c:pt idx="1862">
                  <c:v>2.419666985191108E-2</c:v>
                </c:pt>
                <c:pt idx="1863">
                  <c:v>2.4195146055390006E-2</c:v>
                </c:pt>
                <c:pt idx="1864">
                  <c:v>2.4193603501175016E-2</c:v>
                </c:pt>
                <c:pt idx="1865">
                  <c:v>2.4192042189351733E-2</c:v>
                </c:pt>
                <c:pt idx="1866">
                  <c:v>2.4190462120007548E-2</c:v>
                </c:pt>
                <c:pt idx="1867">
                  <c:v>2.4188863293230275E-2</c:v>
                </c:pt>
                <c:pt idx="1868">
                  <c:v>2.418724570910883E-2</c:v>
                </c:pt>
                <c:pt idx="1869">
                  <c:v>2.4185609367733226E-2</c:v>
                </c:pt>
                <c:pt idx="1870">
                  <c:v>2.4183954269195004E-2</c:v>
                </c:pt>
                <c:pt idx="1871">
                  <c:v>2.4182280413586145E-2</c:v>
                </c:pt>
                <c:pt idx="1872">
                  <c:v>2.4180587800999725E-2</c:v>
                </c:pt>
                <c:pt idx="1873">
                  <c:v>2.4178876431529918E-2</c:v>
                </c:pt>
                <c:pt idx="1874">
                  <c:v>2.4177146305272425E-2</c:v>
                </c:pt>
                <c:pt idx="1875">
                  <c:v>2.4175397422323389E-2</c:v>
                </c:pt>
                <c:pt idx="1876">
                  <c:v>2.4173629782780048E-2</c:v>
                </c:pt>
                <c:pt idx="1877">
                  <c:v>2.4171843386741176E-2</c:v>
                </c:pt>
                <c:pt idx="1878">
                  <c:v>2.417003823430619E-2</c:v>
                </c:pt>
                <c:pt idx="1879">
                  <c:v>2.4168214325575404E-2</c:v>
                </c:pt>
                <c:pt idx="1880">
                  <c:v>2.4166371660650433E-2</c:v>
                </c:pt>
                <c:pt idx="1881">
                  <c:v>2.4164510239634202E-2</c:v>
                </c:pt>
                <c:pt idx="1882">
                  <c:v>2.4164602732849958E-2</c:v>
                </c:pt>
                <c:pt idx="1883">
                  <c:v>2.416073112974277E-2</c:v>
                </c:pt>
                <c:pt idx="1884">
                  <c:v>2.4159846894506787E-2</c:v>
                </c:pt>
                <c:pt idx="1885">
                  <c:v>2.4156876996743171E-2</c:v>
                </c:pt>
                <c:pt idx="1886">
                  <c:v>2.4154921796845516E-2</c:v>
                </c:pt>
                <c:pt idx="1887">
                  <c:v>2.4152947841493903E-2</c:v>
                </c:pt>
                <c:pt idx="1888">
                  <c:v>2.415095513079871E-2</c:v>
                </c:pt>
                <c:pt idx="1889">
                  <c:v>2.414800749671224E-2</c:v>
                </c:pt>
                <c:pt idx="1890">
                  <c:v>2.4147913163673398E-2</c:v>
                </c:pt>
                <c:pt idx="1891">
                  <c:v>2.4146502552621414E-2</c:v>
                </c:pt>
                <c:pt idx="1892">
                  <c:v>2.4143785192689071E-2</c:v>
                </c:pt>
                <c:pt idx="1893">
                  <c:v>2.414169307132856E-2</c:v>
                </c:pt>
                <c:pt idx="1894">
                  <c:v>2.4139582192878432E-2</c:v>
                </c:pt>
                <c:pt idx="1895">
                  <c:v>2.4137452557457178E-2</c:v>
                </c:pt>
                <c:pt idx="1896">
                  <c:v>2.4135940762506313E-2</c:v>
                </c:pt>
                <c:pt idx="1897">
                  <c:v>2.4133137016177642E-2</c:v>
                </c:pt>
                <c:pt idx="1898">
                  <c:v>2.4130951110561565E-2</c:v>
                </c:pt>
                <c:pt idx="1899">
                  <c:v>2.4128746448457243E-2</c:v>
                </c:pt>
                <c:pt idx="1900">
                  <c:v>2.4126523029988394E-2</c:v>
                </c:pt>
                <c:pt idx="1901">
                  <c:v>2.4124910023625955E-2</c:v>
                </c:pt>
                <c:pt idx="1902">
                  <c:v>2.4120136196860459E-2</c:v>
                </c:pt>
                <c:pt idx="1903">
                  <c:v>2.4117178120379622E-2</c:v>
                </c:pt>
                <c:pt idx="1904">
                  <c:v>2.4117441794970582E-2</c:v>
                </c:pt>
                <c:pt idx="1905">
                  <c:v>2.4115124596566635E-2</c:v>
                </c:pt>
                <c:pt idx="1906">
                  <c:v>2.4112788642560713E-2</c:v>
                </c:pt>
                <c:pt idx="1907">
                  <c:v>2.4111054146446428E-2</c:v>
                </c:pt>
                <c:pt idx="1908">
                  <c:v>2.4108060468267207E-2</c:v>
                </c:pt>
                <c:pt idx="1909">
                  <c:v>2.4105668248244262E-2</c:v>
                </c:pt>
                <c:pt idx="1910">
                  <c:v>2.4103872992596382E-2</c:v>
                </c:pt>
                <c:pt idx="1911">
                  <c:v>2.4100827543116623E-2</c:v>
                </c:pt>
                <c:pt idx="1912">
                  <c:v>2.4098379058282667E-2</c:v>
                </c:pt>
                <c:pt idx="1913">
                  <c:v>2.4095911818784184E-2</c:v>
                </c:pt>
                <c:pt idx="1914">
                  <c:v>2.4093425824759922E-2</c:v>
                </c:pt>
                <c:pt idx="1915">
                  <c:v>2.4089095755143262E-2</c:v>
                </c:pt>
                <c:pt idx="1916">
                  <c:v>2.4088397573690565E-2</c:v>
                </c:pt>
                <c:pt idx="1917">
                  <c:v>2.4085855316927311E-2</c:v>
                </c:pt>
                <c:pt idx="1918">
                  <c:v>2.4083294306200882E-2</c:v>
                </c:pt>
                <c:pt idx="1919">
                  <c:v>2.4080714595086945E-2</c:v>
                </c:pt>
                <c:pt idx="1920">
                  <c:v>2.4078116450890374E-2</c:v>
                </c:pt>
                <c:pt idx="1921">
                  <c:v>2.4075500194344689E-2</c:v>
                </c:pt>
                <c:pt idx="1922">
                  <c:v>2.4072866146182544E-2</c:v>
                </c:pt>
                <c:pt idx="1923">
                  <c:v>2.4070811316495411E-2</c:v>
                </c:pt>
                <c:pt idx="1924">
                  <c:v>2.4068141372727163E-2</c:v>
                </c:pt>
                <c:pt idx="1925">
                  <c:v>2.4064860459283525E-2</c:v>
                </c:pt>
                <c:pt idx="1926">
                  <c:v>2.4062158451928446E-2</c:v>
                </c:pt>
                <c:pt idx="1927">
                  <c:v>2.405944025658073E-2</c:v>
                </c:pt>
                <c:pt idx="1928">
                  <c:v>2.4054933691149791E-2</c:v>
                </c:pt>
                <c:pt idx="1929">
                  <c:v>2.4054546200271098E-2</c:v>
                </c:pt>
                <c:pt idx="1930">
                  <c:v>2.405119174973511E-2</c:v>
                </c:pt>
                <c:pt idx="1931">
                  <c:v>2.4048412009557561E-2</c:v>
                </c:pt>
                <c:pt idx="1932">
                  <c:v>2.4045617684943902E-2</c:v>
                </c:pt>
                <c:pt idx="1933">
                  <c:v>2.4042809096596507E-2</c:v>
                </c:pt>
                <c:pt idx="1934">
                  <c:v>2.4037603971101017E-2</c:v>
                </c:pt>
                <c:pt idx="1935">
                  <c:v>2.4037150411498898E-2</c:v>
                </c:pt>
                <c:pt idx="1936">
                  <c:v>2.4034300956138621E-2</c:v>
                </c:pt>
                <c:pt idx="1937">
                  <c:v>2.4031438519826229E-2</c:v>
                </c:pt>
                <c:pt idx="1938">
                  <c:v>2.4028563423248845E-2</c:v>
                </c:pt>
                <c:pt idx="1939">
                  <c:v>2.4025675987091426E-2</c:v>
                </c:pt>
                <c:pt idx="1940">
                  <c:v>2.4022776532034124E-2</c:v>
                </c:pt>
                <c:pt idx="1941">
                  <c:v>2.4019865378755358E-2</c:v>
                </c:pt>
                <c:pt idx="1942">
                  <c:v>2.401694284792984E-2</c:v>
                </c:pt>
                <c:pt idx="1943">
                  <c:v>2.4014009260228359E-2</c:v>
                </c:pt>
                <c:pt idx="1944">
                  <c:v>2.4011641996385804E-2</c:v>
                </c:pt>
                <c:pt idx="1945">
                  <c:v>2.4008110196866099E-2</c:v>
                </c:pt>
                <c:pt idx="1946">
                  <c:v>2.4005145362530567E-2</c:v>
                </c:pt>
                <c:pt idx="1947">
                  <c:v>2.4002170753970008E-2</c:v>
                </c:pt>
                <c:pt idx="1948">
                  <c:v>2.3999761372137496E-2</c:v>
                </c:pt>
                <c:pt idx="1949">
                  <c:v>2.3996193496786632E-2</c:v>
                </c:pt>
                <c:pt idx="1950">
                  <c:v>2.3993191489460743E-2</c:v>
                </c:pt>
                <c:pt idx="1951">
                  <c:v>2.3990180990504789E-2</c:v>
                </c:pt>
                <c:pt idx="1952">
                  <c:v>2.3987162320558409E-2</c:v>
                </c:pt>
                <c:pt idx="1953">
                  <c:v>2.3981259206259448E-2</c:v>
                </c:pt>
                <c:pt idx="1954">
                  <c:v>2.3979386696534311E-2</c:v>
                </c:pt>
                <c:pt idx="1955">
                  <c:v>2.3978060491117208E-2</c:v>
                </c:pt>
                <c:pt idx="1956">
                  <c:v>2.3975583120248629E-2</c:v>
                </c:pt>
                <c:pt idx="1957">
                  <c:v>2.3971957628099651E-2</c:v>
                </c:pt>
                <c:pt idx="1958">
                  <c:v>2.396889666543724E-2</c:v>
                </c:pt>
                <c:pt idx="1959">
                  <c:v>2.3966399313136228E-2</c:v>
                </c:pt>
                <c:pt idx="1960">
                  <c:v>2.3962757280874002E-2</c:v>
                </c:pt>
                <c:pt idx="1961">
                  <c:v>2.3959679500188649E-2</c:v>
                </c:pt>
                <c:pt idx="1962">
                  <c:v>2.395716513847913E-2</c:v>
                </c:pt>
                <c:pt idx="1963">
                  <c:v>2.3953509365022694E-2</c:v>
                </c:pt>
                <c:pt idx="1964">
                  <c:v>2.3950417651734258E-2</c:v>
                </c:pt>
                <c:pt idx="1965">
                  <c:v>2.3947321935431663E-2</c:v>
                </c:pt>
                <c:pt idx="1966">
                  <c:v>2.3944222536700754E-2</c:v>
                </c:pt>
                <c:pt idx="1967">
                  <c:v>2.3939419953447841E-2</c:v>
                </c:pt>
                <c:pt idx="1968">
                  <c:v>2.3938013974282357E-2</c:v>
                </c:pt>
                <c:pt idx="1969">
                  <c:v>2.39349054517487E-2</c:v>
                </c:pt>
                <c:pt idx="1970">
                  <c:v>2.3931794529094611E-2</c:v>
                </c:pt>
                <c:pt idx="1971">
                  <c:v>2.3928681516918293E-2</c:v>
                </c:pt>
                <c:pt idx="1972">
                  <c:v>2.392556655837912E-2</c:v>
                </c:pt>
                <c:pt idx="1973">
                  <c:v>2.3922449657699546E-2</c:v>
                </c:pt>
                <c:pt idx="1974">
                  <c:v>2.3919330814898089E-2</c:v>
                </c:pt>
                <c:pt idx="1975">
                  <c:v>2.3916773870145659E-2</c:v>
                </c:pt>
                <c:pt idx="1976">
                  <c:v>2.3911396764800454E-2</c:v>
                </c:pt>
                <c:pt idx="1977">
                  <c:v>2.3909962633944706E-2</c:v>
                </c:pt>
                <c:pt idx="1978">
                  <c:v>2.3906836022837358E-2</c:v>
                </c:pt>
                <c:pt idx="1979">
                  <c:v>2.3903707469699605E-2</c:v>
                </c:pt>
                <c:pt idx="1980">
                  <c:v>2.3900576974548435E-2</c:v>
                </c:pt>
                <c:pt idx="1981">
                  <c:v>2.3897444537403233E-2</c:v>
                </c:pt>
                <c:pt idx="1982">
                  <c:v>2.3894871590561109E-2</c:v>
                </c:pt>
                <c:pt idx="1983">
                  <c:v>2.3891173837201306E-2</c:v>
                </c:pt>
                <c:pt idx="1984">
                  <c:v>2.3888035574181173E-2</c:v>
                </c:pt>
                <c:pt idx="1985">
                  <c:v>2.3884895369239757E-2</c:v>
                </c:pt>
                <c:pt idx="1986">
                  <c:v>2.3882313276560006E-2</c:v>
                </c:pt>
                <c:pt idx="1987">
                  <c:v>2.3878609133664731E-2</c:v>
                </c:pt>
                <c:pt idx="1988">
                  <c:v>2.3875463103067936E-2</c:v>
                </c:pt>
                <c:pt idx="1989">
                  <c:v>2.387063802105267E-2</c:v>
                </c:pt>
                <c:pt idx="1990">
                  <c:v>2.386916521634725E-2</c:v>
                </c:pt>
                <c:pt idx="1991">
                  <c:v>2.3866013360259734E-2</c:v>
                </c:pt>
                <c:pt idx="1992">
                  <c:v>2.3862859562379008E-2</c:v>
                </c:pt>
                <c:pt idx="1993">
                  <c:v>2.3857235761400284E-2</c:v>
                </c:pt>
                <c:pt idx="1994">
                  <c:v>2.385407793875231E-2</c:v>
                </c:pt>
                <c:pt idx="1995">
                  <c:v>2.3850918174571158E-2</c:v>
                </c:pt>
                <c:pt idx="1996">
                  <c:v>2.384730463814283E-2</c:v>
                </c:pt>
                <c:pt idx="1997">
                  <c:v>2.3844592821682675E-2</c:v>
                </c:pt>
                <c:pt idx="1998">
                  <c:v>2.3841427233011917E-2</c:v>
                </c:pt>
                <c:pt idx="1999">
                  <c:v>2.3838259702881125E-2</c:v>
                </c:pt>
                <c:pt idx="2000">
                  <c:v>2.3834637291172234E-2</c:v>
                </c:pt>
                <c:pt idx="2001">
                  <c:v>2.3831918818313688E-2</c:v>
                </c:pt>
                <c:pt idx="2002">
                  <c:v>2.3829299859088875E-2</c:v>
                </c:pt>
                <c:pt idx="2003">
                  <c:v>2.3826124216958629E-2</c:v>
                </c:pt>
                <c:pt idx="2004">
                  <c:v>2.3822946633362166E-2</c:v>
                </c:pt>
                <c:pt idx="2005">
                  <c:v>2.3819767108317604E-2</c:v>
                </c:pt>
                <c:pt idx="2006">
                  <c:v>2.3816585641843729E-2</c:v>
                </c:pt>
                <c:pt idx="2007">
                  <c:v>2.3813402233958451E-2</c:v>
                </c:pt>
                <c:pt idx="2008">
                  <c:v>2.3809306428307093E-2</c:v>
                </c:pt>
                <c:pt idx="2009">
                  <c:v>2.380702959402882E-2</c:v>
                </c:pt>
                <c:pt idx="2010">
                  <c:v>2.3803840362020937E-2</c:v>
                </c:pt>
                <c:pt idx="2011">
                  <c:v>2.3800193148294495E-2</c:v>
                </c:pt>
                <c:pt idx="2012">
                  <c:v>2.3797456074012957E-2</c:v>
                </c:pt>
                <c:pt idx="2013">
                  <c:v>2.379426101804933E-2</c:v>
                </c:pt>
                <c:pt idx="2014">
                  <c:v>2.3790607148441358E-2</c:v>
                </c:pt>
                <c:pt idx="2015">
                  <c:v>2.3787865082296286E-2</c:v>
                </c:pt>
                <c:pt idx="2016">
                  <c:v>2.3784664202543559E-2</c:v>
                </c:pt>
                <c:pt idx="2017">
                  <c:v>2.3781461381564853E-2</c:v>
                </c:pt>
                <c:pt idx="2018">
                  <c:v>2.3778256619379393E-2</c:v>
                </c:pt>
                <c:pt idx="2019">
                  <c:v>2.3775049916004425E-2</c:v>
                </c:pt>
                <c:pt idx="2020">
                  <c:v>2.3771841271460044E-2</c:v>
                </c:pt>
                <c:pt idx="2021">
                  <c:v>2.3768630685763729E-2</c:v>
                </c:pt>
                <c:pt idx="2022">
                  <c:v>2.3765418158934473E-2</c:v>
                </c:pt>
                <c:pt idx="2023">
                  <c:v>2.3762203690991066E-2</c:v>
                </c:pt>
                <c:pt idx="2024">
                  <c:v>2.3758987281952065E-2</c:v>
                </c:pt>
                <c:pt idx="2025">
                  <c:v>2.3755768931836042E-2</c:v>
                </c:pt>
                <c:pt idx="2026">
                  <c:v>2.3752548640661772E-2</c:v>
                </c:pt>
                <c:pt idx="2027">
                  <c:v>2.3748865931108944E-2</c:v>
                </c:pt>
                <c:pt idx="2028">
                  <c:v>2.3745641480587054E-2</c:v>
                </c:pt>
                <c:pt idx="2029">
                  <c:v>2.3742876120976246E-2</c:v>
                </c:pt>
                <c:pt idx="2030">
                  <c:v>2.373964806575574E-2</c:v>
                </c:pt>
                <c:pt idx="2031">
                  <c:v>2.3736418069570251E-2</c:v>
                </c:pt>
                <c:pt idx="2032">
                  <c:v>2.3733186132439216E-2</c:v>
                </c:pt>
                <c:pt idx="2033">
                  <c:v>2.3729952254380324E-2</c:v>
                </c:pt>
                <c:pt idx="2034">
                  <c:v>2.3726254017120724E-2</c:v>
                </c:pt>
                <c:pt idx="2035">
                  <c:v>2.3723478675556291E-2</c:v>
                </c:pt>
                <c:pt idx="2036">
                  <c:v>2.3720238974828715E-2</c:v>
                </c:pt>
                <c:pt idx="2037">
                  <c:v>2.371699733324863E-2</c:v>
                </c:pt>
                <c:pt idx="2038">
                  <c:v>2.371329022348477E-2</c:v>
                </c:pt>
                <c:pt idx="2039">
                  <c:v>2.3710508227607389E-2</c:v>
                </c:pt>
                <c:pt idx="2040">
                  <c:v>2.3707260763583576E-2</c:v>
                </c:pt>
                <c:pt idx="2041">
                  <c:v>2.3704011358783042E-2</c:v>
                </c:pt>
                <c:pt idx="2042">
                  <c:v>2.3700760013224357E-2</c:v>
                </c:pt>
                <c:pt idx="2043">
                  <c:v>2.3697506726926949E-2</c:v>
                </c:pt>
                <c:pt idx="2044">
                  <c:v>2.3694251499908739E-2</c:v>
                </c:pt>
                <c:pt idx="2045">
                  <c:v>2.3690528864091429E-2</c:v>
                </c:pt>
                <c:pt idx="2046">
                  <c:v>2.3687269478450481E-2</c:v>
                </c:pt>
                <c:pt idx="2047">
                  <c:v>2.3684008152148567E-2</c:v>
                </c:pt>
                <c:pt idx="2048">
                  <c:v>2.3680744885204906E-2</c:v>
                </c:pt>
                <c:pt idx="2049">
                  <c:v>2.3677479677637846E-2</c:v>
                </c:pt>
                <c:pt idx="2050">
                  <c:v>2.3674212529467047E-2</c:v>
                </c:pt>
                <c:pt idx="2051">
                  <c:v>2.3670943440710846E-2</c:v>
                </c:pt>
                <c:pt idx="2052">
                  <c:v>2.3667672411388469E-2</c:v>
                </c:pt>
                <c:pt idx="2053">
                  <c:v>2.3664399441518696E-2</c:v>
                </c:pt>
                <c:pt idx="2054">
                  <c:v>2.3660588325141649E-2</c:v>
                </c:pt>
                <c:pt idx="2055">
                  <c:v>2.3657311825631803E-2</c:v>
                </c:pt>
                <c:pt idx="2056">
                  <c:v>2.3654033385727375E-2</c:v>
                </c:pt>
                <c:pt idx="2057">
                  <c:v>2.3650753005446976E-2</c:v>
                </c:pt>
                <c:pt idx="2058">
                  <c:v>2.3647470684809661E-2</c:v>
                </c:pt>
                <c:pt idx="2059">
                  <c:v>2.364324770717019E-2</c:v>
                </c:pt>
                <c:pt idx="2060">
                  <c:v>2.3642096871069739E-2</c:v>
                </c:pt>
                <c:pt idx="2061">
                  <c:v>2.3636672255541523E-2</c:v>
                </c:pt>
                <c:pt idx="2062">
                  <c:v>2.3633381619304603E-2</c:v>
                </c:pt>
                <c:pt idx="2063">
                  <c:v>2.3630089042811286E-2</c:v>
                </c:pt>
                <c:pt idx="2064">
                  <c:v>2.3626794526081071E-2</c:v>
                </c:pt>
                <c:pt idx="2065">
                  <c:v>2.3623498069132345E-2</c:v>
                </c:pt>
                <c:pt idx="2066">
                  <c:v>2.3620199671984386E-2</c:v>
                </c:pt>
                <c:pt idx="2067">
                  <c:v>2.3616899334656685E-2</c:v>
                </c:pt>
                <c:pt idx="2068">
                  <c:v>2.3613597057167635E-2</c:v>
                </c:pt>
                <c:pt idx="2069">
                  <c:v>2.3610292839536952E-2</c:v>
                </c:pt>
                <c:pt idx="2070">
                  <c:v>2.3606986681783248E-2</c:v>
                </c:pt>
                <c:pt idx="2071">
                  <c:v>2.3603678583926448E-2</c:v>
                </c:pt>
                <c:pt idx="2072">
                  <c:v>2.3600368545984737E-2</c:v>
                </c:pt>
                <c:pt idx="2073">
                  <c:v>2.3597056567977823E-2</c:v>
                </c:pt>
                <c:pt idx="2074">
                  <c:v>2.3593742649924535E-2</c:v>
                </c:pt>
                <c:pt idx="2075">
                  <c:v>2.3590426791844369E-2</c:v>
                </c:pt>
                <c:pt idx="2076">
                  <c:v>2.3587108993756378E-2</c:v>
                </c:pt>
                <c:pt idx="2077">
                  <c:v>2.3583789255679614E-2</c:v>
                </c:pt>
                <c:pt idx="2078">
                  <c:v>2.358046757763357E-2</c:v>
                </c:pt>
                <c:pt idx="2079">
                  <c:v>2.3577143959637517E-2</c:v>
                </c:pt>
                <c:pt idx="2080">
                  <c:v>2.3573818401710068E-2</c:v>
                </c:pt>
                <c:pt idx="2081">
                  <c:v>2.3570490903870939E-2</c:v>
                </c:pt>
                <c:pt idx="2082">
                  <c:v>2.3567161466139398E-2</c:v>
                </c:pt>
                <c:pt idx="2083">
                  <c:v>2.3563830088534278E-2</c:v>
                </c:pt>
                <c:pt idx="2084">
                  <c:v>2.3560496771075731E-2</c:v>
                </c:pt>
                <c:pt idx="2085">
                  <c:v>2.3557161513781934E-2</c:v>
                </c:pt>
                <c:pt idx="2086">
                  <c:v>2.3553824316673033E-2</c:v>
                </c:pt>
                <c:pt idx="2087">
                  <c:v>2.3550485179767863E-2</c:v>
                </c:pt>
                <c:pt idx="2088">
                  <c:v>2.3547144103086136E-2</c:v>
                </c:pt>
                <c:pt idx="2089">
                  <c:v>2.3543801086646464E-2</c:v>
                </c:pt>
                <c:pt idx="2090">
                  <c:v>2.3540456130469213E-2</c:v>
                </c:pt>
                <c:pt idx="2091">
                  <c:v>2.3537109234573007E-2</c:v>
                </c:pt>
                <c:pt idx="2092">
                  <c:v>2.3534327092323164E-2</c:v>
                </c:pt>
                <c:pt idx="2093">
                  <c:v>2.353040962370145E-2</c:v>
                </c:pt>
                <c:pt idx="2094">
                  <c:v>2.3527056908765089E-2</c:v>
                </c:pt>
                <c:pt idx="2095">
                  <c:v>2.3523702254187293E-2</c:v>
                </c:pt>
                <c:pt idx="2096">
                  <c:v>2.3522951866079618E-2</c:v>
                </c:pt>
                <c:pt idx="2097">
                  <c:v>2.3516466205930207E-2</c:v>
                </c:pt>
                <c:pt idx="2098">
                  <c:v>2.3513626652800653E-2</c:v>
                </c:pt>
                <c:pt idx="2099">
                  <c:v>2.3510264239852034E-2</c:v>
                </c:pt>
                <c:pt idx="2100">
                  <c:v>2.3506899887359219E-2</c:v>
                </c:pt>
                <c:pt idx="2101">
                  <c:v>2.3503533595341915E-2</c:v>
                </c:pt>
                <c:pt idx="2102">
                  <c:v>2.3500165363818961E-2</c:v>
                </c:pt>
                <c:pt idx="2103">
                  <c:v>2.3496795192810723E-2</c:v>
                </c:pt>
                <c:pt idx="2104">
                  <c:v>2.3493423082336037E-2</c:v>
                </c:pt>
                <c:pt idx="2105">
                  <c:v>2.3490049032414605E-2</c:v>
                </c:pt>
                <c:pt idx="2106">
                  <c:v>2.3486673043065929E-2</c:v>
                </c:pt>
                <c:pt idx="2107">
                  <c:v>2.3483295114309712E-2</c:v>
                </c:pt>
                <c:pt idx="2108">
                  <c:v>2.3479915246165228E-2</c:v>
                </c:pt>
                <c:pt idx="2109">
                  <c:v>2.3476533438652188E-2</c:v>
                </c:pt>
                <c:pt idx="2110">
                  <c:v>2.3473149691790304E-2</c:v>
                </c:pt>
                <c:pt idx="2111">
                  <c:v>2.3471827628589351E-2</c:v>
                </c:pt>
                <c:pt idx="2112">
                  <c:v>2.3466376380097305E-2</c:v>
                </c:pt>
                <c:pt idx="2113">
                  <c:v>2.3462986815305609E-2</c:v>
                </c:pt>
                <c:pt idx="2114">
                  <c:v>2.3459595311243035E-2</c:v>
                </c:pt>
                <c:pt idx="2115">
                  <c:v>2.3456201867929728E-2</c:v>
                </c:pt>
                <c:pt idx="2116">
                  <c:v>2.3452806485384961E-2</c:v>
                </c:pt>
                <c:pt idx="2117">
                  <c:v>2.3449409163628223E-2</c:v>
                </c:pt>
                <c:pt idx="2118">
                  <c:v>2.3446009902679445E-2</c:v>
                </c:pt>
                <c:pt idx="2119">
                  <c:v>2.344260870255812E-2</c:v>
                </c:pt>
                <c:pt idx="2120">
                  <c:v>2.3439205563283737E-2</c:v>
                </c:pt>
                <c:pt idx="2121">
                  <c:v>2.3435800484876666E-2</c:v>
                </c:pt>
                <c:pt idx="2122">
                  <c:v>2.3432393467355955E-2</c:v>
                </c:pt>
                <c:pt idx="2123">
                  <c:v>2.3428984510741539E-2</c:v>
                </c:pt>
                <c:pt idx="2124">
                  <c:v>2.3425573615053343E-2</c:v>
                </c:pt>
                <c:pt idx="2125">
                  <c:v>2.3422160780310425E-2</c:v>
                </c:pt>
                <c:pt idx="2126">
                  <c:v>2.3418746006533146E-2</c:v>
                </c:pt>
                <c:pt idx="2127">
                  <c:v>2.3415329293741002E-2</c:v>
                </c:pt>
                <c:pt idx="2128">
                  <c:v>2.3411910641954137E-2</c:v>
                </c:pt>
                <c:pt idx="2129">
                  <c:v>2.3408490051191829E-2</c:v>
                </c:pt>
                <c:pt idx="2130">
                  <c:v>2.3405067521474004E-2</c:v>
                </c:pt>
                <c:pt idx="2131">
                  <c:v>2.3401643052820373E-2</c:v>
                </c:pt>
                <c:pt idx="2132">
                  <c:v>2.3398216645251081E-2</c:v>
                </c:pt>
                <c:pt idx="2133">
                  <c:v>2.3394788298785624E-2</c:v>
                </c:pt>
                <c:pt idx="2134">
                  <c:v>2.3391358013443931E-2</c:v>
                </c:pt>
                <c:pt idx="2135">
                  <c:v>2.3387925789245926E-2</c:v>
                </c:pt>
                <c:pt idx="2136">
                  <c:v>2.3384491626211545E-2</c:v>
                </c:pt>
                <c:pt idx="2137">
                  <c:v>2.3381055524360275E-2</c:v>
                </c:pt>
                <c:pt idx="2138">
                  <c:v>2.3377617483712265E-2</c:v>
                </c:pt>
                <c:pt idx="2139">
                  <c:v>2.3374177504287445E-2</c:v>
                </c:pt>
                <c:pt idx="2140">
                  <c:v>2.3370735586105307E-2</c:v>
                </c:pt>
                <c:pt idx="2141">
                  <c:v>2.3367291729186435E-2</c:v>
                </c:pt>
                <c:pt idx="2142">
                  <c:v>2.3364363044617219E-2</c:v>
                </c:pt>
                <c:pt idx="2143">
                  <c:v>2.3360398199216679E-2</c:v>
                </c:pt>
                <c:pt idx="2144">
                  <c:v>2.3357463644604604E-2</c:v>
                </c:pt>
                <c:pt idx="2145">
                  <c:v>2.3353496914537825E-2</c:v>
                </c:pt>
                <c:pt idx="2146">
                  <c:v>2.3350043364232038E-2</c:v>
                </c:pt>
                <c:pt idx="2147">
                  <c:v>2.3346587875309095E-2</c:v>
                </c:pt>
                <c:pt idx="2148">
                  <c:v>2.3343130447788706E-2</c:v>
                </c:pt>
                <c:pt idx="2149">
                  <c:v>2.3337198919033634E-2</c:v>
                </c:pt>
                <c:pt idx="2150">
                  <c:v>2.3336718913153493E-2</c:v>
                </c:pt>
                <c:pt idx="2151">
                  <c:v>2.3333756175696573E-2</c:v>
                </c:pt>
                <c:pt idx="2152">
                  <c:v>2.3329788492735235E-2</c:v>
                </c:pt>
                <c:pt idx="2153">
                  <c:v>2.3326320374504054E-2</c:v>
                </c:pt>
                <c:pt idx="2154">
                  <c:v>2.3322850317618295E-2</c:v>
                </c:pt>
                <c:pt idx="2155">
                  <c:v>2.3319378322098214E-2</c:v>
                </c:pt>
                <c:pt idx="2156">
                  <c:v>2.3316404087971625E-2</c:v>
                </c:pt>
                <c:pt idx="2157">
                  <c:v>2.3312428515235462E-2</c:v>
                </c:pt>
                <c:pt idx="2158">
                  <c:v>2.330895070393374E-2</c:v>
                </c:pt>
                <c:pt idx="2159">
                  <c:v>2.330547095407785E-2</c:v>
                </c:pt>
                <c:pt idx="2160">
                  <c:v>2.3301989265688917E-2</c:v>
                </c:pt>
                <c:pt idx="2161">
                  <c:v>2.3298505638787204E-2</c:v>
                </c:pt>
                <c:pt idx="2162">
                  <c:v>2.3295517606358899E-2</c:v>
                </c:pt>
                <c:pt idx="2163">
                  <c:v>2.3288544870157725E-2</c:v>
                </c:pt>
                <c:pt idx="2164">
                  <c:v>2.3288043127205529E-2</c:v>
                </c:pt>
                <c:pt idx="2165">
                  <c:v>2.3284551746454153E-2</c:v>
                </c:pt>
                <c:pt idx="2166">
                  <c:v>2.3279570087584373E-2</c:v>
                </c:pt>
                <c:pt idx="2167">
                  <c:v>2.3277563169736719E-2</c:v>
                </c:pt>
                <c:pt idx="2168">
                  <c:v>2.3274065973811171E-2</c:v>
                </c:pt>
                <c:pt idx="2169">
                  <c:v>2.3270566839535108E-2</c:v>
                </c:pt>
                <c:pt idx="2170">
                  <c:v>2.3267560405494769E-2</c:v>
                </c:pt>
                <c:pt idx="2171">
                  <c:v>2.3263562756012022E-2</c:v>
                </c:pt>
                <c:pt idx="2172">
                  <c:v>2.3260057806806168E-2</c:v>
                </c:pt>
                <c:pt idx="2173">
                  <c:v>2.3256550919331039E-2</c:v>
                </c:pt>
                <c:pt idx="2174">
                  <c:v>2.3253042093606898E-2</c:v>
                </c:pt>
                <c:pt idx="2175">
                  <c:v>2.3249531329654211E-2</c:v>
                </c:pt>
                <c:pt idx="2176">
                  <c:v>2.3246018627493894E-2</c:v>
                </c:pt>
                <c:pt idx="2177">
                  <c:v>2.3242503987145762E-2</c:v>
                </c:pt>
                <c:pt idx="2178">
                  <c:v>2.3238987408630514E-2</c:v>
                </c:pt>
                <c:pt idx="2179">
                  <c:v>2.3235468892887339E-2</c:v>
                </c:pt>
                <c:pt idx="2180">
                  <c:v>2.3231948444529877E-2</c:v>
                </c:pt>
                <c:pt idx="2181">
                  <c:v>2.3228426069090268E-2</c:v>
                </c:pt>
                <c:pt idx="2182">
                  <c:v>2.3224901772101094E-2</c:v>
                </c:pt>
                <c:pt idx="2183">
                  <c:v>2.3221865491909625E-2</c:v>
                </c:pt>
                <c:pt idx="2184">
                  <c:v>2.321833700921664E-2</c:v>
                </c:pt>
                <c:pt idx="2185">
                  <c:v>2.3214317407156702E-2</c:v>
                </c:pt>
                <c:pt idx="2186">
                  <c:v>2.3210785479290015E-2</c:v>
                </c:pt>
                <c:pt idx="2187">
                  <c:v>2.3207251657534036E-2</c:v>
                </c:pt>
                <c:pt idx="2188">
                  <c:v>2.3202251440846745E-2</c:v>
                </c:pt>
                <c:pt idx="2189">
                  <c:v>2.3200666140938651E-2</c:v>
                </c:pt>
                <c:pt idx="2190">
                  <c:v>2.3196638884247153E-2</c:v>
                </c:pt>
                <c:pt idx="2191">
                  <c:v>2.3193097542251701E-2</c:v>
                </c:pt>
                <c:pt idx="2192">
                  <c:v>2.3189554334024826E-2</c:v>
                </c:pt>
                <c:pt idx="2193">
                  <c:v>2.318600926509911E-2</c:v>
                </c:pt>
                <c:pt idx="2194">
                  <c:v>2.3179969903240484E-2</c:v>
                </c:pt>
                <c:pt idx="2195">
                  <c:v>2.3178913567275791E-2</c:v>
                </c:pt>
                <c:pt idx="2196">
                  <c:v>2.3175362949440732E-2</c:v>
                </c:pt>
                <c:pt idx="2197">
                  <c:v>2.317181049303213E-2</c:v>
                </c:pt>
                <c:pt idx="2198">
                  <c:v>2.3168256203581032E-2</c:v>
                </c:pt>
                <c:pt idx="2199">
                  <c:v>2.3164700086618063E-2</c:v>
                </c:pt>
                <c:pt idx="2200">
                  <c:v>2.3162109933670773E-2</c:v>
                </c:pt>
                <c:pt idx="2201">
                  <c:v>2.3156131670615778E-2</c:v>
                </c:pt>
                <c:pt idx="2202">
                  <c:v>2.3154020825971042E-2</c:v>
                </c:pt>
                <c:pt idx="2203">
                  <c:v>2.3150940302209183E-2</c:v>
                </c:pt>
                <c:pt idx="2204">
                  <c:v>2.3146892282716717E-2</c:v>
                </c:pt>
                <c:pt idx="2205">
                  <c:v>2.3143325316835037E-2</c:v>
                </c:pt>
                <c:pt idx="2206">
                  <c:v>2.313975656215754E-2</c:v>
                </c:pt>
                <c:pt idx="2207">
                  <c:v>2.3136186024215282E-2</c:v>
                </c:pt>
                <c:pt idx="2208">
                  <c:v>2.3133094810576505E-2</c:v>
                </c:pt>
                <c:pt idx="2209">
                  <c:v>2.3129039620657856E-2</c:v>
                </c:pt>
                <c:pt idx="2210">
                  <c:v>2.312546376610327E-2</c:v>
                </c:pt>
                <c:pt idx="2211">
                  <c:v>2.3121886150405301E-2</c:v>
                </c:pt>
                <c:pt idx="2212">
                  <c:v>2.3118306779094783E-2</c:v>
                </c:pt>
                <c:pt idx="2213">
                  <c:v>2.3114725657700588E-2</c:v>
                </c:pt>
                <c:pt idx="2214">
                  <c:v>2.3108615828917177E-2</c:v>
                </c:pt>
                <c:pt idx="2215">
                  <c:v>2.31075581867843E-2</c:v>
                </c:pt>
                <c:pt idx="2216">
                  <c:v>2.310397184832191E-2</c:v>
                </c:pt>
                <c:pt idx="2217">
                  <c:v>2.3100861756430932E-2</c:v>
                </c:pt>
                <c:pt idx="2218">
                  <c:v>2.3097271620906627E-2</c:v>
                </c:pt>
                <c:pt idx="2219">
                  <c:v>2.3093679768592789E-2</c:v>
                </c:pt>
                <c:pt idx="2220">
                  <c:v>2.3089609270139227E-2</c:v>
                </c:pt>
                <c:pt idx="2221">
                  <c:v>2.3086014347158894E-2</c:v>
                </c:pt>
                <c:pt idx="2222">
                  <c:v>2.3082893966061897E-2</c:v>
                </c:pt>
                <c:pt idx="2223">
                  <c:v>2.3078819405784216E-2</c:v>
                </c:pt>
                <c:pt idx="2224">
                  <c:v>2.3075219398448057E-2</c:v>
                </c:pt>
                <c:pt idx="2225">
                  <c:v>2.3071617707385826E-2</c:v>
                </c:pt>
                <c:pt idx="2226">
                  <c:v>2.3068014338126174E-2</c:v>
                </c:pt>
                <c:pt idx="2227">
                  <c:v>2.3062985684624882E-2</c:v>
                </c:pt>
                <c:pt idx="2228">
                  <c:v>2.3060802587131644E-2</c:v>
                </c:pt>
                <c:pt idx="2229">
                  <c:v>2.3057194216455162E-2</c:v>
                </c:pt>
                <c:pt idx="2230">
                  <c:v>2.3053584189697635E-2</c:v>
                </c:pt>
                <c:pt idx="2231">
                  <c:v>2.3049972512216736E-2</c:v>
                </c:pt>
                <c:pt idx="2232">
                  <c:v>2.3046359186491134E-2</c:v>
                </c:pt>
                <c:pt idx="2233">
                  <c:v>2.3042744212611002E-2</c:v>
                </c:pt>
                <c:pt idx="2234">
                  <c:v>2.3039127590594639E-2</c:v>
                </c:pt>
                <c:pt idx="2235">
                  <c:v>2.3035981060728641E-2</c:v>
                </c:pt>
                <c:pt idx="2236">
                  <c:v>2.3032360795829473E-2</c:v>
                </c:pt>
                <c:pt idx="2237">
                  <c:v>2.3028267835904365E-2</c:v>
                </c:pt>
                <c:pt idx="2238">
                  <c:v>2.3024644621521023E-2</c:v>
                </c:pt>
                <c:pt idx="2239">
                  <c:v>2.3021019759090097E-2</c:v>
                </c:pt>
                <c:pt idx="2240">
                  <c:v>2.3017393248630537E-2</c:v>
                </c:pt>
                <c:pt idx="2241">
                  <c:v>2.3013765090159982E-2</c:v>
                </c:pt>
                <c:pt idx="2242">
                  <c:v>2.3010604595910897E-2</c:v>
                </c:pt>
                <c:pt idx="2243">
                  <c:v>2.3006503829257344E-2</c:v>
                </c:pt>
                <c:pt idx="2244">
                  <c:v>2.3002870726861413E-2</c:v>
                </c:pt>
                <c:pt idx="2245">
                  <c:v>2.2999235976526367E-2</c:v>
                </c:pt>
                <c:pt idx="2246">
                  <c:v>2.2993572829566739E-2</c:v>
                </c:pt>
                <c:pt idx="2247">
                  <c:v>2.299196153211059E-2</c:v>
                </c:pt>
                <c:pt idx="2248">
                  <c:v>2.2988321838066015E-2</c:v>
                </c:pt>
                <c:pt idx="2249">
                  <c:v>2.2984680496154205E-2</c:v>
                </c:pt>
                <c:pt idx="2250">
                  <c:v>2.2981037506393669E-2</c:v>
                </c:pt>
                <c:pt idx="2251">
                  <c:v>2.2977392868801832E-2</c:v>
                </c:pt>
                <c:pt idx="2252">
                  <c:v>2.2973746583397212E-2</c:v>
                </c:pt>
                <c:pt idx="2253">
                  <c:v>2.2970564140265888E-2</c:v>
                </c:pt>
                <c:pt idx="2254">
                  <c:v>2.2966449069220619E-2</c:v>
                </c:pt>
                <c:pt idx="2255">
                  <c:v>2.2962797840485022E-2</c:v>
                </c:pt>
                <c:pt idx="2256">
                  <c:v>2.295960941027515E-2</c:v>
                </c:pt>
                <c:pt idx="2257">
                  <c:v>2.2955490439810051E-2</c:v>
                </c:pt>
                <c:pt idx="2258">
                  <c:v>2.2951834267906184E-2</c:v>
                </c:pt>
                <c:pt idx="2259">
                  <c:v>2.2948176448316294E-2</c:v>
                </c:pt>
                <c:pt idx="2260">
                  <c:v>2.2944980034658363E-2</c:v>
                </c:pt>
                <c:pt idx="2261">
                  <c:v>2.2940855866149242E-2</c:v>
                </c:pt>
                <c:pt idx="2262">
                  <c:v>2.2937193103608453E-2</c:v>
                </c:pt>
                <c:pt idx="2263">
                  <c:v>2.2933528693453737E-2</c:v>
                </c:pt>
                <c:pt idx="2264">
                  <c:v>2.2929862635702961E-2</c:v>
                </c:pt>
                <c:pt idx="2265">
                  <c:v>2.2926194930374628E-2</c:v>
                </c:pt>
                <c:pt idx="2266">
                  <c:v>2.292252557748661E-2</c:v>
                </c:pt>
                <c:pt idx="2267">
                  <c:v>2.2919315190948985E-2</c:v>
                </c:pt>
                <c:pt idx="2268">
                  <c:v>2.2915181929104897E-2</c:v>
                </c:pt>
                <c:pt idx="2269">
                  <c:v>2.2908487820827453E-2</c:v>
                </c:pt>
                <c:pt idx="2270">
                  <c:v>2.2907831690703099E-2</c:v>
                </c:pt>
                <c:pt idx="2271">
                  <c:v>2.290461331861357E-2</c:v>
                </c:pt>
                <c:pt idx="2272">
                  <c:v>2.2900474862426284E-2</c:v>
                </c:pt>
                <c:pt idx="2273">
                  <c:v>2.2896793977130316E-2</c:v>
                </c:pt>
                <c:pt idx="2274">
                  <c:v>2.2893569615380145E-2</c:v>
                </c:pt>
                <c:pt idx="2275">
                  <c:v>2.2888053714413558E-2</c:v>
                </c:pt>
                <c:pt idx="2276">
                  <c:v>2.2885741436832183E-2</c:v>
                </c:pt>
                <c:pt idx="2277">
                  <c:v>2.2882053961989869E-2</c:v>
                </c:pt>
                <c:pt idx="2278">
                  <c:v>2.287836483980633E-2</c:v>
                </c:pt>
                <c:pt idx="2279">
                  <c:v>2.2874674070300294E-2</c:v>
                </c:pt>
                <c:pt idx="2280">
                  <c:v>2.2870981653489404E-2</c:v>
                </c:pt>
                <c:pt idx="2281">
                  <c:v>2.2867287589392389E-2</c:v>
                </c:pt>
                <c:pt idx="2282">
                  <c:v>2.2863591878027334E-2</c:v>
                </c:pt>
                <c:pt idx="2283">
                  <c:v>2.2859894519412744E-2</c:v>
                </c:pt>
                <c:pt idx="2284">
                  <c:v>2.2856195513567143E-2</c:v>
                </c:pt>
                <c:pt idx="2285">
                  <c:v>2.2852494860508166E-2</c:v>
                </c:pt>
                <c:pt idx="2286">
                  <c:v>2.2848792560254325E-2</c:v>
                </c:pt>
                <c:pt idx="2287">
                  <c:v>2.284554223841756E-2</c:v>
                </c:pt>
                <c:pt idx="2288">
                  <c:v>2.2840023105104416E-2</c:v>
                </c:pt>
                <c:pt idx="2289">
                  <c:v>2.2837675776508356E-2</c:v>
                </c:pt>
                <c:pt idx="2290">
                  <c:v>2.2833966887659127E-2</c:v>
                </c:pt>
                <c:pt idx="2291">
                  <c:v>2.2830256351706737E-2</c:v>
                </c:pt>
                <c:pt idx="2292">
                  <c:v>2.2826544168670349E-2</c:v>
                </c:pt>
                <c:pt idx="2293">
                  <c:v>2.2822830338567173E-2</c:v>
                </c:pt>
                <c:pt idx="2294">
                  <c:v>2.2819566034964538E-2</c:v>
                </c:pt>
                <c:pt idx="2295">
                  <c:v>2.2815397737235607E-2</c:v>
                </c:pt>
                <c:pt idx="2296">
                  <c:v>2.2811678966043802E-2</c:v>
                </c:pt>
                <c:pt idx="2297">
                  <c:v>2.2807958547859702E-2</c:v>
                </c:pt>
                <c:pt idx="2298">
                  <c:v>2.2804236482701384E-2</c:v>
                </c:pt>
                <c:pt idx="2299">
                  <c:v>2.2800512770587141E-2</c:v>
                </c:pt>
                <c:pt idx="2300">
                  <c:v>2.2796787411535274E-2</c:v>
                </c:pt>
                <c:pt idx="2301">
                  <c:v>2.2791714162012217E-2</c:v>
                </c:pt>
                <c:pt idx="2302">
                  <c:v>2.2789331752693362E-2</c:v>
                </c:pt>
                <c:pt idx="2303">
                  <c:v>2.2785601452940347E-2</c:v>
                </c:pt>
                <c:pt idx="2304">
                  <c:v>2.2781869506323323E-2</c:v>
                </c:pt>
                <c:pt idx="2305">
                  <c:v>2.2775107420391686E-2</c:v>
                </c:pt>
                <c:pt idx="2306">
                  <c:v>2.2771371941579278E-2</c:v>
                </c:pt>
                <c:pt idx="2307">
                  <c:v>2.276763481609656E-2</c:v>
                </c:pt>
                <c:pt idx="2308">
                  <c:v>2.2763896043962374E-2</c:v>
                </c:pt>
                <c:pt idx="2309">
                  <c:v>2.276015562519489E-2</c:v>
                </c:pt>
                <c:pt idx="2310">
                  <c:v>2.2756413559812286E-2</c:v>
                </c:pt>
                <c:pt idx="2311">
                  <c:v>2.27526698478334E-2</c:v>
                </c:pt>
                <c:pt idx="2312">
                  <c:v>2.2748924489276404E-2</c:v>
                </c:pt>
                <c:pt idx="2313">
                  <c:v>2.2745177484160141E-2</c:v>
                </c:pt>
                <c:pt idx="2314">
                  <c:v>2.2741428832502342E-2</c:v>
                </c:pt>
                <c:pt idx="2315">
                  <c:v>2.2737678534322282E-2</c:v>
                </c:pt>
                <c:pt idx="2316">
                  <c:v>2.273392658963792E-2</c:v>
                </c:pt>
                <c:pt idx="2317">
                  <c:v>2.2730172998467649E-2</c:v>
                </c:pt>
                <c:pt idx="2318">
                  <c:v>2.2726417760830307E-2</c:v>
                </c:pt>
                <c:pt idx="2319">
                  <c:v>2.2721587178884242E-2</c:v>
                </c:pt>
                <c:pt idx="2320">
                  <c:v>2.2717828177962644E-2</c:v>
                </c:pt>
                <c:pt idx="2321">
                  <c:v>2.2714067530634194E-2</c:v>
                </c:pt>
                <c:pt idx="2322">
                  <c:v>2.2710305236917954E-2</c:v>
                </c:pt>
                <c:pt idx="2323">
                  <c:v>2.2706541296832316E-2</c:v>
                </c:pt>
                <c:pt idx="2324">
                  <c:v>2.2702775710395678E-2</c:v>
                </c:pt>
                <c:pt idx="2325">
                  <c:v>2.2699008477626872E-2</c:v>
                </c:pt>
                <c:pt idx="2326">
                  <c:v>2.2695239598543859E-2</c:v>
                </c:pt>
                <c:pt idx="2327">
                  <c:v>2.2691469073165691E-2</c:v>
                </c:pt>
                <c:pt idx="2328">
                  <c:v>2.2687696901510766E-2</c:v>
                </c:pt>
                <c:pt idx="2329">
                  <c:v>2.2683923083597912E-2</c:v>
                </c:pt>
                <c:pt idx="2330">
                  <c:v>2.2680147619445316E-2</c:v>
                </c:pt>
                <c:pt idx="2331">
                  <c:v>2.2677684130328408E-2</c:v>
                </c:pt>
                <c:pt idx="2332">
                  <c:v>2.2672591752495773E-2</c:v>
                </c:pt>
                <c:pt idx="2333">
                  <c:v>2.2668811349735845E-2</c:v>
                </c:pt>
                <c:pt idx="2334">
                  <c:v>2.2665029300810626E-2</c:v>
                </c:pt>
                <c:pt idx="2335">
                  <c:v>2.2661245605739178E-2</c:v>
                </c:pt>
                <c:pt idx="2336">
                  <c:v>2.2657460264539672E-2</c:v>
                </c:pt>
                <c:pt idx="2337">
                  <c:v>2.2653673277231164E-2</c:v>
                </c:pt>
                <c:pt idx="2338">
                  <c:v>2.2649884643831612E-2</c:v>
                </c:pt>
                <c:pt idx="2339">
                  <c:v>2.2646094364360068E-2</c:v>
                </c:pt>
                <c:pt idx="2340">
                  <c:v>2.2642302438835152E-2</c:v>
                </c:pt>
                <c:pt idx="2341">
                  <c:v>2.2638508867275472E-2</c:v>
                </c:pt>
                <c:pt idx="2342">
                  <c:v>2.2634713649699868E-2</c:v>
                </c:pt>
                <c:pt idx="2343">
                  <c:v>2.2630916786126949E-2</c:v>
                </c:pt>
                <c:pt idx="2344">
                  <c:v>2.2627118276575337E-2</c:v>
                </c:pt>
                <c:pt idx="2345">
                  <c:v>2.2623318121063864E-2</c:v>
                </c:pt>
                <c:pt idx="2346">
                  <c:v>2.2619516319611142E-2</c:v>
                </c:pt>
                <c:pt idx="2347">
                  <c:v>2.2615712872235572E-2</c:v>
                </c:pt>
                <c:pt idx="2348">
                  <c:v>2.2611907778956643E-2</c:v>
                </c:pt>
                <c:pt idx="2349">
                  <c:v>2.2608101039792532E-2</c:v>
                </c:pt>
                <c:pt idx="2350">
                  <c:v>2.2604292654761854E-2</c:v>
                </c:pt>
                <c:pt idx="2351">
                  <c:v>2.2600482623883665E-2</c:v>
                </c:pt>
                <c:pt idx="2352">
                  <c:v>2.2596987100920514E-2</c:v>
                </c:pt>
                <c:pt idx="2353">
                  <c:v>2.2592857624659644E-2</c:v>
                </c:pt>
                <c:pt idx="2354">
                  <c:v>2.2589042656351262E-2</c:v>
                </c:pt>
                <c:pt idx="2355">
                  <c:v>2.2585226042270486E-2</c:v>
                </c:pt>
                <c:pt idx="2356">
                  <c:v>2.2579225180770501E-2</c:v>
                </c:pt>
                <c:pt idx="2357">
                  <c:v>2.2577899311624326E-2</c:v>
                </c:pt>
                <c:pt idx="2358">
                  <c:v>2.2573766325580596E-2</c:v>
                </c:pt>
                <c:pt idx="2359">
                  <c:v>2.2569943128597489E-2</c:v>
                </c:pt>
                <c:pt idx="2360">
                  <c:v>2.2566118285936156E-2</c:v>
                </c:pt>
                <c:pt idx="2361">
                  <c:v>2.2562291797614778E-2</c:v>
                </c:pt>
                <c:pt idx="2362">
                  <c:v>2.2558463663652623E-2</c:v>
                </c:pt>
                <c:pt idx="2363">
                  <c:v>2.2554633884068528E-2</c:v>
                </c:pt>
                <c:pt idx="2364">
                  <c:v>2.2550802458881331E-2</c:v>
                </c:pt>
                <c:pt idx="2365">
                  <c:v>2.254696938810986E-2</c:v>
                </c:pt>
                <c:pt idx="2366">
                  <c:v>2.2543134671772949E-2</c:v>
                </c:pt>
                <c:pt idx="2367">
                  <c:v>2.253929830988944E-2</c:v>
                </c:pt>
                <c:pt idx="2368">
                  <c:v>2.2535460302478376E-2</c:v>
                </c:pt>
                <c:pt idx="2369">
                  <c:v>2.2531620649558382E-2</c:v>
                </c:pt>
                <c:pt idx="2370">
                  <c:v>2.2527779351148504E-2</c:v>
                </c:pt>
                <c:pt idx="2371">
                  <c:v>2.2523936407267797E-2</c:v>
                </c:pt>
                <c:pt idx="2372">
                  <c:v>2.2521785197849892E-2</c:v>
                </c:pt>
                <c:pt idx="2373">
                  <c:v>2.2516245583168802E-2</c:v>
                </c:pt>
                <c:pt idx="2374">
                  <c:v>2.2512397702988619E-2</c:v>
                </c:pt>
                <c:pt idx="2375">
                  <c:v>2.2508548177413382E-2</c:v>
                </c:pt>
                <c:pt idx="2376">
                  <c:v>2.2504697006461707E-2</c:v>
                </c:pt>
                <c:pt idx="2377">
                  <c:v>2.2500844190152646E-2</c:v>
                </c:pt>
                <c:pt idx="2378">
                  <c:v>2.2496989728505036E-2</c:v>
                </c:pt>
                <c:pt idx="2379">
                  <c:v>2.2493133621538149E-2</c:v>
                </c:pt>
                <c:pt idx="2380">
                  <c:v>2.2489275869271033E-2</c:v>
                </c:pt>
                <c:pt idx="2381">
                  <c:v>2.2485416471721874E-2</c:v>
                </c:pt>
                <c:pt idx="2382">
                  <c:v>2.2481555428911032E-2</c:v>
                </c:pt>
                <c:pt idx="2383">
                  <c:v>2.2477692740856252E-2</c:v>
                </c:pt>
                <c:pt idx="2384">
                  <c:v>2.2473828407577237E-2</c:v>
                </c:pt>
                <c:pt idx="2385">
                  <c:v>2.2469962429092612E-2</c:v>
                </c:pt>
                <c:pt idx="2386">
                  <c:v>2.2466094805421638E-2</c:v>
                </c:pt>
                <c:pt idx="2387">
                  <c:v>2.2462225536583596E-2</c:v>
                </c:pt>
                <c:pt idx="2388">
                  <c:v>2.245835462259688E-2</c:v>
                </c:pt>
                <c:pt idx="2389">
                  <c:v>2.2454482063481197E-2</c:v>
                </c:pt>
                <c:pt idx="2390">
                  <c:v>2.2450607859254946E-2</c:v>
                </c:pt>
                <c:pt idx="2391">
                  <c:v>2.2446732009938058E-2</c:v>
                </c:pt>
                <c:pt idx="2392">
                  <c:v>2.2442854515548925E-2</c:v>
                </c:pt>
                <c:pt idx="2393">
                  <c:v>2.2438975376106601E-2</c:v>
                </c:pt>
                <c:pt idx="2394">
                  <c:v>2.2435094591630581E-2</c:v>
                </c:pt>
                <c:pt idx="2395">
                  <c:v>2.2431212162140137E-2</c:v>
                </c:pt>
                <c:pt idx="2396">
                  <c:v>2.2427328087653658E-2</c:v>
                </c:pt>
                <c:pt idx="2397">
                  <c:v>2.2423442368190646E-2</c:v>
                </c:pt>
                <c:pt idx="2398">
                  <c:v>2.2419555003770145E-2</c:v>
                </c:pt>
                <c:pt idx="2399">
                  <c:v>2.2415665994411652E-2</c:v>
                </c:pt>
                <c:pt idx="2400">
                  <c:v>2.2411775340133781E-2</c:v>
                </c:pt>
                <c:pt idx="2401">
                  <c:v>2.240788304095602E-2</c:v>
                </c:pt>
                <c:pt idx="2402">
                  <c:v>2.2403989096897423E-2</c:v>
                </c:pt>
                <c:pt idx="2403">
                  <c:v>2.2400093507977049E-2</c:v>
                </c:pt>
                <c:pt idx="2404">
                  <c:v>2.2396463206437404E-2</c:v>
                </c:pt>
                <c:pt idx="2405">
                  <c:v>2.2392297395628043E-2</c:v>
                </c:pt>
                <c:pt idx="2406">
                  <c:v>2.238839687223796E-2</c:v>
                </c:pt>
                <c:pt idx="2407">
                  <c:v>2.2384494704062743E-2</c:v>
                </c:pt>
                <c:pt idx="2408">
                  <c:v>2.2382643403800855E-2</c:v>
                </c:pt>
                <c:pt idx="2409">
                  <c:v>2.2376275236570844E-2</c:v>
                </c:pt>
                <c:pt idx="2410">
                  <c:v>2.2372778331019697E-2</c:v>
                </c:pt>
                <c:pt idx="2411">
                  <c:v>2.2368869583896903E-2</c:v>
                </c:pt>
                <c:pt idx="2412">
                  <c:v>2.2364959192085341E-2</c:v>
                </c:pt>
                <c:pt idx="2413">
                  <c:v>2.2361047155604285E-2</c:v>
                </c:pt>
                <c:pt idx="2414">
                  <c:v>2.2357133474473E-2</c:v>
                </c:pt>
                <c:pt idx="2415">
                  <c:v>2.2353218148710326E-2</c:v>
                </c:pt>
                <c:pt idx="2416">
                  <c:v>2.2349301178336195E-2</c:v>
                </c:pt>
                <c:pt idx="2417">
                  <c:v>2.2345382563369213E-2</c:v>
                </c:pt>
                <c:pt idx="2418">
                  <c:v>2.2342683128263041E-2</c:v>
                </c:pt>
                <c:pt idx="2419">
                  <c:v>2.2338760149708863E-2</c:v>
                </c:pt>
                <c:pt idx="2420">
                  <c:v>2.2334835526447053E-2</c:v>
                </c:pt>
                <c:pt idx="2421">
                  <c:v>2.2330909258497164E-2</c:v>
                </c:pt>
                <c:pt idx="2422">
                  <c:v>2.2327386819173206E-2</c:v>
                </c:pt>
                <c:pt idx="2423">
                  <c:v>2.2323051788609813E-2</c:v>
                </c:pt>
                <c:pt idx="2424">
                  <c:v>2.2319120586711674E-2</c:v>
                </c:pt>
                <c:pt idx="2425">
                  <c:v>2.231518774020343E-2</c:v>
                </c:pt>
                <c:pt idx="2426">
                  <c:v>2.2310041025189738E-2</c:v>
                </c:pt>
                <c:pt idx="2427">
                  <c:v>2.2307317113433759E-2</c:v>
                </c:pt>
                <c:pt idx="2428">
                  <c:v>2.2303379333211647E-2</c:v>
                </c:pt>
                <c:pt idx="2429">
                  <c:v>2.2299439908456977E-2</c:v>
                </c:pt>
                <c:pt idx="2430">
                  <c:v>2.2295901443438522E-2</c:v>
                </c:pt>
                <c:pt idx="2431">
                  <c:v>2.2291556125429483E-2</c:v>
                </c:pt>
                <c:pt idx="2432">
                  <c:v>2.2287611767195757E-2</c:v>
                </c:pt>
                <c:pt idx="2433">
                  <c:v>2.2283665764507892E-2</c:v>
                </c:pt>
                <c:pt idx="2434">
                  <c:v>2.2279718117385654E-2</c:v>
                </c:pt>
                <c:pt idx="2435">
                  <c:v>2.2275768825848596E-2</c:v>
                </c:pt>
                <c:pt idx="2436">
                  <c:v>2.2271817889916484E-2</c:v>
                </c:pt>
                <c:pt idx="2437">
                  <c:v>2.226786530960843E-2</c:v>
                </c:pt>
                <c:pt idx="2438">
                  <c:v>2.2263911084944639E-2</c:v>
                </c:pt>
                <c:pt idx="2439">
                  <c:v>2.2259955245512962E-2</c:v>
                </c:pt>
                <c:pt idx="2440">
                  <c:v>2.2255997939174255E-2</c:v>
                </c:pt>
                <c:pt idx="2441">
                  <c:v>2.2252039343355939E-2</c:v>
                </c:pt>
                <c:pt idx="2442">
                  <c:v>2.2248079635482174E-2</c:v>
                </c:pt>
                <c:pt idx="2443">
                  <c:v>2.2244517242523059E-2</c:v>
                </c:pt>
                <c:pt idx="2444">
                  <c:v>2.2240555616872226E-2</c:v>
                </c:pt>
                <c:pt idx="2445">
                  <c:v>2.2236195613728763E-2</c:v>
                </c:pt>
                <c:pt idx="2446">
                  <c:v>2.2232233231819873E-2</c:v>
                </c:pt>
                <c:pt idx="2447">
                  <c:v>2.222827062493421E-2</c:v>
                </c:pt>
                <c:pt idx="2448">
                  <c:v>2.2223116021897974E-2</c:v>
                </c:pt>
                <c:pt idx="2449">
                  <c:v>2.2220742666423595E-2</c:v>
                </c:pt>
                <c:pt idx="2450">
                  <c:v>2.2216383228480061E-2</c:v>
                </c:pt>
                <c:pt idx="2451">
                  <c:v>2.2212421495735372E-2</c:v>
                </c:pt>
                <c:pt idx="2452">
                  <c:v>2.220846042502329E-2</c:v>
                </c:pt>
                <c:pt idx="2453">
                  <c:v>2.2204500193736907E-2</c:v>
                </c:pt>
                <c:pt idx="2454">
                  <c:v>2.2199578578038854E-2</c:v>
                </c:pt>
                <c:pt idx="2455">
                  <c:v>2.2196582959002356E-2</c:v>
                </c:pt>
                <c:pt idx="2456">
                  <c:v>2.2191664296598516E-2</c:v>
                </c:pt>
                <c:pt idx="2457">
                  <c:v>2.218867121062135E-2</c:v>
                </c:pt>
                <c:pt idx="2458">
                  <c:v>2.2184717837267453E-2</c:v>
                </c:pt>
                <c:pt idx="2459">
                  <c:v>2.2180766367640509E-2</c:v>
                </c:pt>
                <c:pt idx="2460">
                  <c:v>2.2177611282880021E-2</c:v>
                </c:pt>
                <c:pt idx="2461">
                  <c:v>2.2169257456937926E-2</c:v>
                </c:pt>
                <c:pt idx="2462">
                  <c:v>2.2167964524257705E-2</c:v>
                </c:pt>
                <c:pt idx="2463">
                  <c:v>2.2164420143073762E-2</c:v>
                </c:pt>
                <c:pt idx="2464">
                  <c:v>2.2160083699998591E-2</c:v>
                </c:pt>
                <c:pt idx="2465">
                  <c:v>2.2156147669358642E-2</c:v>
                </c:pt>
                <c:pt idx="2466">
                  <c:v>2.2152214796818746E-2</c:v>
                </c:pt>
                <c:pt idx="2467">
                  <c:v>2.2148285260205916E-2</c:v>
                </c:pt>
                <c:pt idx="2468">
                  <c:v>2.214475746273049E-2</c:v>
                </c:pt>
                <c:pt idx="2469">
                  <c:v>2.2140436906054491E-2</c:v>
                </c:pt>
                <c:pt idx="2470">
                  <c:v>2.2136518444155338E-2</c:v>
                </c:pt>
                <c:pt idx="2471">
                  <c:v>2.213260402946279E-2</c:v>
                </c:pt>
                <c:pt idx="2472">
                  <c:v>2.2128693839789704E-2</c:v>
                </c:pt>
                <c:pt idx="2473">
                  <c:v>2.2124788052946546E-2</c:v>
                </c:pt>
                <c:pt idx="2474">
                  <c:v>2.211786048314365E-2</c:v>
                </c:pt>
                <c:pt idx="2475">
                  <c:v>2.2116990398977264E-2</c:v>
                </c:pt>
                <c:pt idx="2476">
                  <c:v>2.2113098887458136E-2</c:v>
                </c:pt>
                <c:pt idx="2477">
                  <c:v>2.2109612802935077E-2</c:v>
                </c:pt>
                <c:pt idx="2478">
                  <c:v>2.2105331384348975E-2</c:v>
                </c:pt>
                <c:pt idx="2479">
                  <c:v>2.2101856612664159E-2</c:v>
                </c:pt>
                <c:pt idx="2480">
                  <c:v>2.2097585759777379E-2</c:v>
                </c:pt>
                <c:pt idx="2481">
                  <c:v>2.2093721596420132E-2</c:v>
                </c:pt>
                <c:pt idx="2482">
                  <c:v>2.2090265170504345E-2</c:v>
                </c:pt>
                <c:pt idx="2483">
                  <c:v>2.2086011456494602E-2</c:v>
                </c:pt>
                <c:pt idx="2484">
                  <c:v>2.2082165835490403E-2</c:v>
                </c:pt>
                <c:pt idx="2485">
                  <c:v>2.2078326750830636E-2</c:v>
                </c:pt>
                <c:pt idx="2486">
                  <c:v>2.2074494380291576E-2</c:v>
                </c:pt>
                <c:pt idx="2487">
                  <c:v>2.2069459378718233E-2</c:v>
                </c:pt>
                <c:pt idx="2488">
                  <c:v>2.206685049266343E-2</c:v>
                </c:pt>
                <c:pt idx="2489">
                  <c:v>2.2063039331113372E-2</c:v>
                </c:pt>
                <c:pt idx="2490">
                  <c:v>2.2059235594761212E-2</c:v>
                </c:pt>
                <c:pt idx="2491">
                  <c:v>2.2055439455838224E-2</c:v>
                </c:pt>
                <c:pt idx="2492">
                  <c:v>2.2051650993676914E-2</c:v>
                </c:pt>
                <c:pt idx="2493">
                  <c:v>2.2047870210522898E-2</c:v>
                </c:pt>
                <c:pt idx="2494">
                  <c:v>2.2044097106289271E-2</c:v>
                </c:pt>
                <c:pt idx="2495">
                  <c:v>2.2040737495763789E-2</c:v>
                </c:pt>
                <c:pt idx="2496">
                  <c:v>2.2036980070106439E-2</c:v>
                </c:pt>
                <c:pt idx="2497">
                  <c:v>2.2032823866248403E-2</c:v>
                </c:pt>
                <c:pt idx="2498">
                  <c:v>2.2029081476833582E-2</c:v>
                </c:pt>
                <c:pt idx="2499">
                  <c:v>2.2025346765908543E-2</c:v>
                </c:pt>
                <c:pt idx="2500">
                  <c:v>2.2020397744650116E-2</c:v>
                </c:pt>
                <c:pt idx="2501">
                  <c:v>2.201830812747612E-2</c:v>
                </c:pt>
                <c:pt idx="2502">
                  <c:v>2.2014188703216097E-2</c:v>
                </c:pt>
                <c:pt idx="2503">
                  <c:v>2.2010484705394833E-2</c:v>
                </c:pt>
                <c:pt idx="2504">
                  <c:v>2.2006788385636876E-2</c:v>
                </c:pt>
                <c:pt idx="2505">
                  <c:v>2.2003099743856627E-2</c:v>
                </c:pt>
                <c:pt idx="2506">
                  <c:v>2.1997024692431047E-2</c:v>
                </c:pt>
                <c:pt idx="2507">
                  <c:v>2.1995745493893611E-2</c:v>
                </c:pt>
                <c:pt idx="2508">
                  <c:v>2.1992079885541607E-2</c:v>
                </c:pt>
                <c:pt idx="2509">
                  <c:v>2.1988421954830362E-2</c:v>
                </c:pt>
                <c:pt idx="2510">
                  <c:v>2.1984771701676013E-2</c:v>
                </c:pt>
                <c:pt idx="2511">
                  <c:v>2.1981129125995147E-2</c:v>
                </c:pt>
                <c:pt idx="2512">
                  <c:v>2.1977494227703686E-2</c:v>
                </c:pt>
                <c:pt idx="2513">
                  <c:v>2.1973867006718644E-2</c:v>
                </c:pt>
                <c:pt idx="2514">
                  <c:v>2.1970247462956602E-2</c:v>
                </c:pt>
                <c:pt idx="2515">
                  <c:v>2.1966635596335011E-2</c:v>
                </c:pt>
                <c:pt idx="2516">
                  <c:v>2.1963444066596938E-2</c:v>
                </c:pt>
                <c:pt idx="2517">
                  <c:v>2.1959434894179706E-2</c:v>
                </c:pt>
                <c:pt idx="2518">
                  <c:v>2.1955846058481551E-2</c:v>
                </c:pt>
                <c:pt idx="2519">
                  <c:v>2.1952264899593205E-2</c:v>
                </c:pt>
                <c:pt idx="2520">
                  <c:v>2.1949105405749587E-2</c:v>
                </c:pt>
                <c:pt idx="2521">
                  <c:v>2.1945125611916853E-2</c:v>
                </c:pt>
                <c:pt idx="2522">
                  <c:v>2.1941567482965271E-2</c:v>
                </c:pt>
                <c:pt idx="2523">
                  <c:v>2.1938017030495915E-2</c:v>
                </c:pt>
                <c:pt idx="2524">
                  <c:v>2.193447425442711E-2</c:v>
                </c:pt>
                <c:pt idx="2525">
                  <c:v>2.1930939154678048E-2</c:v>
                </c:pt>
                <c:pt idx="2526">
                  <c:v>2.1926164038447514E-2</c:v>
                </c:pt>
                <c:pt idx="2527">
                  <c:v>2.192389198381375E-2</c:v>
                </c:pt>
                <c:pt idx="2528">
                  <c:v>2.19207965814225E-2</c:v>
                </c:pt>
                <c:pt idx="2529">
                  <c:v>2.1914042201738846E-2</c:v>
                </c:pt>
                <c:pt idx="2530">
                  <c:v>2.1913378797891927E-2</c:v>
                </c:pt>
                <c:pt idx="2531">
                  <c:v>2.1910307436551566E-2</c:v>
                </c:pt>
                <c:pt idx="2532">
                  <c:v>2.1906408386589169E-2</c:v>
                </c:pt>
                <c:pt idx="2533">
                  <c:v>2.1902934694491387E-2</c:v>
                </c:pt>
                <c:pt idx="2534">
                  <c:v>2.189988737788565E-2</c:v>
                </c:pt>
                <c:pt idx="2535">
                  <c:v>2.1896010337003995E-2</c:v>
                </c:pt>
                <c:pt idx="2536">
                  <c:v>2.1892559671455602E-2</c:v>
                </c:pt>
                <c:pt idx="2537">
                  <c:v>2.1889116681265322E-2</c:v>
                </c:pt>
                <c:pt idx="2538">
                  <c:v>2.1885681366354309E-2</c:v>
                </c:pt>
                <c:pt idx="2539">
                  <c:v>2.1880992808268766E-2</c:v>
                </c:pt>
                <c:pt idx="2540">
                  <c:v>2.1878833762054264E-2</c:v>
                </c:pt>
                <c:pt idx="2541">
                  <c:v>2.1875421472507976E-2</c:v>
                </c:pt>
                <c:pt idx="2542">
                  <c:v>2.1872016857926654E-2</c:v>
                </c:pt>
                <c:pt idx="2543">
                  <c:v>2.1868619918232322E-2</c:v>
                </c:pt>
                <c:pt idx="2544">
                  <c:v>2.1865230653347011E-2</c:v>
                </c:pt>
                <c:pt idx="2545">
                  <c:v>2.1861849063192523E-2</c:v>
                </c:pt>
                <c:pt idx="2546">
                  <c:v>2.1858475147691753E-2</c:v>
                </c:pt>
                <c:pt idx="2547">
                  <c:v>2.1855532067484539E-2</c:v>
                </c:pt>
                <c:pt idx="2548">
                  <c:v>2.1850480120822403E-2</c:v>
                </c:pt>
                <c:pt idx="2549">
                  <c:v>2.1848399448338537E-2</c:v>
                </c:pt>
                <c:pt idx="2550">
                  <c:v>2.1845056230680074E-2</c:v>
                </c:pt>
                <c:pt idx="2551">
                  <c:v>2.1841720687290244E-2</c:v>
                </c:pt>
                <c:pt idx="2552">
                  <c:v>2.183839281809194E-2</c:v>
                </c:pt>
                <c:pt idx="2553">
                  <c:v>2.1835072623009585E-2</c:v>
                </c:pt>
                <c:pt idx="2554">
                  <c:v>2.1832185698715451E-2</c:v>
                </c:pt>
                <c:pt idx="2555">
                  <c:v>2.182845525488691E-2</c:v>
                </c:pt>
                <c:pt idx="2556">
                  <c:v>2.182515808169478E-2</c:v>
                </c:pt>
                <c:pt idx="2557">
                  <c:v>2.1821868582314753E-2</c:v>
                </c:pt>
                <c:pt idx="2558">
                  <c:v>2.1819013756105336E-2</c:v>
                </c:pt>
                <c:pt idx="2559">
                  <c:v>2.1815312604689344E-2</c:v>
                </c:pt>
                <c:pt idx="2560">
                  <c:v>2.1812046126293456E-2</c:v>
                </c:pt>
                <c:pt idx="2561">
                  <c:v>2.1807503458591022E-2</c:v>
                </c:pt>
                <c:pt idx="2562">
                  <c:v>2.1805536189961113E-2</c:v>
                </c:pt>
                <c:pt idx="2563">
                  <c:v>2.180229273187459E-2</c:v>
                </c:pt>
                <c:pt idx="2564">
                  <c:v>2.1799056947076116E-2</c:v>
                </c:pt>
                <c:pt idx="2565">
                  <c:v>2.1793588612280996E-2</c:v>
                </c:pt>
                <c:pt idx="2566">
                  <c:v>2.1790370751534695E-2</c:v>
                </c:pt>
                <c:pt idx="2567">
                  <c:v>2.1787160562857621E-2</c:v>
                </c:pt>
                <c:pt idx="2568">
                  <c:v>2.178350117007518E-2</c:v>
                </c:pt>
                <c:pt idx="2569">
                  <c:v>2.1780763201419657E-2</c:v>
                </c:pt>
                <c:pt idx="2570">
                  <c:v>2.1777576028512255E-2</c:v>
                </c:pt>
                <c:pt idx="2571">
                  <c:v>2.177439652738259E-2</c:v>
                </c:pt>
                <c:pt idx="2572">
                  <c:v>2.1770772205726208E-2</c:v>
                </c:pt>
                <c:pt idx="2573">
                  <c:v>2.1768060540166057E-2</c:v>
                </c:pt>
                <c:pt idx="2574">
                  <c:v>2.176490405393465E-2</c:v>
                </c:pt>
                <c:pt idx="2575">
                  <c:v>2.1761755239191456E-2</c:v>
                </c:pt>
                <c:pt idx="2576">
                  <c:v>2.1758614095865297E-2</c:v>
                </c:pt>
                <c:pt idx="2577">
                  <c:v>2.1755480623884341E-2</c:v>
                </c:pt>
                <c:pt idx="2578">
                  <c:v>2.1752354823176757E-2</c:v>
                </c:pt>
                <c:pt idx="2579">
                  <c:v>2.1749236693671365E-2</c:v>
                </c:pt>
                <c:pt idx="2580">
                  <c:v>2.1745238941877978E-2</c:v>
                </c:pt>
                <c:pt idx="2581">
                  <c:v>2.1743023447983335E-2</c:v>
                </c:pt>
                <c:pt idx="2582">
                  <c:v>2.1739928331658564E-2</c:v>
                </c:pt>
                <c:pt idx="2583">
                  <c:v>2.1736400448817035E-2</c:v>
                </c:pt>
                <c:pt idx="2584">
                  <c:v>2.1733761111695574E-2</c:v>
                </c:pt>
                <c:pt idx="2585">
                  <c:v>2.1730689007916318E-2</c:v>
                </c:pt>
                <c:pt idx="2586">
                  <c:v>2.1727187424868254E-2</c:v>
                </c:pt>
                <c:pt idx="2587">
                  <c:v>2.1724567812412093E-2</c:v>
                </c:pt>
                <c:pt idx="2588">
                  <c:v>2.1721518720547402E-2</c:v>
                </c:pt>
                <c:pt idx="2589">
                  <c:v>2.1718477299181683E-2</c:v>
                </c:pt>
                <c:pt idx="2590">
                  <c:v>2.1715443548245519E-2</c:v>
                </c:pt>
                <c:pt idx="2591">
                  <c:v>2.1712417467669484E-2</c:v>
                </c:pt>
                <c:pt idx="2592">
                  <c:v>2.1709399057385028E-2</c:v>
                </c:pt>
                <c:pt idx="2593">
                  <c:v>2.1706388317322727E-2</c:v>
                </c:pt>
                <c:pt idx="2594">
                  <c:v>2.1703385247414254E-2</c:v>
                </c:pt>
                <c:pt idx="2595">
                  <c:v>2.1700389847591279E-2</c:v>
                </c:pt>
                <c:pt idx="2596">
                  <c:v>2.1697402117784818E-2</c:v>
                </c:pt>
                <c:pt idx="2597">
                  <c:v>2.1694422057927414E-2</c:v>
                </c:pt>
                <c:pt idx="2598">
                  <c:v>2.169144966795096E-2</c:v>
                </c:pt>
                <c:pt idx="2599">
                  <c:v>2.168806204243847E-2</c:v>
                </c:pt>
                <c:pt idx="2600">
                  <c:v>2.1685106087692616E-2</c:v>
                </c:pt>
                <c:pt idx="2601">
                  <c:v>2.1682578516628605E-2</c:v>
                </c:pt>
                <c:pt idx="2602">
                  <c:v>2.1679636805499013E-2</c:v>
                </c:pt>
                <c:pt idx="2603">
                  <c:v>2.1676702763912887E-2</c:v>
                </c:pt>
                <c:pt idx="2604">
                  <c:v>2.1673776391803429E-2</c:v>
                </c:pt>
                <c:pt idx="2605">
                  <c:v>2.1670857689103845E-2</c:v>
                </c:pt>
                <c:pt idx="2606">
                  <c:v>2.1667531419904698E-2</c:v>
                </c:pt>
                <c:pt idx="2607">
                  <c:v>2.1665043291668434E-2</c:v>
                </c:pt>
                <c:pt idx="2608">
                  <c:v>2.1662147596799887E-2</c:v>
                </c:pt>
                <c:pt idx="2609">
                  <c:v>2.1659259571076006E-2</c:v>
                </c:pt>
                <c:pt idx="2610">
                  <c:v>2.1655968360953376E-2</c:v>
                </c:pt>
                <c:pt idx="2611">
                  <c:v>2.1653506526798545E-2</c:v>
                </c:pt>
                <c:pt idx="2612">
                  <c:v>2.1650641508114004E-2</c:v>
                </c:pt>
                <c:pt idx="2613">
                  <c:v>2.1647784158311537E-2</c:v>
                </c:pt>
                <c:pt idx="2614">
                  <c:v>2.1644934477326329E-2</c:v>
                </c:pt>
                <c:pt idx="2615">
                  <c:v>2.1642092465092886E-2</c:v>
                </c:pt>
                <c:pt idx="2616">
                  <c:v>2.1639258121547048E-2</c:v>
                </c:pt>
                <c:pt idx="2617">
                  <c:v>2.1636028261926305E-2</c:v>
                </c:pt>
                <c:pt idx="2618">
                  <c:v>2.1633210351063845E-2</c:v>
                </c:pt>
                <c:pt idx="2619">
                  <c:v>2.1630400108686193E-2</c:v>
                </c:pt>
                <c:pt idx="2620">
                  <c:v>2.1627597534728957E-2</c:v>
                </c:pt>
                <c:pt idx="2621">
                  <c:v>2.1624802629128193E-2</c:v>
                </c:pt>
                <c:pt idx="2622">
                  <c:v>2.1622015391820387E-2</c:v>
                </c:pt>
                <c:pt idx="2623">
                  <c:v>2.1619235822742031E-2</c:v>
                </c:pt>
                <c:pt idx="2624">
                  <c:v>2.1616463921829396E-2</c:v>
                </c:pt>
                <c:pt idx="2625">
                  <c:v>2.1613699689019404E-2</c:v>
                </c:pt>
                <c:pt idx="2626">
                  <c:v>2.1611395253681838E-2</c:v>
                </c:pt>
                <c:pt idx="2627">
                  <c:v>2.1608646741389324E-2</c:v>
                </c:pt>
                <c:pt idx="2628">
                  <c:v>2.1605905897482298E-2</c:v>
                </c:pt>
                <c:pt idx="2629">
                  <c:v>2.1603172721897861E-2</c:v>
                </c:pt>
                <c:pt idx="2630">
                  <c:v>2.1600577633349077E-2</c:v>
                </c:pt>
                <c:pt idx="2631">
                  <c:v>2.1597862758338408E-2</c:v>
                </c:pt>
                <c:pt idx="2632">
                  <c:v>2.159561027235677E-2</c:v>
                </c:pt>
                <c:pt idx="2633">
                  <c:v>2.1592456015432845E-2</c:v>
                </c:pt>
                <c:pt idx="2634">
                  <c:v>2.1590219643122504E-2</c:v>
                </c:pt>
                <c:pt idx="2635">
                  <c:v>2.1587079948266839E-2</c:v>
                </c:pt>
                <c:pt idx="2636">
                  <c:v>2.1584403417931646E-2</c:v>
                </c:pt>
                <c:pt idx="2637">
                  <c:v>2.1581734556346221E-2</c:v>
                </c:pt>
                <c:pt idx="2638">
                  <c:v>2.1577702538754105E-2</c:v>
                </c:pt>
                <c:pt idx="2639">
                  <c:v>2.1576419839179423E-2</c:v>
                </c:pt>
                <c:pt idx="2640">
                  <c:v>2.1573773983475545E-2</c:v>
                </c:pt>
                <c:pt idx="2641">
                  <c:v>2.1571135796277063E-2</c:v>
                </c:pt>
                <c:pt idx="2642">
                  <c:v>2.1568505277523371E-2</c:v>
                </c:pt>
                <c:pt idx="2643">
                  <c:v>2.1566341436948112E-2</c:v>
                </c:pt>
                <c:pt idx="2644">
                  <c:v>2.1563267245107733E-2</c:v>
                </c:pt>
                <c:pt idx="2645">
                  <c:v>2.1560659731325666E-2</c:v>
                </c:pt>
                <c:pt idx="2646">
                  <c:v>2.1558059885747282E-2</c:v>
                </c:pt>
                <c:pt idx="2647">
                  <c:v>2.1554086293824277E-2</c:v>
                </c:pt>
                <c:pt idx="2648">
                  <c:v>2.1552883198962827E-2</c:v>
                </c:pt>
                <c:pt idx="2649">
                  <c:v>2.1550306357637727E-2</c:v>
                </c:pt>
                <c:pt idx="2650">
                  <c:v>2.1547737184278232E-2</c:v>
                </c:pt>
                <c:pt idx="2651">
                  <c:v>2.1545637844130518E-2</c:v>
                </c:pt>
                <c:pt idx="2652">
                  <c:v>2.154308440306954E-2</c:v>
                </c:pt>
                <c:pt idx="2653">
                  <c:v>2.1540075671403675E-2</c:v>
                </c:pt>
                <c:pt idx="2654">
                  <c:v>2.1537537169317965E-2</c:v>
                </c:pt>
                <c:pt idx="2655">
                  <c:v>2.1535006334904187E-2</c:v>
                </c:pt>
                <c:pt idx="2656">
                  <c:v>2.1532483168104345E-2</c:v>
                </c:pt>
                <c:pt idx="2657">
                  <c:v>2.1530432220439613E-2</c:v>
                </c:pt>
                <c:pt idx="2658">
                  <c:v>2.1527459837113825E-2</c:v>
                </c:pt>
                <c:pt idx="2659">
                  <c:v>2.1524959672808239E-2</c:v>
                </c:pt>
                <c:pt idx="2660">
                  <c:v>2.152107026428306E-2</c:v>
                </c:pt>
                <c:pt idx="2661">
                  <c:v>2.1519982346287516E-2</c:v>
                </c:pt>
                <c:pt idx="2662">
                  <c:v>2.1517505183958341E-2</c:v>
                </c:pt>
                <c:pt idx="2663">
                  <c:v>2.1515035688840597E-2</c:v>
                </c:pt>
                <c:pt idx="2664">
                  <c:v>2.1512222797055447E-2</c:v>
                </c:pt>
                <c:pt idx="2665">
                  <c:v>2.151011970001241E-2</c:v>
                </c:pt>
                <c:pt idx="2666">
                  <c:v>2.1507673206188797E-2</c:v>
                </c:pt>
                <c:pt idx="2667">
                  <c:v>2.1505234379350709E-2</c:v>
                </c:pt>
                <c:pt idx="2668">
                  <c:v>2.1500479197525357E-2</c:v>
                </c:pt>
                <c:pt idx="2669">
                  <c:v>2.1500034138979565E-2</c:v>
                </c:pt>
                <c:pt idx="2670">
                  <c:v>2.1497963900188516E-2</c:v>
                </c:pt>
                <c:pt idx="2671">
                  <c:v>2.1496025925561085E-2</c:v>
                </c:pt>
                <c:pt idx="2672">
                  <c:v>2.1493155247983179E-2</c:v>
                </c:pt>
                <c:pt idx="2673">
                  <c:v>2.14907624218857E-2</c:v>
                </c:pt>
                <c:pt idx="2674">
                  <c:v>2.1488377262384489E-2</c:v>
                </c:pt>
                <c:pt idx="2675">
                  <c:v>2.1485999769424811E-2</c:v>
                </c:pt>
                <c:pt idx="2676">
                  <c:v>2.1484102161745639E-2</c:v>
                </c:pt>
                <c:pt idx="2677">
                  <c:v>2.1481267782911963E-2</c:v>
                </c:pt>
                <c:pt idx="2678">
                  <c:v>2.1477494530100626E-2</c:v>
                </c:pt>
                <c:pt idx="2679">
                  <c:v>2.1475146475773872E-2</c:v>
                </c:pt>
                <c:pt idx="2680">
                  <c:v>2.14728060863267E-2</c:v>
                </c:pt>
                <c:pt idx="2681">
                  <c:v>2.1470473361705888E-2</c:v>
                </c:pt>
                <c:pt idx="2682">
                  <c:v>2.1468148301857348E-2</c:v>
                </c:pt>
                <c:pt idx="2683">
                  <c:v>2.1467730900549084E-2</c:v>
                </c:pt>
                <c:pt idx="2684">
                  <c:v>2.1463521176268797E-2</c:v>
                </c:pt>
                <c:pt idx="2685">
                  <c:v>2.1461219110422355E-2</c:v>
                </c:pt>
                <c:pt idx="2686">
                  <c:v>2.1458924709137722E-2</c:v>
                </c:pt>
                <c:pt idx="2687">
                  <c:v>2.1456637972362771E-2</c:v>
                </c:pt>
                <c:pt idx="2688">
                  <c:v>2.1454358900044945E-2</c:v>
                </c:pt>
                <c:pt idx="2689">
                  <c:v>2.1452087492132992E-2</c:v>
                </c:pt>
                <c:pt idx="2690">
                  <c:v>2.1449823748575018E-2</c:v>
                </c:pt>
                <c:pt idx="2691">
                  <c:v>2.1447567669318456E-2</c:v>
                </c:pt>
                <c:pt idx="2692">
                  <c:v>2.1445319254312933E-2</c:v>
                </c:pt>
                <c:pt idx="2693">
                  <c:v>2.1443078503506768E-2</c:v>
                </c:pt>
                <c:pt idx="2694">
                  <c:v>2.1440845416848497E-2</c:v>
                </c:pt>
                <c:pt idx="2695">
                  <c:v>2.1438619994287526E-2</c:v>
                </c:pt>
                <c:pt idx="2696">
                  <c:v>2.1436402235773047E-2</c:v>
                </c:pt>
                <c:pt idx="2697">
                  <c:v>2.1434192141254912E-2</c:v>
                </c:pt>
                <c:pt idx="2698">
                  <c:v>2.1431989710682092E-2</c:v>
                </c:pt>
                <c:pt idx="2699">
                  <c:v>2.1429794944004432E-2</c:v>
                </c:pt>
                <c:pt idx="2700">
                  <c:v>2.1427607841172439E-2</c:v>
                </c:pt>
                <c:pt idx="2701">
                  <c:v>2.1425428402135963E-2</c:v>
                </c:pt>
                <c:pt idx="2702">
                  <c:v>2.1423256626844633E-2</c:v>
                </c:pt>
                <c:pt idx="2703">
                  <c:v>2.1421092515249832E-2</c:v>
                </c:pt>
                <c:pt idx="2704">
                  <c:v>2.1418936067301622E-2</c:v>
                </c:pt>
                <c:pt idx="2705">
                  <c:v>2.141678728295095E-2</c:v>
                </c:pt>
                <c:pt idx="2706">
                  <c:v>2.1414646162149196E-2</c:v>
                </c:pt>
                <c:pt idx="2707">
                  <c:v>2.1412512704847085E-2</c:v>
                </c:pt>
                <c:pt idx="2708">
                  <c:v>2.1410386910996219E-2</c:v>
                </c:pt>
                <c:pt idx="2709">
                  <c:v>2.1408268780547978E-2</c:v>
                </c:pt>
                <c:pt idx="2710">
                  <c:v>2.1406158313453959E-2</c:v>
                </c:pt>
                <c:pt idx="2711">
                  <c:v>2.1404055509666644E-2</c:v>
                </c:pt>
                <c:pt idx="2712">
                  <c:v>2.1401960369137413E-2</c:v>
                </c:pt>
                <c:pt idx="2713">
                  <c:v>2.13998728918183E-2</c:v>
                </c:pt>
                <c:pt idx="2714">
                  <c:v>2.1398472517674016E-2</c:v>
                </c:pt>
                <c:pt idx="2715">
                  <c:v>2.1395720926621661E-2</c:v>
                </c:pt>
                <c:pt idx="2716">
                  <c:v>2.1394339771569227E-2</c:v>
                </c:pt>
                <c:pt idx="2717">
                  <c:v>2.1391599613698509E-2</c:v>
                </c:pt>
                <c:pt idx="2718">
                  <c:v>2.1389550451721091E-2</c:v>
                </c:pt>
                <c:pt idx="2719">
                  <c:v>2.1387508952671941E-2</c:v>
                </c:pt>
                <c:pt idx="2720">
                  <c:v>2.138547511650353E-2</c:v>
                </c:pt>
                <c:pt idx="2721">
                  <c:v>2.1382006368007859E-2</c:v>
                </c:pt>
                <c:pt idx="2722">
                  <c:v>2.1382125466117913E-2</c:v>
                </c:pt>
                <c:pt idx="2723">
                  <c:v>2.1380608475085799E-2</c:v>
                </c:pt>
                <c:pt idx="2724">
                  <c:v>2.1378115340677916E-2</c:v>
                </c:pt>
                <c:pt idx="2725">
                  <c:v>2.1376121773320291E-2</c:v>
                </c:pt>
                <c:pt idx="2726">
                  <c:v>2.1374135869476743E-2</c:v>
                </c:pt>
                <c:pt idx="2727">
                  <c:v>2.1372157629102394E-2</c:v>
                </c:pt>
                <c:pt idx="2728">
                  <c:v>2.1370681109464291E-2</c:v>
                </c:pt>
                <c:pt idx="2729">
                  <c:v>2.1368224138577488E-2</c:v>
                </c:pt>
                <c:pt idx="2730">
                  <c:v>2.1366268888337189E-2</c:v>
                </c:pt>
                <c:pt idx="2731">
                  <c:v>2.13643213013851E-2</c:v>
                </c:pt>
                <c:pt idx="2732">
                  <c:v>2.1362381377676341E-2</c:v>
                </c:pt>
                <c:pt idx="2733">
                  <c:v>2.1360945339737581E-2</c:v>
                </c:pt>
                <c:pt idx="2734">
                  <c:v>2.1358524519812634E-2</c:v>
                </c:pt>
                <c:pt idx="2735">
                  <c:v>2.1354521137953643E-2</c:v>
                </c:pt>
                <c:pt idx="2736">
                  <c:v>2.1354698314391036E-2</c:v>
                </c:pt>
                <c:pt idx="2737">
                  <c:v>2.1352796706236604E-2</c:v>
                </c:pt>
                <c:pt idx="2738">
                  <c:v>2.134940793211032E-2</c:v>
                </c:pt>
                <c:pt idx="2739">
                  <c:v>2.1349016478822456E-2</c:v>
                </c:pt>
                <c:pt idx="2740">
                  <c:v>2.1347137859476051E-2</c:v>
                </c:pt>
                <c:pt idx="2741">
                  <c:v>2.1345266902979183E-2</c:v>
                </c:pt>
                <c:pt idx="2742">
                  <c:v>2.1343903758091524E-2</c:v>
                </c:pt>
                <c:pt idx="2743">
                  <c:v>2.1341547978361988E-2</c:v>
                </c:pt>
                <c:pt idx="2744">
                  <c:v>2.1339700010157149E-2</c:v>
                </c:pt>
                <c:pt idx="2745">
                  <c:v>2.1337859704631309E-2</c:v>
                </c:pt>
                <c:pt idx="2746">
                  <c:v>2.1336027061741984E-2</c:v>
                </c:pt>
                <c:pt idx="2747">
                  <c:v>2.1334202081447578E-2</c:v>
                </c:pt>
                <c:pt idx="2748">
                  <c:v>2.1332384763706271E-2</c:v>
                </c:pt>
                <c:pt idx="2749">
                  <c:v>2.1330575108476246E-2</c:v>
                </c:pt>
                <c:pt idx="2750">
                  <c:v>2.1328773115715897E-2</c:v>
                </c:pt>
                <c:pt idx="2751">
                  <c:v>2.1326978785383841E-2</c:v>
                </c:pt>
                <c:pt idx="2752">
                  <c:v>2.132519211743935E-2</c:v>
                </c:pt>
                <c:pt idx="2753">
                  <c:v>2.1323413111840821E-2</c:v>
                </c:pt>
                <c:pt idx="2754">
                  <c:v>2.1321641768548394E-2</c:v>
                </c:pt>
                <c:pt idx="2755">
                  <c:v>2.1320383972712235E-2</c:v>
                </c:pt>
                <c:pt idx="2756">
                  <c:v>2.1318628398353742E-2</c:v>
                </c:pt>
                <c:pt idx="2757">
                  <c:v>2.1316373712098904E-2</c:v>
                </c:pt>
                <c:pt idx="2758">
                  <c:v>2.1314633017623805E-2</c:v>
                </c:pt>
                <c:pt idx="2759">
                  <c:v>2.1312899985253552E-2</c:v>
                </c:pt>
                <c:pt idx="2760">
                  <c:v>2.1309650655644167E-2</c:v>
                </c:pt>
                <c:pt idx="2761">
                  <c:v>2.1309965465341283E-2</c:v>
                </c:pt>
                <c:pt idx="2762">
                  <c:v>2.1307746860370885E-2</c:v>
                </c:pt>
                <c:pt idx="2763">
                  <c:v>2.1306044476022083E-2</c:v>
                </c:pt>
                <c:pt idx="2764">
                  <c:v>2.1304349753579921E-2</c:v>
                </c:pt>
                <c:pt idx="2765">
                  <c:v>2.1302662693006718E-2</c:v>
                </c:pt>
                <c:pt idx="2766">
                  <c:v>2.129924410358619E-2</c:v>
                </c:pt>
                <c:pt idx="2767">
                  <c:v>2.1299311557311022E-2</c:v>
                </c:pt>
                <c:pt idx="2768">
                  <c:v>2.1297647482111857E-2</c:v>
                </c:pt>
                <c:pt idx="2769">
                  <c:v>2.1295991068627229E-2</c:v>
                </c:pt>
                <c:pt idx="2770">
                  <c:v>2.129434231681945E-2</c:v>
                </c:pt>
                <c:pt idx="2771">
                  <c:v>2.1292701226650623E-2</c:v>
                </c:pt>
                <c:pt idx="2772">
                  <c:v>2.1292094866543043E-2</c:v>
                </c:pt>
                <c:pt idx="2773">
                  <c:v>2.1287900548340826E-2</c:v>
                </c:pt>
                <c:pt idx="2774">
                  <c:v>2.1287823925603664E-2</c:v>
                </c:pt>
                <c:pt idx="2775">
                  <c:v>2.1286728341929739E-2</c:v>
                </c:pt>
                <c:pt idx="2776">
                  <c:v>2.1284610699081965E-2</c:v>
                </c:pt>
                <c:pt idx="2777">
                  <c:v>2.1283015577963176E-2</c:v>
                </c:pt>
                <c:pt idx="2778">
                  <c:v>2.1281428118223932E-2</c:v>
                </c:pt>
                <c:pt idx="2779">
                  <c:v>2.1279848319827415E-2</c:v>
                </c:pt>
                <c:pt idx="2780">
                  <c:v>2.1278793315148006E-2</c:v>
                </c:pt>
                <c:pt idx="2781">
                  <c:v>2.1276711706918611E-2</c:v>
                </c:pt>
                <c:pt idx="2782">
                  <c:v>2.1275154892334225E-2</c:v>
                </c:pt>
                <c:pt idx="2783">
                  <c:v>2.1273605738948816E-2</c:v>
                </c:pt>
                <c:pt idx="2784">
                  <c:v>2.1272064246727101E-2</c:v>
                </c:pt>
                <c:pt idx="2785">
                  <c:v>2.1268618218261221E-2</c:v>
                </c:pt>
                <c:pt idx="2786">
                  <c:v>2.1267445009911561E-2</c:v>
                </c:pt>
                <c:pt idx="2787">
                  <c:v>2.1267485736690604E-2</c:v>
                </c:pt>
                <c:pt idx="2788">
                  <c:v>2.1266495680043851E-2</c:v>
                </c:pt>
                <c:pt idx="2789">
                  <c:v>2.1264471701840891E-2</c:v>
                </c:pt>
                <c:pt idx="2790">
                  <c:v>2.1262976175864482E-2</c:v>
                </c:pt>
                <c:pt idx="2791">
                  <c:v>2.1262010481604893E-2</c:v>
                </c:pt>
                <c:pt idx="2792">
                  <c:v>2.126000810663714E-2</c:v>
                </c:pt>
                <c:pt idx="2793">
                  <c:v>2.1258535563317599E-2</c:v>
                </c:pt>
                <c:pt idx="2794">
                  <c:v>2.1257594235199368E-2</c:v>
                </c:pt>
                <c:pt idx="2795">
                  <c:v>2.1255613459099928E-2</c:v>
                </c:pt>
                <c:pt idx="2796">
                  <c:v>2.12541638981345E-2</c:v>
                </c:pt>
                <c:pt idx="2797">
                  <c:v>2.125272199788647E-2</c:v>
                </c:pt>
                <c:pt idx="2798">
                  <c:v>2.1251287758323391E-2</c:v>
                </c:pt>
                <c:pt idx="2799">
                  <c:v>2.1248283961740361E-2</c:v>
                </c:pt>
                <c:pt idx="2800">
                  <c:v>2.1248442261119858E-2</c:v>
                </c:pt>
                <c:pt idx="2801">
                  <c:v>2.1247031003414501E-2</c:v>
                </c:pt>
                <c:pt idx="2802">
                  <c:v>2.1245627406262971E-2</c:v>
                </c:pt>
                <c:pt idx="2803">
                  <c:v>2.1244231469634122E-2</c:v>
                </c:pt>
                <c:pt idx="2804">
                  <c:v>2.1242843193494624E-2</c:v>
                </c:pt>
                <c:pt idx="2805">
                  <c:v>2.1241462577813772E-2</c:v>
                </c:pt>
                <c:pt idx="2806">
                  <c:v>2.1240089622559327E-2</c:v>
                </c:pt>
                <c:pt idx="2807">
                  <c:v>2.1239253924494668E-2</c:v>
                </c:pt>
                <c:pt idx="2808">
                  <c:v>2.1237896757952041E-2</c:v>
                </c:pt>
                <c:pt idx="2809">
                  <c:v>2.1236016719041444E-2</c:v>
                </c:pt>
                <c:pt idx="2810">
                  <c:v>2.1234674405180509E-2</c:v>
                </c:pt>
                <c:pt idx="2811">
                  <c:v>2.1233339751590464E-2</c:v>
                </c:pt>
                <c:pt idx="2812">
                  <c:v>2.1230417330188545E-2</c:v>
                </c:pt>
                <c:pt idx="2813">
                  <c:v>2.1231225836358877E-2</c:v>
                </c:pt>
                <c:pt idx="2814">
                  <c:v>2.1229381752140314E-2</c:v>
                </c:pt>
                <c:pt idx="2815">
                  <c:v>2.1228077739329776E-2</c:v>
                </c:pt>
                <c:pt idx="2816">
                  <c:v>2.1226781386638752E-2</c:v>
                </c:pt>
                <c:pt idx="2817">
                  <c:v>2.1225492694037618E-2</c:v>
                </c:pt>
                <c:pt idx="2818">
                  <c:v>2.122259524793749E-2</c:v>
                </c:pt>
                <c:pt idx="2819">
                  <c:v>2.1222938288987411E-2</c:v>
                </c:pt>
                <c:pt idx="2820">
                  <c:v>2.122167257647975E-2</c:v>
                </c:pt>
                <c:pt idx="2821">
                  <c:v>2.1220414523945231E-2</c:v>
                </c:pt>
                <c:pt idx="2822">
                  <c:v>2.121916413135402E-2</c:v>
                </c:pt>
                <c:pt idx="2823">
                  <c:v>2.1217921398678671E-2</c:v>
                </c:pt>
                <c:pt idx="2824">
                  <c:v>2.121668632588956E-2</c:v>
                </c:pt>
                <c:pt idx="2825">
                  <c:v>2.1215458912959902E-2</c:v>
                </c:pt>
                <c:pt idx="2826">
                  <c:v>2.1214239159859635E-2</c:v>
                </c:pt>
                <c:pt idx="2827">
                  <c:v>2.1213027066562185E-2</c:v>
                </c:pt>
                <c:pt idx="2828">
                  <c:v>2.1212362151225163E-2</c:v>
                </c:pt>
                <c:pt idx="2829">
                  <c:v>2.1210625859263792E-2</c:v>
                </c:pt>
                <c:pt idx="2830">
                  <c:v>2.1209436745207526E-2</c:v>
                </c:pt>
                <c:pt idx="2831">
                  <c:v>2.120825529084365E-2</c:v>
                </c:pt>
                <c:pt idx="2832">
                  <c:v>2.1207622926563974E-2</c:v>
                </c:pt>
                <c:pt idx="2833">
                  <c:v>2.1205915361084158E-2</c:v>
                </c:pt>
                <c:pt idx="2834">
                  <c:v>2.12047568856354E-2</c:v>
                </c:pt>
                <c:pt idx="2835">
                  <c:v>2.1203606069771869E-2</c:v>
                </c:pt>
                <c:pt idx="2836">
                  <c:v>2.120246291346612E-2</c:v>
                </c:pt>
                <c:pt idx="2837">
                  <c:v>2.1201327416693547E-2</c:v>
                </c:pt>
                <c:pt idx="2838">
                  <c:v>2.1200199579426697E-2</c:v>
                </c:pt>
                <c:pt idx="2839">
                  <c:v>2.119962419572391E-2</c:v>
                </c:pt>
                <c:pt idx="2840">
                  <c:v>2.1196789112845352E-2</c:v>
                </c:pt>
                <c:pt idx="2841">
                  <c:v>2.1196862024408073E-2</c:v>
                </c:pt>
                <c:pt idx="2842">
                  <c:v>2.1195764824910167E-2</c:v>
                </c:pt>
                <c:pt idx="2843">
                  <c:v>2.1195222010822082E-2</c:v>
                </c:pt>
                <c:pt idx="2844">
                  <c:v>2.1193593404026195E-2</c:v>
                </c:pt>
                <c:pt idx="2845">
                  <c:v>2.1192519182590033E-2</c:v>
                </c:pt>
                <c:pt idx="2846">
                  <c:v>2.1192000800149755E-2</c:v>
                </c:pt>
                <c:pt idx="2847">
                  <c:v>2.1190393717606941E-2</c:v>
                </c:pt>
                <c:pt idx="2848">
                  <c:v>2.1189342474011011E-2</c:v>
                </c:pt>
                <c:pt idx="2849">
                  <c:v>2.118829888964658E-2</c:v>
                </c:pt>
                <c:pt idx="2850">
                  <c:v>2.1187262964490354E-2</c:v>
                </c:pt>
                <c:pt idx="2851">
                  <c:v>2.1186234698517277E-2</c:v>
                </c:pt>
                <c:pt idx="2852">
                  <c:v>2.1185214091704915E-2</c:v>
                </c:pt>
                <c:pt idx="2853">
                  <c:v>2.1184201144029313E-2</c:v>
                </c:pt>
                <c:pt idx="2854">
                  <c:v>2.1183195855467817E-2</c:v>
                </c:pt>
                <c:pt idx="2855">
                  <c:v>2.1182198225996686E-2</c:v>
                </c:pt>
                <c:pt idx="2856">
                  <c:v>2.1181208255593265E-2</c:v>
                </c:pt>
                <c:pt idx="2857">
                  <c:v>2.1180225944235343E-2</c:v>
                </c:pt>
                <c:pt idx="2858">
                  <c:v>2.1179251291899612E-2</c:v>
                </c:pt>
                <c:pt idx="2859">
                  <c:v>2.1178838823967105E-2</c:v>
                </c:pt>
                <c:pt idx="2860">
                  <c:v>2.1175660326680411E-2</c:v>
                </c:pt>
                <c:pt idx="2861">
                  <c:v>2.1176373288805783E-2</c:v>
                </c:pt>
                <c:pt idx="2862">
                  <c:v>2.1175429272338609E-2</c:v>
                </c:pt>
                <c:pt idx="2863">
                  <c:v>2.1174492914784283E-2</c:v>
                </c:pt>
                <c:pt idx="2864">
                  <c:v>2.1174121202292707E-2</c:v>
                </c:pt>
                <c:pt idx="2865">
                  <c:v>2.1172643176327707E-2</c:v>
                </c:pt>
                <c:pt idx="2866">
                  <c:v>2.1172287768988184E-2</c:v>
                </c:pt>
                <c:pt idx="2867">
                  <c:v>2.1170824073266172E-2</c:v>
                </c:pt>
                <c:pt idx="2868">
                  <c:v>2.1169926009956569E-2</c:v>
                </c:pt>
                <c:pt idx="2869">
                  <c:v>2.1169035605433265E-2</c:v>
                </c:pt>
                <c:pt idx="2870">
                  <c:v>2.1168152859675576E-2</c:v>
                </c:pt>
                <c:pt idx="2871">
                  <c:v>2.116727777266433E-2</c:v>
                </c:pt>
                <c:pt idx="2872">
                  <c:v>2.1166410344378619E-2</c:v>
                </c:pt>
                <c:pt idx="2873">
                  <c:v>2.116386666095442E-2</c:v>
                </c:pt>
                <c:pt idx="2874">
                  <c:v>2.1164698463904296E-2</c:v>
                </c:pt>
                <c:pt idx="2875">
                  <c:v>2.1163854011677568E-2</c:v>
                </c:pt>
                <c:pt idx="2876">
                  <c:v>2.1163017218097088E-2</c:v>
                </c:pt>
                <c:pt idx="2877">
                  <c:v>2.1161271503549076E-2</c:v>
                </c:pt>
                <c:pt idx="2878">
                  <c:v>2.1160452810037186E-2</c:v>
                </c:pt>
                <c:pt idx="2879">
                  <c:v>2.1159641774661061E-2</c:v>
                </c:pt>
                <c:pt idx="2880">
                  <c:v>2.1158724254374862E-2</c:v>
                </c:pt>
                <c:pt idx="2881">
                  <c:v>2.1158042678244029E-2</c:v>
                </c:pt>
                <c:pt idx="2882">
                  <c:v>2.1157254617166651E-2</c:v>
                </c:pt>
                <c:pt idx="2883">
                  <c:v>2.1156474214152527E-2</c:v>
                </c:pt>
                <c:pt idx="2884">
                  <c:v>2.1155591702190439E-2</c:v>
                </c:pt>
                <c:pt idx="2885">
                  <c:v>2.115493638224197E-2</c:v>
                </c:pt>
                <c:pt idx="2886">
                  <c:v>2.1153610932274271E-2</c:v>
                </c:pt>
                <c:pt idx="2887">
                  <c:v>2.1152860657961018E-2</c:v>
                </c:pt>
                <c:pt idx="2888">
                  <c:v>2.1152118041178485E-2</c:v>
                </c:pt>
                <c:pt idx="2889">
                  <c:v>2.1151383081908493E-2</c:v>
                </c:pt>
                <c:pt idx="2890">
                  <c:v>2.1150655780135277E-2</c:v>
                </c:pt>
                <c:pt idx="2891">
                  <c:v>2.1149731929660142E-2</c:v>
                </c:pt>
                <c:pt idx="2892">
                  <c:v>2.1149224149011707E-2</c:v>
                </c:pt>
                <c:pt idx="2893">
                  <c:v>2.1148519819629164E-2</c:v>
                </c:pt>
                <c:pt idx="2894">
                  <c:v>2.1147823147677696E-2</c:v>
                </c:pt>
                <c:pt idx="2895">
                  <c:v>2.1147036327587847E-2</c:v>
                </c:pt>
                <c:pt idx="2896">
                  <c:v>2.1146452776005117E-2</c:v>
                </c:pt>
                <c:pt idx="2897">
                  <c:v>2.1145779076252477E-2</c:v>
                </c:pt>
                <c:pt idx="2898">
                  <c:v>2.1145018510047391E-2</c:v>
                </c:pt>
                <c:pt idx="2899">
                  <c:v>2.114445464883849E-2</c:v>
                </c:pt>
                <c:pt idx="2900">
                  <c:v>2.1143803921146922E-2</c:v>
                </c:pt>
                <c:pt idx="2901">
                  <c:v>2.11431608507789E-2</c:v>
                </c:pt>
                <c:pt idx="2902">
                  <c:v>2.1142525437719745E-2</c:v>
                </c:pt>
                <c:pt idx="2903">
                  <c:v>2.1141897681955221E-2</c:v>
                </c:pt>
                <c:pt idx="2904">
                  <c:v>2.1141277583470879E-2</c:v>
                </c:pt>
                <c:pt idx="2905">
                  <c:v>2.1140665142252921E-2</c:v>
                </c:pt>
                <c:pt idx="2906">
                  <c:v>2.1140060358286451E-2</c:v>
                </c:pt>
                <c:pt idx="2907">
                  <c:v>2.1139463231558554E-2</c:v>
                </c:pt>
                <c:pt idx="2908">
                  <c:v>2.1138873762055425E-2</c:v>
                </c:pt>
                <c:pt idx="2909">
                  <c:v>2.1138291949763494E-2</c:v>
                </c:pt>
                <c:pt idx="2910">
                  <c:v>2.1137717794669834E-2</c:v>
                </c:pt>
                <c:pt idx="2911">
                  <c:v>2.1137070993563569E-2</c:v>
                </c:pt>
                <c:pt idx="2912">
                  <c:v>2.1136513246707088E-2</c:v>
                </c:pt>
                <c:pt idx="2913">
                  <c:v>2.1136041272445991E-2</c:v>
                </c:pt>
                <c:pt idx="2914">
                  <c:v>2.1135497746014895E-2</c:v>
                </c:pt>
                <c:pt idx="2915">
                  <c:v>2.1134961876718122E-2</c:v>
                </c:pt>
                <c:pt idx="2916">
                  <c:v>2.1134433664543192E-2</c:v>
                </c:pt>
                <c:pt idx="2917">
                  <c:v>2.1133913109478712E-2</c:v>
                </c:pt>
                <c:pt idx="2918">
                  <c:v>2.113332756544244E-2</c:v>
                </c:pt>
                <c:pt idx="2919">
                  <c:v>2.113289497063162E-2</c:v>
                </c:pt>
                <c:pt idx="2920">
                  <c:v>2.1132397386826447E-2</c:v>
                </c:pt>
                <c:pt idx="2921">
                  <c:v>2.1131907460084861E-2</c:v>
                </c:pt>
                <c:pt idx="2922">
                  <c:v>2.113142519039591E-2</c:v>
                </c:pt>
                <c:pt idx="2923">
                  <c:v>2.1130950577747765E-2</c:v>
                </c:pt>
                <c:pt idx="2924">
                  <c:v>2.1130483622130582E-2</c:v>
                </c:pt>
                <c:pt idx="2925">
                  <c:v>2.1130024323533617E-2</c:v>
                </c:pt>
                <c:pt idx="2926">
                  <c:v>2.1129572681945707E-2</c:v>
                </c:pt>
                <c:pt idx="2927">
                  <c:v>2.1129128697356777E-2</c:v>
                </c:pt>
                <c:pt idx="2928">
                  <c:v>2.112869236975741E-2</c:v>
                </c:pt>
                <c:pt idx="2929">
                  <c:v>2.1128142628199491E-2</c:v>
                </c:pt>
                <c:pt idx="2930">
                  <c:v>2.11277238022522E-2</c:v>
                </c:pt>
                <c:pt idx="2931">
                  <c:v>2.1127312633261838E-2</c:v>
                </c:pt>
                <c:pt idx="2932">
                  <c:v>2.1126909121219208E-2</c:v>
                </c:pt>
                <c:pt idx="2933">
                  <c:v>2.1126513266115116E-2</c:v>
                </c:pt>
                <c:pt idx="2934">
                  <c:v>2.1126125067940139E-2</c:v>
                </c:pt>
                <c:pt idx="2935">
                  <c:v>2.1125744526685742E-2</c:v>
                </c:pt>
                <c:pt idx="2936">
                  <c:v>2.1125371642343599E-2</c:v>
                </c:pt>
                <c:pt idx="2937">
                  <c:v>2.1125006414904512E-2</c:v>
                </c:pt>
                <c:pt idx="2938">
                  <c:v>2.1124648844360817E-2</c:v>
                </c:pt>
                <c:pt idx="2939">
                  <c:v>2.1124298930703753E-2</c:v>
                </c:pt>
                <c:pt idx="2940">
                  <c:v>2.1123956673925876E-2</c:v>
                </c:pt>
                <c:pt idx="2941">
                  <c:v>2.1123622074019081E-2</c:v>
                </c:pt>
                <c:pt idx="2942">
                  <c:v>2.1123249049875999E-2</c:v>
                </c:pt>
                <c:pt idx="2943">
                  <c:v>2.1125321901688664E-2</c:v>
                </c:pt>
                <c:pt idx="2944">
                  <c:v>2.1122620322021123E-2</c:v>
                </c:pt>
                <c:pt idx="2945">
                  <c:v>2.1122317443358261E-2</c:v>
                </c:pt>
                <c:pt idx="2946">
                  <c:v>2.1122022221529032E-2</c:v>
                </c:pt>
                <c:pt idx="2947">
                  <c:v>2.1121734656526427E-2</c:v>
                </c:pt>
                <c:pt idx="2948">
                  <c:v>2.1121454748344971E-2</c:v>
                </c:pt>
                <c:pt idx="2949">
                  <c:v>2.1121182496977222E-2</c:v>
                </c:pt>
                <c:pt idx="2950">
                  <c:v>2.1120917902417258E-2</c:v>
                </c:pt>
                <c:pt idx="2951">
                  <c:v>2.1120660964659834E-2</c:v>
                </c:pt>
                <c:pt idx="2952">
                  <c:v>2.1120411683697715E-2</c:v>
                </c:pt>
                <c:pt idx="2953">
                  <c:v>2.1120170059526086E-2</c:v>
                </c:pt>
                <c:pt idx="2954">
                  <c:v>2.1119936092139031E-2</c:v>
                </c:pt>
                <c:pt idx="2955">
                  <c:v>2.1119709781531736E-2</c:v>
                </c:pt>
                <c:pt idx="2956">
                  <c:v>2.1119491127698505E-2</c:v>
                </c:pt>
                <c:pt idx="2957">
                  <c:v>2.111928013063474E-2</c:v>
                </c:pt>
                <c:pt idx="2958">
                  <c:v>2.1119076790264008E-2</c:v>
                </c:pt>
                <c:pt idx="2959">
                  <c:v>2.1118881070272998E-2</c:v>
                </c:pt>
                <c:pt idx="2960">
                  <c:v>2.1118692839260194E-2</c:v>
                </c:pt>
                <c:pt idx="2961">
                  <c:v>2.1118511950416564E-2</c:v>
                </c:pt>
                <c:pt idx="2962">
                  <c:v>2.1118338256933294E-2</c:v>
                </c:pt>
                <c:pt idx="2963">
                  <c:v>2.1118171612001361E-2</c:v>
                </c:pt>
                <c:pt idx="2964">
                  <c:v>2.1118011868812601E-2</c:v>
                </c:pt>
                <c:pt idx="2965">
                  <c:v>2.1117858880559302E-2</c:v>
                </c:pt>
                <c:pt idx="2966">
                  <c:v>2.1117712500432873E-2</c:v>
                </c:pt>
                <c:pt idx="2967">
                  <c:v>2.1117572581625593E-2</c:v>
                </c:pt>
                <c:pt idx="2968">
                  <c:v>2.1117438977330621E-2</c:v>
                </c:pt>
                <c:pt idx="2969">
                  <c:v>2.1117311540740244E-2</c:v>
                </c:pt>
                <c:pt idx="2970">
                  <c:v>2.1117190125047185E-2</c:v>
                </c:pt>
                <c:pt idx="2971">
                  <c:v>2.1117074583444816E-2</c:v>
                </c:pt>
                <c:pt idx="2972">
                  <c:v>2.1116964769125862E-2</c:v>
                </c:pt>
                <c:pt idx="2973">
                  <c:v>2.111686053528436E-2</c:v>
                </c:pt>
                <c:pt idx="2974">
                  <c:v>2.1116761735113905E-2</c:v>
                </c:pt>
                <c:pt idx="2975">
                  <c:v>2.1116668221807872E-2</c:v>
                </c:pt>
                <c:pt idx="2976">
                  <c:v>2.1117792257718399E-2</c:v>
                </c:pt>
                <c:pt idx="2977">
                  <c:v>2.1116496468564356E-2</c:v>
                </c:pt>
                <c:pt idx="2978">
                  <c:v>2.1116417935015157E-2</c:v>
                </c:pt>
                <c:pt idx="2979">
                  <c:v>2.1116344101106528E-2</c:v>
                </c:pt>
                <c:pt idx="2980">
                  <c:v>2.111934048254388E-2</c:v>
                </c:pt>
                <c:pt idx="2981">
                  <c:v>2.1115596740949403E-2</c:v>
                </c:pt>
                <c:pt idx="2982">
                  <c:v>2.1116149329168551E-2</c:v>
                </c:pt>
                <c:pt idx="2983">
                  <c:v>2.1116092825766923E-2</c:v>
                </c:pt>
                <c:pt idx="2984">
                  <c:v>2.1116040287978446E-2</c:v>
                </c:pt>
                <c:pt idx="2985">
                  <c:v>2.1115991568997815E-2</c:v>
                </c:pt>
                <c:pt idx="2986">
                  <c:v>2.111594652202016E-2</c:v>
                </c:pt>
                <c:pt idx="2987">
                  <c:v>2.1115905000240173E-2</c:v>
                </c:pt>
                <c:pt idx="2988">
                  <c:v>2.1115866856853203E-2</c:v>
                </c:pt>
                <c:pt idx="2989">
                  <c:v>2.1115831945053728E-2</c:v>
                </c:pt>
                <c:pt idx="2990">
                  <c:v>2.1115800118037306E-2</c:v>
                </c:pt>
                <c:pt idx="2991">
                  <c:v>2.1115771228999516E-2</c:v>
                </c:pt>
                <c:pt idx="2992">
                  <c:v>2.1115745131133946E-2</c:v>
                </c:pt>
                <c:pt idx="2993">
                  <c:v>2.111572167763727E-2</c:v>
                </c:pt>
                <c:pt idx="2994">
                  <c:v>2.1118159135570979E-2</c:v>
                </c:pt>
                <c:pt idx="2995">
                  <c:v>2.1115682116530657E-2</c:v>
                </c:pt>
                <c:pt idx="2996">
                  <c:v>2.1115665715311208E-2</c:v>
                </c:pt>
                <c:pt idx="2997">
                  <c:v>2.1115651371241165E-2</c:v>
                </c:pt>
                <c:pt idx="2998">
                  <c:v>2.1115638937516761E-2</c:v>
                </c:pt>
                <c:pt idx="2999">
                  <c:v>2.1115628267332244E-2</c:v>
                </c:pt>
                <c:pt idx="3000">
                  <c:v>2.1115619213884058E-2</c:v>
                </c:pt>
                <c:pt idx="3001">
                  <c:v>2.1115611630366467E-2</c:v>
                </c:pt>
                <c:pt idx="3002">
                  <c:v>2.1115605369975903E-2</c:v>
                </c:pt>
                <c:pt idx="3003">
                  <c:v>2.1115600285907504E-2</c:v>
                </c:pt>
                <c:pt idx="3004">
                  <c:v>2.1115596231356618E-2</c:v>
                </c:pt>
                <c:pt idx="3005">
                  <c:v>2.1115593059518593E-2</c:v>
                </c:pt>
                <c:pt idx="3006">
                  <c:v>2.1115590623588996E-2</c:v>
                </c:pt>
                <c:pt idx="3007">
                  <c:v>2.111558877676362E-2</c:v>
                </c:pt>
                <c:pt idx="3008">
                  <c:v>2.1115587372237371E-2</c:v>
                </c:pt>
                <c:pt idx="3009">
                  <c:v>2.1115586263206258E-2</c:v>
                </c:pt>
                <c:pt idx="3010">
                  <c:v>2.1115585302864972E-2</c:v>
                </c:pt>
                <c:pt idx="3011">
                  <c:v>2.1115584368877619E-2</c:v>
                </c:pt>
                <c:pt idx="3012">
                  <c:v>2.1115583436775224E-2</c:v>
                </c:pt>
                <c:pt idx="3013">
                  <c:v>2.1115582506558879E-2</c:v>
                </c:pt>
                <c:pt idx="3014">
                  <c:v>2.1115581578228154E-2</c:v>
                </c:pt>
                <c:pt idx="3015">
                  <c:v>2.111558065178348E-2</c:v>
                </c:pt>
                <c:pt idx="3016">
                  <c:v>2.1115579727224418E-2</c:v>
                </c:pt>
                <c:pt idx="3017">
                  <c:v>2.1115578804550974E-2</c:v>
                </c:pt>
                <c:pt idx="3018">
                  <c:v>2.1115577883763583E-2</c:v>
                </c:pt>
                <c:pt idx="3019">
                  <c:v>2.1115576964861806E-2</c:v>
                </c:pt>
                <c:pt idx="3020">
                  <c:v>2.1115576047845863E-2</c:v>
                </c:pt>
                <c:pt idx="3021">
                  <c:v>2.1115575132715537E-2</c:v>
                </c:pt>
                <c:pt idx="3022">
                  <c:v>2.1115574219471044E-2</c:v>
                </c:pt>
                <c:pt idx="3023">
                  <c:v>2.1115573308112163E-2</c:v>
                </c:pt>
                <c:pt idx="3024">
                  <c:v>2.1115572398639121E-2</c:v>
                </c:pt>
                <c:pt idx="3025">
                  <c:v>2.1115571491051907E-2</c:v>
                </c:pt>
                <c:pt idx="3026">
                  <c:v>2.1116800152228103E-2</c:v>
                </c:pt>
                <c:pt idx="3027">
                  <c:v>2.1115569681534552E-2</c:v>
                </c:pt>
                <c:pt idx="3028">
                  <c:v>2.1116798347350332E-2</c:v>
                </c:pt>
                <c:pt idx="3029">
                  <c:v>2.1115567879560527E-2</c:v>
                </c:pt>
                <c:pt idx="3030">
                  <c:v>2.111556698140183E-2</c:v>
                </c:pt>
                <c:pt idx="3031">
                  <c:v>2.1115566085129184E-2</c:v>
                </c:pt>
                <c:pt idx="3032">
                  <c:v>2.1115565190742373E-2</c:v>
                </c:pt>
                <c:pt idx="3033">
                  <c:v>2.111556366189497E-2</c:v>
                </c:pt>
                <c:pt idx="3034">
                  <c:v>2.1116792977980858E-2</c:v>
                </c:pt>
                <c:pt idx="3035">
                  <c:v>2.1117406974245141E-2</c:v>
                </c:pt>
                <c:pt idx="3036">
                  <c:v>2.1116791203278838E-2</c:v>
                </c:pt>
                <c:pt idx="3037">
                  <c:v>2.1116790318756736E-2</c:v>
                </c:pt>
                <c:pt idx="3038">
                  <c:v>2.1116789436120647E-2</c:v>
                </c:pt>
                <c:pt idx="3039">
                  <c:v>2.1116788555370351E-2</c:v>
                </c:pt>
                <c:pt idx="3040">
                  <c:v>2.111740256148216E-2</c:v>
                </c:pt>
                <c:pt idx="3041">
                  <c:v>2.1116786799528449E-2</c:v>
                </c:pt>
                <c:pt idx="3042">
                  <c:v>2.1116785924435971E-2</c:v>
                </c:pt>
                <c:pt idx="3043">
                  <c:v>2.1116785051229724E-2</c:v>
                </c:pt>
                <c:pt idx="3044">
                  <c:v>2.1116784179909705E-2</c:v>
                </c:pt>
                <c:pt idx="3045">
                  <c:v>2.1116783310475479E-2</c:v>
                </c:pt>
                <c:pt idx="3046">
                  <c:v>2.1116167086343528E-2</c:v>
                </c:pt>
                <c:pt idx="3047">
                  <c:v>2.1116781577265067E-2</c:v>
                </c:pt>
                <c:pt idx="3048">
                  <c:v>2.1116780713488874E-2</c:v>
                </c:pt>
                <c:pt idx="3049">
                  <c:v>2.1117394737332353E-2</c:v>
                </c:pt>
                <c:pt idx="3050">
                  <c:v>2.1116778991593879E-2</c:v>
                </c:pt>
                <c:pt idx="3051">
                  <c:v>2.1117393019379184E-2</c:v>
                </c:pt>
                <c:pt idx="3052">
                  <c:v>2.111677727724293E-2</c:v>
                </c:pt>
                <c:pt idx="3053">
                  <c:v>2.1116776422896579E-2</c:v>
                </c:pt>
                <c:pt idx="3054">
                  <c:v>2.1117390456595286E-2</c:v>
                </c:pt>
                <c:pt idx="3055">
                  <c:v>2.1116774719861699E-2</c:v>
                </c:pt>
                <c:pt idx="3056">
                  <c:v>2.1116773871172952E-2</c:v>
                </c:pt>
                <c:pt idx="3057">
                  <c:v>2.1116773024370431E-2</c:v>
                </c:pt>
                <c:pt idx="3058">
                  <c:v>2.1116772179453926E-2</c:v>
                </c:pt>
                <c:pt idx="3059">
                  <c:v>2.1116771336423212E-2</c:v>
                </c:pt>
                <c:pt idx="3060">
                  <c:v>2.1116770495278728E-2</c:v>
                </c:pt>
                <c:pt idx="3061">
                  <c:v>2.1116769656020037E-2</c:v>
                </c:pt>
                <c:pt idx="3062">
                  <c:v>2.1116768818647796E-2</c:v>
                </c:pt>
                <c:pt idx="3063">
                  <c:v>2.1117382870091902E-2</c:v>
                </c:pt>
                <c:pt idx="3064">
                  <c:v>2.111676714956004E-2</c:v>
                </c:pt>
                <c:pt idx="3065">
                  <c:v>2.1116766317845179E-2</c:v>
                </c:pt>
                <c:pt idx="3066">
                  <c:v>2.1116765488016984E-2</c:v>
                </c:pt>
                <c:pt idx="3067">
                  <c:v>2.1117379547351125E-2</c:v>
                </c:pt>
                <c:pt idx="3068">
                  <c:v>2.1117378721380961E-2</c:v>
                </c:pt>
                <c:pt idx="3069">
                  <c:v>2.1116763009846072E-2</c:v>
                </c:pt>
                <c:pt idx="3070">
                  <c:v>2.1116762187561054E-2</c:v>
                </c:pt>
                <c:pt idx="3071">
                  <c:v>2.1116761367162482E-2</c:v>
                </c:pt>
                <c:pt idx="3072">
                  <c:v>2.1114916028549108E-2</c:v>
                </c:pt>
                <c:pt idx="3073">
                  <c:v>2.1117374619822087E-2</c:v>
                </c:pt>
                <c:pt idx="3074">
                  <c:v>2.1116758917281531E-2</c:v>
                </c:pt>
                <c:pt idx="3075">
                  <c:v>2.1116758104426352E-2</c:v>
                </c:pt>
                <c:pt idx="3076">
                  <c:v>2.1116757293457404E-2</c:v>
                </c:pt>
                <c:pt idx="3077">
                  <c:v>2.1116756484374465E-2</c:v>
                </c:pt>
                <c:pt idx="3078">
                  <c:v>2.1116140467377698E-2</c:v>
                </c:pt>
                <c:pt idx="3079">
                  <c:v>2.111675487186641E-2</c:v>
                </c:pt>
                <c:pt idx="3080">
                  <c:v>2.1116754068441289E-2</c:v>
                </c:pt>
                <c:pt idx="3081">
                  <c:v>2.1116753266901746E-2</c:v>
                </c:pt>
                <c:pt idx="3082">
                  <c:v>2.1116752467248652E-2</c:v>
                </c:pt>
                <c:pt idx="3083">
                  <c:v>2.1116751669481786E-2</c:v>
                </c:pt>
                <c:pt idx="3084">
                  <c:v>2.1116750873600494E-2</c:v>
                </c:pt>
                <c:pt idx="3085">
                  <c:v>2.1116750079605218E-2</c:v>
                </c:pt>
                <c:pt idx="3086">
                  <c:v>2.1116749287495733E-2</c:v>
                </c:pt>
                <c:pt idx="3087">
                  <c:v>2.1116748497272478E-2</c:v>
                </c:pt>
                <c:pt idx="3088">
                  <c:v>2.111736259805785E-2</c:v>
                </c:pt>
                <c:pt idx="3089">
                  <c:v>2.1116746922484005E-2</c:v>
                </c:pt>
                <c:pt idx="3090">
                  <c:v>2.1116746137918568E-2</c:v>
                </c:pt>
                <c:pt idx="3091">
                  <c:v>2.1116745355239358E-2</c:v>
                </c:pt>
                <c:pt idx="3092">
                  <c:v>2.1117359463925116E-2</c:v>
                </c:pt>
                <c:pt idx="3093">
                  <c:v>2.1116743795538108E-2</c:v>
                </c:pt>
                <c:pt idx="3094">
                  <c:v>2.1116743018516935E-2</c:v>
                </c:pt>
                <c:pt idx="3095">
                  <c:v>2.1116742243381559E-2</c:v>
                </c:pt>
                <c:pt idx="3096">
                  <c:v>2.1116741470131754E-2</c:v>
                </c:pt>
                <c:pt idx="3097">
                  <c:v>2.1116740698768403E-2</c:v>
                </c:pt>
                <c:pt idx="3098">
                  <c:v>2.1114895402274795E-2</c:v>
                </c:pt>
                <c:pt idx="3099">
                  <c:v>2.1116739161699292E-2</c:v>
                </c:pt>
                <c:pt idx="3100">
                  <c:v>2.1117353286192443E-2</c:v>
                </c:pt>
                <c:pt idx="3101">
                  <c:v>2.1115507487391015E-2</c:v>
                </c:pt>
                <c:pt idx="3102">
                  <c:v>2.1116736870240498E-2</c:v>
                </c:pt>
                <c:pt idx="3103">
                  <c:v>2.1117351000662851E-2</c:v>
                </c:pt>
                <c:pt idx="3104">
                  <c:v>2.1116735352031069E-2</c:v>
                </c:pt>
                <c:pt idx="3105">
                  <c:v>2.1116734595755155E-2</c:v>
                </c:pt>
                <c:pt idx="3106">
                  <c:v>2.1117348732108156E-2</c:v>
                </c:pt>
                <c:pt idx="3107">
                  <c:v>2.1116733088861365E-2</c:v>
                </c:pt>
                <c:pt idx="3108">
                  <c:v>2.1116732338243703E-2</c:v>
                </c:pt>
                <c:pt idx="3109">
                  <c:v>2.1116731589512053E-2</c:v>
                </c:pt>
                <c:pt idx="3110">
                  <c:v>2.1116730842665982E-2</c:v>
                </c:pt>
                <c:pt idx="3111">
                  <c:v>2.1114885567148675E-2</c:v>
                </c:pt>
                <c:pt idx="3112">
                  <c:v>2.1116729354632307E-2</c:v>
                </c:pt>
                <c:pt idx="3113">
                  <c:v>2.1116728613444269E-2</c:v>
                </c:pt>
                <c:pt idx="3114">
                  <c:v>2.1116727874142243E-2</c:v>
                </c:pt>
                <c:pt idx="3115">
                  <c:v>2.1116727136726448E-2</c:v>
                </c:pt>
                <c:pt idx="3116">
                  <c:v>2.1116726401196446E-2</c:v>
                </c:pt>
                <c:pt idx="3117">
                  <c:v>2.1116725667552239E-2</c:v>
                </c:pt>
                <c:pt idx="3118">
                  <c:v>2.1116724935794043E-2</c:v>
                </c:pt>
                <c:pt idx="3119">
                  <c:v>2.1117339097856937E-2</c:v>
                </c:pt>
                <c:pt idx="3120">
                  <c:v>2.11148789448945E-2</c:v>
                </c:pt>
                <c:pt idx="3121">
                  <c:v>2.111672275183574E-2</c:v>
                </c:pt>
                <c:pt idx="3122">
                  <c:v>2.1116722027621812E-2</c:v>
                </c:pt>
                <c:pt idx="3123">
                  <c:v>2.1116721305293455E-2</c:v>
                </c:pt>
                <c:pt idx="3124">
                  <c:v>2.1116720584851329E-2</c:v>
                </c:pt>
                <c:pt idx="3125">
                  <c:v>2.1116719866294997E-2</c:v>
                </c:pt>
                <c:pt idx="3126">
                  <c:v>2.1117334042209297E-2</c:v>
                </c:pt>
                <c:pt idx="3127">
                  <c:v>2.1116718434840587E-2</c:v>
                </c:pt>
                <c:pt idx="3128">
                  <c:v>2.1116717721942076E-2</c:v>
                </c:pt>
                <c:pt idx="3129">
                  <c:v>2.1116717010929788E-2</c:v>
                </c:pt>
                <c:pt idx="3130">
                  <c:v>2.1117331194761366E-2</c:v>
                </c:pt>
                <c:pt idx="3131">
                  <c:v>2.1116715594563039E-2</c:v>
                </c:pt>
                <c:pt idx="3132">
                  <c:v>2.1116714889208354E-2</c:v>
                </c:pt>
                <c:pt idx="3133">
                  <c:v>2.1114869649063141E-2</c:v>
                </c:pt>
                <c:pt idx="3134">
                  <c:v>2.1116713484157456E-2</c:v>
                </c:pt>
                <c:pt idx="3135">
                  <c:v>2.1116712784461242E-2</c:v>
                </c:pt>
                <c:pt idx="3136">
                  <c:v>2.1116712086650603E-2</c:v>
                </c:pt>
                <c:pt idx="3137">
                  <c:v>2.111548137725866E-2</c:v>
                </c:pt>
                <c:pt idx="3138">
                  <c:v>2.1115480683839859E-2</c:v>
                </c:pt>
                <c:pt idx="3139">
                  <c:v>2.1115479992306233E-2</c:v>
                </c:pt>
                <c:pt idx="3140">
                  <c:v>2.1115479204291319E-2</c:v>
                </c:pt>
                <c:pt idx="3141">
                  <c:v>2.1115478614896484E-2</c:v>
                </c:pt>
                <c:pt idx="3142">
                  <c:v>2.1115477929020361E-2</c:v>
                </c:pt>
                <c:pt idx="3143">
                  <c:v>2.1115477245029636E-2</c:v>
                </c:pt>
                <c:pt idx="3144">
                  <c:v>2.1115476465635771E-2</c:v>
                </c:pt>
                <c:pt idx="3145">
                  <c:v>2.111547588270634E-2</c:v>
                </c:pt>
                <c:pt idx="3146">
                  <c:v>2.1115475204373114E-2</c:v>
                </c:pt>
                <c:pt idx="3147">
                  <c:v>2.1115474527925723E-2</c:v>
                </c:pt>
                <c:pt idx="3148">
                  <c:v>2.1115473853363945E-2</c:v>
                </c:pt>
                <c:pt idx="3149">
                  <c:v>2.1115473180688224E-2</c:v>
                </c:pt>
                <c:pt idx="3150">
                  <c:v>2.1115472509897894E-2</c:v>
                </c:pt>
                <c:pt idx="3151">
                  <c:v>2.1115471840993404E-2</c:v>
                </c:pt>
                <c:pt idx="3152">
                  <c:v>2.1115470983744444E-2</c:v>
                </c:pt>
                <c:pt idx="3153">
                  <c:v>2.1115470508841699E-2</c:v>
                </c:pt>
                <c:pt idx="3154">
                  <c:v>2.1115469845594925E-2</c:v>
                </c:pt>
                <c:pt idx="3155">
                  <c:v>2.111546908990725E-2</c:v>
                </c:pt>
                <c:pt idx="3156">
                  <c:v>2.1115468524757788E-2</c:v>
                </c:pt>
                <c:pt idx="3157">
                  <c:v>2.1115467867167861E-2</c:v>
                </c:pt>
                <c:pt idx="3158">
                  <c:v>2.1115467117945586E-2</c:v>
                </c:pt>
                <c:pt idx="3159">
                  <c:v>2.1115466557645506E-2</c:v>
                </c:pt>
                <c:pt idx="3160">
                  <c:v>2.1115465905712862E-2</c:v>
                </c:pt>
                <c:pt idx="3161">
                  <c:v>2.1115465255666051E-2</c:v>
                </c:pt>
                <c:pt idx="3162">
                  <c:v>2.1115464607504856E-2</c:v>
                </c:pt>
                <c:pt idx="3163">
                  <c:v>2.1115463961229711E-2</c:v>
                </c:pt>
                <c:pt idx="3164">
                  <c:v>2.1115463316840184E-2</c:v>
                </c:pt>
                <c:pt idx="3165">
                  <c:v>2.1115462674336269E-2</c:v>
                </c:pt>
                <c:pt idx="3166">
                  <c:v>2.1115462033718189E-2</c:v>
                </c:pt>
                <c:pt idx="3167">
                  <c:v>2.1115461394985945E-2</c:v>
                </c:pt>
                <c:pt idx="3168">
                  <c:v>2.1115460758139096E-2</c:v>
                </c:pt>
                <c:pt idx="3169">
                  <c:v>2.11154601231783E-2</c:v>
                </c:pt>
                <c:pt idx="3170">
                  <c:v>2.1115459490103339E-2</c:v>
                </c:pt>
                <c:pt idx="3171">
                  <c:v>2.1115458768898324E-2</c:v>
                </c:pt>
                <c:pt idx="3172">
                  <c:v>2.1115458139863964E-2</c:v>
                </c:pt>
                <c:pt idx="3173">
                  <c:v>2.1115457602193018E-2</c:v>
                </c:pt>
                <c:pt idx="3174">
                  <c:v>2.1115456976660733E-2</c:v>
                </c:pt>
                <c:pt idx="3175">
                  <c:v>2.1115456353014723E-2</c:v>
                </c:pt>
                <c:pt idx="3176">
                  <c:v>2.1115455731254108E-2</c:v>
                </c:pt>
                <c:pt idx="3177">
                  <c:v>2.1115455111379106E-2</c:v>
                </c:pt>
                <c:pt idx="3178">
                  <c:v>2.1115454405260324E-2</c:v>
                </c:pt>
                <c:pt idx="3179">
                  <c:v>2.1115453877287044E-2</c:v>
                </c:pt>
                <c:pt idx="3180">
                  <c:v>2.1115453263069763E-2</c:v>
                </c:pt>
                <c:pt idx="3181">
                  <c:v>2.1115452650738099E-2</c:v>
                </c:pt>
                <c:pt idx="3182">
                  <c:v>2.1115451953239491E-2</c:v>
                </c:pt>
                <c:pt idx="3183">
                  <c:v>2.1115451431732053E-2</c:v>
                </c:pt>
                <c:pt idx="3184">
                  <c:v>2.111545082505745E-2</c:v>
                </c:pt>
                <c:pt idx="3185">
                  <c:v>2.1115450220268464E-2</c:v>
                </c:pt>
                <c:pt idx="3186">
                  <c:v>2.1115449617365532E-2</c:v>
                </c:pt>
                <c:pt idx="3187">
                  <c:v>2.1115449016348216E-2</c:v>
                </c:pt>
                <c:pt idx="3188">
                  <c:v>2.111544841721695E-2</c:v>
                </c:pt>
                <c:pt idx="3189">
                  <c:v>2.1115447734804577E-2</c:v>
                </c:pt>
                <c:pt idx="3190">
                  <c:v>2.1115447139713913E-2</c:v>
                </c:pt>
                <c:pt idx="3191">
                  <c:v>2.1115446546509306E-2</c:v>
                </c:pt>
                <c:pt idx="3192">
                  <c:v>2.1115445955189875E-2</c:v>
                </c:pt>
                <c:pt idx="3193">
                  <c:v>2.1115445365756932E-2</c:v>
                </c:pt>
                <c:pt idx="3194">
                  <c:v>2.1115444778209168E-2</c:v>
                </c:pt>
                <c:pt idx="3195">
                  <c:v>2.1115444192547676E-2</c:v>
                </c:pt>
                <c:pt idx="3196">
                  <c:v>2.1115443608771583E-2</c:v>
                </c:pt>
                <c:pt idx="3197">
                  <c:v>2.111544302688154E-2</c:v>
                </c:pt>
                <c:pt idx="3198">
                  <c:v>2.1115442446876673E-2</c:v>
                </c:pt>
                <c:pt idx="3199">
                  <c:v>2.1115441868758078E-2</c:v>
                </c:pt>
                <c:pt idx="3200">
                  <c:v>2.11154412925251E-2</c:v>
                </c:pt>
                <c:pt idx="3201">
                  <c:v>2.1115440718177735E-2</c:v>
                </c:pt>
                <c:pt idx="3202">
                  <c:v>2.1115439982502322E-2</c:v>
                </c:pt>
                <c:pt idx="3203">
                  <c:v>2.1115439412465593E-2</c:v>
                </c:pt>
                <c:pt idx="3204">
                  <c:v>2.1117898397724492E-2</c:v>
                </c:pt>
                <c:pt idx="3205">
                  <c:v>2.1115438278048758E-2</c:v>
                </c:pt>
                <c:pt idx="3206">
                  <c:v>2.1115437713669312E-2</c:v>
                </c:pt>
                <c:pt idx="3207">
                  <c:v>2.1115437151175261E-2</c:v>
                </c:pt>
                <c:pt idx="3208">
                  <c:v>2.1115436590567482E-2</c:v>
                </c:pt>
                <c:pt idx="3209">
                  <c:v>2.111543603184466E-2</c:v>
                </c:pt>
                <c:pt idx="3210">
                  <c:v>2.1115435475008111E-2</c:v>
                </c:pt>
                <c:pt idx="3211">
                  <c:v>2.1115434920057394E-2</c:v>
                </c:pt>
                <c:pt idx="3212">
                  <c:v>2.1115434366992075E-2</c:v>
                </c:pt>
                <c:pt idx="3213">
                  <c:v>2.1115433815812809E-2</c:v>
                </c:pt>
                <c:pt idx="3214">
                  <c:v>2.1115433266519375E-2</c:v>
                </c:pt>
                <c:pt idx="3215">
                  <c:v>2.111727735178455E-2</c:v>
                </c:pt>
                <c:pt idx="3216">
                  <c:v>2.1115432173589355E-2</c:v>
                </c:pt>
                <c:pt idx="3217">
                  <c:v>2.1115431629952986E-2</c:v>
                </c:pt>
                <c:pt idx="3218">
                  <c:v>2.1115431088202453E-2</c:v>
                </c:pt>
                <c:pt idx="3219">
                  <c:v>2.1115430548337533E-2</c:v>
                </c:pt>
                <c:pt idx="3220">
                  <c:v>2.1115430010358226E-2</c:v>
                </c:pt>
                <c:pt idx="3221">
                  <c:v>2.1115429474265195E-2</c:v>
                </c:pt>
                <c:pt idx="3222">
                  <c:v>2.1115428940057777E-2</c:v>
                </c:pt>
                <c:pt idx="3223">
                  <c:v>2.1115428407735753E-2</c:v>
                </c:pt>
                <c:pt idx="3224">
                  <c:v>2.1115427877299565E-2</c:v>
                </c:pt>
                <c:pt idx="3225">
                  <c:v>2.1115427348749431E-2</c:v>
                </c:pt>
                <c:pt idx="3226">
                  <c:v>2.1115426822085129E-2</c:v>
                </c:pt>
                <c:pt idx="3227">
                  <c:v>2.1115426297306224E-2</c:v>
                </c:pt>
                <c:pt idx="3228">
                  <c:v>2.1115425774413152E-2</c:v>
                </c:pt>
                <c:pt idx="3229">
                  <c:v>2.1115425253405914E-2</c:v>
                </c:pt>
                <c:pt idx="3230">
                  <c:v>2.1115424734284512E-2</c:v>
                </c:pt>
                <c:pt idx="3231">
                  <c:v>2.1115424217048723E-2</c:v>
                </c:pt>
                <c:pt idx="3232">
                  <c:v>2.111542370169877E-2</c:v>
                </c:pt>
                <c:pt idx="3233">
                  <c:v>2.1115423188234429E-2</c:v>
                </c:pt>
                <c:pt idx="3234">
                  <c:v>2.1115422676655924E-2</c:v>
                </c:pt>
                <c:pt idx="3235">
                  <c:v>2.1115422166963254E-2</c:v>
                </c:pt>
                <c:pt idx="3236">
                  <c:v>2.1116651322444075E-2</c:v>
                </c:pt>
                <c:pt idx="3237">
                  <c:v>2.1115421153234972E-2</c:v>
                </c:pt>
                <c:pt idx="3238">
                  <c:v>2.1115420649199364E-2</c:v>
                </c:pt>
                <c:pt idx="3239">
                  <c:v>2.1115420147049591E-2</c:v>
                </c:pt>
                <c:pt idx="3240">
                  <c:v>2.1115419361767397E-2</c:v>
                </c:pt>
                <c:pt idx="3241">
                  <c:v>2.1116648814098065E-2</c:v>
                </c:pt>
                <c:pt idx="3242">
                  <c:v>2.1115418651915054E-2</c:v>
                </c:pt>
                <c:pt idx="3243">
                  <c:v>2.1115418157308177E-2</c:v>
                </c:pt>
                <c:pt idx="3244">
                  <c:v>2.1115417664587795E-2</c:v>
                </c:pt>
                <c:pt idx="3245">
                  <c:v>2.1115417173752149E-2</c:v>
                </c:pt>
                <c:pt idx="3246">
                  <c:v>2.1115416684802775E-2</c:v>
                </c:pt>
                <c:pt idx="3247">
                  <c:v>2.1115416197739014E-2</c:v>
                </c:pt>
                <c:pt idx="3248">
                  <c:v>2.1115415712561307E-2</c:v>
                </c:pt>
                <c:pt idx="3249">
                  <c:v>2.1115415229268998E-2</c:v>
                </c:pt>
                <c:pt idx="3250">
                  <c:v>2.1117259391552554E-2</c:v>
                </c:pt>
                <c:pt idx="3251">
                  <c:v>2.1117258912352395E-2</c:v>
                </c:pt>
                <c:pt idx="3252">
                  <c:v>2.1117258435038554E-2</c:v>
                </c:pt>
                <c:pt idx="3253">
                  <c:v>2.1117257959610596E-2</c:v>
                </c:pt>
                <c:pt idx="3254">
                  <c:v>2.1117257486069171E-2</c:v>
                </c:pt>
                <c:pt idx="3255">
                  <c:v>2.1117871943864899E-2</c:v>
                </c:pt>
                <c:pt idx="3256">
                  <c:v>2.1117256544643758E-2</c:v>
                </c:pt>
                <c:pt idx="3257">
                  <c:v>2.1117256076760415E-2</c:v>
                </c:pt>
                <c:pt idx="3258">
                  <c:v>2.1115410964498545E-2</c:v>
                </c:pt>
                <c:pt idx="3259">
                  <c:v>2.1117255146651599E-2</c:v>
                </c:pt>
                <c:pt idx="3260">
                  <c:v>2.1117254684426559E-2</c:v>
                </c:pt>
                <c:pt idx="3261">
                  <c:v>2.1117254224087185E-2</c:v>
                </c:pt>
                <c:pt idx="3262">
                  <c:v>2.1117868695840394E-2</c:v>
                </c:pt>
                <c:pt idx="3263">
                  <c:v>2.1117253309067167E-2</c:v>
                </c:pt>
                <c:pt idx="3264">
                  <c:v>2.1117252854386308E-2</c:v>
                </c:pt>
                <c:pt idx="3265">
                  <c:v>2.1117252401591551E-2</c:v>
                </c:pt>
                <c:pt idx="3266">
                  <c:v>2.1117251950682894E-2</c:v>
                </c:pt>
                <c:pt idx="3267">
                  <c:v>2.1117866432408459E-2</c:v>
                </c:pt>
                <c:pt idx="3268">
                  <c:v>2.1117251054523441E-2</c:v>
                </c:pt>
                <c:pt idx="3269">
                  <c:v>2.1117250609273084E-2</c:v>
                </c:pt>
                <c:pt idx="3270">
                  <c:v>2.1117250165908607E-2</c:v>
                </c:pt>
                <c:pt idx="3271">
                  <c:v>2.1115405073937957E-2</c:v>
                </c:pt>
                <c:pt idx="3272">
                  <c:v>2.111724928483839E-2</c:v>
                </c:pt>
                <c:pt idx="3273">
                  <c:v>2.1117248847131998E-2</c:v>
                </c:pt>
                <c:pt idx="3274">
                  <c:v>2.1117248411311924E-2</c:v>
                </c:pt>
                <c:pt idx="3275">
                  <c:v>2.1117862908999471E-2</c:v>
                </c:pt>
                <c:pt idx="3276">
                  <c:v>2.1117862477061624E-2</c:v>
                </c:pt>
                <c:pt idx="3277">
                  <c:v>2.1117247115168512E-2</c:v>
                </c:pt>
                <c:pt idx="3278">
                  <c:v>2.1117246686892618E-2</c:v>
                </c:pt>
                <c:pt idx="3279">
                  <c:v>2.1117246260503042E-2</c:v>
                </c:pt>
                <c:pt idx="3280">
                  <c:v>2.1117245835999349E-2</c:v>
                </c:pt>
                <c:pt idx="3281">
                  <c:v>2.1117860345663042E-2</c:v>
                </c:pt>
                <c:pt idx="3282">
                  <c:v>2.1117244992650917E-2</c:v>
                </c:pt>
                <c:pt idx="3283">
                  <c:v>2.1117244573805306E-2</c:v>
                </c:pt>
                <c:pt idx="3284">
                  <c:v>2.1117244156846012E-2</c:v>
                </c:pt>
                <c:pt idx="3285">
                  <c:v>2.1117243741772818E-2</c:v>
                </c:pt>
                <c:pt idx="3286">
                  <c:v>2.1117243328585944E-2</c:v>
                </c:pt>
                <c:pt idx="3287">
                  <c:v>2.1117242917284951E-2</c:v>
                </c:pt>
                <c:pt idx="3288">
                  <c:v>2.1116627540309015E-2</c:v>
                </c:pt>
                <c:pt idx="3289">
                  <c:v>2.1117242100341264E-2</c:v>
                </c:pt>
                <c:pt idx="3290">
                  <c:v>2.1117241694698571E-2</c:v>
                </c:pt>
                <c:pt idx="3291">
                  <c:v>2.1117241290941977E-2</c:v>
                </c:pt>
                <c:pt idx="3292">
                  <c:v>2.1118470779917856E-2</c:v>
                </c:pt>
                <c:pt idx="3293">
                  <c:v>2.1115395831312441E-2</c:v>
                </c:pt>
                <c:pt idx="3294">
                  <c:v>2.111724009098858E-2</c:v>
                </c:pt>
                <c:pt idx="3295">
                  <c:v>2.1117854628611928E-2</c:v>
                </c:pt>
                <c:pt idx="3296">
                  <c:v>2.1117239300450293E-2</c:v>
                </c:pt>
                <c:pt idx="3297">
                  <c:v>2.111723890801008E-2</c:v>
                </c:pt>
                <c:pt idx="3298">
                  <c:v>2.1117238517456189E-2</c:v>
                </c:pt>
                <c:pt idx="3299">
                  <c:v>2.1117238128787959E-2</c:v>
                </c:pt>
                <c:pt idx="3300">
                  <c:v>2.1117852676401826E-2</c:v>
                </c:pt>
                <c:pt idx="3301">
                  <c:v>2.1117237357110238E-2</c:v>
                </c:pt>
                <c:pt idx="3302">
                  <c:v>2.1115392313300917E-2</c:v>
                </c:pt>
                <c:pt idx="3303">
                  <c:v>2.1115391931839478E-2</c:v>
                </c:pt>
                <c:pt idx="3304">
                  <c:v>2.1115391552264093E-2</c:v>
                </c:pt>
                <c:pt idx="3305">
                  <c:v>2.1117850771346851E-2</c:v>
                </c:pt>
                <c:pt idx="3306">
                  <c:v>2.1115390798769951E-2</c:v>
                </c:pt>
                <c:pt idx="3307">
                  <c:v>2.1115390424851846E-2</c:v>
                </c:pt>
                <c:pt idx="3308">
                  <c:v>2.1115390052819143E-2</c:v>
                </c:pt>
                <c:pt idx="3309">
                  <c:v>2.1115389682672049E-2</c:v>
                </c:pt>
                <c:pt idx="3310">
                  <c:v>2.1115389314411013E-2</c:v>
                </c:pt>
                <c:pt idx="3311">
                  <c:v>2.1115388948035808E-2</c:v>
                </c:pt>
                <c:pt idx="3312">
                  <c:v>2.1115388583546221E-2</c:v>
                </c:pt>
                <c:pt idx="3313">
                  <c:v>2.1115388220942683E-2</c:v>
                </c:pt>
                <c:pt idx="3314">
                  <c:v>2.1115387860224325E-2</c:v>
                </c:pt>
                <c:pt idx="3315">
                  <c:v>2.1115387501392236E-2</c:v>
                </c:pt>
                <c:pt idx="3316">
                  <c:v>2.1115387144445327E-2</c:v>
                </c:pt>
                <c:pt idx="3317">
                  <c:v>2.1115386789384686E-2</c:v>
                </c:pt>
                <c:pt idx="3318">
                  <c:v>2.1115386436209443E-2</c:v>
                </c:pt>
                <c:pt idx="3319">
                  <c:v>2.1115386084920473E-2</c:v>
                </c:pt>
                <c:pt idx="3320">
                  <c:v>2.111538573551712E-2</c:v>
                </c:pt>
                <c:pt idx="3321">
                  <c:v>2.1115385387999158E-2</c:v>
                </c:pt>
                <c:pt idx="3322">
                  <c:v>2.1115385042367252E-2</c:v>
                </c:pt>
                <c:pt idx="3323">
                  <c:v>2.1115384698620961E-2</c:v>
                </c:pt>
                <c:pt idx="3324">
                  <c:v>2.1115384356760504E-2</c:v>
                </c:pt>
                <c:pt idx="3325">
                  <c:v>2.1115384016785661E-2</c:v>
                </c:pt>
                <c:pt idx="3326">
                  <c:v>2.1115383678696652E-2</c:v>
                </c:pt>
                <c:pt idx="3327">
                  <c:v>2.1115383342493695E-2</c:v>
                </c:pt>
                <c:pt idx="3328">
                  <c:v>2.1115383008176135E-2</c:v>
                </c:pt>
                <c:pt idx="3329">
                  <c:v>2.111538267574441E-2</c:v>
                </c:pt>
                <c:pt idx="3330">
                  <c:v>2.1115382345198299E-2</c:v>
                </c:pt>
                <c:pt idx="3331">
                  <c:v>2.1115382016538023E-2</c:v>
                </c:pt>
                <c:pt idx="3332">
                  <c:v>2.1115381689763579E-2</c:v>
                </c:pt>
                <c:pt idx="3333">
                  <c:v>2.111538136487497E-2</c:v>
                </c:pt>
                <c:pt idx="3334">
                  <c:v>2.1115381041871755E-2</c:v>
                </c:pt>
                <c:pt idx="3335">
                  <c:v>2.1115380720754813E-2</c:v>
                </c:pt>
                <c:pt idx="3336">
                  <c:v>2.1115380401523488E-2</c:v>
                </c:pt>
                <c:pt idx="3337">
                  <c:v>2.1115380084177775E-2</c:v>
                </c:pt>
                <c:pt idx="3338">
                  <c:v>2.1117224441883308E-2</c:v>
                </c:pt>
                <c:pt idx="3339">
                  <c:v>2.1115379455143638E-2</c:v>
                </c:pt>
                <c:pt idx="3340">
                  <c:v>2.111660885784853E-2</c:v>
                </c:pt>
                <c:pt idx="3341">
                  <c:v>2.1115378833652835E-2</c:v>
                </c:pt>
                <c:pt idx="3342">
                  <c:v>2.1115378525735855E-2</c:v>
                </c:pt>
                <c:pt idx="3343">
                  <c:v>2.1115378219704269E-2</c:v>
                </c:pt>
                <c:pt idx="3344">
                  <c:v>2.1115377915559178E-2</c:v>
                </c:pt>
                <c:pt idx="3345">
                  <c:v>2.1114762726068947E-2</c:v>
                </c:pt>
                <c:pt idx="3346">
                  <c:v>2.1116607030339487E-2</c:v>
                </c:pt>
                <c:pt idx="3347">
                  <c:v>2.1117221648324011E-2</c:v>
                </c:pt>
                <c:pt idx="3348">
                  <c:v>2.1116606436257755E-2</c:v>
                </c:pt>
                <c:pt idx="3349">
                  <c:v>2.111660614204558E-2</c:v>
                </c:pt>
                <c:pt idx="3350">
                  <c:v>2.1116605849720069E-2</c:v>
                </c:pt>
                <c:pt idx="3351">
                  <c:v>2.1116605559279918E-2</c:v>
                </c:pt>
                <c:pt idx="3352">
                  <c:v>2.1117220187282505E-2</c:v>
                </c:pt>
                <c:pt idx="3353">
                  <c:v>2.1116604984057652E-2</c:v>
                </c:pt>
                <c:pt idx="3354">
                  <c:v>2.1116604699275753E-2</c:v>
                </c:pt>
                <c:pt idx="3355">
                  <c:v>2.1116604416379213E-2</c:v>
                </c:pt>
                <c:pt idx="3356">
                  <c:v>2.1116604135369338E-2</c:v>
                </c:pt>
                <c:pt idx="3357">
                  <c:v>2.1115373934691376E-2</c:v>
                </c:pt>
                <c:pt idx="3358">
                  <c:v>2.1114758970266465E-2</c:v>
                </c:pt>
                <c:pt idx="3359">
                  <c:v>2.1116603303654259E-2</c:v>
                </c:pt>
                <c:pt idx="3360">
                  <c:v>2.1117217947692904E-2</c:v>
                </c:pt>
                <c:pt idx="3361">
                  <c:v>2.11166027586084E-2</c:v>
                </c:pt>
                <c:pt idx="3362">
                  <c:v>2.1116602488913724E-2</c:v>
                </c:pt>
                <c:pt idx="3363">
                  <c:v>2.111721713896721E-2</c:v>
                </c:pt>
                <c:pt idx="3364">
                  <c:v>2.1116601955183278E-2</c:v>
                </c:pt>
                <c:pt idx="3365">
                  <c:v>2.1116601691146639E-2</c:v>
                </c:pt>
                <c:pt idx="3366">
                  <c:v>2.1117216347216632E-2</c:v>
                </c:pt>
                <c:pt idx="3367">
                  <c:v>2.1116601168731829E-2</c:v>
                </c:pt>
                <c:pt idx="3368">
                  <c:v>2.1116600910353445E-2</c:v>
                </c:pt>
                <c:pt idx="3369">
                  <c:v>2.1116600653861069E-2</c:v>
                </c:pt>
                <c:pt idx="3370">
                  <c:v>2.1116600399254486E-2</c:v>
                </c:pt>
                <c:pt idx="3371">
                  <c:v>2.11147555331383E-2</c:v>
                </c:pt>
                <c:pt idx="3372">
                  <c:v>2.1116599895699577E-2</c:v>
                </c:pt>
                <c:pt idx="3373">
                  <c:v>2.1116599646750816E-2</c:v>
                </c:pt>
                <c:pt idx="3374">
                  <c:v>2.1116599399688064E-2</c:v>
                </c:pt>
                <c:pt idx="3375">
                  <c:v>2.1116599154511542E-2</c:v>
                </c:pt>
                <c:pt idx="3376">
                  <c:v>2.1116598911220814E-2</c:v>
                </c:pt>
                <c:pt idx="3377">
                  <c:v>2.1116598669816314E-2</c:v>
                </c:pt>
                <c:pt idx="3378">
                  <c:v>2.1116598430297392E-2</c:v>
                </c:pt>
                <c:pt idx="3379">
                  <c:v>2.1117213112448307E-2</c:v>
                </c:pt>
                <c:pt idx="3380">
                  <c:v>2.1117212876822222E-2</c:v>
                </c:pt>
                <c:pt idx="3381">
                  <c:v>2.1116597723056695E-2</c:v>
                </c:pt>
                <c:pt idx="3382">
                  <c:v>2.1116597491082474E-2</c:v>
                </c:pt>
                <c:pt idx="3383">
                  <c:v>2.111659726099361E-2</c:v>
                </c:pt>
                <c:pt idx="3384">
                  <c:v>2.1114752414684017E-2</c:v>
                </c:pt>
                <c:pt idx="3385">
                  <c:v>2.1117211726985042E-2</c:v>
                </c:pt>
                <c:pt idx="3386">
                  <c:v>2.1116596582042655E-2</c:v>
                </c:pt>
                <c:pt idx="3387">
                  <c:v>2.1116596359497839E-2</c:v>
                </c:pt>
                <c:pt idx="3388">
                  <c:v>2.1116596138838817E-2</c:v>
                </c:pt>
                <c:pt idx="3389">
                  <c:v>2.1116595920065807E-2</c:v>
                </c:pt>
                <c:pt idx="3390">
                  <c:v>2.1115365839990359E-2</c:v>
                </c:pt>
                <c:pt idx="3391">
                  <c:v>2.1116595488177601E-2</c:v>
                </c:pt>
                <c:pt idx="3392">
                  <c:v>2.1116595275062627E-2</c:v>
                </c:pt>
                <c:pt idx="3393">
                  <c:v>2.1116595063833225E-2</c:v>
                </c:pt>
                <c:pt idx="3394">
                  <c:v>2.1116594854490495E-2</c:v>
                </c:pt>
                <c:pt idx="3395">
                  <c:v>2.1116594647033336E-2</c:v>
                </c:pt>
                <c:pt idx="3396">
                  <c:v>2.111659444146197E-2</c:v>
                </c:pt>
                <c:pt idx="3397">
                  <c:v>2.1116594237776839E-2</c:v>
                </c:pt>
                <c:pt idx="3398">
                  <c:v>2.1116594035977716E-2</c:v>
                </c:pt>
                <c:pt idx="3399">
                  <c:v>2.1116593836064387E-2</c:v>
                </c:pt>
                <c:pt idx="3400">
                  <c:v>2.1117208560385452E-2</c:v>
                </c:pt>
                <c:pt idx="3401">
                  <c:v>2.1116593441895766E-2</c:v>
                </c:pt>
                <c:pt idx="3402">
                  <c:v>2.1116593247640474E-2</c:v>
                </c:pt>
                <c:pt idx="3403">
                  <c:v>2.111659305527119E-2</c:v>
                </c:pt>
                <c:pt idx="3404">
                  <c:v>2.1117207787630113E-2</c:v>
                </c:pt>
                <c:pt idx="3405">
                  <c:v>2.111659267619001E-2</c:v>
                </c:pt>
                <c:pt idx="3406">
                  <c:v>2.1116592489478548E-2</c:v>
                </c:pt>
                <c:pt idx="3407">
                  <c:v>2.1116592304653532E-2</c:v>
                </c:pt>
                <c:pt idx="3408">
                  <c:v>2.1116592121713872E-2</c:v>
                </c:pt>
                <c:pt idx="3409">
                  <c:v>2.1116591940660227E-2</c:v>
                </c:pt>
                <c:pt idx="3410">
                  <c:v>2.1114747133798177E-2</c:v>
                </c:pt>
                <c:pt idx="3411">
                  <c:v>2.1117206507922467E-2</c:v>
                </c:pt>
                <c:pt idx="3412">
                  <c:v>2.1115361533156456E-2</c:v>
                </c:pt>
                <c:pt idx="3413">
                  <c:v>2.1116591235305758E-2</c:v>
                </c:pt>
                <c:pt idx="3414">
                  <c:v>2.111659106368239E-2</c:v>
                </c:pt>
                <c:pt idx="3415">
                  <c:v>2.1117205818154662E-2</c:v>
                </c:pt>
                <c:pt idx="3416">
                  <c:v>2.1116590726092815E-2</c:v>
                </c:pt>
                <c:pt idx="3417">
                  <c:v>2.111659056012748E-2</c:v>
                </c:pt>
                <c:pt idx="3418">
                  <c:v>2.1117205320632638E-2</c:v>
                </c:pt>
                <c:pt idx="3419">
                  <c:v>2.1116590233853975E-2</c:v>
                </c:pt>
                <c:pt idx="3420">
                  <c:v>2.1116590073545806E-2</c:v>
                </c:pt>
                <c:pt idx="3421">
                  <c:v>2.1116589915124086E-2</c:v>
                </c:pt>
                <c:pt idx="3422">
                  <c:v>2.1116589758588156E-2</c:v>
                </c:pt>
                <c:pt idx="3423">
                  <c:v>2.1114744971366624E-2</c:v>
                </c:pt>
                <c:pt idx="3424">
                  <c:v>2.1116589451174332E-2</c:v>
                </c:pt>
                <c:pt idx="3425">
                  <c:v>2.1116589300296657E-2</c:v>
                </c:pt>
                <c:pt idx="3426">
                  <c:v>2.1116589151304776E-2</c:v>
                </c:pt>
                <c:pt idx="3427">
                  <c:v>2.111658900419847E-2</c:v>
                </c:pt>
                <c:pt idx="3428">
                  <c:v>2.1116588858978613E-2</c:v>
                </c:pt>
                <c:pt idx="3429">
                  <c:v>2.1116588715644112E-2</c:v>
                </c:pt>
                <c:pt idx="3430">
                  <c:v>2.1116588574196717E-2</c:v>
                </c:pt>
                <c:pt idx="3431">
                  <c:v>2.1117203360857251E-2</c:v>
                </c:pt>
                <c:pt idx="3432">
                  <c:v>2.1114743660977466E-2</c:v>
                </c:pt>
                <c:pt idx="3433">
                  <c:v>2.1116588161168192E-2</c:v>
                </c:pt>
                <c:pt idx="3434">
                  <c:v>2.1116588027263971E-2</c:v>
                </c:pt>
                <c:pt idx="3435">
                  <c:v>2.1116587895245759E-2</c:v>
                </c:pt>
                <c:pt idx="3436">
                  <c:v>2.1116587765113562E-2</c:v>
                </c:pt>
                <c:pt idx="3437">
                  <c:v>2.1116587636867589E-2</c:v>
                </c:pt>
                <c:pt idx="3438">
                  <c:v>2.1117202437619026E-2</c:v>
                </c:pt>
                <c:pt idx="3439">
                  <c:v>2.1116587386032597E-2</c:v>
                </c:pt>
                <c:pt idx="3440">
                  <c:v>2.1116587263444227E-2</c:v>
                </c:pt>
                <c:pt idx="3441">
                  <c:v>2.1116587142742088E-2</c:v>
                </c:pt>
                <c:pt idx="3442">
                  <c:v>2.1117201951548276E-2</c:v>
                </c:pt>
                <c:pt idx="3443">
                  <c:v>2.1116586906995187E-2</c:v>
                </c:pt>
                <c:pt idx="3444">
                  <c:v>2.1116586791951299E-2</c:v>
                </c:pt>
                <c:pt idx="3445">
                  <c:v>2.1114742037840455E-2</c:v>
                </c:pt>
                <c:pt idx="3446">
                  <c:v>2.1116586567520038E-2</c:v>
                </c:pt>
                <c:pt idx="3447">
                  <c:v>2.1116586458133531E-2</c:v>
                </c:pt>
                <c:pt idx="3448">
                  <c:v>2.111658635063304E-2</c:v>
                </c:pt>
                <c:pt idx="3449">
                  <c:v>2.1115356414716426E-2</c:v>
                </c:pt>
                <c:pt idx="3450">
                  <c:v>2.1115356311538908E-2</c:v>
                </c:pt>
                <c:pt idx="3451">
                  <c:v>2.111535621024678E-2</c:v>
                </c:pt>
                <c:pt idx="3452">
                  <c:v>2.1115356096793426E-2</c:v>
                </c:pt>
                <c:pt idx="3453">
                  <c:v>2.1115356013319812E-2</c:v>
                </c:pt>
                <c:pt idx="3454">
                  <c:v>2.1115355917685191E-2</c:v>
                </c:pt>
                <c:pt idx="3455">
                  <c:v>2.1115355823936182E-2</c:v>
                </c:pt>
                <c:pt idx="3456">
                  <c:v>2.1115355719103654E-2</c:v>
                </c:pt>
                <c:pt idx="3457">
                  <c:v>2.1115355642095664E-2</c:v>
                </c:pt>
                <c:pt idx="3458">
                  <c:v>2.1115970436051849E-2</c:v>
                </c:pt>
                <c:pt idx="3459">
                  <c:v>2.1115970349975782E-2</c:v>
                </c:pt>
                <c:pt idx="3460">
                  <c:v>2.1115970265785208E-2</c:v>
                </c:pt>
                <c:pt idx="3461">
                  <c:v>2.111597018348077E-2</c:v>
                </c:pt>
                <c:pt idx="3462">
                  <c:v>2.1115970103062039E-2</c:v>
                </c:pt>
                <c:pt idx="3463">
                  <c:v>2.1115970002437829E-2</c:v>
                </c:pt>
                <c:pt idx="3464">
                  <c:v>2.1115969947882562E-2</c:v>
                </c:pt>
                <c:pt idx="3465">
                  <c:v>2.1115969873121383E-2</c:v>
                </c:pt>
                <c:pt idx="3466">
                  <c:v>2.1115969800246125E-2</c:v>
                </c:pt>
                <c:pt idx="3467">
                  <c:v>2.1115969719269368E-2</c:v>
                </c:pt>
                <c:pt idx="3468">
                  <c:v>2.1115969660153597E-2</c:v>
                </c:pt>
                <c:pt idx="3469">
                  <c:v>2.111596959293589E-2</c:v>
                </c:pt>
                <c:pt idx="3470">
                  <c:v>2.1115969518424781E-2</c:v>
                </c:pt>
                <c:pt idx="3471">
                  <c:v>2.1115969464158026E-2</c:v>
                </c:pt>
                <c:pt idx="3472">
                  <c:v>2.1115969402598089E-2</c:v>
                </c:pt>
                <c:pt idx="3473">
                  <c:v>2.1115969342924073E-2</c:v>
                </c:pt>
                <c:pt idx="3474">
                  <c:v>2.1115969285135764E-2</c:v>
                </c:pt>
                <c:pt idx="3475">
                  <c:v>2.1115969229233159E-2</c:v>
                </c:pt>
                <c:pt idx="3476">
                  <c:v>2.1115969175216916E-2</c:v>
                </c:pt>
                <c:pt idx="3477">
                  <c:v>2.1115969123086154E-2</c:v>
                </c:pt>
                <c:pt idx="3478">
                  <c:v>2.1115969072841103E-2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05248"/>
        <c:axId val="53760716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42604</c:v>
                </c:pt>
                <c:pt idx="1">
                  <c:v>42635</c:v>
                </c:pt>
                <c:pt idx="2">
                  <c:v>42667</c:v>
                </c:pt>
                <c:pt idx="3">
                  <c:v>42696</c:v>
                </c:pt>
                <c:pt idx="4">
                  <c:v>42726</c:v>
                </c:pt>
                <c:pt idx="5">
                  <c:v>42758</c:v>
                </c:pt>
                <c:pt idx="6">
                  <c:v>42788</c:v>
                </c:pt>
                <c:pt idx="7">
                  <c:v>42816</c:v>
                </c:pt>
                <c:pt idx="8">
                  <c:v>42849</c:v>
                </c:pt>
                <c:pt idx="9">
                  <c:v>42877</c:v>
                </c:pt>
                <c:pt idx="10">
                  <c:v>42908</c:v>
                </c:pt>
                <c:pt idx="11">
                  <c:v>42940</c:v>
                </c:pt>
                <c:pt idx="12">
                  <c:v>42969</c:v>
                </c:pt>
                <c:pt idx="13">
                  <c:v>43000</c:v>
                </c:pt>
                <c:pt idx="14">
                  <c:v>43031</c:v>
                </c:pt>
                <c:pt idx="15">
                  <c:v>43061</c:v>
                </c:pt>
                <c:pt idx="16">
                  <c:v>43091</c:v>
                </c:pt>
                <c:pt idx="17">
                  <c:v>43122</c:v>
                </c:pt>
                <c:pt idx="18">
                  <c:v>43153</c:v>
                </c:pt>
                <c:pt idx="19">
                  <c:v>43181</c:v>
                </c:pt>
                <c:pt idx="20">
                  <c:v>43213</c:v>
                </c:pt>
                <c:pt idx="21">
                  <c:v>43242</c:v>
                </c:pt>
                <c:pt idx="22">
                  <c:v>43273</c:v>
                </c:pt>
                <c:pt idx="23">
                  <c:v>43304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1.3250000000000001E-2</c:v>
                </c:pt>
                <c:pt idx="1">
                  <c:v>1.2870000000000001E-2</c:v>
                </c:pt>
                <c:pt idx="2">
                  <c:v>1.2460000000000001E-2</c:v>
                </c:pt>
                <c:pt idx="3">
                  <c:v>1.2580000000000001E-2</c:v>
                </c:pt>
                <c:pt idx="4">
                  <c:v>1.2699999999999999E-2</c:v>
                </c:pt>
                <c:pt idx="5">
                  <c:v>1.2810000000000002E-2</c:v>
                </c:pt>
                <c:pt idx="6">
                  <c:v>#N/A</c:v>
                </c:pt>
                <c:pt idx="7">
                  <c:v>#N/A</c:v>
                </c:pt>
                <c:pt idx="8">
                  <c:v>1.3180000000000001E-2</c:v>
                </c:pt>
                <c:pt idx="9">
                  <c:v>#N/A</c:v>
                </c:pt>
                <c:pt idx="10">
                  <c:v>#N/A</c:v>
                </c:pt>
                <c:pt idx="11">
                  <c:v>1.3509999999999999E-2</c:v>
                </c:pt>
                <c:pt idx="12">
                  <c:v>#N/A</c:v>
                </c:pt>
                <c:pt idx="13">
                  <c:v>#N/A</c:v>
                </c:pt>
                <c:pt idx="14">
                  <c:v>1.3800000000000002E-2</c:v>
                </c:pt>
                <c:pt idx="15">
                  <c:v>#N/A</c:v>
                </c:pt>
                <c:pt idx="16">
                  <c:v>#N/A</c:v>
                </c:pt>
                <c:pt idx="17">
                  <c:v>1.4060000000000001E-2</c:v>
                </c:pt>
                <c:pt idx="18">
                  <c:v>#N/A</c:v>
                </c:pt>
                <c:pt idx="19">
                  <c:v>#N/A</c:v>
                </c:pt>
                <c:pt idx="20">
                  <c:v>1.4140000000000002E-2</c:v>
                </c:pt>
                <c:pt idx="21">
                  <c:v>#N/A</c:v>
                </c:pt>
                <c:pt idx="22">
                  <c:v>#N/A</c:v>
                </c:pt>
                <c:pt idx="23">
                  <c:v>1.4220000000000002E-2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605248"/>
        <c:axId val="537607168"/>
      </c:scatterChart>
      <c:dateAx>
        <c:axId val="53760524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071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7607168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76052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42573</c:v>
                </c:pt>
                <c:pt idx="1">
                  <c:v>42576</c:v>
                </c:pt>
                <c:pt idx="2">
                  <c:v>42577</c:v>
                </c:pt>
                <c:pt idx="3">
                  <c:v>42578</c:v>
                </c:pt>
                <c:pt idx="4">
                  <c:v>42579</c:v>
                </c:pt>
                <c:pt idx="5">
                  <c:v>42580</c:v>
                </c:pt>
                <c:pt idx="6">
                  <c:v>42583</c:v>
                </c:pt>
                <c:pt idx="7">
                  <c:v>42584</c:v>
                </c:pt>
                <c:pt idx="8">
                  <c:v>42585</c:v>
                </c:pt>
                <c:pt idx="9">
                  <c:v>42586</c:v>
                </c:pt>
                <c:pt idx="10">
                  <c:v>42587</c:v>
                </c:pt>
                <c:pt idx="11">
                  <c:v>42590</c:v>
                </c:pt>
                <c:pt idx="12">
                  <c:v>42591</c:v>
                </c:pt>
                <c:pt idx="13">
                  <c:v>42592</c:v>
                </c:pt>
                <c:pt idx="14">
                  <c:v>42593</c:v>
                </c:pt>
                <c:pt idx="15">
                  <c:v>42594</c:v>
                </c:pt>
                <c:pt idx="16">
                  <c:v>42597</c:v>
                </c:pt>
                <c:pt idx="17">
                  <c:v>42598</c:v>
                </c:pt>
                <c:pt idx="18">
                  <c:v>42599</c:v>
                </c:pt>
                <c:pt idx="19">
                  <c:v>42600</c:v>
                </c:pt>
                <c:pt idx="20">
                  <c:v>42601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42612</c:v>
                </c:pt>
                <c:pt idx="27">
                  <c:v>42613</c:v>
                </c:pt>
                <c:pt idx="28">
                  <c:v>42614</c:v>
                </c:pt>
                <c:pt idx="29">
                  <c:v>42615</c:v>
                </c:pt>
                <c:pt idx="30">
                  <c:v>42619</c:v>
                </c:pt>
                <c:pt idx="31">
                  <c:v>42619</c:v>
                </c:pt>
                <c:pt idx="32">
                  <c:v>42620</c:v>
                </c:pt>
                <c:pt idx="33">
                  <c:v>42621</c:v>
                </c:pt>
                <c:pt idx="34">
                  <c:v>42622</c:v>
                </c:pt>
                <c:pt idx="35">
                  <c:v>42625</c:v>
                </c:pt>
                <c:pt idx="36">
                  <c:v>42626</c:v>
                </c:pt>
                <c:pt idx="37">
                  <c:v>42627</c:v>
                </c:pt>
                <c:pt idx="38">
                  <c:v>42628</c:v>
                </c:pt>
                <c:pt idx="39">
                  <c:v>42629</c:v>
                </c:pt>
                <c:pt idx="40">
                  <c:v>42632</c:v>
                </c:pt>
                <c:pt idx="41">
                  <c:v>42633</c:v>
                </c:pt>
                <c:pt idx="42">
                  <c:v>42634</c:v>
                </c:pt>
                <c:pt idx="43">
                  <c:v>42635</c:v>
                </c:pt>
                <c:pt idx="44">
                  <c:v>42636</c:v>
                </c:pt>
                <c:pt idx="45">
                  <c:v>42639</c:v>
                </c:pt>
                <c:pt idx="46">
                  <c:v>42640</c:v>
                </c:pt>
                <c:pt idx="47">
                  <c:v>42641</c:v>
                </c:pt>
                <c:pt idx="48">
                  <c:v>42642</c:v>
                </c:pt>
                <c:pt idx="49">
                  <c:v>42643</c:v>
                </c:pt>
                <c:pt idx="50">
                  <c:v>42646</c:v>
                </c:pt>
                <c:pt idx="51">
                  <c:v>42647</c:v>
                </c:pt>
                <c:pt idx="52">
                  <c:v>42648</c:v>
                </c:pt>
                <c:pt idx="53">
                  <c:v>42649</c:v>
                </c:pt>
                <c:pt idx="54">
                  <c:v>42650</c:v>
                </c:pt>
                <c:pt idx="55">
                  <c:v>42654</c:v>
                </c:pt>
                <c:pt idx="56">
                  <c:v>42654</c:v>
                </c:pt>
                <c:pt idx="57">
                  <c:v>42655</c:v>
                </c:pt>
                <c:pt idx="58">
                  <c:v>42656</c:v>
                </c:pt>
                <c:pt idx="59">
                  <c:v>42657</c:v>
                </c:pt>
                <c:pt idx="60">
                  <c:v>42660</c:v>
                </c:pt>
                <c:pt idx="61">
                  <c:v>42661</c:v>
                </c:pt>
                <c:pt idx="62">
                  <c:v>42662</c:v>
                </c:pt>
                <c:pt idx="63">
                  <c:v>42663</c:v>
                </c:pt>
                <c:pt idx="64">
                  <c:v>42664</c:v>
                </c:pt>
                <c:pt idx="65">
                  <c:v>42667</c:v>
                </c:pt>
                <c:pt idx="66">
                  <c:v>42668</c:v>
                </c:pt>
                <c:pt idx="67">
                  <c:v>42669</c:v>
                </c:pt>
                <c:pt idx="68">
                  <c:v>42670</c:v>
                </c:pt>
                <c:pt idx="69">
                  <c:v>42671</c:v>
                </c:pt>
                <c:pt idx="70">
                  <c:v>42674</c:v>
                </c:pt>
                <c:pt idx="71">
                  <c:v>42675</c:v>
                </c:pt>
                <c:pt idx="72">
                  <c:v>42676</c:v>
                </c:pt>
                <c:pt idx="73">
                  <c:v>42677</c:v>
                </c:pt>
                <c:pt idx="74">
                  <c:v>42678</c:v>
                </c:pt>
                <c:pt idx="75">
                  <c:v>42681</c:v>
                </c:pt>
                <c:pt idx="76">
                  <c:v>42682</c:v>
                </c:pt>
                <c:pt idx="77">
                  <c:v>42683</c:v>
                </c:pt>
                <c:pt idx="78">
                  <c:v>42684</c:v>
                </c:pt>
                <c:pt idx="79">
                  <c:v>42688</c:v>
                </c:pt>
                <c:pt idx="80">
                  <c:v>42688</c:v>
                </c:pt>
                <c:pt idx="81">
                  <c:v>42689</c:v>
                </c:pt>
                <c:pt idx="82">
                  <c:v>42690</c:v>
                </c:pt>
                <c:pt idx="83">
                  <c:v>42691</c:v>
                </c:pt>
                <c:pt idx="84">
                  <c:v>42692</c:v>
                </c:pt>
                <c:pt idx="85">
                  <c:v>42695</c:v>
                </c:pt>
                <c:pt idx="86">
                  <c:v>42696</c:v>
                </c:pt>
                <c:pt idx="87">
                  <c:v>42697</c:v>
                </c:pt>
                <c:pt idx="88">
                  <c:v>42699</c:v>
                </c:pt>
                <c:pt idx="89">
                  <c:v>42699</c:v>
                </c:pt>
                <c:pt idx="90">
                  <c:v>42702</c:v>
                </c:pt>
                <c:pt idx="91">
                  <c:v>42703</c:v>
                </c:pt>
                <c:pt idx="92">
                  <c:v>42704</c:v>
                </c:pt>
                <c:pt idx="93">
                  <c:v>42705</c:v>
                </c:pt>
                <c:pt idx="94">
                  <c:v>42706</c:v>
                </c:pt>
                <c:pt idx="95">
                  <c:v>42709</c:v>
                </c:pt>
                <c:pt idx="96">
                  <c:v>42710</c:v>
                </c:pt>
                <c:pt idx="97">
                  <c:v>42711</c:v>
                </c:pt>
                <c:pt idx="98">
                  <c:v>42712</c:v>
                </c:pt>
                <c:pt idx="99">
                  <c:v>42713</c:v>
                </c:pt>
                <c:pt idx="100">
                  <c:v>42716</c:v>
                </c:pt>
                <c:pt idx="101">
                  <c:v>42717</c:v>
                </c:pt>
                <c:pt idx="102">
                  <c:v>42718</c:v>
                </c:pt>
                <c:pt idx="103">
                  <c:v>42719</c:v>
                </c:pt>
                <c:pt idx="104">
                  <c:v>42720</c:v>
                </c:pt>
                <c:pt idx="105">
                  <c:v>42723</c:v>
                </c:pt>
                <c:pt idx="106">
                  <c:v>42724</c:v>
                </c:pt>
                <c:pt idx="107">
                  <c:v>42725</c:v>
                </c:pt>
                <c:pt idx="108">
                  <c:v>42726</c:v>
                </c:pt>
                <c:pt idx="109">
                  <c:v>42727</c:v>
                </c:pt>
                <c:pt idx="110">
                  <c:v>42732</c:v>
                </c:pt>
                <c:pt idx="111">
                  <c:v>42733</c:v>
                </c:pt>
                <c:pt idx="112">
                  <c:v>42734</c:v>
                </c:pt>
                <c:pt idx="113">
                  <c:v>42738</c:v>
                </c:pt>
                <c:pt idx="114">
                  <c:v>42739</c:v>
                </c:pt>
                <c:pt idx="115">
                  <c:v>42740</c:v>
                </c:pt>
                <c:pt idx="116">
                  <c:v>42741</c:v>
                </c:pt>
                <c:pt idx="117">
                  <c:v>42744</c:v>
                </c:pt>
                <c:pt idx="118">
                  <c:v>42745</c:v>
                </c:pt>
                <c:pt idx="119">
                  <c:v>42746</c:v>
                </c:pt>
                <c:pt idx="120">
                  <c:v>42747</c:v>
                </c:pt>
                <c:pt idx="121">
                  <c:v>42748</c:v>
                </c:pt>
                <c:pt idx="122">
                  <c:v>42752</c:v>
                </c:pt>
                <c:pt idx="123">
                  <c:v>42752</c:v>
                </c:pt>
                <c:pt idx="124">
                  <c:v>42753</c:v>
                </c:pt>
                <c:pt idx="125">
                  <c:v>42754</c:v>
                </c:pt>
                <c:pt idx="126">
                  <c:v>42755</c:v>
                </c:pt>
                <c:pt idx="127">
                  <c:v>42758</c:v>
                </c:pt>
                <c:pt idx="128">
                  <c:v>42759</c:v>
                </c:pt>
                <c:pt idx="129">
                  <c:v>42760</c:v>
                </c:pt>
                <c:pt idx="130">
                  <c:v>42761</c:v>
                </c:pt>
                <c:pt idx="131">
                  <c:v>42762</c:v>
                </c:pt>
                <c:pt idx="132">
                  <c:v>42765</c:v>
                </c:pt>
                <c:pt idx="133">
                  <c:v>42766</c:v>
                </c:pt>
                <c:pt idx="134">
                  <c:v>42767</c:v>
                </c:pt>
                <c:pt idx="135">
                  <c:v>42768</c:v>
                </c:pt>
                <c:pt idx="136">
                  <c:v>42769</c:v>
                </c:pt>
                <c:pt idx="137">
                  <c:v>42772</c:v>
                </c:pt>
                <c:pt idx="138">
                  <c:v>42773</c:v>
                </c:pt>
                <c:pt idx="139">
                  <c:v>42774</c:v>
                </c:pt>
                <c:pt idx="140">
                  <c:v>42775</c:v>
                </c:pt>
                <c:pt idx="141">
                  <c:v>42776</c:v>
                </c:pt>
                <c:pt idx="142">
                  <c:v>42779</c:v>
                </c:pt>
                <c:pt idx="143">
                  <c:v>42780</c:v>
                </c:pt>
                <c:pt idx="144">
                  <c:v>42781</c:v>
                </c:pt>
                <c:pt idx="145">
                  <c:v>42782</c:v>
                </c:pt>
                <c:pt idx="146">
                  <c:v>42783</c:v>
                </c:pt>
                <c:pt idx="147">
                  <c:v>42787</c:v>
                </c:pt>
                <c:pt idx="148">
                  <c:v>42787</c:v>
                </c:pt>
                <c:pt idx="149">
                  <c:v>42788</c:v>
                </c:pt>
                <c:pt idx="150">
                  <c:v>42789</c:v>
                </c:pt>
                <c:pt idx="151">
                  <c:v>42790</c:v>
                </c:pt>
                <c:pt idx="152">
                  <c:v>42793</c:v>
                </c:pt>
                <c:pt idx="153">
                  <c:v>42794</c:v>
                </c:pt>
                <c:pt idx="154">
                  <c:v>42795</c:v>
                </c:pt>
                <c:pt idx="155">
                  <c:v>42796</c:v>
                </c:pt>
                <c:pt idx="156">
                  <c:v>42797</c:v>
                </c:pt>
                <c:pt idx="157">
                  <c:v>42800</c:v>
                </c:pt>
                <c:pt idx="158">
                  <c:v>42801</c:v>
                </c:pt>
                <c:pt idx="159">
                  <c:v>42802</c:v>
                </c:pt>
                <c:pt idx="160">
                  <c:v>42803</c:v>
                </c:pt>
                <c:pt idx="161">
                  <c:v>42804</c:v>
                </c:pt>
                <c:pt idx="162">
                  <c:v>42807</c:v>
                </c:pt>
                <c:pt idx="163">
                  <c:v>42808</c:v>
                </c:pt>
                <c:pt idx="164">
                  <c:v>42809</c:v>
                </c:pt>
                <c:pt idx="165">
                  <c:v>42810</c:v>
                </c:pt>
                <c:pt idx="166">
                  <c:v>42811</c:v>
                </c:pt>
                <c:pt idx="167">
                  <c:v>42814</c:v>
                </c:pt>
                <c:pt idx="168">
                  <c:v>42815</c:v>
                </c:pt>
                <c:pt idx="169">
                  <c:v>42816</c:v>
                </c:pt>
                <c:pt idx="170">
                  <c:v>42817</c:v>
                </c:pt>
                <c:pt idx="171">
                  <c:v>42818</c:v>
                </c:pt>
                <c:pt idx="172">
                  <c:v>42821</c:v>
                </c:pt>
                <c:pt idx="173">
                  <c:v>42822</c:v>
                </c:pt>
                <c:pt idx="174">
                  <c:v>42823</c:v>
                </c:pt>
                <c:pt idx="175">
                  <c:v>42824</c:v>
                </c:pt>
                <c:pt idx="176">
                  <c:v>42825</c:v>
                </c:pt>
                <c:pt idx="177">
                  <c:v>42828</c:v>
                </c:pt>
                <c:pt idx="178">
                  <c:v>42829</c:v>
                </c:pt>
                <c:pt idx="179">
                  <c:v>42830</c:v>
                </c:pt>
                <c:pt idx="180">
                  <c:v>42831</c:v>
                </c:pt>
                <c:pt idx="181">
                  <c:v>42832</c:v>
                </c:pt>
                <c:pt idx="182">
                  <c:v>42835</c:v>
                </c:pt>
                <c:pt idx="183">
                  <c:v>42836</c:v>
                </c:pt>
                <c:pt idx="184">
                  <c:v>42837</c:v>
                </c:pt>
                <c:pt idx="185">
                  <c:v>42838</c:v>
                </c:pt>
                <c:pt idx="186">
                  <c:v>42843</c:v>
                </c:pt>
                <c:pt idx="187">
                  <c:v>42844</c:v>
                </c:pt>
                <c:pt idx="188">
                  <c:v>42845</c:v>
                </c:pt>
                <c:pt idx="189">
                  <c:v>42846</c:v>
                </c:pt>
                <c:pt idx="190">
                  <c:v>42849</c:v>
                </c:pt>
                <c:pt idx="191">
                  <c:v>42850</c:v>
                </c:pt>
                <c:pt idx="192">
                  <c:v>42851</c:v>
                </c:pt>
                <c:pt idx="193">
                  <c:v>42852</c:v>
                </c:pt>
                <c:pt idx="194">
                  <c:v>42853</c:v>
                </c:pt>
                <c:pt idx="195">
                  <c:v>42857</c:v>
                </c:pt>
                <c:pt idx="196">
                  <c:v>42858</c:v>
                </c:pt>
                <c:pt idx="197">
                  <c:v>42859</c:v>
                </c:pt>
                <c:pt idx="198">
                  <c:v>42860</c:v>
                </c:pt>
                <c:pt idx="199">
                  <c:v>42863</c:v>
                </c:pt>
                <c:pt idx="200">
                  <c:v>42864</c:v>
                </c:pt>
                <c:pt idx="201">
                  <c:v>42865</c:v>
                </c:pt>
                <c:pt idx="202">
                  <c:v>42866</c:v>
                </c:pt>
                <c:pt idx="203">
                  <c:v>42867</c:v>
                </c:pt>
                <c:pt idx="204">
                  <c:v>42870</c:v>
                </c:pt>
                <c:pt idx="205">
                  <c:v>42871</c:v>
                </c:pt>
                <c:pt idx="206">
                  <c:v>42872</c:v>
                </c:pt>
                <c:pt idx="207">
                  <c:v>42873</c:v>
                </c:pt>
                <c:pt idx="208">
                  <c:v>42874</c:v>
                </c:pt>
                <c:pt idx="209">
                  <c:v>42877</c:v>
                </c:pt>
                <c:pt idx="210">
                  <c:v>42878</c:v>
                </c:pt>
                <c:pt idx="211">
                  <c:v>42879</c:v>
                </c:pt>
                <c:pt idx="212">
                  <c:v>42880</c:v>
                </c:pt>
                <c:pt idx="213">
                  <c:v>42881</c:v>
                </c:pt>
                <c:pt idx="214">
                  <c:v>42885</c:v>
                </c:pt>
                <c:pt idx="215">
                  <c:v>42886</c:v>
                </c:pt>
                <c:pt idx="216">
                  <c:v>42887</c:v>
                </c:pt>
                <c:pt idx="217">
                  <c:v>42888</c:v>
                </c:pt>
                <c:pt idx="218">
                  <c:v>42891</c:v>
                </c:pt>
                <c:pt idx="219">
                  <c:v>42892</c:v>
                </c:pt>
                <c:pt idx="220">
                  <c:v>42893</c:v>
                </c:pt>
                <c:pt idx="221">
                  <c:v>42894</c:v>
                </c:pt>
                <c:pt idx="222">
                  <c:v>42895</c:v>
                </c:pt>
                <c:pt idx="223">
                  <c:v>42898</c:v>
                </c:pt>
                <c:pt idx="224">
                  <c:v>42899</c:v>
                </c:pt>
                <c:pt idx="225">
                  <c:v>42900</c:v>
                </c:pt>
                <c:pt idx="226">
                  <c:v>42901</c:v>
                </c:pt>
                <c:pt idx="227">
                  <c:v>42902</c:v>
                </c:pt>
                <c:pt idx="228">
                  <c:v>42905</c:v>
                </c:pt>
                <c:pt idx="229">
                  <c:v>42906</c:v>
                </c:pt>
                <c:pt idx="230">
                  <c:v>42907</c:v>
                </c:pt>
                <c:pt idx="231">
                  <c:v>42908</c:v>
                </c:pt>
                <c:pt idx="232">
                  <c:v>42909</c:v>
                </c:pt>
                <c:pt idx="233">
                  <c:v>42912</c:v>
                </c:pt>
                <c:pt idx="234">
                  <c:v>42913</c:v>
                </c:pt>
                <c:pt idx="235">
                  <c:v>42914</c:v>
                </c:pt>
                <c:pt idx="236">
                  <c:v>42915</c:v>
                </c:pt>
                <c:pt idx="237">
                  <c:v>42916</c:v>
                </c:pt>
                <c:pt idx="238">
                  <c:v>42919</c:v>
                </c:pt>
                <c:pt idx="239">
                  <c:v>42921</c:v>
                </c:pt>
                <c:pt idx="240">
                  <c:v>42921</c:v>
                </c:pt>
                <c:pt idx="241">
                  <c:v>42922</c:v>
                </c:pt>
                <c:pt idx="242">
                  <c:v>42923</c:v>
                </c:pt>
                <c:pt idx="243">
                  <c:v>42926</c:v>
                </c:pt>
                <c:pt idx="244">
                  <c:v>42927</c:v>
                </c:pt>
                <c:pt idx="245">
                  <c:v>42928</c:v>
                </c:pt>
                <c:pt idx="246">
                  <c:v>42929</c:v>
                </c:pt>
                <c:pt idx="247">
                  <c:v>42930</c:v>
                </c:pt>
                <c:pt idx="248">
                  <c:v>42933</c:v>
                </c:pt>
                <c:pt idx="249">
                  <c:v>42934</c:v>
                </c:pt>
                <c:pt idx="250">
                  <c:v>42935</c:v>
                </c:pt>
                <c:pt idx="251">
                  <c:v>42936</c:v>
                </c:pt>
                <c:pt idx="252">
                  <c:v>42937</c:v>
                </c:pt>
                <c:pt idx="253">
                  <c:v>42940</c:v>
                </c:pt>
                <c:pt idx="254">
                  <c:v>42941</c:v>
                </c:pt>
                <c:pt idx="255">
                  <c:v>42942</c:v>
                </c:pt>
                <c:pt idx="256">
                  <c:v>42943</c:v>
                </c:pt>
                <c:pt idx="257">
                  <c:v>42944</c:v>
                </c:pt>
                <c:pt idx="258">
                  <c:v>42947</c:v>
                </c:pt>
                <c:pt idx="259">
                  <c:v>42948</c:v>
                </c:pt>
                <c:pt idx="260">
                  <c:v>42949</c:v>
                </c:pt>
                <c:pt idx="261">
                  <c:v>42950</c:v>
                </c:pt>
                <c:pt idx="262">
                  <c:v>42951</c:v>
                </c:pt>
                <c:pt idx="263">
                  <c:v>42954</c:v>
                </c:pt>
                <c:pt idx="264">
                  <c:v>42955</c:v>
                </c:pt>
                <c:pt idx="265">
                  <c:v>42956</c:v>
                </c:pt>
                <c:pt idx="266">
                  <c:v>42957</c:v>
                </c:pt>
                <c:pt idx="267">
                  <c:v>42958</c:v>
                </c:pt>
                <c:pt idx="268">
                  <c:v>42961</c:v>
                </c:pt>
                <c:pt idx="269">
                  <c:v>42962</c:v>
                </c:pt>
                <c:pt idx="270">
                  <c:v>42963</c:v>
                </c:pt>
                <c:pt idx="271">
                  <c:v>42964</c:v>
                </c:pt>
                <c:pt idx="272">
                  <c:v>42965</c:v>
                </c:pt>
                <c:pt idx="273">
                  <c:v>42968</c:v>
                </c:pt>
                <c:pt idx="274">
                  <c:v>42969</c:v>
                </c:pt>
                <c:pt idx="275">
                  <c:v>42970</c:v>
                </c:pt>
                <c:pt idx="276">
                  <c:v>42971</c:v>
                </c:pt>
                <c:pt idx="277">
                  <c:v>42972</c:v>
                </c:pt>
                <c:pt idx="278">
                  <c:v>42976</c:v>
                </c:pt>
                <c:pt idx="279">
                  <c:v>42977</c:v>
                </c:pt>
                <c:pt idx="280">
                  <c:v>42978</c:v>
                </c:pt>
                <c:pt idx="281">
                  <c:v>42979</c:v>
                </c:pt>
                <c:pt idx="282">
                  <c:v>42983</c:v>
                </c:pt>
                <c:pt idx="283">
                  <c:v>42983</c:v>
                </c:pt>
                <c:pt idx="284">
                  <c:v>42984</c:v>
                </c:pt>
                <c:pt idx="285">
                  <c:v>42985</c:v>
                </c:pt>
                <c:pt idx="286">
                  <c:v>42986</c:v>
                </c:pt>
                <c:pt idx="287">
                  <c:v>42989</c:v>
                </c:pt>
                <c:pt idx="288">
                  <c:v>42990</c:v>
                </c:pt>
                <c:pt idx="289">
                  <c:v>42991</c:v>
                </c:pt>
                <c:pt idx="290">
                  <c:v>42992</c:v>
                </c:pt>
                <c:pt idx="291">
                  <c:v>42993</c:v>
                </c:pt>
                <c:pt idx="292">
                  <c:v>42996</c:v>
                </c:pt>
                <c:pt idx="293">
                  <c:v>42997</c:v>
                </c:pt>
                <c:pt idx="294">
                  <c:v>42998</c:v>
                </c:pt>
                <c:pt idx="295">
                  <c:v>42999</c:v>
                </c:pt>
                <c:pt idx="296">
                  <c:v>43000</c:v>
                </c:pt>
                <c:pt idx="297">
                  <c:v>43003</c:v>
                </c:pt>
                <c:pt idx="298">
                  <c:v>43004</c:v>
                </c:pt>
                <c:pt idx="299">
                  <c:v>43005</c:v>
                </c:pt>
                <c:pt idx="300">
                  <c:v>43006</c:v>
                </c:pt>
                <c:pt idx="301">
                  <c:v>43007</c:v>
                </c:pt>
                <c:pt idx="302">
                  <c:v>43010</c:v>
                </c:pt>
                <c:pt idx="303">
                  <c:v>43011</c:v>
                </c:pt>
                <c:pt idx="304">
                  <c:v>43012</c:v>
                </c:pt>
                <c:pt idx="305">
                  <c:v>43013</c:v>
                </c:pt>
                <c:pt idx="306">
                  <c:v>43014</c:v>
                </c:pt>
                <c:pt idx="307">
                  <c:v>43018</c:v>
                </c:pt>
                <c:pt idx="308">
                  <c:v>43018</c:v>
                </c:pt>
                <c:pt idx="309">
                  <c:v>43019</c:v>
                </c:pt>
                <c:pt idx="310">
                  <c:v>43020</c:v>
                </c:pt>
                <c:pt idx="311">
                  <c:v>43021</c:v>
                </c:pt>
                <c:pt idx="312">
                  <c:v>43024</c:v>
                </c:pt>
                <c:pt idx="313">
                  <c:v>43025</c:v>
                </c:pt>
                <c:pt idx="314">
                  <c:v>43026</c:v>
                </c:pt>
                <c:pt idx="315">
                  <c:v>43027</c:v>
                </c:pt>
                <c:pt idx="316">
                  <c:v>43028</c:v>
                </c:pt>
                <c:pt idx="317">
                  <c:v>43031</c:v>
                </c:pt>
                <c:pt idx="318">
                  <c:v>43032</c:v>
                </c:pt>
                <c:pt idx="319">
                  <c:v>43033</c:v>
                </c:pt>
                <c:pt idx="320">
                  <c:v>43034</c:v>
                </c:pt>
                <c:pt idx="321">
                  <c:v>43035</c:v>
                </c:pt>
                <c:pt idx="322">
                  <c:v>43038</c:v>
                </c:pt>
                <c:pt idx="323">
                  <c:v>43039</c:v>
                </c:pt>
                <c:pt idx="324">
                  <c:v>43040</c:v>
                </c:pt>
                <c:pt idx="325">
                  <c:v>43041</c:v>
                </c:pt>
                <c:pt idx="326">
                  <c:v>43042</c:v>
                </c:pt>
                <c:pt idx="327">
                  <c:v>43045</c:v>
                </c:pt>
                <c:pt idx="328">
                  <c:v>43046</c:v>
                </c:pt>
                <c:pt idx="329">
                  <c:v>43047</c:v>
                </c:pt>
                <c:pt idx="330">
                  <c:v>43048</c:v>
                </c:pt>
                <c:pt idx="331">
                  <c:v>43052</c:v>
                </c:pt>
                <c:pt idx="332">
                  <c:v>43052</c:v>
                </c:pt>
                <c:pt idx="333">
                  <c:v>43053</c:v>
                </c:pt>
                <c:pt idx="334">
                  <c:v>43054</c:v>
                </c:pt>
                <c:pt idx="335">
                  <c:v>43055</c:v>
                </c:pt>
                <c:pt idx="336">
                  <c:v>43056</c:v>
                </c:pt>
                <c:pt idx="337">
                  <c:v>43059</c:v>
                </c:pt>
                <c:pt idx="338">
                  <c:v>43060</c:v>
                </c:pt>
                <c:pt idx="339">
                  <c:v>43061</c:v>
                </c:pt>
                <c:pt idx="340">
                  <c:v>43063</c:v>
                </c:pt>
                <c:pt idx="341">
                  <c:v>43063</c:v>
                </c:pt>
                <c:pt idx="342">
                  <c:v>43066</c:v>
                </c:pt>
                <c:pt idx="343">
                  <c:v>43067</c:v>
                </c:pt>
                <c:pt idx="344">
                  <c:v>43068</c:v>
                </c:pt>
                <c:pt idx="345">
                  <c:v>43069</c:v>
                </c:pt>
                <c:pt idx="346">
                  <c:v>43070</c:v>
                </c:pt>
                <c:pt idx="347">
                  <c:v>43073</c:v>
                </c:pt>
                <c:pt idx="348">
                  <c:v>43074</c:v>
                </c:pt>
                <c:pt idx="349">
                  <c:v>43075</c:v>
                </c:pt>
                <c:pt idx="350">
                  <c:v>43076</c:v>
                </c:pt>
                <c:pt idx="351">
                  <c:v>43077</c:v>
                </c:pt>
                <c:pt idx="352">
                  <c:v>43080</c:v>
                </c:pt>
                <c:pt idx="353">
                  <c:v>43081</c:v>
                </c:pt>
                <c:pt idx="354">
                  <c:v>43082</c:v>
                </c:pt>
                <c:pt idx="355">
                  <c:v>43083</c:v>
                </c:pt>
                <c:pt idx="356">
                  <c:v>43084</c:v>
                </c:pt>
                <c:pt idx="357">
                  <c:v>43087</c:v>
                </c:pt>
                <c:pt idx="358">
                  <c:v>43088</c:v>
                </c:pt>
                <c:pt idx="359">
                  <c:v>43089</c:v>
                </c:pt>
                <c:pt idx="360">
                  <c:v>43090</c:v>
                </c:pt>
                <c:pt idx="361">
                  <c:v>43091</c:v>
                </c:pt>
                <c:pt idx="362">
                  <c:v>43096</c:v>
                </c:pt>
                <c:pt idx="363">
                  <c:v>43097</c:v>
                </c:pt>
                <c:pt idx="364">
                  <c:v>43098</c:v>
                </c:pt>
                <c:pt idx="365">
                  <c:v>43102</c:v>
                </c:pt>
                <c:pt idx="366">
                  <c:v>43103</c:v>
                </c:pt>
                <c:pt idx="367">
                  <c:v>43104</c:v>
                </c:pt>
                <c:pt idx="368">
                  <c:v>43105</c:v>
                </c:pt>
                <c:pt idx="369">
                  <c:v>43108</c:v>
                </c:pt>
                <c:pt idx="370">
                  <c:v>43109</c:v>
                </c:pt>
                <c:pt idx="371">
                  <c:v>43110</c:v>
                </c:pt>
                <c:pt idx="372">
                  <c:v>43111</c:v>
                </c:pt>
                <c:pt idx="373">
                  <c:v>43112</c:v>
                </c:pt>
                <c:pt idx="374">
                  <c:v>43116</c:v>
                </c:pt>
                <c:pt idx="375">
                  <c:v>43116</c:v>
                </c:pt>
                <c:pt idx="376">
                  <c:v>43117</c:v>
                </c:pt>
                <c:pt idx="377">
                  <c:v>43118</c:v>
                </c:pt>
                <c:pt idx="378">
                  <c:v>43119</c:v>
                </c:pt>
                <c:pt idx="379">
                  <c:v>43122</c:v>
                </c:pt>
                <c:pt idx="380">
                  <c:v>43123</c:v>
                </c:pt>
                <c:pt idx="381">
                  <c:v>43124</c:v>
                </c:pt>
                <c:pt idx="382">
                  <c:v>43125</c:v>
                </c:pt>
                <c:pt idx="383">
                  <c:v>43126</c:v>
                </c:pt>
                <c:pt idx="384">
                  <c:v>43129</c:v>
                </c:pt>
                <c:pt idx="385">
                  <c:v>43130</c:v>
                </c:pt>
                <c:pt idx="386">
                  <c:v>43131</c:v>
                </c:pt>
                <c:pt idx="387">
                  <c:v>43132</c:v>
                </c:pt>
                <c:pt idx="388">
                  <c:v>43133</c:v>
                </c:pt>
                <c:pt idx="389">
                  <c:v>43136</c:v>
                </c:pt>
                <c:pt idx="390">
                  <c:v>43137</c:v>
                </c:pt>
                <c:pt idx="391">
                  <c:v>43138</c:v>
                </c:pt>
                <c:pt idx="392">
                  <c:v>43139</c:v>
                </c:pt>
                <c:pt idx="393">
                  <c:v>43140</c:v>
                </c:pt>
                <c:pt idx="394">
                  <c:v>43143</c:v>
                </c:pt>
                <c:pt idx="395">
                  <c:v>43144</c:v>
                </c:pt>
                <c:pt idx="396">
                  <c:v>43145</c:v>
                </c:pt>
                <c:pt idx="397">
                  <c:v>43146</c:v>
                </c:pt>
                <c:pt idx="398">
                  <c:v>43147</c:v>
                </c:pt>
                <c:pt idx="399">
                  <c:v>43151</c:v>
                </c:pt>
                <c:pt idx="400">
                  <c:v>43151</c:v>
                </c:pt>
                <c:pt idx="401">
                  <c:v>43152</c:v>
                </c:pt>
                <c:pt idx="402">
                  <c:v>43153</c:v>
                </c:pt>
                <c:pt idx="403">
                  <c:v>43154</c:v>
                </c:pt>
                <c:pt idx="404">
                  <c:v>43157</c:v>
                </c:pt>
                <c:pt idx="405">
                  <c:v>43158</c:v>
                </c:pt>
                <c:pt idx="406">
                  <c:v>43159</c:v>
                </c:pt>
                <c:pt idx="407">
                  <c:v>43160</c:v>
                </c:pt>
                <c:pt idx="408">
                  <c:v>43161</c:v>
                </c:pt>
                <c:pt idx="409">
                  <c:v>43164</c:v>
                </c:pt>
                <c:pt idx="410">
                  <c:v>43165</c:v>
                </c:pt>
                <c:pt idx="411">
                  <c:v>43166</c:v>
                </c:pt>
                <c:pt idx="412">
                  <c:v>43167</c:v>
                </c:pt>
                <c:pt idx="413">
                  <c:v>43168</c:v>
                </c:pt>
                <c:pt idx="414">
                  <c:v>43171</c:v>
                </c:pt>
                <c:pt idx="415">
                  <c:v>43172</c:v>
                </c:pt>
                <c:pt idx="416">
                  <c:v>43173</c:v>
                </c:pt>
                <c:pt idx="417">
                  <c:v>43174</c:v>
                </c:pt>
                <c:pt idx="418">
                  <c:v>43175</c:v>
                </c:pt>
                <c:pt idx="419">
                  <c:v>43178</c:v>
                </c:pt>
                <c:pt idx="420">
                  <c:v>43179</c:v>
                </c:pt>
                <c:pt idx="421">
                  <c:v>43180</c:v>
                </c:pt>
                <c:pt idx="422">
                  <c:v>43181</c:v>
                </c:pt>
                <c:pt idx="423">
                  <c:v>43182</c:v>
                </c:pt>
                <c:pt idx="424">
                  <c:v>43185</c:v>
                </c:pt>
                <c:pt idx="425">
                  <c:v>43186</c:v>
                </c:pt>
                <c:pt idx="426">
                  <c:v>43187</c:v>
                </c:pt>
                <c:pt idx="427">
                  <c:v>43188</c:v>
                </c:pt>
                <c:pt idx="428">
                  <c:v>43193</c:v>
                </c:pt>
                <c:pt idx="429">
                  <c:v>43194</c:v>
                </c:pt>
                <c:pt idx="430">
                  <c:v>43195</c:v>
                </c:pt>
                <c:pt idx="431">
                  <c:v>43196</c:v>
                </c:pt>
                <c:pt idx="432">
                  <c:v>43199</c:v>
                </c:pt>
                <c:pt idx="433">
                  <c:v>43200</c:v>
                </c:pt>
                <c:pt idx="434">
                  <c:v>43201</c:v>
                </c:pt>
                <c:pt idx="435">
                  <c:v>43202</c:v>
                </c:pt>
                <c:pt idx="436">
                  <c:v>43203</c:v>
                </c:pt>
                <c:pt idx="437">
                  <c:v>43206</c:v>
                </c:pt>
                <c:pt idx="438">
                  <c:v>43207</c:v>
                </c:pt>
                <c:pt idx="439">
                  <c:v>43208</c:v>
                </c:pt>
                <c:pt idx="440">
                  <c:v>43209</c:v>
                </c:pt>
                <c:pt idx="441">
                  <c:v>43210</c:v>
                </c:pt>
                <c:pt idx="442">
                  <c:v>43213</c:v>
                </c:pt>
                <c:pt idx="443">
                  <c:v>43214</c:v>
                </c:pt>
                <c:pt idx="444">
                  <c:v>43215</c:v>
                </c:pt>
                <c:pt idx="445">
                  <c:v>43216</c:v>
                </c:pt>
                <c:pt idx="446">
                  <c:v>43217</c:v>
                </c:pt>
                <c:pt idx="447">
                  <c:v>43220</c:v>
                </c:pt>
                <c:pt idx="448">
                  <c:v>43221</c:v>
                </c:pt>
                <c:pt idx="449">
                  <c:v>43222</c:v>
                </c:pt>
                <c:pt idx="450">
                  <c:v>43223</c:v>
                </c:pt>
                <c:pt idx="451">
                  <c:v>43224</c:v>
                </c:pt>
                <c:pt idx="452">
                  <c:v>43228</c:v>
                </c:pt>
                <c:pt idx="453">
                  <c:v>43229</c:v>
                </c:pt>
                <c:pt idx="454">
                  <c:v>43230</c:v>
                </c:pt>
                <c:pt idx="455">
                  <c:v>43231</c:v>
                </c:pt>
                <c:pt idx="456">
                  <c:v>43234</c:v>
                </c:pt>
                <c:pt idx="457">
                  <c:v>43235</c:v>
                </c:pt>
                <c:pt idx="458">
                  <c:v>43236</c:v>
                </c:pt>
                <c:pt idx="459">
                  <c:v>43237</c:v>
                </c:pt>
                <c:pt idx="460">
                  <c:v>43238</c:v>
                </c:pt>
                <c:pt idx="461">
                  <c:v>43241</c:v>
                </c:pt>
                <c:pt idx="462">
                  <c:v>43242</c:v>
                </c:pt>
                <c:pt idx="463">
                  <c:v>43243</c:v>
                </c:pt>
                <c:pt idx="464">
                  <c:v>43244</c:v>
                </c:pt>
                <c:pt idx="465">
                  <c:v>43245</c:v>
                </c:pt>
                <c:pt idx="466">
                  <c:v>43249</c:v>
                </c:pt>
                <c:pt idx="467">
                  <c:v>43250</c:v>
                </c:pt>
                <c:pt idx="468">
                  <c:v>43251</c:v>
                </c:pt>
                <c:pt idx="469">
                  <c:v>43252</c:v>
                </c:pt>
                <c:pt idx="470">
                  <c:v>43255</c:v>
                </c:pt>
                <c:pt idx="471">
                  <c:v>43256</c:v>
                </c:pt>
                <c:pt idx="472">
                  <c:v>43257</c:v>
                </c:pt>
                <c:pt idx="473">
                  <c:v>43258</c:v>
                </c:pt>
                <c:pt idx="474">
                  <c:v>43259</c:v>
                </c:pt>
                <c:pt idx="475">
                  <c:v>43262</c:v>
                </c:pt>
                <c:pt idx="476">
                  <c:v>43263</c:v>
                </c:pt>
                <c:pt idx="477">
                  <c:v>43264</c:v>
                </c:pt>
                <c:pt idx="478">
                  <c:v>43265</c:v>
                </c:pt>
                <c:pt idx="479">
                  <c:v>43266</c:v>
                </c:pt>
                <c:pt idx="480">
                  <c:v>43269</c:v>
                </c:pt>
                <c:pt idx="481">
                  <c:v>43270</c:v>
                </c:pt>
                <c:pt idx="482">
                  <c:v>43271</c:v>
                </c:pt>
                <c:pt idx="483">
                  <c:v>43272</c:v>
                </c:pt>
                <c:pt idx="484">
                  <c:v>43273</c:v>
                </c:pt>
                <c:pt idx="485">
                  <c:v>43276</c:v>
                </c:pt>
                <c:pt idx="486">
                  <c:v>43277</c:v>
                </c:pt>
                <c:pt idx="487">
                  <c:v>43278</c:v>
                </c:pt>
                <c:pt idx="488">
                  <c:v>43279</c:v>
                </c:pt>
                <c:pt idx="489">
                  <c:v>43280</c:v>
                </c:pt>
                <c:pt idx="490">
                  <c:v>43283</c:v>
                </c:pt>
                <c:pt idx="491">
                  <c:v>43284</c:v>
                </c:pt>
                <c:pt idx="492">
                  <c:v>43286</c:v>
                </c:pt>
                <c:pt idx="493">
                  <c:v>43286</c:v>
                </c:pt>
                <c:pt idx="494">
                  <c:v>43287</c:v>
                </c:pt>
                <c:pt idx="495">
                  <c:v>43290</c:v>
                </c:pt>
                <c:pt idx="496">
                  <c:v>43291</c:v>
                </c:pt>
                <c:pt idx="497">
                  <c:v>43292</c:v>
                </c:pt>
                <c:pt idx="498">
                  <c:v>43293</c:v>
                </c:pt>
                <c:pt idx="499">
                  <c:v>43294</c:v>
                </c:pt>
                <c:pt idx="500">
                  <c:v>43297</c:v>
                </c:pt>
                <c:pt idx="501">
                  <c:v>43298</c:v>
                </c:pt>
                <c:pt idx="502">
                  <c:v>43299</c:v>
                </c:pt>
                <c:pt idx="503">
                  <c:v>43300</c:v>
                </c:pt>
                <c:pt idx="504">
                  <c:v>43301</c:v>
                </c:pt>
                <c:pt idx="505">
                  <c:v>43304</c:v>
                </c:pt>
                <c:pt idx="506">
                  <c:v>43305</c:v>
                </c:pt>
                <c:pt idx="507">
                  <c:v>43306</c:v>
                </c:pt>
                <c:pt idx="508">
                  <c:v>43307</c:v>
                </c:pt>
                <c:pt idx="509">
                  <c:v>43308</c:v>
                </c:pt>
                <c:pt idx="510">
                  <c:v>43311</c:v>
                </c:pt>
                <c:pt idx="511">
                  <c:v>43312</c:v>
                </c:pt>
                <c:pt idx="512">
                  <c:v>43313</c:v>
                </c:pt>
                <c:pt idx="513">
                  <c:v>43314</c:v>
                </c:pt>
                <c:pt idx="514">
                  <c:v>43315</c:v>
                </c:pt>
                <c:pt idx="515">
                  <c:v>43318</c:v>
                </c:pt>
                <c:pt idx="516">
                  <c:v>43319</c:v>
                </c:pt>
                <c:pt idx="517">
                  <c:v>43320</c:v>
                </c:pt>
                <c:pt idx="518">
                  <c:v>43327</c:v>
                </c:pt>
                <c:pt idx="519">
                  <c:v>43334</c:v>
                </c:pt>
                <c:pt idx="520">
                  <c:v>43342</c:v>
                </c:pt>
                <c:pt idx="521">
                  <c:v>43349</c:v>
                </c:pt>
                <c:pt idx="522">
                  <c:v>43356</c:v>
                </c:pt>
                <c:pt idx="523">
                  <c:v>43363</c:v>
                </c:pt>
                <c:pt idx="524">
                  <c:v>43370</c:v>
                </c:pt>
                <c:pt idx="525">
                  <c:v>43377</c:v>
                </c:pt>
                <c:pt idx="526">
                  <c:v>43384</c:v>
                </c:pt>
                <c:pt idx="527">
                  <c:v>43391</c:v>
                </c:pt>
                <c:pt idx="528">
                  <c:v>43398</c:v>
                </c:pt>
                <c:pt idx="529">
                  <c:v>43405</c:v>
                </c:pt>
                <c:pt idx="530">
                  <c:v>43412</c:v>
                </c:pt>
                <c:pt idx="531">
                  <c:v>43419</c:v>
                </c:pt>
                <c:pt idx="532">
                  <c:v>43427</c:v>
                </c:pt>
                <c:pt idx="533">
                  <c:v>43433</c:v>
                </c:pt>
                <c:pt idx="534">
                  <c:v>43440</c:v>
                </c:pt>
                <c:pt idx="535">
                  <c:v>43447</c:v>
                </c:pt>
                <c:pt idx="536">
                  <c:v>43454</c:v>
                </c:pt>
                <c:pt idx="537">
                  <c:v>43465</c:v>
                </c:pt>
                <c:pt idx="538">
                  <c:v>43472</c:v>
                </c:pt>
                <c:pt idx="539">
                  <c:v>43479</c:v>
                </c:pt>
                <c:pt idx="540">
                  <c:v>43487</c:v>
                </c:pt>
                <c:pt idx="541">
                  <c:v>43493</c:v>
                </c:pt>
                <c:pt idx="542">
                  <c:v>43500</c:v>
                </c:pt>
                <c:pt idx="543">
                  <c:v>43507</c:v>
                </c:pt>
                <c:pt idx="544">
                  <c:v>43515</c:v>
                </c:pt>
                <c:pt idx="545">
                  <c:v>43521</c:v>
                </c:pt>
                <c:pt idx="546">
                  <c:v>43528</c:v>
                </c:pt>
                <c:pt idx="547">
                  <c:v>43535</c:v>
                </c:pt>
                <c:pt idx="548">
                  <c:v>43542</c:v>
                </c:pt>
                <c:pt idx="549">
                  <c:v>43549</c:v>
                </c:pt>
                <c:pt idx="550">
                  <c:v>43556</c:v>
                </c:pt>
                <c:pt idx="551">
                  <c:v>43563</c:v>
                </c:pt>
                <c:pt idx="552">
                  <c:v>43570</c:v>
                </c:pt>
                <c:pt idx="553">
                  <c:v>43579</c:v>
                </c:pt>
                <c:pt idx="554">
                  <c:v>43584</c:v>
                </c:pt>
                <c:pt idx="555">
                  <c:v>43592</c:v>
                </c:pt>
                <c:pt idx="556">
                  <c:v>43598</c:v>
                </c:pt>
                <c:pt idx="557">
                  <c:v>43605</c:v>
                </c:pt>
                <c:pt idx="558">
                  <c:v>43613</c:v>
                </c:pt>
                <c:pt idx="559">
                  <c:v>43619</c:v>
                </c:pt>
                <c:pt idx="560">
                  <c:v>43626</c:v>
                </c:pt>
                <c:pt idx="561">
                  <c:v>43633</c:v>
                </c:pt>
                <c:pt idx="562">
                  <c:v>43640</c:v>
                </c:pt>
                <c:pt idx="563">
                  <c:v>43647</c:v>
                </c:pt>
                <c:pt idx="564">
                  <c:v>43654</c:v>
                </c:pt>
                <c:pt idx="565">
                  <c:v>43661</c:v>
                </c:pt>
                <c:pt idx="566">
                  <c:v>43668</c:v>
                </c:pt>
                <c:pt idx="567">
                  <c:v>43675</c:v>
                </c:pt>
                <c:pt idx="568">
                  <c:v>43682</c:v>
                </c:pt>
                <c:pt idx="569">
                  <c:v>43689</c:v>
                </c:pt>
                <c:pt idx="570">
                  <c:v>43696</c:v>
                </c:pt>
                <c:pt idx="571">
                  <c:v>43704</c:v>
                </c:pt>
                <c:pt idx="572">
                  <c:v>43711</c:v>
                </c:pt>
                <c:pt idx="573">
                  <c:v>43717</c:v>
                </c:pt>
                <c:pt idx="574">
                  <c:v>43724</c:v>
                </c:pt>
                <c:pt idx="575">
                  <c:v>43731</c:v>
                </c:pt>
                <c:pt idx="576">
                  <c:v>43738</c:v>
                </c:pt>
                <c:pt idx="577">
                  <c:v>43745</c:v>
                </c:pt>
                <c:pt idx="578">
                  <c:v>43753</c:v>
                </c:pt>
                <c:pt idx="579">
                  <c:v>43759</c:v>
                </c:pt>
                <c:pt idx="580">
                  <c:v>43766</c:v>
                </c:pt>
                <c:pt idx="581">
                  <c:v>43773</c:v>
                </c:pt>
                <c:pt idx="582">
                  <c:v>43781</c:v>
                </c:pt>
                <c:pt idx="583">
                  <c:v>43787</c:v>
                </c:pt>
                <c:pt idx="584">
                  <c:v>43794</c:v>
                </c:pt>
                <c:pt idx="585">
                  <c:v>43801</c:v>
                </c:pt>
                <c:pt idx="586">
                  <c:v>43808</c:v>
                </c:pt>
                <c:pt idx="587">
                  <c:v>43815</c:v>
                </c:pt>
                <c:pt idx="588">
                  <c:v>43822</c:v>
                </c:pt>
                <c:pt idx="589">
                  <c:v>43830</c:v>
                </c:pt>
                <c:pt idx="590">
                  <c:v>43837</c:v>
                </c:pt>
                <c:pt idx="591">
                  <c:v>43844</c:v>
                </c:pt>
                <c:pt idx="592">
                  <c:v>43851</c:v>
                </c:pt>
                <c:pt idx="593">
                  <c:v>43858</c:v>
                </c:pt>
                <c:pt idx="594">
                  <c:v>43865</c:v>
                </c:pt>
                <c:pt idx="595">
                  <c:v>43872</c:v>
                </c:pt>
                <c:pt idx="596">
                  <c:v>43879</c:v>
                </c:pt>
                <c:pt idx="597">
                  <c:v>43886</c:v>
                </c:pt>
                <c:pt idx="598">
                  <c:v>43893</c:v>
                </c:pt>
                <c:pt idx="599">
                  <c:v>43900</c:v>
                </c:pt>
                <c:pt idx="600">
                  <c:v>43907</c:v>
                </c:pt>
                <c:pt idx="601">
                  <c:v>43914</c:v>
                </c:pt>
                <c:pt idx="602">
                  <c:v>43921</c:v>
                </c:pt>
                <c:pt idx="603">
                  <c:v>43928</c:v>
                </c:pt>
                <c:pt idx="604">
                  <c:v>43937</c:v>
                </c:pt>
                <c:pt idx="605">
                  <c:v>43944</c:v>
                </c:pt>
                <c:pt idx="606">
                  <c:v>43951</c:v>
                </c:pt>
                <c:pt idx="607">
                  <c:v>43958</c:v>
                </c:pt>
                <c:pt idx="608">
                  <c:v>43965</c:v>
                </c:pt>
                <c:pt idx="609">
                  <c:v>43972</c:v>
                </c:pt>
                <c:pt idx="610">
                  <c:v>43979</c:v>
                </c:pt>
                <c:pt idx="611">
                  <c:v>43986</c:v>
                </c:pt>
                <c:pt idx="612">
                  <c:v>43993</c:v>
                </c:pt>
                <c:pt idx="613">
                  <c:v>44000</c:v>
                </c:pt>
                <c:pt idx="614">
                  <c:v>44007</c:v>
                </c:pt>
                <c:pt idx="615">
                  <c:v>44014</c:v>
                </c:pt>
                <c:pt idx="616">
                  <c:v>44021</c:v>
                </c:pt>
                <c:pt idx="617">
                  <c:v>44028</c:v>
                </c:pt>
                <c:pt idx="618">
                  <c:v>44035</c:v>
                </c:pt>
                <c:pt idx="619">
                  <c:v>44042</c:v>
                </c:pt>
                <c:pt idx="620">
                  <c:v>44049</c:v>
                </c:pt>
                <c:pt idx="621">
                  <c:v>44056</c:v>
                </c:pt>
                <c:pt idx="622">
                  <c:v>44063</c:v>
                </c:pt>
                <c:pt idx="623">
                  <c:v>44070</c:v>
                </c:pt>
                <c:pt idx="624">
                  <c:v>44077</c:v>
                </c:pt>
                <c:pt idx="625">
                  <c:v>44084</c:v>
                </c:pt>
                <c:pt idx="626">
                  <c:v>44091</c:v>
                </c:pt>
                <c:pt idx="627">
                  <c:v>44098</c:v>
                </c:pt>
                <c:pt idx="628">
                  <c:v>44105</c:v>
                </c:pt>
                <c:pt idx="629">
                  <c:v>44112</c:v>
                </c:pt>
                <c:pt idx="630">
                  <c:v>44119</c:v>
                </c:pt>
                <c:pt idx="631">
                  <c:v>44126</c:v>
                </c:pt>
                <c:pt idx="632">
                  <c:v>44133</c:v>
                </c:pt>
                <c:pt idx="633">
                  <c:v>44140</c:v>
                </c:pt>
                <c:pt idx="634">
                  <c:v>44147</c:v>
                </c:pt>
                <c:pt idx="635">
                  <c:v>44154</c:v>
                </c:pt>
                <c:pt idx="636">
                  <c:v>44162</c:v>
                </c:pt>
                <c:pt idx="637">
                  <c:v>44168</c:v>
                </c:pt>
                <c:pt idx="638">
                  <c:v>44175</c:v>
                </c:pt>
                <c:pt idx="639">
                  <c:v>44182</c:v>
                </c:pt>
                <c:pt idx="640">
                  <c:v>44189</c:v>
                </c:pt>
                <c:pt idx="641">
                  <c:v>44196</c:v>
                </c:pt>
                <c:pt idx="642">
                  <c:v>44203</c:v>
                </c:pt>
                <c:pt idx="643">
                  <c:v>44210</c:v>
                </c:pt>
                <c:pt idx="644">
                  <c:v>44217</c:v>
                </c:pt>
                <c:pt idx="645">
                  <c:v>44224</c:v>
                </c:pt>
                <c:pt idx="646">
                  <c:v>44231</c:v>
                </c:pt>
                <c:pt idx="647">
                  <c:v>44238</c:v>
                </c:pt>
                <c:pt idx="648">
                  <c:v>44245</c:v>
                </c:pt>
                <c:pt idx="649">
                  <c:v>44252</c:v>
                </c:pt>
                <c:pt idx="650">
                  <c:v>44259</c:v>
                </c:pt>
                <c:pt idx="651">
                  <c:v>44266</c:v>
                </c:pt>
                <c:pt idx="652">
                  <c:v>44273</c:v>
                </c:pt>
                <c:pt idx="653">
                  <c:v>44280</c:v>
                </c:pt>
                <c:pt idx="654">
                  <c:v>44287</c:v>
                </c:pt>
                <c:pt idx="655">
                  <c:v>44294</c:v>
                </c:pt>
                <c:pt idx="656">
                  <c:v>44301</c:v>
                </c:pt>
                <c:pt idx="657">
                  <c:v>44308</c:v>
                </c:pt>
                <c:pt idx="658">
                  <c:v>44315</c:v>
                </c:pt>
                <c:pt idx="659">
                  <c:v>44322</c:v>
                </c:pt>
                <c:pt idx="660">
                  <c:v>44329</c:v>
                </c:pt>
                <c:pt idx="661">
                  <c:v>44336</c:v>
                </c:pt>
                <c:pt idx="662">
                  <c:v>44343</c:v>
                </c:pt>
                <c:pt idx="663">
                  <c:v>44350</c:v>
                </c:pt>
                <c:pt idx="664">
                  <c:v>44357</c:v>
                </c:pt>
                <c:pt idx="665">
                  <c:v>44364</c:v>
                </c:pt>
                <c:pt idx="666">
                  <c:v>44371</c:v>
                </c:pt>
                <c:pt idx="667">
                  <c:v>44378</c:v>
                </c:pt>
                <c:pt idx="668">
                  <c:v>44385</c:v>
                </c:pt>
                <c:pt idx="669">
                  <c:v>44392</c:v>
                </c:pt>
                <c:pt idx="670">
                  <c:v>44399</c:v>
                </c:pt>
                <c:pt idx="671">
                  <c:v>44406</c:v>
                </c:pt>
                <c:pt idx="672">
                  <c:v>44413</c:v>
                </c:pt>
                <c:pt idx="673">
                  <c:v>44420</c:v>
                </c:pt>
                <c:pt idx="674">
                  <c:v>44427</c:v>
                </c:pt>
                <c:pt idx="675">
                  <c:v>44434</c:v>
                </c:pt>
                <c:pt idx="676">
                  <c:v>44441</c:v>
                </c:pt>
                <c:pt idx="677">
                  <c:v>44448</c:v>
                </c:pt>
                <c:pt idx="678">
                  <c:v>44455</c:v>
                </c:pt>
                <c:pt idx="679">
                  <c:v>44462</c:v>
                </c:pt>
                <c:pt idx="680">
                  <c:v>44469</c:v>
                </c:pt>
                <c:pt idx="681">
                  <c:v>44476</c:v>
                </c:pt>
                <c:pt idx="682">
                  <c:v>44483</c:v>
                </c:pt>
                <c:pt idx="683">
                  <c:v>44490</c:v>
                </c:pt>
                <c:pt idx="684">
                  <c:v>44497</c:v>
                </c:pt>
                <c:pt idx="685">
                  <c:v>44504</c:v>
                </c:pt>
                <c:pt idx="686">
                  <c:v>44512</c:v>
                </c:pt>
                <c:pt idx="687">
                  <c:v>44518</c:v>
                </c:pt>
                <c:pt idx="688">
                  <c:v>44526</c:v>
                </c:pt>
                <c:pt idx="689">
                  <c:v>44532</c:v>
                </c:pt>
                <c:pt idx="690">
                  <c:v>44539</c:v>
                </c:pt>
                <c:pt idx="691">
                  <c:v>44546</c:v>
                </c:pt>
                <c:pt idx="692">
                  <c:v>44553</c:v>
                </c:pt>
                <c:pt idx="693">
                  <c:v>44565</c:v>
                </c:pt>
                <c:pt idx="694">
                  <c:v>44568</c:v>
                </c:pt>
                <c:pt idx="695">
                  <c:v>44575</c:v>
                </c:pt>
                <c:pt idx="696">
                  <c:v>44582</c:v>
                </c:pt>
                <c:pt idx="697">
                  <c:v>44589</c:v>
                </c:pt>
                <c:pt idx="698">
                  <c:v>44596</c:v>
                </c:pt>
                <c:pt idx="699">
                  <c:v>44603</c:v>
                </c:pt>
                <c:pt idx="700">
                  <c:v>44610</c:v>
                </c:pt>
                <c:pt idx="701">
                  <c:v>44617</c:v>
                </c:pt>
                <c:pt idx="702">
                  <c:v>44624</c:v>
                </c:pt>
                <c:pt idx="703">
                  <c:v>44631</c:v>
                </c:pt>
                <c:pt idx="704">
                  <c:v>44638</c:v>
                </c:pt>
                <c:pt idx="705">
                  <c:v>44645</c:v>
                </c:pt>
                <c:pt idx="706">
                  <c:v>44652</c:v>
                </c:pt>
                <c:pt idx="707">
                  <c:v>44659</c:v>
                </c:pt>
                <c:pt idx="708">
                  <c:v>44670</c:v>
                </c:pt>
                <c:pt idx="709">
                  <c:v>44673</c:v>
                </c:pt>
                <c:pt idx="710">
                  <c:v>44680</c:v>
                </c:pt>
                <c:pt idx="711">
                  <c:v>44687</c:v>
                </c:pt>
                <c:pt idx="712">
                  <c:v>44694</c:v>
                </c:pt>
                <c:pt idx="713">
                  <c:v>44701</c:v>
                </c:pt>
                <c:pt idx="714">
                  <c:v>44708</c:v>
                </c:pt>
                <c:pt idx="715">
                  <c:v>44715</c:v>
                </c:pt>
                <c:pt idx="716">
                  <c:v>44722</c:v>
                </c:pt>
                <c:pt idx="717">
                  <c:v>44729</c:v>
                </c:pt>
                <c:pt idx="718">
                  <c:v>44736</c:v>
                </c:pt>
                <c:pt idx="719">
                  <c:v>44743</c:v>
                </c:pt>
                <c:pt idx="720">
                  <c:v>44750</c:v>
                </c:pt>
                <c:pt idx="721">
                  <c:v>44757</c:v>
                </c:pt>
                <c:pt idx="722">
                  <c:v>44764</c:v>
                </c:pt>
                <c:pt idx="723">
                  <c:v>44771</c:v>
                </c:pt>
                <c:pt idx="724">
                  <c:v>44778</c:v>
                </c:pt>
                <c:pt idx="725">
                  <c:v>44785</c:v>
                </c:pt>
                <c:pt idx="726">
                  <c:v>44792</c:v>
                </c:pt>
                <c:pt idx="727">
                  <c:v>44799</c:v>
                </c:pt>
                <c:pt idx="728">
                  <c:v>44806</c:v>
                </c:pt>
                <c:pt idx="729">
                  <c:v>44813</c:v>
                </c:pt>
                <c:pt idx="730">
                  <c:v>44820</c:v>
                </c:pt>
                <c:pt idx="731">
                  <c:v>44827</c:v>
                </c:pt>
                <c:pt idx="732">
                  <c:v>44834</c:v>
                </c:pt>
                <c:pt idx="733">
                  <c:v>44841</c:v>
                </c:pt>
                <c:pt idx="734">
                  <c:v>44848</c:v>
                </c:pt>
                <c:pt idx="735">
                  <c:v>44855</c:v>
                </c:pt>
                <c:pt idx="736">
                  <c:v>44862</c:v>
                </c:pt>
                <c:pt idx="737">
                  <c:v>44869</c:v>
                </c:pt>
                <c:pt idx="738">
                  <c:v>44879</c:v>
                </c:pt>
                <c:pt idx="739">
                  <c:v>44883</c:v>
                </c:pt>
                <c:pt idx="740">
                  <c:v>44890</c:v>
                </c:pt>
                <c:pt idx="741">
                  <c:v>44897</c:v>
                </c:pt>
                <c:pt idx="742">
                  <c:v>44904</c:v>
                </c:pt>
                <c:pt idx="743">
                  <c:v>44911</c:v>
                </c:pt>
                <c:pt idx="744">
                  <c:v>44918</c:v>
                </c:pt>
                <c:pt idx="745">
                  <c:v>44925</c:v>
                </c:pt>
                <c:pt idx="746">
                  <c:v>44932</c:v>
                </c:pt>
                <c:pt idx="747">
                  <c:v>44939</c:v>
                </c:pt>
                <c:pt idx="748">
                  <c:v>44946</c:v>
                </c:pt>
                <c:pt idx="749">
                  <c:v>44953</c:v>
                </c:pt>
                <c:pt idx="750">
                  <c:v>44960</c:v>
                </c:pt>
                <c:pt idx="751">
                  <c:v>44967</c:v>
                </c:pt>
                <c:pt idx="752">
                  <c:v>44974</c:v>
                </c:pt>
                <c:pt idx="753">
                  <c:v>44981</c:v>
                </c:pt>
                <c:pt idx="754">
                  <c:v>44988</c:v>
                </c:pt>
                <c:pt idx="755">
                  <c:v>44995</c:v>
                </c:pt>
                <c:pt idx="756">
                  <c:v>45002</c:v>
                </c:pt>
                <c:pt idx="757">
                  <c:v>45009</c:v>
                </c:pt>
                <c:pt idx="758">
                  <c:v>45016</c:v>
                </c:pt>
                <c:pt idx="759">
                  <c:v>45027</c:v>
                </c:pt>
                <c:pt idx="760">
                  <c:v>45030</c:v>
                </c:pt>
                <c:pt idx="761">
                  <c:v>45037</c:v>
                </c:pt>
                <c:pt idx="762">
                  <c:v>45044</c:v>
                </c:pt>
                <c:pt idx="763">
                  <c:v>45051</c:v>
                </c:pt>
                <c:pt idx="764">
                  <c:v>45058</c:v>
                </c:pt>
                <c:pt idx="765">
                  <c:v>45065</c:v>
                </c:pt>
                <c:pt idx="766">
                  <c:v>45072</c:v>
                </c:pt>
                <c:pt idx="767">
                  <c:v>45079</c:v>
                </c:pt>
                <c:pt idx="768">
                  <c:v>45086</c:v>
                </c:pt>
                <c:pt idx="769">
                  <c:v>45093</c:v>
                </c:pt>
                <c:pt idx="770">
                  <c:v>45100</c:v>
                </c:pt>
                <c:pt idx="771">
                  <c:v>45107</c:v>
                </c:pt>
                <c:pt idx="772">
                  <c:v>45114</c:v>
                </c:pt>
                <c:pt idx="773">
                  <c:v>45121</c:v>
                </c:pt>
                <c:pt idx="774">
                  <c:v>45128</c:v>
                </c:pt>
                <c:pt idx="775">
                  <c:v>45135</c:v>
                </c:pt>
                <c:pt idx="776">
                  <c:v>45142</c:v>
                </c:pt>
                <c:pt idx="777">
                  <c:v>45149</c:v>
                </c:pt>
                <c:pt idx="778">
                  <c:v>45156</c:v>
                </c:pt>
                <c:pt idx="779">
                  <c:v>45163</c:v>
                </c:pt>
                <c:pt idx="780">
                  <c:v>45170</c:v>
                </c:pt>
                <c:pt idx="781">
                  <c:v>45177</c:v>
                </c:pt>
                <c:pt idx="782">
                  <c:v>45184</c:v>
                </c:pt>
                <c:pt idx="783">
                  <c:v>45191</c:v>
                </c:pt>
                <c:pt idx="784">
                  <c:v>45198</c:v>
                </c:pt>
                <c:pt idx="785">
                  <c:v>45205</c:v>
                </c:pt>
                <c:pt idx="786">
                  <c:v>45212</c:v>
                </c:pt>
                <c:pt idx="787">
                  <c:v>45219</c:v>
                </c:pt>
                <c:pt idx="788">
                  <c:v>45226</c:v>
                </c:pt>
                <c:pt idx="789">
                  <c:v>45233</c:v>
                </c:pt>
                <c:pt idx="790">
                  <c:v>45243</c:v>
                </c:pt>
                <c:pt idx="791">
                  <c:v>45247</c:v>
                </c:pt>
                <c:pt idx="792">
                  <c:v>45254</c:v>
                </c:pt>
                <c:pt idx="793">
                  <c:v>45261</c:v>
                </c:pt>
                <c:pt idx="794">
                  <c:v>45268</c:v>
                </c:pt>
                <c:pt idx="795">
                  <c:v>45275</c:v>
                </c:pt>
                <c:pt idx="796">
                  <c:v>45282</c:v>
                </c:pt>
                <c:pt idx="797">
                  <c:v>45289</c:v>
                </c:pt>
                <c:pt idx="798">
                  <c:v>45296</c:v>
                </c:pt>
                <c:pt idx="799">
                  <c:v>45303</c:v>
                </c:pt>
                <c:pt idx="800">
                  <c:v>45310</c:v>
                </c:pt>
                <c:pt idx="801">
                  <c:v>45317</c:v>
                </c:pt>
                <c:pt idx="802">
                  <c:v>45324</c:v>
                </c:pt>
                <c:pt idx="803">
                  <c:v>45331</c:v>
                </c:pt>
                <c:pt idx="804">
                  <c:v>45338</c:v>
                </c:pt>
                <c:pt idx="805">
                  <c:v>45345</c:v>
                </c:pt>
                <c:pt idx="806">
                  <c:v>45352</c:v>
                </c:pt>
                <c:pt idx="807">
                  <c:v>45359</c:v>
                </c:pt>
                <c:pt idx="808">
                  <c:v>45366</c:v>
                </c:pt>
                <c:pt idx="809">
                  <c:v>45373</c:v>
                </c:pt>
                <c:pt idx="810">
                  <c:v>45384</c:v>
                </c:pt>
                <c:pt idx="811">
                  <c:v>45387</c:v>
                </c:pt>
                <c:pt idx="812">
                  <c:v>45394</c:v>
                </c:pt>
                <c:pt idx="813">
                  <c:v>45401</c:v>
                </c:pt>
                <c:pt idx="814">
                  <c:v>45408</c:v>
                </c:pt>
                <c:pt idx="815">
                  <c:v>45415</c:v>
                </c:pt>
                <c:pt idx="816">
                  <c:v>45422</c:v>
                </c:pt>
                <c:pt idx="817">
                  <c:v>45429</c:v>
                </c:pt>
                <c:pt idx="818">
                  <c:v>45436</c:v>
                </c:pt>
                <c:pt idx="819">
                  <c:v>45443</c:v>
                </c:pt>
                <c:pt idx="820">
                  <c:v>45450</c:v>
                </c:pt>
                <c:pt idx="821">
                  <c:v>45457</c:v>
                </c:pt>
                <c:pt idx="822">
                  <c:v>45464</c:v>
                </c:pt>
                <c:pt idx="823">
                  <c:v>45471</c:v>
                </c:pt>
                <c:pt idx="824">
                  <c:v>45478</c:v>
                </c:pt>
                <c:pt idx="825">
                  <c:v>45485</c:v>
                </c:pt>
                <c:pt idx="826">
                  <c:v>45492</c:v>
                </c:pt>
                <c:pt idx="827">
                  <c:v>45499</c:v>
                </c:pt>
                <c:pt idx="828">
                  <c:v>45506</c:v>
                </c:pt>
                <c:pt idx="829">
                  <c:v>45513</c:v>
                </c:pt>
                <c:pt idx="830">
                  <c:v>45520</c:v>
                </c:pt>
                <c:pt idx="831">
                  <c:v>45527</c:v>
                </c:pt>
                <c:pt idx="832">
                  <c:v>45534</c:v>
                </c:pt>
                <c:pt idx="833">
                  <c:v>45541</c:v>
                </c:pt>
                <c:pt idx="834">
                  <c:v>45548</c:v>
                </c:pt>
                <c:pt idx="835">
                  <c:v>45555</c:v>
                </c:pt>
                <c:pt idx="836">
                  <c:v>45562</c:v>
                </c:pt>
                <c:pt idx="837">
                  <c:v>45569</c:v>
                </c:pt>
                <c:pt idx="838">
                  <c:v>45576</c:v>
                </c:pt>
                <c:pt idx="839">
                  <c:v>45583</c:v>
                </c:pt>
                <c:pt idx="840">
                  <c:v>45590</c:v>
                </c:pt>
                <c:pt idx="841">
                  <c:v>45597</c:v>
                </c:pt>
                <c:pt idx="842">
                  <c:v>45604</c:v>
                </c:pt>
                <c:pt idx="843">
                  <c:v>45611</c:v>
                </c:pt>
                <c:pt idx="844">
                  <c:v>45618</c:v>
                </c:pt>
                <c:pt idx="845">
                  <c:v>45625</c:v>
                </c:pt>
                <c:pt idx="846">
                  <c:v>45632</c:v>
                </c:pt>
                <c:pt idx="847">
                  <c:v>45639</c:v>
                </c:pt>
                <c:pt idx="848">
                  <c:v>45646</c:v>
                </c:pt>
                <c:pt idx="849">
                  <c:v>45657</c:v>
                </c:pt>
                <c:pt idx="850">
                  <c:v>45664</c:v>
                </c:pt>
                <c:pt idx="851">
                  <c:v>45671</c:v>
                </c:pt>
                <c:pt idx="852">
                  <c:v>45678</c:v>
                </c:pt>
                <c:pt idx="853">
                  <c:v>45685</c:v>
                </c:pt>
                <c:pt idx="854">
                  <c:v>45692</c:v>
                </c:pt>
                <c:pt idx="855">
                  <c:v>45699</c:v>
                </c:pt>
                <c:pt idx="856">
                  <c:v>45706</c:v>
                </c:pt>
                <c:pt idx="857">
                  <c:v>45713</c:v>
                </c:pt>
                <c:pt idx="858">
                  <c:v>45720</c:v>
                </c:pt>
                <c:pt idx="859">
                  <c:v>45727</c:v>
                </c:pt>
                <c:pt idx="860">
                  <c:v>45734</c:v>
                </c:pt>
                <c:pt idx="861">
                  <c:v>45741</c:v>
                </c:pt>
                <c:pt idx="862">
                  <c:v>45748</c:v>
                </c:pt>
                <c:pt idx="863">
                  <c:v>45755</c:v>
                </c:pt>
                <c:pt idx="864">
                  <c:v>45762</c:v>
                </c:pt>
                <c:pt idx="865">
                  <c:v>45771</c:v>
                </c:pt>
                <c:pt idx="866">
                  <c:v>45778</c:v>
                </c:pt>
                <c:pt idx="867">
                  <c:v>45785</c:v>
                </c:pt>
                <c:pt idx="868">
                  <c:v>45792</c:v>
                </c:pt>
                <c:pt idx="869">
                  <c:v>45799</c:v>
                </c:pt>
                <c:pt idx="870">
                  <c:v>45806</c:v>
                </c:pt>
                <c:pt idx="871">
                  <c:v>45813</c:v>
                </c:pt>
                <c:pt idx="872">
                  <c:v>45820</c:v>
                </c:pt>
                <c:pt idx="873">
                  <c:v>45827</c:v>
                </c:pt>
                <c:pt idx="874">
                  <c:v>45834</c:v>
                </c:pt>
                <c:pt idx="875">
                  <c:v>45841</c:v>
                </c:pt>
                <c:pt idx="876">
                  <c:v>45848</c:v>
                </c:pt>
                <c:pt idx="877">
                  <c:v>45855</c:v>
                </c:pt>
                <c:pt idx="878">
                  <c:v>45862</c:v>
                </c:pt>
                <c:pt idx="879">
                  <c:v>45869</c:v>
                </c:pt>
                <c:pt idx="880">
                  <c:v>45876</c:v>
                </c:pt>
                <c:pt idx="881">
                  <c:v>45883</c:v>
                </c:pt>
                <c:pt idx="882">
                  <c:v>45890</c:v>
                </c:pt>
                <c:pt idx="883">
                  <c:v>45897</c:v>
                </c:pt>
                <c:pt idx="884">
                  <c:v>45904</c:v>
                </c:pt>
                <c:pt idx="885">
                  <c:v>45911</c:v>
                </c:pt>
                <c:pt idx="886">
                  <c:v>45918</c:v>
                </c:pt>
                <c:pt idx="887">
                  <c:v>45925</c:v>
                </c:pt>
                <c:pt idx="888">
                  <c:v>45932</c:v>
                </c:pt>
                <c:pt idx="889">
                  <c:v>45939</c:v>
                </c:pt>
                <c:pt idx="890">
                  <c:v>45946</c:v>
                </c:pt>
                <c:pt idx="891">
                  <c:v>45953</c:v>
                </c:pt>
                <c:pt idx="892">
                  <c:v>45960</c:v>
                </c:pt>
                <c:pt idx="893">
                  <c:v>45967</c:v>
                </c:pt>
                <c:pt idx="894">
                  <c:v>45974</c:v>
                </c:pt>
                <c:pt idx="895">
                  <c:v>45981</c:v>
                </c:pt>
                <c:pt idx="896">
                  <c:v>45989</c:v>
                </c:pt>
                <c:pt idx="897">
                  <c:v>45995</c:v>
                </c:pt>
                <c:pt idx="898">
                  <c:v>46002</c:v>
                </c:pt>
                <c:pt idx="899">
                  <c:v>46009</c:v>
                </c:pt>
                <c:pt idx="900">
                  <c:v>46020</c:v>
                </c:pt>
                <c:pt idx="901">
                  <c:v>46024</c:v>
                </c:pt>
                <c:pt idx="902">
                  <c:v>46030</c:v>
                </c:pt>
                <c:pt idx="903">
                  <c:v>46037</c:v>
                </c:pt>
                <c:pt idx="904">
                  <c:v>46044</c:v>
                </c:pt>
                <c:pt idx="905">
                  <c:v>46051</c:v>
                </c:pt>
                <c:pt idx="906">
                  <c:v>46058</c:v>
                </c:pt>
                <c:pt idx="907">
                  <c:v>46065</c:v>
                </c:pt>
                <c:pt idx="908">
                  <c:v>46072</c:v>
                </c:pt>
                <c:pt idx="909">
                  <c:v>46079</c:v>
                </c:pt>
                <c:pt idx="910">
                  <c:v>46086</c:v>
                </c:pt>
                <c:pt idx="911">
                  <c:v>46093</c:v>
                </c:pt>
                <c:pt idx="912">
                  <c:v>46100</c:v>
                </c:pt>
                <c:pt idx="913">
                  <c:v>46107</c:v>
                </c:pt>
                <c:pt idx="914">
                  <c:v>46114</c:v>
                </c:pt>
                <c:pt idx="915">
                  <c:v>46121</c:v>
                </c:pt>
                <c:pt idx="916">
                  <c:v>46128</c:v>
                </c:pt>
                <c:pt idx="917">
                  <c:v>46135</c:v>
                </c:pt>
                <c:pt idx="918">
                  <c:v>46142</c:v>
                </c:pt>
                <c:pt idx="919">
                  <c:v>46149</c:v>
                </c:pt>
                <c:pt idx="920">
                  <c:v>46156</c:v>
                </c:pt>
                <c:pt idx="921">
                  <c:v>46163</c:v>
                </c:pt>
                <c:pt idx="922">
                  <c:v>46170</c:v>
                </c:pt>
                <c:pt idx="923">
                  <c:v>46177</c:v>
                </c:pt>
                <c:pt idx="924">
                  <c:v>46184</c:v>
                </c:pt>
                <c:pt idx="925">
                  <c:v>46191</c:v>
                </c:pt>
                <c:pt idx="926">
                  <c:v>46198</c:v>
                </c:pt>
                <c:pt idx="927">
                  <c:v>46205</c:v>
                </c:pt>
                <c:pt idx="928">
                  <c:v>46212</c:v>
                </c:pt>
                <c:pt idx="929">
                  <c:v>46219</c:v>
                </c:pt>
                <c:pt idx="930">
                  <c:v>46226</c:v>
                </c:pt>
                <c:pt idx="931">
                  <c:v>46233</c:v>
                </c:pt>
                <c:pt idx="932">
                  <c:v>46240</c:v>
                </c:pt>
                <c:pt idx="933">
                  <c:v>46247</c:v>
                </c:pt>
                <c:pt idx="934">
                  <c:v>46254</c:v>
                </c:pt>
                <c:pt idx="935">
                  <c:v>46261</c:v>
                </c:pt>
                <c:pt idx="936">
                  <c:v>46268</c:v>
                </c:pt>
                <c:pt idx="937">
                  <c:v>46275</c:v>
                </c:pt>
                <c:pt idx="938">
                  <c:v>46282</c:v>
                </c:pt>
                <c:pt idx="939">
                  <c:v>46289</c:v>
                </c:pt>
                <c:pt idx="940">
                  <c:v>46296</c:v>
                </c:pt>
                <c:pt idx="941">
                  <c:v>46303</c:v>
                </c:pt>
                <c:pt idx="942">
                  <c:v>46310</c:v>
                </c:pt>
                <c:pt idx="943">
                  <c:v>46317</c:v>
                </c:pt>
                <c:pt idx="944">
                  <c:v>46324</c:v>
                </c:pt>
                <c:pt idx="945">
                  <c:v>46331</c:v>
                </c:pt>
                <c:pt idx="946">
                  <c:v>46338</c:v>
                </c:pt>
                <c:pt idx="947">
                  <c:v>46345</c:v>
                </c:pt>
                <c:pt idx="948">
                  <c:v>46353</c:v>
                </c:pt>
                <c:pt idx="949">
                  <c:v>46359</c:v>
                </c:pt>
                <c:pt idx="950">
                  <c:v>46366</c:v>
                </c:pt>
                <c:pt idx="951">
                  <c:v>46373</c:v>
                </c:pt>
                <c:pt idx="952">
                  <c:v>46380</c:v>
                </c:pt>
                <c:pt idx="953">
                  <c:v>46387</c:v>
                </c:pt>
                <c:pt idx="954">
                  <c:v>46394</c:v>
                </c:pt>
                <c:pt idx="955">
                  <c:v>46401</c:v>
                </c:pt>
                <c:pt idx="956">
                  <c:v>46408</c:v>
                </c:pt>
                <c:pt idx="957">
                  <c:v>46415</c:v>
                </c:pt>
                <c:pt idx="958">
                  <c:v>46422</c:v>
                </c:pt>
                <c:pt idx="959">
                  <c:v>46429</c:v>
                </c:pt>
                <c:pt idx="960">
                  <c:v>46436</c:v>
                </c:pt>
                <c:pt idx="961">
                  <c:v>46443</c:v>
                </c:pt>
                <c:pt idx="962">
                  <c:v>46450</c:v>
                </c:pt>
                <c:pt idx="963">
                  <c:v>46457</c:v>
                </c:pt>
                <c:pt idx="964">
                  <c:v>46464</c:v>
                </c:pt>
                <c:pt idx="965">
                  <c:v>46471</c:v>
                </c:pt>
                <c:pt idx="966">
                  <c:v>46478</c:v>
                </c:pt>
                <c:pt idx="967">
                  <c:v>46485</c:v>
                </c:pt>
                <c:pt idx="968">
                  <c:v>46492</c:v>
                </c:pt>
                <c:pt idx="969">
                  <c:v>46499</c:v>
                </c:pt>
                <c:pt idx="970">
                  <c:v>46506</c:v>
                </c:pt>
                <c:pt idx="971">
                  <c:v>46513</c:v>
                </c:pt>
                <c:pt idx="972">
                  <c:v>46520</c:v>
                </c:pt>
                <c:pt idx="973">
                  <c:v>46527</c:v>
                </c:pt>
                <c:pt idx="974">
                  <c:v>46534</c:v>
                </c:pt>
                <c:pt idx="975">
                  <c:v>46541</c:v>
                </c:pt>
                <c:pt idx="976">
                  <c:v>46548</c:v>
                </c:pt>
                <c:pt idx="977">
                  <c:v>46555</c:v>
                </c:pt>
                <c:pt idx="978">
                  <c:v>46562</c:v>
                </c:pt>
                <c:pt idx="979">
                  <c:v>46569</c:v>
                </c:pt>
                <c:pt idx="980">
                  <c:v>46576</c:v>
                </c:pt>
                <c:pt idx="981">
                  <c:v>46583</c:v>
                </c:pt>
                <c:pt idx="982">
                  <c:v>46590</c:v>
                </c:pt>
                <c:pt idx="983">
                  <c:v>46597</c:v>
                </c:pt>
                <c:pt idx="984">
                  <c:v>46604</c:v>
                </c:pt>
                <c:pt idx="985">
                  <c:v>46611</c:v>
                </c:pt>
                <c:pt idx="986">
                  <c:v>46618</c:v>
                </c:pt>
                <c:pt idx="987">
                  <c:v>46625</c:v>
                </c:pt>
                <c:pt idx="988">
                  <c:v>46632</c:v>
                </c:pt>
                <c:pt idx="989">
                  <c:v>46639</c:v>
                </c:pt>
                <c:pt idx="990">
                  <c:v>46646</c:v>
                </c:pt>
                <c:pt idx="991">
                  <c:v>46653</c:v>
                </c:pt>
                <c:pt idx="992">
                  <c:v>46660</c:v>
                </c:pt>
                <c:pt idx="993">
                  <c:v>46667</c:v>
                </c:pt>
                <c:pt idx="994">
                  <c:v>46674</c:v>
                </c:pt>
                <c:pt idx="995">
                  <c:v>46681</c:v>
                </c:pt>
                <c:pt idx="996">
                  <c:v>46688</c:v>
                </c:pt>
                <c:pt idx="997">
                  <c:v>46695</c:v>
                </c:pt>
                <c:pt idx="998">
                  <c:v>46703</c:v>
                </c:pt>
                <c:pt idx="999">
                  <c:v>46709</c:v>
                </c:pt>
                <c:pt idx="1000">
                  <c:v>46717</c:v>
                </c:pt>
                <c:pt idx="1001">
                  <c:v>46723</c:v>
                </c:pt>
                <c:pt idx="1002">
                  <c:v>46730</c:v>
                </c:pt>
                <c:pt idx="1003">
                  <c:v>46737</c:v>
                </c:pt>
                <c:pt idx="1004">
                  <c:v>46744</c:v>
                </c:pt>
                <c:pt idx="1005">
                  <c:v>46756</c:v>
                </c:pt>
                <c:pt idx="1006">
                  <c:v>46759</c:v>
                </c:pt>
                <c:pt idx="1007">
                  <c:v>46766</c:v>
                </c:pt>
                <c:pt idx="1008">
                  <c:v>46773</c:v>
                </c:pt>
                <c:pt idx="1009">
                  <c:v>46780</c:v>
                </c:pt>
                <c:pt idx="1010">
                  <c:v>46787</c:v>
                </c:pt>
                <c:pt idx="1011">
                  <c:v>46794</c:v>
                </c:pt>
                <c:pt idx="1012">
                  <c:v>46801</c:v>
                </c:pt>
                <c:pt idx="1013">
                  <c:v>46808</c:v>
                </c:pt>
                <c:pt idx="1014">
                  <c:v>46815</c:v>
                </c:pt>
                <c:pt idx="1015">
                  <c:v>46822</c:v>
                </c:pt>
                <c:pt idx="1016">
                  <c:v>46829</c:v>
                </c:pt>
                <c:pt idx="1017">
                  <c:v>46836</c:v>
                </c:pt>
                <c:pt idx="1018">
                  <c:v>46843</c:v>
                </c:pt>
                <c:pt idx="1019">
                  <c:v>46850</c:v>
                </c:pt>
                <c:pt idx="1020">
                  <c:v>46861</c:v>
                </c:pt>
                <c:pt idx="1021">
                  <c:v>46864</c:v>
                </c:pt>
                <c:pt idx="1022">
                  <c:v>46871</c:v>
                </c:pt>
                <c:pt idx="1023">
                  <c:v>46878</c:v>
                </c:pt>
                <c:pt idx="1024">
                  <c:v>46885</c:v>
                </c:pt>
                <c:pt idx="1025">
                  <c:v>46892</c:v>
                </c:pt>
                <c:pt idx="1026">
                  <c:v>46899</c:v>
                </c:pt>
                <c:pt idx="1027">
                  <c:v>46906</c:v>
                </c:pt>
                <c:pt idx="1028">
                  <c:v>46913</c:v>
                </c:pt>
                <c:pt idx="1029">
                  <c:v>46920</c:v>
                </c:pt>
                <c:pt idx="1030">
                  <c:v>46927</c:v>
                </c:pt>
                <c:pt idx="1031">
                  <c:v>46934</c:v>
                </c:pt>
                <c:pt idx="1032">
                  <c:v>46941</c:v>
                </c:pt>
                <c:pt idx="1033">
                  <c:v>46948</c:v>
                </c:pt>
                <c:pt idx="1034">
                  <c:v>46955</c:v>
                </c:pt>
                <c:pt idx="1035">
                  <c:v>46962</c:v>
                </c:pt>
                <c:pt idx="1036">
                  <c:v>46969</c:v>
                </c:pt>
                <c:pt idx="1037">
                  <c:v>46976</c:v>
                </c:pt>
                <c:pt idx="1038">
                  <c:v>46983</c:v>
                </c:pt>
                <c:pt idx="1039">
                  <c:v>46990</c:v>
                </c:pt>
                <c:pt idx="1040">
                  <c:v>46997</c:v>
                </c:pt>
                <c:pt idx="1041">
                  <c:v>47004</c:v>
                </c:pt>
                <c:pt idx="1042">
                  <c:v>47011</c:v>
                </c:pt>
                <c:pt idx="1043">
                  <c:v>47018</c:v>
                </c:pt>
                <c:pt idx="1044">
                  <c:v>47025</c:v>
                </c:pt>
                <c:pt idx="1045">
                  <c:v>47032</c:v>
                </c:pt>
                <c:pt idx="1046">
                  <c:v>47039</c:v>
                </c:pt>
                <c:pt idx="1047">
                  <c:v>47046</c:v>
                </c:pt>
                <c:pt idx="1048">
                  <c:v>47053</c:v>
                </c:pt>
                <c:pt idx="1049">
                  <c:v>47060</c:v>
                </c:pt>
                <c:pt idx="1050">
                  <c:v>47070</c:v>
                </c:pt>
                <c:pt idx="1051">
                  <c:v>47074</c:v>
                </c:pt>
                <c:pt idx="1052">
                  <c:v>47081</c:v>
                </c:pt>
                <c:pt idx="1053">
                  <c:v>47088</c:v>
                </c:pt>
                <c:pt idx="1054">
                  <c:v>47095</c:v>
                </c:pt>
                <c:pt idx="1055">
                  <c:v>47102</c:v>
                </c:pt>
                <c:pt idx="1056">
                  <c:v>47109</c:v>
                </c:pt>
                <c:pt idx="1057">
                  <c:v>47116</c:v>
                </c:pt>
                <c:pt idx="1058">
                  <c:v>47123</c:v>
                </c:pt>
                <c:pt idx="1059">
                  <c:v>47130</c:v>
                </c:pt>
                <c:pt idx="1060">
                  <c:v>47137</c:v>
                </c:pt>
                <c:pt idx="1061">
                  <c:v>47144</c:v>
                </c:pt>
                <c:pt idx="1062">
                  <c:v>47151</c:v>
                </c:pt>
                <c:pt idx="1063">
                  <c:v>47158</c:v>
                </c:pt>
                <c:pt idx="1064">
                  <c:v>47165</c:v>
                </c:pt>
                <c:pt idx="1065">
                  <c:v>47172</c:v>
                </c:pt>
                <c:pt idx="1066">
                  <c:v>47179</c:v>
                </c:pt>
                <c:pt idx="1067">
                  <c:v>47186</c:v>
                </c:pt>
                <c:pt idx="1068">
                  <c:v>47193</c:v>
                </c:pt>
                <c:pt idx="1069">
                  <c:v>47200</c:v>
                </c:pt>
                <c:pt idx="1070">
                  <c:v>47211</c:v>
                </c:pt>
                <c:pt idx="1071">
                  <c:v>47214</c:v>
                </c:pt>
                <c:pt idx="1072">
                  <c:v>47221</c:v>
                </c:pt>
                <c:pt idx="1073">
                  <c:v>47228</c:v>
                </c:pt>
                <c:pt idx="1074">
                  <c:v>47235</c:v>
                </c:pt>
                <c:pt idx="1075">
                  <c:v>47242</c:v>
                </c:pt>
                <c:pt idx="1076">
                  <c:v>47249</c:v>
                </c:pt>
                <c:pt idx="1077">
                  <c:v>47256</c:v>
                </c:pt>
                <c:pt idx="1078">
                  <c:v>47263</c:v>
                </c:pt>
                <c:pt idx="1079">
                  <c:v>47270</c:v>
                </c:pt>
                <c:pt idx="1080">
                  <c:v>47277</c:v>
                </c:pt>
                <c:pt idx="1081">
                  <c:v>47284</c:v>
                </c:pt>
                <c:pt idx="1082">
                  <c:v>47291</c:v>
                </c:pt>
                <c:pt idx="1083">
                  <c:v>47298</c:v>
                </c:pt>
                <c:pt idx="1084">
                  <c:v>47305</c:v>
                </c:pt>
                <c:pt idx="1085">
                  <c:v>47312</c:v>
                </c:pt>
                <c:pt idx="1086">
                  <c:v>47319</c:v>
                </c:pt>
                <c:pt idx="1087">
                  <c:v>47326</c:v>
                </c:pt>
                <c:pt idx="1088">
                  <c:v>47333</c:v>
                </c:pt>
                <c:pt idx="1089">
                  <c:v>47340</c:v>
                </c:pt>
                <c:pt idx="1090">
                  <c:v>47347</c:v>
                </c:pt>
                <c:pt idx="1091">
                  <c:v>47354</c:v>
                </c:pt>
                <c:pt idx="1092">
                  <c:v>47361</c:v>
                </c:pt>
                <c:pt idx="1093">
                  <c:v>47368</c:v>
                </c:pt>
                <c:pt idx="1094">
                  <c:v>47375</c:v>
                </c:pt>
                <c:pt idx="1095">
                  <c:v>47382</c:v>
                </c:pt>
                <c:pt idx="1096">
                  <c:v>47389</c:v>
                </c:pt>
                <c:pt idx="1097">
                  <c:v>47396</c:v>
                </c:pt>
                <c:pt idx="1098">
                  <c:v>47403</c:v>
                </c:pt>
                <c:pt idx="1099">
                  <c:v>47410</c:v>
                </c:pt>
                <c:pt idx="1100">
                  <c:v>47417</c:v>
                </c:pt>
                <c:pt idx="1101">
                  <c:v>47424</c:v>
                </c:pt>
                <c:pt idx="1102">
                  <c:v>47431</c:v>
                </c:pt>
                <c:pt idx="1103">
                  <c:v>47438</c:v>
                </c:pt>
                <c:pt idx="1104">
                  <c:v>47445</c:v>
                </c:pt>
                <c:pt idx="1105">
                  <c:v>47452</c:v>
                </c:pt>
                <c:pt idx="1106">
                  <c:v>47459</c:v>
                </c:pt>
                <c:pt idx="1107">
                  <c:v>47466</c:v>
                </c:pt>
                <c:pt idx="1108">
                  <c:v>47473</c:v>
                </c:pt>
                <c:pt idx="1109">
                  <c:v>47483</c:v>
                </c:pt>
                <c:pt idx="1110">
                  <c:v>47490</c:v>
                </c:pt>
                <c:pt idx="1111">
                  <c:v>47497</c:v>
                </c:pt>
                <c:pt idx="1112">
                  <c:v>47505</c:v>
                </c:pt>
                <c:pt idx="1113">
                  <c:v>47511</c:v>
                </c:pt>
                <c:pt idx="1114">
                  <c:v>47518</c:v>
                </c:pt>
                <c:pt idx="1115">
                  <c:v>47525</c:v>
                </c:pt>
                <c:pt idx="1116">
                  <c:v>47533</c:v>
                </c:pt>
                <c:pt idx="1117">
                  <c:v>47539</c:v>
                </c:pt>
                <c:pt idx="1118">
                  <c:v>47546</c:v>
                </c:pt>
                <c:pt idx="1119">
                  <c:v>47553</c:v>
                </c:pt>
                <c:pt idx="1120">
                  <c:v>47560</c:v>
                </c:pt>
                <c:pt idx="1121">
                  <c:v>47567</c:v>
                </c:pt>
                <c:pt idx="1122">
                  <c:v>47574</c:v>
                </c:pt>
                <c:pt idx="1123">
                  <c:v>47581</c:v>
                </c:pt>
                <c:pt idx="1124">
                  <c:v>47588</c:v>
                </c:pt>
                <c:pt idx="1125">
                  <c:v>47597</c:v>
                </c:pt>
                <c:pt idx="1126">
                  <c:v>47602</c:v>
                </c:pt>
                <c:pt idx="1127">
                  <c:v>47610</c:v>
                </c:pt>
                <c:pt idx="1128">
                  <c:v>47616</c:v>
                </c:pt>
                <c:pt idx="1129">
                  <c:v>47623</c:v>
                </c:pt>
                <c:pt idx="1130">
                  <c:v>47631</c:v>
                </c:pt>
                <c:pt idx="1131">
                  <c:v>47637</c:v>
                </c:pt>
                <c:pt idx="1132">
                  <c:v>47644</c:v>
                </c:pt>
                <c:pt idx="1133">
                  <c:v>47651</c:v>
                </c:pt>
                <c:pt idx="1134">
                  <c:v>47658</c:v>
                </c:pt>
                <c:pt idx="1135">
                  <c:v>47665</c:v>
                </c:pt>
                <c:pt idx="1136">
                  <c:v>47672</c:v>
                </c:pt>
                <c:pt idx="1137">
                  <c:v>47679</c:v>
                </c:pt>
                <c:pt idx="1138">
                  <c:v>47686</c:v>
                </c:pt>
                <c:pt idx="1139">
                  <c:v>47693</c:v>
                </c:pt>
                <c:pt idx="1140">
                  <c:v>47700</c:v>
                </c:pt>
                <c:pt idx="1141">
                  <c:v>47707</c:v>
                </c:pt>
                <c:pt idx="1142">
                  <c:v>47714</c:v>
                </c:pt>
                <c:pt idx="1143">
                  <c:v>47722</c:v>
                </c:pt>
                <c:pt idx="1144">
                  <c:v>47729</c:v>
                </c:pt>
                <c:pt idx="1145">
                  <c:v>47735</c:v>
                </c:pt>
                <c:pt idx="1146">
                  <c:v>47742</c:v>
                </c:pt>
                <c:pt idx="1147">
                  <c:v>47749</c:v>
                </c:pt>
                <c:pt idx="1148">
                  <c:v>47756</c:v>
                </c:pt>
                <c:pt idx="1149">
                  <c:v>47763</c:v>
                </c:pt>
                <c:pt idx="1150">
                  <c:v>47771</c:v>
                </c:pt>
                <c:pt idx="1151">
                  <c:v>47777</c:v>
                </c:pt>
                <c:pt idx="1152">
                  <c:v>47784</c:v>
                </c:pt>
                <c:pt idx="1153">
                  <c:v>47791</c:v>
                </c:pt>
                <c:pt idx="1154">
                  <c:v>47799</c:v>
                </c:pt>
                <c:pt idx="1155">
                  <c:v>47805</c:v>
                </c:pt>
                <c:pt idx="1156">
                  <c:v>47812</c:v>
                </c:pt>
                <c:pt idx="1157">
                  <c:v>47819</c:v>
                </c:pt>
                <c:pt idx="1158">
                  <c:v>47826</c:v>
                </c:pt>
                <c:pt idx="1159">
                  <c:v>47833</c:v>
                </c:pt>
                <c:pt idx="1160">
                  <c:v>47840</c:v>
                </c:pt>
                <c:pt idx="1161">
                  <c:v>47848</c:v>
                </c:pt>
                <c:pt idx="1162">
                  <c:v>47855</c:v>
                </c:pt>
                <c:pt idx="1163">
                  <c:v>47862</c:v>
                </c:pt>
                <c:pt idx="1164">
                  <c:v>47869</c:v>
                </c:pt>
                <c:pt idx="1165">
                  <c:v>47876</c:v>
                </c:pt>
                <c:pt idx="1166">
                  <c:v>47883</c:v>
                </c:pt>
                <c:pt idx="1167">
                  <c:v>47890</c:v>
                </c:pt>
                <c:pt idx="1168">
                  <c:v>47897</c:v>
                </c:pt>
                <c:pt idx="1169">
                  <c:v>47904</c:v>
                </c:pt>
                <c:pt idx="1170">
                  <c:v>47911</c:v>
                </c:pt>
                <c:pt idx="1171">
                  <c:v>47918</c:v>
                </c:pt>
                <c:pt idx="1172">
                  <c:v>47925</c:v>
                </c:pt>
                <c:pt idx="1173">
                  <c:v>47932</c:v>
                </c:pt>
                <c:pt idx="1174">
                  <c:v>47939</c:v>
                </c:pt>
                <c:pt idx="1175">
                  <c:v>47946</c:v>
                </c:pt>
                <c:pt idx="1176">
                  <c:v>47955</c:v>
                </c:pt>
                <c:pt idx="1177">
                  <c:v>47962</c:v>
                </c:pt>
                <c:pt idx="1178">
                  <c:v>47969</c:v>
                </c:pt>
                <c:pt idx="1179">
                  <c:v>47976</c:v>
                </c:pt>
                <c:pt idx="1180">
                  <c:v>47983</c:v>
                </c:pt>
                <c:pt idx="1181">
                  <c:v>47990</c:v>
                </c:pt>
                <c:pt idx="1182">
                  <c:v>47997</c:v>
                </c:pt>
                <c:pt idx="1183">
                  <c:v>48004</c:v>
                </c:pt>
                <c:pt idx="1184">
                  <c:v>48011</c:v>
                </c:pt>
                <c:pt idx="1185">
                  <c:v>48018</c:v>
                </c:pt>
                <c:pt idx="1186">
                  <c:v>48025</c:v>
                </c:pt>
                <c:pt idx="1187">
                  <c:v>48032</c:v>
                </c:pt>
                <c:pt idx="1188">
                  <c:v>48039</c:v>
                </c:pt>
                <c:pt idx="1189">
                  <c:v>48046</c:v>
                </c:pt>
                <c:pt idx="1190">
                  <c:v>48053</c:v>
                </c:pt>
                <c:pt idx="1191">
                  <c:v>48060</c:v>
                </c:pt>
                <c:pt idx="1192">
                  <c:v>48067</c:v>
                </c:pt>
                <c:pt idx="1193">
                  <c:v>48074</c:v>
                </c:pt>
                <c:pt idx="1194">
                  <c:v>48081</c:v>
                </c:pt>
                <c:pt idx="1195">
                  <c:v>48088</c:v>
                </c:pt>
                <c:pt idx="1196">
                  <c:v>48095</c:v>
                </c:pt>
                <c:pt idx="1197">
                  <c:v>48102</c:v>
                </c:pt>
                <c:pt idx="1198">
                  <c:v>48109</c:v>
                </c:pt>
                <c:pt idx="1199">
                  <c:v>48116</c:v>
                </c:pt>
                <c:pt idx="1200">
                  <c:v>48123</c:v>
                </c:pt>
                <c:pt idx="1201">
                  <c:v>48130</c:v>
                </c:pt>
                <c:pt idx="1202">
                  <c:v>48137</c:v>
                </c:pt>
                <c:pt idx="1203">
                  <c:v>48144</c:v>
                </c:pt>
                <c:pt idx="1204">
                  <c:v>48151</c:v>
                </c:pt>
                <c:pt idx="1205">
                  <c:v>48158</c:v>
                </c:pt>
                <c:pt idx="1206">
                  <c:v>48165</c:v>
                </c:pt>
                <c:pt idx="1207">
                  <c:v>48172</c:v>
                </c:pt>
                <c:pt idx="1208">
                  <c:v>48180</c:v>
                </c:pt>
                <c:pt idx="1209">
                  <c:v>48186</c:v>
                </c:pt>
                <c:pt idx="1210">
                  <c:v>48193</c:v>
                </c:pt>
                <c:pt idx="1211">
                  <c:v>48200</c:v>
                </c:pt>
                <c:pt idx="1212">
                  <c:v>48211</c:v>
                </c:pt>
                <c:pt idx="1213">
                  <c:v>48215</c:v>
                </c:pt>
                <c:pt idx="1214">
                  <c:v>48221</c:v>
                </c:pt>
                <c:pt idx="1215">
                  <c:v>48228</c:v>
                </c:pt>
                <c:pt idx="1216">
                  <c:v>48235</c:v>
                </c:pt>
                <c:pt idx="1217">
                  <c:v>48242</c:v>
                </c:pt>
                <c:pt idx="1218">
                  <c:v>48249</c:v>
                </c:pt>
                <c:pt idx="1219">
                  <c:v>48256</c:v>
                </c:pt>
                <c:pt idx="1220">
                  <c:v>48263</c:v>
                </c:pt>
                <c:pt idx="1221">
                  <c:v>48270</c:v>
                </c:pt>
                <c:pt idx="1222">
                  <c:v>48277</c:v>
                </c:pt>
                <c:pt idx="1223">
                  <c:v>48284</c:v>
                </c:pt>
                <c:pt idx="1224">
                  <c:v>48291</c:v>
                </c:pt>
                <c:pt idx="1225">
                  <c:v>48298</c:v>
                </c:pt>
                <c:pt idx="1226">
                  <c:v>48305</c:v>
                </c:pt>
                <c:pt idx="1227">
                  <c:v>48312</c:v>
                </c:pt>
                <c:pt idx="1228">
                  <c:v>48319</c:v>
                </c:pt>
                <c:pt idx="1229">
                  <c:v>48326</c:v>
                </c:pt>
                <c:pt idx="1230">
                  <c:v>48333</c:v>
                </c:pt>
                <c:pt idx="1231">
                  <c:v>48340</c:v>
                </c:pt>
                <c:pt idx="1232">
                  <c:v>48347</c:v>
                </c:pt>
                <c:pt idx="1233">
                  <c:v>48354</c:v>
                </c:pt>
                <c:pt idx="1234">
                  <c:v>48361</c:v>
                </c:pt>
                <c:pt idx="1235">
                  <c:v>48368</c:v>
                </c:pt>
                <c:pt idx="1236">
                  <c:v>48375</c:v>
                </c:pt>
                <c:pt idx="1237">
                  <c:v>48382</c:v>
                </c:pt>
                <c:pt idx="1238">
                  <c:v>48389</c:v>
                </c:pt>
                <c:pt idx="1239">
                  <c:v>48396</c:v>
                </c:pt>
                <c:pt idx="1240">
                  <c:v>48403</c:v>
                </c:pt>
                <c:pt idx="1241">
                  <c:v>48410</c:v>
                </c:pt>
                <c:pt idx="1242">
                  <c:v>48417</c:v>
                </c:pt>
                <c:pt idx="1243">
                  <c:v>48424</c:v>
                </c:pt>
                <c:pt idx="1244">
                  <c:v>48431</c:v>
                </c:pt>
                <c:pt idx="1245">
                  <c:v>48438</c:v>
                </c:pt>
                <c:pt idx="1246">
                  <c:v>48445</c:v>
                </c:pt>
                <c:pt idx="1247">
                  <c:v>48452</c:v>
                </c:pt>
                <c:pt idx="1248">
                  <c:v>48459</c:v>
                </c:pt>
                <c:pt idx="1249">
                  <c:v>48466</c:v>
                </c:pt>
                <c:pt idx="1250">
                  <c:v>48473</c:v>
                </c:pt>
                <c:pt idx="1251">
                  <c:v>48480</c:v>
                </c:pt>
                <c:pt idx="1252">
                  <c:v>48487</c:v>
                </c:pt>
                <c:pt idx="1253">
                  <c:v>48494</c:v>
                </c:pt>
                <c:pt idx="1254">
                  <c:v>48501</c:v>
                </c:pt>
                <c:pt idx="1255">
                  <c:v>48508</c:v>
                </c:pt>
                <c:pt idx="1256">
                  <c:v>48515</c:v>
                </c:pt>
                <c:pt idx="1257">
                  <c:v>48522</c:v>
                </c:pt>
                <c:pt idx="1258">
                  <c:v>48530</c:v>
                </c:pt>
                <c:pt idx="1259">
                  <c:v>48536</c:v>
                </c:pt>
                <c:pt idx="1260">
                  <c:v>48544</c:v>
                </c:pt>
                <c:pt idx="1261">
                  <c:v>48550</c:v>
                </c:pt>
                <c:pt idx="1262">
                  <c:v>48557</c:v>
                </c:pt>
                <c:pt idx="1263">
                  <c:v>48564</c:v>
                </c:pt>
                <c:pt idx="1264">
                  <c:v>48571</c:v>
                </c:pt>
                <c:pt idx="1265">
                  <c:v>48583</c:v>
                </c:pt>
                <c:pt idx="1266">
                  <c:v>48586</c:v>
                </c:pt>
                <c:pt idx="1267">
                  <c:v>48593</c:v>
                </c:pt>
                <c:pt idx="1268">
                  <c:v>48600</c:v>
                </c:pt>
                <c:pt idx="1269">
                  <c:v>48607</c:v>
                </c:pt>
                <c:pt idx="1270">
                  <c:v>48614</c:v>
                </c:pt>
                <c:pt idx="1271">
                  <c:v>48621</c:v>
                </c:pt>
                <c:pt idx="1272">
                  <c:v>48628</c:v>
                </c:pt>
                <c:pt idx="1273">
                  <c:v>48635</c:v>
                </c:pt>
                <c:pt idx="1274">
                  <c:v>48642</c:v>
                </c:pt>
                <c:pt idx="1275">
                  <c:v>48649</c:v>
                </c:pt>
                <c:pt idx="1276">
                  <c:v>48656</c:v>
                </c:pt>
                <c:pt idx="1277">
                  <c:v>48663</c:v>
                </c:pt>
                <c:pt idx="1278">
                  <c:v>48670</c:v>
                </c:pt>
                <c:pt idx="1279">
                  <c:v>48677</c:v>
                </c:pt>
                <c:pt idx="1280">
                  <c:v>48688</c:v>
                </c:pt>
                <c:pt idx="1281">
                  <c:v>48691</c:v>
                </c:pt>
                <c:pt idx="1282">
                  <c:v>48698</c:v>
                </c:pt>
                <c:pt idx="1283">
                  <c:v>48705</c:v>
                </c:pt>
                <c:pt idx="1284">
                  <c:v>48712</c:v>
                </c:pt>
                <c:pt idx="1285">
                  <c:v>48719</c:v>
                </c:pt>
                <c:pt idx="1286">
                  <c:v>48726</c:v>
                </c:pt>
                <c:pt idx="1287">
                  <c:v>48733</c:v>
                </c:pt>
                <c:pt idx="1288">
                  <c:v>48740</c:v>
                </c:pt>
                <c:pt idx="1289">
                  <c:v>48747</c:v>
                </c:pt>
                <c:pt idx="1290">
                  <c:v>48754</c:v>
                </c:pt>
                <c:pt idx="1291">
                  <c:v>48761</c:v>
                </c:pt>
                <c:pt idx="1292">
                  <c:v>48768</c:v>
                </c:pt>
                <c:pt idx="1293">
                  <c:v>48775</c:v>
                </c:pt>
                <c:pt idx="1294">
                  <c:v>48782</c:v>
                </c:pt>
                <c:pt idx="1295">
                  <c:v>48789</c:v>
                </c:pt>
                <c:pt idx="1296">
                  <c:v>48796</c:v>
                </c:pt>
                <c:pt idx="1297">
                  <c:v>48803</c:v>
                </c:pt>
                <c:pt idx="1298">
                  <c:v>48810</c:v>
                </c:pt>
                <c:pt idx="1299">
                  <c:v>48817</c:v>
                </c:pt>
                <c:pt idx="1300">
                  <c:v>48824</c:v>
                </c:pt>
                <c:pt idx="1301">
                  <c:v>48831</c:v>
                </c:pt>
                <c:pt idx="1302">
                  <c:v>48838</c:v>
                </c:pt>
                <c:pt idx="1303">
                  <c:v>48845</c:v>
                </c:pt>
                <c:pt idx="1304">
                  <c:v>48852</c:v>
                </c:pt>
                <c:pt idx="1305">
                  <c:v>48859</c:v>
                </c:pt>
                <c:pt idx="1306">
                  <c:v>48866</c:v>
                </c:pt>
                <c:pt idx="1307">
                  <c:v>48873</c:v>
                </c:pt>
                <c:pt idx="1308">
                  <c:v>48880</c:v>
                </c:pt>
                <c:pt idx="1309">
                  <c:v>48887</c:v>
                </c:pt>
                <c:pt idx="1310">
                  <c:v>48897</c:v>
                </c:pt>
                <c:pt idx="1311">
                  <c:v>48901</c:v>
                </c:pt>
                <c:pt idx="1312">
                  <c:v>48908</c:v>
                </c:pt>
                <c:pt idx="1313">
                  <c:v>48915</c:v>
                </c:pt>
                <c:pt idx="1314">
                  <c:v>48922</c:v>
                </c:pt>
                <c:pt idx="1315">
                  <c:v>48929</c:v>
                </c:pt>
                <c:pt idx="1316">
                  <c:v>48936</c:v>
                </c:pt>
                <c:pt idx="1317">
                  <c:v>48943</c:v>
                </c:pt>
                <c:pt idx="1318">
                  <c:v>48950</c:v>
                </c:pt>
                <c:pt idx="1319">
                  <c:v>48957</c:v>
                </c:pt>
                <c:pt idx="1320">
                  <c:v>48964</c:v>
                </c:pt>
                <c:pt idx="1321">
                  <c:v>48971</c:v>
                </c:pt>
                <c:pt idx="1322">
                  <c:v>48978</c:v>
                </c:pt>
                <c:pt idx="1323">
                  <c:v>48985</c:v>
                </c:pt>
                <c:pt idx="1324">
                  <c:v>48992</c:v>
                </c:pt>
                <c:pt idx="1325">
                  <c:v>48999</c:v>
                </c:pt>
                <c:pt idx="1326">
                  <c:v>49006</c:v>
                </c:pt>
                <c:pt idx="1327">
                  <c:v>49013</c:v>
                </c:pt>
                <c:pt idx="1328">
                  <c:v>49020</c:v>
                </c:pt>
                <c:pt idx="1329">
                  <c:v>49027</c:v>
                </c:pt>
                <c:pt idx="1330">
                  <c:v>49034</c:v>
                </c:pt>
                <c:pt idx="1331">
                  <c:v>49045</c:v>
                </c:pt>
                <c:pt idx="1332">
                  <c:v>49048</c:v>
                </c:pt>
                <c:pt idx="1333">
                  <c:v>49055</c:v>
                </c:pt>
                <c:pt idx="1334">
                  <c:v>49062</c:v>
                </c:pt>
                <c:pt idx="1335">
                  <c:v>49069</c:v>
                </c:pt>
                <c:pt idx="1336">
                  <c:v>49076</c:v>
                </c:pt>
                <c:pt idx="1337">
                  <c:v>49083</c:v>
                </c:pt>
                <c:pt idx="1338">
                  <c:v>49090</c:v>
                </c:pt>
                <c:pt idx="1339">
                  <c:v>49097</c:v>
                </c:pt>
                <c:pt idx="1340">
                  <c:v>49104</c:v>
                </c:pt>
                <c:pt idx="1341">
                  <c:v>49111</c:v>
                </c:pt>
                <c:pt idx="1342">
                  <c:v>49118</c:v>
                </c:pt>
                <c:pt idx="1343">
                  <c:v>49125</c:v>
                </c:pt>
                <c:pt idx="1344">
                  <c:v>49132</c:v>
                </c:pt>
                <c:pt idx="1345">
                  <c:v>49139</c:v>
                </c:pt>
                <c:pt idx="1346">
                  <c:v>49146</c:v>
                </c:pt>
                <c:pt idx="1347">
                  <c:v>49153</c:v>
                </c:pt>
                <c:pt idx="1348">
                  <c:v>49160</c:v>
                </c:pt>
                <c:pt idx="1349">
                  <c:v>49167</c:v>
                </c:pt>
                <c:pt idx="1350">
                  <c:v>49174</c:v>
                </c:pt>
                <c:pt idx="1351">
                  <c:v>49181</c:v>
                </c:pt>
                <c:pt idx="1352">
                  <c:v>49188</c:v>
                </c:pt>
                <c:pt idx="1353">
                  <c:v>49195</c:v>
                </c:pt>
                <c:pt idx="1354">
                  <c:v>49202</c:v>
                </c:pt>
                <c:pt idx="1355">
                  <c:v>49209</c:v>
                </c:pt>
                <c:pt idx="1356">
                  <c:v>49216</c:v>
                </c:pt>
                <c:pt idx="1357">
                  <c:v>49223</c:v>
                </c:pt>
                <c:pt idx="1358">
                  <c:v>49230</c:v>
                </c:pt>
                <c:pt idx="1359">
                  <c:v>49237</c:v>
                </c:pt>
                <c:pt idx="1360">
                  <c:v>49244</c:v>
                </c:pt>
                <c:pt idx="1361">
                  <c:v>49251</c:v>
                </c:pt>
                <c:pt idx="1362">
                  <c:v>49261</c:v>
                </c:pt>
                <c:pt idx="1363">
                  <c:v>49265</c:v>
                </c:pt>
                <c:pt idx="1364">
                  <c:v>49272</c:v>
                </c:pt>
                <c:pt idx="1365">
                  <c:v>49279</c:v>
                </c:pt>
                <c:pt idx="1366">
                  <c:v>49286</c:v>
                </c:pt>
                <c:pt idx="1367">
                  <c:v>49293</c:v>
                </c:pt>
                <c:pt idx="1368">
                  <c:v>49300</c:v>
                </c:pt>
                <c:pt idx="1369">
                  <c:v>49307</c:v>
                </c:pt>
                <c:pt idx="1370">
                  <c:v>49314</c:v>
                </c:pt>
                <c:pt idx="1371">
                  <c:v>49321</c:v>
                </c:pt>
                <c:pt idx="1372">
                  <c:v>49328</c:v>
                </c:pt>
                <c:pt idx="1373">
                  <c:v>49335</c:v>
                </c:pt>
                <c:pt idx="1374">
                  <c:v>49342</c:v>
                </c:pt>
                <c:pt idx="1375">
                  <c:v>49349</c:v>
                </c:pt>
                <c:pt idx="1376">
                  <c:v>49356</c:v>
                </c:pt>
                <c:pt idx="1377">
                  <c:v>49363</c:v>
                </c:pt>
                <c:pt idx="1378">
                  <c:v>49370</c:v>
                </c:pt>
                <c:pt idx="1379">
                  <c:v>49377</c:v>
                </c:pt>
                <c:pt idx="1380">
                  <c:v>49384</c:v>
                </c:pt>
                <c:pt idx="1381">
                  <c:v>49395</c:v>
                </c:pt>
                <c:pt idx="1382">
                  <c:v>49398</c:v>
                </c:pt>
                <c:pt idx="1383">
                  <c:v>49405</c:v>
                </c:pt>
                <c:pt idx="1384">
                  <c:v>49412</c:v>
                </c:pt>
                <c:pt idx="1385">
                  <c:v>49419</c:v>
                </c:pt>
                <c:pt idx="1386">
                  <c:v>49426</c:v>
                </c:pt>
                <c:pt idx="1387">
                  <c:v>49433</c:v>
                </c:pt>
                <c:pt idx="1388">
                  <c:v>49440</c:v>
                </c:pt>
                <c:pt idx="1389">
                  <c:v>49447</c:v>
                </c:pt>
                <c:pt idx="1390">
                  <c:v>49454</c:v>
                </c:pt>
                <c:pt idx="1391">
                  <c:v>49461</c:v>
                </c:pt>
                <c:pt idx="1392">
                  <c:v>49468</c:v>
                </c:pt>
                <c:pt idx="1393">
                  <c:v>49475</c:v>
                </c:pt>
                <c:pt idx="1394">
                  <c:v>49482</c:v>
                </c:pt>
                <c:pt idx="1395">
                  <c:v>49489</c:v>
                </c:pt>
                <c:pt idx="1396">
                  <c:v>49496</c:v>
                </c:pt>
                <c:pt idx="1397">
                  <c:v>49503</c:v>
                </c:pt>
                <c:pt idx="1398">
                  <c:v>49510</c:v>
                </c:pt>
                <c:pt idx="1399">
                  <c:v>49517</c:v>
                </c:pt>
                <c:pt idx="1400">
                  <c:v>49524</c:v>
                </c:pt>
                <c:pt idx="1401">
                  <c:v>49531</c:v>
                </c:pt>
                <c:pt idx="1402">
                  <c:v>49538</c:v>
                </c:pt>
                <c:pt idx="1403">
                  <c:v>49545</c:v>
                </c:pt>
                <c:pt idx="1404">
                  <c:v>49552</c:v>
                </c:pt>
                <c:pt idx="1405">
                  <c:v>49559</c:v>
                </c:pt>
                <c:pt idx="1406">
                  <c:v>49566</c:v>
                </c:pt>
                <c:pt idx="1407">
                  <c:v>49573</c:v>
                </c:pt>
                <c:pt idx="1408">
                  <c:v>49580</c:v>
                </c:pt>
                <c:pt idx="1409">
                  <c:v>49587</c:v>
                </c:pt>
                <c:pt idx="1410">
                  <c:v>49594</c:v>
                </c:pt>
                <c:pt idx="1411">
                  <c:v>49601</c:v>
                </c:pt>
                <c:pt idx="1412">
                  <c:v>49608</c:v>
                </c:pt>
                <c:pt idx="1413">
                  <c:v>49615</c:v>
                </c:pt>
                <c:pt idx="1414">
                  <c:v>49622</c:v>
                </c:pt>
                <c:pt idx="1415">
                  <c:v>49629</c:v>
                </c:pt>
                <c:pt idx="1416">
                  <c:v>49636</c:v>
                </c:pt>
                <c:pt idx="1417">
                  <c:v>49643</c:v>
                </c:pt>
                <c:pt idx="1418">
                  <c:v>49650</c:v>
                </c:pt>
                <c:pt idx="1419">
                  <c:v>49657</c:v>
                </c:pt>
                <c:pt idx="1420">
                  <c:v>49664</c:v>
                </c:pt>
                <c:pt idx="1421">
                  <c:v>49674</c:v>
                </c:pt>
                <c:pt idx="1422">
                  <c:v>49681</c:v>
                </c:pt>
                <c:pt idx="1423">
                  <c:v>49688</c:v>
                </c:pt>
                <c:pt idx="1424">
                  <c:v>49696</c:v>
                </c:pt>
                <c:pt idx="1425">
                  <c:v>49702</c:v>
                </c:pt>
                <c:pt idx="1426">
                  <c:v>49709</c:v>
                </c:pt>
                <c:pt idx="1427">
                  <c:v>49716</c:v>
                </c:pt>
                <c:pt idx="1428">
                  <c:v>49724</c:v>
                </c:pt>
                <c:pt idx="1429">
                  <c:v>49730</c:v>
                </c:pt>
                <c:pt idx="1430">
                  <c:v>49737</c:v>
                </c:pt>
                <c:pt idx="1431">
                  <c:v>49744</c:v>
                </c:pt>
                <c:pt idx="1432">
                  <c:v>49751</c:v>
                </c:pt>
                <c:pt idx="1433">
                  <c:v>49758</c:v>
                </c:pt>
                <c:pt idx="1434">
                  <c:v>49765</c:v>
                </c:pt>
                <c:pt idx="1435">
                  <c:v>49772</c:v>
                </c:pt>
                <c:pt idx="1436">
                  <c:v>49781</c:v>
                </c:pt>
                <c:pt idx="1437">
                  <c:v>49786</c:v>
                </c:pt>
                <c:pt idx="1438">
                  <c:v>49793</c:v>
                </c:pt>
                <c:pt idx="1439">
                  <c:v>49801</c:v>
                </c:pt>
                <c:pt idx="1440">
                  <c:v>49807</c:v>
                </c:pt>
                <c:pt idx="1441">
                  <c:v>49814</c:v>
                </c:pt>
                <c:pt idx="1442">
                  <c:v>49822</c:v>
                </c:pt>
                <c:pt idx="1443">
                  <c:v>49828</c:v>
                </c:pt>
                <c:pt idx="1444">
                  <c:v>49835</c:v>
                </c:pt>
                <c:pt idx="1445">
                  <c:v>49842</c:v>
                </c:pt>
                <c:pt idx="1446">
                  <c:v>49849</c:v>
                </c:pt>
                <c:pt idx="1447">
                  <c:v>49856</c:v>
                </c:pt>
                <c:pt idx="1448">
                  <c:v>49863</c:v>
                </c:pt>
                <c:pt idx="1449">
                  <c:v>49870</c:v>
                </c:pt>
                <c:pt idx="1450">
                  <c:v>49877</c:v>
                </c:pt>
                <c:pt idx="1451">
                  <c:v>49884</c:v>
                </c:pt>
                <c:pt idx="1452">
                  <c:v>49891</c:v>
                </c:pt>
                <c:pt idx="1453">
                  <c:v>49898</c:v>
                </c:pt>
                <c:pt idx="1454">
                  <c:v>49905</c:v>
                </c:pt>
                <c:pt idx="1455">
                  <c:v>49913</c:v>
                </c:pt>
                <c:pt idx="1456">
                  <c:v>49920</c:v>
                </c:pt>
                <c:pt idx="1457">
                  <c:v>49926</c:v>
                </c:pt>
                <c:pt idx="1458">
                  <c:v>49933</c:v>
                </c:pt>
                <c:pt idx="1459">
                  <c:v>49940</c:v>
                </c:pt>
                <c:pt idx="1460">
                  <c:v>49947</c:v>
                </c:pt>
                <c:pt idx="1461">
                  <c:v>49954</c:v>
                </c:pt>
                <c:pt idx="1462">
                  <c:v>49962</c:v>
                </c:pt>
                <c:pt idx="1463">
                  <c:v>49968</c:v>
                </c:pt>
                <c:pt idx="1464">
                  <c:v>49975</c:v>
                </c:pt>
                <c:pt idx="1465">
                  <c:v>49982</c:v>
                </c:pt>
                <c:pt idx="1466">
                  <c:v>49989</c:v>
                </c:pt>
                <c:pt idx="1467">
                  <c:v>49996</c:v>
                </c:pt>
                <c:pt idx="1468">
                  <c:v>50003</c:v>
                </c:pt>
                <c:pt idx="1469">
                  <c:v>50010</c:v>
                </c:pt>
                <c:pt idx="1470">
                  <c:v>50017</c:v>
                </c:pt>
                <c:pt idx="1471">
                  <c:v>50024</c:v>
                </c:pt>
                <c:pt idx="1472">
                  <c:v>50031</c:v>
                </c:pt>
                <c:pt idx="1473">
                  <c:v>50040</c:v>
                </c:pt>
                <c:pt idx="1474">
                  <c:v>50047</c:v>
                </c:pt>
                <c:pt idx="1475">
                  <c:v>50054</c:v>
                </c:pt>
                <c:pt idx="1476">
                  <c:v>50061</c:v>
                </c:pt>
                <c:pt idx="1477">
                  <c:v>50068</c:v>
                </c:pt>
                <c:pt idx="1478">
                  <c:v>50075</c:v>
                </c:pt>
                <c:pt idx="1479">
                  <c:v>50082</c:v>
                </c:pt>
                <c:pt idx="1480">
                  <c:v>50089</c:v>
                </c:pt>
                <c:pt idx="1481">
                  <c:v>50096</c:v>
                </c:pt>
                <c:pt idx="1482">
                  <c:v>50103</c:v>
                </c:pt>
                <c:pt idx="1483">
                  <c:v>50110</c:v>
                </c:pt>
                <c:pt idx="1484">
                  <c:v>50117</c:v>
                </c:pt>
                <c:pt idx="1485">
                  <c:v>50124</c:v>
                </c:pt>
                <c:pt idx="1486">
                  <c:v>50131</c:v>
                </c:pt>
                <c:pt idx="1487">
                  <c:v>50139</c:v>
                </c:pt>
                <c:pt idx="1488">
                  <c:v>50146</c:v>
                </c:pt>
                <c:pt idx="1489">
                  <c:v>50153</c:v>
                </c:pt>
                <c:pt idx="1490">
                  <c:v>50160</c:v>
                </c:pt>
                <c:pt idx="1491">
                  <c:v>50167</c:v>
                </c:pt>
                <c:pt idx="1492">
                  <c:v>50174</c:v>
                </c:pt>
                <c:pt idx="1493">
                  <c:v>50181</c:v>
                </c:pt>
                <c:pt idx="1494">
                  <c:v>50188</c:v>
                </c:pt>
                <c:pt idx="1495">
                  <c:v>50195</c:v>
                </c:pt>
                <c:pt idx="1496">
                  <c:v>50202</c:v>
                </c:pt>
                <c:pt idx="1497">
                  <c:v>50209</c:v>
                </c:pt>
                <c:pt idx="1498">
                  <c:v>50216</c:v>
                </c:pt>
                <c:pt idx="1499">
                  <c:v>50223</c:v>
                </c:pt>
                <c:pt idx="1500">
                  <c:v>50230</c:v>
                </c:pt>
                <c:pt idx="1501">
                  <c:v>50237</c:v>
                </c:pt>
                <c:pt idx="1502">
                  <c:v>50244</c:v>
                </c:pt>
                <c:pt idx="1503">
                  <c:v>50251</c:v>
                </c:pt>
                <c:pt idx="1504">
                  <c:v>50258</c:v>
                </c:pt>
                <c:pt idx="1505">
                  <c:v>50265</c:v>
                </c:pt>
                <c:pt idx="1506">
                  <c:v>50272</c:v>
                </c:pt>
                <c:pt idx="1507">
                  <c:v>50279</c:v>
                </c:pt>
                <c:pt idx="1508">
                  <c:v>50286</c:v>
                </c:pt>
                <c:pt idx="1509">
                  <c:v>50293</c:v>
                </c:pt>
                <c:pt idx="1510">
                  <c:v>50300</c:v>
                </c:pt>
                <c:pt idx="1511">
                  <c:v>50307</c:v>
                </c:pt>
                <c:pt idx="1512">
                  <c:v>50314</c:v>
                </c:pt>
                <c:pt idx="1513">
                  <c:v>50321</c:v>
                </c:pt>
                <c:pt idx="1514">
                  <c:v>50328</c:v>
                </c:pt>
                <c:pt idx="1515">
                  <c:v>50335</c:v>
                </c:pt>
                <c:pt idx="1516">
                  <c:v>50342</c:v>
                </c:pt>
                <c:pt idx="1517">
                  <c:v>50349</c:v>
                </c:pt>
                <c:pt idx="1518">
                  <c:v>50356</c:v>
                </c:pt>
                <c:pt idx="1519">
                  <c:v>50363</c:v>
                </c:pt>
                <c:pt idx="1520">
                  <c:v>50371</c:v>
                </c:pt>
                <c:pt idx="1521">
                  <c:v>50377</c:v>
                </c:pt>
                <c:pt idx="1522">
                  <c:v>50384</c:v>
                </c:pt>
                <c:pt idx="1523">
                  <c:v>50391</c:v>
                </c:pt>
                <c:pt idx="1524">
                  <c:v>50398</c:v>
                </c:pt>
                <c:pt idx="1525">
                  <c:v>50405</c:v>
                </c:pt>
                <c:pt idx="1526">
                  <c:v>50412</c:v>
                </c:pt>
                <c:pt idx="1527">
                  <c:v>50419</c:v>
                </c:pt>
                <c:pt idx="1528">
                  <c:v>50426</c:v>
                </c:pt>
                <c:pt idx="1529">
                  <c:v>50433</c:v>
                </c:pt>
                <c:pt idx="1530">
                  <c:v>50440</c:v>
                </c:pt>
                <c:pt idx="1531">
                  <c:v>50447</c:v>
                </c:pt>
                <c:pt idx="1532">
                  <c:v>50454</c:v>
                </c:pt>
                <c:pt idx="1533">
                  <c:v>50461</c:v>
                </c:pt>
                <c:pt idx="1534">
                  <c:v>50468</c:v>
                </c:pt>
                <c:pt idx="1535">
                  <c:v>50475</c:v>
                </c:pt>
                <c:pt idx="1536">
                  <c:v>50482</c:v>
                </c:pt>
                <c:pt idx="1537">
                  <c:v>50489</c:v>
                </c:pt>
                <c:pt idx="1538">
                  <c:v>50496</c:v>
                </c:pt>
                <c:pt idx="1539">
                  <c:v>50503</c:v>
                </c:pt>
                <c:pt idx="1540">
                  <c:v>50510</c:v>
                </c:pt>
                <c:pt idx="1541">
                  <c:v>50517</c:v>
                </c:pt>
                <c:pt idx="1542">
                  <c:v>50524</c:v>
                </c:pt>
                <c:pt idx="1543">
                  <c:v>50531</c:v>
                </c:pt>
                <c:pt idx="1544">
                  <c:v>50538</c:v>
                </c:pt>
                <c:pt idx="1545">
                  <c:v>50545</c:v>
                </c:pt>
                <c:pt idx="1546">
                  <c:v>50552</c:v>
                </c:pt>
                <c:pt idx="1547">
                  <c:v>50559</c:v>
                </c:pt>
                <c:pt idx="1548">
                  <c:v>50566</c:v>
                </c:pt>
                <c:pt idx="1549">
                  <c:v>50573</c:v>
                </c:pt>
                <c:pt idx="1550">
                  <c:v>50580</c:v>
                </c:pt>
                <c:pt idx="1551">
                  <c:v>50587</c:v>
                </c:pt>
                <c:pt idx="1552">
                  <c:v>50594</c:v>
                </c:pt>
                <c:pt idx="1553">
                  <c:v>50601</c:v>
                </c:pt>
                <c:pt idx="1554">
                  <c:v>50608</c:v>
                </c:pt>
                <c:pt idx="1555">
                  <c:v>50615</c:v>
                </c:pt>
                <c:pt idx="1556">
                  <c:v>50622</c:v>
                </c:pt>
                <c:pt idx="1557">
                  <c:v>50629</c:v>
                </c:pt>
                <c:pt idx="1558">
                  <c:v>50636</c:v>
                </c:pt>
                <c:pt idx="1559">
                  <c:v>50643</c:v>
                </c:pt>
                <c:pt idx="1560">
                  <c:v>50650</c:v>
                </c:pt>
                <c:pt idx="1561">
                  <c:v>50657</c:v>
                </c:pt>
                <c:pt idx="1562">
                  <c:v>50664</c:v>
                </c:pt>
                <c:pt idx="1563">
                  <c:v>50671</c:v>
                </c:pt>
                <c:pt idx="1564">
                  <c:v>50678</c:v>
                </c:pt>
                <c:pt idx="1565">
                  <c:v>50685</c:v>
                </c:pt>
                <c:pt idx="1566">
                  <c:v>50692</c:v>
                </c:pt>
                <c:pt idx="1567">
                  <c:v>50699</c:v>
                </c:pt>
                <c:pt idx="1568">
                  <c:v>50706</c:v>
                </c:pt>
                <c:pt idx="1569">
                  <c:v>50713</c:v>
                </c:pt>
                <c:pt idx="1570">
                  <c:v>50721</c:v>
                </c:pt>
                <c:pt idx="1571">
                  <c:v>50727</c:v>
                </c:pt>
                <c:pt idx="1572">
                  <c:v>50735</c:v>
                </c:pt>
                <c:pt idx="1573">
                  <c:v>50741</c:v>
                </c:pt>
                <c:pt idx="1574">
                  <c:v>50748</c:v>
                </c:pt>
                <c:pt idx="1575">
                  <c:v>50755</c:v>
                </c:pt>
                <c:pt idx="1576">
                  <c:v>50762</c:v>
                </c:pt>
                <c:pt idx="1577">
                  <c:v>50774</c:v>
                </c:pt>
                <c:pt idx="1578">
                  <c:v>50777</c:v>
                </c:pt>
                <c:pt idx="1579">
                  <c:v>50784</c:v>
                </c:pt>
                <c:pt idx="1580">
                  <c:v>50791</c:v>
                </c:pt>
                <c:pt idx="1581">
                  <c:v>50798</c:v>
                </c:pt>
                <c:pt idx="1582">
                  <c:v>50805</c:v>
                </c:pt>
                <c:pt idx="1583">
                  <c:v>50812</c:v>
                </c:pt>
                <c:pt idx="1584">
                  <c:v>50819</c:v>
                </c:pt>
                <c:pt idx="1585">
                  <c:v>50826</c:v>
                </c:pt>
                <c:pt idx="1586">
                  <c:v>50833</c:v>
                </c:pt>
                <c:pt idx="1587">
                  <c:v>50840</c:v>
                </c:pt>
                <c:pt idx="1588">
                  <c:v>50847</c:v>
                </c:pt>
                <c:pt idx="1589">
                  <c:v>50854</c:v>
                </c:pt>
                <c:pt idx="1590">
                  <c:v>50861</c:v>
                </c:pt>
                <c:pt idx="1591">
                  <c:v>50872</c:v>
                </c:pt>
                <c:pt idx="1592">
                  <c:v>50875</c:v>
                </c:pt>
                <c:pt idx="1593">
                  <c:v>50882</c:v>
                </c:pt>
                <c:pt idx="1594">
                  <c:v>50889</c:v>
                </c:pt>
                <c:pt idx="1595">
                  <c:v>50896</c:v>
                </c:pt>
                <c:pt idx="1596">
                  <c:v>50903</c:v>
                </c:pt>
                <c:pt idx="1597">
                  <c:v>50910</c:v>
                </c:pt>
                <c:pt idx="1598">
                  <c:v>50917</c:v>
                </c:pt>
                <c:pt idx="1599">
                  <c:v>50924</c:v>
                </c:pt>
                <c:pt idx="1600">
                  <c:v>50931</c:v>
                </c:pt>
                <c:pt idx="1601">
                  <c:v>50938</c:v>
                </c:pt>
                <c:pt idx="1602">
                  <c:v>50945</c:v>
                </c:pt>
                <c:pt idx="1603">
                  <c:v>50952</c:v>
                </c:pt>
                <c:pt idx="1604">
                  <c:v>50959</c:v>
                </c:pt>
                <c:pt idx="1605">
                  <c:v>50966</c:v>
                </c:pt>
                <c:pt idx="1606">
                  <c:v>50973</c:v>
                </c:pt>
                <c:pt idx="1607">
                  <c:v>50980</c:v>
                </c:pt>
                <c:pt idx="1608">
                  <c:v>50987</c:v>
                </c:pt>
                <c:pt idx="1609">
                  <c:v>50994</c:v>
                </c:pt>
                <c:pt idx="1610">
                  <c:v>51001</c:v>
                </c:pt>
                <c:pt idx="1611">
                  <c:v>51008</c:v>
                </c:pt>
                <c:pt idx="1612">
                  <c:v>51015</c:v>
                </c:pt>
                <c:pt idx="1613">
                  <c:v>51022</c:v>
                </c:pt>
                <c:pt idx="1614">
                  <c:v>51029</c:v>
                </c:pt>
                <c:pt idx="1615">
                  <c:v>51036</c:v>
                </c:pt>
                <c:pt idx="1616">
                  <c:v>51043</c:v>
                </c:pt>
                <c:pt idx="1617">
                  <c:v>51050</c:v>
                </c:pt>
                <c:pt idx="1618">
                  <c:v>51057</c:v>
                </c:pt>
                <c:pt idx="1619">
                  <c:v>51064</c:v>
                </c:pt>
                <c:pt idx="1620">
                  <c:v>51071</c:v>
                </c:pt>
                <c:pt idx="1621">
                  <c:v>51078</c:v>
                </c:pt>
                <c:pt idx="1622">
                  <c:v>51088</c:v>
                </c:pt>
                <c:pt idx="1623">
                  <c:v>51092</c:v>
                </c:pt>
                <c:pt idx="1624">
                  <c:v>51099</c:v>
                </c:pt>
                <c:pt idx="1625">
                  <c:v>51106</c:v>
                </c:pt>
                <c:pt idx="1626">
                  <c:v>51113</c:v>
                </c:pt>
                <c:pt idx="1627">
                  <c:v>51120</c:v>
                </c:pt>
                <c:pt idx="1628">
                  <c:v>51127</c:v>
                </c:pt>
                <c:pt idx="1629">
                  <c:v>51134</c:v>
                </c:pt>
                <c:pt idx="1630">
                  <c:v>51141</c:v>
                </c:pt>
                <c:pt idx="1631">
                  <c:v>51148</c:v>
                </c:pt>
                <c:pt idx="1632">
                  <c:v>51155</c:v>
                </c:pt>
                <c:pt idx="1633">
                  <c:v>51162</c:v>
                </c:pt>
                <c:pt idx="1634">
                  <c:v>51169</c:v>
                </c:pt>
                <c:pt idx="1635">
                  <c:v>51176</c:v>
                </c:pt>
                <c:pt idx="1636">
                  <c:v>51183</c:v>
                </c:pt>
                <c:pt idx="1637">
                  <c:v>51190</c:v>
                </c:pt>
                <c:pt idx="1638">
                  <c:v>51197</c:v>
                </c:pt>
                <c:pt idx="1639">
                  <c:v>51204</c:v>
                </c:pt>
                <c:pt idx="1640">
                  <c:v>51211</c:v>
                </c:pt>
                <c:pt idx="1641">
                  <c:v>51218</c:v>
                </c:pt>
                <c:pt idx="1642">
                  <c:v>51229</c:v>
                </c:pt>
                <c:pt idx="1643">
                  <c:v>51232</c:v>
                </c:pt>
                <c:pt idx="1644">
                  <c:v>51239</c:v>
                </c:pt>
                <c:pt idx="1645">
                  <c:v>51246</c:v>
                </c:pt>
                <c:pt idx="1646">
                  <c:v>51253</c:v>
                </c:pt>
                <c:pt idx="1647">
                  <c:v>51260</c:v>
                </c:pt>
                <c:pt idx="1648">
                  <c:v>51267</c:v>
                </c:pt>
                <c:pt idx="1649">
                  <c:v>51274</c:v>
                </c:pt>
                <c:pt idx="1650">
                  <c:v>51281</c:v>
                </c:pt>
                <c:pt idx="1651">
                  <c:v>51288</c:v>
                </c:pt>
                <c:pt idx="1652">
                  <c:v>51295</c:v>
                </c:pt>
                <c:pt idx="1653">
                  <c:v>51302</c:v>
                </c:pt>
                <c:pt idx="1654">
                  <c:v>51309</c:v>
                </c:pt>
                <c:pt idx="1655">
                  <c:v>51316</c:v>
                </c:pt>
                <c:pt idx="1656">
                  <c:v>51323</c:v>
                </c:pt>
                <c:pt idx="1657">
                  <c:v>51330</c:v>
                </c:pt>
                <c:pt idx="1658">
                  <c:v>51337</c:v>
                </c:pt>
                <c:pt idx="1659">
                  <c:v>51344</c:v>
                </c:pt>
                <c:pt idx="1660">
                  <c:v>51351</c:v>
                </c:pt>
                <c:pt idx="1661">
                  <c:v>51358</c:v>
                </c:pt>
                <c:pt idx="1662">
                  <c:v>51365</c:v>
                </c:pt>
                <c:pt idx="1663">
                  <c:v>51372</c:v>
                </c:pt>
                <c:pt idx="1664">
                  <c:v>51379</c:v>
                </c:pt>
                <c:pt idx="1665">
                  <c:v>51386</c:v>
                </c:pt>
                <c:pt idx="1666">
                  <c:v>51393</c:v>
                </c:pt>
                <c:pt idx="1667">
                  <c:v>51400</c:v>
                </c:pt>
                <c:pt idx="1668">
                  <c:v>51407</c:v>
                </c:pt>
                <c:pt idx="1669">
                  <c:v>51414</c:v>
                </c:pt>
                <c:pt idx="1670">
                  <c:v>51421</c:v>
                </c:pt>
                <c:pt idx="1671">
                  <c:v>51428</c:v>
                </c:pt>
                <c:pt idx="1672">
                  <c:v>51435</c:v>
                </c:pt>
                <c:pt idx="1673">
                  <c:v>51442</c:v>
                </c:pt>
                <c:pt idx="1674">
                  <c:v>51449</c:v>
                </c:pt>
                <c:pt idx="1675">
                  <c:v>51456</c:v>
                </c:pt>
                <c:pt idx="1676">
                  <c:v>51463</c:v>
                </c:pt>
                <c:pt idx="1677">
                  <c:v>51470</c:v>
                </c:pt>
                <c:pt idx="1678">
                  <c:v>51477</c:v>
                </c:pt>
                <c:pt idx="1679">
                  <c:v>51484</c:v>
                </c:pt>
                <c:pt idx="1680">
                  <c:v>51491</c:v>
                </c:pt>
                <c:pt idx="1681">
                  <c:v>51501</c:v>
                </c:pt>
                <c:pt idx="1682">
                  <c:v>51508</c:v>
                </c:pt>
                <c:pt idx="1683">
                  <c:v>51515</c:v>
                </c:pt>
                <c:pt idx="1684">
                  <c:v>51523</c:v>
                </c:pt>
                <c:pt idx="1685">
                  <c:v>51529</c:v>
                </c:pt>
                <c:pt idx="1686">
                  <c:v>51536</c:v>
                </c:pt>
                <c:pt idx="1687">
                  <c:v>51543</c:v>
                </c:pt>
                <c:pt idx="1688">
                  <c:v>51551</c:v>
                </c:pt>
                <c:pt idx="1689">
                  <c:v>51557</c:v>
                </c:pt>
                <c:pt idx="1690">
                  <c:v>51564</c:v>
                </c:pt>
                <c:pt idx="1691">
                  <c:v>51571</c:v>
                </c:pt>
                <c:pt idx="1692">
                  <c:v>51578</c:v>
                </c:pt>
                <c:pt idx="1693">
                  <c:v>51585</c:v>
                </c:pt>
                <c:pt idx="1694">
                  <c:v>51592</c:v>
                </c:pt>
                <c:pt idx="1695">
                  <c:v>51599</c:v>
                </c:pt>
                <c:pt idx="1696">
                  <c:v>51606</c:v>
                </c:pt>
                <c:pt idx="1697">
                  <c:v>51615</c:v>
                </c:pt>
                <c:pt idx="1698">
                  <c:v>51620</c:v>
                </c:pt>
                <c:pt idx="1699">
                  <c:v>51628</c:v>
                </c:pt>
                <c:pt idx="1700">
                  <c:v>51634</c:v>
                </c:pt>
                <c:pt idx="1701">
                  <c:v>51641</c:v>
                </c:pt>
                <c:pt idx="1702">
                  <c:v>51649</c:v>
                </c:pt>
                <c:pt idx="1703">
                  <c:v>51655</c:v>
                </c:pt>
                <c:pt idx="1704">
                  <c:v>51662</c:v>
                </c:pt>
                <c:pt idx="1705">
                  <c:v>51669</c:v>
                </c:pt>
                <c:pt idx="1706">
                  <c:v>51676</c:v>
                </c:pt>
                <c:pt idx="1707">
                  <c:v>51683</c:v>
                </c:pt>
                <c:pt idx="1708">
                  <c:v>51690</c:v>
                </c:pt>
                <c:pt idx="1709">
                  <c:v>51697</c:v>
                </c:pt>
                <c:pt idx="1710">
                  <c:v>51704</c:v>
                </c:pt>
                <c:pt idx="1711">
                  <c:v>51711</c:v>
                </c:pt>
                <c:pt idx="1712">
                  <c:v>51718</c:v>
                </c:pt>
                <c:pt idx="1713">
                  <c:v>51725</c:v>
                </c:pt>
                <c:pt idx="1714">
                  <c:v>51732</c:v>
                </c:pt>
                <c:pt idx="1715">
                  <c:v>51740</c:v>
                </c:pt>
                <c:pt idx="1716">
                  <c:v>51747</c:v>
                </c:pt>
                <c:pt idx="1717">
                  <c:v>51753</c:v>
                </c:pt>
                <c:pt idx="1718">
                  <c:v>51760</c:v>
                </c:pt>
                <c:pt idx="1719">
                  <c:v>51767</c:v>
                </c:pt>
                <c:pt idx="1720">
                  <c:v>51774</c:v>
                </c:pt>
                <c:pt idx="1721">
                  <c:v>51781</c:v>
                </c:pt>
                <c:pt idx="1722">
                  <c:v>51789</c:v>
                </c:pt>
                <c:pt idx="1723">
                  <c:v>51795</c:v>
                </c:pt>
                <c:pt idx="1724">
                  <c:v>51802</c:v>
                </c:pt>
                <c:pt idx="1725">
                  <c:v>51809</c:v>
                </c:pt>
                <c:pt idx="1726">
                  <c:v>51817</c:v>
                </c:pt>
                <c:pt idx="1727">
                  <c:v>51823</c:v>
                </c:pt>
                <c:pt idx="1728">
                  <c:v>51830</c:v>
                </c:pt>
                <c:pt idx="1729">
                  <c:v>51837</c:v>
                </c:pt>
                <c:pt idx="1730">
                  <c:v>51844</c:v>
                </c:pt>
                <c:pt idx="1731">
                  <c:v>51851</c:v>
                </c:pt>
                <c:pt idx="1732">
                  <c:v>51858</c:v>
                </c:pt>
                <c:pt idx="1733">
                  <c:v>51866</c:v>
                </c:pt>
                <c:pt idx="1734">
                  <c:v>51873</c:v>
                </c:pt>
                <c:pt idx="1735">
                  <c:v>51880</c:v>
                </c:pt>
                <c:pt idx="1736">
                  <c:v>51887</c:v>
                </c:pt>
                <c:pt idx="1737">
                  <c:v>51894</c:v>
                </c:pt>
                <c:pt idx="1738">
                  <c:v>51901</c:v>
                </c:pt>
                <c:pt idx="1739">
                  <c:v>51908</c:v>
                </c:pt>
                <c:pt idx="1740">
                  <c:v>51915</c:v>
                </c:pt>
                <c:pt idx="1741">
                  <c:v>51922</c:v>
                </c:pt>
                <c:pt idx="1742">
                  <c:v>51929</c:v>
                </c:pt>
                <c:pt idx="1743">
                  <c:v>51936</c:v>
                </c:pt>
                <c:pt idx="1744">
                  <c:v>51943</c:v>
                </c:pt>
                <c:pt idx="1745">
                  <c:v>51950</c:v>
                </c:pt>
                <c:pt idx="1746">
                  <c:v>51957</c:v>
                </c:pt>
                <c:pt idx="1747">
                  <c:v>51966</c:v>
                </c:pt>
                <c:pt idx="1748">
                  <c:v>51973</c:v>
                </c:pt>
                <c:pt idx="1749">
                  <c:v>51980</c:v>
                </c:pt>
                <c:pt idx="1750">
                  <c:v>51987</c:v>
                </c:pt>
                <c:pt idx="1751">
                  <c:v>51994</c:v>
                </c:pt>
                <c:pt idx="1752">
                  <c:v>52001</c:v>
                </c:pt>
                <c:pt idx="1753">
                  <c:v>52008</c:v>
                </c:pt>
                <c:pt idx="1754">
                  <c:v>52015</c:v>
                </c:pt>
                <c:pt idx="1755">
                  <c:v>52022</c:v>
                </c:pt>
                <c:pt idx="1756">
                  <c:v>52029</c:v>
                </c:pt>
                <c:pt idx="1757">
                  <c:v>52036</c:v>
                </c:pt>
                <c:pt idx="1758">
                  <c:v>52043</c:v>
                </c:pt>
                <c:pt idx="1759">
                  <c:v>52050</c:v>
                </c:pt>
                <c:pt idx="1760">
                  <c:v>52057</c:v>
                </c:pt>
                <c:pt idx="1761">
                  <c:v>52064</c:v>
                </c:pt>
                <c:pt idx="1762">
                  <c:v>52071</c:v>
                </c:pt>
                <c:pt idx="1763">
                  <c:v>52078</c:v>
                </c:pt>
                <c:pt idx="1764">
                  <c:v>52085</c:v>
                </c:pt>
                <c:pt idx="1765">
                  <c:v>52092</c:v>
                </c:pt>
                <c:pt idx="1766">
                  <c:v>52099</c:v>
                </c:pt>
                <c:pt idx="1767">
                  <c:v>52106</c:v>
                </c:pt>
                <c:pt idx="1768">
                  <c:v>52113</c:v>
                </c:pt>
                <c:pt idx="1769">
                  <c:v>52120</c:v>
                </c:pt>
                <c:pt idx="1770">
                  <c:v>52127</c:v>
                </c:pt>
                <c:pt idx="1771">
                  <c:v>52134</c:v>
                </c:pt>
                <c:pt idx="1772">
                  <c:v>52141</c:v>
                </c:pt>
                <c:pt idx="1773">
                  <c:v>52148</c:v>
                </c:pt>
                <c:pt idx="1774">
                  <c:v>52155</c:v>
                </c:pt>
                <c:pt idx="1775">
                  <c:v>52162</c:v>
                </c:pt>
                <c:pt idx="1776">
                  <c:v>52169</c:v>
                </c:pt>
                <c:pt idx="1777">
                  <c:v>52176</c:v>
                </c:pt>
                <c:pt idx="1778">
                  <c:v>52183</c:v>
                </c:pt>
                <c:pt idx="1779">
                  <c:v>52190</c:v>
                </c:pt>
                <c:pt idx="1780">
                  <c:v>52198</c:v>
                </c:pt>
                <c:pt idx="1781">
                  <c:v>52204</c:v>
                </c:pt>
                <c:pt idx="1782">
                  <c:v>52211</c:v>
                </c:pt>
                <c:pt idx="1783">
                  <c:v>52218</c:v>
                </c:pt>
                <c:pt idx="1784">
                  <c:v>52229</c:v>
                </c:pt>
                <c:pt idx="1785">
                  <c:v>52233</c:v>
                </c:pt>
                <c:pt idx="1786">
                  <c:v>52239</c:v>
                </c:pt>
                <c:pt idx="1787">
                  <c:v>52246</c:v>
                </c:pt>
                <c:pt idx="1788">
                  <c:v>52253</c:v>
                </c:pt>
                <c:pt idx="1789">
                  <c:v>52260</c:v>
                </c:pt>
                <c:pt idx="1790">
                  <c:v>52267</c:v>
                </c:pt>
                <c:pt idx="1791">
                  <c:v>52274</c:v>
                </c:pt>
                <c:pt idx="1792">
                  <c:v>52281</c:v>
                </c:pt>
                <c:pt idx="1793">
                  <c:v>52288</c:v>
                </c:pt>
                <c:pt idx="1794">
                  <c:v>52295</c:v>
                </c:pt>
                <c:pt idx="1795">
                  <c:v>52302</c:v>
                </c:pt>
                <c:pt idx="1796">
                  <c:v>52309</c:v>
                </c:pt>
                <c:pt idx="1797">
                  <c:v>52316</c:v>
                </c:pt>
                <c:pt idx="1798">
                  <c:v>52323</c:v>
                </c:pt>
                <c:pt idx="1799">
                  <c:v>52330</c:v>
                </c:pt>
                <c:pt idx="1800">
                  <c:v>52337</c:v>
                </c:pt>
                <c:pt idx="1801">
                  <c:v>52344</c:v>
                </c:pt>
                <c:pt idx="1802">
                  <c:v>52351</c:v>
                </c:pt>
                <c:pt idx="1803">
                  <c:v>52358</c:v>
                </c:pt>
                <c:pt idx="1804">
                  <c:v>52365</c:v>
                </c:pt>
                <c:pt idx="1805">
                  <c:v>52372</c:v>
                </c:pt>
                <c:pt idx="1806">
                  <c:v>52379</c:v>
                </c:pt>
                <c:pt idx="1807">
                  <c:v>52386</c:v>
                </c:pt>
                <c:pt idx="1808">
                  <c:v>52393</c:v>
                </c:pt>
                <c:pt idx="1809">
                  <c:v>52400</c:v>
                </c:pt>
                <c:pt idx="1810">
                  <c:v>52407</c:v>
                </c:pt>
                <c:pt idx="1811">
                  <c:v>52414</c:v>
                </c:pt>
                <c:pt idx="1812">
                  <c:v>52421</c:v>
                </c:pt>
                <c:pt idx="1813">
                  <c:v>52428</c:v>
                </c:pt>
                <c:pt idx="1814">
                  <c:v>52435</c:v>
                </c:pt>
                <c:pt idx="1815">
                  <c:v>52442</c:v>
                </c:pt>
                <c:pt idx="1816">
                  <c:v>52449</c:v>
                </c:pt>
                <c:pt idx="1817">
                  <c:v>52456</c:v>
                </c:pt>
                <c:pt idx="1818">
                  <c:v>52463</c:v>
                </c:pt>
                <c:pt idx="1819">
                  <c:v>52470</c:v>
                </c:pt>
                <c:pt idx="1820">
                  <c:v>52477</c:v>
                </c:pt>
                <c:pt idx="1821">
                  <c:v>52484</c:v>
                </c:pt>
                <c:pt idx="1822">
                  <c:v>52491</c:v>
                </c:pt>
                <c:pt idx="1823">
                  <c:v>52498</c:v>
                </c:pt>
                <c:pt idx="1824">
                  <c:v>52505</c:v>
                </c:pt>
                <c:pt idx="1825">
                  <c:v>52512</c:v>
                </c:pt>
                <c:pt idx="1826">
                  <c:v>52519</c:v>
                </c:pt>
                <c:pt idx="1827">
                  <c:v>52526</c:v>
                </c:pt>
                <c:pt idx="1828">
                  <c:v>52533</c:v>
                </c:pt>
                <c:pt idx="1829">
                  <c:v>52540</c:v>
                </c:pt>
                <c:pt idx="1830">
                  <c:v>52547</c:v>
                </c:pt>
                <c:pt idx="1831">
                  <c:v>52554</c:v>
                </c:pt>
                <c:pt idx="1832">
                  <c:v>52562</c:v>
                </c:pt>
                <c:pt idx="1833">
                  <c:v>52568</c:v>
                </c:pt>
                <c:pt idx="1834">
                  <c:v>52575</c:v>
                </c:pt>
                <c:pt idx="1835">
                  <c:v>52582</c:v>
                </c:pt>
                <c:pt idx="1836">
                  <c:v>52589</c:v>
                </c:pt>
                <c:pt idx="1837">
                  <c:v>52596</c:v>
                </c:pt>
                <c:pt idx="1838">
                  <c:v>52603</c:v>
                </c:pt>
                <c:pt idx="1839">
                  <c:v>52610</c:v>
                </c:pt>
                <c:pt idx="1840">
                  <c:v>52617</c:v>
                </c:pt>
                <c:pt idx="1841">
                  <c:v>52624</c:v>
                </c:pt>
                <c:pt idx="1842">
                  <c:v>52631</c:v>
                </c:pt>
                <c:pt idx="1843">
                  <c:v>52638</c:v>
                </c:pt>
                <c:pt idx="1844">
                  <c:v>52645</c:v>
                </c:pt>
                <c:pt idx="1845">
                  <c:v>52652</c:v>
                </c:pt>
                <c:pt idx="1846">
                  <c:v>52659</c:v>
                </c:pt>
                <c:pt idx="1847">
                  <c:v>52666</c:v>
                </c:pt>
                <c:pt idx="1848">
                  <c:v>52673</c:v>
                </c:pt>
                <c:pt idx="1849">
                  <c:v>52680</c:v>
                </c:pt>
                <c:pt idx="1850">
                  <c:v>52687</c:v>
                </c:pt>
                <c:pt idx="1851">
                  <c:v>52694</c:v>
                </c:pt>
                <c:pt idx="1852">
                  <c:v>52701</c:v>
                </c:pt>
                <c:pt idx="1853">
                  <c:v>52708</c:v>
                </c:pt>
                <c:pt idx="1854">
                  <c:v>52715</c:v>
                </c:pt>
                <c:pt idx="1855">
                  <c:v>52722</c:v>
                </c:pt>
                <c:pt idx="1856">
                  <c:v>52729</c:v>
                </c:pt>
                <c:pt idx="1857">
                  <c:v>52736</c:v>
                </c:pt>
                <c:pt idx="1858">
                  <c:v>52743</c:v>
                </c:pt>
                <c:pt idx="1859">
                  <c:v>52750</c:v>
                </c:pt>
                <c:pt idx="1860">
                  <c:v>52757</c:v>
                </c:pt>
                <c:pt idx="1861">
                  <c:v>52764</c:v>
                </c:pt>
                <c:pt idx="1862">
                  <c:v>52771</c:v>
                </c:pt>
                <c:pt idx="1863">
                  <c:v>52778</c:v>
                </c:pt>
                <c:pt idx="1864">
                  <c:v>52785</c:v>
                </c:pt>
                <c:pt idx="1865">
                  <c:v>52792</c:v>
                </c:pt>
                <c:pt idx="1866">
                  <c:v>52799</c:v>
                </c:pt>
                <c:pt idx="1867">
                  <c:v>52806</c:v>
                </c:pt>
                <c:pt idx="1868">
                  <c:v>52813</c:v>
                </c:pt>
                <c:pt idx="1869">
                  <c:v>52820</c:v>
                </c:pt>
                <c:pt idx="1870">
                  <c:v>52827</c:v>
                </c:pt>
                <c:pt idx="1871">
                  <c:v>52834</c:v>
                </c:pt>
                <c:pt idx="1872">
                  <c:v>52841</c:v>
                </c:pt>
                <c:pt idx="1873">
                  <c:v>52848</c:v>
                </c:pt>
                <c:pt idx="1874">
                  <c:v>52855</c:v>
                </c:pt>
                <c:pt idx="1875">
                  <c:v>52862</c:v>
                </c:pt>
                <c:pt idx="1876">
                  <c:v>52869</c:v>
                </c:pt>
                <c:pt idx="1877">
                  <c:v>52876</c:v>
                </c:pt>
                <c:pt idx="1878">
                  <c:v>52883</c:v>
                </c:pt>
                <c:pt idx="1879">
                  <c:v>52890</c:v>
                </c:pt>
                <c:pt idx="1880">
                  <c:v>52897</c:v>
                </c:pt>
                <c:pt idx="1881">
                  <c:v>52904</c:v>
                </c:pt>
                <c:pt idx="1882">
                  <c:v>52911</c:v>
                </c:pt>
                <c:pt idx="1883">
                  <c:v>52918</c:v>
                </c:pt>
                <c:pt idx="1884">
                  <c:v>52926</c:v>
                </c:pt>
                <c:pt idx="1885">
                  <c:v>52932</c:v>
                </c:pt>
                <c:pt idx="1886">
                  <c:v>52939</c:v>
                </c:pt>
                <c:pt idx="1887">
                  <c:v>52946</c:v>
                </c:pt>
                <c:pt idx="1888">
                  <c:v>52953</c:v>
                </c:pt>
                <c:pt idx="1889">
                  <c:v>52961</c:v>
                </c:pt>
                <c:pt idx="1890">
                  <c:v>52968</c:v>
                </c:pt>
                <c:pt idx="1891">
                  <c:v>52975</c:v>
                </c:pt>
                <c:pt idx="1892">
                  <c:v>52982</c:v>
                </c:pt>
                <c:pt idx="1893">
                  <c:v>52989</c:v>
                </c:pt>
                <c:pt idx="1894">
                  <c:v>52996</c:v>
                </c:pt>
                <c:pt idx="1895">
                  <c:v>53003</c:v>
                </c:pt>
                <c:pt idx="1896">
                  <c:v>53010</c:v>
                </c:pt>
                <c:pt idx="1897">
                  <c:v>53017</c:v>
                </c:pt>
                <c:pt idx="1898">
                  <c:v>53024</c:v>
                </c:pt>
                <c:pt idx="1899">
                  <c:v>53031</c:v>
                </c:pt>
                <c:pt idx="1900">
                  <c:v>53038</c:v>
                </c:pt>
                <c:pt idx="1901">
                  <c:v>53045</c:v>
                </c:pt>
                <c:pt idx="1902">
                  <c:v>53052</c:v>
                </c:pt>
                <c:pt idx="1903">
                  <c:v>53063</c:v>
                </c:pt>
                <c:pt idx="1904">
                  <c:v>53066</c:v>
                </c:pt>
                <c:pt idx="1905">
                  <c:v>53073</c:v>
                </c:pt>
                <c:pt idx="1906">
                  <c:v>53080</c:v>
                </c:pt>
                <c:pt idx="1907">
                  <c:v>53087</c:v>
                </c:pt>
                <c:pt idx="1908">
                  <c:v>53094</c:v>
                </c:pt>
                <c:pt idx="1909">
                  <c:v>53101</c:v>
                </c:pt>
                <c:pt idx="1910">
                  <c:v>53108</c:v>
                </c:pt>
                <c:pt idx="1911">
                  <c:v>53115</c:v>
                </c:pt>
                <c:pt idx="1912">
                  <c:v>53122</c:v>
                </c:pt>
                <c:pt idx="1913">
                  <c:v>53129</c:v>
                </c:pt>
                <c:pt idx="1914">
                  <c:v>53136</c:v>
                </c:pt>
                <c:pt idx="1915">
                  <c:v>53143</c:v>
                </c:pt>
                <c:pt idx="1916">
                  <c:v>53150</c:v>
                </c:pt>
                <c:pt idx="1917">
                  <c:v>53157</c:v>
                </c:pt>
                <c:pt idx="1918">
                  <c:v>53164</c:v>
                </c:pt>
                <c:pt idx="1919">
                  <c:v>53171</c:v>
                </c:pt>
                <c:pt idx="1920">
                  <c:v>53178</c:v>
                </c:pt>
                <c:pt idx="1921">
                  <c:v>53185</c:v>
                </c:pt>
                <c:pt idx="1922">
                  <c:v>53192</c:v>
                </c:pt>
                <c:pt idx="1923">
                  <c:v>53199</c:v>
                </c:pt>
                <c:pt idx="1924">
                  <c:v>53206</c:v>
                </c:pt>
                <c:pt idx="1925">
                  <c:v>53213</c:v>
                </c:pt>
                <c:pt idx="1926">
                  <c:v>53220</c:v>
                </c:pt>
                <c:pt idx="1927">
                  <c:v>53227</c:v>
                </c:pt>
                <c:pt idx="1928">
                  <c:v>53234</c:v>
                </c:pt>
                <c:pt idx="1929">
                  <c:v>53241</c:v>
                </c:pt>
                <c:pt idx="1930">
                  <c:v>53248</c:v>
                </c:pt>
                <c:pt idx="1931">
                  <c:v>53255</c:v>
                </c:pt>
                <c:pt idx="1932">
                  <c:v>53262</c:v>
                </c:pt>
                <c:pt idx="1933">
                  <c:v>53269</c:v>
                </c:pt>
                <c:pt idx="1934">
                  <c:v>53279</c:v>
                </c:pt>
                <c:pt idx="1935">
                  <c:v>53283</c:v>
                </c:pt>
                <c:pt idx="1936">
                  <c:v>53290</c:v>
                </c:pt>
                <c:pt idx="1937">
                  <c:v>53297</c:v>
                </c:pt>
                <c:pt idx="1938">
                  <c:v>53304</c:v>
                </c:pt>
                <c:pt idx="1939">
                  <c:v>53311</c:v>
                </c:pt>
                <c:pt idx="1940">
                  <c:v>53318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53451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53500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53692</c:v>
                </c:pt>
                <c:pt idx="1994">
                  <c:v>53699</c:v>
                </c:pt>
                <c:pt idx="1995">
                  <c:v>53706</c:v>
                </c:pt>
                <c:pt idx="1996">
                  <c:v>53714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53742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53819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53846</c:v>
                </c:pt>
                <c:pt idx="2016">
                  <c:v>53853</c:v>
                </c:pt>
                <c:pt idx="2017">
                  <c:v>53860</c:v>
                </c:pt>
                <c:pt idx="2018">
                  <c:v>53867</c:v>
                </c:pt>
                <c:pt idx="2019">
                  <c:v>53874</c:v>
                </c:pt>
                <c:pt idx="2020">
                  <c:v>53881</c:v>
                </c:pt>
                <c:pt idx="2021">
                  <c:v>53888</c:v>
                </c:pt>
                <c:pt idx="2022">
                  <c:v>53895</c:v>
                </c:pt>
                <c:pt idx="2023">
                  <c:v>53902</c:v>
                </c:pt>
                <c:pt idx="2024">
                  <c:v>53909</c:v>
                </c:pt>
                <c:pt idx="2025">
                  <c:v>53916</c:v>
                </c:pt>
                <c:pt idx="2026">
                  <c:v>53923</c:v>
                </c:pt>
                <c:pt idx="2027">
                  <c:v>53931</c:v>
                </c:pt>
                <c:pt idx="2028">
                  <c:v>53938</c:v>
                </c:pt>
                <c:pt idx="2029">
                  <c:v>53944</c:v>
                </c:pt>
                <c:pt idx="2030">
                  <c:v>53951</c:v>
                </c:pt>
                <c:pt idx="2031">
                  <c:v>53958</c:v>
                </c:pt>
                <c:pt idx="2032">
                  <c:v>53965</c:v>
                </c:pt>
                <c:pt idx="2033">
                  <c:v>53972</c:v>
                </c:pt>
                <c:pt idx="2034">
                  <c:v>53980</c:v>
                </c:pt>
                <c:pt idx="2035">
                  <c:v>53986</c:v>
                </c:pt>
                <c:pt idx="2036">
                  <c:v>53993</c:v>
                </c:pt>
                <c:pt idx="2037">
                  <c:v>54000</c:v>
                </c:pt>
                <c:pt idx="2038">
                  <c:v>54008</c:v>
                </c:pt>
                <c:pt idx="2039">
                  <c:v>54014</c:v>
                </c:pt>
                <c:pt idx="2040">
                  <c:v>54021</c:v>
                </c:pt>
                <c:pt idx="2041">
                  <c:v>54028</c:v>
                </c:pt>
                <c:pt idx="2042">
                  <c:v>54035</c:v>
                </c:pt>
                <c:pt idx="2043">
                  <c:v>54042</c:v>
                </c:pt>
                <c:pt idx="2044">
                  <c:v>54049</c:v>
                </c:pt>
                <c:pt idx="2045">
                  <c:v>54057</c:v>
                </c:pt>
                <c:pt idx="2046">
                  <c:v>54064</c:v>
                </c:pt>
                <c:pt idx="2047">
                  <c:v>54071</c:v>
                </c:pt>
                <c:pt idx="2048">
                  <c:v>54078</c:v>
                </c:pt>
                <c:pt idx="2049">
                  <c:v>54085</c:v>
                </c:pt>
                <c:pt idx="2050">
                  <c:v>54092</c:v>
                </c:pt>
                <c:pt idx="2051">
                  <c:v>54099</c:v>
                </c:pt>
                <c:pt idx="2052">
                  <c:v>54106</c:v>
                </c:pt>
                <c:pt idx="2053">
                  <c:v>54113</c:v>
                </c:pt>
                <c:pt idx="2054">
                  <c:v>54120</c:v>
                </c:pt>
                <c:pt idx="2055">
                  <c:v>54127</c:v>
                </c:pt>
                <c:pt idx="2056">
                  <c:v>54134</c:v>
                </c:pt>
                <c:pt idx="2057">
                  <c:v>54141</c:v>
                </c:pt>
                <c:pt idx="2058">
                  <c:v>54148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54192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54389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54416</c:v>
                </c:pt>
                <c:pt idx="2097">
                  <c:v>54423</c:v>
                </c:pt>
                <c:pt idx="2098">
                  <c:v>54430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54570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54739</c:v>
                </c:pt>
                <c:pt idx="2143">
                  <c:v>54745</c:v>
                </c:pt>
                <c:pt idx="2144">
                  <c:v>54753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54792</c:v>
                </c:pt>
                <c:pt idx="2150">
                  <c:v>54795</c:v>
                </c:pt>
                <c:pt idx="2151">
                  <c:v>54802</c:v>
                </c:pt>
                <c:pt idx="2152">
                  <c:v>54809</c:v>
                </c:pt>
                <c:pt idx="2153">
                  <c:v>54816</c:v>
                </c:pt>
                <c:pt idx="2154">
                  <c:v>54823</c:v>
                </c:pt>
                <c:pt idx="2155">
                  <c:v>54830</c:v>
                </c:pt>
                <c:pt idx="2156">
                  <c:v>54837</c:v>
                </c:pt>
                <c:pt idx="2157">
                  <c:v>54844</c:v>
                </c:pt>
                <c:pt idx="2158">
                  <c:v>54851</c:v>
                </c:pt>
                <c:pt idx="2159">
                  <c:v>54858</c:v>
                </c:pt>
                <c:pt idx="2160">
                  <c:v>54865</c:v>
                </c:pt>
                <c:pt idx="2161">
                  <c:v>54872</c:v>
                </c:pt>
                <c:pt idx="2162">
                  <c:v>54879</c:v>
                </c:pt>
                <c:pt idx="2163">
                  <c:v>54890</c:v>
                </c:pt>
                <c:pt idx="2164">
                  <c:v>54893</c:v>
                </c:pt>
                <c:pt idx="2165">
                  <c:v>54900</c:v>
                </c:pt>
                <c:pt idx="2166">
                  <c:v>54907</c:v>
                </c:pt>
                <c:pt idx="2167">
                  <c:v>54914</c:v>
                </c:pt>
                <c:pt idx="2168">
                  <c:v>54921</c:v>
                </c:pt>
                <c:pt idx="2169">
                  <c:v>54928</c:v>
                </c:pt>
                <c:pt idx="2170">
                  <c:v>54935</c:v>
                </c:pt>
                <c:pt idx="2171">
                  <c:v>54942</c:v>
                </c:pt>
                <c:pt idx="2172">
                  <c:v>54949</c:v>
                </c:pt>
                <c:pt idx="2173">
                  <c:v>54956</c:v>
                </c:pt>
                <c:pt idx="2174">
                  <c:v>54963</c:v>
                </c:pt>
                <c:pt idx="2175">
                  <c:v>54970</c:v>
                </c:pt>
                <c:pt idx="2176">
                  <c:v>54977</c:v>
                </c:pt>
                <c:pt idx="2177">
                  <c:v>54984</c:v>
                </c:pt>
                <c:pt idx="2178">
                  <c:v>54991</c:v>
                </c:pt>
                <c:pt idx="2179">
                  <c:v>54998</c:v>
                </c:pt>
                <c:pt idx="2180">
                  <c:v>55005</c:v>
                </c:pt>
                <c:pt idx="2181">
                  <c:v>55012</c:v>
                </c:pt>
                <c:pt idx="2182">
                  <c:v>55019</c:v>
                </c:pt>
                <c:pt idx="2183">
                  <c:v>55026</c:v>
                </c:pt>
                <c:pt idx="2184">
                  <c:v>55033</c:v>
                </c:pt>
                <c:pt idx="2185">
                  <c:v>55040</c:v>
                </c:pt>
                <c:pt idx="2186">
                  <c:v>55047</c:v>
                </c:pt>
                <c:pt idx="2187">
                  <c:v>55054</c:v>
                </c:pt>
                <c:pt idx="2188">
                  <c:v>55061</c:v>
                </c:pt>
                <c:pt idx="2189">
                  <c:v>55068</c:v>
                </c:pt>
                <c:pt idx="2190">
                  <c:v>55075</c:v>
                </c:pt>
                <c:pt idx="2191">
                  <c:v>55082</c:v>
                </c:pt>
                <c:pt idx="2192">
                  <c:v>55089</c:v>
                </c:pt>
                <c:pt idx="2193">
                  <c:v>55096</c:v>
                </c:pt>
                <c:pt idx="2194">
                  <c:v>55106</c:v>
                </c:pt>
                <c:pt idx="2195">
                  <c:v>55110</c:v>
                </c:pt>
                <c:pt idx="2196">
                  <c:v>55117</c:v>
                </c:pt>
                <c:pt idx="2197">
                  <c:v>55124</c:v>
                </c:pt>
                <c:pt idx="2198">
                  <c:v>55131</c:v>
                </c:pt>
                <c:pt idx="2199">
                  <c:v>55138</c:v>
                </c:pt>
                <c:pt idx="2200">
                  <c:v>55145</c:v>
                </c:pt>
                <c:pt idx="2201">
                  <c:v>55152</c:v>
                </c:pt>
                <c:pt idx="2202">
                  <c:v>55159</c:v>
                </c:pt>
                <c:pt idx="2203">
                  <c:v>55166</c:v>
                </c:pt>
                <c:pt idx="2204">
                  <c:v>55173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55250</c:v>
                </c:pt>
                <c:pt idx="2216">
                  <c:v>55257</c:v>
                </c:pt>
                <c:pt idx="2217">
                  <c:v>55264</c:v>
                </c:pt>
                <c:pt idx="2218">
                  <c:v>55271</c:v>
                </c:pt>
                <c:pt idx="2219">
                  <c:v>55278</c:v>
                </c:pt>
                <c:pt idx="2220">
                  <c:v>55285</c:v>
                </c:pt>
                <c:pt idx="2221">
                  <c:v>55292</c:v>
                </c:pt>
                <c:pt idx="2222">
                  <c:v>55299</c:v>
                </c:pt>
                <c:pt idx="2223">
                  <c:v>55306</c:v>
                </c:pt>
                <c:pt idx="2224">
                  <c:v>55313</c:v>
                </c:pt>
                <c:pt idx="2225">
                  <c:v>55320</c:v>
                </c:pt>
                <c:pt idx="2226">
                  <c:v>55327</c:v>
                </c:pt>
                <c:pt idx="2227">
                  <c:v>55334</c:v>
                </c:pt>
                <c:pt idx="2228">
                  <c:v>55341</c:v>
                </c:pt>
                <c:pt idx="2229">
                  <c:v>55348</c:v>
                </c:pt>
                <c:pt idx="2230">
                  <c:v>55355</c:v>
                </c:pt>
                <c:pt idx="2231">
                  <c:v>55362</c:v>
                </c:pt>
                <c:pt idx="2232">
                  <c:v>55369</c:v>
                </c:pt>
                <c:pt idx="2233">
                  <c:v>55376</c:v>
                </c:pt>
                <c:pt idx="2234">
                  <c:v>55383</c:v>
                </c:pt>
                <c:pt idx="2235">
                  <c:v>55390</c:v>
                </c:pt>
                <c:pt idx="2236">
                  <c:v>55397</c:v>
                </c:pt>
                <c:pt idx="2237">
                  <c:v>55404</c:v>
                </c:pt>
                <c:pt idx="2238">
                  <c:v>55411</c:v>
                </c:pt>
                <c:pt idx="2239">
                  <c:v>55418</c:v>
                </c:pt>
                <c:pt idx="2240">
                  <c:v>55425</c:v>
                </c:pt>
                <c:pt idx="2241">
                  <c:v>55432</c:v>
                </c:pt>
                <c:pt idx="2242">
                  <c:v>55439</c:v>
                </c:pt>
                <c:pt idx="2243">
                  <c:v>55446</c:v>
                </c:pt>
                <c:pt idx="2244">
                  <c:v>55453</c:v>
                </c:pt>
                <c:pt idx="2245">
                  <c:v>55460</c:v>
                </c:pt>
                <c:pt idx="2246">
                  <c:v>55470</c:v>
                </c:pt>
                <c:pt idx="2247">
                  <c:v>55474</c:v>
                </c:pt>
                <c:pt idx="2248">
                  <c:v>55481</c:v>
                </c:pt>
                <c:pt idx="2249">
                  <c:v>55488</c:v>
                </c:pt>
                <c:pt idx="2250">
                  <c:v>55495</c:v>
                </c:pt>
                <c:pt idx="2251">
                  <c:v>55502</c:v>
                </c:pt>
                <c:pt idx="2252">
                  <c:v>55509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55642</c:v>
                </c:pt>
                <c:pt idx="2272">
                  <c:v>55649</c:v>
                </c:pt>
                <c:pt idx="2273">
                  <c:v>55656</c:v>
                </c:pt>
                <c:pt idx="2274">
                  <c:v>55663</c:v>
                </c:pt>
                <c:pt idx="2275">
                  <c:v>55670</c:v>
                </c:pt>
                <c:pt idx="2276">
                  <c:v>55677</c:v>
                </c:pt>
                <c:pt idx="2277">
                  <c:v>55684</c:v>
                </c:pt>
                <c:pt idx="2278">
                  <c:v>55691</c:v>
                </c:pt>
                <c:pt idx="2279">
                  <c:v>55698</c:v>
                </c:pt>
                <c:pt idx="2280">
                  <c:v>55705</c:v>
                </c:pt>
                <c:pt idx="2281">
                  <c:v>55712</c:v>
                </c:pt>
                <c:pt idx="2282">
                  <c:v>55719</c:v>
                </c:pt>
                <c:pt idx="2283">
                  <c:v>55726</c:v>
                </c:pt>
                <c:pt idx="2284">
                  <c:v>55733</c:v>
                </c:pt>
                <c:pt idx="2285">
                  <c:v>55740</c:v>
                </c:pt>
                <c:pt idx="2286">
                  <c:v>55747</c:v>
                </c:pt>
                <c:pt idx="2287">
                  <c:v>55754</c:v>
                </c:pt>
                <c:pt idx="2288">
                  <c:v>55761</c:v>
                </c:pt>
                <c:pt idx="2289">
                  <c:v>55768</c:v>
                </c:pt>
                <c:pt idx="2290">
                  <c:v>55775</c:v>
                </c:pt>
                <c:pt idx="2291">
                  <c:v>55782</c:v>
                </c:pt>
                <c:pt idx="2292">
                  <c:v>55789</c:v>
                </c:pt>
                <c:pt idx="2293">
                  <c:v>55796</c:v>
                </c:pt>
                <c:pt idx="2294">
                  <c:v>55803</c:v>
                </c:pt>
                <c:pt idx="2295">
                  <c:v>55810</c:v>
                </c:pt>
                <c:pt idx="2296">
                  <c:v>55817</c:v>
                </c:pt>
                <c:pt idx="2297">
                  <c:v>55824</c:v>
                </c:pt>
                <c:pt idx="2298">
                  <c:v>55831</c:v>
                </c:pt>
                <c:pt idx="2299">
                  <c:v>55838</c:v>
                </c:pt>
                <c:pt idx="2300">
                  <c:v>55845</c:v>
                </c:pt>
                <c:pt idx="2301">
                  <c:v>55852</c:v>
                </c:pt>
                <c:pt idx="2302">
                  <c:v>55859</c:v>
                </c:pt>
                <c:pt idx="2303">
                  <c:v>55866</c:v>
                </c:pt>
                <c:pt idx="2304">
                  <c:v>55873</c:v>
                </c:pt>
                <c:pt idx="2305">
                  <c:v>55884</c:v>
                </c:pt>
                <c:pt idx="2306">
                  <c:v>55891</c:v>
                </c:pt>
                <c:pt idx="2307">
                  <c:v>55898</c:v>
                </c:pt>
                <c:pt idx="2308">
                  <c:v>55905</c:v>
                </c:pt>
                <c:pt idx="2309">
                  <c:v>55912</c:v>
                </c:pt>
                <c:pt idx="2310">
                  <c:v>55919</c:v>
                </c:pt>
                <c:pt idx="2311">
                  <c:v>55926</c:v>
                </c:pt>
                <c:pt idx="2312">
                  <c:v>55933</c:v>
                </c:pt>
                <c:pt idx="2313">
                  <c:v>55940</c:v>
                </c:pt>
                <c:pt idx="2314">
                  <c:v>55947</c:v>
                </c:pt>
                <c:pt idx="2315">
                  <c:v>55954</c:v>
                </c:pt>
                <c:pt idx="2316">
                  <c:v>55961</c:v>
                </c:pt>
                <c:pt idx="2317">
                  <c:v>55968</c:v>
                </c:pt>
                <c:pt idx="2318">
                  <c:v>55975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56005</c:v>
                </c:pt>
                <c:pt idx="2323">
                  <c:v>56012</c:v>
                </c:pt>
                <c:pt idx="2324">
                  <c:v>56019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56216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56251</c:v>
                </c:pt>
                <c:pt idx="2358">
                  <c:v>56257</c:v>
                </c:pt>
                <c:pt idx="2359">
                  <c:v>56264</c:v>
                </c:pt>
                <c:pt idx="2360">
                  <c:v>56271</c:v>
                </c:pt>
                <c:pt idx="2361">
                  <c:v>56278</c:v>
                </c:pt>
                <c:pt idx="2362">
                  <c:v>56285</c:v>
                </c:pt>
                <c:pt idx="2363">
                  <c:v>56292</c:v>
                </c:pt>
                <c:pt idx="2364">
                  <c:v>56299</c:v>
                </c:pt>
                <c:pt idx="2365">
                  <c:v>56306</c:v>
                </c:pt>
                <c:pt idx="2366">
                  <c:v>56313</c:v>
                </c:pt>
                <c:pt idx="2367">
                  <c:v>56320</c:v>
                </c:pt>
                <c:pt idx="2368">
                  <c:v>56327</c:v>
                </c:pt>
                <c:pt idx="2369">
                  <c:v>56334</c:v>
                </c:pt>
                <c:pt idx="2370">
                  <c:v>56341</c:v>
                </c:pt>
                <c:pt idx="2371">
                  <c:v>56348</c:v>
                </c:pt>
                <c:pt idx="2372">
                  <c:v>56355</c:v>
                </c:pt>
                <c:pt idx="2373">
                  <c:v>56362</c:v>
                </c:pt>
                <c:pt idx="2374">
                  <c:v>56369</c:v>
                </c:pt>
                <c:pt idx="2375">
                  <c:v>56376</c:v>
                </c:pt>
                <c:pt idx="2376">
                  <c:v>56383</c:v>
                </c:pt>
                <c:pt idx="2377">
                  <c:v>56390</c:v>
                </c:pt>
                <c:pt idx="2378">
                  <c:v>56397</c:v>
                </c:pt>
                <c:pt idx="2379">
                  <c:v>56404</c:v>
                </c:pt>
                <c:pt idx="2380">
                  <c:v>56411</c:v>
                </c:pt>
                <c:pt idx="2381">
                  <c:v>56418</c:v>
                </c:pt>
                <c:pt idx="2382">
                  <c:v>56425</c:v>
                </c:pt>
                <c:pt idx="2383">
                  <c:v>56432</c:v>
                </c:pt>
                <c:pt idx="2384">
                  <c:v>56439</c:v>
                </c:pt>
                <c:pt idx="2385">
                  <c:v>56446</c:v>
                </c:pt>
                <c:pt idx="2386">
                  <c:v>56453</c:v>
                </c:pt>
                <c:pt idx="2387">
                  <c:v>56460</c:v>
                </c:pt>
                <c:pt idx="2388">
                  <c:v>56467</c:v>
                </c:pt>
                <c:pt idx="2389">
                  <c:v>56474</c:v>
                </c:pt>
                <c:pt idx="2390">
                  <c:v>56481</c:v>
                </c:pt>
                <c:pt idx="2391">
                  <c:v>56488</c:v>
                </c:pt>
                <c:pt idx="2392">
                  <c:v>56495</c:v>
                </c:pt>
                <c:pt idx="2393">
                  <c:v>56502</c:v>
                </c:pt>
                <c:pt idx="2394">
                  <c:v>56509</c:v>
                </c:pt>
                <c:pt idx="2395">
                  <c:v>56516</c:v>
                </c:pt>
                <c:pt idx="2396">
                  <c:v>56523</c:v>
                </c:pt>
                <c:pt idx="2397">
                  <c:v>56530</c:v>
                </c:pt>
                <c:pt idx="2398">
                  <c:v>56537</c:v>
                </c:pt>
                <c:pt idx="2399">
                  <c:v>56544</c:v>
                </c:pt>
                <c:pt idx="2400">
                  <c:v>56551</c:v>
                </c:pt>
                <c:pt idx="2401">
                  <c:v>56558</c:v>
                </c:pt>
                <c:pt idx="2402">
                  <c:v>56565</c:v>
                </c:pt>
                <c:pt idx="2403">
                  <c:v>56572</c:v>
                </c:pt>
                <c:pt idx="2404">
                  <c:v>56580</c:v>
                </c:pt>
                <c:pt idx="2405">
                  <c:v>56586</c:v>
                </c:pt>
                <c:pt idx="2406">
                  <c:v>56593</c:v>
                </c:pt>
                <c:pt idx="2407">
                  <c:v>56600</c:v>
                </c:pt>
                <c:pt idx="2408">
                  <c:v>56607</c:v>
                </c:pt>
                <c:pt idx="2409">
                  <c:v>56614</c:v>
                </c:pt>
                <c:pt idx="2410">
                  <c:v>56621</c:v>
                </c:pt>
                <c:pt idx="2411">
                  <c:v>56628</c:v>
                </c:pt>
                <c:pt idx="2412">
                  <c:v>56635</c:v>
                </c:pt>
                <c:pt idx="2413">
                  <c:v>56642</c:v>
                </c:pt>
                <c:pt idx="2414">
                  <c:v>56649</c:v>
                </c:pt>
                <c:pt idx="2415">
                  <c:v>56656</c:v>
                </c:pt>
                <c:pt idx="2416">
                  <c:v>56663</c:v>
                </c:pt>
                <c:pt idx="2417">
                  <c:v>56670</c:v>
                </c:pt>
                <c:pt idx="2418">
                  <c:v>56677</c:v>
                </c:pt>
                <c:pt idx="2419">
                  <c:v>56684</c:v>
                </c:pt>
                <c:pt idx="2420">
                  <c:v>56691</c:v>
                </c:pt>
                <c:pt idx="2421">
                  <c:v>56698</c:v>
                </c:pt>
                <c:pt idx="2422">
                  <c:v>56705</c:v>
                </c:pt>
                <c:pt idx="2423">
                  <c:v>56712</c:v>
                </c:pt>
                <c:pt idx="2424">
                  <c:v>56719</c:v>
                </c:pt>
                <c:pt idx="2425">
                  <c:v>56726</c:v>
                </c:pt>
                <c:pt idx="2426">
                  <c:v>56733</c:v>
                </c:pt>
                <c:pt idx="2427">
                  <c:v>56740</c:v>
                </c:pt>
                <c:pt idx="2428">
                  <c:v>56747</c:v>
                </c:pt>
                <c:pt idx="2429">
                  <c:v>56754</c:v>
                </c:pt>
                <c:pt idx="2430">
                  <c:v>56761</c:v>
                </c:pt>
                <c:pt idx="2431">
                  <c:v>56768</c:v>
                </c:pt>
                <c:pt idx="2432">
                  <c:v>56775</c:v>
                </c:pt>
                <c:pt idx="2433">
                  <c:v>56782</c:v>
                </c:pt>
                <c:pt idx="2434">
                  <c:v>56789</c:v>
                </c:pt>
                <c:pt idx="2435">
                  <c:v>56796</c:v>
                </c:pt>
                <c:pt idx="2436">
                  <c:v>56803</c:v>
                </c:pt>
                <c:pt idx="2437">
                  <c:v>56810</c:v>
                </c:pt>
                <c:pt idx="2438">
                  <c:v>56817</c:v>
                </c:pt>
                <c:pt idx="2439">
                  <c:v>56824</c:v>
                </c:pt>
                <c:pt idx="2440">
                  <c:v>56831</c:v>
                </c:pt>
                <c:pt idx="2441">
                  <c:v>56838</c:v>
                </c:pt>
                <c:pt idx="2442">
                  <c:v>56845</c:v>
                </c:pt>
                <c:pt idx="2443">
                  <c:v>56852</c:v>
                </c:pt>
                <c:pt idx="2444">
                  <c:v>56859</c:v>
                </c:pt>
                <c:pt idx="2445">
                  <c:v>56866</c:v>
                </c:pt>
                <c:pt idx="2446">
                  <c:v>56873</c:v>
                </c:pt>
                <c:pt idx="2447">
                  <c:v>56880</c:v>
                </c:pt>
                <c:pt idx="2448">
                  <c:v>56887</c:v>
                </c:pt>
                <c:pt idx="2449">
                  <c:v>56894</c:v>
                </c:pt>
                <c:pt idx="2450">
                  <c:v>56901</c:v>
                </c:pt>
                <c:pt idx="2451">
                  <c:v>56908</c:v>
                </c:pt>
                <c:pt idx="2452">
                  <c:v>56915</c:v>
                </c:pt>
                <c:pt idx="2453">
                  <c:v>56922</c:v>
                </c:pt>
                <c:pt idx="2454">
                  <c:v>56930</c:v>
                </c:pt>
                <c:pt idx="2455">
                  <c:v>56936</c:v>
                </c:pt>
                <c:pt idx="2456">
                  <c:v>56944</c:v>
                </c:pt>
                <c:pt idx="2457">
                  <c:v>56950</c:v>
                </c:pt>
                <c:pt idx="2458">
                  <c:v>56957</c:v>
                </c:pt>
                <c:pt idx="2459">
                  <c:v>56964</c:v>
                </c:pt>
                <c:pt idx="2460">
                  <c:v>56971</c:v>
                </c:pt>
                <c:pt idx="2461">
                  <c:v>56983</c:v>
                </c:pt>
                <c:pt idx="2462">
                  <c:v>56986</c:v>
                </c:pt>
                <c:pt idx="2463">
                  <c:v>56993</c:v>
                </c:pt>
                <c:pt idx="2464">
                  <c:v>57000</c:v>
                </c:pt>
                <c:pt idx="2465">
                  <c:v>57007</c:v>
                </c:pt>
                <c:pt idx="2466">
                  <c:v>57014</c:v>
                </c:pt>
                <c:pt idx="2467">
                  <c:v>57021</c:v>
                </c:pt>
                <c:pt idx="2468">
                  <c:v>57028</c:v>
                </c:pt>
                <c:pt idx="2469">
                  <c:v>57035</c:v>
                </c:pt>
                <c:pt idx="2470">
                  <c:v>57042</c:v>
                </c:pt>
                <c:pt idx="2471">
                  <c:v>57049</c:v>
                </c:pt>
                <c:pt idx="2472">
                  <c:v>57056</c:v>
                </c:pt>
                <c:pt idx="2473">
                  <c:v>57063</c:v>
                </c:pt>
                <c:pt idx="2474">
                  <c:v>57074</c:v>
                </c:pt>
                <c:pt idx="2475">
                  <c:v>57077</c:v>
                </c:pt>
                <c:pt idx="2476">
                  <c:v>57084</c:v>
                </c:pt>
                <c:pt idx="2477">
                  <c:v>57091</c:v>
                </c:pt>
                <c:pt idx="2478">
                  <c:v>57098</c:v>
                </c:pt>
                <c:pt idx="2479">
                  <c:v>57105</c:v>
                </c:pt>
                <c:pt idx="2480">
                  <c:v>57112</c:v>
                </c:pt>
                <c:pt idx="2481">
                  <c:v>57119</c:v>
                </c:pt>
                <c:pt idx="2482">
                  <c:v>57126</c:v>
                </c:pt>
                <c:pt idx="2483">
                  <c:v>57133</c:v>
                </c:pt>
                <c:pt idx="2484">
                  <c:v>57140</c:v>
                </c:pt>
                <c:pt idx="2485">
                  <c:v>57147</c:v>
                </c:pt>
                <c:pt idx="2486">
                  <c:v>57154</c:v>
                </c:pt>
                <c:pt idx="2487">
                  <c:v>57161</c:v>
                </c:pt>
                <c:pt idx="2488">
                  <c:v>57168</c:v>
                </c:pt>
                <c:pt idx="2489">
                  <c:v>57175</c:v>
                </c:pt>
                <c:pt idx="2490">
                  <c:v>57182</c:v>
                </c:pt>
                <c:pt idx="2491">
                  <c:v>57189</c:v>
                </c:pt>
                <c:pt idx="2492">
                  <c:v>57196</c:v>
                </c:pt>
                <c:pt idx="2493">
                  <c:v>57203</c:v>
                </c:pt>
                <c:pt idx="2494">
                  <c:v>57210</c:v>
                </c:pt>
                <c:pt idx="2495">
                  <c:v>57217</c:v>
                </c:pt>
                <c:pt idx="2496">
                  <c:v>57224</c:v>
                </c:pt>
                <c:pt idx="2497">
                  <c:v>57231</c:v>
                </c:pt>
                <c:pt idx="2498">
                  <c:v>57238</c:v>
                </c:pt>
                <c:pt idx="2499">
                  <c:v>57245</c:v>
                </c:pt>
                <c:pt idx="2500">
                  <c:v>57252</c:v>
                </c:pt>
                <c:pt idx="2501">
                  <c:v>57259</c:v>
                </c:pt>
                <c:pt idx="2502">
                  <c:v>57266</c:v>
                </c:pt>
                <c:pt idx="2503">
                  <c:v>57273</c:v>
                </c:pt>
                <c:pt idx="2504">
                  <c:v>57280</c:v>
                </c:pt>
                <c:pt idx="2505">
                  <c:v>57287</c:v>
                </c:pt>
                <c:pt idx="2506">
                  <c:v>57297</c:v>
                </c:pt>
                <c:pt idx="2507">
                  <c:v>57301</c:v>
                </c:pt>
                <c:pt idx="2508">
                  <c:v>57308</c:v>
                </c:pt>
                <c:pt idx="2509">
                  <c:v>57315</c:v>
                </c:pt>
                <c:pt idx="2510">
                  <c:v>57322</c:v>
                </c:pt>
                <c:pt idx="2511">
                  <c:v>57329</c:v>
                </c:pt>
                <c:pt idx="2512">
                  <c:v>57336</c:v>
                </c:pt>
                <c:pt idx="2513">
                  <c:v>57343</c:v>
                </c:pt>
                <c:pt idx="2514">
                  <c:v>57350</c:v>
                </c:pt>
                <c:pt idx="2515">
                  <c:v>57357</c:v>
                </c:pt>
                <c:pt idx="2516">
                  <c:v>57364</c:v>
                </c:pt>
                <c:pt idx="2517">
                  <c:v>57371</c:v>
                </c:pt>
                <c:pt idx="2518">
                  <c:v>57378</c:v>
                </c:pt>
                <c:pt idx="2519">
                  <c:v>57385</c:v>
                </c:pt>
                <c:pt idx="2520">
                  <c:v>57392</c:v>
                </c:pt>
                <c:pt idx="2521">
                  <c:v>57399</c:v>
                </c:pt>
                <c:pt idx="2522">
                  <c:v>57406</c:v>
                </c:pt>
                <c:pt idx="2523">
                  <c:v>57413</c:v>
                </c:pt>
                <c:pt idx="2524">
                  <c:v>57420</c:v>
                </c:pt>
                <c:pt idx="2525">
                  <c:v>57427</c:v>
                </c:pt>
                <c:pt idx="2526">
                  <c:v>57434</c:v>
                </c:pt>
                <c:pt idx="2527">
                  <c:v>57441</c:v>
                </c:pt>
                <c:pt idx="2528">
                  <c:v>57448</c:v>
                </c:pt>
                <c:pt idx="2529">
                  <c:v>57459</c:v>
                </c:pt>
                <c:pt idx="2530">
                  <c:v>57462</c:v>
                </c:pt>
                <c:pt idx="2531">
                  <c:v>57469</c:v>
                </c:pt>
                <c:pt idx="2532">
                  <c:v>57476</c:v>
                </c:pt>
                <c:pt idx="2533">
                  <c:v>57483</c:v>
                </c:pt>
                <c:pt idx="2534">
                  <c:v>57490</c:v>
                </c:pt>
                <c:pt idx="2535">
                  <c:v>57497</c:v>
                </c:pt>
                <c:pt idx="2536">
                  <c:v>57504</c:v>
                </c:pt>
                <c:pt idx="2537">
                  <c:v>57511</c:v>
                </c:pt>
                <c:pt idx="2538">
                  <c:v>57518</c:v>
                </c:pt>
                <c:pt idx="2539">
                  <c:v>57525</c:v>
                </c:pt>
                <c:pt idx="2540">
                  <c:v>57532</c:v>
                </c:pt>
                <c:pt idx="2541">
                  <c:v>57539</c:v>
                </c:pt>
                <c:pt idx="2542">
                  <c:v>57546</c:v>
                </c:pt>
                <c:pt idx="2543">
                  <c:v>57553</c:v>
                </c:pt>
                <c:pt idx="2544">
                  <c:v>57560</c:v>
                </c:pt>
                <c:pt idx="2545">
                  <c:v>57567</c:v>
                </c:pt>
                <c:pt idx="2546">
                  <c:v>57574</c:v>
                </c:pt>
                <c:pt idx="2547">
                  <c:v>57581</c:v>
                </c:pt>
                <c:pt idx="2548">
                  <c:v>57588</c:v>
                </c:pt>
                <c:pt idx="2549">
                  <c:v>57595</c:v>
                </c:pt>
                <c:pt idx="2550">
                  <c:v>57602</c:v>
                </c:pt>
                <c:pt idx="2551">
                  <c:v>57609</c:v>
                </c:pt>
                <c:pt idx="2552">
                  <c:v>57616</c:v>
                </c:pt>
                <c:pt idx="2553">
                  <c:v>57623</c:v>
                </c:pt>
                <c:pt idx="2554">
                  <c:v>57630</c:v>
                </c:pt>
                <c:pt idx="2555">
                  <c:v>57637</c:v>
                </c:pt>
                <c:pt idx="2556">
                  <c:v>57644</c:v>
                </c:pt>
                <c:pt idx="2557">
                  <c:v>57651</c:v>
                </c:pt>
                <c:pt idx="2558">
                  <c:v>57658</c:v>
                </c:pt>
                <c:pt idx="2559">
                  <c:v>57665</c:v>
                </c:pt>
                <c:pt idx="2560">
                  <c:v>57672</c:v>
                </c:pt>
                <c:pt idx="2561">
                  <c:v>57679</c:v>
                </c:pt>
                <c:pt idx="2562">
                  <c:v>57686</c:v>
                </c:pt>
                <c:pt idx="2563">
                  <c:v>57693</c:v>
                </c:pt>
                <c:pt idx="2564">
                  <c:v>57700</c:v>
                </c:pt>
                <c:pt idx="2565">
                  <c:v>57710</c:v>
                </c:pt>
                <c:pt idx="2566">
                  <c:v>57717</c:v>
                </c:pt>
                <c:pt idx="2567">
                  <c:v>57724</c:v>
                </c:pt>
                <c:pt idx="2568">
                  <c:v>57732</c:v>
                </c:pt>
                <c:pt idx="2569">
                  <c:v>57738</c:v>
                </c:pt>
                <c:pt idx="2570">
                  <c:v>57745</c:v>
                </c:pt>
                <c:pt idx="2571">
                  <c:v>57752</c:v>
                </c:pt>
                <c:pt idx="2572">
                  <c:v>57760</c:v>
                </c:pt>
                <c:pt idx="2573">
                  <c:v>57766</c:v>
                </c:pt>
                <c:pt idx="2574">
                  <c:v>57773</c:v>
                </c:pt>
                <c:pt idx="2575">
                  <c:v>57780</c:v>
                </c:pt>
                <c:pt idx="2576">
                  <c:v>57787</c:v>
                </c:pt>
                <c:pt idx="2577">
                  <c:v>57794</c:v>
                </c:pt>
                <c:pt idx="2578">
                  <c:v>57801</c:v>
                </c:pt>
                <c:pt idx="2579">
                  <c:v>57808</c:v>
                </c:pt>
                <c:pt idx="2580">
                  <c:v>57817</c:v>
                </c:pt>
                <c:pt idx="2581">
                  <c:v>57822</c:v>
                </c:pt>
                <c:pt idx="2582">
                  <c:v>57829</c:v>
                </c:pt>
                <c:pt idx="2583">
                  <c:v>57837</c:v>
                </c:pt>
                <c:pt idx="2584">
                  <c:v>57843</c:v>
                </c:pt>
                <c:pt idx="2585">
                  <c:v>57850</c:v>
                </c:pt>
                <c:pt idx="2586">
                  <c:v>57858</c:v>
                </c:pt>
                <c:pt idx="2587">
                  <c:v>57864</c:v>
                </c:pt>
                <c:pt idx="2588">
                  <c:v>57871</c:v>
                </c:pt>
                <c:pt idx="2589">
                  <c:v>57878</c:v>
                </c:pt>
                <c:pt idx="2590">
                  <c:v>57885</c:v>
                </c:pt>
                <c:pt idx="2591">
                  <c:v>57892</c:v>
                </c:pt>
                <c:pt idx="2592">
                  <c:v>57899</c:v>
                </c:pt>
                <c:pt idx="2593">
                  <c:v>57906</c:v>
                </c:pt>
                <c:pt idx="2594">
                  <c:v>57913</c:v>
                </c:pt>
                <c:pt idx="2595">
                  <c:v>57920</c:v>
                </c:pt>
                <c:pt idx="2596">
                  <c:v>57927</c:v>
                </c:pt>
                <c:pt idx="2597">
                  <c:v>57934</c:v>
                </c:pt>
                <c:pt idx="2598">
                  <c:v>57941</c:v>
                </c:pt>
                <c:pt idx="2599">
                  <c:v>57949</c:v>
                </c:pt>
                <c:pt idx="2600">
                  <c:v>57956</c:v>
                </c:pt>
                <c:pt idx="2601">
                  <c:v>57962</c:v>
                </c:pt>
                <c:pt idx="2602">
                  <c:v>57969</c:v>
                </c:pt>
                <c:pt idx="2603">
                  <c:v>57976</c:v>
                </c:pt>
                <c:pt idx="2604">
                  <c:v>57983</c:v>
                </c:pt>
                <c:pt idx="2605">
                  <c:v>57990</c:v>
                </c:pt>
                <c:pt idx="2606">
                  <c:v>57998</c:v>
                </c:pt>
                <c:pt idx="2607">
                  <c:v>58004</c:v>
                </c:pt>
                <c:pt idx="2608">
                  <c:v>58011</c:v>
                </c:pt>
                <c:pt idx="2609">
                  <c:v>58018</c:v>
                </c:pt>
                <c:pt idx="2610">
                  <c:v>58026</c:v>
                </c:pt>
                <c:pt idx="2611">
                  <c:v>58032</c:v>
                </c:pt>
                <c:pt idx="2612">
                  <c:v>58039</c:v>
                </c:pt>
                <c:pt idx="2613">
                  <c:v>58046</c:v>
                </c:pt>
                <c:pt idx="2614">
                  <c:v>58053</c:v>
                </c:pt>
                <c:pt idx="2615">
                  <c:v>58060</c:v>
                </c:pt>
                <c:pt idx="2616">
                  <c:v>58067</c:v>
                </c:pt>
                <c:pt idx="2617">
                  <c:v>58075</c:v>
                </c:pt>
                <c:pt idx="2618">
                  <c:v>58082</c:v>
                </c:pt>
                <c:pt idx="2619">
                  <c:v>58089</c:v>
                </c:pt>
                <c:pt idx="2620">
                  <c:v>58096</c:v>
                </c:pt>
                <c:pt idx="2621">
                  <c:v>58103</c:v>
                </c:pt>
                <c:pt idx="2622">
                  <c:v>58110</c:v>
                </c:pt>
                <c:pt idx="2623">
                  <c:v>58117</c:v>
                </c:pt>
                <c:pt idx="2624">
                  <c:v>58124</c:v>
                </c:pt>
                <c:pt idx="2625">
                  <c:v>58131</c:v>
                </c:pt>
                <c:pt idx="2626">
                  <c:v>58138</c:v>
                </c:pt>
                <c:pt idx="2627">
                  <c:v>58145</c:v>
                </c:pt>
                <c:pt idx="2628">
                  <c:v>58152</c:v>
                </c:pt>
                <c:pt idx="2629">
                  <c:v>58159</c:v>
                </c:pt>
                <c:pt idx="2630">
                  <c:v>58168</c:v>
                </c:pt>
                <c:pt idx="2631">
                  <c:v>58175</c:v>
                </c:pt>
                <c:pt idx="2632">
                  <c:v>58182</c:v>
                </c:pt>
                <c:pt idx="2633">
                  <c:v>58189</c:v>
                </c:pt>
                <c:pt idx="2634">
                  <c:v>58196</c:v>
                </c:pt>
                <c:pt idx="2635">
                  <c:v>58203</c:v>
                </c:pt>
                <c:pt idx="2636">
                  <c:v>58210</c:v>
                </c:pt>
                <c:pt idx="2637">
                  <c:v>58217</c:v>
                </c:pt>
                <c:pt idx="2638">
                  <c:v>58224</c:v>
                </c:pt>
                <c:pt idx="2639">
                  <c:v>58231</c:v>
                </c:pt>
                <c:pt idx="2640">
                  <c:v>58238</c:v>
                </c:pt>
                <c:pt idx="2641">
                  <c:v>58245</c:v>
                </c:pt>
                <c:pt idx="2642">
                  <c:v>58252</c:v>
                </c:pt>
                <c:pt idx="2643">
                  <c:v>58259</c:v>
                </c:pt>
                <c:pt idx="2644">
                  <c:v>58266</c:v>
                </c:pt>
                <c:pt idx="2645">
                  <c:v>58273</c:v>
                </c:pt>
                <c:pt idx="2646">
                  <c:v>58280</c:v>
                </c:pt>
                <c:pt idx="2647">
                  <c:v>58287</c:v>
                </c:pt>
                <c:pt idx="2648">
                  <c:v>58294</c:v>
                </c:pt>
                <c:pt idx="2649">
                  <c:v>58301</c:v>
                </c:pt>
                <c:pt idx="2650">
                  <c:v>58308</c:v>
                </c:pt>
                <c:pt idx="2651">
                  <c:v>58315</c:v>
                </c:pt>
                <c:pt idx="2652">
                  <c:v>58322</c:v>
                </c:pt>
                <c:pt idx="2653">
                  <c:v>58329</c:v>
                </c:pt>
                <c:pt idx="2654">
                  <c:v>58336</c:v>
                </c:pt>
                <c:pt idx="2655">
                  <c:v>58343</c:v>
                </c:pt>
                <c:pt idx="2656">
                  <c:v>58350</c:v>
                </c:pt>
                <c:pt idx="2657">
                  <c:v>58357</c:v>
                </c:pt>
                <c:pt idx="2658">
                  <c:v>58364</c:v>
                </c:pt>
                <c:pt idx="2659">
                  <c:v>58371</c:v>
                </c:pt>
                <c:pt idx="2660">
                  <c:v>58378</c:v>
                </c:pt>
                <c:pt idx="2661">
                  <c:v>58385</c:v>
                </c:pt>
                <c:pt idx="2662">
                  <c:v>58392</c:v>
                </c:pt>
                <c:pt idx="2663">
                  <c:v>58399</c:v>
                </c:pt>
                <c:pt idx="2664">
                  <c:v>58407</c:v>
                </c:pt>
                <c:pt idx="2665">
                  <c:v>58413</c:v>
                </c:pt>
                <c:pt idx="2666">
                  <c:v>58420</c:v>
                </c:pt>
                <c:pt idx="2667">
                  <c:v>58427</c:v>
                </c:pt>
                <c:pt idx="2668">
                  <c:v>58438</c:v>
                </c:pt>
                <c:pt idx="2669">
                  <c:v>58442</c:v>
                </c:pt>
                <c:pt idx="2670">
                  <c:v>58448</c:v>
                </c:pt>
                <c:pt idx="2671">
                  <c:v>58455</c:v>
                </c:pt>
                <c:pt idx="2672">
                  <c:v>58462</c:v>
                </c:pt>
                <c:pt idx="2673">
                  <c:v>58469</c:v>
                </c:pt>
                <c:pt idx="2674">
                  <c:v>58476</c:v>
                </c:pt>
                <c:pt idx="2675">
                  <c:v>58483</c:v>
                </c:pt>
                <c:pt idx="2676">
                  <c:v>58490</c:v>
                </c:pt>
                <c:pt idx="2677">
                  <c:v>58497</c:v>
                </c:pt>
                <c:pt idx="2678">
                  <c:v>58504</c:v>
                </c:pt>
                <c:pt idx="2679">
                  <c:v>58511</c:v>
                </c:pt>
                <c:pt idx="2680">
                  <c:v>58518</c:v>
                </c:pt>
                <c:pt idx="2681">
                  <c:v>58525</c:v>
                </c:pt>
                <c:pt idx="2682">
                  <c:v>58532</c:v>
                </c:pt>
                <c:pt idx="2683">
                  <c:v>58539</c:v>
                </c:pt>
                <c:pt idx="2684">
                  <c:v>58546</c:v>
                </c:pt>
                <c:pt idx="2685">
                  <c:v>58553</c:v>
                </c:pt>
                <c:pt idx="2686">
                  <c:v>58560</c:v>
                </c:pt>
                <c:pt idx="2687">
                  <c:v>58567</c:v>
                </c:pt>
                <c:pt idx="2688">
                  <c:v>58574</c:v>
                </c:pt>
                <c:pt idx="2689">
                  <c:v>58581</c:v>
                </c:pt>
                <c:pt idx="2690">
                  <c:v>58588</c:v>
                </c:pt>
                <c:pt idx="2691">
                  <c:v>58595</c:v>
                </c:pt>
                <c:pt idx="2692">
                  <c:v>58602</c:v>
                </c:pt>
                <c:pt idx="2693">
                  <c:v>58609</c:v>
                </c:pt>
                <c:pt idx="2694">
                  <c:v>58616</c:v>
                </c:pt>
                <c:pt idx="2695">
                  <c:v>58623</c:v>
                </c:pt>
                <c:pt idx="2696">
                  <c:v>58630</c:v>
                </c:pt>
                <c:pt idx="2697">
                  <c:v>58637</c:v>
                </c:pt>
                <c:pt idx="2698">
                  <c:v>58644</c:v>
                </c:pt>
                <c:pt idx="2699">
                  <c:v>58651</c:v>
                </c:pt>
                <c:pt idx="2700">
                  <c:v>58658</c:v>
                </c:pt>
                <c:pt idx="2701">
                  <c:v>58665</c:v>
                </c:pt>
                <c:pt idx="2702">
                  <c:v>58672</c:v>
                </c:pt>
                <c:pt idx="2703">
                  <c:v>58679</c:v>
                </c:pt>
                <c:pt idx="2704">
                  <c:v>58686</c:v>
                </c:pt>
                <c:pt idx="2705">
                  <c:v>58693</c:v>
                </c:pt>
                <c:pt idx="2706">
                  <c:v>58700</c:v>
                </c:pt>
                <c:pt idx="2707">
                  <c:v>58707</c:v>
                </c:pt>
                <c:pt idx="2708">
                  <c:v>58714</c:v>
                </c:pt>
                <c:pt idx="2709">
                  <c:v>58721</c:v>
                </c:pt>
                <c:pt idx="2710">
                  <c:v>58728</c:v>
                </c:pt>
                <c:pt idx="2711">
                  <c:v>58735</c:v>
                </c:pt>
                <c:pt idx="2712">
                  <c:v>58742</c:v>
                </c:pt>
                <c:pt idx="2713">
                  <c:v>58749</c:v>
                </c:pt>
                <c:pt idx="2714">
                  <c:v>58757</c:v>
                </c:pt>
                <c:pt idx="2715">
                  <c:v>58763</c:v>
                </c:pt>
                <c:pt idx="2716">
                  <c:v>58771</c:v>
                </c:pt>
                <c:pt idx="2717">
                  <c:v>58777</c:v>
                </c:pt>
                <c:pt idx="2718">
                  <c:v>58784</c:v>
                </c:pt>
                <c:pt idx="2719">
                  <c:v>58791</c:v>
                </c:pt>
                <c:pt idx="2720">
                  <c:v>58798</c:v>
                </c:pt>
                <c:pt idx="2721">
                  <c:v>58810</c:v>
                </c:pt>
                <c:pt idx="2722">
                  <c:v>58813</c:v>
                </c:pt>
                <c:pt idx="2723">
                  <c:v>58820</c:v>
                </c:pt>
                <c:pt idx="2724">
                  <c:v>58827</c:v>
                </c:pt>
                <c:pt idx="2725">
                  <c:v>58834</c:v>
                </c:pt>
                <c:pt idx="2726">
                  <c:v>58841</c:v>
                </c:pt>
                <c:pt idx="2727">
                  <c:v>58848</c:v>
                </c:pt>
                <c:pt idx="2728">
                  <c:v>58855</c:v>
                </c:pt>
                <c:pt idx="2729">
                  <c:v>58862</c:v>
                </c:pt>
                <c:pt idx="2730">
                  <c:v>58869</c:v>
                </c:pt>
                <c:pt idx="2731">
                  <c:v>58876</c:v>
                </c:pt>
                <c:pt idx="2732">
                  <c:v>58883</c:v>
                </c:pt>
                <c:pt idx="2733">
                  <c:v>58890</c:v>
                </c:pt>
                <c:pt idx="2734">
                  <c:v>58897</c:v>
                </c:pt>
                <c:pt idx="2735">
                  <c:v>58908</c:v>
                </c:pt>
                <c:pt idx="2736">
                  <c:v>58911</c:v>
                </c:pt>
                <c:pt idx="2737">
                  <c:v>58918</c:v>
                </c:pt>
                <c:pt idx="2738">
                  <c:v>58925</c:v>
                </c:pt>
                <c:pt idx="2739">
                  <c:v>58932</c:v>
                </c:pt>
                <c:pt idx="2740">
                  <c:v>58939</c:v>
                </c:pt>
                <c:pt idx="2741">
                  <c:v>58946</c:v>
                </c:pt>
                <c:pt idx="2742">
                  <c:v>58953</c:v>
                </c:pt>
                <c:pt idx="2743">
                  <c:v>58960</c:v>
                </c:pt>
                <c:pt idx="2744">
                  <c:v>58967</c:v>
                </c:pt>
                <c:pt idx="2745">
                  <c:v>58974</c:v>
                </c:pt>
                <c:pt idx="2746">
                  <c:v>58981</c:v>
                </c:pt>
                <c:pt idx="2747">
                  <c:v>58988</c:v>
                </c:pt>
                <c:pt idx="2748">
                  <c:v>58995</c:v>
                </c:pt>
                <c:pt idx="2749">
                  <c:v>59002</c:v>
                </c:pt>
                <c:pt idx="2750">
                  <c:v>59009</c:v>
                </c:pt>
                <c:pt idx="2751">
                  <c:v>59016</c:v>
                </c:pt>
                <c:pt idx="2752">
                  <c:v>59023</c:v>
                </c:pt>
                <c:pt idx="2753">
                  <c:v>59030</c:v>
                </c:pt>
                <c:pt idx="2754">
                  <c:v>59037</c:v>
                </c:pt>
                <c:pt idx="2755">
                  <c:v>59044</c:v>
                </c:pt>
                <c:pt idx="2756">
                  <c:v>59051</c:v>
                </c:pt>
                <c:pt idx="2757">
                  <c:v>59058</c:v>
                </c:pt>
                <c:pt idx="2758">
                  <c:v>59065</c:v>
                </c:pt>
                <c:pt idx="2759">
                  <c:v>59072</c:v>
                </c:pt>
                <c:pt idx="2760">
                  <c:v>59079</c:v>
                </c:pt>
                <c:pt idx="2761">
                  <c:v>59086</c:v>
                </c:pt>
                <c:pt idx="2762">
                  <c:v>59093</c:v>
                </c:pt>
                <c:pt idx="2763">
                  <c:v>59100</c:v>
                </c:pt>
                <c:pt idx="2764">
                  <c:v>59107</c:v>
                </c:pt>
                <c:pt idx="2765">
                  <c:v>59114</c:v>
                </c:pt>
                <c:pt idx="2766">
                  <c:v>59124</c:v>
                </c:pt>
                <c:pt idx="2767">
                  <c:v>59128</c:v>
                </c:pt>
                <c:pt idx="2768">
                  <c:v>59135</c:v>
                </c:pt>
                <c:pt idx="2769">
                  <c:v>59142</c:v>
                </c:pt>
                <c:pt idx="2770">
                  <c:v>59149</c:v>
                </c:pt>
                <c:pt idx="2771">
                  <c:v>59156</c:v>
                </c:pt>
                <c:pt idx="2772">
                  <c:v>59163</c:v>
                </c:pt>
                <c:pt idx="2773">
                  <c:v>59170</c:v>
                </c:pt>
                <c:pt idx="2774">
                  <c:v>59177</c:v>
                </c:pt>
                <c:pt idx="2775">
                  <c:v>59184</c:v>
                </c:pt>
                <c:pt idx="2776">
                  <c:v>59191</c:v>
                </c:pt>
                <c:pt idx="2777">
                  <c:v>59198</c:v>
                </c:pt>
                <c:pt idx="2778">
                  <c:v>59205</c:v>
                </c:pt>
                <c:pt idx="2779">
                  <c:v>59212</c:v>
                </c:pt>
                <c:pt idx="2780">
                  <c:v>59219</c:v>
                </c:pt>
                <c:pt idx="2781">
                  <c:v>59226</c:v>
                </c:pt>
                <c:pt idx="2782">
                  <c:v>59233</c:v>
                </c:pt>
                <c:pt idx="2783">
                  <c:v>59240</c:v>
                </c:pt>
                <c:pt idx="2784">
                  <c:v>59247</c:v>
                </c:pt>
                <c:pt idx="2785">
                  <c:v>59258</c:v>
                </c:pt>
                <c:pt idx="2786">
                  <c:v>59261</c:v>
                </c:pt>
                <c:pt idx="2787">
                  <c:v>59268</c:v>
                </c:pt>
                <c:pt idx="2788">
                  <c:v>59275</c:v>
                </c:pt>
                <c:pt idx="2789">
                  <c:v>59282</c:v>
                </c:pt>
                <c:pt idx="2790">
                  <c:v>59289</c:v>
                </c:pt>
                <c:pt idx="2791">
                  <c:v>59296</c:v>
                </c:pt>
                <c:pt idx="2792">
                  <c:v>59303</c:v>
                </c:pt>
                <c:pt idx="2793">
                  <c:v>59310</c:v>
                </c:pt>
                <c:pt idx="2794">
                  <c:v>59317</c:v>
                </c:pt>
                <c:pt idx="2795">
                  <c:v>59324</c:v>
                </c:pt>
                <c:pt idx="2796">
                  <c:v>59331</c:v>
                </c:pt>
                <c:pt idx="2797">
                  <c:v>59338</c:v>
                </c:pt>
                <c:pt idx="2798">
                  <c:v>59345</c:v>
                </c:pt>
                <c:pt idx="2799">
                  <c:v>59352</c:v>
                </c:pt>
                <c:pt idx="2800">
                  <c:v>59359</c:v>
                </c:pt>
                <c:pt idx="2801">
                  <c:v>59366</c:v>
                </c:pt>
                <c:pt idx="2802">
                  <c:v>59373</c:v>
                </c:pt>
                <c:pt idx="2803">
                  <c:v>59380</c:v>
                </c:pt>
                <c:pt idx="2804">
                  <c:v>59387</c:v>
                </c:pt>
                <c:pt idx="2805">
                  <c:v>59394</c:v>
                </c:pt>
                <c:pt idx="2806">
                  <c:v>59401</c:v>
                </c:pt>
                <c:pt idx="2807">
                  <c:v>59408</c:v>
                </c:pt>
                <c:pt idx="2808">
                  <c:v>59415</c:v>
                </c:pt>
                <c:pt idx="2809">
                  <c:v>59422</c:v>
                </c:pt>
                <c:pt idx="2810">
                  <c:v>59429</c:v>
                </c:pt>
                <c:pt idx="2811">
                  <c:v>59436</c:v>
                </c:pt>
                <c:pt idx="2812">
                  <c:v>59443</c:v>
                </c:pt>
                <c:pt idx="2813">
                  <c:v>59450</c:v>
                </c:pt>
                <c:pt idx="2814">
                  <c:v>59457</c:v>
                </c:pt>
                <c:pt idx="2815">
                  <c:v>59464</c:v>
                </c:pt>
                <c:pt idx="2816">
                  <c:v>59471</c:v>
                </c:pt>
                <c:pt idx="2817">
                  <c:v>59478</c:v>
                </c:pt>
                <c:pt idx="2818">
                  <c:v>59488</c:v>
                </c:pt>
                <c:pt idx="2819">
                  <c:v>59492</c:v>
                </c:pt>
                <c:pt idx="2820">
                  <c:v>59499</c:v>
                </c:pt>
                <c:pt idx="2821">
                  <c:v>59506</c:v>
                </c:pt>
                <c:pt idx="2822">
                  <c:v>59513</c:v>
                </c:pt>
                <c:pt idx="2823">
                  <c:v>59520</c:v>
                </c:pt>
                <c:pt idx="2824">
                  <c:v>59527</c:v>
                </c:pt>
                <c:pt idx="2825">
                  <c:v>59534</c:v>
                </c:pt>
                <c:pt idx="2826">
                  <c:v>59541</c:v>
                </c:pt>
                <c:pt idx="2827">
                  <c:v>59548</c:v>
                </c:pt>
                <c:pt idx="2828">
                  <c:v>59555</c:v>
                </c:pt>
                <c:pt idx="2829">
                  <c:v>59562</c:v>
                </c:pt>
                <c:pt idx="2830">
                  <c:v>59569</c:v>
                </c:pt>
                <c:pt idx="2831">
                  <c:v>59576</c:v>
                </c:pt>
                <c:pt idx="2832">
                  <c:v>59583</c:v>
                </c:pt>
                <c:pt idx="2833">
                  <c:v>59590</c:v>
                </c:pt>
                <c:pt idx="2834">
                  <c:v>59597</c:v>
                </c:pt>
                <c:pt idx="2835">
                  <c:v>59604</c:v>
                </c:pt>
                <c:pt idx="2836">
                  <c:v>59611</c:v>
                </c:pt>
                <c:pt idx="2837">
                  <c:v>59618</c:v>
                </c:pt>
                <c:pt idx="2838">
                  <c:v>59625</c:v>
                </c:pt>
                <c:pt idx="2839">
                  <c:v>59632</c:v>
                </c:pt>
                <c:pt idx="2840">
                  <c:v>59643</c:v>
                </c:pt>
                <c:pt idx="2841">
                  <c:v>59646</c:v>
                </c:pt>
                <c:pt idx="2842">
                  <c:v>59653</c:v>
                </c:pt>
                <c:pt idx="2843">
                  <c:v>59660</c:v>
                </c:pt>
                <c:pt idx="2844">
                  <c:v>59667</c:v>
                </c:pt>
                <c:pt idx="2845">
                  <c:v>59674</c:v>
                </c:pt>
                <c:pt idx="2846">
                  <c:v>59681</c:v>
                </c:pt>
                <c:pt idx="2847">
                  <c:v>59688</c:v>
                </c:pt>
                <c:pt idx="2848">
                  <c:v>59695</c:v>
                </c:pt>
                <c:pt idx="2849">
                  <c:v>59702</c:v>
                </c:pt>
                <c:pt idx="2850">
                  <c:v>59709</c:v>
                </c:pt>
                <c:pt idx="2851">
                  <c:v>59716</c:v>
                </c:pt>
                <c:pt idx="2852">
                  <c:v>59723</c:v>
                </c:pt>
                <c:pt idx="2853">
                  <c:v>59730</c:v>
                </c:pt>
                <c:pt idx="2854">
                  <c:v>59737</c:v>
                </c:pt>
                <c:pt idx="2855">
                  <c:v>59744</c:v>
                </c:pt>
                <c:pt idx="2856">
                  <c:v>59751</c:v>
                </c:pt>
                <c:pt idx="2857">
                  <c:v>59758</c:v>
                </c:pt>
                <c:pt idx="2858">
                  <c:v>59765</c:v>
                </c:pt>
                <c:pt idx="2859">
                  <c:v>59772</c:v>
                </c:pt>
                <c:pt idx="2860">
                  <c:v>59779</c:v>
                </c:pt>
                <c:pt idx="2861">
                  <c:v>59786</c:v>
                </c:pt>
                <c:pt idx="2862">
                  <c:v>59793</c:v>
                </c:pt>
                <c:pt idx="2863">
                  <c:v>59800</c:v>
                </c:pt>
                <c:pt idx="2864">
                  <c:v>59807</c:v>
                </c:pt>
                <c:pt idx="2865">
                  <c:v>59814</c:v>
                </c:pt>
                <c:pt idx="2866">
                  <c:v>59821</c:v>
                </c:pt>
                <c:pt idx="2867">
                  <c:v>59828</c:v>
                </c:pt>
                <c:pt idx="2868">
                  <c:v>59835</c:v>
                </c:pt>
                <c:pt idx="2869">
                  <c:v>59842</c:v>
                </c:pt>
                <c:pt idx="2870">
                  <c:v>59849</c:v>
                </c:pt>
                <c:pt idx="2871">
                  <c:v>59856</c:v>
                </c:pt>
                <c:pt idx="2872">
                  <c:v>59863</c:v>
                </c:pt>
                <c:pt idx="2873">
                  <c:v>59870</c:v>
                </c:pt>
                <c:pt idx="2874">
                  <c:v>59877</c:v>
                </c:pt>
                <c:pt idx="2875">
                  <c:v>59884</c:v>
                </c:pt>
                <c:pt idx="2876">
                  <c:v>59891</c:v>
                </c:pt>
                <c:pt idx="2877">
                  <c:v>59901</c:v>
                </c:pt>
                <c:pt idx="2878">
                  <c:v>59908</c:v>
                </c:pt>
                <c:pt idx="2879">
                  <c:v>59915</c:v>
                </c:pt>
                <c:pt idx="2880">
                  <c:v>59923</c:v>
                </c:pt>
                <c:pt idx="2881">
                  <c:v>59929</c:v>
                </c:pt>
                <c:pt idx="2882">
                  <c:v>59936</c:v>
                </c:pt>
                <c:pt idx="2883">
                  <c:v>59943</c:v>
                </c:pt>
                <c:pt idx="2884">
                  <c:v>59951</c:v>
                </c:pt>
                <c:pt idx="2885">
                  <c:v>59957</c:v>
                </c:pt>
                <c:pt idx="2886">
                  <c:v>59964</c:v>
                </c:pt>
                <c:pt idx="2887">
                  <c:v>59971</c:v>
                </c:pt>
                <c:pt idx="2888">
                  <c:v>59978</c:v>
                </c:pt>
                <c:pt idx="2889">
                  <c:v>59985</c:v>
                </c:pt>
                <c:pt idx="2890">
                  <c:v>59992</c:v>
                </c:pt>
                <c:pt idx="2891">
                  <c:v>60001</c:v>
                </c:pt>
                <c:pt idx="2892">
                  <c:v>60006</c:v>
                </c:pt>
                <c:pt idx="2893">
                  <c:v>60013</c:v>
                </c:pt>
                <c:pt idx="2894">
                  <c:v>60020</c:v>
                </c:pt>
                <c:pt idx="2895">
                  <c:v>60028</c:v>
                </c:pt>
                <c:pt idx="2896">
                  <c:v>60034</c:v>
                </c:pt>
                <c:pt idx="2897">
                  <c:v>60041</c:v>
                </c:pt>
                <c:pt idx="2898">
                  <c:v>60049</c:v>
                </c:pt>
                <c:pt idx="2899">
                  <c:v>60055</c:v>
                </c:pt>
                <c:pt idx="2900">
                  <c:v>60062</c:v>
                </c:pt>
                <c:pt idx="2901">
                  <c:v>60069</c:v>
                </c:pt>
                <c:pt idx="2902">
                  <c:v>60076</c:v>
                </c:pt>
                <c:pt idx="2903">
                  <c:v>60083</c:v>
                </c:pt>
                <c:pt idx="2904">
                  <c:v>60090</c:v>
                </c:pt>
                <c:pt idx="2905">
                  <c:v>60097</c:v>
                </c:pt>
                <c:pt idx="2906">
                  <c:v>60104</c:v>
                </c:pt>
                <c:pt idx="2907">
                  <c:v>60111</c:v>
                </c:pt>
                <c:pt idx="2908">
                  <c:v>60118</c:v>
                </c:pt>
                <c:pt idx="2909">
                  <c:v>60125</c:v>
                </c:pt>
                <c:pt idx="2910">
                  <c:v>60132</c:v>
                </c:pt>
                <c:pt idx="2911">
                  <c:v>60140</c:v>
                </c:pt>
                <c:pt idx="2912">
                  <c:v>60147</c:v>
                </c:pt>
                <c:pt idx="2913">
                  <c:v>60153</c:v>
                </c:pt>
                <c:pt idx="2914">
                  <c:v>60160</c:v>
                </c:pt>
                <c:pt idx="2915">
                  <c:v>60167</c:v>
                </c:pt>
                <c:pt idx="2916">
                  <c:v>60174</c:v>
                </c:pt>
                <c:pt idx="2917">
                  <c:v>60181</c:v>
                </c:pt>
                <c:pt idx="2918">
                  <c:v>60189</c:v>
                </c:pt>
                <c:pt idx="2919">
                  <c:v>60195</c:v>
                </c:pt>
                <c:pt idx="2920">
                  <c:v>60202</c:v>
                </c:pt>
                <c:pt idx="2921">
                  <c:v>60209</c:v>
                </c:pt>
                <c:pt idx="2922">
                  <c:v>60216</c:v>
                </c:pt>
                <c:pt idx="2923">
                  <c:v>60223</c:v>
                </c:pt>
                <c:pt idx="2924">
                  <c:v>60230</c:v>
                </c:pt>
                <c:pt idx="2925">
                  <c:v>60237</c:v>
                </c:pt>
                <c:pt idx="2926">
                  <c:v>60244</c:v>
                </c:pt>
                <c:pt idx="2927">
                  <c:v>60251</c:v>
                </c:pt>
                <c:pt idx="2928">
                  <c:v>60258</c:v>
                </c:pt>
                <c:pt idx="2929">
                  <c:v>60267</c:v>
                </c:pt>
                <c:pt idx="2930">
                  <c:v>60274</c:v>
                </c:pt>
                <c:pt idx="2931">
                  <c:v>60281</c:v>
                </c:pt>
                <c:pt idx="2932">
                  <c:v>60288</c:v>
                </c:pt>
                <c:pt idx="2933">
                  <c:v>60295</c:v>
                </c:pt>
                <c:pt idx="2934">
                  <c:v>60302</c:v>
                </c:pt>
                <c:pt idx="2935">
                  <c:v>60309</c:v>
                </c:pt>
                <c:pt idx="2936">
                  <c:v>60316</c:v>
                </c:pt>
                <c:pt idx="2937">
                  <c:v>60323</c:v>
                </c:pt>
                <c:pt idx="2938">
                  <c:v>60330</c:v>
                </c:pt>
                <c:pt idx="2939">
                  <c:v>60337</c:v>
                </c:pt>
                <c:pt idx="2940">
                  <c:v>60344</c:v>
                </c:pt>
                <c:pt idx="2941">
                  <c:v>60351</c:v>
                </c:pt>
                <c:pt idx="2942">
                  <c:v>60359</c:v>
                </c:pt>
                <c:pt idx="2943">
                  <c:v>60366</c:v>
                </c:pt>
                <c:pt idx="2944">
                  <c:v>60373</c:v>
                </c:pt>
                <c:pt idx="2945">
                  <c:v>60380</c:v>
                </c:pt>
                <c:pt idx="2946">
                  <c:v>60387</c:v>
                </c:pt>
                <c:pt idx="2947">
                  <c:v>60394</c:v>
                </c:pt>
                <c:pt idx="2948">
                  <c:v>60401</c:v>
                </c:pt>
                <c:pt idx="2949">
                  <c:v>60408</c:v>
                </c:pt>
                <c:pt idx="2950">
                  <c:v>60415</c:v>
                </c:pt>
                <c:pt idx="2951">
                  <c:v>60422</c:v>
                </c:pt>
                <c:pt idx="2952">
                  <c:v>60429</c:v>
                </c:pt>
                <c:pt idx="2953">
                  <c:v>60436</c:v>
                </c:pt>
                <c:pt idx="2954">
                  <c:v>60443</c:v>
                </c:pt>
                <c:pt idx="2955">
                  <c:v>60450</c:v>
                </c:pt>
                <c:pt idx="2956">
                  <c:v>60457</c:v>
                </c:pt>
                <c:pt idx="2957">
                  <c:v>60464</c:v>
                </c:pt>
                <c:pt idx="2958">
                  <c:v>60471</c:v>
                </c:pt>
                <c:pt idx="2959">
                  <c:v>60478</c:v>
                </c:pt>
                <c:pt idx="2960">
                  <c:v>60485</c:v>
                </c:pt>
                <c:pt idx="2961">
                  <c:v>60492</c:v>
                </c:pt>
                <c:pt idx="2962">
                  <c:v>60499</c:v>
                </c:pt>
                <c:pt idx="2963">
                  <c:v>60506</c:v>
                </c:pt>
                <c:pt idx="2964">
                  <c:v>60513</c:v>
                </c:pt>
                <c:pt idx="2965">
                  <c:v>60520</c:v>
                </c:pt>
                <c:pt idx="2966">
                  <c:v>60527</c:v>
                </c:pt>
                <c:pt idx="2967">
                  <c:v>60534</c:v>
                </c:pt>
                <c:pt idx="2968">
                  <c:v>60541</c:v>
                </c:pt>
                <c:pt idx="2969">
                  <c:v>60548</c:v>
                </c:pt>
                <c:pt idx="2970">
                  <c:v>60555</c:v>
                </c:pt>
                <c:pt idx="2971">
                  <c:v>60562</c:v>
                </c:pt>
                <c:pt idx="2972">
                  <c:v>60569</c:v>
                </c:pt>
                <c:pt idx="2973">
                  <c:v>60576</c:v>
                </c:pt>
                <c:pt idx="2974">
                  <c:v>60583</c:v>
                </c:pt>
                <c:pt idx="2975">
                  <c:v>60590</c:v>
                </c:pt>
                <c:pt idx="2976">
                  <c:v>60598</c:v>
                </c:pt>
                <c:pt idx="2977">
                  <c:v>60604</c:v>
                </c:pt>
                <c:pt idx="2978">
                  <c:v>60611</c:v>
                </c:pt>
                <c:pt idx="2979">
                  <c:v>60618</c:v>
                </c:pt>
                <c:pt idx="2980">
                  <c:v>60625</c:v>
                </c:pt>
                <c:pt idx="2981">
                  <c:v>60632</c:v>
                </c:pt>
                <c:pt idx="2982">
                  <c:v>60639</c:v>
                </c:pt>
                <c:pt idx="2983">
                  <c:v>60646</c:v>
                </c:pt>
                <c:pt idx="2984">
                  <c:v>60653</c:v>
                </c:pt>
                <c:pt idx="2985">
                  <c:v>60660</c:v>
                </c:pt>
                <c:pt idx="2986">
                  <c:v>60667</c:v>
                </c:pt>
                <c:pt idx="2987">
                  <c:v>60674</c:v>
                </c:pt>
                <c:pt idx="2988">
                  <c:v>60681</c:v>
                </c:pt>
                <c:pt idx="2989">
                  <c:v>60688</c:v>
                </c:pt>
                <c:pt idx="2990">
                  <c:v>60695</c:v>
                </c:pt>
                <c:pt idx="2991">
                  <c:v>60702</c:v>
                </c:pt>
                <c:pt idx="2992">
                  <c:v>60709</c:v>
                </c:pt>
                <c:pt idx="2993">
                  <c:v>60716</c:v>
                </c:pt>
                <c:pt idx="2994">
                  <c:v>60723</c:v>
                </c:pt>
                <c:pt idx="2995">
                  <c:v>60730</c:v>
                </c:pt>
                <c:pt idx="2996">
                  <c:v>60737</c:v>
                </c:pt>
                <c:pt idx="2997">
                  <c:v>60744</c:v>
                </c:pt>
                <c:pt idx="2998">
                  <c:v>60751</c:v>
                </c:pt>
                <c:pt idx="2999">
                  <c:v>60758</c:v>
                </c:pt>
                <c:pt idx="3000">
                  <c:v>60765</c:v>
                </c:pt>
                <c:pt idx="3001">
                  <c:v>60772</c:v>
                </c:pt>
                <c:pt idx="3002">
                  <c:v>60779</c:v>
                </c:pt>
                <c:pt idx="3003">
                  <c:v>60786</c:v>
                </c:pt>
                <c:pt idx="3004">
                  <c:v>60793</c:v>
                </c:pt>
                <c:pt idx="3005">
                  <c:v>60800</c:v>
                </c:pt>
                <c:pt idx="3006">
                  <c:v>60807</c:v>
                </c:pt>
                <c:pt idx="3007">
                  <c:v>60814</c:v>
                </c:pt>
                <c:pt idx="3008">
                  <c:v>60821</c:v>
                </c:pt>
                <c:pt idx="3009">
                  <c:v>60828</c:v>
                </c:pt>
                <c:pt idx="3010">
                  <c:v>60835</c:v>
                </c:pt>
                <c:pt idx="3011">
                  <c:v>60842</c:v>
                </c:pt>
                <c:pt idx="3012">
                  <c:v>60849</c:v>
                </c:pt>
                <c:pt idx="3013">
                  <c:v>60856</c:v>
                </c:pt>
                <c:pt idx="3014">
                  <c:v>60863</c:v>
                </c:pt>
                <c:pt idx="3015">
                  <c:v>60870</c:v>
                </c:pt>
                <c:pt idx="3016">
                  <c:v>60877</c:v>
                </c:pt>
                <c:pt idx="3017">
                  <c:v>60884</c:v>
                </c:pt>
                <c:pt idx="3018">
                  <c:v>60891</c:v>
                </c:pt>
                <c:pt idx="3019">
                  <c:v>60898</c:v>
                </c:pt>
                <c:pt idx="3020">
                  <c:v>60905</c:v>
                </c:pt>
                <c:pt idx="3021">
                  <c:v>60912</c:v>
                </c:pt>
                <c:pt idx="3022">
                  <c:v>60919</c:v>
                </c:pt>
                <c:pt idx="3023">
                  <c:v>60926</c:v>
                </c:pt>
                <c:pt idx="3024">
                  <c:v>60933</c:v>
                </c:pt>
                <c:pt idx="3025">
                  <c:v>60940</c:v>
                </c:pt>
                <c:pt idx="3026">
                  <c:v>60948</c:v>
                </c:pt>
                <c:pt idx="3027">
                  <c:v>60954</c:v>
                </c:pt>
                <c:pt idx="3028">
                  <c:v>60962</c:v>
                </c:pt>
                <c:pt idx="3029">
                  <c:v>60968</c:v>
                </c:pt>
                <c:pt idx="3030">
                  <c:v>60975</c:v>
                </c:pt>
                <c:pt idx="3031">
                  <c:v>60982</c:v>
                </c:pt>
                <c:pt idx="3032">
                  <c:v>60989</c:v>
                </c:pt>
                <c:pt idx="3033">
                  <c:v>61001</c:v>
                </c:pt>
                <c:pt idx="3034">
                  <c:v>61004</c:v>
                </c:pt>
                <c:pt idx="3035">
                  <c:v>61011</c:v>
                </c:pt>
                <c:pt idx="3036">
                  <c:v>61018</c:v>
                </c:pt>
                <c:pt idx="3037">
                  <c:v>61025</c:v>
                </c:pt>
                <c:pt idx="3038">
                  <c:v>61032</c:v>
                </c:pt>
                <c:pt idx="3039">
                  <c:v>61039</c:v>
                </c:pt>
                <c:pt idx="3040">
                  <c:v>61046</c:v>
                </c:pt>
                <c:pt idx="3041">
                  <c:v>61053</c:v>
                </c:pt>
                <c:pt idx="3042">
                  <c:v>61060</c:v>
                </c:pt>
                <c:pt idx="3043">
                  <c:v>61067</c:v>
                </c:pt>
                <c:pt idx="3044">
                  <c:v>61074</c:v>
                </c:pt>
                <c:pt idx="3045">
                  <c:v>61081</c:v>
                </c:pt>
                <c:pt idx="3046">
                  <c:v>61092</c:v>
                </c:pt>
                <c:pt idx="3047">
                  <c:v>61095</c:v>
                </c:pt>
                <c:pt idx="3048">
                  <c:v>61102</c:v>
                </c:pt>
                <c:pt idx="3049">
                  <c:v>61109</c:v>
                </c:pt>
                <c:pt idx="3050">
                  <c:v>61116</c:v>
                </c:pt>
                <c:pt idx="3051">
                  <c:v>61123</c:v>
                </c:pt>
                <c:pt idx="3052">
                  <c:v>61130</c:v>
                </c:pt>
                <c:pt idx="3053">
                  <c:v>61137</c:v>
                </c:pt>
                <c:pt idx="3054">
                  <c:v>61144</c:v>
                </c:pt>
                <c:pt idx="3055">
                  <c:v>61151</c:v>
                </c:pt>
                <c:pt idx="3056">
                  <c:v>61158</c:v>
                </c:pt>
                <c:pt idx="3057">
                  <c:v>61165</c:v>
                </c:pt>
                <c:pt idx="3058">
                  <c:v>61172</c:v>
                </c:pt>
                <c:pt idx="3059">
                  <c:v>61179</c:v>
                </c:pt>
                <c:pt idx="3060">
                  <c:v>61186</c:v>
                </c:pt>
                <c:pt idx="3061">
                  <c:v>61193</c:v>
                </c:pt>
                <c:pt idx="3062">
                  <c:v>61200</c:v>
                </c:pt>
                <c:pt idx="3063">
                  <c:v>61207</c:v>
                </c:pt>
                <c:pt idx="3064">
                  <c:v>61214</c:v>
                </c:pt>
                <c:pt idx="3065">
                  <c:v>61221</c:v>
                </c:pt>
                <c:pt idx="3066">
                  <c:v>61228</c:v>
                </c:pt>
                <c:pt idx="3067">
                  <c:v>61235</c:v>
                </c:pt>
                <c:pt idx="3068">
                  <c:v>61242</c:v>
                </c:pt>
                <c:pt idx="3069">
                  <c:v>61249</c:v>
                </c:pt>
                <c:pt idx="3070">
                  <c:v>61256</c:v>
                </c:pt>
                <c:pt idx="3071">
                  <c:v>61263</c:v>
                </c:pt>
                <c:pt idx="3072">
                  <c:v>61270</c:v>
                </c:pt>
                <c:pt idx="3073">
                  <c:v>61277</c:v>
                </c:pt>
                <c:pt idx="3074">
                  <c:v>61284</c:v>
                </c:pt>
                <c:pt idx="3075">
                  <c:v>61291</c:v>
                </c:pt>
                <c:pt idx="3076">
                  <c:v>61298</c:v>
                </c:pt>
                <c:pt idx="3077">
                  <c:v>61305</c:v>
                </c:pt>
                <c:pt idx="3078">
                  <c:v>61315</c:v>
                </c:pt>
                <c:pt idx="3079">
                  <c:v>61319</c:v>
                </c:pt>
                <c:pt idx="3080">
                  <c:v>61326</c:v>
                </c:pt>
                <c:pt idx="3081">
                  <c:v>61333</c:v>
                </c:pt>
                <c:pt idx="3082">
                  <c:v>61340</c:v>
                </c:pt>
                <c:pt idx="3083">
                  <c:v>61347</c:v>
                </c:pt>
                <c:pt idx="3084">
                  <c:v>61354</c:v>
                </c:pt>
                <c:pt idx="3085">
                  <c:v>61361</c:v>
                </c:pt>
                <c:pt idx="3086">
                  <c:v>61368</c:v>
                </c:pt>
                <c:pt idx="3087">
                  <c:v>61375</c:v>
                </c:pt>
                <c:pt idx="3088">
                  <c:v>61382</c:v>
                </c:pt>
                <c:pt idx="3089">
                  <c:v>61389</c:v>
                </c:pt>
                <c:pt idx="3090">
                  <c:v>61396</c:v>
                </c:pt>
                <c:pt idx="3091">
                  <c:v>61403</c:v>
                </c:pt>
                <c:pt idx="3092">
                  <c:v>61410</c:v>
                </c:pt>
                <c:pt idx="3093">
                  <c:v>61417</c:v>
                </c:pt>
                <c:pt idx="3094">
                  <c:v>61424</c:v>
                </c:pt>
                <c:pt idx="3095">
                  <c:v>61431</c:v>
                </c:pt>
                <c:pt idx="3096">
                  <c:v>61438</c:v>
                </c:pt>
                <c:pt idx="3097">
                  <c:v>61445</c:v>
                </c:pt>
                <c:pt idx="3098">
                  <c:v>61452</c:v>
                </c:pt>
                <c:pt idx="3099">
                  <c:v>61459</c:v>
                </c:pt>
                <c:pt idx="3100">
                  <c:v>61466</c:v>
                </c:pt>
                <c:pt idx="3101">
                  <c:v>61477</c:v>
                </c:pt>
                <c:pt idx="3102">
                  <c:v>61480</c:v>
                </c:pt>
                <c:pt idx="3103">
                  <c:v>61487</c:v>
                </c:pt>
                <c:pt idx="3104">
                  <c:v>61494</c:v>
                </c:pt>
                <c:pt idx="3105">
                  <c:v>61501</c:v>
                </c:pt>
                <c:pt idx="3106">
                  <c:v>61508</c:v>
                </c:pt>
                <c:pt idx="3107">
                  <c:v>61515</c:v>
                </c:pt>
                <c:pt idx="3108">
                  <c:v>61522</c:v>
                </c:pt>
                <c:pt idx="3109">
                  <c:v>61529</c:v>
                </c:pt>
                <c:pt idx="3110">
                  <c:v>61536</c:v>
                </c:pt>
                <c:pt idx="3111">
                  <c:v>61543</c:v>
                </c:pt>
                <c:pt idx="3112">
                  <c:v>61550</c:v>
                </c:pt>
                <c:pt idx="3113">
                  <c:v>61557</c:v>
                </c:pt>
                <c:pt idx="3114">
                  <c:v>61564</c:v>
                </c:pt>
                <c:pt idx="3115">
                  <c:v>61571</c:v>
                </c:pt>
                <c:pt idx="3116">
                  <c:v>61578</c:v>
                </c:pt>
                <c:pt idx="3117">
                  <c:v>61585</c:v>
                </c:pt>
                <c:pt idx="3118">
                  <c:v>61592</c:v>
                </c:pt>
                <c:pt idx="3119">
                  <c:v>61599</c:v>
                </c:pt>
                <c:pt idx="3120">
                  <c:v>61606</c:v>
                </c:pt>
                <c:pt idx="3121">
                  <c:v>61613</c:v>
                </c:pt>
                <c:pt idx="3122">
                  <c:v>61620</c:v>
                </c:pt>
                <c:pt idx="3123">
                  <c:v>61627</c:v>
                </c:pt>
                <c:pt idx="3124">
                  <c:v>61634</c:v>
                </c:pt>
                <c:pt idx="3125">
                  <c:v>61641</c:v>
                </c:pt>
                <c:pt idx="3126">
                  <c:v>61648</c:v>
                </c:pt>
                <c:pt idx="3127">
                  <c:v>61655</c:v>
                </c:pt>
                <c:pt idx="3128">
                  <c:v>61662</c:v>
                </c:pt>
                <c:pt idx="3129">
                  <c:v>61669</c:v>
                </c:pt>
                <c:pt idx="3130">
                  <c:v>61676</c:v>
                </c:pt>
                <c:pt idx="3131">
                  <c:v>61683</c:v>
                </c:pt>
                <c:pt idx="3132">
                  <c:v>61690</c:v>
                </c:pt>
                <c:pt idx="3133">
                  <c:v>61697</c:v>
                </c:pt>
                <c:pt idx="3134">
                  <c:v>61704</c:v>
                </c:pt>
                <c:pt idx="3135">
                  <c:v>61711</c:v>
                </c:pt>
                <c:pt idx="3136">
                  <c:v>61718</c:v>
                </c:pt>
                <c:pt idx="3137">
                  <c:v>61728</c:v>
                </c:pt>
                <c:pt idx="3138">
                  <c:v>61735</c:v>
                </c:pt>
                <c:pt idx="3139">
                  <c:v>61742</c:v>
                </c:pt>
                <c:pt idx="3140">
                  <c:v>61750</c:v>
                </c:pt>
                <c:pt idx="3141">
                  <c:v>61756</c:v>
                </c:pt>
                <c:pt idx="3142">
                  <c:v>61763</c:v>
                </c:pt>
                <c:pt idx="3143">
                  <c:v>61770</c:v>
                </c:pt>
                <c:pt idx="3144">
                  <c:v>61778</c:v>
                </c:pt>
                <c:pt idx="3145">
                  <c:v>61784</c:v>
                </c:pt>
                <c:pt idx="3146">
                  <c:v>61791</c:v>
                </c:pt>
                <c:pt idx="3147">
                  <c:v>61798</c:v>
                </c:pt>
                <c:pt idx="3148">
                  <c:v>61805</c:v>
                </c:pt>
                <c:pt idx="3149">
                  <c:v>61812</c:v>
                </c:pt>
                <c:pt idx="3150">
                  <c:v>61819</c:v>
                </c:pt>
                <c:pt idx="3151">
                  <c:v>61826</c:v>
                </c:pt>
                <c:pt idx="3152">
                  <c:v>61835</c:v>
                </c:pt>
                <c:pt idx="3153">
                  <c:v>61840</c:v>
                </c:pt>
                <c:pt idx="3154">
                  <c:v>61847</c:v>
                </c:pt>
                <c:pt idx="3155">
                  <c:v>61855</c:v>
                </c:pt>
                <c:pt idx="3156">
                  <c:v>61861</c:v>
                </c:pt>
                <c:pt idx="3157">
                  <c:v>61868</c:v>
                </c:pt>
                <c:pt idx="3158">
                  <c:v>61876</c:v>
                </c:pt>
                <c:pt idx="3159">
                  <c:v>61882</c:v>
                </c:pt>
                <c:pt idx="3160">
                  <c:v>61889</c:v>
                </c:pt>
                <c:pt idx="3161">
                  <c:v>61896</c:v>
                </c:pt>
                <c:pt idx="3162">
                  <c:v>61903</c:v>
                </c:pt>
                <c:pt idx="3163">
                  <c:v>61910</c:v>
                </c:pt>
                <c:pt idx="3164">
                  <c:v>61917</c:v>
                </c:pt>
                <c:pt idx="3165">
                  <c:v>61924</c:v>
                </c:pt>
                <c:pt idx="3166">
                  <c:v>61931</c:v>
                </c:pt>
                <c:pt idx="3167">
                  <c:v>61938</c:v>
                </c:pt>
                <c:pt idx="3168">
                  <c:v>61945</c:v>
                </c:pt>
                <c:pt idx="3169">
                  <c:v>61952</c:v>
                </c:pt>
                <c:pt idx="3170">
                  <c:v>61959</c:v>
                </c:pt>
                <c:pt idx="3171">
                  <c:v>61967</c:v>
                </c:pt>
                <c:pt idx="3172">
                  <c:v>61974</c:v>
                </c:pt>
                <c:pt idx="3173">
                  <c:v>61980</c:v>
                </c:pt>
                <c:pt idx="3174">
                  <c:v>61987</c:v>
                </c:pt>
                <c:pt idx="3175">
                  <c:v>61994</c:v>
                </c:pt>
                <c:pt idx="3176">
                  <c:v>62001</c:v>
                </c:pt>
                <c:pt idx="3177">
                  <c:v>62008</c:v>
                </c:pt>
                <c:pt idx="3178">
                  <c:v>62016</c:v>
                </c:pt>
                <c:pt idx="3179">
                  <c:v>62022</c:v>
                </c:pt>
                <c:pt idx="3180">
                  <c:v>62029</c:v>
                </c:pt>
                <c:pt idx="3181">
                  <c:v>62036</c:v>
                </c:pt>
                <c:pt idx="3182">
                  <c:v>62044</c:v>
                </c:pt>
                <c:pt idx="3183">
                  <c:v>62050</c:v>
                </c:pt>
                <c:pt idx="3184">
                  <c:v>62057</c:v>
                </c:pt>
                <c:pt idx="3185">
                  <c:v>62064</c:v>
                </c:pt>
                <c:pt idx="3186">
                  <c:v>62071</c:v>
                </c:pt>
                <c:pt idx="3187">
                  <c:v>62078</c:v>
                </c:pt>
                <c:pt idx="3188">
                  <c:v>62085</c:v>
                </c:pt>
                <c:pt idx="3189">
                  <c:v>62093</c:v>
                </c:pt>
                <c:pt idx="3190">
                  <c:v>62100</c:v>
                </c:pt>
                <c:pt idx="3191">
                  <c:v>62107</c:v>
                </c:pt>
                <c:pt idx="3192">
                  <c:v>62114</c:v>
                </c:pt>
                <c:pt idx="3193">
                  <c:v>62121</c:v>
                </c:pt>
                <c:pt idx="3194">
                  <c:v>62128</c:v>
                </c:pt>
                <c:pt idx="3195">
                  <c:v>62135</c:v>
                </c:pt>
                <c:pt idx="3196">
                  <c:v>62142</c:v>
                </c:pt>
                <c:pt idx="3197">
                  <c:v>62149</c:v>
                </c:pt>
                <c:pt idx="3198">
                  <c:v>62156</c:v>
                </c:pt>
                <c:pt idx="3199">
                  <c:v>62163</c:v>
                </c:pt>
                <c:pt idx="3200">
                  <c:v>62170</c:v>
                </c:pt>
                <c:pt idx="3201">
                  <c:v>62177</c:v>
                </c:pt>
                <c:pt idx="3202">
                  <c:v>62186</c:v>
                </c:pt>
                <c:pt idx="3203">
                  <c:v>62193</c:v>
                </c:pt>
                <c:pt idx="3204">
                  <c:v>62200</c:v>
                </c:pt>
                <c:pt idx="3205">
                  <c:v>62207</c:v>
                </c:pt>
                <c:pt idx="3206">
                  <c:v>62214</c:v>
                </c:pt>
                <c:pt idx="3207">
                  <c:v>62221</c:v>
                </c:pt>
                <c:pt idx="3208">
                  <c:v>62228</c:v>
                </c:pt>
                <c:pt idx="3209">
                  <c:v>62235</c:v>
                </c:pt>
                <c:pt idx="3210">
                  <c:v>62242</c:v>
                </c:pt>
                <c:pt idx="3211">
                  <c:v>62249</c:v>
                </c:pt>
                <c:pt idx="3212">
                  <c:v>62256</c:v>
                </c:pt>
                <c:pt idx="3213">
                  <c:v>62263</c:v>
                </c:pt>
                <c:pt idx="3214">
                  <c:v>62270</c:v>
                </c:pt>
                <c:pt idx="3215">
                  <c:v>62277</c:v>
                </c:pt>
                <c:pt idx="3216">
                  <c:v>62284</c:v>
                </c:pt>
                <c:pt idx="3217">
                  <c:v>62291</c:v>
                </c:pt>
                <c:pt idx="3218">
                  <c:v>62298</c:v>
                </c:pt>
                <c:pt idx="3219">
                  <c:v>62305</c:v>
                </c:pt>
                <c:pt idx="3220">
                  <c:v>62312</c:v>
                </c:pt>
                <c:pt idx="3221">
                  <c:v>62319</c:v>
                </c:pt>
                <c:pt idx="3222">
                  <c:v>62326</c:v>
                </c:pt>
                <c:pt idx="3223">
                  <c:v>62333</c:v>
                </c:pt>
                <c:pt idx="3224">
                  <c:v>62340</c:v>
                </c:pt>
                <c:pt idx="3225">
                  <c:v>62347</c:v>
                </c:pt>
                <c:pt idx="3226">
                  <c:v>62354</c:v>
                </c:pt>
                <c:pt idx="3227">
                  <c:v>62361</c:v>
                </c:pt>
                <c:pt idx="3228">
                  <c:v>62368</c:v>
                </c:pt>
                <c:pt idx="3229">
                  <c:v>62375</c:v>
                </c:pt>
                <c:pt idx="3230">
                  <c:v>62382</c:v>
                </c:pt>
                <c:pt idx="3231">
                  <c:v>62389</c:v>
                </c:pt>
                <c:pt idx="3232">
                  <c:v>62396</c:v>
                </c:pt>
                <c:pt idx="3233">
                  <c:v>62403</c:v>
                </c:pt>
                <c:pt idx="3234">
                  <c:v>62410</c:v>
                </c:pt>
                <c:pt idx="3235">
                  <c:v>62417</c:v>
                </c:pt>
                <c:pt idx="3236">
                  <c:v>62425</c:v>
                </c:pt>
                <c:pt idx="3237">
                  <c:v>62431</c:v>
                </c:pt>
                <c:pt idx="3238">
                  <c:v>62438</c:v>
                </c:pt>
                <c:pt idx="3239">
                  <c:v>62445</c:v>
                </c:pt>
                <c:pt idx="3240">
                  <c:v>62456</c:v>
                </c:pt>
                <c:pt idx="3241">
                  <c:v>62460</c:v>
                </c:pt>
                <c:pt idx="3242">
                  <c:v>62466</c:v>
                </c:pt>
                <c:pt idx="3243">
                  <c:v>62473</c:v>
                </c:pt>
                <c:pt idx="3244">
                  <c:v>62480</c:v>
                </c:pt>
                <c:pt idx="3245">
                  <c:v>62487</c:v>
                </c:pt>
                <c:pt idx="3246">
                  <c:v>62494</c:v>
                </c:pt>
                <c:pt idx="3247">
                  <c:v>62501</c:v>
                </c:pt>
                <c:pt idx="3248">
                  <c:v>62508</c:v>
                </c:pt>
                <c:pt idx="3249">
                  <c:v>62515</c:v>
                </c:pt>
                <c:pt idx="3250">
                  <c:v>62522</c:v>
                </c:pt>
                <c:pt idx="3251">
                  <c:v>62529</c:v>
                </c:pt>
                <c:pt idx="3252">
                  <c:v>62536</c:v>
                </c:pt>
                <c:pt idx="3253">
                  <c:v>62543</c:v>
                </c:pt>
                <c:pt idx="3254">
                  <c:v>62550</c:v>
                </c:pt>
                <c:pt idx="3255">
                  <c:v>62557</c:v>
                </c:pt>
                <c:pt idx="3256">
                  <c:v>62564</c:v>
                </c:pt>
                <c:pt idx="3257">
                  <c:v>62571</c:v>
                </c:pt>
                <c:pt idx="3258">
                  <c:v>62578</c:v>
                </c:pt>
                <c:pt idx="3259">
                  <c:v>62585</c:v>
                </c:pt>
                <c:pt idx="3260">
                  <c:v>62592</c:v>
                </c:pt>
                <c:pt idx="3261">
                  <c:v>62599</c:v>
                </c:pt>
                <c:pt idx="3262">
                  <c:v>62606</c:v>
                </c:pt>
                <c:pt idx="3263">
                  <c:v>62613</c:v>
                </c:pt>
                <c:pt idx="3264">
                  <c:v>62620</c:v>
                </c:pt>
                <c:pt idx="3265">
                  <c:v>62627</c:v>
                </c:pt>
                <c:pt idx="3266">
                  <c:v>62634</c:v>
                </c:pt>
                <c:pt idx="3267">
                  <c:v>62641</c:v>
                </c:pt>
                <c:pt idx="3268">
                  <c:v>62648</c:v>
                </c:pt>
                <c:pt idx="3269">
                  <c:v>62655</c:v>
                </c:pt>
                <c:pt idx="3270">
                  <c:v>62662</c:v>
                </c:pt>
                <c:pt idx="3271">
                  <c:v>62669</c:v>
                </c:pt>
                <c:pt idx="3272">
                  <c:v>62676</c:v>
                </c:pt>
                <c:pt idx="3273">
                  <c:v>62683</c:v>
                </c:pt>
                <c:pt idx="3274">
                  <c:v>62690</c:v>
                </c:pt>
                <c:pt idx="3275">
                  <c:v>62697</c:v>
                </c:pt>
                <c:pt idx="3276">
                  <c:v>62704</c:v>
                </c:pt>
                <c:pt idx="3277">
                  <c:v>62711</c:v>
                </c:pt>
                <c:pt idx="3278">
                  <c:v>62718</c:v>
                </c:pt>
                <c:pt idx="3279">
                  <c:v>62725</c:v>
                </c:pt>
                <c:pt idx="3280">
                  <c:v>62732</c:v>
                </c:pt>
                <c:pt idx="3281">
                  <c:v>62739</c:v>
                </c:pt>
                <c:pt idx="3282">
                  <c:v>62746</c:v>
                </c:pt>
                <c:pt idx="3283">
                  <c:v>62753</c:v>
                </c:pt>
                <c:pt idx="3284">
                  <c:v>62760</c:v>
                </c:pt>
                <c:pt idx="3285">
                  <c:v>62767</c:v>
                </c:pt>
                <c:pt idx="3286">
                  <c:v>62774</c:v>
                </c:pt>
                <c:pt idx="3287">
                  <c:v>62781</c:v>
                </c:pt>
                <c:pt idx="3288">
                  <c:v>62789</c:v>
                </c:pt>
                <c:pt idx="3289">
                  <c:v>62795</c:v>
                </c:pt>
                <c:pt idx="3290">
                  <c:v>62802</c:v>
                </c:pt>
                <c:pt idx="3291">
                  <c:v>62809</c:v>
                </c:pt>
                <c:pt idx="3292">
                  <c:v>62816</c:v>
                </c:pt>
                <c:pt idx="3293">
                  <c:v>62823</c:v>
                </c:pt>
                <c:pt idx="3294">
                  <c:v>62830</c:v>
                </c:pt>
                <c:pt idx="3295">
                  <c:v>62837</c:v>
                </c:pt>
                <c:pt idx="3296">
                  <c:v>62844</c:v>
                </c:pt>
                <c:pt idx="3297">
                  <c:v>62851</c:v>
                </c:pt>
                <c:pt idx="3298">
                  <c:v>62858</c:v>
                </c:pt>
                <c:pt idx="3299">
                  <c:v>62865</c:v>
                </c:pt>
                <c:pt idx="3300">
                  <c:v>62872</c:v>
                </c:pt>
                <c:pt idx="3301">
                  <c:v>62879</c:v>
                </c:pt>
                <c:pt idx="3302">
                  <c:v>62886</c:v>
                </c:pt>
                <c:pt idx="3303">
                  <c:v>62893</c:v>
                </c:pt>
                <c:pt idx="3304">
                  <c:v>62900</c:v>
                </c:pt>
                <c:pt idx="3305">
                  <c:v>62907</c:v>
                </c:pt>
                <c:pt idx="3306">
                  <c:v>62914</c:v>
                </c:pt>
                <c:pt idx="3307">
                  <c:v>62921</c:v>
                </c:pt>
                <c:pt idx="3308">
                  <c:v>62928</c:v>
                </c:pt>
                <c:pt idx="3309">
                  <c:v>62935</c:v>
                </c:pt>
                <c:pt idx="3310">
                  <c:v>62942</c:v>
                </c:pt>
                <c:pt idx="3311">
                  <c:v>62949</c:v>
                </c:pt>
                <c:pt idx="3312">
                  <c:v>62956</c:v>
                </c:pt>
                <c:pt idx="3313">
                  <c:v>62963</c:v>
                </c:pt>
                <c:pt idx="3314">
                  <c:v>62970</c:v>
                </c:pt>
                <c:pt idx="3315">
                  <c:v>62977</c:v>
                </c:pt>
                <c:pt idx="3316">
                  <c:v>62984</c:v>
                </c:pt>
                <c:pt idx="3317">
                  <c:v>62991</c:v>
                </c:pt>
                <c:pt idx="3318">
                  <c:v>62998</c:v>
                </c:pt>
                <c:pt idx="3319">
                  <c:v>63005</c:v>
                </c:pt>
                <c:pt idx="3320">
                  <c:v>63012</c:v>
                </c:pt>
                <c:pt idx="3321">
                  <c:v>63019</c:v>
                </c:pt>
                <c:pt idx="3322">
                  <c:v>63026</c:v>
                </c:pt>
                <c:pt idx="3323">
                  <c:v>63033</c:v>
                </c:pt>
                <c:pt idx="3324">
                  <c:v>63040</c:v>
                </c:pt>
                <c:pt idx="3325">
                  <c:v>63047</c:v>
                </c:pt>
                <c:pt idx="3326">
                  <c:v>63054</c:v>
                </c:pt>
                <c:pt idx="3327">
                  <c:v>63061</c:v>
                </c:pt>
                <c:pt idx="3328">
                  <c:v>63068</c:v>
                </c:pt>
                <c:pt idx="3329">
                  <c:v>63075</c:v>
                </c:pt>
                <c:pt idx="3330">
                  <c:v>63082</c:v>
                </c:pt>
                <c:pt idx="3331">
                  <c:v>63089</c:v>
                </c:pt>
                <c:pt idx="3332">
                  <c:v>63096</c:v>
                </c:pt>
                <c:pt idx="3333">
                  <c:v>63103</c:v>
                </c:pt>
                <c:pt idx="3334">
                  <c:v>63110</c:v>
                </c:pt>
                <c:pt idx="3335">
                  <c:v>63117</c:v>
                </c:pt>
                <c:pt idx="3336">
                  <c:v>63124</c:v>
                </c:pt>
                <c:pt idx="3337">
                  <c:v>63131</c:v>
                </c:pt>
                <c:pt idx="3338">
                  <c:v>63138</c:v>
                </c:pt>
                <c:pt idx="3339">
                  <c:v>63145</c:v>
                </c:pt>
                <c:pt idx="3340">
                  <c:v>63153</c:v>
                </c:pt>
                <c:pt idx="3341">
                  <c:v>63159</c:v>
                </c:pt>
                <c:pt idx="3342">
                  <c:v>63166</c:v>
                </c:pt>
                <c:pt idx="3343">
                  <c:v>63173</c:v>
                </c:pt>
                <c:pt idx="3344">
                  <c:v>63180</c:v>
                </c:pt>
                <c:pt idx="3345">
                  <c:v>63188</c:v>
                </c:pt>
                <c:pt idx="3346">
                  <c:v>63195</c:v>
                </c:pt>
                <c:pt idx="3347">
                  <c:v>63202</c:v>
                </c:pt>
                <c:pt idx="3348">
                  <c:v>63209</c:v>
                </c:pt>
                <c:pt idx="3349">
                  <c:v>63216</c:v>
                </c:pt>
                <c:pt idx="3350">
                  <c:v>63223</c:v>
                </c:pt>
                <c:pt idx="3351">
                  <c:v>63230</c:v>
                </c:pt>
                <c:pt idx="3352">
                  <c:v>63237</c:v>
                </c:pt>
                <c:pt idx="3353">
                  <c:v>63244</c:v>
                </c:pt>
                <c:pt idx="3354">
                  <c:v>63251</c:v>
                </c:pt>
                <c:pt idx="3355">
                  <c:v>63258</c:v>
                </c:pt>
                <c:pt idx="3356">
                  <c:v>63265</c:v>
                </c:pt>
                <c:pt idx="3357">
                  <c:v>63276</c:v>
                </c:pt>
                <c:pt idx="3358">
                  <c:v>63279</c:v>
                </c:pt>
                <c:pt idx="3359">
                  <c:v>63286</c:v>
                </c:pt>
                <c:pt idx="3360">
                  <c:v>63293</c:v>
                </c:pt>
                <c:pt idx="3361">
                  <c:v>63300</c:v>
                </c:pt>
                <c:pt idx="3362">
                  <c:v>63307</c:v>
                </c:pt>
                <c:pt idx="3363">
                  <c:v>63314</c:v>
                </c:pt>
                <c:pt idx="3364">
                  <c:v>63321</c:v>
                </c:pt>
                <c:pt idx="3365">
                  <c:v>63328</c:v>
                </c:pt>
                <c:pt idx="3366">
                  <c:v>63335</c:v>
                </c:pt>
                <c:pt idx="3367">
                  <c:v>63342</c:v>
                </c:pt>
                <c:pt idx="3368">
                  <c:v>63349</c:v>
                </c:pt>
                <c:pt idx="3369">
                  <c:v>63356</c:v>
                </c:pt>
                <c:pt idx="3370">
                  <c:v>63363</c:v>
                </c:pt>
                <c:pt idx="3371">
                  <c:v>63370</c:v>
                </c:pt>
                <c:pt idx="3372">
                  <c:v>63377</c:v>
                </c:pt>
                <c:pt idx="3373">
                  <c:v>63384</c:v>
                </c:pt>
                <c:pt idx="3374">
                  <c:v>63391</c:v>
                </c:pt>
                <c:pt idx="3375">
                  <c:v>63398</c:v>
                </c:pt>
                <c:pt idx="3376">
                  <c:v>63405</c:v>
                </c:pt>
                <c:pt idx="3377">
                  <c:v>63412</c:v>
                </c:pt>
                <c:pt idx="3378">
                  <c:v>63419</c:v>
                </c:pt>
                <c:pt idx="3379">
                  <c:v>63426</c:v>
                </c:pt>
                <c:pt idx="3380">
                  <c:v>63433</c:v>
                </c:pt>
                <c:pt idx="3381">
                  <c:v>63440</c:v>
                </c:pt>
                <c:pt idx="3382">
                  <c:v>63447</c:v>
                </c:pt>
                <c:pt idx="3383">
                  <c:v>63454</c:v>
                </c:pt>
                <c:pt idx="3384">
                  <c:v>63461</c:v>
                </c:pt>
                <c:pt idx="3385">
                  <c:v>63468</c:v>
                </c:pt>
                <c:pt idx="3386">
                  <c:v>63475</c:v>
                </c:pt>
                <c:pt idx="3387">
                  <c:v>63482</c:v>
                </c:pt>
                <c:pt idx="3388">
                  <c:v>63489</c:v>
                </c:pt>
                <c:pt idx="3389">
                  <c:v>63496</c:v>
                </c:pt>
                <c:pt idx="3390">
                  <c:v>63506</c:v>
                </c:pt>
                <c:pt idx="3391">
                  <c:v>63510</c:v>
                </c:pt>
                <c:pt idx="3392">
                  <c:v>63517</c:v>
                </c:pt>
                <c:pt idx="3393">
                  <c:v>63524</c:v>
                </c:pt>
                <c:pt idx="3394">
                  <c:v>63531</c:v>
                </c:pt>
                <c:pt idx="3395">
                  <c:v>63538</c:v>
                </c:pt>
                <c:pt idx="3396">
                  <c:v>63545</c:v>
                </c:pt>
                <c:pt idx="3397">
                  <c:v>63552</c:v>
                </c:pt>
                <c:pt idx="3398">
                  <c:v>63559</c:v>
                </c:pt>
                <c:pt idx="3399">
                  <c:v>63566</c:v>
                </c:pt>
                <c:pt idx="3400">
                  <c:v>63573</c:v>
                </c:pt>
                <c:pt idx="3401">
                  <c:v>63580</c:v>
                </c:pt>
                <c:pt idx="3402">
                  <c:v>63587</c:v>
                </c:pt>
                <c:pt idx="3403">
                  <c:v>63594</c:v>
                </c:pt>
                <c:pt idx="3404">
                  <c:v>63601</c:v>
                </c:pt>
                <c:pt idx="3405">
                  <c:v>63608</c:v>
                </c:pt>
                <c:pt idx="3406">
                  <c:v>63615</c:v>
                </c:pt>
                <c:pt idx="3407">
                  <c:v>63622</c:v>
                </c:pt>
                <c:pt idx="3408">
                  <c:v>63629</c:v>
                </c:pt>
                <c:pt idx="3409">
                  <c:v>63636</c:v>
                </c:pt>
                <c:pt idx="3410">
                  <c:v>63643</c:v>
                </c:pt>
                <c:pt idx="3411">
                  <c:v>63650</c:v>
                </c:pt>
                <c:pt idx="3412">
                  <c:v>63661</c:v>
                </c:pt>
                <c:pt idx="3413">
                  <c:v>63664</c:v>
                </c:pt>
                <c:pt idx="3414">
                  <c:v>63671</c:v>
                </c:pt>
                <c:pt idx="3415">
                  <c:v>63678</c:v>
                </c:pt>
                <c:pt idx="3416">
                  <c:v>63685</c:v>
                </c:pt>
                <c:pt idx="3417">
                  <c:v>63692</c:v>
                </c:pt>
                <c:pt idx="3418">
                  <c:v>63699</c:v>
                </c:pt>
                <c:pt idx="3419">
                  <c:v>63706</c:v>
                </c:pt>
                <c:pt idx="3420">
                  <c:v>63713</c:v>
                </c:pt>
                <c:pt idx="3421">
                  <c:v>63720</c:v>
                </c:pt>
                <c:pt idx="3422">
                  <c:v>63727</c:v>
                </c:pt>
                <c:pt idx="3423">
                  <c:v>63734</c:v>
                </c:pt>
                <c:pt idx="3424">
                  <c:v>63741</c:v>
                </c:pt>
                <c:pt idx="3425">
                  <c:v>63748</c:v>
                </c:pt>
                <c:pt idx="3426">
                  <c:v>63755</c:v>
                </c:pt>
                <c:pt idx="3427">
                  <c:v>63762</c:v>
                </c:pt>
                <c:pt idx="3428">
                  <c:v>63769</c:v>
                </c:pt>
                <c:pt idx="3429">
                  <c:v>63776</c:v>
                </c:pt>
                <c:pt idx="3430">
                  <c:v>63783</c:v>
                </c:pt>
                <c:pt idx="3431">
                  <c:v>63790</c:v>
                </c:pt>
                <c:pt idx="3432">
                  <c:v>63797</c:v>
                </c:pt>
                <c:pt idx="3433">
                  <c:v>63804</c:v>
                </c:pt>
                <c:pt idx="3434">
                  <c:v>63811</c:v>
                </c:pt>
                <c:pt idx="3435">
                  <c:v>63818</c:v>
                </c:pt>
                <c:pt idx="3436">
                  <c:v>63825</c:v>
                </c:pt>
                <c:pt idx="3437">
                  <c:v>63832</c:v>
                </c:pt>
                <c:pt idx="3438">
                  <c:v>63839</c:v>
                </c:pt>
                <c:pt idx="3439">
                  <c:v>63846</c:v>
                </c:pt>
                <c:pt idx="3440">
                  <c:v>63853</c:v>
                </c:pt>
                <c:pt idx="3441">
                  <c:v>63860</c:v>
                </c:pt>
                <c:pt idx="3442">
                  <c:v>63867</c:v>
                </c:pt>
                <c:pt idx="3443">
                  <c:v>63874</c:v>
                </c:pt>
                <c:pt idx="3444">
                  <c:v>63881</c:v>
                </c:pt>
                <c:pt idx="3445">
                  <c:v>63888</c:v>
                </c:pt>
                <c:pt idx="3446">
                  <c:v>63895</c:v>
                </c:pt>
                <c:pt idx="3447">
                  <c:v>63902</c:v>
                </c:pt>
                <c:pt idx="3448">
                  <c:v>63909</c:v>
                </c:pt>
                <c:pt idx="3449">
                  <c:v>63919</c:v>
                </c:pt>
                <c:pt idx="3450">
                  <c:v>63926</c:v>
                </c:pt>
                <c:pt idx="3451">
                  <c:v>63933</c:v>
                </c:pt>
                <c:pt idx="3452">
                  <c:v>63941</c:v>
                </c:pt>
                <c:pt idx="3453">
                  <c:v>63947</c:v>
                </c:pt>
                <c:pt idx="3454">
                  <c:v>63954</c:v>
                </c:pt>
                <c:pt idx="3455">
                  <c:v>63961</c:v>
                </c:pt>
                <c:pt idx="3456">
                  <c:v>63969</c:v>
                </c:pt>
                <c:pt idx="3457">
                  <c:v>63975</c:v>
                </c:pt>
                <c:pt idx="3458">
                  <c:v>63982</c:v>
                </c:pt>
                <c:pt idx="3459">
                  <c:v>63989</c:v>
                </c:pt>
                <c:pt idx="3460">
                  <c:v>63996</c:v>
                </c:pt>
                <c:pt idx="3461">
                  <c:v>64003</c:v>
                </c:pt>
                <c:pt idx="3462">
                  <c:v>64010</c:v>
                </c:pt>
                <c:pt idx="3463">
                  <c:v>64019</c:v>
                </c:pt>
                <c:pt idx="3464">
                  <c:v>64024</c:v>
                </c:pt>
                <c:pt idx="3465">
                  <c:v>64031</c:v>
                </c:pt>
                <c:pt idx="3466">
                  <c:v>64038</c:v>
                </c:pt>
                <c:pt idx="3467">
                  <c:v>64046</c:v>
                </c:pt>
                <c:pt idx="3468">
                  <c:v>64052</c:v>
                </c:pt>
                <c:pt idx="3469">
                  <c:v>64059</c:v>
                </c:pt>
                <c:pt idx="3470">
                  <c:v>64067</c:v>
                </c:pt>
                <c:pt idx="3471">
                  <c:v>64073</c:v>
                </c:pt>
                <c:pt idx="3472">
                  <c:v>64080</c:v>
                </c:pt>
                <c:pt idx="3473">
                  <c:v>64087</c:v>
                </c:pt>
                <c:pt idx="3474">
                  <c:v>64094</c:v>
                </c:pt>
                <c:pt idx="3475">
                  <c:v>64101</c:v>
                </c:pt>
                <c:pt idx="3476">
                  <c:v>64108</c:v>
                </c:pt>
                <c:pt idx="3477">
                  <c:v>64115</c:v>
                </c:pt>
                <c:pt idx="3478">
                  <c:v>64122</c:v>
                </c:pt>
                <c:pt idx="3479">
                  <c:v>64129</c:v>
                </c:pt>
                <c:pt idx="3480">
                  <c:v>64136</c:v>
                </c:pt>
                <c:pt idx="3481">
                  <c:v>64143</c:v>
                </c:pt>
                <c:pt idx="3482">
                  <c:v>64150</c:v>
                </c:pt>
                <c:pt idx="3483">
                  <c:v>64158</c:v>
                </c:pt>
                <c:pt idx="3484">
                  <c:v>64165</c:v>
                </c:pt>
                <c:pt idx="3485">
                  <c:v>64171</c:v>
                </c:pt>
                <c:pt idx="3486">
                  <c:v>64178</c:v>
                </c:pt>
                <c:pt idx="3487">
                  <c:v>64185</c:v>
                </c:pt>
                <c:pt idx="3488">
                  <c:v>64192</c:v>
                </c:pt>
                <c:pt idx="3489">
                  <c:v>64199</c:v>
                </c:pt>
                <c:pt idx="3490">
                  <c:v>64207</c:v>
                </c:pt>
                <c:pt idx="3491">
                  <c:v>64213</c:v>
                </c:pt>
                <c:pt idx="3492">
                  <c:v>64220</c:v>
                </c:pt>
                <c:pt idx="3493">
                  <c:v>64227</c:v>
                </c:pt>
                <c:pt idx="3494">
                  <c:v>64235</c:v>
                </c:pt>
                <c:pt idx="3495">
                  <c:v>64241</c:v>
                </c:pt>
                <c:pt idx="3496">
                  <c:v>64248</c:v>
                </c:pt>
                <c:pt idx="3497">
                  <c:v>64255</c:v>
                </c:pt>
                <c:pt idx="3498">
                  <c:v>64262</c:v>
                </c:pt>
                <c:pt idx="3499">
                  <c:v>64269</c:v>
                </c:pt>
                <c:pt idx="3500">
                  <c:v>64276</c:v>
                </c:pt>
                <c:pt idx="3501">
                  <c:v>64284</c:v>
                </c:pt>
                <c:pt idx="3502">
                  <c:v>64291</c:v>
                </c:pt>
                <c:pt idx="3503">
                  <c:v>64298</c:v>
                </c:pt>
                <c:pt idx="3504">
                  <c:v>64305</c:v>
                </c:pt>
                <c:pt idx="3505">
                  <c:v>64312</c:v>
                </c:pt>
                <c:pt idx="3506">
                  <c:v>64319</c:v>
                </c:pt>
                <c:pt idx="3507">
                  <c:v>64326</c:v>
                </c:pt>
                <c:pt idx="3508">
                  <c:v>64333</c:v>
                </c:pt>
                <c:pt idx="3509">
                  <c:v>64340</c:v>
                </c:pt>
                <c:pt idx="3510">
                  <c:v>64347</c:v>
                </c:pt>
                <c:pt idx="3511">
                  <c:v>64354</c:v>
                </c:pt>
                <c:pt idx="3512">
                  <c:v>64361</c:v>
                </c:pt>
                <c:pt idx="3513">
                  <c:v>64368</c:v>
                </c:pt>
                <c:pt idx="3514">
                  <c:v>64375</c:v>
                </c:pt>
                <c:pt idx="3515">
                  <c:v>64382</c:v>
                </c:pt>
                <c:pt idx="3516">
                  <c:v>64389</c:v>
                </c:pt>
                <c:pt idx="3517">
                  <c:v>64398</c:v>
                </c:pt>
                <c:pt idx="3518">
                  <c:v>64405</c:v>
                </c:pt>
                <c:pt idx="3519">
                  <c:v>64412</c:v>
                </c:pt>
                <c:pt idx="3520">
                  <c:v>64419</c:v>
                </c:pt>
                <c:pt idx="3521">
                  <c:v>64426</c:v>
                </c:pt>
                <c:pt idx="3522">
                  <c:v>64433</c:v>
                </c:pt>
                <c:pt idx="3523">
                  <c:v>64440</c:v>
                </c:pt>
                <c:pt idx="3524">
                  <c:v>64447</c:v>
                </c:pt>
                <c:pt idx="3525">
                  <c:v>64454</c:v>
                </c:pt>
                <c:pt idx="3526">
                  <c:v>64461</c:v>
                </c:pt>
                <c:pt idx="3527">
                  <c:v>64468</c:v>
                </c:pt>
                <c:pt idx="3528">
                  <c:v>64475</c:v>
                </c:pt>
                <c:pt idx="3529">
                  <c:v>64482</c:v>
                </c:pt>
                <c:pt idx="3530">
                  <c:v>64489</c:v>
                </c:pt>
                <c:pt idx="3531">
                  <c:v>64496</c:v>
                </c:pt>
                <c:pt idx="3532">
                  <c:v>64503</c:v>
                </c:pt>
                <c:pt idx="3533">
                  <c:v>64510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1.4463185801725231E-2</c:v>
                </c:pt>
                <c:pt idx="1">
                  <c:v>1.4459863262361594E-2</c:v>
                </c:pt>
                <c:pt idx="2">
                  <c:v>1.4457513394701138E-2</c:v>
                </c:pt>
                <c:pt idx="3">
                  <c:v>1.4454576060165536E-2</c:v>
                </c:pt>
                <c:pt idx="4">
                  <c:v>1.4451051258754788E-2</c:v>
                </c:pt>
                <c:pt idx="5">
                  <c:v>1.4442622809136552E-2</c:v>
                </c:pt>
                <c:pt idx="6">
                  <c:v>1.4431077384520208E-2</c:v>
                </c:pt>
                <c:pt idx="7">
                  <c:v>1.4424615249053474E-2</c:v>
                </c:pt>
                <c:pt idx="8">
                  <c:v>1.441756564679153E-2</c:v>
                </c:pt>
                <c:pt idx="9">
                  <c:v>1.4409928577894249E-2</c:v>
                </c:pt>
                <c:pt idx="10">
                  <c:v>1.4393271641264249E-2</c:v>
                </c:pt>
                <c:pt idx="11">
                  <c:v>1.4373505635871808E-2</c:v>
                </c:pt>
                <c:pt idx="12">
                  <c:v>1.4362931234037646E-2</c:v>
                </c:pt>
                <c:pt idx="13">
                  <c:v>1.4351769365807954E-2</c:v>
                </c:pt>
                <c:pt idx="14">
                  <c:v>1.4340020031182732E-2</c:v>
                </c:pt>
                <c:pt idx="15">
                  <c:v>1.4315132333653224E-2</c:v>
                </c:pt>
                <c:pt idx="16">
                  <c:v>1.4287148030085461E-2</c:v>
                </c:pt>
                <c:pt idx="17">
                  <c:v>1.4272461364441824E-2</c:v>
                </c:pt>
                <c:pt idx="18">
                  <c:v>1.4257187232882274E-2</c:v>
                </c:pt>
                <c:pt idx="19">
                  <c:v>1.424132563540681E-2</c:v>
                </c:pt>
                <c:pt idx="20">
                  <c:v>1.4208204942525171E-2</c:v>
                </c:pt>
                <c:pt idx="21">
                  <c:v>1.4172264231611109E-2</c:v>
                </c:pt>
                <c:pt idx="22">
                  <c:v>1.4155023168154202E-2</c:v>
                </c:pt>
                <c:pt idx="23">
                  <c:v>1.4138752501500207E-2</c:v>
                </c:pt>
                <c:pt idx="24">
                  <c:v>1.4123452231329381E-2</c:v>
                </c:pt>
                <c:pt idx="25">
                  <c:v>1.4090880766244318E-2</c:v>
                </c:pt>
                <c:pt idx="26">
                  <c:v>1.4061506826203996E-2</c:v>
                </c:pt>
                <c:pt idx="27">
                  <c:v>1.4052028933573268E-2</c:v>
                </c:pt>
                <c:pt idx="28">
                  <c:v>1.4043521436786222E-2</c:v>
                </c:pt>
                <c:pt idx="29">
                  <c:v>1.402792452714241E-2</c:v>
                </c:pt>
                <c:pt idx="30">
                  <c:v>1.401553988970683E-2</c:v>
                </c:pt>
                <c:pt idx="31">
                  <c:v>1.401553988970683E-2</c:v>
                </c:pt>
                <c:pt idx="32">
                  <c:v>1.4012854767342375E-2</c:v>
                </c:pt>
                <c:pt idx="33">
                  <c:v>1.4011140040581793E-2</c:v>
                </c:pt>
                <c:pt idx="34">
                  <c:v>1.4011490542076288E-2</c:v>
                </c:pt>
                <c:pt idx="35">
                  <c:v>1.4013985089258441E-2</c:v>
                </c:pt>
                <c:pt idx="36">
                  <c:v>1.4017122340517219E-2</c:v>
                </c:pt>
                <c:pt idx="37">
                  <c:v>1.4021229987219996E-2</c:v>
                </c:pt>
                <c:pt idx="38">
                  <c:v>1.4026308029766454E-2</c:v>
                </c:pt>
                <c:pt idx="39">
                  <c:v>1.4040246310775828E-2</c:v>
                </c:pt>
                <c:pt idx="40">
                  <c:v>1.405632415734992E-2</c:v>
                </c:pt>
                <c:pt idx="41">
                  <c:v>1.4066254179034843E-2</c:v>
                </c:pt>
                <c:pt idx="42">
                  <c:v>1.4077154596723318E-2</c:v>
                </c:pt>
                <c:pt idx="43">
                  <c:v>1.4088704099757265E-2</c:v>
                </c:pt>
                <c:pt idx="44">
                  <c:v>1.4109807149278453E-2</c:v>
                </c:pt>
                <c:pt idx="45">
                  <c:v>1.4126612673477368E-2</c:v>
                </c:pt>
                <c:pt idx="46">
                  <c:v>1.4133696146165775E-2</c:v>
                </c:pt>
                <c:pt idx="47">
                  <c:v>1.4139822150509573E-2</c:v>
                </c:pt>
                <c:pt idx="48">
                  <c:v>1.4144990686348891E-2</c:v>
                </c:pt>
                <c:pt idx="49">
                  <c:v>1.41526925451263E-2</c:v>
                </c:pt>
                <c:pt idx="50">
                  <c:v>1.4156090144341604E-2</c:v>
                </c:pt>
                <c:pt idx="51">
                  <c:v>1.4156471337498644E-2</c:v>
                </c:pt>
                <c:pt idx="52">
                  <c:v>1.4155895061911394E-2</c:v>
                </c:pt>
                <c:pt idx="53">
                  <c:v>1.4154361317819664E-2</c:v>
                </c:pt>
                <c:pt idx="54">
                  <c:v>1.4146573394633322E-2</c:v>
                </c:pt>
                <c:pt idx="55">
                  <c:v>1.4132330569074369E-2</c:v>
                </c:pt>
                <c:pt idx="56">
                  <c:v>1.4132330569074369E-2</c:v>
                </c:pt>
                <c:pt idx="57">
                  <c:v>1.4125052013955752E-2</c:v>
                </c:pt>
                <c:pt idx="58">
                  <c:v>1.411681599041259E-2</c:v>
                </c:pt>
                <c:pt idx="59">
                  <c:v>1.4097704416755619E-2</c:v>
                </c:pt>
                <c:pt idx="60">
                  <c:v>1.4074297214552445E-2</c:v>
                </c:pt>
                <c:pt idx="61">
                  <c:v>1.4061273850485279E-2</c:v>
                </c:pt>
                <c:pt idx="62">
                  <c:v>1.404729301855312E-2</c:v>
                </c:pt>
                <c:pt idx="63">
                  <c:v>1.4032354718995776E-2</c:v>
                </c:pt>
                <c:pt idx="64">
                  <c:v>1.3999830956992199E-2</c:v>
                </c:pt>
                <c:pt idx="65">
                  <c:v>1.3963270668435612E-2</c:v>
                </c:pt>
                <c:pt idx="66">
                  <c:v>1.3945007968123591E-2</c:v>
                </c:pt>
                <c:pt idx="67">
                  <c:v>1.3927250736598396E-2</c:v>
                </c:pt>
                <c:pt idx="68">
                  <c:v>1.3909998973860027E-2</c:v>
                </c:pt>
                <c:pt idx="69">
                  <c:v>1.387771528427173E-2</c:v>
                </c:pt>
                <c:pt idx="70">
                  <c:v>1.3846046609176099E-2</c:v>
                </c:pt>
                <c:pt idx="71">
                  <c:v>1.3831322189252759E-2</c:v>
                </c:pt>
                <c:pt idx="72">
                  <c:v>1.3817103237556694E-2</c:v>
                </c:pt>
                <c:pt idx="73">
                  <c:v>1.3803389754247775E-2</c:v>
                </c:pt>
                <c:pt idx="74">
                  <c:v>1.3778174975982438E-2</c:v>
                </c:pt>
                <c:pt idx="75">
                  <c:v>1.3753590502965096E-2</c:v>
                </c:pt>
                <c:pt idx="76">
                  <c:v>1.3742404360312932E-2</c:v>
                </c:pt>
                <c:pt idx="77">
                  <c:v>1.3731723685648234E-2</c:v>
                </c:pt>
                <c:pt idx="78">
                  <c:v>1.3708332262050149E-2</c:v>
                </c:pt>
                <c:pt idx="79">
                  <c:v>1.3685902330697886E-2</c:v>
                </c:pt>
                <c:pt idx="80">
                  <c:v>1.3685902330697886E-2</c:v>
                </c:pt>
                <c:pt idx="81">
                  <c:v>1.3678254462998751E-2</c:v>
                </c:pt>
                <c:pt idx="82">
                  <c:v>1.3671112063127211E-2</c:v>
                </c:pt>
                <c:pt idx="83">
                  <c:v>1.3664475130923392E-2</c:v>
                </c:pt>
                <c:pt idx="84">
                  <c:v>1.3653403946554121E-2</c:v>
                </c:pt>
                <c:pt idx="85">
                  <c:v>1.3642982078385657E-2</c:v>
                </c:pt>
                <c:pt idx="86">
                  <c:v>1.3638826289792405E-2</c:v>
                </c:pt>
                <c:pt idx="87">
                  <c:v>1.3633376642578909E-2</c:v>
                </c:pt>
                <c:pt idx="88">
                  <c:v>1.3625262681502548E-2</c:v>
                </c:pt>
                <c:pt idx="89">
                  <c:v>1.3625262681502548E-2</c:v>
                </c:pt>
                <c:pt idx="90">
                  <c:v>1.3618963050339161E-2</c:v>
                </c:pt>
                <c:pt idx="91">
                  <c:v>1.3616451564599785E-2</c:v>
                </c:pt>
                <c:pt idx="92">
                  <c:v>1.361416838007834E-2</c:v>
                </c:pt>
                <c:pt idx="93">
                  <c:v>1.3612113496694889E-2</c:v>
                </c:pt>
                <c:pt idx="94">
                  <c:v>1.3609279180579748E-2</c:v>
                </c:pt>
                <c:pt idx="95">
                  <c:v>1.3606176974940709E-2</c:v>
                </c:pt>
                <c:pt idx="96">
                  <c:v>1.3605263597407102E-2</c:v>
                </c:pt>
                <c:pt idx="97">
                  <c:v>1.3604578521091426E-2</c:v>
                </c:pt>
                <c:pt idx="98">
                  <c:v>1.3604121745913744E-2</c:v>
                </c:pt>
                <c:pt idx="99">
                  <c:v>1.3604483283540247E-2</c:v>
                </c:pt>
                <c:pt idx="100">
                  <c:v>1.3604577656662897E-2</c:v>
                </c:pt>
                <c:pt idx="101">
                  <c:v>1.3605262387255124E-2</c:v>
                </c:pt>
                <c:pt idx="102">
                  <c:v>1.3606175419065281E-2</c:v>
                </c:pt>
                <c:pt idx="103">
                  <c:v>1.3607316752013432E-2</c:v>
                </c:pt>
                <c:pt idx="104">
                  <c:v>1.3610874989078425E-2</c:v>
                </c:pt>
                <c:pt idx="105">
                  <c:v>1.361416509542579E-2</c:v>
                </c:pt>
                <c:pt idx="106">
                  <c:v>1.3616447934143849E-2</c:v>
                </c:pt>
                <c:pt idx="107">
                  <c:v>1.3618959074159775E-2</c:v>
                </c:pt>
                <c:pt idx="108">
                  <c:v>1.3621609826497405E-2</c:v>
                </c:pt>
                <c:pt idx="109">
                  <c:v>1.3628733113657532E-2</c:v>
                </c:pt>
                <c:pt idx="110">
                  <c:v>1.3631666009903398E-2</c:v>
                </c:pt>
                <c:pt idx="111">
                  <c:v>1.3632278629938099E-2</c:v>
                </c:pt>
                <c:pt idx="112">
                  <c:v>1.3633065371929654E-2</c:v>
                </c:pt>
                <c:pt idx="113">
                  <c:v>1.3630784255473927E-2</c:v>
                </c:pt>
                <c:pt idx="114">
                  <c:v>1.362957388574948E-2</c:v>
                </c:pt>
                <c:pt idx="115">
                  <c:v>1.3628059684425153E-2</c:v>
                </c:pt>
                <c:pt idx="116">
                  <c:v>1.3624534110432407E-2</c:v>
                </c:pt>
                <c:pt idx="117">
                  <c:v>1.3618964563208991E-2</c:v>
                </c:pt>
                <c:pt idx="118">
                  <c:v>1.3615931203965204E-2</c:v>
                </c:pt>
                <c:pt idx="119">
                  <c:v>1.3612594013121537E-2</c:v>
                </c:pt>
                <c:pt idx="120">
                  <c:v>1.3608952990677992E-2</c:v>
                </c:pt>
                <c:pt idx="121">
                  <c:v>1.3599101773875688E-2</c:v>
                </c:pt>
                <c:pt idx="122">
                  <c:v>1.3586190405581178E-2</c:v>
                </c:pt>
                <c:pt idx="123">
                  <c:v>1.3586190405581178E-2</c:v>
                </c:pt>
                <c:pt idx="124">
                  <c:v>1.3580726394017972E-2</c:v>
                </c:pt>
                <c:pt idx="125">
                  <c:v>1.357495855101476E-2</c:v>
                </c:pt>
                <c:pt idx="126">
                  <c:v>1.3562921041305742E-2</c:v>
                </c:pt>
                <c:pt idx="127">
                  <c:v>1.3548890135348657E-2</c:v>
                </c:pt>
                <c:pt idx="128">
                  <c:v>1.3541850761704666E-2</c:v>
                </c:pt>
                <c:pt idx="129">
                  <c:v>1.3534755183099989E-2</c:v>
                </c:pt>
                <c:pt idx="130">
                  <c:v>1.3527603399694499E-2</c:v>
                </c:pt>
                <c:pt idx="131">
                  <c:v>1.3513619723584114E-2</c:v>
                </c:pt>
                <c:pt idx="132">
                  <c:v>1.3498434217504851E-2</c:v>
                </c:pt>
                <c:pt idx="133">
                  <c:v>1.3491001409775549E-2</c:v>
                </c:pt>
                <c:pt idx="134">
                  <c:v>1.348351239732537E-2</c:v>
                </c:pt>
                <c:pt idx="135">
                  <c:v>1.3475967179834569E-2</c:v>
                </c:pt>
                <c:pt idx="136">
                  <c:v>1.346119270792201E-2</c:v>
                </c:pt>
                <c:pt idx="137">
                  <c:v>1.3445224262103039E-2</c:v>
                </c:pt>
                <c:pt idx="138">
                  <c:v>1.3437398020528235E-2</c:v>
                </c:pt>
                <c:pt idx="139">
                  <c:v>1.3429515574232553E-2</c:v>
                </c:pt>
                <c:pt idx="140">
                  <c:v>1.3421576923056122E-2</c:v>
                </c:pt>
                <c:pt idx="141">
                  <c:v>1.3406011465759704E-2</c:v>
                </c:pt>
                <c:pt idx="142">
                  <c:v>1.3389260270422199E-2</c:v>
                </c:pt>
                <c:pt idx="143">
                  <c:v>1.33810405952417E-2</c:v>
                </c:pt>
                <c:pt idx="144">
                  <c:v>1.3372764715260388E-2</c:v>
                </c:pt>
                <c:pt idx="145">
                  <c:v>1.3364432630478262E-2</c:v>
                </c:pt>
                <c:pt idx="146">
                  <c:v>1.3344063263864836E-2</c:v>
                </c:pt>
                <c:pt idx="147">
                  <c:v>1.3321929135114985E-2</c:v>
                </c:pt>
                <c:pt idx="148">
                  <c:v>1.3321929135114985E-2</c:v>
                </c:pt>
                <c:pt idx="149">
                  <c:v>1.3313259821607915E-2</c:v>
                </c:pt>
                <c:pt idx="150">
                  <c:v>1.3304534303539839E-2</c:v>
                </c:pt>
                <c:pt idx="151">
                  <c:v>1.3287386317308858E-2</c:v>
                </c:pt>
                <c:pt idx="152">
                  <c:v>1.3269070183339338E-2</c:v>
                </c:pt>
                <c:pt idx="153">
                  <c:v>1.3260063641427067E-2</c:v>
                </c:pt>
                <c:pt idx="154">
                  <c:v>1.3251000894793918E-2</c:v>
                </c:pt>
                <c:pt idx="155">
                  <c:v>1.3241881943519829E-2</c:v>
                </c:pt>
                <c:pt idx="156">
                  <c:v>1.3223942419200441E-2</c:v>
                </c:pt>
                <c:pt idx="157">
                  <c:v>1.3204844090815016E-2</c:v>
                </c:pt>
                <c:pt idx="158">
                  <c:v>1.3195444115856603E-2</c:v>
                </c:pt>
                <c:pt idx="159">
                  <c:v>1.3185987936177312E-2</c:v>
                </c:pt>
                <c:pt idx="160">
                  <c:v>1.3176475551777145E-2</c:v>
                </c:pt>
                <c:pt idx="161">
                  <c:v>1.3157744310925423E-2</c:v>
                </c:pt>
                <c:pt idx="162">
                  <c:v>1.313786396736738E-2</c:v>
                </c:pt>
                <c:pt idx="163">
                  <c:v>1.312807055968257E-2</c:v>
                </c:pt>
                <c:pt idx="164">
                  <c:v>1.3118220947196946E-2</c:v>
                </c:pt>
                <c:pt idx="165">
                  <c:v>1.3108315129990444E-2</c:v>
                </c:pt>
                <c:pt idx="166">
                  <c:v>1.3088791997040161E-2</c:v>
                </c:pt>
                <c:pt idx="167">
                  <c:v>1.3068129814914897E-2</c:v>
                </c:pt>
                <c:pt idx="168">
                  <c:v>1.3057942974423753E-2</c:v>
                </c:pt>
                <c:pt idx="169">
                  <c:v>1.3047699929451539E-2</c:v>
                </c:pt>
                <c:pt idx="170">
                  <c:v>1.3037400679678512E-2</c:v>
                </c:pt>
                <c:pt idx="171">
                  <c:v>1.3017085482287527E-2</c:v>
                </c:pt>
                <c:pt idx="172">
                  <c:v>1.2995641634656607E-2</c:v>
                </c:pt>
                <c:pt idx="173">
                  <c:v>1.2985061361838746E-2</c:v>
                </c:pt>
                <c:pt idx="174">
                  <c:v>1.2974424884459879E-2</c:v>
                </c:pt>
                <c:pt idx="175">
                  <c:v>1.296373220244007E-2</c:v>
                </c:pt>
                <c:pt idx="176">
                  <c:v>1.2942624771623557E-2</c:v>
                </c:pt>
                <c:pt idx="177">
                  <c:v>1.2920399428510976E-2</c:v>
                </c:pt>
                <c:pt idx="178">
                  <c:v>1.2909425723526269E-2</c:v>
                </c:pt>
                <c:pt idx="179">
                  <c:v>1.2898395814060493E-2</c:v>
                </c:pt>
                <c:pt idx="180">
                  <c:v>1.2887309699953775E-2</c:v>
                </c:pt>
                <c:pt idx="181">
                  <c:v>1.2865409870137512E-2</c:v>
                </c:pt>
                <c:pt idx="182">
                  <c:v>1.2842403198076724E-2</c:v>
                </c:pt>
                <c:pt idx="183">
                  <c:v>1.2831036061244916E-2</c:v>
                </c:pt>
                <c:pt idx="184">
                  <c:v>1.2819612719852103E-2</c:v>
                </c:pt>
                <c:pt idx="185">
                  <c:v>1.2785857378929677E-2</c:v>
                </c:pt>
                <c:pt idx="186">
                  <c:v>1.2749892376833216E-2</c:v>
                </c:pt>
                <c:pt idx="187">
                  <c:v>1.273807560383311E-2</c:v>
                </c:pt>
                <c:pt idx="188">
                  <c:v>1.2726202626351935E-2</c:v>
                </c:pt>
                <c:pt idx="189">
                  <c:v>1.2702717516228645E-2</c:v>
                </c:pt>
                <c:pt idx="190">
                  <c:v>1.2678191049797505E-2</c:v>
                </c:pt>
                <c:pt idx="191">
                  <c:v>1.2666291318277345E-2</c:v>
                </c:pt>
                <c:pt idx="192">
                  <c:v>1.2654589650482606E-2</c:v>
                </c:pt>
                <c:pt idx="193">
                  <c:v>1.264308604657316E-2</c:v>
                </c:pt>
                <c:pt idx="194">
                  <c:v>1.2615980479742106E-2</c:v>
                </c:pt>
                <c:pt idx="195">
                  <c:v>1.2588538982347686E-2</c:v>
                </c:pt>
                <c:pt idx="196">
                  <c:v>1.2578223760471019E-2</c:v>
                </c:pt>
                <c:pt idx="197">
                  <c:v>1.2568106602399709E-2</c:v>
                </c:pt>
                <c:pt idx="198">
                  <c:v>1.2548969907717478E-2</c:v>
                </c:pt>
                <c:pt idx="199">
                  <c:v>1.2529618605769954E-2</c:v>
                </c:pt>
                <c:pt idx="200">
                  <c:v>1.2520491765606323E-2</c:v>
                </c:pt>
                <c:pt idx="201">
                  <c:v>1.2511562988928304E-2</c:v>
                </c:pt>
                <c:pt idx="202">
                  <c:v>1.2502832275815834E-2</c:v>
                </c:pt>
                <c:pt idx="203">
                  <c:v>1.2486464124448204E-2</c:v>
                </c:pt>
                <c:pt idx="204">
                  <c:v>1.2469890058302013E-2</c:v>
                </c:pt>
                <c:pt idx="205">
                  <c:v>1.2462149662617605E-2</c:v>
                </c:pt>
                <c:pt idx="206">
                  <c:v>1.2454607330338874E-2</c:v>
                </c:pt>
                <c:pt idx="207">
                  <c:v>1.2447263061545755E-2</c:v>
                </c:pt>
                <c:pt idx="208">
                  <c:v>1.2433664143900458E-2</c:v>
                </c:pt>
                <c:pt idx="209">
                  <c:v>1.2419866620430042E-2</c:v>
                </c:pt>
                <c:pt idx="210">
                  <c:v>1.2413512668665305E-2</c:v>
                </c:pt>
                <c:pt idx="211">
                  <c:v>1.2407356780146372E-2</c:v>
                </c:pt>
                <c:pt idx="212">
                  <c:v>1.2401398955113052E-2</c:v>
                </c:pt>
                <c:pt idx="213">
                  <c:v>1.2388134098799686E-2</c:v>
                </c:pt>
                <c:pt idx="214">
                  <c:v>1.2374580779672684E-2</c:v>
                </c:pt>
                <c:pt idx="215">
                  <c:v>1.2369811334593805E-2</c:v>
                </c:pt>
                <c:pt idx="216">
                  <c:v>1.2365239952760732E-2</c:v>
                </c:pt>
                <c:pt idx="217">
                  <c:v>1.2357181542208551E-2</c:v>
                </c:pt>
                <c:pt idx="218">
                  <c:v>1.2348935058206223E-2</c:v>
                </c:pt>
                <c:pt idx="219">
                  <c:v>1.2345353992682107E-2</c:v>
                </c:pt>
                <c:pt idx="220">
                  <c:v>1.234197099048373E-2</c:v>
                </c:pt>
                <c:pt idx="221">
                  <c:v>1.2338786051531159E-2</c:v>
                </c:pt>
                <c:pt idx="222">
                  <c:v>1.2333498902492579E-2</c:v>
                </c:pt>
                <c:pt idx="223">
                  <c:v>1.2328026928098978E-2</c:v>
                </c:pt>
                <c:pt idx="224">
                  <c:v>1.2325832305295492E-2</c:v>
                </c:pt>
                <c:pt idx="225">
                  <c:v>1.232383574573781E-2</c:v>
                </c:pt>
                <c:pt idx="226">
                  <c:v>1.2322037249425932E-2</c:v>
                </c:pt>
                <c:pt idx="227">
                  <c:v>1.2319522028407803E-2</c:v>
                </c:pt>
                <c:pt idx="228">
                  <c:v>1.2316823896156848E-2</c:v>
                </c:pt>
                <c:pt idx="229">
                  <c:v>1.2316015715914119E-2</c:v>
                </c:pt>
                <c:pt idx="230">
                  <c:v>1.2315405598757323E-2</c:v>
                </c:pt>
                <c:pt idx="231">
                  <c:v>1.2314993544926267E-2</c:v>
                </c:pt>
                <c:pt idx="232">
                  <c:v>1.2315250916596909E-2</c:v>
                </c:pt>
                <c:pt idx="233">
                  <c:v>1.2315325961500534E-2</c:v>
                </c:pt>
                <c:pt idx="234">
                  <c:v>1.2315904223578755E-2</c:v>
                </c:pt>
                <c:pt idx="235">
                  <c:v>1.2316680548982717E-2</c:v>
                </c:pt>
                <c:pt idx="236">
                  <c:v>1.2317654937552547E-2</c:v>
                </c:pt>
                <c:pt idx="237">
                  <c:v>1.2320685565994083E-2</c:v>
                </c:pt>
                <c:pt idx="238">
                  <c:v>1.232472643965643E-2</c:v>
                </c:pt>
                <c:pt idx="239">
                  <c:v>1.2327660596334056E-2</c:v>
                </c:pt>
                <c:pt idx="240">
                  <c:v>1.2327660596334056E-2</c:v>
                </c:pt>
                <c:pt idx="241">
                  <c:v>1.2330021427464644E-2</c:v>
                </c:pt>
                <c:pt idx="242">
                  <c:v>1.2335825977931592E-2</c:v>
                </c:pt>
                <c:pt idx="243">
                  <c:v>1.2341445384125294E-2</c:v>
                </c:pt>
                <c:pt idx="244">
                  <c:v>1.2344796531404967E-2</c:v>
                </c:pt>
                <c:pt idx="245">
                  <c:v>1.2348345741930444E-2</c:v>
                </c:pt>
                <c:pt idx="246">
                  <c:v>1.2352093015701726E-2</c:v>
                </c:pt>
                <c:pt idx="247">
                  <c:v>1.2360672156086494E-2</c:v>
                </c:pt>
                <c:pt idx="248">
                  <c:v>1.2369062743644577E-2</c:v>
                </c:pt>
                <c:pt idx="249">
                  <c:v>1.2373800333804752E-2</c:v>
                </c:pt>
                <c:pt idx="250">
                  <c:v>1.2378735987290668E-2</c:v>
                </c:pt>
                <c:pt idx="251">
                  <c:v>1.2383869704102324E-2</c:v>
                </c:pt>
                <c:pt idx="252">
                  <c:v>1.2395224106453995E-2</c:v>
                </c:pt>
                <c:pt idx="253">
                  <c:v>1.240573952901336E-2</c:v>
                </c:pt>
                <c:pt idx="254">
                  <c:v>1.2407989509215511E-2</c:v>
                </c:pt>
                <c:pt idx="255">
                  <c:v>1.2406563499265388E-2</c:v>
                </c:pt>
                <c:pt idx="256">
                  <c:v>1.2401461499482735E-2</c:v>
                </c:pt>
                <c:pt idx="257">
                  <c:v>1.237942987136087E-2</c:v>
                </c:pt>
                <c:pt idx="258">
                  <c:v>1.2344293604744649E-2</c:v>
                </c:pt>
                <c:pt idx="259">
                  <c:v>1.2320811659476405E-2</c:v>
                </c:pt>
                <c:pt idx="260">
                  <c:v>1.2293653726853648E-2</c:v>
                </c:pt>
                <c:pt idx="261">
                  <c:v>1.2262819807755676E-2</c:v>
                </c:pt>
                <c:pt idx="262">
                  <c:v>1.2189311381449741E-2</c:v>
                </c:pt>
                <c:pt idx="263">
                  <c:v>1.2102724286355837E-2</c:v>
                </c:pt>
                <c:pt idx="264">
                  <c:v>1.2053510450868998E-2</c:v>
                </c:pt>
                <c:pt idx="265">
                  <c:v>1.2000620636261061E-2</c:v>
                </c:pt>
                <c:pt idx="266">
                  <c:v>1.1944054844130747E-2</c:v>
                </c:pt>
                <c:pt idx="267">
                  <c:v>1.1819058013085026E-2</c:v>
                </c:pt>
                <c:pt idx="268">
                  <c:v>1.1681031936197073E-2</c:v>
                </c:pt>
                <c:pt idx="269">
                  <c:v>1.1606086284512429E-2</c:v>
                </c:pt>
                <c:pt idx="270">
                  <c:v>1.1527464667375753E-2</c:v>
                </c:pt>
                <c:pt idx="271">
                  <c:v>1.144516708710519E-2</c:v>
                </c:pt>
                <c:pt idx="272">
                  <c:v>1.1268671433466437E-2</c:v>
                </c:pt>
                <c:pt idx="273">
                  <c:v>1.1079217187521806E-2</c:v>
                </c:pt>
                <c:pt idx="274">
                  <c:v>1.0979328865268201E-2</c:v>
                </c:pt>
                <c:pt idx="275">
                  <c:v>1.0879709761582035E-2</c:v>
                </c:pt>
                <c:pt idx="276">
                  <c:v>1.0781148909142502E-2</c:v>
                </c:pt>
                <c:pt idx="277">
                  <c:v>1.0540500904718808E-2</c:v>
                </c:pt>
                <c:pt idx="278">
                  <c:v>1.0304218384868946E-2</c:v>
                </c:pt>
                <c:pt idx="279">
                  <c:v>1.0212007021683789E-2</c:v>
                </c:pt>
                <c:pt idx="280">
                  <c:v>1.0120853903829996E-2</c:v>
                </c:pt>
                <c:pt idx="281">
                  <c:v>9.898670554531197E-3</c:v>
                </c:pt>
                <c:pt idx="282">
                  <c:v>9.6809619665538804E-3</c:v>
                </c:pt>
                <c:pt idx="283">
                  <c:v>9.6809619665538804E-3</c:v>
                </c:pt>
                <c:pt idx="284">
                  <c:v>9.596158304061575E-3</c:v>
                </c:pt>
                <c:pt idx="285">
                  <c:v>9.5124128814649822E-3</c:v>
                </c:pt>
                <c:pt idx="286">
                  <c:v>9.348692254542712E-3</c:v>
                </c:pt>
                <c:pt idx="287">
                  <c:v>9.1880135751676306E-3</c:v>
                </c:pt>
                <c:pt idx="288">
                  <c:v>9.1095593410983611E-3</c:v>
                </c:pt>
                <c:pt idx="289">
                  <c:v>9.032163342608257E-3</c:v>
                </c:pt>
                <c:pt idx="290">
                  <c:v>8.955825578977894E-3</c:v>
                </c:pt>
                <c:pt idx="291">
                  <c:v>8.8068929325757495E-3</c:v>
                </c:pt>
                <c:pt idx="292">
                  <c:v>8.6610568604239546E-3</c:v>
                </c:pt>
                <c:pt idx="293">
                  <c:v>8.5900102614999696E-3</c:v>
                </c:pt>
                <c:pt idx="294">
                  <c:v>8.5200218935987948E-3</c:v>
                </c:pt>
                <c:pt idx="295">
                  <c:v>8.4510917560010057E-3</c:v>
                </c:pt>
                <c:pt idx="296">
                  <c:v>8.3343588935047563E-3</c:v>
                </c:pt>
                <c:pt idx="297">
                  <c:v>8.2575157679620759E-3</c:v>
                </c:pt>
                <c:pt idx="298">
                  <c:v>8.2402955300864278E-3</c:v>
                </c:pt>
                <c:pt idx="299">
                  <c:v>8.2357382018116709E-3</c:v>
                </c:pt>
                <c:pt idx="300">
                  <c:v>8.2438437828180611E-3</c:v>
                </c:pt>
                <c:pt idx="301">
                  <c:v>8.3024561144462439E-3</c:v>
                </c:pt>
                <c:pt idx="302">
                  <c:v>8.4028952355463815E-3</c:v>
                </c:pt>
                <c:pt idx="303">
                  <c:v>8.4743154019673028E-3</c:v>
                </c:pt>
                <c:pt idx="304">
                  <c:v>8.5583985027692933E-3</c:v>
                </c:pt>
                <c:pt idx="305">
                  <c:v>8.6551445468252552E-3</c:v>
                </c:pt>
                <c:pt idx="306">
                  <c:v>8.9606589742619036E-3</c:v>
                </c:pt>
                <c:pt idx="307">
                  <c:v>9.3288193195117941E-3</c:v>
                </c:pt>
                <c:pt idx="308">
                  <c:v>9.3288193195117941E-3</c:v>
                </c:pt>
                <c:pt idx="309">
                  <c:v>9.501543284082814E-3</c:v>
                </c:pt>
                <c:pt idx="310">
                  <c:v>9.6869302914281974E-3</c:v>
                </c:pt>
                <c:pt idx="311">
                  <c:v>1.0100197864444382E-2</c:v>
                </c:pt>
                <c:pt idx="312">
                  <c:v>1.0555109159664511E-2</c:v>
                </c:pt>
                <c:pt idx="313">
                  <c:v>1.0803811700945687E-2</c:v>
                </c:pt>
                <c:pt idx="314">
                  <c:v>1.106517742241131E-2</c:v>
                </c:pt>
                <c:pt idx="315">
                  <c:v>1.1339206351639319E-2</c:v>
                </c:pt>
                <c:pt idx="316">
                  <c:v>1.192987027975434E-2</c:v>
                </c:pt>
                <c:pt idx="317">
                  <c:v>1.2557516272346803E-2</c:v>
                </c:pt>
                <c:pt idx="318">
                  <c:v>1.2868230840581418E-2</c:v>
                </c:pt>
                <c:pt idx="319">
                  <c:v>1.3164977882240692E-2</c:v>
                </c:pt>
                <c:pt idx="320">
                  <c:v>1.3447757362792245E-2</c:v>
                </c:pt>
                <c:pt idx="321">
                  <c:v>1.3967299437354086E-2</c:v>
                </c:pt>
                <c:pt idx="322">
                  <c:v>1.4439199039308903E-2</c:v>
                </c:pt>
                <c:pt idx="323">
                  <c:v>1.4652140252771062E-2</c:v>
                </c:pt>
                <c:pt idx="324">
                  <c:v>1.4851113731984E-2</c:v>
                </c:pt>
                <c:pt idx="325">
                  <c:v>1.5036119453846197E-2</c:v>
                </c:pt>
                <c:pt idx="326">
                  <c:v>1.5360226913543329E-2</c:v>
                </c:pt>
                <c:pt idx="327">
                  <c:v>1.5636464360593294E-2</c:v>
                </c:pt>
                <c:pt idx="328">
                  <c:v>1.5751631004894406E-2</c:v>
                </c:pt>
                <c:pt idx="329">
                  <c:v>1.5852829786888734E-2</c:v>
                </c:pt>
                <c:pt idx="330">
                  <c:v>1.6037058832187867E-2</c:v>
                </c:pt>
                <c:pt idx="331">
                  <c:v>1.6149305407981984E-2</c:v>
                </c:pt>
                <c:pt idx="332">
                  <c:v>1.6149305407981984E-2</c:v>
                </c:pt>
                <c:pt idx="333">
                  <c:v>1.6166696826127591E-2</c:v>
                </c:pt>
                <c:pt idx="334">
                  <c:v>1.617012033376497E-2</c:v>
                </c:pt>
                <c:pt idx="335">
                  <c:v>1.6159575930414505E-2</c:v>
                </c:pt>
                <c:pt idx="336">
                  <c:v>1.6092646744674255E-2</c:v>
                </c:pt>
                <c:pt idx="337">
                  <c:v>1.5977719256534684E-2</c:v>
                </c:pt>
                <c:pt idx="338">
                  <c:v>1.5897335349404074E-2</c:v>
                </c:pt>
                <c:pt idx="339">
                  <c:v>1.5761226518398175E-2</c:v>
                </c:pt>
                <c:pt idx="340">
                  <c:v>1.5549699945847095E-2</c:v>
                </c:pt>
                <c:pt idx="341">
                  <c:v>1.5549699945847095E-2</c:v>
                </c:pt>
                <c:pt idx="342">
                  <c:v>1.5396020982905156E-2</c:v>
                </c:pt>
                <c:pt idx="343">
                  <c:v>1.5326381940212741E-2</c:v>
                </c:pt>
                <c:pt idx="344">
                  <c:v>1.5260861679076143E-2</c:v>
                </c:pt>
                <c:pt idx="345">
                  <c:v>1.5199460197097281E-2</c:v>
                </c:pt>
                <c:pt idx="346">
                  <c:v>1.5091019048742993E-2</c:v>
                </c:pt>
                <c:pt idx="347">
                  <c:v>1.4995042022549754E-2</c:v>
                </c:pt>
                <c:pt idx="348">
                  <c:v>1.4954234408302014E-2</c:v>
                </c:pt>
                <c:pt idx="349">
                  <c:v>1.4917545562820322E-2</c:v>
                </c:pt>
                <c:pt idx="350">
                  <c:v>1.4884975484985574E-2</c:v>
                </c:pt>
                <c:pt idx="351">
                  <c:v>1.4834175764102397E-2</c:v>
                </c:pt>
                <c:pt idx="352">
                  <c:v>1.47958828281336E-2</c:v>
                </c:pt>
                <c:pt idx="353">
                  <c:v>1.4783906573825334E-2</c:v>
                </c:pt>
                <c:pt idx="354">
                  <c:v>1.4776049082447784E-2</c:v>
                </c:pt>
                <c:pt idx="355">
                  <c:v>1.4772310353681206E-2</c:v>
                </c:pt>
                <c:pt idx="356">
                  <c:v>1.4779168796028586E-2</c:v>
                </c:pt>
                <c:pt idx="357">
                  <c:v>1.4798543064884484E-2</c:v>
                </c:pt>
                <c:pt idx="358">
                  <c:v>1.481539815029187E-2</c:v>
                </c:pt>
                <c:pt idx="359">
                  <c:v>1.4836371999749076E-2</c:v>
                </c:pt>
                <c:pt idx="360">
                  <c:v>1.4861464613895592E-2</c:v>
                </c:pt>
                <c:pt idx="361">
                  <c:v>1.493764478304449E-2</c:v>
                </c:pt>
                <c:pt idx="362">
                  <c:v>1.4992341010175991E-2</c:v>
                </c:pt>
                <c:pt idx="363">
                  <c:v>1.5004262329707529E-2</c:v>
                </c:pt>
                <c:pt idx="364">
                  <c:v>1.5020597222286103E-2</c:v>
                </c:pt>
                <c:pt idx="365">
                  <c:v>1.502064375280554E-2</c:v>
                </c:pt>
                <c:pt idx="366">
                  <c:v>1.501527500192168E-2</c:v>
                </c:pt>
                <c:pt idx="367">
                  <c:v>1.5007024572781802E-2</c:v>
                </c:pt>
                <c:pt idx="368">
                  <c:v>1.4981541540217691E-2</c:v>
                </c:pt>
                <c:pt idx="369">
                  <c:v>1.4945206077419115E-2</c:v>
                </c:pt>
                <c:pt idx="370">
                  <c:v>1.4922547260756147E-2</c:v>
                </c:pt>
                <c:pt idx="371">
                  <c:v>1.4897006767995435E-2</c:v>
                </c:pt>
                <c:pt idx="372">
                  <c:v>1.4868584599696533E-2</c:v>
                </c:pt>
                <c:pt idx="373">
                  <c:v>1.4784031416461563E-2</c:v>
                </c:pt>
                <c:pt idx="374">
                  <c:v>1.4683248651987668E-2</c:v>
                </c:pt>
                <c:pt idx="375">
                  <c:v>1.4683248651987668E-2</c:v>
                </c:pt>
                <c:pt idx="376">
                  <c:v>1.4637536447406063E-2</c:v>
                </c:pt>
                <c:pt idx="377">
                  <c:v>1.458894257352128E-2</c:v>
                </c:pt>
                <c:pt idx="378">
                  <c:v>1.448273186305471E-2</c:v>
                </c:pt>
                <c:pt idx="379">
                  <c:v>1.4366583759519713E-2</c:v>
                </c:pt>
                <c:pt idx="380">
                  <c:v>1.4308581657278552E-2</c:v>
                </c:pt>
                <c:pt idx="381">
                  <c:v>1.4252697990544405E-2</c:v>
                </c:pt>
                <c:pt idx="382">
                  <c:v>1.419893275835804E-2</c:v>
                </c:pt>
                <c:pt idx="383">
                  <c:v>1.4099015872393039E-2</c:v>
                </c:pt>
                <c:pt idx="384">
                  <c:v>1.4005056156385365E-2</c:v>
                </c:pt>
                <c:pt idx="385">
                  <c:v>1.3961883083268845E-2</c:v>
                </c:pt>
                <c:pt idx="386">
                  <c:v>1.3920828439664135E-2</c:v>
                </c:pt>
                <c:pt idx="387">
                  <c:v>1.3881892224691939E-2</c:v>
                </c:pt>
                <c:pt idx="388">
                  <c:v>1.3811611075871255E-2</c:v>
                </c:pt>
                <c:pt idx="389">
                  <c:v>1.3747331638258586E-2</c:v>
                </c:pt>
                <c:pt idx="390">
                  <c:v>1.371898755709644E-2</c:v>
                </c:pt>
                <c:pt idx="391">
                  <c:v>1.3692761900969685E-2</c:v>
                </c:pt>
                <c:pt idx="392">
                  <c:v>1.3668654669558578E-2</c:v>
                </c:pt>
                <c:pt idx="393">
                  <c:v>1.3628017484048627E-2</c:v>
                </c:pt>
                <c:pt idx="394">
                  <c:v>1.3593409982277649E-2</c:v>
                </c:pt>
                <c:pt idx="395">
                  <c:v>1.3579894868369635E-2</c:v>
                </c:pt>
                <c:pt idx="396">
                  <c:v>1.3568498177258803E-2</c:v>
                </c:pt>
                <c:pt idx="397">
                  <c:v>1.3559219908465536E-2</c:v>
                </c:pt>
                <c:pt idx="398">
                  <c:v>1.3547380995155844E-2</c:v>
                </c:pt>
                <c:pt idx="399">
                  <c:v>1.354460489702447E-2</c:v>
                </c:pt>
                <c:pt idx="400">
                  <c:v>1.354460489702447E-2</c:v>
                </c:pt>
                <c:pt idx="401">
                  <c:v>1.3548037160937554E-2</c:v>
                </c:pt>
                <c:pt idx="402">
                  <c:v>1.3553587846768522E-2</c:v>
                </c:pt>
                <c:pt idx="403">
                  <c:v>1.3572262278076508E-2</c:v>
                </c:pt>
                <c:pt idx="404">
                  <c:v>1.3596974813907536E-2</c:v>
                </c:pt>
                <c:pt idx="405">
                  <c:v>1.3613117612445436E-2</c:v>
                </c:pt>
                <c:pt idx="406">
                  <c:v>1.3631378834260133E-2</c:v>
                </c:pt>
                <c:pt idx="407">
                  <c:v>1.3651758479671372E-2</c:v>
                </c:pt>
                <c:pt idx="408">
                  <c:v>1.3700100519269398E-2</c:v>
                </c:pt>
                <c:pt idx="409">
                  <c:v>1.3754461304555932E-2</c:v>
                </c:pt>
                <c:pt idx="410">
                  <c:v>1.378543307386515E-2</c:v>
                </c:pt>
                <c:pt idx="411">
                  <c:v>1.3818523269488736E-2</c:v>
                </c:pt>
                <c:pt idx="412">
                  <c:v>1.3853731891986243E-2</c:v>
                </c:pt>
                <c:pt idx="413">
                  <c:v>1.3931749675712979E-2</c:v>
                </c:pt>
                <c:pt idx="414">
                  <c:v>1.4015750663505244E-2</c:v>
                </c:pt>
                <c:pt idx="415">
                  <c:v>1.4061551430364361E-2</c:v>
                </c:pt>
                <c:pt idx="416">
                  <c:v>1.4109470628413945E-2</c:v>
                </c:pt>
                <c:pt idx="417">
                  <c:v>1.4159508258453357E-2</c:v>
                </c:pt>
                <c:pt idx="418">
                  <c:v>1.4267210348632986E-2</c:v>
                </c:pt>
                <c:pt idx="419">
                  <c:v>1.4380843116734709E-2</c:v>
                </c:pt>
                <c:pt idx="420">
                  <c:v>1.4441472920792009E-2</c:v>
                </c:pt>
                <c:pt idx="421">
                  <c:v>1.4504221162674469E-2</c:v>
                </c:pt>
                <c:pt idx="422">
                  <c:v>1.456908784358113E-2</c:v>
                </c:pt>
                <c:pt idx="423">
                  <c:v>1.4706483408453153E-2</c:v>
                </c:pt>
                <c:pt idx="424">
                  <c:v>1.4849738980151628E-2</c:v>
                </c:pt>
                <c:pt idx="425">
                  <c:v>1.4925197873845164E-2</c:v>
                </c:pt>
                <c:pt idx="426">
                  <c:v>1.5002775213837083E-2</c:v>
                </c:pt>
                <c:pt idx="427">
                  <c:v>1.5251628483875734E-2</c:v>
                </c:pt>
                <c:pt idx="428">
                  <c:v>1.551272670774928E-2</c:v>
                </c:pt>
                <c:pt idx="429">
                  <c:v>1.5605133212996947E-2</c:v>
                </c:pt>
                <c:pt idx="430">
                  <c:v>1.5699658176693276E-2</c:v>
                </c:pt>
                <c:pt idx="431">
                  <c:v>1.5896471517944377E-2</c:v>
                </c:pt>
                <c:pt idx="432">
                  <c:v>1.60989426493785E-2</c:v>
                </c:pt>
                <c:pt idx="433">
                  <c:v>1.6204059930817749E-2</c:v>
                </c:pt>
                <c:pt idx="434">
                  <c:v>1.6311295681257221E-2</c:v>
                </c:pt>
                <c:pt idx="435">
                  <c:v>1.6420649902615381E-2</c:v>
                </c:pt>
                <c:pt idx="436">
                  <c:v>1.6647189655625283E-2</c:v>
                </c:pt>
                <c:pt idx="437">
                  <c:v>1.6879251535764084E-2</c:v>
                </c:pt>
                <c:pt idx="438">
                  <c:v>1.6999198141132155E-2</c:v>
                </c:pt>
                <c:pt idx="439">
                  <c:v>1.7121263229569195E-2</c:v>
                </c:pt>
                <c:pt idx="440">
                  <c:v>1.7245446803073605E-2</c:v>
                </c:pt>
                <c:pt idx="441">
                  <c:v>1.7501726356279335E-2</c:v>
                </c:pt>
                <c:pt idx="442">
                  <c:v>1.7762666192231436E-2</c:v>
                </c:pt>
                <c:pt idx="443">
                  <c:v>1.7893243416704507E-2</c:v>
                </c:pt>
                <c:pt idx="444">
                  <c:v>1.802174032709658E-2</c:v>
                </c:pt>
                <c:pt idx="445">
                  <c:v>1.8148156921169445E-2</c:v>
                </c:pt>
                <c:pt idx="446">
                  <c:v>1.8394995549986248E-2</c:v>
                </c:pt>
                <c:pt idx="447">
                  <c:v>1.8633020091103347E-2</c:v>
                </c:pt>
                <c:pt idx="448">
                  <c:v>1.8749035071365938E-2</c:v>
                </c:pt>
                <c:pt idx="449">
                  <c:v>1.8862969722919232E-2</c:v>
                </c:pt>
                <c:pt idx="450">
                  <c:v>1.8974824043525018E-2</c:v>
                </c:pt>
                <c:pt idx="451">
                  <c:v>1.9245601266748569E-2</c:v>
                </c:pt>
                <c:pt idx="452">
                  <c:v>1.9502890616553969E-2</c:v>
                </c:pt>
                <c:pt idx="453">
                  <c:v>1.9602262912306045E-2</c:v>
                </c:pt>
                <c:pt idx="454">
                  <c:v>1.9699554864400781E-2</c:v>
                </c:pt>
                <c:pt idx="455">
                  <c:v>1.9888302907169475E-2</c:v>
                </c:pt>
                <c:pt idx="456">
                  <c:v>2.0067919202553242E-2</c:v>
                </c:pt>
                <c:pt idx="457">
                  <c:v>2.0154809411501162E-2</c:v>
                </c:pt>
                <c:pt idx="458">
                  <c:v>2.0239619267199416E-2</c:v>
                </c:pt>
                <c:pt idx="459">
                  <c:v>2.0322348768209153E-2</c:v>
                </c:pt>
                <c:pt idx="460">
                  <c:v>2.048203844752905E-2</c:v>
                </c:pt>
                <c:pt idx="461">
                  <c:v>2.0632463196346151E-2</c:v>
                </c:pt>
                <c:pt idx="462">
                  <c:v>2.0704790902730252E-2</c:v>
                </c:pt>
                <c:pt idx="463">
                  <c:v>2.0775038246352295E-2</c:v>
                </c:pt>
                <c:pt idx="464">
                  <c:v>2.0843205225933303E-2</c:v>
                </c:pt>
                <c:pt idx="465">
                  <c:v>2.1005058972998203E-2</c:v>
                </c:pt>
                <c:pt idx="466">
                  <c:v>2.1152834623014982E-2</c:v>
                </c:pt>
                <c:pt idx="467">
                  <c:v>2.120851939484858E-2</c:v>
                </c:pt>
                <c:pt idx="468">
                  <c:v>2.1262123795127152E-2</c:v>
                </c:pt>
                <c:pt idx="469">
                  <c:v>2.1363665686662259E-2</c:v>
                </c:pt>
                <c:pt idx="470">
                  <c:v>2.1455737662465779E-2</c:v>
                </c:pt>
                <c:pt idx="471">
                  <c:v>2.1498940191779781E-2</c:v>
                </c:pt>
                <c:pt idx="472">
                  <c:v>2.1540062344502786E-2</c:v>
                </c:pt>
                <c:pt idx="473">
                  <c:v>2.1579104119915371E-2</c:v>
                </c:pt>
                <c:pt idx="474">
                  <c:v>2.1651555138806344E-2</c:v>
                </c:pt>
                <c:pt idx="475">
                  <c:v>2.1714467435511864E-2</c:v>
                </c:pt>
                <c:pt idx="476">
                  <c:v>2.1743107315019827E-2</c:v>
                </c:pt>
                <c:pt idx="477">
                  <c:v>2.1769666813620248E-2</c:v>
                </c:pt>
                <c:pt idx="478">
                  <c:v>2.1794145931073317E-2</c:v>
                </c:pt>
                <c:pt idx="479">
                  <c:v>2.1837494081236031E-2</c:v>
                </c:pt>
                <c:pt idx="480">
                  <c:v>2.1871258579899688E-2</c:v>
                </c:pt>
                <c:pt idx="481">
                  <c:v>2.1885335785221116E-2</c:v>
                </c:pt>
                <c:pt idx="482">
                  <c:v>2.1897332607316855E-2</c:v>
                </c:pt>
                <c:pt idx="483">
                  <c:v>2.1907249045867161E-2</c:v>
                </c:pt>
                <c:pt idx="484">
                  <c:v>2.1921482040117013E-2</c:v>
                </c:pt>
                <c:pt idx="485">
                  <c:v>2.192611096245578E-2</c:v>
                </c:pt>
                <c:pt idx="486">
                  <c:v>2.1925625481760136E-2</c:v>
                </c:pt>
                <c:pt idx="487">
                  <c:v>2.1923059617039442E-2</c:v>
                </c:pt>
                <c:pt idx="488">
                  <c:v>2.1918413368373635E-2</c:v>
                </c:pt>
                <c:pt idx="489">
                  <c:v>2.1903518801407174E-2</c:v>
                </c:pt>
                <c:pt idx="490">
                  <c:v>2.1879024536577418E-2</c:v>
                </c:pt>
                <c:pt idx="491">
                  <c:v>2.1856075510777728E-2</c:v>
                </c:pt>
                <c:pt idx="492">
                  <c:v>2.1827638889000411E-2</c:v>
                </c:pt>
                <c:pt idx="493">
                  <c:v>2.1827638889000411E-2</c:v>
                </c:pt>
                <c:pt idx="494">
                  <c:v>2.1783604410883228E-2</c:v>
                </c:pt>
                <c:pt idx="495">
                  <c:v>2.1729999342392503E-2</c:v>
                </c:pt>
                <c:pt idx="496">
                  <c:v>2.1700388503091972E-2</c:v>
                </c:pt>
                <c:pt idx="497">
                  <c:v>2.1668697283763194E-2</c:v>
                </c:pt>
                <c:pt idx="498">
                  <c:v>2.1634925684885786E-2</c:v>
                </c:pt>
                <c:pt idx="499">
                  <c:v>2.1561739174140726E-2</c:v>
                </c:pt>
                <c:pt idx="500">
                  <c:v>2.1479035506359878E-2</c:v>
                </c:pt>
                <c:pt idx="501">
                  <c:v>2.1434862019331646E-2</c:v>
                </c:pt>
                <c:pt idx="502">
                  <c:v>2.1388608156831523E-2</c:v>
                </c:pt>
                <c:pt idx="503">
                  <c:v>2.134027391965887E-2</c:v>
                </c:pt>
                <c:pt idx="504">
                  <c:v>2.1237923656567403E-2</c:v>
                </c:pt>
                <c:pt idx="505">
                  <c:v>2.1126515227711806E-2</c:v>
                </c:pt>
                <c:pt idx="506">
                  <c:v>2.1070071046302985E-2</c:v>
                </c:pt>
                <c:pt idx="507">
                  <c:v>2.1013838410635088E-2</c:v>
                </c:pt>
                <c:pt idx="508">
                  <c:v>2.0957817320468308E-2</c:v>
                </c:pt>
                <c:pt idx="509">
                  <c:v>2.0847687467018261E-2</c:v>
                </c:pt>
                <c:pt idx="510">
                  <c:v>2.0735848413933056E-2</c:v>
                </c:pt>
                <c:pt idx="511">
                  <c:v>2.0680885050232689E-2</c:v>
                </c:pt>
                <c:pt idx="512">
                  <c:v>2.0626133231553823E-2</c:v>
                </c:pt>
                <c:pt idx="513">
                  <c:v>2.0571592957736584E-2</c:v>
                </c:pt>
                <c:pt idx="514">
                  <c:v>2.0464380754487976E-2</c:v>
                </c:pt>
                <c:pt idx="515">
                  <c:v>2.0355547309724997E-2</c:v>
                </c:pt>
                <c:pt idx="516">
                  <c:v>2.0302064759016858E-2</c:v>
                </c:pt>
                <c:pt idx="517">
                  <c:v>2.0248793752610794E-2</c:v>
                </c:pt>
                <c:pt idx="518">
                  <c:v>1.9881819941192092E-2</c:v>
                </c:pt>
                <c:pt idx="519">
                  <c:v>1.9525211765722972E-2</c:v>
                </c:pt>
                <c:pt idx="520">
                  <c:v>1.9130352140965812E-2</c:v>
                </c:pt>
                <c:pt idx="521">
                  <c:v>1.8795955939596709E-2</c:v>
                </c:pt>
                <c:pt idx="522">
                  <c:v>1.8471925280412194E-2</c:v>
                </c:pt>
                <c:pt idx="523">
                  <c:v>1.8158260135194837E-2</c:v>
                </c:pt>
                <c:pt idx="524">
                  <c:v>1.7854960477006188E-2</c:v>
                </c:pt>
                <c:pt idx="525">
                  <c:v>1.7562026279547283E-2</c:v>
                </c:pt>
                <c:pt idx="526">
                  <c:v>1.7279457517638264E-2</c:v>
                </c:pt>
                <c:pt idx="527">
                  <c:v>1.7007254166818697E-2</c:v>
                </c:pt>
                <c:pt idx="528">
                  <c:v>1.6745416203507446E-2</c:v>
                </c:pt>
                <c:pt idx="529">
                  <c:v>1.6493943605162542E-2</c:v>
                </c:pt>
                <c:pt idx="530">
                  <c:v>1.6252836349961441E-2</c:v>
                </c:pt>
                <c:pt idx="531">
                  <c:v>1.6022094417280641E-2</c:v>
                </c:pt>
                <c:pt idx="532">
                  <c:v>1.5741415636556511E-2</c:v>
                </c:pt>
                <c:pt idx="533">
                  <c:v>1.5591706440183373E-2</c:v>
                </c:pt>
                <c:pt idx="534">
                  <c:v>1.5392060358676574E-2</c:v>
                </c:pt>
                <c:pt idx="535">
                  <c:v>1.5202779525109733E-2</c:v>
                </c:pt>
                <c:pt idx="536">
                  <c:v>1.5023863923415703E-2</c:v>
                </c:pt>
                <c:pt idx="537">
                  <c:v>1.475276189315089E-2</c:v>
                </c:pt>
                <c:pt idx="538">
                  <c:v>1.461139057913563E-2</c:v>
                </c:pt>
                <c:pt idx="539">
                  <c:v>1.4469493542135226E-2</c:v>
                </c:pt>
                <c:pt idx="540">
                  <c:v>1.4320017542077679E-2</c:v>
                </c:pt>
                <c:pt idx="541">
                  <c:v>1.4216794961914303E-2</c:v>
                </c:pt>
                <c:pt idx="542">
                  <c:v>1.4105993396791305E-2</c:v>
                </c:pt>
                <c:pt idx="543">
                  <c:v>1.4005556968657018E-2</c:v>
                </c:pt>
                <c:pt idx="544">
                  <c:v>1.3903464472759808E-2</c:v>
                </c:pt>
                <c:pt idx="545">
                  <c:v>1.3835779489541622E-2</c:v>
                </c:pt>
                <c:pt idx="546">
                  <c:v>1.3766438423852279E-2</c:v>
                </c:pt>
                <c:pt idx="547">
                  <c:v>1.3707462465815112E-2</c:v>
                </c:pt>
                <c:pt idx="548">
                  <c:v>1.3658851610394152E-2</c:v>
                </c:pt>
                <c:pt idx="549">
                  <c:v>1.3620605853192913E-2</c:v>
                </c:pt>
                <c:pt idx="550">
                  <c:v>1.3592725191173827E-2</c:v>
                </c:pt>
                <c:pt idx="551">
                  <c:v>1.3575209621699003E-2</c:v>
                </c:pt>
                <c:pt idx="552">
                  <c:v>1.3568059143409528E-2</c:v>
                </c:pt>
                <c:pt idx="553">
                  <c:v>1.3574096008337477E-2</c:v>
                </c:pt>
                <c:pt idx="554">
                  <c:v>1.3584853458548096E-2</c:v>
                </c:pt>
                <c:pt idx="555">
                  <c:v>1.3613065068556196E-2</c:v>
                </c:pt>
                <c:pt idx="556">
                  <c:v>1.3643108142424865E-2</c:v>
                </c:pt>
                <c:pt idx="557">
                  <c:v>1.3687783128375486E-2</c:v>
                </c:pt>
                <c:pt idx="558">
                  <c:v>1.3751532215664497E-2</c:v>
                </c:pt>
                <c:pt idx="559">
                  <c:v>1.3808228407565792E-2</c:v>
                </c:pt>
                <c:pt idx="560">
                  <c:v>1.3883998711277101E-2</c:v>
                </c:pt>
                <c:pt idx="561">
                  <c:v>1.3970134132712531E-2</c:v>
                </c:pt>
                <c:pt idx="562">
                  <c:v>1.406663467938607E-2</c:v>
                </c:pt>
                <c:pt idx="563">
                  <c:v>1.4173500359691005E-2</c:v>
                </c:pt>
                <c:pt idx="564">
                  <c:v>1.4290731182740046E-2</c:v>
                </c:pt>
                <c:pt idx="565">
                  <c:v>1.4418327158685074E-2</c:v>
                </c:pt>
                <c:pt idx="566">
                  <c:v>1.455624319735449E-2</c:v>
                </c:pt>
                <c:pt idx="567">
                  <c:v>1.4696992491494143E-2</c:v>
                </c:pt>
                <c:pt idx="568">
                  <c:v>1.48348471747628E-2</c:v>
                </c:pt>
                <c:pt idx="569">
                  <c:v>1.4969807243883082E-2</c:v>
                </c:pt>
                <c:pt idx="570">
                  <c:v>1.5101872695577612E-2</c:v>
                </c:pt>
                <c:pt idx="571">
                  <c:v>1.5249260206653403E-2</c:v>
                </c:pt>
                <c:pt idx="572">
                  <c:v>1.5375122896044147E-2</c:v>
                </c:pt>
                <c:pt idx="573">
                  <c:v>1.5480701314292133E-2</c:v>
                </c:pt>
                <c:pt idx="574">
                  <c:v>1.5601188264948718E-2</c:v>
                </c:pt>
                <c:pt idx="575">
                  <c:v>1.5718780582991698E-2</c:v>
                </c:pt>
                <c:pt idx="576">
                  <c:v>1.5833478265463441E-2</c:v>
                </c:pt>
                <c:pt idx="577">
                  <c:v>1.5945281309726056E-2</c:v>
                </c:pt>
                <c:pt idx="578">
                  <c:v>1.6069511758853849E-2</c:v>
                </c:pt>
                <c:pt idx="579">
                  <c:v>1.6160203472592727E-2</c:v>
                </c:pt>
                <c:pt idx="580">
                  <c:v>1.6263322586080875E-2</c:v>
                </c:pt>
                <c:pt idx="581">
                  <c:v>1.6363547050808336E-2</c:v>
                </c:pt>
                <c:pt idx="582">
                  <c:v>1.6474544825539894E-2</c:v>
                </c:pt>
                <c:pt idx="583">
                  <c:v>1.6555312024948421E-2</c:v>
                </c:pt>
                <c:pt idx="584">
                  <c:v>1.6646852529564882E-2</c:v>
                </c:pt>
                <c:pt idx="585">
                  <c:v>1.6735498376307945E-2</c:v>
                </c:pt>
                <c:pt idx="586">
                  <c:v>1.68212495629394E-2</c:v>
                </c:pt>
                <c:pt idx="587">
                  <c:v>1.6904106087620718E-2</c:v>
                </c:pt>
                <c:pt idx="588">
                  <c:v>1.6984067948033754E-2</c:v>
                </c:pt>
                <c:pt idx="589">
                  <c:v>1.7077670600622596E-2</c:v>
                </c:pt>
                <c:pt idx="590">
                  <c:v>1.7145667444777857E-2</c:v>
                </c:pt>
                <c:pt idx="591">
                  <c:v>1.7216531777259902E-2</c:v>
                </c:pt>
                <c:pt idx="592">
                  <c:v>1.7284501438039612E-2</c:v>
                </c:pt>
                <c:pt idx="593">
                  <c:v>1.7349576425598201E-2</c:v>
                </c:pt>
                <c:pt idx="594">
                  <c:v>1.7411756738336948E-2</c:v>
                </c:pt>
                <c:pt idx="595">
                  <c:v>1.7471042374657131E-2</c:v>
                </c:pt>
                <c:pt idx="596">
                  <c:v>1.7527433333279774E-2</c:v>
                </c:pt>
                <c:pt idx="597">
                  <c:v>1.7580929612686091E-2</c:v>
                </c:pt>
                <c:pt idx="598">
                  <c:v>1.7631531211677043E-2</c:v>
                </c:pt>
                <c:pt idx="599">
                  <c:v>1.7679238128973651E-2</c:v>
                </c:pt>
                <c:pt idx="600">
                  <c:v>1.7724050363536747E-2</c:v>
                </c:pt>
                <c:pt idx="601">
                  <c:v>1.7765967914167291E-2</c:v>
                </c:pt>
                <c:pt idx="602">
                  <c:v>1.7804990779906049E-2</c:v>
                </c:pt>
                <c:pt idx="603">
                  <c:v>1.7841118959873725E-2</c:v>
                </c:pt>
                <c:pt idx="604">
                  <c:v>1.7883316059608134E-2</c:v>
                </c:pt>
                <c:pt idx="605">
                  <c:v>1.7912827811610299E-2</c:v>
                </c:pt>
                <c:pt idx="606">
                  <c:v>1.793944487504362E-2</c:v>
                </c:pt>
                <c:pt idx="607">
                  <c:v>1.7963167249588352E-2</c:v>
                </c:pt>
                <c:pt idx="608">
                  <c:v>1.7983994934365199E-2</c:v>
                </c:pt>
                <c:pt idx="609">
                  <c:v>1.8001927928974482E-2</c:v>
                </c:pt>
                <c:pt idx="610">
                  <c:v>1.8016966233096454E-2</c:v>
                </c:pt>
                <c:pt idx="611">
                  <c:v>1.8029109846171565E-2</c:v>
                </c:pt>
                <c:pt idx="612">
                  <c:v>1.8038358768039942E-2</c:v>
                </c:pt>
                <c:pt idx="613">
                  <c:v>1.8044712998461776E-2</c:v>
                </c:pt>
                <c:pt idx="614">
                  <c:v>1.8048172537277196E-2</c:v>
                </c:pt>
                <c:pt idx="615">
                  <c:v>1.804980221750796E-2</c:v>
                </c:pt>
                <c:pt idx="616">
                  <c:v>1.8046407539769049E-2</c:v>
                </c:pt>
                <c:pt idx="617">
                  <c:v>1.8041183003445482E-2</c:v>
                </c:pt>
                <c:pt idx="618">
                  <c:v>1.8033151696066341E-2</c:v>
                </c:pt>
                <c:pt idx="619">
                  <c:v>1.8024775389937631E-2</c:v>
                </c:pt>
                <c:pt idx="620">
                  <c:v>1.8017197050861355E-2</c:v>
                </c:pt>
                <c:pt idx="621">
                  <c:v>1.8010416678837515E-2</c:v>
                </c:pt>
                <c:pt idx="622">
                  <c:v>1.8004434273626302E-2</c:v>
                </c:pt>
                <c:pt idx="623">
                  <c:v>1.7999249835307651E-2</c:v>
                </c:pt>
                <c:pt idx="624">
                  <c:v>1.7994863363881564E-2</c:v>
                </c:pt>
                <c:pt idx="625">
                  <c:v>1.7991274859188167E-2</c:v>
                </c:pt>
                <c:pt idx="626">
                  <c:v>1.7988484321307396E-2</c:v>
                </c:pt>
                <c:pt idx="627">
                  <c:v>1.7986491750159317E-2</c:v>
                </c:pt>
                <c:pt idx="628">
                  <c:v>1.7985297145823864E-2</c:v>
                </c:pt>
                <c:pt idx="629">
                  <c:v>1.7984900508221102E-2</c:v>
                </c:pt>
                <c:pt idx="630">
                  <c:v>1.7985301837271095E-2</c:v>
                </c:pt>
                <c:pt idx="631">
                  <c:v>1.798650113321365E-2</c:v>
                </c:pt>
                <c:pt idx="632">
                  <c:v>1.7988498395888897E-2</c:v>
                </c:pt>
                <c:pt idx="633">
                  <c:v>1.7991293625216898E-2</c:v>
                </c:pt>
                <c:pt idx="634">
                  <c:v>1.7994886821437461E-2</c:v>
                </c:pt>
                <c:pt idx="635">
                  <c:v>1.7999277984470652E-2</c:v>
                </c:pt>
                <c:pt idx="636">
                  <c:v>1.8007002341757783E-2</c:v>
                </c:pt>
                <c:pt idx="637">
                  <c:v>1.8010454210894977E-2</c:v>
                </c:pt>
                <c:pt idx="638">
                  <c:v>1.8017239274605856E-2</c:v>
                </c:pt>
                <c:pt idx="639">
                  <c:v>1.8024822305129362E-2</c:v>
                </c:pt>
                <c:pt idx="640">
                  <c:v>1.8037567973681945E-2</c:v>
                </c:pt>
                <c:pt idx="641">
                  <c:v>1.8045819906726823E-2</c:v>
                </c:pt>
                <c:pt idx="642">
                  <c:v>1.8052359199174361E-2</c:v>
                </c:pt>
                <c:pt idx="643">
                  <c:v>1.8063134098067479E-2</c:v>
                </c:pt>
                <c:pt idx="644">
                  <c:v>1.8074706964332776E-2</c:v>
                </c:pt>
                <c:pt idx="645">
                  <c:v>1.8087077797890316E-2</c:v>
                </c:pt>
                <c:pt idx="646">
                  <c:v>1.8100246598899972E-2</c:v>
                </c:pt>
                <c:pt idx="647">
                  <c:v>1.8114213367441678E-2</c:v>
                </c:pt>
                <c:pt idx="648">
                  <c:v>1.8128978103515436E-2</c:v>
                </c:pt>
                <c:pt idx="649">
                  <c:v>1.8144540807281118E-2</c:v>
                </c:pt>
                <c:pt idx="650">
                  <c:v>1.8160901478898595E-2</c:v>
                </c:pt>
                <c:pt idx="651">
                  <c:v>1.8178060118447803E-2</c:v>
                </c:pt>
                <c:pt idx="652">
                  <c:v>1.8196016726008679E-2</c:v>
                </c:pt>
                <c:pt idx="653">
                  <c:v>1.8214771301661159E-2</c:v>
                </c:pt>
                <c:pt idx="654">
                  <c:v>1.8241921565953945E-2</c:v>
                </c:pt>
                <c:pt idx="655">
                  <c:v>1.825467435804029E-2</c:v>
                </c:pt>
                <c:pt idx="656">
                  <c:v>1.8275822838926814E-2</c:v>
                </c:pt>
                <c:pt idx="657">
                  <c:v>1.829776928854443E-2</c:v>
                </c:pt>
                <c:pt idx="658">
                  <c:v>1.8320513706973074E-2</c:v>
                </c:pt>
                <c:pt idx="659">
                  <c:v>1.8344056094292682E-2</c:v>
                </c:pt>
                <c:pt idx="660">
                  <c:v>1.8368396450822999E-2</c:v>
                </c:pt>
                <c:pt idx="661">
                  <c:v>1.8393534776643961E-2</c:v>
                </c:pt>
                <c:pt idx="662">
                  <c:v>1.8419471071915439E-2</c:v>
                </c:pt>
                <c:pt idx="663">
                  <c:v>1.8446205336797306E-2</c:v>
                </c:pt>
                <c:pt idx="664">
                  <c:v>1.8473737571529369E-2</c:v>
                </c:pt>
                <c:pt idx="665">
                  <c:v>1.8502067776271502E-2</c:v>
                </c:pt>
                <c:pt idx="666">
                  <c:v>1.8531195951183577E-2</c:v>
                </c:pt>
                <c:pt idx="667">
                  <c:v>1.8561122096345528E-2</c:v>
                </c:pt>
                <c:pt idx="668">
                  <c:v>1.8591846212236973E-2</c:v>
                </c:pt>
                <c:pt idx="669">
                  <c:v>1.8623368298857912E-2</c:v>
                </c:pt>
                <c:pt idx="670">
                  <c:v>1.8655684533266381E-2</c:v>
                </c:pt>
                <c:pt idx="671">
                  <c:v>1.8688160266728815E-2</c:v>
                </c:pt>
                <c:pt idx="672">
                  <c:v>1.8720309954520786E-2</c:v>
                </c:pt>
                <c:pt idx="673">
                  <c:v>1.8752133596562359E-2</c:v>
                </c:pt>
                <c:pt idx="674">
                  <c:v>1.8783631192773598E-2</c:v>
                </c:pt>
                <c:pt idx="675">
                  <c:v>1.8814802743074566E-2</c:v>
                </c:pt>
                <c:pt idx="676">
                  <c:v>1.8845648247305391E-2</c:v>
                </c:pt>
                <c:pt idx="677">
                  <c:v>1.887616770554601E-2</c:v>
                </c:pt>
                <c:pt idx="678">
                  <c:v>1.8906361117556614E-2</c:v>
                </c:pt>
                <c:pt idx="679">
                  <c:v>1.8936228483257267E-2</c:v>
                </c:pt>
                <c:pt idx="680">
                  <c:v>1.8965769802647969E-2</c:v>
                </c:pt>
                <c:pt idx="681">
                  <c:v>1.8994985075728721E-2</c:v>
                </c:pt>
                <c:pt idx="682">
                  <c:v>1.9023874302179777E-2</c:v>
                </c:pt>
                <c:pt idx="683">
                  <c:v>1.9052437482081075E-2</c:v>
                </c:pt>
                <c:pt idx="684">
                  <c:v>1.9080674615352677E-2</c:v>
                </c:pt>
                <c:pt idx="685">
                  <c:v>1.9108585701914649E-2</c:v>
                </c:pt>
                <c:pt idx="686">
                  <c:v>1.9145008129788366E-2</c:v>
                </c:pt>
                <c:pt idx="687">
                  <c:v>1.9163429734510018E-2</c:v>
                </c:pt>
                <c:pt idx="688">
                  <c:v>1.9199019508011617E-2</c:v>
                </c:pt>
                <c:pt idx="689">
                  <c:v>1.921696957930763E-2</c:v>
                </c:pt>
                <c:pt idx="690">
                  <c:v>1.9243250431042469E-2</c:v>
                </c:pt>
                <c:pt idx="691">
                  <c:v>1.9269205235667997E-2</c:v>
                </c:pt>
                <c:pt idx="692">
                  <c:v>1.930648636643717E-2</c:v>
                </c:pt>
                <c:pt idx="693">
                  <c:v>1.9338010446476872E-2</c:v>
                </c:pt>
                <c:pt idx="694">
                  <c:v>1.9353227767053838E-2</c:v>
                </c:pt>
                <c:pt idx="695">
                  <c:v>1.9380049343080685E-2</c:v>
                </c:pt>
                <c:pt idx="696">
                  <c:v>1.9402021889236565E-2</c:v>
                </c:pt>
                <c:pt idx="697">
                  <c:v>1.9425929831156097E-2</c:v>
                </c:pt>
                <c:pt idx="698">
                  <c:v>1.9449511693325761E-2</c:v>
                </c:pt>
                <c:pt idx="699">
                  <c:v>1.9472767475612329E-2</c:v>
                </c:pt>
                <c:pt idx="700">
                  <c:v>1.9497848555924957E-2</c:v>
                </c:pt>
                <c:pt idx="701">
                  <c:v>1.9518300799656885E-2</c:v>
                </c:pt>
                <c:pt idx="702">
                  <c:v>1.9540578341068482E-2</c:v>
                </c:pt>
                <c:pt idx="703">
                  <c:v>1.9562529801824269E-2</c:v>
                </c:pt>
                <c:pt idx="704">
                  <c:v>1.9584155181737728E-2</c:v>
                </c:pt>
                <c:pt idx="705">
                  <c:v>1.9605454480648987E-2</c:v>
                </c:pt>
                <c:pt idx="706">
                  <c:v>1.9626427698398174E-2</c:v>
                </c:pt>
                <c:pt idx="707">
                  <c:v>1.9647074834772127E-2</c:v>
                </c:pt>
                <c:pt idx="708">
                  <c:v>1.9674932004889456E-2</c:v>
                </c:pt>
                <c:pt idx="709">
                  <c:v>1.9687390862781484E-2</c:v>
                </c:pt>
                <c:pt idx="710">
                  <c:v>1.9708989713003167E-2</c:v>
                </c:pt>
                <c:pt idx="711">
                  <c:v>1.9726402563398082E-2</c:v>
                </c:pt>
                <c:pt idx="712">
                  <c:v>1.9745419290524424E-2</c:v>
                </c:pt>
                <c:pt idx="713">
                  <c:v>1.9764109935342944E-2</c:v>
                </c:pt>
                <c:pt idx="714">
                  <c:v>1.9784315421373933E-2</c:v>
                </c:pt>
                <c:pt idx="715">
                  <c:v>1.9800512977390383E-2</c:v>
                </c:pt>
                <c:pt idx="716">
                  <c:v>1.9818225374299558E-2</c:v>
                </c:pt>
                <c:pt idx="717">
                  <c:v>1.9835611688314714E-2</c:v>
                </c:pt>
                <c:pt idx="718">
                  <c:v>1.9852671919249332E-2</c:v>
                </c:pt>
                <c:pt idx="719">
                  <c:v>1.9871135313649368E-2</c:v>
                </c:pt>
                <c:pt idx="720">
                  <c:v>1.988581413145063E-2</c:v>
                </c:pt>
                <c:pt idx="721">
                  <c:v>1.9901896112397566E-2</c:v>
                </c:pt>
                <c:pt idx="722">
                  <c:v>1.991766751466173E-2</c:v>
                </c:pt>
                <c:pt idx="723">
                  <c:v>1.9933459109280349E-2</c:v>
                </c:pt>
                <c:pt idx="724">
                  <c:v>1.9949431113586158E-2</c:v>
                </c:pt>
                <c:pt idx="725">
                  <c:v>1.9965583527605801E-2</c:v>
                </c:pt>
                <c:pt idx="726">
                  <c:v>1.9981916351499152E-2</c:v>
                </c:pt>
                <c:pt idx="727">
                  <c:v>2.0000172592971044E-2</c:v>
                </c:pt>
                <c:pt idx="728">
                  <c:v>2.0016880051627606E-2</c:v>
                </c:pt>
                <c:pt idx="729">
                  <c:v>2.0031997282847769E-2</c:v>
                </c:pt>
                <c:pt idx="730">
                  <c:v>2.0049051746795499E-2</c:v>
                </c:pt>
                <c:pt idx="731">
                  <c:v>2.0066286620910034E-2</c:v>
                </c:pt>
                <c:pt idx="732">
                  <c:v>2.0083701905351248E-2</c:v>
                </c:pt>
                <c:pt idx="733">
                  <c:v>2.0103123660002442E-2</c:v>
                </c:pt>
                <c:pt idx="734">
                  <c:v>2.011907370537358E-2</c:v>
                </c:pt>
                <c:pt idx="735">
                  <c:v>2.0137030221114571E-2</c:v>
                </c:pt>
                <c:pt idx="736">
                  <c:v>2.0155167147475339E-2</c:v>
                </c:pt>
                <c:pt idx="737">
                  <c:v>2.0173484484509174E-2</c:v>
                </c:pt>
                <c:pt idx="738">
                  <c:v>2.0196166177113284E-2</c:v>
                </c:pt>
                <c:pt idx="739">
                  <c:v>2.0210660390969082E-2</c:v>
                </c:pt>
                <c:pt idx="740">
                  <c:v>2.0229518960528381E-2</c:v>
                </c:pt>
                <c:pt idx="741">
                  <c:v>2.0248557941160428E-2</c:v>
                </c:pt>
                <c:pt idx="742">
                  <c:v>2.0267777332838577E-2</c:v>
                </c:pt>
                <c:pt idx="743">
                  <c:v>2.0287177135749346E-2</c:v>
                </c:pt>
                <c:pt idx="744">
                  <c:v>2.0310717458006167E-2</c:v>
                </c:pt>
                <c:pt idx="745">
                  <c:v>2.03285113281515E-2</c:v>
                </c:pt>
                <c:pt idx="746">
                  <c:v>2.0346459012463569E-2</c:v>
                </c:pt>
                <c:pt idx="747">
                  <c:v>2.036860185251177E-2</c:v>
                </c:pt>
                <c:pt idx="748">
                  <c:v>2.0386882321217215E-2</c:v>
                </c:pt>
                <c:pt idx="749">
                  <c:v>2.0407364593122423E-2</c:v>
                </c:pt>
                <c:pt idx="750">
                  <c:v>2.042802727684645E-2</c:v>
                </c:pt>
                <c:pt idx="751">
                  <c:v>2.0448870372495875E-2</c:v>
                </c:pt>
                <c:pt idx="752">
                  <c:v>2.047198556786034E-2</c:v>
                </c:pt>
                <c:pt idx="753">
                  <c:v>2.0491097799890667E-2</c:v>
                </c:pt>
                <c:pt idx="754">
                  <c:v>2.0512482131849197E-2</c:v>
                </c:pt>
                <c:pt idx="755">
                  <c:v>2.053404687610616E-2</c:v>
                </c:pt>
                <c:pt idx="756">
                  <c:v>2.0555792032741493E-2</c:v>
                </c:pt>
                <c:pt idx="757">
                  <c:v>2.0577717601861778E-2</c:v>
                </c:pt>
                <c:pt idx="758">
                  <c:v>2.0599823583600241E-2</c:v>
                </c:pt>
                <c:pt idx="759">
                  <c:v>2.0630532993788364E-2</c:v>
                </c:pt>
                <c:pt idx="760">
                  <c:v>2.0644576785198154E-2</c:v>
                </c:pt>
                <c:pt idx="761">
                  <c:v>2.0667224005297413E-2</c:v>
                </c:pt>
                <c:pt idx="762">
                  <c:v>2.0692284785508441E-2</c:v>
                </c:pt>
                <c:pt idx="763">
                  <c:v>2.0713059684549506E-2</c:v>
                </c:pt>
                <c:pt idx="764">
                  <c:v>2.0736248143915503E-2</c:v>
                </c:pt>
                <c:pt idx="765">
                  <c:v>2.0759617016592458E-2</c:v>
                </c:pt>
                <c:pt idx="766">
                  <c:v>2.0785456363141552E-2</c:v>
                </c:pt>
                <c:pt idx="767">
                  <c:v>2.0806896002305564E-2</c:v>
                </c:pt>
                <c:pt idx="768">
                  <c:v>2.0830806115528233E-2</c:v>
                </c:pt>
                <c:pt idx="769">
                  <c:v>2.0854896642488185E-2</c:v>
                </c:pt>
                <c:pt idx="770">
                  <c:v>2.0879167583265357E-2</c:v>
                </c:pt>
                <c:pt idx="771">
                  <c:v>2.0903618938019619E-2</c:v>
                </c:pt>
                <c:pt idx="772">
                  <c:v>2.0928250706830909E-2</c:v>
                </c:pt>
                <c:pt idx="773">
                  <c:v>2.0953062889779162E-2</c:v>
                </c:pt>
                <c:pt idx="774">
                  <c:v>2.0978055487050895E-2</c:v>
                </c:pt>
                <c:pt idx="775">
                  <c:v>2.1003009751678903E-2</c:v>
                </c:pt>
                <c:pt idx="776">
                  <c:v>2.102747407691119E-2</c:v>
                </c:pt>
                <c:pt idx="777">
                  <c:v>2.1051427293308222E-2</c:v>
                </c:pt>
                <c:pt idx="778">
                  <c:v>2.1074869400603546E-2</c:v>
                </c:pt>
                <c:pt idx="779">
                  <c:v>2.1100034015628655E-2</c:v>
                </c:pt>
                <c:pt idx="780">
                  <c:v>2.1122418708447999E-2</c:v>
                </c:pt>
                <c:pt idx="781">
                  <c:v>2.1142129064868342E-2</c:v>
                </c:pt>
                <c:pt idx="782">
                  <c:v>2.1163526732772553E-2</c:v>
                </c:pt>
                <c:pt idx="783">
                  <c:v>2.1184413290162851E-2</c:v>
                </c:pt>
                <c:pt idx="784">
                  <c:v>2.1204788736719493E-2</c:v>
                </c:pt>
                <c:pt idx="785">
                  <c:v>2.1226675085739277E-2</c:v>
                </c:pt>
                <c:pt idx="786">
                  <c:v>2.1244006296372575E-2</c:v>
                </c:pt>
                <c:pt idx="787">
                  <c:v>2.1262848408989399E-2</c:v>
                </c:pt>
                <c:pt idx="788">
                  <c:v>2.1281179409733397E-2</c:v>
                </c:pt>
                <c:pt idx="789">
                  <c:v>2.1298999298497989E-2</c:v>
                </c:pt>
                <c:pt idx="790">
                  <c:v>2.1319900407901216E-2</c:v>
                </c:pt>
                <c:pt idx="791">
                  <c:v>2.1333105738916558E-2</c:v>
                </c:pt>
                <c:pt idx="792">
                  <c:v>2.1349392290170854E-2</c:v>
                </c:pt>
                <c:pt idx="793">
                  <c:v>2.1365167728513157E-2</c:v>
                </c:pt>
                <c:pt idx="794">
                  <c:v>2.1380432053730303E-2</c:v>
                </c:pt>
                <c:pt idx="795">
                  <c:v>2.1395185265609129E-2</c:v>
                </c:pt>
                <c:pt idx="796">
                  <c:v>2.1412686715130747E-2</c:v>
                </c:pt>
                <c:pt idx="797">
                  <c:v>2.1424753997731916E-2</c:v>
                </c:pt>
                <c:pt idx="798">
                  <c:v>2.1436378219563679E-2</c:v>
                </c:pt>
                <c:pt idx="799">
                  <c:v>2.1450611148672305E-2</c:v>
                </c:pt>
                <c:pt idx="800">
                  <c:v>2.1461284619039844E-2</c:v>
                </c:pt>
                <c:pt idx="801">
                  <c:v>2.1472971147291631E-2</c:v>
                </c:pt>
                <c:pt idx="802">
                  <c:v>2.1484146561085993E-2</c:v>
                </c:pt>
                <c:pt idx="803">
                  <c:v>2.1494810860236413E-2</c:v>
                </c:pt>
                <c:pt idx="804">
                  <c:v>2.1506308998504586E-2</c:v>
                </c:pt>
                <c:pt idx="805">
                  <c:v>2.1514606114045876E-2</c:v>
                </c:pt>
                <c:pt idx="806">
                  <c:v>2.1523737068491755E-2</c:v>
                </c:pt>
                <c:pt idx="807">
                  <c:v>2.1532356907760786E-2</c:v>
                </c:pt>
                <c:pt idx="808">
                  <c:v>2.1540465631773031E-2</c:v>
                </c:pt>
                <c:pt idx="809">
                  <c:v>2.1548063240475201E-2</c:v>
                </c:pt>
                <c:pt idx="810">
                  <c:v>2.1556742975139542E-2</c:v>
                </c:pt>
                <c:pt idx="811">
                  <c:v>2.1561725111336472E-2</c:v>
                </c:pt>
                <c:pt idx="812">
                  <c:v>2.1567789373362345E-2</c:v>
                </c:pt>
                <c:pt idx="813">
                  <c:v>2.1573342519678462E-2</c:v>
                </c:pt>
                <c:pt idx="814">
                  <c:v>2.1578384550231533E-2</c:v>
                </c:pt>
                <c:pt idx="815">
                  <c:v>2.1583863468850328E-2</c:v>
                </c:pt>
                <c:pt idx="816">
                  <c:v>2.158693526372879E-2</c:v>
                </c:pt>
                <c:pt idx="817">
                  <c:v>2.1590443946566396E-2</c:v>
                </c:pt>
                <c:pt idx="818">
                  <c:v>2.1594280617094341E-2</c:v>
                </c:pt>
                <c:pt idx="819">
                  <c:v>2.1595927964233042E-2</c:v>
                </c:pt>
                <c:pt idx="820">
                  <c:v>2.1597903298955501E-2</c:v>
                </c:pt>
                <c:pt idx="821">
                  <c:v>2.1599367517595169E-2</c:v>
                </c:pt>
                <c:pt idx="822">
                  <c:v>2.1600320620152047E-2</c:v>
                </c:pt>
                <c:pt idx="823">
                  <c:v>2.1600762606572843E-2</c:v>
                </c:pt>
                <c:pt idx="824">
                  <c:v>2.1600693476830912E-2</c:v>
                </c:pt>
                <c:pt idx="825">
                  <c:v>2.1600113230979545E-2</c:v>
                </c:pt>
                <c:pt idx="826">
                  <c:v>2.1599021869018742E-2</c:v>
                </c:pt>
                <c:pt idx="827">
                  <c:v>2.1597781748798894E-2</c:v>
                </c:pt>
                <c:pt idx="828">
                  <c:v>2.1597140963933725E-2</c:v>
                </c:pt>
                <c:pt idx="829">
                  <c:v>2.1597134581332611E-2</c:v>
                </c:pt>
                <c:pt idx="830">
                  <c:v>2.1597762600968906E-2</c:v>
                </c:pt>
                <c:pt idx="831">
                  <c:v>2.1599791170348048E-2</c:v>
                </c:pt>
                <c:pt idx="832">
                  <c:v>2.160173342548477E-2</c:v>
                </c:pt>
                <c:pt idx="833">
                  <c:v>2.1603453073515411E-2</c:v>
                </c:pt>
                <c:pt idx="834">
                  <c:v>2.1606618702367797E-2</c:v>
                </c:pt>
                <c:pt idx="835">
                  <c:v>2.1610418733590819E-2</c:v>
                </c:pt>
                <c:pt idx="836">
                  <c:v>2.1614853167291059E-2</c:v>
                </c:pt>
                <c:pt idx="837">
                  <c:v>2.1619922003521808E-2</c:v>
                </c:pt>
                <c:pt idx="838">
                  <c:v>2.1626710206927857E-2</c:v>
                </c:pt>
                <c:pt idx="839">
                  <c:v>2.1631962883867928E-2</c:v>
                </c:pt>
                <c:pt idx="840">
                  <c:v>2.1638934928223108E-2</c:v>
                </c:pt>
                <c:pt idx="841">
                  <c:v>2.1646541375455186E-2</c:v>
                </c:pt>
                <c:pt idx="842">
                  <c:v>2.1656050211813493E-2</c:v>
                </c:pt>
                <c:pt idx="843">
                  <c:v>2.1663657479189524E-2</c:v>
                </c:pt>
                <c:pt idx="844">
                  <c:v>2.1673167135904947E-2</c:v>
                </c:pt>
                <c:pt idx="845">
                  <c:v>2.1683311196110111E-2</c:v>
                </c:pt>
                <c:pt idx="846">
                  <c:v>2.1694089659938243E-2</c:v>
                </c:pt>
                <c:pt idx="847">
                  <c:v>2.1705502527549214E-2</c:v>
                </c:pt>
                <c:pt idx="848">
                  <c:v>2.1717549799102898E-2</c:v>
                </c:pt>
                <c:pt idx="849">
                  <c:v>2.1736151335387532E-2</c:v>
                </c:pt>
                <c:pt idx="850">
                  <c:v>2.1748130473149274E-2</c:v>
                </c:pt>
                <c:pt idx="851">
                  <c:v>2.176235112668401E-2</c:v>
                </c:pt>
                <c:pt idx="852">
                  <c:v>2.1777206107369551E-2</c:v>
                </c:pt>
                <c:pt idx="853">
                  <c:v>2.1792695415046026E-2</c:v>
                </c:pt>
                <c:pt idx="854">
                  <c:v>2.1808819049953243E-2</c:v>
                </c:pt>
                <c:pt idx="855">
                  <c:v>2.1825577012171138E-2</c:v>
                </c:pt>
                <c:pt idx="856">
                  <c:v>2.1842969301619775E-2</c:v>
                </c:pt>
                <c:pt idx="857">
                  <c:v>2.1860995918618897E-2</c:v>
                </c:pt>
                <c:pt idx="858">
                  <c:v>2.1879656863168506E-2</c:v>
                </c:pt>
                <c:pt idx="859">
                  <c:v>2.1898952135268601E-2</c:v>
                </c:pt>
                <c:pt idx="860">
                  <c:v>2.191888173515899E-2</c:v>
                </c:pt>
                <c:pt idx="861">
                  <c:v>2.193944566291961E-2</c:v>
                </c:pt>
                <c:pt idx="862">
                  <c:v>2.1960643918630396E-2</c:v>
                </c:pt>
                <c:pt idx="863">
                  <c:v>2.198247650245122E-2</c:v>
                </c:pt>
                <c:pt idx="864">
                  <c:v>2.2004943414382083E-2</c:v>
                </c:pt>
                <c:pt idx="865">
                  <c:v>2.2034761518288093E-2</c:v>
                </c:pt>
                <c:pt idx="866">
                  <c:v>2.2058678323704228E-2</c:v>
                </c:pt>
                <c:pt idx="867">
                  <c:v>2.2083229457630082E-2</c:v>
                </c:pt>
                <c:pt idx="868">
                  <c:v>2.21084149203854E-2</c:v>
                </c:pt>
                <c:pt idx="869">
                  <c:v>2.213423471197018E-2</c:v>
                </c:pt>
                <c:pt idx="870">
                  <c:v>2.2160688832464359E-2</c:v>
                </c:pt>
                <c:pt idx="871">
                  <c:v>2.2187777282187682E-2</c:v>
                </c:pt>
                <c:pt idx="872">
                  <c:v>2.2215500061140148E-2</c:v>
                </c:pt>
                <c:pt idx="873">
                  <c:v>2.2243857169481629E-2</c:v>
                </c:pt>
                <c:pt idx="874">
                  <c:v>2.2272848607371998E-2</c:v>
                </c:pt>
                <c:pt idx="875">
                  <c:v>2.2310987156390905E-2</c:v>
                </c:pt>
                <c:pt idx="876">
                  <c:v>2.2332734472518823E-2</c:v>
                </c:pt>
                <c:pt idx="877">
                  <c:v>2.2363628900095023E-2</c:v>
                </c:pt>
                <c:pt idx="878">
                  <c:v>2.2395074793903902E-2</c:v>
                </c:pt>
                <c:pt idx="879">
                  <c:v>2.2426138844275911E-2</c:v>
                </c:pt>
                <c:pt idx="880">
                  <c:v>2.2456555014098711E-2</c:v>
                </c:pt>
                <c:pt idx="881">
                  <c:v>2.2486323303372302E-2</c:v>
                </c:pt>
                <c:pt idx="882">
                  <c:v>2.2515443711697003E-2</c:v>
                </c:pt>
                <c:pt idx="883">
                  <c:v>2.254391623915275E-2</c:v>
                </c:pt>
                <c:pt idx="884">
                  <c:v>2.25717408854198E-2</c:v>
                </c:pt>
                <c:pt idx="885">
                  <c:v>2.2598917650418215E-2</c:v>
                </c:pt>
                <c:pt idx="886">
                  <c:v>2.2625446534068061E-2</c:v>
                </c:pt>
                <c:pt idx="887">
                  <c:v>2.2651327536049592E-2</c:v>
                </c:pt>
                <c:pt idx="888">
                  <c:v>2.267656065636281E-2</c:v>
                </c:pt>
                <c:pt idx="889">
                  <c:v>2.2701145894847841E-2</c:v>
                </c:pt>
                <c:pt idx="890">
                  <c:v>2.2725083251344813E-2</c:v>
                </c:pt>
                <c:pt idx="891">
                  <c:v>2.2748372725773791E-2</c:v>
                </c:pt>
                <c:pt idx="892">
                  <c:v>2.2771014317974902E-2</c:v>
                </c:pt>
                <c:pt idx="893">
                  <c:v>2.2793008027708339E-2</c:v>
                </c:pt>
                <c:pt idx="894">
                  <c:v>2.2814353855054037E-2</c:v>
                </c:pt>
                <c:pt idx="895">
                  <c:v>2.2835051799852124E-2</c:v>
                </c:pt>
                <c:pt idx="896">
                  <c:v>2.2862158775369679E-2</c:v>
                </c:pt>
                <c:pt idx="897">
                  <c:v>2.2874504041165977E-2</c:v>
                </c:pt>
                <c:pt idx="898">
                  <c:v>2.2893258337521871E-2</c:v>
                </c:pt>
                <c:pt idx="899">
                  <c:v>2.2911364750930474E-2</c:v>
                </c:pt>
                <c:pt idx="900">
                  <c:v>2.2938508697780691E-2</c:v>
                </c:pt>
                <c:pt idx="901">
                  <c:v>2.295177669738635E-2</c:v>
                </c:pt>
                <c:pt idx="902">
                  <c:v>2.2961796691873815E-2</c:v>
                </c:pt>
                <c:pt idx="903">
                  <c:v>2.2977311572214276E-2</c:v>
                </c:pt>
                <c:pt idx="904">
                  <c:v>2.299217856912783E-2</c:v>
                </c:pt>
                <c:pt idx="905">
                  <c:v>2.3006397682454605E-2</c:v>
                </c:pt>
                <c:pt idx="906">
                  <c:v>2.3019968912194599E-2</c:v>
                </c:pt>
                <c:pt idx="907">
                  <c:v>2.3032892258187943E-2</c:v>
                </c:pt>
                <c:pt idx="908">
                  <c:v>2.3045167720354698E-2</c:v>
                </c:pt>
                <c:pt idx="909">
                  <c:v>2.3056795298854738E-2</c:v>
                </c:pt>
                <c:pt idx="910">
                  <c:v>2.3067774993368317E-2</c:v>
                </c:pt>
                <c:pt idx="911">
                  <c:v>2.3078106803975373E-2</c:v>
                </c:pt>
                <c:pt idx="912">
                  <c:v>2.3087790730516033E-2</c:v>
                </c:pt>
                <c:pt idx="913">
                  <c:v>2.3096826772990298E-2</c:v>
                </c:pt>
                <c:pt idx="914">
                  <c:v>2.3110445937250645E-2</c:v>
                </c:pt>
                <c:pt idx="915">
                  <c:v>2.3112955205659702E-2</c:v>
                </c:pt>
                <c:pt idx="916">
                  <c:v>2.312004759569497E-2</c:v>
                </c:pt>
                <c:pt idx="917">
                  <c:v>2.3126492101424034E-2</c:v>
                </c:pt>
                <c:pt idx="918">
                  <c:v>2.3132288723086702E-2</c:v>
                </c:pt>
                <c:pt idx="919">
                  <c:v>2.3137437460283294E-2</c:v>
                </c:pt>
                <c:pt idx="920">
                  <c:v>2.3141938313093746E-2</c:v>
                </c:pt>
                <c:pt idx="921">
                  <c:v>2.3145791281757866E-2</c:v>
                </c:pt>
                <c:pt idx="922">
                  <c:v>2.3148996365875973E-2</c:v>
                </c:pt>
                <c:pt idx="923">
                  <c:v>2.3151553565607941E-2</c:v>
                </c:pt>
                <c:pt idx="924">
                  <c:v>2.3153462881033704E-2</c:v>
                </c:pt>
                <c:pt idx="925">
                  <c:v>2.3154724311913455E-2</c:v>
                </c:pt>
                <c:pt idx="926">
                  <c:v>2.3155337858487002E-2</c:v>
                </c:pt>
                <c:pt idx="927">
                  <c:v>2.3157437717713503E-2</c:v>
                </c:pt>
                <c:pt idx="928">
                  <c:v>2.3154621298235867E-2</c:v>
                </c:pt>
                <c:pt idx="929">
                  <c:v>2.3153291191491121E-2</c:v>
                </c:pt>
                <c:pt idx="930">
                  <c:v>2.3151339442328833E-2</c:v>
                </c:pt>
                <c:pt idx="931">
                  <c:v>2.3149500825310199E-2</c:v>
                </c:pt>
                <c:pt idx="932">
                  <c:v>2.3148116486026993E-2</c:v>
                </c:pt>
                <c:pt idx="933">
                  <c:v>2.3147186424239408E-2</c:v>
                </c:pt>
                <c:pt idx="934">
                  <c:v>2.3146710640107315E-2</c:v>
                </c:pt>
                <c:pt idx="935">
                  <c:v>2.3146689133630716E-2</c:v>
                </c:pt>
                <c:pt idx="936">
                  <c:v>2.3147121904809609E-2</c:v>
                </c:pt>
                <c:pt idx="937">
                  <c:v>2.3148008953484123E-2</c:v>
                </c:pt>
                <c:pt idx="938">
                  <c:v>2.3149350279974001E-2</c:v>
                </c:pt>
                <c:pt idx="939">
                  <c:v>2.3151145883879565E-2</c:v>
                </c:pt>
                <c:pt idx="940">
                  <c:v>2.3153395765600493E-2</c:v>
                </c:pt>
                <c:pt idx="941">
                  <c:v>2.3156099924817042E-2</c:v>
                </c:pt>
                <c:pt idx="942">
                  <c:v>2.315925836176902E-2</c:v>
                </c:pt>
                <c:pt idx="943">
                  <c:v>2.316287107637649E-2</c:v>
                </c:pt>
                <c:pt idx="944">
                  <c:v>2.3166938068559517E-2</c:v>
                </c:pt>
                <c:pt idx="945">
                  <c:v>2.3171459338557909E-2</c:v>
                </c:pt>
                <c:pt idx="946">
                  <c:v>2.3176434886211794E-2</c:v>
                </c:pt>
                <c:pt idx="947">
                  <c:v>2.3181864711681044E-2</c:v>
                </c:pt>
                <c:pt idx="948">
                  <c:v>2.3191010308494242E-2</c:v>
                </c:pt>
                <c:pt idx="949">
                  <c:v>2.3194087195665958E-2</c:v>
                </c:pt>
                <c:pt idx="950">
                  <c:v>2.320087985442143E-2</c:v>
                </c:pt>
                <c:pt idx="951">
                  <c:v>2.3208126790912331E-2</c:v>
                </c:pt>
                <c:pt idx="952">
                  <c:v>2.3221116150516252E-2</c:v>
                </c:pt>
                <c:pt idx="953">
                  <c:v>2.3228043753291683E-2</c:v>
                </c:pt>
                <c:pt idx="954">
                  <c:v>2.3232593267836776E-2</c:v>
                </c:pt>
                <c:pt idx="955">
                  <c:v>2.3241657315988817E-2</c:v>
                </c:pt>
                <c:pt idx="956">
                  <c:v>2.3251175642036159E-2</c:v>
                </c:pt>
                <c:pt idx="957">
                  <c:v>2.3261148246138674E-2</c:v>
                </c:pt>
                <c:pt idx="958">
                  <c:v>2.3271575128296362E-2</c:v>
                </c:pt>
                <c:pt idx="959">
                  <c:v>2.3282456288589159E-2</c:v>
                </c:pt>
                <c:pt idx="960">
                  <c:v>2.329379172693713E-2</c:v>
                </c:pt>
                <c:pt idx="961">
                  <c:v>2.3305581443500145E-2</c:v>
                </c:pt>
                <c:pt idx="962">
                  <c:v>2.331782543819827E-2</c:v>
                </c:pt>
                <c:pt idx="963">
                  <c:v>2.3330523711271312E-2</c:v>
                </c:pt>
                <c:pt idx="964">
                  <c:v>2.3343676262639335E-2</c:v>
                </c:pt>
                <c:pt idx="965">
                  <c:v>2.3364295601419727E-2</c:v>
                </c:pt>
                <c:pt idx="966">
                  <c:v>2.3371344200420197E-2</c:v>
                </c:pt>
                <c:pt idx="967">
                  <c:v>2.3385859587072844E-2</c:v>
                </c:pt>
                <c:pt idx="968">
                  <c:v>2.3400829252180344E-2</c:v>
                </c:pt>
                <c:pt idx="969">
                  <c:v>2.3416253195822634E-2</c:v>
                </c:pt>
                <c:pt idx="970">
                  <c:v>2.3432131418159585E-2</c:v>
                </c:pt>
                <c:pt idx="971">
                  <c:v>2.3448463919191198E-2</c:v>
                </c:pt>
                <c:pt idx="972">
                  <c:v>2.3465250698997409E-2</c:v>
                </c:pt>
                <c:pt idx="973">
                  <c:v>2.3482491757578217E-2</c:v>
                </c:pt>
                <c:pt idx="974">
                  <c:v>2.3500187095093494E-2</c:v>
                </c:pt>
                <c:pt idx="975">
                  <c:v>2.3518336711543242E-2</c:v>
                </c:pt>
                <c:pt idx="976">
                  <c:v>2.3536940607087331E-2</c:v>
                </c:pt>
                <c:pt idx="977">
                  <c:v>2.355599878156589E-2</c:v>
                </c:pt>
                <c:pt idx="978">
                  <c:v>2.3575511235378599E-2</c:v>
                </c:pt>
                <c:pt idx="979">
                  <c:v>2.359547796828565E-2</c:v>
                </c:pt>
                <c:pt idx="980">
                  <c:v>2.361589898052685E-2</c:v>
                </c:pt>
                <c:pt idx="981">
                  <c:v>2.3636774272262073E-2</c:v>
                </c:pt>
                <c:pt idx="982">
                  <c:v>2.3658101123187336E-2</c:v>
                </c:pt>
                <c:pt idx="983">
                  <c:v>2.3679427970355604E-2</c:v>
                </c:pt>
                <c:pt idx="984">
                  <c:v>2.3700409340916551E-2</c:v>
                </c:pt>
                <c:pt idx="985">
                  <c:v>2.3721045234790239E-2</c:v>
                </c:pt>
                <c:pt idx="986">
                  <c:v>2.3741335651896733E-2</c:v>
                </c:pt>
                <c:pt idx="987">
                  <c:v>2.3761280592236034E-2</c:v>
                </c:pt>
                <c:pt idx="988">
                  <c:v>2.3780880055648268E-2</c:v>
                </c:pt>
                <c:pt idx="989">
                  <c:v>2.3800134042213372E-2</c:v>
                </c:pt>
                <c:pt idx="990">
                  <c:v>2.3819042551771474E-2</c:v>
                </c:pt>
                <c:pt idx="991">
                  <c:v>2.3837605584242638E-2</c:v>
                </c:pt>
                <c:pt idx="992">
                  <c:v>2.38558231397068E-2</c:v>
                </c:pt>
                <c:pt idx="993">
                  <c:v>2.3873695218084023E-2</c:v>
                </c:pt>
                <c:pt idx="994">
                  <c:v>2.38912218191345E-2</c:v>
                </c:pt>
                <c:pt idx="995">
                  <c:v>2.3908402943018103E-2</c:v>
                </c:pt>
                <c:pt idx="996">
                  <c:v>2.3925238589654896E-2</c:v>
                </c:pt>
                <c:pt idx="997">
                  <c:v>2.3941728758885006E-2</c:v>
                </c:pt>
                <c:pt idx="998">
                  <c:v>2.3964015443302955E-2</c:v>
                </c:pt>
                <c:pt idx="999">
                  <c:v>2.3973672665205115E-2</c:v>
                </c:pt>
                <c:pt idx="1000">
                  <c:v>2.3995075116083342E-2</c:v>
                </c:pt>
                <c:pt idx="1001">
                  <c:v>2.4004234661578749E-2</c:v>
                </c:pt>
                <c:pt idx="1002">
                  <c:v>2.4018997443455703E-2</c:v>
                </c:pt>
                <c:pt idx="1003">
                  <c:v>2.4033414747686166E-2</c:v>
                </c:pt>
                <c:pt idx="1004">
                  <c:v>2.405643606892216E-2</c:v>
                </c:pt>
                <c:pt idx="1005">
                  <c:v>2.4070805941267537E-2</c:v>
                </c:pt>
                <c:pt idx="1006">
                  <c:v>2.4079961595049326E-2</c:v>
                </c:pt>
                <c:pt idx="1007">
                  <c:v>2.4094615136163178E-2</c:v>
                </c:pt>
                <c:pt idx="1008">
                  <c:v>2.4105492905022174E-2</c:v>
                </c:pt>
                <c:pt idx="1009">
                  <c:v>2.4117740275153565E-2</c:v>
                </c:pt>
                <c:pt idx="1010">
                  <c:v>2.4129642121941686E-2</c:v>
                </c:pt>
                <c:pt idx="1011">
                  <c:v>2.4141198445253309E-2</c:v>
                </c:pt>
                <c:pt idx="1012">
                  <c:v>2.415400494749198E-2</c:v>
                </c:pt>
                <c:pt idx="1013">
                  <c:v>2.416327452107403E-2</c:v>
                </c:pt>
                <c:pt idx="1014">
                  <c:v>2.4173794273423255E-2</c:v>
                </c:pt>
                <c:pt idx="1015">
                  <c:v>2.4183968501896302E-2</c:v>
                </c:pt>
                <c:pt idx="1016">
                  <c:v>2.4193797206413237E-2</c:v>
                </c:pt>
                <c:pt idx="1017">
                  <c:v>2.4203280386947412E-2</c:v>
                </c:pt>
                <c:pt idx="1018">
                  <c:v>2.4212418043365602E-2</c:v>
                </c:pt>
                <c:pt idx="1019">
                  <c:v>2.4221210175614516E-2</c:v>
                </c:pt>
                <c:pt idx="1020">
                  <c:v>2.4231542278387863E-2</c:v>
                </c:pt>
                <c:pt idx="1021">
                  <c:v>2.4237757867258125E-2</c:v>
                </c:pt>
                <c:pt idx="1022">
                  <c:v>2.424686856762559E-2</c:v>
                </c:pt>
                <c:pt idx="1023">
                  <c:v>2.4252923461292042E-2</c:v>
                </c:pt>
                <c:pt idx="1024">
                  <c:v>2.4259987971548824E-2</c:v>
                </c:pt>
                <c:pt idx="1025">
                  <c:v>2.4266706957183359E-2</c:v>
                </c:pt>
                <c:pt idx="1026">
                  <c:v>2.4274338688943242E-2</c:v>
                </c:pt>
                <c:pt idx="1027">
                  <c:v>2.4279108354505752E-2</c:v>
                </c:pt>
                <c:pt idx="1028">
                  <c:v>2.4284790766060382E-2</c:v>
                </c:pt>
                <c:pt idx="1029">
                  <c:v>2.4290127652806248E-2</c:v>
                </c:pt>
                <c:pt idx="1030">
                  <c:v>2.4295119014690059E-2</c:v>
                </c:pt>
                <c:pt idx="1031">
                  <c:v>2.4299764851685168E-2</c:v>
                </c:pt>
                <c:pt idx="1032">
                  <c:v>2.4304065163738287E-2</c:v>
                </c:pt>
                <c:pt idx="1033">
                  <c:v>2.4308019950822768E-2</c:v>
                </c:pt>
                <c:pt idx="1034">
                  <c:v>2.4311629212911967E-2</c:v>
                </c:pt>
                <c:pt idx="1035">
                  <c:v>2.4314996854304383E-2</c:v>
                </c:pt>
                <c:pt idx="1036">
                  <c:v>2.4318337387247979E-2</c:v>
                </c:pt>
                <c:pt idx="1037">
                  <c:v>2.43216608669794E-2</c:v>
                </c:pt>
                <c:pt idx="1038">
                  <c:v>2.432496729352529E-2</c:v>
                </c:pt>
                <c:pt idx="1039">
                  <c:v>2.432931288026241E-2</c:v>
                </c:pt>
                <c:pt idx="1040">
                  <c:v>2.4332584203374807E-2</c:v>
                </c:pt>
                <c:pt idx="1041">
                  <c:v>2.4334784253916553E-2</c:v>
                </c:pt>
                <c:pt idx="1042">
                  <c:v>2.433802246761374E-2</c:v>
                </c:pt>
                <c:pt idx="1043">
                  <c:v>2.4341243628125397E-2</c:v>
                </c:pt>
                <c:pt idx="1044">
                  <c:v>2.4344447735424879E-2</c:v>
                </c:pt>
                <c:pt idx="1045">
                  <c:v>2.4348685003907633E-2</c:v>
                </c:pt>
                <c:pt idx="1046">
                  <c:v>2.4350804790387315E-2</c:v>
                </c:pt>
                <c:pt idx="1047">
                  <c:v>2.4353957738050269E-2</c:v>
                </c:pt>
                <c:pt idx="1048">
                  <c:v>2.4357093632501048E-2</c:v>
                </c:pt>
                <c:pt idx="1049">
                  <c:v>2.4360212473713005E-2</c:v>
                </c:pt>
                <c:pt idx="1050">
                  <c:v>2.4362548728555922E-2</c:v>
                </c:pt>
                <c:pt idx="1051">
                  <c:v>2.4366398996500394E-2</c:v>
                </c:pt>
                <c:pt idx="1052">
                  <c:v>2.4369466678075824E-2</c:v>
                </c:pt>
                <c:pt idx="1053">
                  <c:v>2.4372517306412433E-2</c:v>
                </c:pt>
                <c:pt idx="1054">
                  <c:v>2.4375550881536867E-2</c:v>
                </c:pt>
                <c:pt idx="1055">
                  <c:v>2.437856740342248E-2</c:v>
                </c:pt>
                <c:pt idx="1056">
                  <c:v>2.4383645044050439E-2</c:v>
                </c:pt>
                <c:pt idx="1057">
                  <c:v>2.4385587382260709E-2</c:v>
                </c:pt>
                <c:pt idx="1058">
                  <c:v>2.4387514649752973E-2</c:v>
                </c:pt>
                <c:pt idx="1059">
                  <c:v>2.4391499017681895E-2</c:v>
                </c:pt>
                <c:pt idx="1060">
                  <c:v>2.439339421448139E-2</c:v>
                </c:pt>
                <c:pt idx="1061">
                  <c:v>2.4396308416987367E-2</c:v>
                </c:pt>
                <c:pt idx="1062">
                  <c:v>2.4399205566281168E-2</c:v>
                </c:pt>
                <c:pt idx="1063">
                  <c:v>2.4402085662336148E-2</c:v>
                </c:pt>
                <c:pt idx="1064">
                  <c:v>2.4405979654931187E-2</c:v>
                </c:pt>
                <c:pt idx="1065">
                  <c:v>2.4407794694729645E-2</c:v>
                </c:pt>
                <c:pt idx="1066">
                  <c:v>2.4410623631068162E-2</c:v>
                </c:pt>
                <c:pt idx="1067">
                  <c:v>2.4413435514167858E-2</c:v>
                </c:pt>
                <c:pt idx="1068">
                  <c:v>2.4416230344002088E-2</c:v>
                </c:pt>
                <c:pt idx="1069">
                  <c:v>2.4419008120624142E-2</c:v>
                </c:pt>
                <c:pt idx="1070">
                  <c:v>2.4421290204239554E-2</c:v>
                </c:pt>
                <c:pt idx="1071">
                  <c:v>2.4424512514125141E-2</c:v>
                </c:pt>
                <c:pt idx="1072">
                  <c:v>2.4427239131004086E-2</c:v>
                </c:pt>
                <c:pt idx="1073">
                  <c:v>2.4429948694617565E-2</c:v>
                </c:pt>
                <c:pt idx="1074">
                  <c:v>2.4432641204992223E-2</c:v>
                </c:pt>
                <c:pt idx="1075">
                  <c:v>2.4436336271891346E-2</c:v>
                </c:pt>
                <c:pt idx="1076">
                  <c:v>2.443797506605172E-2</c:v>
                </c:pt>
                <c:pt idx="1077">
                  <c:v>2.444061641668327E-2</c:v>
                </c:pt>
                <c:pt idx="1078">
                  <c:v>2.4444257207159037E-2</c:v>
                </c:pt>
                <c:pt idx="1079">
                  <c:v>2.4445847958176614E-2</c:v>
                </c:pt>
                <c:pt idx="1080">
                  <c:v>2.444843814903841E-2</c:v>
                </c:pt>
                <c:pt idx="1081">
                  <c:v>2.4451011286661384E-2</c:v>
                </c:pt>
                <c:pt idx="1082">
                  <c:v>2.4453567371018892E-2</c:v>
                </c:pt>
                <c:pt idx="1083">
                  <c:v>2.4456106402110933E-2</c:v>
                </c:pt>
                <c:pt idx="1084">
                  <c:v>2.4458628379964154E-2</c:v>
                </c:pt>
                <c:pt idx="1085">
                  <c:v>2.4461133304551907E-2</c:v>
                </c:pt>
                <c:pt idx="1086">
                  <c:v>2.4463621175874195E-2</c:v>
                </c:pt>
                <c:pt idx="1087">
                  <c:v>2.4466097312130231E-2</c:v>
                </c:pt>
                <c:pt idx="1088">
                  <c:v>2.4468572693043811E-2</c:v>
                </c:pt>
                <c:pt idx="1089">
                  <c:v>2.4471047833189985E-2</c:v>
                </c:pt>
                <c:pt idx="1090">
                  <c:v>2.4473522732568753E-2</c:v>
                </c:pt>
                <c:pt idx="1091">
                  <c:v>2.4477006164025372E-2</c:v>
                </c:pt>
                <c:pt idx="1092">
                  <c:v>2.4479480732935155E-2</c:v>
                </c:pt>
                <c:pt idx="1093">
                  <c:v>2.4480945986207203E-2</c:v>
                </c:pt>
                <c:pt idx="1094">
                  <c:v>2.4483419922569638E-2</c:v>
                </c:pt>
                <c:pt idx="1095">
                  <c:v>2.4485893618217958E-2</c:v>
                </c:pt>
                <c:pt idx="1096">
                  <c:v>2.4488367073072226E-2</c:v>
                </c:pt>
                <c:pt idx="1097">
                  <c:v>2.4491849966272738E-2</c:v>
                </c:pt>
                <c:pt idx="1098">
                  <c:v>2.4493313260611771E-2</c:v>
                </c:pt>
                <c:pt idx="1099">
                  <c:v>2.4495785993243757E-2</c:v>
                </c:pt>
                <c:pt idx="1100">
                  <c:v>2.4498258485108337E-2</c:v>
                </c:pt>
                <c:pt idx="1101">
                  <c:v>2.4500730736232157E-2</c:v>
                </c:pt>
                <c:pt idx="1102">
                  <c:v>2.450421318086482E-2</c:v>
                </c:pt>
                <c:pt idx="1103">
                  <c:v>2.4505674516257514E-2</c:v>
                </c:pt>
                <c:pt idx="1104">
                  <c:v>2.4508146045132406E-2</c:v>
                </c:pt>
                <c:pt idx="1105">
                  <c:v>2.4510617333266538E-2</c:v>
                </c:pt>
                <c:pt idx="1106">
                  <c:v>2.4513088380633263E-2</c:v>
                </c:pt>
                <c:pt idx="1107">
                  <c:v>2.4515559187259228E-2</c:v>
                </c:pt>
                <c:pt idx="1108">
                  <c:v>2.4518029753144432E-2</c:v>
                </c:pt>
                <c:pt idx="1109">
                  <c:v>2.4520547219406552E-2</c:v>
                </c:pt>
                <c:pt idx="1110">
                  <c:v>2.4522005462932484E-2</c:v>
                </c:pt>
                <c:pt idx="1111">
                  <c:v>2.4524474901266302E-2</c:v>
                </c:pt>
                <c:pt idx="1112">
                  <c:v>2.452729682172361E-2</c:v>
                </c:pt>
                <c:pt idx="1113">
                  <c:v>2.452941305587153E-2</c:v>
                </c:pt>
                <c:pt idx="1114">
                  <c:v>2.4531881771983066E-2</c:v>
                </c:pt>
                <c:pt idx="1115">
                  <c:v>2.4534350247327197E-2</c:v>
                </c:pt>
                <c:pt idx="1116">
                  <c:v>2.4537171067304797E-2</c:v>
                </c:pt>
                <c:pt idx="1117">
                  <c:v>2.4539286475793176E-2</c:v>
                </c:pt>
                <c:pt idx="1118">
                  <c:v>2.4541754228994961E-2</c:v>
                </c:pt>
                <c:pt idx="1119">
                  <c:v>2.4544221741349403E-2</c:v>
                </c:pt>
                <c:pt idx="1120">
                  <c:v>2.4546689013016376E-2</c:v>
                </c:pt>
                <c:pt idx="1121">
                  <c:v>2.4549156043915943E-2</c:v>
                </c:pt>
                <c:pt idx="1122">
                  <c:v>2.4551622833968167E-2</c:v>
                </c:pt>
                <c:pt idx="1123">
                  <c:v>2.4554089383412858E-2</c:v>
                </c:pt>
                <c:pt idx="1124">
                  <c:v>2.4556555692010207E-2</c:v>
                </c:pt>
                <c:pt idx="1125">
                  <c:v>2.4559726306421226E-2</c:v>
                </c:pt>
                <c:pt idx="1126">
                  <c:v>2.4561487586982622E-2</c:v>
                </c:pt>
                <c:pt idx="1127">
                  <c:v>2.4564305380341267E-2</c:v>
                </c:pt>
                <c:pt idx="1128">
                  <c:v>2.4566418518965349E-2</c:v>
                </c:pt>
                <c:pt idx="1129">
                  <c:v>2.456888362388554E-2</c:v>
                </c:pt>
                <c:pt idx="1130">
                  <c:v>2.4571700591744516E-2</c:v>
                </c:pt>
                <c:pt idx="1131">
                  <c:v>2.4573813111263831E-2</c:v>
                </c:pt>
                <c:pt idx="1132">
                  <c:v>2.457627749396174E-2</c:v>
                </c:pt>
                <c:pt idx="1133">
                  <c:v>2.4578741635812307E-2</c:v>
                </c:pt>
                <c:pt idx="1134">
                  <c:v>2.4581205536895467E-2</c:v>
                </c:pt>
                <c:pt idx="1135">
                  <c:v>2.4583669197211222E-2</c:v>
                </c:pt>
                <c:pt idx="1136">
                  <c:v>2.4586132616839507E-2</c:v>
                </c:pt>
                <c:pt idx="1137">
                  <c:v>2.4588595795700385E-2</c:v>
                </c:pt>
                <c:pt idx="1138">
                  <c:v>2.4591058730436544E-2</c:v>
                </c:pt>
                <c:pt idx="1139">
                  <c:v>2.459352086245481E-2</c:v>
                </c:pt>
                <c:pt idx="1140">
                  <c:v>2.4595981764337083E-2</c:v>
                </c:pt>
                <c:pt idx="1141">
                  <c:v>2.4598441436163299E-2</c:v>
                </c:pt>
                <c:pt idx="1142">
                  <c:v>2.4600899877853522E-2</c:v>
                </c:pt>
                <c:pt idx="1143">
                  <c:v>2.4603708019252934E-2</c:v>
                </c:pt>
                <c:pt idx="1144">
                  <c:v>2.4606163825051652E-2</c:v>
                </c:pt>
                <c:pt idx="1145">
                  <c:v>2.4608267822427976E-2</c:v>
                </c:pt>
                <c:pt idx="1146">
                  <c:v>2.4610721343734099E-2</c:v>
                </c:pt>
                <c:pt idx="1147">
                  <c:v>2.4613173634904228E-2</c:v>
                </c:pt>
                <c:pt idx="1148">
                  <c:v>2.4615624696018301E-2</c:v>
                </c:pt>
                <c:pt idx="1149">
                  <c:v>2.4618074526996381E-2</c:v>
                </c:pt>
                <c:pt idx="1150">
                  <c:v>2.4620872827627593E-2</c:v>
                </c:pt>
                <c:pt idx="1151">
                  <c:v>2.4622970498704433E-2</c:v>
                </c:pt>
                <c:pt idx="1152">
                  <c:v>2.4625416639354469E-2</c:v>
                </c:pt>
                <c:pt idx="1153">
                  <c:v>2.4627861549948449E-2</c:v>
                </c:pt>
                <c:pt idx="1154">
                  <c:v>2.4630654227237869E-2</c:v>
                </c:pt>
                <c:pt idx="1155">
                  <c:v>2.4632747680888301E-2</c:v>
                </c:pt>
                <c:pt idx="1156">
                  <c:v>2.4635188901074301E-2</c:v>
                </c:pt>
                <c:pt idx="1157">
                  <c:v>2.463762889128418E-2</c:v>
                </c:pt>
                <c:pt idx="1158">
                  <c:v>2.4640067651358066E-2</c:v>
                </c:pt>
                <c:pt idx="1159">
                  <c:v>2.4642505181375896E-2</c:v>
                </c:pt>
                <c:pt idx="1160">
                  <c:v>2.4644941481257732E-2</c:v>
                </c:pt>
                <c:pt idx="1161">
                  <c:v>2.4648741964785614E-2</c:v>
                </c:pt>
                <c:pt idx="1162">
                  <c:v>2.4650157981689347E-2</c:v>
                </c:pt>
                <c:pt idx="1163">
                  <c:v>2.4652590415543685E-2</c:v>
                </c:pt>
                <c:pt idx="1164">
                  <c:v>2.465502161926203E-2</c:v>
                </c:pt>
                <c:pt idx="1165">
                  <c:v>2.4657451592924318E-2</c:v>
                </c:pt>
                <c:pt idx="1166">
                  <c:v>2.4659880336450613E-2</c:v>
                </c:pt>
                <c:pt idx="1167">
                  <c:v>2.4662307849840914E-2</c:v>
                </c:pt>
                <c:pt idx="1168">
                  <c:v>2.4664734133175159E-2</c:v>
                </c:pt>
                <c:pt idx="1169">
                  <c:v>2.4667159186453347E-2</c:v>
                </c:pt>
                <c:pt idx="1170">
                  <c:v>2.4669583009595542E-2</c:v>
                </c:pt>
                <c:pt idx="1171">
                  <c:v>2.4672005602681679E-2</c:v>
                </c:pt>
                <c:pt idx="1172">
                  <c:v>2.4674426965631824E-2</c:v>
                </c:pt>
                <c:pt idx="1173">
                  <c:v>2.4676847098445975E-2</c:v>
                </c:pt>
                <c:pt idx="1174">
                  <c:v>2.467926600120407E-2</c:v>
                </c:pt>
                <c:pt idx="1175">
                  <c:v>2.4681683673746235E-2</c:v>
                </c:pt>
                <c:pt idx="1176">
                  <c:v>2.4684790302460513E-2</c:v>
                </c:pt>
                <c:pt idx="1177">
                  <c:v>2.4687205163411718E-2</c:v>
                </c:pt>
                <c:pt idx="1178">
                  <c:v>2.4689618794306867E-2</c:v>
                </c:pt>
                <c:pt idx="1179">
                  <c:v>2.4692031195145958E-2</c:v>
                </c:pt>
                <c:pt idx="1180">
                  <c:v>2.469444236576912E-2</c:v>
                </c:pt>
                <c:pt idx="1181">
                  <c:v>2.4696852306336226E-2</c:v>
                </c:pt>
                <c:pt idx="1182">
                  <c:v>2.4699261016767338E-2</c:v>
                </c:pt>
                <c:pt idx="1183">
                  <c:v>2.4701668497142393E-2</c:v>
                </c:pt>
                <c:pt idx="1184">
                  <c:v>2.4704074747381455E-2</c:v>
                </c:pt>
                <c:pt idx="1185">
                  <c:v>2.470647976756446E-2</c:v>
                </c:pt>
                <c:pt idx="1186">
                  <c:v>2.4708883557531536E-2</c:v>
                </c:pt>
                <c:pt idx="1187">
                  <c:v>2.4714345363758827E-2</c:v>
                </c:pt>
                <c:pt idx="1188">
                  <c:v>2.4713687447377453E-2</c:v>
                </c:pt>
                <c:pt idx="1189">
                  <c:v>2.4716087547176357E-2</c:v>
                </c:pt>
                <c:pt idx="1190">
                  <c:v>2.471848458846182E-2</c:v>
                </c:pt>
                <c:pt idx="1191">
                  <c:v>2.4720857978826061E-2</c:v>
                </c:pt>
                <c:pt idx="1192">
                  <c:v>2.472320184832455E-2</c:v>
                </c:pt>
                <c:pt idx="1193">
                  <c:v>2.4725516197037223E-2</c:v>
                </c:pt>
                <c:pt idx="1194">
                  <c:v>2.472780102496408E-2</c:v>
                </c:pt>
                <c:pt idx="1195">
                  <c:v>2.4730056332025185E-2</c:v>
                </c:pt>
                <c:pt idx="1196">
                  <c:v>2.4732282118220539E-2</c:v>
                </c:pt>
                <c:pt idx="1197">
                  <c:v>2.4734478383789948E-2</c:v>
                </c:pt>
                <c:pt idx="1198">
                  <c:v>2.4736645128333734E-2</c:v>
                </c:pt>
                <c:pt idx="1199">
                  <c:v>2.473878235217164E-2</c:v>
                </c:pt>
                <c:pt idx="1200">
                  <c:v>2.4740890055143794E-2</c:v>
                </c:pt>
                <c:pt idx="1201">
                  <c:v>2.4742968237330132E-2</c:v>
                </c:pt>
                <c:pt idx="1202">
                  <c:v>2.4745016898650718E-2</c:v>
                </c:pt>
                <c:pt idx="1203">
                  <c:v>2.4747036039185488E-2</c:v>
                </c:pt>
                <c:pt idx="1204">
                  <c:v>2.4749025658854507E-2</c:v>
                </c:pt>
                <c:pt idx="1205">
                  <c:v>2.4750985757657773E-2</c:v>
                </c:pt>
                <c:pt idx="1206">
                  <c:v>2.4752916335835096E-2</c:v>
                </c:pt>
                <c:pt idx="1207">
                  <c:v>2.4754817392986794E-2</c:v>
                </c:pt>
                <c:pt idx="1208">
                  <c:v>2.4758920625220782E-2</c:v>
                </c:pt>
                <c:pt idx="1209">
                  <c:v>2.475853094501268E-2</c:v>
                </c:pt>
                <c:pt idx="1210">
                  <c:v>2.4760343439726995E-2</c:v>
                </c:pt>
                <c:pt idx="1211">
                  <c:v>2.4762126413655494E-2</c:v>
                </c:pt>
                <c:pt idx="1212">
                  <c:v>2.4764868585664956E-2</c:v>
                </c:pt>
                <c:pt idx="1213">
                  <c:v>2.476779454282152E-2</c:v>
                </c:pt>
                <c:pt idx="1214">
                  <c:v>2.4767298210406352E-2</c:v>
                </c:pt>
                <c:pt idx="1215">
                  <c:v>2.4768963101031716E-2</c:v>
                </c:pt>
                <c:pt idx="1216">
                  <c:v>2.4770598470791327E-2</c:v>
                </c:pt>
                <c:pt idx="1217">
                  <c:v>2.4772204319765123E-2</c:v>
                </c:pt>
                <c:pt idx="1218">
                  <c:v>2.4773780647873167E-2</c:v>
                </c:pt>
                <c:pt idx="1219">
                  <c:v>2.4775327455275331E-2</c:v>
                </c:pt>
                <c:pt idx="1220">
                  <c:v>2.4776844741651871E-2</c:v>
                </c:pt>
                <c:pt idx="1221">
                  <c:v>2.4778332507322531E-2</c:v>
                </c:pt>
                <c:pt idx="1222">
                  <c:v>2.477979075212744E-2</c:v>
                </c:pt>
                <c:pt idx="1223">
                  <c:v>2.4781219476066596E-2</c:v>
                </c:pt>
                <c:pt idx="1224">
                  <c:v>2.4782618679219937E-2</c:v>
                </c:pt>
                <c:pt idx="1225">
                  <c:v>2.4787786493940089E-2</c:v>
                </c:pt>
                <c:pt idx="1226">
                  <c:v>2.4785328523009298E-2</c:v>
                </c:pt>
                <c:pt idx="1227">
                  <c:v>2.4786639163645319E-2</c:v>
                </c:pt>
                <c:pt idx="1228">
                  <c:v>2.4787920283495524E-2</c:v>
                </c:pt>
                <c:pt idx="1229">
                  <c:v>2.4789171882479977E-2</c:v>
                </c:pt>
                <c:pt idx="1230">
                  <c:v>2.4790393960598678E-2</c:v>
                </c:pt>
                <c:pt idx="1231">
                  <c:v>2.4791586517931563E-2</c:v>
                </c:pt>
                <c:pt idx="1232">
                  <c:v>2.4792749554398696E-2</c:v>
                </c:pt>
                <c:pt idx="1233">
                  <c:v>2.4793883070000078E-2</c:v>
                </c:pt>
                <c:pt idx="1234">
                  <c:v>2.4794987064895579E-2</c:v>
                </c:pt>
                <c:pt idx="1235">
                  <c:v>2.4796061538765457E-2</c:v>
                </c:pt>
                <c:pt idx="1236">
                  <c:v>2.4797106491929455E-2</c:v>
                </c:pt>
                <c:pt idx="1237">
                  <c:v>2.4798121924307637E-2</c:v>
                </c:pt>
                <c:pt idx="1238">
                  <c:v>2.4799107835740131E-2</c:v>
                </c:pt>
                <c:pt idx="1239">
                  <c:v>2.4800064226386809E-2</c:v>
                </c:pt>
                <c:pt idx="1240">
                  <c:v>2.4800991096167735E-2</c:v>
                </c:pt>
                <c:pt idx="1241">
                  <c:v>2.4801888445082909E-2</c:v>
                </c:pt>
                <c:pt idx="1242">
                  <c:v>2.4802756273292204E-2</c:v>
                </c:pt>
                <c:pt idx="1243">
                  <c:v>2.480359458055581E-2</c:v>
                </c:pt>
                <c:pt idx="1244">
                  <c:v>2.4804403367033601E-2</c:v>
                </c:pt>
                <c:pt idx="1245">
                  <c:v>2.4805182632645639E-2</c:v>
                </c:pt>
                <c:pt idx="1246">
                  <c:v>2.4805932377391926E-2</c:v>
                </c:pt>
                <c:pt idx="1247">
                  <c:v>2.4806652601272461E-2</c:v>
                </c:pt>
                <c:pt idx="1248">
                  <c:v>2.4807343304447116E-2</c:v>
                </c:pt>
                <c:pt idx="1249">
                  <c:v>2.4808004486676083E-2</c:v>
                </c:pt>
                <c:pt idx="1250">
                  <c:v>2.4808636148119234E-2</c:v>
                </c:pt>
                <c:pt idx="1251">
                  <c:v>2.4809238288696633E-2</c:v>
                </c:pt>
                <c:pt idx="1252">
                  <c:v>2.4809810908488217E-2</c:v>
                </c:pt>
                <c:pt idx="1253">
                  <c:v>2.4810354007334112E-2</c:v>
                </c:pt>
                <c:pt idx="1254">
                  <c:v>2.4810867585394192E-2</c:v>
                </c:pt>
                <c:pt idx="1255">
                  <c:v>2.4811351642668455E-2</c:v>
                </c:pt>
                <c:pt idx="1256">
                  <c:v>2.4811806179076967E-2</c:v>
                </c:pt>
                <c:pt idx="1257">
                  <c:v>2.4812231194619727E-2</c:v>
                </c:pt>
                <c:pt idx="1258">
                  <c:v>2.4814444303489225E-2</c:v>
                </c:pt>
                <c:pt idx="1259">
                  <c:v>2.4812992663267863E-2</c:v>
                </c:pt>
                <c:pt idx="1260">
                  <c:v>2.4815129955877424E-2</c:v>
                </c:pt>
                <c:pt idx="1261">
                  <c:v>2.4813636048452992E-2</c:v>
                </c:pt>
                <c:pt idx="1262">
                  <c:v>2.4813913459826864E-2</c:v>
                </c:pt>
                <c:pt idx="1263">
                  <c:v>2.4814161350334984E-2</c:v>
                </c:pt>
                <c:pt idx="1264">
                  <c:v>2.4818726159026028E-2</c:v>
                </c:pt>
                <c:pt idx="1265">
                  <c:v>2.4814685386909119E-2</c:v>
                </c:pt>
                <c:pt idx="1266">
                  <c:v>2.4816478315168311E-2</c:v>
                </c:pt>
                <c:pt idx="1267">
                  <c:v>2.4817462397030976E-2</c:v>
                </c:pt>
                <c:pt idx="1268">
                  <c:v>2.4816691569036209E-2</c:v>
                </c:pt>
                <c:pt idx="1269">
                  <c:v>2.4816753908556421E-2</c:v>
                </c:pt>
                <c:pt idx="1270">
                  <c:v>2.4816786723214079E-2</c:v>
                </c:pt>
                <c:pt idx="1271">
                  <c:v>2.4816790012929246E-2</c:v>
                </c:pt>
                <c:pt idx="1272">
                  <c:v>2.4817615936212345E-2</c:v>
                </c:pt>
                <c:pt idx="1273">
                  <c:v>2.4816708017665334E-2</c:v>
                </c:pt>
                <c:pt idx="1274">
                  <c:v>2.481662273265961E-2</c:v>
                </c:pt>
                <c:pt idx="1275">
                  <c:v>2.4816507922764686E-2</c:v>
                </c:pt>
                <c:pt idx="1276">
                  <c:v>2.4816363587953916E-2</c:v>
                </c:pt>
                <c:pt idx="1277">
                  <c:v>2.48161897282273E-2</c:v>
                </c:pt>
                <c:pt idx="1278">
                  <c:v>2.4815986343584839E-2</c:v>
                </c:pt>
                <c:pt idx="1279">
                  <c:v>2.4815753434026533E-2</c:v>
                </c:pt>
                <c:pt idx="1280">
                  <c:v>2.4813659324154358E-2</c:v>
                </c:pt>
                <c:pt idx="1281">
                  <c:v>2.4815199040215674E-2</c:v>
                </c:pt>
                <c:pt idx="1282">
                  <c:v>2.4815708493748367E-2</c:v>
                </c:pt>
                <c:pt idx="1283">
                  <c:v>2.4814526546794724E-2</c:v>
                </c:pt>
                <c:pt idx="1284">
                  <c:v>2.4814146012710481E-2</c:v>
                </c:pt>
                <c:pt idx="1285">
                  <c:v>2.4813735953710392E-2</c:v>
                </c:pt>
                <c:pt idx="1286">
                  <c:v>2.4814118762341852E-2</c:v>
                </c:pt>
                <c:pt idx="1287">
                  <c:v>2.4812827260989323E-2</c:v>
                </c:pt>
                <c:pt idx="1288">
                  <c:v>2.4812328627294988E-2</c:v>
                </c:pt>
                <c:pt idx="1289">
                  <c:v>2.4811800468684808E-2</c:v>
                </c:pt>
                <c:pt idx="1290">
                  <c:v>2.4811242785132137E-2</c:v>
                </c:pt>
                <c:pt idx="1291">
                  <c:v>2.4811467241898644E-2</c:v>
                </c:pt>
                <c:pt idx="1292">
                  <c:v>2.481003884338584E-2</c:v>
                </c:pt>
                <c:pt idx="1293">
                  <c:v>2.4809392585138923E-2</c:v>
                </c:pt>
                <c:pt idx="1294">
                  <c:v>2.4808716802002806E-2</c:v>
                </c:pt>
                <c:pt idx="1295">
                  <c:v>2.4808011493950843E-2</c:v>
                </c:pt>
                <c:pt idx="1296">
                  <c:v>2.4807276660983035E-2</c:v>
                </c:pt>
                <c:pt idx="1297">
                  <c:v>2.4806512303126027E-2</c:v>
                </c:pt>
                <c:pt idx="1298">
                  <c:v>2.4805718420379819E-2</c:v>
                </c:pt>
                <c:pt idx="1299">
                  <c:v>2.4805689408426979E-2</c:v>
                </c:pt>
                <c:pt idx="1300">
                  <c:v>2.4804834308056467E-2</c:v>
                </c:pt>
                <c:pt idx="1301">
                  <c:v>2.4803159622699411E-2</c:v>
                </c:pt>
                <c:pt idx="1302">
                  <c:v>2.4802247640343111E-2</c:v>
                </c:pt>
                <c:pt idx="1303">
                  <c:v>2.4801306133070966E-2</c:v>
                </c:pt>
                <c:pt idx="1304">
                  <c:v>2.4800335100936266E-2</c:v>
                </c:pt>
                <c:pt idx="1305">
                  <c:v>2.4800115902110509E-2</c:v>
                </c:pt>
                <c:pt idx="1306">
                  <c:v>2.4798304461919329E-2</c:v>
                </c:pt>
                <c:pt idx="1307">
                  <c:v>2.4797244855063738E-2</c:v>
                </c:pt>
                <c:pt idx="1308">
                  <c:v>2.4796155723318947E-2</c:v>
                </c:pt>
                <c:pt idx="1309">
                  <c:v>2.4795037066684955E-2</c:v>
                </c:pt>
                <c:pt idx="1310">
                  <c:v>2.4791848250567128E-2</c:v>
                </c:pt>
                <c:pt idx="1311">
                  <c:v>2.4792711178722726E-2</c:v>
                </c:pt>
                <c:pt idx="1312">
                  <c:v>2.4791503947421134E-2</c:v>
                </c:pt>
                <c:pt idx="1313">
                  <c:v>2.4790267191230342E-2</c:v>
                </c:pt>
                <c:pt idx="1314">
                  <c:v>2.4789000910150349E-2</c:v>
                </c:pt>
                <c:pt idx="1315">
                  <c:v>2.4787705104154512E-2</c:v>
                </c:pt>
                <c:pt idx="1316">
                  <c:v>2.4787894131167221E-2</c:v>
                </c:pt>
                <c:pt idx="1317">
                  <c:v>2.4785779981579825E-2</c:v>
                </c:pt>
                <c:pt idx="1318">
                  <c:v>2.4783640536885088E-2</c:v>
                </c:pt>
                <c:pt idx="1319">
                  <c:v>2.4782977284645291E-2</c:v>
                </c:pt>
                <c:pt idx="1320">
                  <c:v>2.4780783200917256E-2</c:v>
                </c:pt>
                <c:pt idx="1321">
                  <c:v>2.4779310245586217E-2</c:v>
                </c:pt>
                <c:pt idx="1322">
                  <c:v>2.4777807765419269E-2</c:v>
                </c:pt>
                <c:pt idx="1323">
                  <c:v>2.4776275760389765E-2</c:v>
                </c:pt>
                <c:pt idx="1324">
                  <c:v>2.4775453821392901E-2</c:v>
                </c:pt>
                <c:pt idx="1325">
                  <c:v>2.4773123175636513E-2</c:v>
                </c:pt>
                <c:pt idx="1326">
                  <c:v>2.4771502595912764E-2</c:v>
                </c:pt>
                <c:pt idx="1327">
                  <c:v>2.4769852491353106E-2</c:v>
                </c:pt>
                <c:pt idx="1328">
                  <c:v>2.4768172861877602E-2</c:v>
                </c:pt>
                <c:pt idx="1329">
                  <c:v>2.4766463707566189E-2</c:v>
                </c:pt>
                <c:pt idx="1330">
                  <c:v>2.4764725028365575E-2</c:v>
                </c:pt>
                <c:pt idx="1331">
                  <c:v>2.4760487141337606E-2</c:v>
                </c:pt>
                <c:pt idx="1332">
                  <c:v>2.4761159095376684E-2</c:v>
                </c:pt>
                <c:pt idx="1333">
                  <c:v>2.4759331841588406E-2</c:v>
                </c:pt>
                <c:pt idx="1334">
                  <c:v>2.47581923773188E-2</c:v>
                </c:pt>
                <c:pt idx="1335">
                  <c:v>2.4755588759344249E-2</c:v>
                </c:pt>
                <c:pt idx="1336">
                  <c:v>2.4753672930968307E-2</c:v>
                </c:pt>
                <c:pt idx="1337">
                  <c:v>2.4751727577676519E-2</c:v>
                </c:pt>
                <c:pt idx="1338">
                  <c:v>2.4750461046783023E-2</c:v>
                </c:pt>
                <c:pt idx="1339">
                  <c:v>2.4747748296558569E-2</c:v>
                </c:pt>
                <c:pt idx="1340">
                  <c:v>2.4745714368732408E-2</c:v>
                </c:pt>
                <c:pt idx="1341">
                  <c:v>2.4743650916017046E-2</c:v>
                </c:pt>
                <c:pt idx="1342">
                  <c:v>2.4741557938465775E-2</c:v>
                </c:pt>
                <c:pt idx="1343">
                  <c:v>2.4739435436051949E-2</c:v>
                </c:pt>
                <c:pt idx="1344">
                  <c:v>2.4737283408775568E-2</c:v>
                </c:pt>
                <c:pt idx="1345">
                  <c:v>2.4735101856689923E-2</c:v>
                </c:pt>
                <c:pt idx="1346">
                  <c:v>2.4732890779688432E-2</c:v>
                </c:pt>
                <c:pt idx="1347">
                  <c:v>2.4730650177904323E-2</c:v>
                </c:pt>
                <c:pt idx="1348">
                  <c:v>2.4728380051231014E-2</c:v>
                </c:pt>
                <c:pt idx="1349">
                  <c:v>2.472608039974844E-2</c:v>
                </c:pt>
                <c:pt idx="1350">
                  <c:v>2.4723751223403312E-2</c:v>
                </c:pt>
                <c:pt idx="1351">
                  <c:v>2.4722071503127108E-2</c:v>
                </c:pt>
                <c:pt idx="1352">
                  <c:v>2.4719681004048422E-2</c:v>
                </c:pt>
                <c:pt idx="1353">
                  <c:v>2.471658654529918E-2</c:v>
                </c:pt>
                <c:pt idx="1354">
                  <c:v>2.4714139269610413E-2</c:v>
                </c:pt>
                <c:pt idx="1355">
                  <c:v>2.4711662469059092E-2</c:v>
                </c:pt>
                <c:pt idx="1356">
                  <c:v>2.4709156143698507E-2</c:v>
                </c:pt>
                <c:pt idx="1357">
                  <c:v>2.4707285606040408E-2</c:v>
                </c:pt>
                <c:pt idx="1358">
                  <c:v>2.4704054918469609E-2</c:v>
                </c:pt>
                <c:pt idx="1359">
                  <c:v>2.4701460018654586E-2</c:v>
                </c:pt>
                <c:pt idx="1360">
                  <c:v>2.4698835593977009E-2</c:v>
                </c:pt>
                <c:pt idx="1361">
                  <c:v>2.4696181644463522E-2</c:v>
                </c:pt>
                <c:pt idx="1362">
                  <c:v>2.4691032738228813E-2</c:v>
                </c:pt>
                <c:pt idx="1363">
                  <c:v>2.469078517098211E-2</c:v>
                </c:pt>
                <c:pt idx="1364">
                  <c:v>2.4688042647040831E-2</c:v>
                </c:pt>
                <c:pt idx="1365">
                  <c:v>2.4685270598290288E-2</c:v>
                </c:pt>
                <c:pt idx="1366">
                  <c:v>2.4682469024677189E-2</c:v>
                </c:pt>
                <c:pt idx="1367">
                  <c:v>2.4679637926334763E-2</c:v>
                </c:pt>
                <c:pt idx="1368">
                  <c:v>2.4678057244988949E-2</c:v>
                </c:pt>
                <c:pt idx="1369">
                  <c:v>2.4674524914101159E-2</c:v>
                </c:pt>
                <c:pt idx="1370">
                  <c:v>2.4670967482318673E-2</c:v>
                </c:pt>
                <c:pt idx="1371">
                  <c:v>2.4668651423407351E-2</c:v>
                </c:pt>
                <c:pt idx="1372">
                  <c:v>2.4665039562297153E-2</c:v>
                </c:pt>
                <c:pt idx="1373">
                  <c:v>2.4662031315045851E-2</c:v>
                </c:pt>
                <c:pt idx="1374">
                  <c:v>2.4658993543065222E-2</c:v>
                </c:pt>
                <c:pt idx="1375">
                  <c:v>2.4655926246248683E-2</c:v>
                </c:pt>
                <c:pt idx="1376">
                  <c:v>2.4653450977705216E-2</c:v>
                </c:pt>
                <c:pt idx="1377">
                  <c:v>2.4649703078294394E-2</c:v>
                </c:pt>
                <c:pt idx="1378">
                  <c:v>2.4646547207103353E-2</c:v>
                </c:pt>
                <c:pt idx="1379">
                  <c:v>2.4643361811182984E-2</c:v>
                </c:pt>
                <c:pt idx="1380">
                  <c:v>2.4640146890453352E-2</c:v>
                </c:pt>
                <c:pt idx="1381">
                  <c:v>2.4633817467547559E-2</c:v>
                </c:pt>
                <c:pt idx="1382">
                  <c:v>2.463362847464623E-2</c:v>
                </c:pt>
                <c:pt idx="1383">
                  <c:v>2.4630324979568741E-2</c:v>
                </c:pt>
                <c:pt idx="1384">
                  <c:v>2.4626991959761924E-2</c:v>
                </c:pt>
                <c:pt idx="1385">
                  <c:v>2.4623629415145842E-2</c:v>
                </c:pt>
                <c:pt idx="1386">
                  <c:v>2.4620237345800433E-2</c:v>
                </c:pt>
                <c:pt idx="1387">
                  <c:v>2.4617411640850406E-2</c:v>
                </c:pt>
                <c:pt idx="1388">
                  <c:v>2.4613364632761758E-2</c:v>
                </c:pt>
                <c:pt idx="1389">
                  <c:v>2.4609883989068493E-2</c:v>
                </c:pt>
                <c:pt idx="1390">
                  <c:v>2.4606962668922705E-2</c:v>
                </c:pt>
                <c:pt idx="1391">
                  <c:v>2.4602834127520623E-2</c:v>
                </c:pt>
                <c:pt idx="1392">
                  <c:v>2.4599264909586083E-2</c:v>
                </c:pt>
                <c:pt idx="1393">
                  <c:v>2.4595666166922214E-2</c:v>
                </c:pt>
                <c:pt idx="1394">
                  <c:v>2.4592037899502373E-2</c:v>
                </c:pt>
                <c:pt idx="1395">
                  <c:v>2.4588380107353203E-2</c:v>
                </c:pt>
                <c:pt idx="1396">
                  <c:v>2.4584692790474705E-2</c:v>
                </c:pt>
                <c:pt idx="1397">
                  <c:v>2.4580975948840234E-2</c:v>
                </c:pt>
                <c:pt idx="1398">
                  <c:v>2.4577229582423143E-2</c:v>
                </c:pt>
                <c:pt idx="1399">
                  <c:v>2.4573453691356661E-2</c:v>
                </c:pt>
                <c:pt idx="1400">
                  <c:v>2.4569648275480915E-2</c:v>
                </c:pt>
                <c:pt idx="1401">
                  <c:v>2.4565813334955777E-2</c:v>
                </c:pt>
                <c:pt idx="1402">
                  <c:v>2.456194886964802E-2</c:v>
                </c:pt>
                <c:pt idx="1403">
                  <c:v>2.4558613011025354E-2</c:v>
                </c:pt>
                <c:pt idx="1404">
                  <c:v>2.4554687119633378E-2</c:v>
                </c:pt>
                <c:pt idx="1405">
                  <c:v>2.4550178325482008E-2</c:v>
                </c:pt>
                <c:pt idx="1406">
                  <c:v>2.454619576131023E-2</c:v>
                </c:pt>
                <c:pt idx="1407">
                  <c:v>2.4542183672462414E-2</c:v>
                </c:pt>
                <c:pt idx="1408">
                  <c:v>2.4538142058885271E-2</c:v>
                </c:pt>
                <c:pt idx="1409">
                  <c:v>2.4534614762476981E-2</c:v>
                </c:pt>
                <c:pt idx="1410">
                  <c:v>2.4529970257622935E-2</c:v>
                </c:pt>
                <c:pt idx="1411">
                  <c:v>2.4525840069964389E-2</c:v>
                </c:pt>
                <c:pt idx="1412">
                  <c:v>2.4521680357603159E-2</c:v>
                </c:pt>
                <c:pt idx="1413">
                  <c:v>2.4517491120485957E-2</c:v>
                </c:pt>
                <c:pt idx="1414">
                  <c:v>2.4513804238672776E-2</c:v>
                </c:pt>
                <c:pt idx="1415">
                  <c:v>2.4509024072303376E-2</c:v>
                </c:pt>
                <c:pt idx="1416">
                  <c:v>2.4504746261211352E-2</c:v>
                </c:pt>
                <c:pt idx="1417">
                  <c:v>2.4500438925416645E-2</c:v>
                </c:pt>
                <c:pt idx="1418">
                  <c:v>2.4496102064919256E-2</c:v>
                </c:pt>
                <c:pt idx="1419">
                  <c:v>2.4491735679772475E-2</c:v>
                </c:pt>
                <c:pt idx="1420">
                  <c:v>2.4487339769949656E-2</c:v>
                </c:pt>
                <c:pt idx="1421">
                  <c:v>2.4480494458698487E-2</c:v>
                </c:pt>
                <c:pt idx="1422">
                  <c:v>2.4475517240700739E-2</c:v>
                </c:pt>
                <c:pt idx="1423">
                  <c:v>2.4471024932095631E-2</c:v>
                </c:pt>
                <c:pt idx="1424">
                  <c:v>2.446585471719942E-2</c:v>
                </c:pt>
                <c:pt idx="1425">
                  <c:v>2.4461951752607902E-2</c:v>
                </c:pt>
                <c:pt idx="1426">
                  <c:v>2.4457370881725282E-2</c:v>
                </c:pt>
                <c:pt idx="1427">
                  <c:v>2.4452760490136782E-2</c:v>
                </c:pt>
                <c:pt idx="1428">
                  <c:v>2.4447455323191036E-2</c:v>
                </c:pt>
                <c:pt idx="1429">
                  <c:v>2.4443451144522399E-2</c:v>
                </c:pt>
                <c:pt idx="1430">
                  <c:v>2.4438752190656388E-2</c:v>
                </c:pt>
                <c:pt idx="1431">
                  <c:v>2.4434023716084496E-2</c:v>
                </c:pt>
                <c:pt idx="1432">
                  <c:v>2.4429265720646853E-2</c:v>
                </c:pt>
                <c:pt idx="1433">
                  <c:v>2.4424478204583266E-2</c:v>
                </c:pt>
                <c:pt idx="1434">
                  <c:v>2.4419661167653928E-2</c:v>
                </c:pt>
                <c:pt idx="1435">
                  <c:v>2.4414814610018709E-2</c:v>
                </c:pt>
                <c:pt idx="1436">
                  <c:v>2.4408539944271723E-2</c:v>
                </c:pt>
                <c:pt idx="1437">
                  <c:v>2.4405032932630633E-2</c:v>
                </c:pt>
                <c:pt idx="1438">
                  <c:v>2.4400097812877775E-2</c:v>
                </c:pt>
                <c:pt idx="1439">
                  <c:v>2.4394421527995647E-2</c:v>
                </c:pt>
                <c:pt idx="1440">
                  <c:v>2.4390139011014611E-2</c:v>
                </c:pt>
                <c:pt idx="1441">
                  <c:v>2.4385115328984242E-2</c:v>
                </c:pt>
                <c:pt idx="1442">
                  <c:v>2.4379337830184866E-2</c:v>
                </c:pt>
                <c:pt idx="1443">
                  <c:v>2.4374979402645991E-2</c:v>
                </c:pt>
                <c:pt idx="1444">
                  <c:v>2.4369867158418046E-2</c:v>
                </c:pt>
                <c:pt idx="1445">
                  <c:v>2.4364725393484221E-2</c:v>
                </c:pt>
                <c:pt idx="1446">
                  <c:v>2.4359554107764581E-2</c:v>
                </c:pt>
                <c:pt idx="1447">
                  <c:v>2.435435330133906E-2</c:v>
                </c:pt>
                <c:pt idx="1448">
                  <c:v>2.434912297420766E-2</c:v>
                </c:pt>
                <c:pt idx="1449">
                  <c:v>2.434386312637038E-2</c:v>
                </c:pt>
                <c:pt idx="1450">
                  <c:v>2.4338573757747284E-2</c:v>
                </c:pt>
                <c:pt idx="1451">
                  <c:v>2.433327937257701E-2</c:v>
                </c:pt>
                <c:pt idx="1452">
                  <c:v>2.432801199979906E-2</c:v>
                </c:pt>
                <c:pt idx="1453">
                  <c:v>2.4322771832299139E-2</c:v>
                </c:pt>
                <c:pt idx="1454">
                  <c:v>2.4317558870157185E-2</c:v>
                </c:pt>
                <c:pt idx="1455">
                  <c:v>2.4311634511793301E-2</c:v>
                </c:pt>
                <c:pt idx="1456">
                  <c:v>2.4306479846858409E-2</c:v>
                </c:pt>
                <c:pt idx="1457">
                  <c:v>2.4302083215879122E-2</c:v>
                </c:pt>
                <c:pt idx="1458">
                  <c:v>2.4296979075089098E-2</c:v>
                </c:pt>
                <c:pt idx="1459">
                  <c:v>2.429190213965704E-2</c:v>
                </c:pt>
                <c:pt idx="1460">
                  <c:v>2.4286852409662885E-2</c:v>
                </c:pt>
                <c:pt idx="1461">
                  <c:v>2.4281829884786887E-2</c:v>
                </c:pt>
                <c:pt idx="1462">
                  <c:v>2.4276123169126862E-2</c:v>
                </c:pt>
                <c:pt idx="1463">
                  <c:v>2.4271866451188728E-2</c:v>
                </c:pt>
                <c:pt idx="1464">
                  <c:v>2.4266925542466566E-2</c:v>
                </c:pt>
                <c:pt idx="1465">
                  <c:v>2.4262011839022435E-2</c:v>
                </c:pt>
                <c:pt idx="1466">
                  <c:v>2.4257594625787249E-2</c:v>
                </c:pt>
                <c:pt idx="1467">
                  <c:v>2.4252266048128135E-2</c:v>
                </c:pt>
                <c:pt idx="1468">
                  <c:v>2.424743396059803E-2</c:v>
                </c:pt>
                <c:pt idx="1469">
                  <c:v>2.4242629078505828E-2</c:v>
                </c:pt>
                <c:pt idx="1470">
                  <c:v>2.4237851401691657E-2</c:v>
                </c:pt>
                <c:pt idx="1471">
                  <c:v>2.4233100930155516E-2</c:v>
                </c:pt>
                <c:pt idx="1472">
                  <c:v>2.4228377663977341E-2</c:v>
                </c:pt>
                <c:pt idx="1473">
                  <c:v>2.4222825970272588E-2</c:v>
                </c:pt>
                <c:pt idx="1474">
                  <c:v>2.4217683785714428E-2</c:v>
                </c:pt>
                <c:pt idx="1475">
                  <c:v>2.4213049908432538E-2</c:v>
                </c:pt>
                <c:pt idx="1476">
                  <c:v>2.4208443236428678E-2</c:v>
                </c:pt>
                <c:pt idx="1477">
                  <c:v>2.4203863769862721E-2</c:v>
                </c:pt>
                <c:pt idx="1478">
                  <c:v>2.4199311508494858E-2</c:v>
                </c:pt>
                <c:pt idx="1479">
                  <c:v>2.4194786452484962E-2</c:v>
                </c:pt>
                <c:pt idx="1480">
                  <c:v>2.4190288601753096E-2</c:v>
                </c:pt>
                <c:pt idx="1481">
                  <c:v>2.4185817956379196E-2</c:v>
                </c:pt>
                <c:pt idx="1482">
                  <c:v>2.4181374516283327E-2</c:v>
                </c:pt>
                <c:pt idx="1483">
                  <c:v>2.4176958281465488E-2</c:v>
                </c:pt>
                <c:pt idx="1484">
                  <c:v>2.4172569252005616E-2</c:v>
                </c:pt>
                <c:pt idx="1485">
                  <c:v>2.4168207427823774E-2</c:v>
                </c:pt>
                <c:pt idx="1486">
                  <c:v>2.4163872808999898E-2</c:v>
                </c:pt>
                <c:pt idx="1487">
                  <c:v>2.4158952271502443E-2</c:v>
                </c:pt>
                <c:pt idx="1488">
                  <c:v>2.4154675949725757E-2</c:v>
                </c:pt>
                <c:pt idx="1489">
                  <c:v>2.4150426833227101E-2</c:v>
                </c:pt>
                <c:pt idx="1490">
                  <c:v>2.4146204922086412E-2</c:v>
                </c:pt>
                <c:pt idx="1491">
                  <c:v>2.4142010216143817E-2</c:v>
                </c:pt>
                <c:pt idx="1492">
                  <c:v>2.4137842715559188E-2</c:v>
                </c:pt>
                <c:pt idx="1493">
                  <c:v>2.4133702420332526E-2</c:v>
                </c:pt>
                <c:pt idx="1494">
                  <c:v>2.4129589330383894E-2</c:v>
                </c:pt>
                <c:pt idx="1495">
                  <c:v>2.4125503445713292E-2</c:v>
                </c:pt>
                <c:pt idx="1496">
                  <c:v>2.4121444766240785E-2</c:v>
                </c:pt>
                <c:pt idx="1497">
                  <c:v>2.4117413292126244E-2</c:v>
                </c:pt>
                <c:pt idx="1498">
                  <c:v>2.411340902336967E-2</c:v>
                </c:pt>
                <c:pt idx="1499">
                  <c:v>2.4111005492415405E-2</c:v>
                </c:pt>
                <c:pt idx="1500">
                  <c:v>2.4105482101690612E-2</c:v>
                </c:pt>
                <c:pt idx="1501">
                  <c:v>2.4101559448768128E-2</c:v>
                </c:pt>
                <c:pt idx="1502">
                  <c:v>2.4097664001203611E-2</c:v>
                </c:pt>
                <c:pt idx="1503">
                  <c:v>2.4093795758837189E-2</c:v>
                </c:pt>
                <c:pt idx="1504">
                  <c:v>2.4089954721748796E-2</c:v>
                </c:pt>
                <c:pt idx="1505">
                  <c:v>2.4086140889938434E-2</c:v>
                </c:pt>
                <c:pt idx="1506">
                  <c:v>2.4082354263486039E-2</c:v>
                </c:pt>
                <c:pt idx="1507">
                  <c:v>2.4078594842231738E-2</c:v>
                </c:pt>
                <c:pt idx="1508">
                  <c:v>2.4074862626415339E-2</c:v>
                </c:pt>
                <c:pt idx="1509">
                  <c:v>2.4071157615797034E-2</c:v>
                </c:pt>
                <c:pt idx="1510">
                  <c:v>2.406747981045676E-2</c:v>
                </c:pt>
                <c:pt idx="1511">
                  <c:v>2.4063829210474452E-2</c:v>
                </c:pt>
                <c:pt idx="1512">
                  <c:v>2.4060205815610303E-2</c:v>
                </c:pt>
                <c:pt idx="1513">
                  <c:v>2.405660962610412E-2</c:v>
                </c:pt>
                <c:pt idx="1514">
                  <c:v>2.4053040641875967E-2</c:v>
                </c:pt>
                <c:pt idx="1515">
                  <c:v>2.4049498862925844E-2</c:v>
                </c:pt>
                <c:pt idx="1516">
                  <c:v>2.4045984289333688E-2</c:v>
                </c:pt>
                <c:pt idx="1517">
                  <c:v>2.4042496920939627E-2</c:v>
                </c:pt>
                <c:pt idx="1518">
                  <c:v>2.4039036757823595E-2</c:v>
                </c:pt>
                <c:pt idx="1519">
                  <c:v>2.403560380006553E-2</c:v>
                </c:pt>
                <c:pt idx="1520">
                  <c:v>2.4032834359708488E-2</c:v>
                </c:pt>
                <c:pt idx="1521">
                  <c:v>2.4028819500303555E-2</c:v>
                </c:pt>
                <c:pt idx="1522">
                  <c:v>2.4025468158299645E-2</c:v>
                </c:pt>
                <c:pt idx="1523">
                  <c:v>2.402214402149383E-2</c:v>
                </c:pt>
                <c:pt idx="1524">
                  <c:v>2.4021115653527048E-2</c:v>
                </c:pt>
                <c:pt idx="1525">
                  <c:v>2.4017283678625656E-2</c:v>
                </c:pt>
                <c:pt idx="1526">
                  <c:v>2.4012334842984373E-2</c:v>
                </c:pt>
                <c:pt idx="1527">
                  <c:v>2.4009119527290679E-2</c:v>
                </c:pt>
                <c:pt idx="1528">
                  <c:v>2.4005931416954951E-2</c:v>
                </c:pt>
                <c:pt idx="1529">
                  <c:v>2.4002770511897253E-2</c:v>
                </c:pt>
                <c:pt idx="1530">
                  <c:v>2.399963681203765E-2</c:v>
                </c:pt>
                <c:pt idx="1531">
                  <c:v>2.3996530317456077E-2</c:v>
                </c:pt>
                <c:pt idx="1532">
                  <c:v>2.3993451028152535E-2</c:v>
                </c:pt>
                <c:pt idx="1533">
                  <c:v>2.3990398944206959E-2</c:v>
                </c:pt>
                <c:pt idx="1534">
                  <c:v>2.3987374065379541E-2</c:v>
                </c:pt>
                <c:pt idx="1535">
                  <c:v>2.3984376391910089E-2</c:v>
                </c:pt>
                <c:pt idx="1536">
                  <c:v>2.3981405923638732E-2</c:v>
                </c:pt>
                <c:pt idx="1537">
                  <c:v>2.3978462660645405E-2</c:v>
                </c:pt>
                <c:pt idx="1538">
                  <c:v>2.3975546602930109E-2</c:v>
                </c:pt>
                <c:pt idx="1539">
                  <c:v>2.3972657750572779E-2</c:v>
                </c:pt>
                <c:pt idx="1540">
                  <c:v>2.3969796103413543E-2</c:v>
                </c:pt>
                <c:pt idx="1541">
                  <c:v>2.3969348567053572E-2</c:v>
                </c:pt>
                <c:pt idx="1542">
                  <c:v>2.3964154424769291E-2</c:v>
                </c:pt>
                <c:pt idx="1543">
                  <c:v>2.396137439336421E-2</c:v>
                </c:pt>
                <c:pt idx="1544">
                  <c:v>2.3958621567157223E-2</c:v>
                </c:pt>
                <c:pt idx="1545">
                  <c:v>2.3955895946308203E-2</c:v>
                </c:pt>
                <c:pt idx="1546">
                  <c:v>2.3953197530657278E-2</c:v>
                </c:pt>
                <c:pt idx="1547">
                  <c:v>2.3950526320284382E-2</c:v>
                </c:pt>
                <c:pt idx="1548">
                  <c:v>2.3947882315109581E-2</c:v>
                </c:pt>
                <c:pt idx="1549">
                  <c:v>2.3945265515372682E-2</c:v>
                </c:pt>
                <c:pt idx="1550">
                  <c:v>2.3942675920674006E-2</c:v>
                </c:pt>
                <c:pt idx="1551">
                  <c:v>2.3940113531413232E-2</c:v>
                </c:pt>
                <c:pt idx="1552">
                  <c:v>2.3937578347270616E-2</c:v>
                </c:pt>
                <c:pt idx="1553">
                  <c:v>2.3935070368406031E-2</c:v>
                </c:pt>
                <c:pt idx="1554">
                  <c:v>2.3932589594819476E-2</c:v>
                </c:pt>
                <c:pt idx="1555">
                  <c:v>2.3930136026510951E-2</c:v>
                </c:pt>
                <c:pt idx="1556">
                  <c:v>2.392770966340052E-2</c:v>
                </c:pt>
                <c:pt idx="1557">
                  <c:v>2.392531050556812E-2</c:v>
                </c:pt>
                <c:pt idx="1558">
                  <c:v>2.3922938553013751E-2</c:v>
                </c:pt>
                <c:pt idx="1559">
                  <c:v>2.3920593805657475E-2</c:v>
                </c:pt>
                <c:pt idx="1560">
                  <c:v>2.391827626357923E-2</c:v>
                </c:pt>
                <c:pt idx="1561">
                  <c:v>2.3915985926699079E-2</c:v>
                </c:pt>
                <c:pt idx="1562">
                  <c:v>2.3913722795096959E-2</c:v>
                </c:pt>
                <c:pt idx="1563">
                  <c:v>2.3911486868692933E-2</c:v>
                </c:pt>
                <c:pt idx="1564">
                  <c:v>2.3909278147646873E-2</c:v>
                </c:pt>
                <c:pt idx="1565">
                  <c:v>2.3907096631878844E-2</c:v>
                </c:pt>
                <c:pt idx="1566">
                  <c:v>2.3904942321228972E-2</c:v>
                </c:pt>
                <c:pt idx="1567">
                  <c:v>2.3902815215937068E-2</c:v>
                </c:pt>
                <c:pt idx="1568">
                  <c:v>2.3900715315763321E-2</c:v>
                </c:pt>
                <c:pt idx="1569">
                  <c:v>2.3898642620947541E-2</c:v>
                </c:pt>
                <c:pt idx="1570">
                  <c:v>2.3897604088487512E-2</c:v>
                </c:pt>
                <c:pt idx="1571">
                  <c:v>2.3894578846910264E-2</c:v>
                </c:pt>
                <c:pt idx="1572">
                  <c:v>2.3893609740675004E-2</c:v>
                </c:pt>
                <c:pt idx="1573">
                  <c:v>2.3890623893905172E-2</c:v>
                </c:pt>
                <c:pt idx="1574">
                  <c:v>2.3888687225239735E-2</c:v>
                </c:pt>
                <c:pt idx="1575">
                  <c:v>2.3886777761852329E-2</c:v>
                </c:pt>
                <c:pt idx="1576">
                  <c:v>2.3888192525185481E-2</c:v>
                </c:pt>
                <c:pt idx="1577">
                  <c:v>2.388173206926858E-2</c:v>
                </c:pt>
                <c:pt idx="1578">
                  <c:v>2.3882279710161214E-2</c:v>
                </c:pt>
                <c:pt idx="1579">
                  <c:v>2.3881151735647421E-2</c:v>
                </c:pt>
                <c:pt idx="1580">
                  <c:v>2.3878720704271217E-2</c:v>
                </c:pt>
                <c:pt idx="1581">
                  <c:v>2.387698201465227E-2</c:v>
                </c:pt>
                <c:pt idx="1582">
                  <c:v>2.3875270533881832E-2</c:v>
                </c:pt>
                <c:pt idx="1583">
                  <c:v>2.3873586261986546E-2</c:v>
                </c:pt>
                <c:pt idx="1584">
                  <c:v>2.3872603482362198E-2</c:v>
                </c:pt>
                <c:pt idx="1585">
                  <c:v>2.3870299344714851E-2</c:v>
                </c:pt>
                <c:pt idx="1586">
                  <c:v>2.3868696699391734E-2</c:v>
                </c:pt>
                <c:pt idx="1587">
                  <c:v>2.3867121262917124E-2</c:v>
                </c:pt>
                <c:pt idx="1588">
                  <c:v>2.3865573035317666E-2</c:v>
                </c:pt>
                <c:pt idx="1589">
                  <c:v>2.3864052016566717E-2</c:v>
                </c:pt>
                <c:pt idx="1590">
                  <c:v>2.3862558206664275E-2</c:v>
                </c:pt>
                <c:pt idx="1591">
                  <c:v>2.3858889930927774E-2</c:v>
                </c:pt>
                <c:pt idx="1592">
                  <c:v>2.3859652213431559E-2</c:v>
                </c:pt>
                <c:pt idx="1593">
                  <c:v>2.3858240030101285E-2</c:v>
                </c:pt>
                <c:pt idx="1594">
                  <c:v>2.385754777602056E-2</c:v>
                </c:pt>
                <c:pt idx="1595">
                  <c:v>2.3855497289986261E-2</c:v>
                </c:pt>
                <c:pt idx="1596">
                  <c:v>2.3854166733174864E-2</c:v>
                </c:pt>
                <c:pt idx="1597">
                  <c:v>2.3852863385265266E-2</c:v>
                </c:pt>
                <c:pt idx="1598">
                  <c:v>2.3852287392032157E-2</c:v>
                </c:pt>
                <c:pt idx="1599">
                  <c:v>2.3850338315911657E-2</c:v>
                </c:pt>
                <c:pt idx="1600">
                  <c:v>2.3849116594520936E-2</c:v>
                </c:pt>
                <c:pt idx="1601">
                  <c:v>2.3847922081952078E-2</c:v>
                </c:pt>
                <c:pt idx="1602">
                  <c:v>2.3846754778258372E-2</c:v>
                </c:pt>
                <c:pt idx="1603">
                  <c:v>2.3846324151730602E-2</c:v>
                </c:pt>
                <c:pt idx="1604">
                  <c:v>2.3844501797389839E-2</c:v>
                </c:pt>
                <c:pt idx="1605">
                  <c:v>2.3843416120215011E-2</c:v>
                </c:pt>
                <c:pt idx="1606">
                  <c:v>2.3842357651862045E-2</c:v>
                </c:pt>
                <c:pt idx="1607">
                  <c:v>2.3841326392357587E-2</c:v>
                </c:pt>
                <c:pt idx="1608">
                  <c:v>2.3840322341728282E-2</c:v>
                </c:pt>
                <c:pt idx="1609">
                  <c:v>2.3839345499894193E-2</c:v>
                </c:pt>
                <c:pt idx="1610">
                  <c:v>2.3838395866961903E-2</c:v>
                </c:pt>
                <c:pt idx="1611">
                  <c:v>2.3838197920962312E-2</c:v>
                </c:pt>
                <c:pt idx="1612">
                  <c:v>2.3837304590013098E-2</c:v>
                </c:pt>
                <c:pt idx="1613">
                  <c:v>2.3835710221069561E-2</c:v>
                </c:pt>
                <c:pt idx="1614">
                  <c:v>2.383486942342472E-2</c:v>
                </c:pt>
                <c:pt idx="1615">
                  <c:v>2.3834055834655032E-2</c:v>
                </c:pt>
                <c:pt idx="1616">
                  <c:v>2.3833269454680561E-2</c:v>
                </c:pt>
                <c:pt idx="1617">
                  <c:v>2.3833246094833171E-2</c:v>
                </c:pt>
                <c:pt idx="1618">
                  <c:v>2.3831778321277142E-2</c:v>
                </c:pt>
                <c:pt idx="1619">
                  <c:v>2.3831073567821548E-2</c:v>
                </c:pt>
                <c:pt idx="1620">
                  <c:v>2.3830396023241107E-2</c:v>
                </c:pt>
                <c:pt idx="1621">
                  <c:v>2.3829745687429238E-2</c:v>
                </c:pt>
                <c:pt idx="1622">
                  <c:v>2.3827372236153721E-2</c:v>
                </c:pt>
                <c:pt idx="1623">
                  <c:v>2.3828526642351022E-2</c:v>
                </c:pt>
                <c:pt idx="1624">
                  <c:v>2.3827957933084676E-2</c:v>
                </c:pt>
                <c:pt idx="1625">
                  <c:v>2.3827416432613546E-2</c:v>
                </c:pt>
                <c:pt idx="1626">
                  <c:v>2.3826902140990924E-2</c:v>
                </c:pt>
                <c:pt idx="1627">
                  <c:v>2.3826415058190165E-2</c:v>
                </c:pt>
                <c:pt idx="1628">
                  <c:v>2.3827468914291217E-2</c:v>
                </c:pt>
                <c:pt idx="1629">
                  <c:v>2.3826281191239307E-2</c:v>
                </c:pt>
                <c:pt idx="1630">
                  <c:v>2.382511706277235E-2</c:v>
                </c:pt>
                <c:pt idx="1631">
                  <c:v>2.3825501322849441E-2</c:v>
                </c:pt>
                <c:pt idx="1632">
                  <c:v>2.3824387776674172E-2</c:v>
                </c:pt>
                <c:pt idx="1633">
                  <c:v>2.3824063946831231E-2</c:v>
                </c:pt>
                <c:pt idx="1634">
                  <c:v>2.3823767325863443E-2</c:v>
                </c:pt>
                <c:pt idx="1635">
                  <c:v>2.3823497913690872E-2</c:v>
                </c:pt>
                <c:pt idx="1636">
                  <c:v>2.3824027837815454E-2</c:v>
                </c:pt>
                <c:pt idx="1637">
                  <c:v>2.3823040715864607E-2</c:v>
                </c:pt>
                <c:pt idx="1638">
                  <c:v>2.3822852930157623E-2</c:v>
                </c:pt>
                <c:pt idx="1639">
                  <c:v>2.3822692353325792E-2</c:v>
                </c:pt>
                <c:pt idx="1640">
                  <c:v>2.3822558985289177E-2</c:v>
                </c:pt>
                <c:pt idx="1641">
                  <c:v>2.382245282610107E-2</c:v>
                </c:pt>
                <c:pt idx="1642">
                  <c:v>2.3820771957030473E-2</c:v>
                </c:pt>
                <c:pt idx="1643">
                  <c:v>2.3822322134190443E-2</c:v>
                </c:pt>
                <c:pt idx="1644">
                  <c:v>2.3822297601467923E-2</c:v>
                </c:pt>
                <c:pt idx="1645">
                  <c:v>2.3822300277567265E-2</c:v>
                </c:pt>
                <c:pt idx="1646">
                  <c:v>2.3822330162515115E-2</c:v>
                </c:pt>
                <c:pt idx="1647">
                  <c:v>2.3823180706090685E-2</c:v>
                </c:pt>
                <c:pt idx="1648">
                  <c:v>2.3822471558903047E-2</c:v>
                </c:pt>
                <c:pt idx="1649">
                  <c:v>2.3822583070316483E-2</c:v>
                </c:pt>
                <c:pt idx="1650">
                  <c:v>2.3823521093329081E-2</c:v>
                </c:pt>
                <c:pt idx="1651">
                  <c:v>2.3822887719635588E-2</c:v>
                </c:pt>
                <c:pt idx="1652">
                  <c:v>2.3823080857541257E-2</c:v>
                </c:pt>
                <c:pt idx="1653">
                  <c:v>2.3823301204295433E-2</c:v>
                </c:pt>
                <c:pt idx="1654">
                  <c:v>2.3823548759818181E-2</c:v>
                </c:pt>
                <c:pt idx="1655">
                  <c:v>2.3823823524242727E-2</c:v>
                </c:pt>
                <c:pt idx="1656">
                  <c:v>2.3824125497435844E-2</c:v>
                </c:pt>
                <c:pt idx="1657">
                  <c:v>2.3824454679504115E-2</c:v>
                </c:pt>
                <c:pt idx="1658">
                  <c:v>2.3824811070394247E-2</c:v>
                </c:pt>
                <c:pt idx="1659">
                  <c:v>2.3825194670079597E-2</c:v>
                </c:pt>
                <c:pt idx="1660">
                  <c:v>2.3825605478613454E-2</c:v>
                </c:pt>
                <c:pt idx="1661">
                  <c:v>2.3826043495969174E-2</c:v>
                </c:pt>
                <c:pt idx="1662">
                  <c:v>2.3826508722173401E-2</c:v>
                </c:pt>
                <c:pt idx="1663">
                  <c:v>2.3827826010152098E-2</c:v>
                </c:pt>
                <c:pt idx="1664">
                  <c:v>2.3828347632017799E-2</c:v>
                </c:pt>
                <c:pt idx="1665">
                  <c:v>2.382806765369061E-2</c:v>
                </c:pt>
                <c:pt idx="1666">
                  <c:v>2.3828641715235577E-2</c:v>
                </c:pt>
                <c:pt idx="1667">
                  <c:v>2.382924298557576E-2</c:v>
                </c:pt>
                <c:pt idx="1668">
                  <c:v>2.3829871464764452E-2</c:v>
                </c:pt>
                <c:pt idx="1669">
                  <c:v>2.3831363900832514E-2</c:v>
                </c:pt>
                <c:pt idx="1670">
                  <c:v>2.3831210049607421E-2</c:v>
                </c:pt>
                <c:pt idx="1671">
                  <c:v>2.3831920155288344E-2</c:v>
                </c:pt>
                <c:pt idx="1672">
                  <c:v>2.383265746979113E-2</c:v>
                </c:pt>
                <c:pt idx="1673">
                  <c:v>2.3833421993169068E-2</c:v>
                </c:pt>
                <c:pt idx="1674">
                  <c:v>2.3835060435510869E-2</c:v>
                </c:pt>
                <c:pt idx="1675">
                  <c:v>2.3835032666337241E-2</c:v>
                </c:pt>
                <c:pt idx="1676">
                  <c:v>2.3835878816207412E-2</c:v>
                </c:pt>
                <c:pt idx="1677">
                  <c:v>2.3836752174899445E-2</c:v>
                </c:pt>
                <c:pt idx="1678">
                  <c:v>2.383765274241334E-2</c:v>
                </c:pt>
                <c:pt idx="1679">
                  <c:v>2.3838580518775743E-2</c:v>
                </c:pt>
                <c:pt idx="1680">
                  <c:v>2.3839535503986653E-2</c:v>
                </c:pt>
                <c:pt idx="1681">
                  <c:v>2.3840085602713224E-2</c:v>
                </c:pt>
                <c:pt idx="1682">
                  <c:v>2.384024150948072E-2</c:v>
                </c:pt>
                <c:pt idx="1683">
                  <c:v>2.3841285756969199E-2</c:v>
                </c:pt>
                <c:pt idx="1684">
                  <c:v>2.3842512494960388E-2</c:v>
                </c:pt>
                <c:pt idx="1685">
                  <c:v>2.384345586738057E-2</c:v>
                </c:pt>
                <c:pt idx="1686">
                  <c:v>2.3844581730383396E-2</c:v>
                </c:pt>
                <c:pt idx="1687">
                  <c:v>2.3845734798664253E-2</c:v>
                </c:pt>
                <c:pt idx="1688">
                  <c:v>2.3847085903492271E-2</c:v>
                </c:pt>
                <c:pt idx="1689">
                  <c:v>2.3848122550980122E-2</c:v>
                </c:pt>
                <c:pt idx="1690">
                  <c:v>2.3849357234935198E-2</c:v>
                </c:pt>
                <c:pt idx="1691">
                  <c:v>2.3850619124168304E-2</c:v>
                </c:pt>
                <c:pt idx="1692">
                  <c:v>2.3851908218679441E-2</c:v>
                </c:pt>
                <c:pt idx="1693">
                  <c:v>2.3853224518308735E-2</c:v>
                </c:pt>
                <c:pt idx="1694">
                  <c:v>2.3854568023216061E-2</c:v>
                </c:pt>
                <c:pt idx="1695">
                  <c:v>2.3855938733401416E-2</c:v>
                </c:pt>
                <c:pt idx="1696">
                  <c:v>2.3857336648784866E-2</c:v>
                </c:pt>
                <c:pt idx="1697">
                  <c:v>2.3859173943661105E-2</c:v>
                </c:pt>
                <c:pt idx="1698">
                  <c:v>2.3860214095225984E-2</c:v>
                </c:pt>
                <c:pt idx="1699">
                  <c:v>2.386190720879533E-2</c:v>
                </c:pt>
                <c:pt idx="1700">
                  <c:v>2.3863200362779224E-2</c:v>
                </c:pt>
                <c:pt idx="1701">
                  <c:v>2.3864734304313018E-2</c:v>
                </c:pt>
                <c:pt idx="1702">
                  <c:v>2.3866520692950033E-2</c:v>
                </c:pt>
                <c:pt idx="1703">
                  <c:v>2.386788380313476E-2</c:v>
                </c:pt>
                <c:pt idx="1704">
                  <c:v>2.3869499360422708E-2</c:v>
                </c:pt>
                <c:pt idx="1705">
                  <c:v>2.3871142122988687E-2</c:v>
                </c:pt>
                <c:pt idx="1706">
                  <c:v>2.387281209075276E-2</c:v>
                </c:pt>
                <c:pt idx="1707">
                  <c:v>2.3874509263634991E-2</c:v>
                </c:pt>
                <c:pt idx="1708">
                  <c:v>2.3876233642035061E-2</c:v>
                </c:pt>
                <c:pt idx="1709">
                  <c:v>2.3877985225393417E-2</c:v>
                </c:pt>
                <c:pt idx="1710">
                  <c:v>2.3879763859353531E-2</c:v>
                </c:pt>
                <c:pt idx="1711">
                  <c:v>2.3881543843433661E-2</c:v>
                </c:pt>
                <c:pt idx="1712">
                  <c:v>2.3883305515521869E-2</c:v>
                </c:pt>
                <c:pt idx="1713">
                  <c:v>2.3885048875458281E-2</c:v>
                </c:pt>
                <c:pt idx="1714">
                  <c:v>2.3886773923402771E-2</c:v>
                </c:pt>
                <c:pt idx="1715">
                  <c:v>2.3888722983995692E-2</c:v>
                </c:pt>
                <c:pt idx="1716">
                  <c:v>2.3890408791809037E-2</c:v>
                </c:pt>
                <c:pt idx="1717">
                  <c:v>2.3891839195044895E-2</c:v>
                </c:pt>
                <c:pt idx="1718">
                  <c:v>2.3893490994861821E-2</c:v>
                </c:pt>
                <c:pt idx="1719">
                  <c:v>2.3895124482686825E-2</c:v>
                </c:pt>
                <c:pt idx="1720">
                  <c:v>2.3896739658360033E-2</c:v>
                </c:pt>
                <c:pt idx="1721">
                  <c:v>2.3898336522041319E-2</c:v>
                </c:pt>
                <c:pt idx="1722">
                  <c:v>2.3900139086219241E-2</c:v>
                </c:pt>
                <c:pt idx="1723">
                  <c:v>2.3901475313188314E-2</c:v>
                </c:pt>
                <c:pt idx="1724">
                  <c:v>2.3903017240813895E-2</c:v>
                </c:pt>
                <c:pt idx="1725">
                  <c:v>2.3904540856367618E-2</c:v>
                </c:pt>
                <c:pt idx="1726">
                  <c:v>2.3906259708308397E-2</c:v>
                </c:pt>
                <c:pt idx="1727">
                  <c:v>2.390753315117955E-2</c:v>
                </c:pt>
                <c:pt idx="1728">
                  <c:v>2.3909001830597632E-2</c:v>
                </c:pt>
                <c:pt idx="1729">
                  <c:v>2.3910452197863918E-2</c:v>
                </c:pt>
                <c:pt idx="1730">
                  <c:v>2.3911884253218219E-2</c:v>
                </c:pt>
                <c:pt idx="1731">
                  <c:v>2.3913297996420724E-2</c:v>
                </c:pt>
                <c:pt idx="1732">
                  <c:v>2.3914693427631306E-2</c:v>
                </c:pt>
                <c:pt idx="1733">
                  <c:v>2.3917157648498666E-2</c:v>
                </c:pt>
                <c:pt idx="1734">
                  <c:v>2.3917621974316461E-2</c:v>
                </c:pt>
                <c:pt idx="1735">
                  <c:v>2.3918959853403976E-2</c:v>
                </c:pt>
                <c:pt idx="1736">
                  <c:v>2.3920279420339696E-2</c:v>
                </c:pt>
                <c:pt idx="1737">
                  <c:v>2.3921580675443366E-2</c:v>
                </c:pt>
                <c:pt idx="1738">
                  <c:v>2.3922863618315304E-2</c:v>
                </c:pt>
                <c:pt idx="1739">
                  <c:v>2.3924128249115384E-2</c:v>
                </c:pt>
                <c:pt idx="1740">
                  <c:v>2.3925374568003477E-2</c:v>
                </c:pt>
                <c:pt idx="1741">
                  <c:v>2.3926602574739775E-2</c:v>
                </c:pt>
                <c:pt idx="1742">
                  <c:v>2.392781226948415E-2</c:v>
                </c:pt>
                <c:pt idx="1743">
                  <c:v>2.3929003652156666E-2</c:v>
                </c:pt>
                <c:pt idx="1744">
                  <c:v>2.393017672283726E-2</c:v>
                </c:pt>
                <c:pt idx="1745">
                  <c:v>2.3931331481366058E-2</c:v>
                </c:pt>
                <c:pt idx="1746">
                  <c:v>2.3932467928062806E-2</c:v>
                </c:pt>
                <c:pt idx="1747">
                  <c:v>2.3933902165991228E-2</c:v>
                </c:pt>
                <c:pt idx="1748">
                  <c:v>2.3934996756409532E-2</c:v>
                </c:pt>
                <c:pt idx="1749">
                  <c:v>2.3936073034835914E-2</c:v>
                </c:pt>
                <c:pt idx="1750">
                  <c:v>2.3937131001190437E-2</c:v>
                </c:pt>
                <c:pt idx="1751">
                  <c:v>2.3938170655473101E-2</c:v>
                </c:pt>
                <c:pt idx="1752">
                  <c:v>2.3939191997683906E-2</c:v>
                </c:pt>
                <c:pt idx="1753">
                  <c:v>2.3940195027902789E-2</c:v>
                </c:pt>
                <c:pt idx="1754">
                  <c:v>2.3941179746129748E-2</c:v>
                </c:pt>
                <c:pt idx="1755">
                  <c:v>2.3942146152204913E-2</c:v>
                </c:pt>
                <c:pt idx="1756">
                  <c:v>2.3943094246208219E-2</c:v>
                </c:pt>
                <c:pt idx="1757">
                  <c:v>2.3944024028219602E-2</c:v>
                </c:pt>
                <c:pt idx="1758">
                  <c:v>2.394493549807919E-2</c:v>
                </c:pt>
                <c:pt idx="1759">
                  <c:v>2.3948406752603013E-2</c:v>
                </c:pt>
                <c:pt idx="1760">
                  <c:v>2.3946703501902533E-2</c:v>
                </c:pt>
                <c:pt idx="1761">
                  <c:v>2.3947560035786353E-2</c:v>
                </c:pt>
                <c:pt idx="1762">
                  <c:v>2.3948398257358505E-2</c:v>
                </c:pt>
                <c:pt idx="1763">
                  <c:v>2.3949218167178543E-2</c:v>
                </c:pt>
                <c:pt idx="1764">
                  <c:v>2.3950019764846786E-2</c:v>
                </c:pt>
                <c:pt idx="1765">
                  <c:v>2.395080305044317E-2</c:v>
                </c:pt>
                <c:pt idx="1766">
                  <c:v>2.3951568024047631E-2</c:v>
                </c:pt>
                <c:pt idx="1767">
                  <c:v>2.3952314685500298E-2</c:v>
                </c:pt>
                <c:pt idx="1768">
                  <c:v>2.3953043034881105E-2</c:v>
                </c:pt>
                <c:pt idx="1769">
                  <c:v>2.395375307226999E-2</c:v>
                </c:pt>
                <c:pt idx="1770">
                  <c:v>2.3954444797587016E-2</c:v>
                </c:pt>
                <c:pt idx="1771">
                  <c:v>2.3955118210912119E-2</c:v>
                </c:pt>
                <c:pt idx="1772">
                  <c:v>2.3955773312165363E-2</c:v>
                </c:pt>
                <c:pt idx="1773">
                  <c:v>2.3956410101426684E-2</c:v>
                </c:pt>
                <c:pt idx="1774">
                  <c:v>2.395702857853621E-2</c:v>
                </c:pt>
                <c:pt idx="1775">
                  <c:v>2.3957628743573878E-2</c:v>
                </c:pt>
                <c:pt idx="1776">
                  <c:v>2.3958210596619622E-2</c:v>
                </c:pt>
                <c:pt idx="1777">
                  <c:v>2.3958774137593508E-2</c:v>
                </c:pt>
                <c:pt idx="1778">
                  <c:v>2.3959319366575471E-2</c:v>
                </c:pt>
                <c:pt idx="1779">
                  <c:v>2.3959846283485575E-2</c:v>
                </c:pt>
                <c:pt idx="1780">
                  <c:v>2.3962091488600734E-2</c:v>
                </c:pt>
                <c:pt idx="1781">
                  <c:v>2.3960845181170143E-2</c:v>
                </c:pt>
                <c:pt idx="1782">
                  <c:v>2.396131716186467E-2</c:v>
                </c:pt>
                <c:pt idx="1783">
                  <c:v>2.3961770830487339E-2</c:v>
                </c:pt>
                <c:pt idx="1784">
                  <c:v>2.3962446740615206E-2</c:v>
                </c:pt>
                <c:pt idx="1785">
                  <c:v>2.3964333970427631E-2</c:v>
                </c:pt>
                <c:pt idx="1786">
                  <c:v>2.3963021964164E-2</c:v>
                </c:pt>
                <c:pt idx="1787">
                  <c:v>2.3963402384739041E-2</c:v>
                </c:pt>
                <c:pt idx="1788">
                  <c:v>2.3963764493162287E-2</c:v>
                </c:pt>
                <c:pt idx="1789">
                  <c:v>2.3964108289433739E-2</c:v>
                </c:pt>
                <c:pt idx="1790">
                  <c:v>2.3964433773793203E-2</c:v>
                </c:pt>
                <c:pt idx="1791">
                  <c:v>2.3964740946080809E-2</c:v>
                </c:pt>
                <c:pt idx="1792">
                  <c:v>2.3965029806376492E-2</c:v>
                </c:pt>
                <c:pt idx="1793">
                  <c:v>2.3965300354440444E-2</c:v>
                </c:pt>
                <c:pt idx="1794">
                  <c:v>2.3965552590592409E-2</c:v>
                </c:pt>
                <c:pt idx="1795">
                  <c:v>2.396578651459258E-2</c:v>
                </c:pt>
                <c:pt idx="1796">
                  <c:v>2.3966002126680763E-2</c:v>
                </c:pt>
                <c:pt idx="1797">
                  <c:v>2.3969443280154934E-2</c:v>
                </c:pt>
                <c:pt idx="1798">
                  <c:v>2.3966378414561618E-2</c:v>
                </c:pt>
                <c:pt idx="1799">
                  <c:v>2.3966539090274352E-2</c:v>
                </c:pt>
                <c:pt idx="1800">
                  <c:v>2.3966681454155037E-2</c:v>
                </c:pt>
                <c:pt idx="1801">
                  <c:v>2.3966805505883926E-2</c:v>
                </c:pt>
                <c:pt idx="1802">
                  <c:v>2.396691124546102E-2</c:v>
                </c:pt>
                <c:pt idx="1803">
                  <c:v>2.3966998673206064E-2</c:v>
                </c:pt>
                <c:pt idx="1804">
                  <c:v>2.3967067788719376E-2</c:v>
                </c:pt>
                <c:pt idx="1805">
                  <c:v>2.3967118592240766E-2</c:v>
                </c:pt>
                <c:pt idx="1806">
                  <c:v>2.3967151083770233E-2</c:v>
                </c:pt>
                <c:pt idx="1807">
                  <c:v>2.3967165263147905E-2</c:v>
                </c:pt>
                <c:pt idx="1808">
                  <c:v>2.3967161130453718E-2</c:v>
                </c:pt>
                <c:pt idx="1809">
                  <c:v>2.3967138685847544E-2</c:v>
                </c:pt>
                <c:pt idx="1810">
                  <c:v>2.3967097929089576E-2</c:v>
                </c:pt>
                <c:pt idx="1811">
                  <c:v>2.3969417102183144E-2</c:v>
                </c:pt>
                <c:pt idx="1812">
                  <c:v>2.3966961479517934E-2</c:v>
                </c:pt>
                <c:pt idx="1813">
                  <c:v>2.3966865786624325E-2</c:v>
                </c:pt>
                <c:pt idx="1814">
                  <c:v>2.3966751781578921E-2</c:v>
                </c:pt>
                <c:pt idx="1815">
                  <c:v>2.396661946462153E-2</c:v>
                </c:pt>
                <c:pt idx="1816">
                  <c:v>2.3966468835592281E-2</c:v>
                </c:pt>
                <c:pt idx="1817">
                  <c:v>2.3966299894491172E-2</c:v>
                </c:pt>
                <c:pt idx="1818">
                  <c:v>2.3966112641238269E-2</c:v>
                </c:pt>
                <c:pt idx="1819">
                  <c:v>2.3965907075993442E-2</c:v>
                </c:pt>
                <c:pt idx="1820">
                  <c:v>2.3965683198836629E-2</c:v>
                </c:pt>
                <c:pt idx="1821">
                  <c:v>2.3965441009448085E-2</c:v>
                </c:pt>
                <c:pt idx="1822">
                  <c:v>2.3965180508147554E-2</c:v>
                </c:pt>
                <c:pt idx="1823">
                  <c:v>2.3964901694615293E-2</c:v>
                </c:pt>
                <c:pt idx="1824">
                  <c:v>2.396460456925098E-2</c:v>
                </c:pt>
                <c:pt idx="1825">
                  <c:v>2.3964289131654937E-2</c:v>
                </c:pt>
                <c:pt idx="1826">
                  <c:v>2.396395538206697E-2</c:v>
                </c:pt>
                <c:pt idx="1827">
                  <c:v>2.3963603320407145E-2</c:v>
                </c:pt>
                <c:pt idx="1828">
                  <c:v>2.3963232946835333E-2</c:v>
                </c:pt>
                <c:pt idx="1829">
                  <c:v>2.396284426103179E-2</c:v>
                </c:pt>
                <c:pt idx="1830">
                  <c:v>2.3962437263316261E-2</c:v>
                </c:pt>
                <c:pt idx="1831">
                  <c:v>2.3962011953448936E-2</c:v>
                </c:pt>
                <c:pt idx="1832">
                  <c:v>2.3963032992355693E-2</c:v>
                </c:pt>
                <c:pt idx="1833">
                  <c:v>2.3961106397578646E-2</c:v>
                </c:pt>
                <c:pt idx="1834">
                  <c:v>2.3960626151575681E-2</c:v>
                </c:pt>
                <c:pt idx="1835">
                  <c:v>2.3960127593580793E-2</c:v>
                </c:pt>
                <c:pt idx="1836">
                  <c:v>2.3962648719656698E-2</c:v>
                </c:pt>
                <c:pt idx="1837">
                  <c:v>2.3961350148178351E-2</c:v>
                </c:pt>
                <c:pt idx="1838">
                  <c:v>2.395852204708504E-2</c:v>
                </c:pt>
                <c:pt idx="1839">
                  <c:v>2.3957950240882653E-2</c:v>
                </c:pt>
                <c:pt idx="1840">
                  <c:v>2.3957360122608407E-2</c:v>
                </c:pt>
                <c:pt idx="1841">
                  <c:v>2.3956751692182365E-2</c:v>
                </c:pt>
                <c:pt idx="1842">
                  <c:v>2.3956124949764401E-2</c:v>
                </c:pt>
                <c:pt idx="1843">
                  <c:v>2.3955479895274578E-2</c:v>
                </c:pt>
                <c:pt idx="1844">
                  <c:v>2.3954816528792833E-2</c:v>
                </c:pt>
                <c:pt idx="1845">
                  <c:v>2.3954134850159292E-2</c:v>
                </c:pt>
                <c:pt idx="1846">
                  <c:v>2.3953434859613765E-2</c:v>
                </c:pt>
                <c:pt idx="1847">
                  <c:v>2.3952716556916442E-2</c:v>
                </c:pt>
                <c:pt idx="1848">
                  <c:v>2.3951979942307133E-2</c:v>
                </c:pt>
                <c:pt idx="1849">
                  <c:v>2.3951225015466093E-2</c:v>
                </c:pt>
                <c:pt idx="1850">
                  <c:v>2.3950451776713066E-2</c:v>
                </c:pt>
                <c:pt idx="1851">
                  <c:v>2.3949660225808245E-2</c:v>
                </c:pt>
                <c:pt idx="1852">
                  <c:v>2.3951801760357938E-2</c:v>
                </c:pt>
                <c:pt idx="1853">
                  <c:v>2.3948022187942897E-2</c:v>
                </c:pt>
                <c:pt idx="1854">
                  <c:v>2.3947175700902434E-2</c:v>
                </c:pt>
                <c:pt idx="1855">
                  <c:v>2.3946310901790113E-2</c:v>
                </c:pt>
                <c:pt idx="1856">
                  <c:v>2.3945427790765805E-2</c:v>
                </c:pt>
                <c:pt idx="1857">
                  <c:v>2.3944526367589702E-2</c:v>
                </c:pt>
                <c:pt idx="1858">
                  <c:v>2.3943606632341741E-2</c:v>
                </c:pt>
                <c:pt idx="1859">
                  <c:v>2.3942668585101856E-2</c:v>
                </c:pt>
                <c:pt idx="1860">
                  <c:v>2.3941712225790113E-2</c:v>
                </c:pt>
                <c:pt idx="1861">
                  <c:v>2.394073755440651E-2</c:v>
                </c:pt>
                <c:pt idx="1862">
                  <c:v>2.3939744571030985E-2</c:v>
                </c:pt>
                <c:pt idx="1863">
                  <c:v>2.3938733275503665E-2</c:v>
                </c:pt>
                <c:pt idx="1864">
                  <c:v>2.3937703668064358E-2</c:v>
                </c:pt>
                <c:pt idx="1865">
                  <c:v>2.3936655748473257E-2</c:v>
                </c:pt>
                <c:pt idx="1866">
                  <c:v>2.3935589516890232E-2</c:v>
                </c:pt>
                <c:pt idx="1867">
                  <c:v>2.3934504973235349E-2</c:v>
                </c:pt>
                <c:pt idx="1868">
                  <c:v>2.3933402117588543E-2</c:v>
                </c:pt>
                <c:pt idx="1869">
                  <c:v>2.3932280949789941E-2</c:v>
                </c:pt>
                <c:pt idx="1870">
                  <c:v>2.3931141469919481E-2</c:v>
                </c:pt>
                <c:pt idx="1871">
                  <c:v>2.3929983678216971E-2</c:v>
                </c:pt>
                <c:pt idx="1872">
                  <c:v>2.3928807574202793E-2</c:v>
                </c:pt>
                <c:pt idx="1873">
                  <c:v>2.3927613158356564E-2</c:v>
                </c:pt>
                <c:pt idx="1874">
                  <c:v>2.3926400430358541E-2</c:v>
                </c:pt>
                <c:pt idx="1875">
                  <c:v>2.3925169390368595E-2</c:v>
                </c:pt>
                <c:pt idx="1876">
                  <c:v>2.3923920038226854E-2</c:v>
                </c:pt>
                <c:pt idx="1877">
                  <c:v>2.392265237409319E-2</c:v>
                </c:pt>
                <c:pt idx="1878">
                  <c:v>2.3921366397967603E-2</c:v>
                </c:pt>
                <c:pt idx="1879">
                  <c:v>2.3920062109690221E-2</c:v>
                </c:pt>
                <c:pt idx="1880">
                  <c:v>2.3918739509500853E-2</c:v>
                </c:pt>
                <c:pt idx="1881">
                  <c:v>2.3917398597159689E-2</c:v>
                </c:pt>
                <c:pt idx="1882">
                  <c:v>2.3918128778694925E-2</c:v>
                </c:pt>
                <c:pt idx="1883">
                  <c:v>2.3914661836501594E-2</c:v>
                </c:pt>
                <c:pt idx="1884">
                  <c:v>2.3914452124200736E-2</c:v>
                </c:pt>
                <c:pt idx="1885">
                  <c:v>2.3911851827476127E-2</c:v>
                </c:pt>
                <c:pt idx="1886">
                  <c:v>2.3910419355015478E-2</c:v>
                </c:pt>
                <c:pt idx="1887">
                  <c:v>2.3908968570482969E-2</c:v>
                </c:pt>
                <c:pt idx="1888">
                  <c:v>2.390749947371873E-2</c:v>
                </c:pt>
                <c:pt idx="1889">
                  <c:v>2.3907857414176004E-2</c:v>
                </c:pt>
                <c:pt idx="1890">
                  <c:v>2.3905659920888667E-2</c:v>
                </c:pt>
                <c:pt idx="1891">
                  <c:v>2.3904813974515715E-2</c:v>
                </c:pt>
                <c:pt idx="1892">
                  <c:v>2.3902582670727313E-2</c:v>
                </c:pt>
                <c:pt idx="1893">
                  <c:v>2.3901016573955047E-2</c:v>
                </c:pt>
                <c:pt idx="1894">
                  <c:v>2.3899432162712841E-2</c:v>
                </c:pt>
                <c:pt idx="1895">
                  <c:v>2.3897829437053986E-2</c:v>
                </c:pt>
                <c:pt idx="1896">
                  <c:v>2.3896884851177802E-2</c:v>
                </c:pt>
                <c:pt idx="1897">
                  <c:v>2.3894569042273162E-2</c:v>
                </c:pt>
                <c:pt idx="1898">
                  <c:v>2.3892911373231129E-2</c:v>
                </c:pt>
                <c:pt idx="1899">
                  <c:v>2.3891235389719157E-2</c:v>
                </c:pt>
                <c:pt idx="1900">
                  <c:v>2.3889541091763888E-2</c:v>
                </c:pt>
                <c:pt idx="1901">
                  <c:v>2.3887828479312034E-2</c:v>
                </c:pt>
                <c:pt idx="1902">
                  <c:v>2.3886097552416885E-2</c:v>
                </c:pt>
                <c:pt idx="1903">
                  <c:v>2.3882008812696753E-2</c:v>
                </c:pt>
                <c:pt idx="1904">
                  <c:v>2.3882580755296701E-2</c:v>
                </c:pt>
                <c:pt idx="1905">
                  <c:v>2.3880794885071666E-2</c:v>
                </c:pt>
                <c:pt idx="1906">
                  <c:v>2.3879652929628126E-2</c:v>
                </c:pt>
                <c:pt idx="1907">
                  <c:v>2.3877168201211774E-2</c:v>
                </c:pt>
                <c:pt idx="1908">
                  <c:v>2.3875327387630207E-2</c:v>
                </c:pt>
                <c:pt idx="1909">
                  <c:v>2.3873468259605346E-2</c:v>
                </c:pt>
                <c:pt idx="1910">
                  <c:v>2.3872247322600515E-2</c:v>
                </c:pt>
                <c:pt idx="1911">
                  <c:v>2.3869695060172447E-2</c:v>
                </c:pt>
                <c:pt idx="1912">
                  <c:v>2.3867780988817699E-2</c:v>
                </c:pt>
                <c:pt idx="1913">
                  <c:v>2.3865848602966366E-2</c:v>
                </c:pt>
                <c:pt idx="1914">
                  <c:v>2.3863897902725029E-2</c:v>
                </c:pt>
                <c:pt idx="1915">
                  <c:v>2.3861928887987105E-2</c:v>
                </c:pt>
                <c:pt idx="1916">
                  <c:v>2.3859941558859177E-2</c:v>
                </c:pt>
                <c:pt idx="1917">
                  <c:v>2.3857935915261308E-2</c:v>
                </c:pt>
                <c:pt idx="1918">
                  <c:v>2.3855911957220144E-2</c:v>
                </c:pt>
                <c:pt idx="1919">
                  <c:v>2.385386968476233E-2</c:v>
                </c:pt>
                <c:pt idx="1920">
                  <c:v>2.3851809097834575E-2</c:v>
                </c:pt>
                <c:pt idx="1921">
                  <c:v>2.3849730196516816E-2</c:v>
                </c:pt>
                <c:pt idx="1922">
                  <c:v>2.3847632980702471E-2</c:v>
                </c:pt>
                <c:pt idx="1923">
                  <c:v>2.3846155220721421E-2</c:v>
                </c:pt>
                <c:pt idx="1924">
                  <c:v>2.3844019926460014E-2</c:v>
                </c:pt>
                <c:pt idx="1925">
                  <c:v>2.3841231446732891E-2</c:v>
                </c:pt>
                <c:pt idx="1926">
                  <c:v>2.3839060973198656E-2</c:v>
                </c:pt>
                <c:pt idx="1927">
                  <c:v>2.3836872185221125E-2</c:v>
                </c:pt>
                <c:pt idx="1928">
                  <c:v>2.383466508285359E-2</c:v>
                </c:pt>
                <c:pt idx="1929">
                  <c:v>2.3833068720777728E-2</c:v>
                </c:pt>
                <c:pt idx="1930">
                  <c:v>2.3830195934761988E-2</c:v>
                </c:pt>
                <c:pt idx="1931">
                  <c:v>2.3827933889117858E-2</c:v>
                </c:pt>
                <c:pt idx="1932">
                  <c:v>2.3825653529003787E-2</c:v>
                </c:pt>
                <c:pt idx="1933">
                  <c:v>2.3823354854473067E-2</c:v>
                </c:pt>
                <c:pt idx="1934">
                  <c:v>2.3818796663901409E-2</c:v>
                </c:pt>
                <c:pt idx="1935">
                  <c:v>2.3818702562161675E-2</c:v>
                </c:pt>
                <c:pt idx="1936">
                  <c:v>2.3816348944381005E-2</c:v>
                </c:pt>
                <c:pt idx="1937">
                  <c:v>2.3813977012157039E-2</c:v>
                </c:pt>
                <c:pt idx="1938">
                  <c:v>2.3811586765516424E-2</c:v>
                </c:pt>
                <c:pt idx="1939">
                  <c:v>2.3809178204459158E-2</c:v>
                </c:pt>
                <c:pt idx="1940">
                  <c:v>2.3807977144700843E-2</c:v>
                </c:pt>
                <c:pt idx="1941">
                  <c:v>2.3804917633496459E-2</c:v>
                </c:pt>
                <c:pt idx="1942">
                  <c:v>2.3801842634787462E-2</c:v>
                </c:pt>
                <c:pt idx="1943">
                  <c:v>2.3799969366999907E-2</c:v>
                </c:pt>
                <c:pt idx="1944">
                  <c:v>2.3796860682949728E-2</c:v>
                </c:pt>
                <c:pt idx="1945">
                  <c:v>2.3794342235365917E-2</c:v>
                </c:pt>
                <c:pt idx="1946">
                  <c:v>2.3791805473418748E-2</c:v>
                </c:pt>
                <c:pt idx="1947">
                  <c:v>2.3789250397054928E-2</c:v>
                </c:pt>
                <c:pt idx="1948">
                  <c:v>2.3787278177700433E-2</c:v>
                </c:pt>
                <c:pt idx="1949">
                  <c:v>2.3784085301103985E-2</c:v>
                </c:pt>
                <c:pt idx="1950">
                  <c:v>2.3781475281490216E-2</c:v>
                </c:pt>
                <c:pt idx="1951">
                  <c:v>2.3778846947486443E-2</c:v>
                </c:pt>
                <c:pt idx="1952">
                  <c:v>2.3776200299092665E-2</c:v>
                </c:pt>
                <c:pt idx="1953">
                  <c:v>2.3770818104615898E-2</c:v>
                </c:pt>
                <c:pt idx="1954">
                  <c:v>2.3770852059081804E-2</c:v>
                </c:pt>
                <c:pt idx="1955">
                  <c:v>2.3768150467464721E-2</c:v>
                </c:pt>
                <c:pt idx="1956">
                  <c:v>2.3765430561457634E-2</c:v>
                </c:pt>
                <c:pt idx="1957">
                  <c:v>2.3762692341060543E-2</c:v>
                </c:pt>
                <c:pt idx="1958">
                  <c:v>2.3759935806246801E-2</c:v>
                </c:pt>
                <c:pt idx="1959">
                  <c:v>2.3757745788766105E-2</c:v>
                </c:pt>
                <c:pt idx="1960">
                  <c:v>2.375436779347595E-2</c:v>
                </c:pt>
                <c:pt idx="1961">
                  <c:v>2.375155631546555E-2</c:v>
                </c:pt>
                <c:pt idx="1962">
                  <c:v>2.3749306873539489E-2</c:v>
                </c:pt>
                <c:pt idx="1963">
                  <c:v>2.3745878416354671E-2</c:v>
                </c:pt>
                <c:pt idx="1964">
                  <c:v>2.3743011995174257E-2</c:v>
                </c:pt>
                <c:pt idx="1965">
                  <c:v>2.3740127259630484E-2</c:v>
                </c:pt>
                <c:pt idx="1966">
                  <c:v>2.3737224209723351E-2</c:v>
                </c:pt>
                <c:pt idx="1967">
                  <c:v>2.3734302845372923E-2</c:v>
                </c:pt>
                <c:pt idx="1968">
                  <c:v>2.3731363166685782E-2</c:v>
                </c:pt>
                <c:pt idx="1969">
                  <c:v>2.372840517358199E-2</c:v>
                </c:pt>
                <c:pt idx="1970">
                  <c:v>2.3725428866141485E-2</c:v>
                </c:pt>
                <c:pt idx="1971">
                  <c:v>2.3722439434799014E-2</c:v>
                </c:pt>
                <c:pt idx="1972">
                  <c:v>2.3719447595595966E-2</c:v>
                </c:pt>
                <c:pt idx="1973">
                  <c:v>2.371645385066401E-2</c:v>
                </c:pt>
                <c:pt idx="1974">
                  <c:v>2.3713458200109727E-2</c:v>
                </c:pt>
                <c:pt idx="1975">
                  <c:v>2.3711027213977331E-2</c:v>
                </c:pt>
                <c:pt idx="1976">
                  <c:v>2.3708027418545274E-2</c:v>
                </c:pt>
                <c:pt idx="1977">
                  <c:v>2.3704459814792855E-2</c:v>
                </c:pt>
                <c:pt idx="1978">
                  <c:v>2.3701456541695975E-2</c:v>
                </c:pt>
                <c:pt idx="1979">
                  <c:v>2.369845136308335E-2</c:v>
                </c:pt>
                <c:pt idx="1980">
                  <c:v>2.3695444278715172E-2</c:v>
                </c:pt>
                <c:pt idx="1981">
                  <c:v>2.3692999855411401E-2</c:v>
                </c:pt>
                <c:pt idx="1982">
                  <c:v>2.3689424393245062E-2</c:v>
                </c:pt>
                <c:pt idx="1983">
                  <c:v>2.3686411592036549E-2</c:v>
                </c:pt>
                <c:pt idx="1984">
                  <c:v>2.368339688520571E-2</c:v>
                </c:pt>
                <c:pt idx="1985">
                  <c:v>2.3680380272725898E-2</c:v>
                </c:pt>
                <c:pt idx="1986">
                  <c:v>2.3677924648988213E-2</c:v>
                </c:pt>
                <c:pt idx="1987">
                  <c:v>2.3674341330899296E-2</c:v>
                </c:pt>
                <c:pt idx="1988">
                  <c:v>2.3671319001552504E-2</c:v>
                </c:pt>
                <c:pt idx="1989">
                  <c:v>2.3668294766583386E-2</c:v>
                </c:pt>
                <c:pt idx="1990">
                  <c:v>2.3665268625965297E-2</c:v>
                </c:pt>
                <c:pt idx="1991">
                  <c:v>2.3662240579751526E-2</c:v>
                </c:pt>
                <c:pt idx="1992">
                  <c:v>2.3659210627915428E-2</c:v>
                </c:pt>
                <c:pt idx="1993">
                  <c:v>2.3654318406887143E-2</c:v>
                </c:pt>
                <c:pt idx="1994">
                  <c:v>2.365072407797264E-2</c:v>
                </c:pt>
                <c:pt idx="1995">
                  <c:v>2.3647688263652711E-2</c:v>
                </c:pt>
                <c:pt idx="1996">
                  <c:v>2.3644216428353459E-2</c:v>
                </c:pt>
                <c:pt idx="1997">
                  <c:v>2.3641610918625489E-2</c:v>
                </c:pt>
                <c:pt idx="1998">
                  <c:v>2.3638569387998132E-2</c:v>
                </c:pt>
                <c:pt idx="1999">
                  <c:v>2.363552595185503E-2</c:v>
                </c:pt>
                <c:pt idx="2000">
                  <c:v>2.3632045406163371E-2</c:v>
                </c:pt>
                <c:pt idx="2001">
                  <c:v>2.3629433363501207E-2</c:v>
                </c:pt>
                <c:pt idx="2002">
                  <c:v>2.3626384211210549E-2</c:v>
                </c:pt>
                <c:pt idx="2003">
                  <c:v>2.3623333153404147E-2</c:v>
                </c:pt>
                <c:pt idx="2004">
                  <c:v>2.3620280190241871E-2</c:v>
                </c:pt>
                <c:pt idx="2005">
                  <c:v>2.3617225321563851E-2</c:v>
                </c:pt>
                <c:pt idx="2006">
                  <c:v>2.3614168547529957E-2</c:v>
                </c:pt>
                <c:pt idx="2007">
                  <c:v>2.3611109868060254E-2</c:v>
                </c:pt>
                <c:pt idx="2008">
                  <c:v>2.3607174480284598E-2</c:v>
                </c:pt>
                <c:pt idx="2009">
                  <c:v>2.3604986792733484E-2</c:v>
                </c:pt>
                <c:pt idx="2010">
                  <c:v>2.3601922396956354E-2</c:v>
                </c:pt>
                <c:pt idx="2011">
                  <c:v>2.3598417897146007E-2</c:v>
                </c:pt>
                <c:pt idx="2012">
                  <c:v>2.3595787889174602E-2</c:v>
                </c:pt>
                <c:pt idx="2013">
                  <c:v>2.3592717777090044E-2</c:v>
                </c:pt>
                <c:pt idx="2014">
                  <c:v>2.3589206744425439E-2</c:v>
                </c:pt>
                <c:pt idx="2015">
                  <c:v>2.3586571836613501E-2</c:v>
                </c:pt>
                <c:pt idx="2016">
                  <c:v>2.3583496008301452E-2</c:v>
                </c:pt>
                <c:pt idx="2017">
                  <c:v>2.3580418274553594E-2</c:v>
                </c:pt>
                <c:pt idx="2018">
                  <c:v>2.3577338635369927E-2</c:v>
                </c:pt>
                <c:pt idx="2019">
                  <c:v>2.3574257090670514E-2</c:v>
                </c:pt>
                <c:pt idx="2020">
                  <c:v>2.3571173640695164E-2</c:v>
                </c:pt>
                <c:pt idx="2021">
                  <c:v>2.3568088285124134E-2</c:v>
                </c:pt>
                <c:pt idx="2022">
                  <c:v>2.356500102419723E-2</c:v>
                </c:pt>
                <c:pt idx="2023">
                  <c:v>2.3561911857914453E-2</c:v>
                </c:pt>
                <c:pt idx="2024">
                  <c:v>2.355882078611593E-2</c:v>
                </c:pt>
                <c:pt idx="2025">
                  <c:v>2.3555727808881599E-2</c:v>
                </c:pt>
                <c:pt idx="2026">
                  <c:v>2.3552632926291395E-2</c:v>
                </c:pt>
                <c:pt idx="2027">
                  <c:v>2.3549093584431802E-2</c:v>
                </c:pt>
                <c:pt idx="2028">
                  <c:v>2.3545994618707766E-2</c:v>
                </c:pt>
                <c:pt idx="2029">
                  <c:v>2.3543336845905927E-2</c:v>
                </c:pt>
                <c:pt idx="2030">
                  <c:v>2.354023434149255E-2</c:v>
                </c:pt>
                <c:pt idx="2031">
                  <c:v>2.35371299317233E-2</c:v>
                </c:pt>
                <c:pt idx="2032">
                  <c:v>2.353402361651824E-2</c:v>
                </c:pt>
                <c:pt idx="2033">
                  <c:v>2.3530915395957308E-2</c:v>
                </c:pt>
                <c:pt idx="2034">
                  <c:v>2.3527360810691178E-2</c:v>
                </c:pt>
                <c:pt idx="2035">
                  <c:v>2.3524693238368144E-2</c:v>
                </c:pt>
                <c:pt idx="2036">
                  <c:v>2.352157930157972E-2</c:v>
                </c:pt>
                <c:pt idx="2037">
                  <c:v>2.3518463459195615E-2</c:v>
                </c:pt>
                <c:pt idx="2038">
                  <c:v>2.3514900163377206E-2</c:v>
                </c:pt>
                <c:pt idx="2039">
                  <c:v>2.3512226058199914E-2</c:v>
                </c:pt>
                <c:pt idx="2040">
                  <c:v>2.3509104499588318E-2</c:v>
                </c:pt>
                <c:pt idx="2041">
                  <c:v>2.3505981035540913E-2</c:v>
                </c:pt>
                <c:pt idx="2042">
                  <c:v>2.3502855666057698E-2</c:v>
                </c:pt>
                <c:pt idx="2043">
                  <c:v>2.3499728391298547E-2</c:v>
                </c:pt>
                <c:pt idx="2044">
                  <c:v>2.3496599210943714E-2</c:v>
                </c:pt>
                <c:pt idx="2045">
                  <c:v>2.3493563469245693E-2</c:v>
                </c:pt>
                <c:pt idx="2046">
                  <c:v>2.3489887408230103E-2</c:v>
                </c:pt>
                <c:pt idx="2047">
                  <c:v>2.3486752239465503E-2</c:v>
                </c:pt>
                <c:pt idx="2048">
                  <c:v>2.3483615165185157E-2</c:v>
                </c:pt>
                <c:pt idx="2049">
                  <c:v>2.3480476185548937E-2</c:v>
                </c:pt>
                <c:pt idx="2050">
                  <c:v>2.3477335300556845E-2</c:v>
                </c:pt>
                <c:pt idx="2051">
                  <c:v>2.3474192510049008E-2</c:v>
                </c:pt>
                <c:pt idx="2052">
                  <c:v>2.3471047814105361E-2</c:v>
                </c:pt>
                <c:pt idx="2053">
                  <c:v>2.3467901212725906E-2</c:v>
                </c:pt>
                <c:pt idx="2054">
                  <c:v>2.3464752705910641E-2</c:v>
                </c:pt>
                <c:pt idx="2055">
                  <c:v>2.3461602293739503E-2</c:v>
                </c:pt>
                <c:pt idx="2056">
                  <c:v>2.3458449976132556E-2</c:v>
                </c:pt>
                <c:pt idx="2057">
                  <c:v>2.3455295753009864E-2</c:v>
                </c:pt>
                <c:pt idx="2058">
                  <c:v>2.3452139624531299E-2</c:v>
                </c:pt>
                <c:pt idx="2059">
                  <c:v>2.3448078945218498E-2</c:v>
                </c:pt>
                <c:pt idx="2060">
                  <c:v>2.3444918461503761E-2</c:v>
                </c:pt>
                <c:pt idx="2061">
                  <c:v>2.3441756072273279E-2</c:v>
                </c:pt>
                <c:pt idx="2062">
                  <c:v>2.343859177776686E-2</c:v>
                </c:pt>
                <c:pt idx="2063">
                  <c:v>2.3435425577664759E-2</c:v>
                </c:pt>
                <c:pt idx="2064">
                  <c:v>2.3432257472206786E-2</c:v>
                </c:pt>
                <c:pt idx="2065">
                  <c:v>2.3429087461392939E-2</c:v>
                </c:pt>
                <c:pt idx="2066">
                  <c:v>2.3425915544983411E-2</c:v>
                </c:pt>
                <c:pt idx="2067">
                  <c:v>2.3422741723297946E-2</c:v>
                </c:pt>
                <c:pt idx="2068">
                  <c:v>2.3419565996176672E-2</c:v>
                </c:pt>
                <c:pt idx="2069">
                  <c:v>2.3416388363539653E-2</c:v>
                </c:pt>
                <c:pt idx="2070">
                  <c:v>2.3413208825546761E-2</c:v>
                </c:pt>
                <c:pt idx="2071">
                  <c:v>2.3411628793761352E-2</c:v>
                </c:pt>
                <c:pt idx="2072">
                  <c:v>2.3406844033253549E-2</c:v>
                </c:pt>
                <c:pt idx="2073">
                  <c:v>2.3403658779033165E-2</c:v>
                </c:pt>
                <c:pt idx="2074">
                  <c:v>2.3400471619297036E-2</c:v>
                </c:pt>
                <c:pt idx="2075">
                  <c:v>2.3397282554125098E-2</c:v>
                </c:pt>
                <c:pt idx="2076">
                  <c:v>2.3394091583597287E-2</c:v>
                </c:pt>
                <c:pt idx="2077">
                  <c:v>2.3390898707633667E-2</c:v>
                </c:pt>
                <c:pt idx="2078">
                  <c:v>2.3387703926154302E-2</c:v>
                </c:pt>
                <c:pt idx="2079">
                  <c:v>2.3384507239319063E-2</c:v>
                </c:pt>
                <c:pt idx="2080">
                  <c:v>2.3381308647127952E-2</c:v>
                </c:pt>
                <c:pt idx="2081">
                  <c:v>2.3378108149501031E-2</c:v>
                </c:pt>
                <c:pt idx="2082">
                  <c:v>2.3374905746278429E-2</c:v>
                </c:pt>
                <c:pt idx="2083">
                  <c:v>2.337170143777989E-2</c:v>
                </c:pt>
                <c:pt idx="2084">
                  <c:v>2.3368495223925478E-2</c:v>
                </c:pt>
                <c:pt idx="2085">
                  <c:v>2.3365287104475385E-2</c:v>
                </c:pt>
                <c:pt idx="2086">
                  <c:v>2.3362077079589483E-2</c:v>
                </c:pt>
                <c:pt idx="2087">
                  <c:v>2.3358865149427643E-2</c:v>
                </c:pt>
                <c:pt idx="2088">
                  <c:v>2.3355651313750059E-2</c:v>
                </c:pt>
                <c:pt idx="2089">
                  <c:v>2.3352435572636665E-2</c:v>
                </c:pt>
                <c:pt idx="2090">
                  <c:v>2.3349217926167398E-2</c:v>
                </c:pt>
                <c:pt idx="2091">
                  <c:v>2.3345998374262322E-2</c:v>
                </c:pt>
                <c:pt idx="2092">
                  <c:v>2.3343369620940635E-2</c:v>
                </c:pt>
                <c:pt idx="2093">
                  <c:v>2.3339553554064807E-2</c:v>
                </c:pt>
                <c:pt idx="2094">
                  <c:v>2.3336328285852304E-2</c:v>
                </c:pt>
                <c:pt idx="2095">
                  <c:v>2.3333101112283927E-2</c:v>
                </c:pt>
                <c:pt idx="2096">
                  <c:v>2.3331972801063472E-2</c:v>
                </c:pt>
                <c:pt idx="2097">
                  <c:v>2.3328215603426461E-2</c:v>
                </c:pt>
                <c:pt idx="2098">
                  <c:v>2.3323408158804071E-2</c:v>
                </c:pt>
                <c:pt idx="2099">
                  <c:v>2.3320173363492458E-2</c:v>
                </c:pt>
                <c:pt idx="2100">
                  <c:v>2.33169366626651E-2</c:v>
                </c:pt>
                <c:pt idx="2101">
                  <c:v>2.3313698056641741E-2</c:v>
                </c:pt>
                <c:pt idx="2102">
                  <c:v>2.33104575450227E-2</c:v>
                </c:pt>
                <c:pt idx="2103">
                  <c:v>2.3307215127967851E-2</c:v>
                </c:pt>
                <c:pt idx="2104">
                  <c:v>2.3303970805477192E-2</c:v>
                </c:pt>
                <c:pt idx="2105">
                  <c:v>2.3300724577710596E-2</c:v>
                </c:pt>
                <c:pt idx="2106">
                  <c:v>2.329747644434832E-2</c:v>
                </c:pt>
                <c:pt idx="2107">
                  <c:v>2.329422640563017E-2</c:v>
                </c:pt>
                <c:pt idx="2108">
                  <c:v>2.3290974461556146E-2</c:v>
                </c:pt>
                <c:pt idx="2109">
                  <c:v>2.3287720611966378E-2</c:v>
                </c:pt>
                <c:pt idx="2110">
                  <c:v>2.3284464857020737E-2</c:v>
                </c:pt>
                <c:pt idx="2111">
                  <c:v>2.3281207196479414E-2</c:v>
                </c:pt>
                <c:pt idx="2112">
                  <c:v>2.3280026240138696E-2</c:v>
                </c:pt>
                <c:pt idx="2113">
                  <c:v>2.3274686159489022E-2</c:v>
                </c:pt>
                <c:pt idx="2114">
                  <c:v>2.3271422782720208E-2</c:v>
                </c:pt>
                <c:pt idx="2115">
                  <c:v>2.3268157500595521E-2</c:v>
                </c:pt>
                <c:pt idx="2116">
                  <c:v>2.3264890313194897E-2</c:v>
                </c:pt>
                <c:pt idx="2117">
                  <c:v>2.3261621220198592E-2</c:v>
                </c:pt>
                <c:pt idx="2118">
                  <c:v>2.3258350221766477E-2</c:v>
                </c:pt>
                <c:pt idx="2119">
                  <c:v>2.3255077318058426E-2</c:v>
                </c:pt>
                <c:pt idx="2120">
                  <c:v>2.3251802508834629E-2</c:v>
                </c:pt>
                <c:pt idx="2121">
                  <c:v>2.3248525794175023E-2</c:v>
                </c:pt>
                <c:pt idx="2122">
                  <c:v>2.3245247174079608E-2</c:v>
                </c:pt>
                <c:pt idx="2123">
                  <c:v>2.3241966648628321E-2</c:v>
                </c:pt>
                <c:pt idx="2124">
                  <c:v>2.3238684217741223E-2</c:v>
                </c:pt>
                <c:pt idx="2125">
                  <c:v>2.3235399881338381E-2</c:v>
                </c:pt>
                <c:pt idx="2126">
                  <c:v>2.323211363949973E-2</c:v>
                </c:pt>
                <c:pt idx="2127">
                  <c:v>2.3228825492465077E-2</c:v>
                </c:pt>
                <c:pt idx="2128">
                  <c:v>2.322553543991468E-2</c:v>
                </c:pt>
                <c:pt idx="2129">
                  <c:v>2.3222243481768601E-2</c:v>
                </c:pt>
                <c:pt idx="2130">
                  <c:v>2.3218949618426521E-2</c:v>
                </c:pt>
                <c:pt idx="2131">
                  <c:v>2.3215653849568696E-2</c:v>
                </c:pt>
                <c:pt idx="2132">
                  <c:v>2.3212356175195126E-2</c:v>
                </c:pt>
                <c:pt idx="2133">
                  <c:v>2.3209056595545619E-2</c:v>
                </c:pt>
                <c:pt idx="2134">
                  <c:v>2.3205755110460302E-2</c:v>
                </c:pt>
                <c:pt idx="2135">
                  <c:v>2.3202451719859241E-2</c:v>
                </c:pt>
                <c:pt idx="2136">
                  <c:v>2.319914642382237E-2</c:v>
                </c:pt>
                <c:pt idx="2137">
                  <c:v>2.3195839222429626E-2</c:v>
                </c:pt>
                <c:pt idx="2138">
                  <c:v>2.3192530115601073E-2</c:v>
                </c:pt>
                <c:pt idx="2139">
                  <c:v>2.3189219103416647E-2</c:v>
                </c:pt>
                <c:pt idx="2140">
                  <c:v>2.3185906185716476E-2</c:v>
                </c:pt>
                <c:pt idx="2141">
                  <c:v>2.3182591362660432E-2</c:v>
                </c:pt>
                <c:pt idx="2142">
                  <c:v>2.3179818985479272E-2</c:v>
                </c:pt>
                <c:pt idx="2143">
                  <c:v>2.317595600016098E-2</c:v>
                </c:pt>
                <c:pt idx="2144">
                  <c:v>2.3173177868436312E-2</c:v>
                </c:pt>
                <c:pt idx="2145">
                  <c:v>2.31693130161581E-2</c:v>
                </c:pt>
                <c:pt idx="2146">
                  <c:v>2.316598866592301E-2</c:v>
                </c:pt>
                <c:pt idx="2147">
                  <c:v>2.3162662410252111E-2</c:v>
                </c:pt>
                <c:pt idx="2148">
                  <c:v>2.3161869724641626E-2</c:v>
                </c:pt>
                <c:pt idx="2149">
                  <c:v>2.3153624397354022E-2</c:v>
                </c:pt>
                <c:pt idx="2150">
                  <c:v>2.3153208782717982E-2</c:v>
                </c:pt>
                <c:pt idx="2151">
                  <c:v>2.3150379925762632E-2</c:v>
                </c:pt>
                <c:pt idx="2152">
                  <c:v>2.314653717598425E-2</c:v>
                </c:pt>
                <c:pt idx="2153">
                  <c:v>2.3143198514210539E-2</c:v>
                </c:pt>
                <c:pt idx="2154">
                  <c:v>2.3139857946841147E-2</c:v>
                </c:pt>
                <c:pt idx="2155">
                  <c:v>2.3136515473849428E-2</c:v>
                </c:pt>
                <c:pt idx="2156">
                  <c:v>2.3133675334612303E-2</c:v>
                </c:pt>
                <c:pt idx="2157">
                  <c:v>2.3129824811078947E-2</c:v>
                </c:pt>
                <c:pt idx="2158">
                  <c:v>2.3126476621300185E-2</c:v>
                </c:pt>
                <c:pt idx="2159">
                  <c:v>2.3123126525872451E-2</c:v>
                </c:pt>
                <c:pt idx="2160">
                  <c:v>2.311977452487568E-2</c:v>
                </c:pt>
                <c:pt idx="2161">
                  <c:v>2.3116420618283229E-2</c:v>
                </c:pt>
                <c:pt idx="2162">
                  <c:v>2.3113064806068451E-2</c:v>
                </c:pt>
                <c:pt idx="2163">
                  <c:v>2.3106784343518427E-2</c:v>
                </c:pt>
                <c:pt idx="2164">
                  <c:v>2.3106347464851851E-2</c:v>
                </c:pt>
                <c:pt idx="2165">
                  <c:v>2.3102985935823384E-2</c:v>
                </c:pt>
                <c:pt idx="2166">
                  <c:v>2.3100123225281433E-2</c:v>
                </c:pt>
                <c:pt idx="2167">
                  <c:v>2.3096257160979405E-2</c:v>
                </c:pt>
                <c:pt idx="2168">
                  <c:v>2.3092889915163894E-2</c:v>
                </c:pt>
                <c:pt idx="2169">
                  <c:v>2.3089520763779348E-2</c:v>
                </c:pt>
                <c:pt idx="2170">
                  <c:v>2.3086649022128203E-2</c:v>
                </c:pt>
                <c:pt idx="2171">
                  <c:v>2.3082776744116629E-2</c:v>
                </c:pt>
                <c:pt idx="2172">
                  <c:v>2.3079401875865102E-2</c:v>
                </c:pt>
                <c:pt idx="2173">
                  <c:v>2.3076025102044539E-2</c:v>
                </c:pt>
                <c:pt idx="2174">
                  <c:v>2.307264642260165E-2</c:v>
                </c:pt>
                <c:pt idx="2175">
                  <c:v>2.3069763390115572E-2</c:v>
                </c:pt>
                <c:pt idx="2176">
                  <c:v>2.3065883346928828E-2</c:v>
                </c:pt>
                <c:pt idx="2177">
                  <c:v>2.3062498950698895E-2</c:v>
                </c:pt>
                <c:pt idx="2178">
                  <c:v>2.3059112648873281E-2</c:v>
                </c:pt>
                <c:pt idx="2179">
                  <c:v>2.3055724441451986E-2</c:v>
                </c:pt>
                <c:pt idx="2180">
                  <c:v>2.3052334328435009E-2</c:v>
                </c:pt>
                <c:pt idx="2181">
                  <c:v>2.3048942309795706E-2</c:v>
                </c:pt>
                <c:pt idx="2182">
                  <c:v>2.3045548385560721E-2</c:v>
                </c:pt>
                <c:pt idx="2183">
                  <c:v>2.3042647282995876E-2</c:v>
                </c:pt>
                <c:pt idx="2184">
                  <c:v>2.30392491939857E-2</c:v>
                </c:pt>
                <c:pt idx="2185">
                  <c:v>2.303535517928168E-2</c:v>
                </c:pt>
                <c:pt idx="2186">
                  <c:v>2.3031953632663971E-2</c:v>
                </c:pt>
                <c:pt idx="2187">
                  <c:v>2.3028550180423935E-2</c:v>
                </c:pt>
                <c:pt idx="2188">
                  <c:v>2.3025144822588217E-2</c:v>
                </c:pt>
                <c:pt idx="2189">
                  <c:v>2.3022230163660673E-2</c:v>
                </c:pt>
                <c:pt idx="2190">
                  <c:v>2.3018328390129739E-2</c:v>
                </c:pt>
                <c:pt idx="2191">
                  <c:v>2.3014917315533623E-2</c:v>
                </c:pt>
                <c:pt idx="2192">
                  <c:v>2.301150433531518E-2</c:v>
                </c:pt>
                <c:pt idx="2193">
                  <c:v>2.3008089449501057E-2</c:v>
                </c:pt>
                <c:pt idx="2194">
                  <c:v>2.3002226334707387E-2</c:v>
                </c:pt>
                <c:pt idx="2195">
                  <c:v>2.300125396105912E-2</c:v>
                </c:pt>
                <c:pt idx="2196">
                  <c:v>2.2997833358457953E-2</c:v>
                </c:pt>
                <c:pt idx="2197">
                  <c:v>2.2994410850234459E-2</c:v>
                </c:pt>
                <c:pt idx="2198">
                  <c:v>2.2990986436468575E-2</c:v>
                </c:pt>
                <c:pt idx="2199">
                  <c:v>2.2987560117053718E-2</c:v>
                </c:pt>
                <c:pt idx="2200">
                  <c:v>2.2985109287903427E-2</c:v>
                </c:pt>
                <c:pt idx="2201">
                  <c:v>2.2981190110804572E-2</c:v>
                </c:pt>
                <c:pt idx="2202">
                  <c:v>2.2977269725235061E-2</c:v>
                </c:pt>
                <c:pt idx="2203">
                  <c:v>2.29743234223867E-2</c:v>
                </c:pt>
                <c:pt idx="2204">
                  <c:v>2.2970399936097508E-2</c:v>
                </c:pt>
                <c:pt idx="2205">
                  <c:v>2.2966962183135209E-2</c:v>
                </c:pt>
                <c:pt idx="2206">
                  <c:v>2.2963522524523938E-2</c:v>
                </c:pt>
                <c:pt idx="2207">
                  <c:v>2.2960080960370277E-2</c:v>
                </c:pt>
                <c:pt idx="2208">
                  <c:v>2.2957123351878828E-2</c:v>
                </c:pt>
                <c:pt idx="2209">
                  <c:v>2.2953192115249266E-2</c:v>
                </c:pt>
                <c:pt idx="2210">
                  <c:v>2.2949744834308561E-2</c:v>
                </c:pt>
                <c:pt idx="2211">
                  <c:v>2.2946295647745529E-2</c:v>
                </c:pt>
                <c:pt idx="2212">
                  <c:v>2.2942844555613462E-2</c:v>
                </c:pt>
                <c:pt idx="2213">
                  <c:v>2.2939391557859068E-2</c:v>
                </c:pt>
                <c:pt idx="2214">
                  <c:v>2.2932994485174163E-2</c:v>
                </c:pt>
                <c:pt idx="2215">
                  <c:v>2.2932479845589882E-2</c:v>
                </c:pt>
                <c:pt idx="2216">
                  <c:v>2.2929021131075089E-2</c:v>
                </c:pt>
                <c:pt idx="2217">
                  <c:v>2.2925560510964615E-2</c:v>
                </c:pt>
                <c:pt idx="2218">
                  <c:v>2.292258028457228E-2</c:v>
                </c:pt>
                <c:pt idx="2219">
                  <c:v>2.2918633553956624E-2</c:v>
                </c:pt>
                <c:pt idx="2220">
                  <c:v>2.2915167217032462E-2</c:v>
                </c:pt>
                <c:pt idx="2221">
                  <c:v>2.2911698974539263E-2</c:v>
                </c:pt>
                <c:pt idx="2222">
                  <c:v>2.2908709698552521E-2</c:v>
                </c:pt>
                <c:pt idx="2223">
                  <c:v>2.2904756772792467E-2</c:v>
                </c:pt>
                <c:pt idx="2224">
                  <c:v>2.2901282813512225E-2</c:v>
                </c:pt>
                <c:pt idx="2225">
                  <c:v>2.2897806948662947E-2</c:v>
                </c:pt>
                <c:pt idx="2226">
                  <c:v>2.2894329178217987E-2</c:v>
                </c:pt>
                <c:pt idx="2227">
                  <c:v>2.2890849502150701E-2</c:v>
                </c:pt>
                <c:pt idx="2228">
                  <c:v>2.2887367920514379E-2</c:v>
                </c:pt>
                <c:pt idx="2229">
                  <c:v>2.2883884433282375E-2</c:v>
                </c:pt>
                <c:pt idx="2230">
                  <c:v>2.2880399040454691E-2</c:v>
                </c:pt>
                <c:pt idx="2231">
                  <c:v>2.2876911831346547E-2</c:v>
                </c:pt>
                <c:pt idx="2232">
                  <c:v>2.2873422990397074E-2</c:v>
                </c:pt>
                <c:pt idx="2233">
                  <c:v>2.2869932526132786E-2</c:v>
                </c:pt>
                <c:pt idx="2234">
                  <c:v>2.2866440438686908E-2</c:v>
                </c:pt>
                <c:pt idx="2235">
                  <c:v>2.2863423050980547E-2</c:v>
                </c:pt>
                <c:pt idx="2236">
                  <c:v>2.2859927379128564E-2</c:v>
                </c:pt>
                <c:pt idx="2237">
                  <c:v>2.285595443686006E-2</c:v>
                </c:pt>
                <c:pt idx="2238">
                  <c:v>2.2852455856421372E-2</c:v>
                </c:pt>
                <c:pt idx="2239">
                  <c:v>2.2848955652747804E-2</c:v>
                </c:pt>
                <c:pt idx="2240">
                  <c:v>2.2845453825866002E-2</c:v>
                </c:pt>
                <c:pt idx="2241">
                  <c:v>2.2842424670286299E-2</c:v>
                </c:pt>
                <c:pt idx="2242">
                  <c:v>2.2838445302317822E-2</c:v>
                </c:pt>
                <c:pt idx="2243">
                  <c:v>2.2834938605731381E-2</c:v>
                </c:pt>
                <c:pt idx="2244">
                  <c:v>2.2831430285856769E-2</c:v>
                </c:pt>
                <c:pt idx="2245">
                  <c:v>2.2827920342773922E-2</c:v>
                </c:pt>
                <c:pt idx="2246">
                  <c:v>2.2821958371270767E-2</c:v>
                </c:pt>
                <c:pt idx="2247">
                  <c:v>2.2820895586850298E-2</c:v>
                </c:pt>
                <c:pt idx="2248">
                  <c:v>2.2817380774036167E-2</c:v>
                </c:pt>
                <c:pt idx="2249">
                  <c:v>2.281386433796051E-2</c:v>
                </c:pt>
                <c:pt idx="2250">
                  <c:v>2.2810346278676619E-2</c:v>
                </c:pt>
                <c:pt idx="2251">
                  <c:v>2.2806826596157848E-2</c:v>
                </c:pt>
                <c:pt idx="2252">
                  <c:v>2.2804246416583851E-2</c:v>
                </c:pt>
                <c:pt idx="2253">
                  <c:v>2.2800252591617109E-2</c:v>
                </c:pt>
                <c:pt idx="2254">
                  <c:v>2.2796257809138964E-2</c:v>
                </c:pt>
                <c:pt idx="2255">
                  <c:v>2.2793201185558054E-2</c:v>
                </c:pt>
                <c:pt idx="2256">
                  <c:v>2.2789203834960858E-2</c:v>
                </c:pt>
                <c:pt idx="2257">
                  <c:v>2.2785674413006163E-2</c:v>
                </c:pt>
                <c:pt idx="2258">
                  <c:v>2.2782143367816587E-2</c:v>
                </c:pt>
                <c:pt idx="2259">
                  <c:v>2.2778610699392132E-2</c:v>
                </c:pt>
                <c:pt idx="2260">
                  <c:v>2.2775544262554348E-2</c:v>
                </c:pt>
                <c:pt idx="2261">
                  <c:v>2.2771540492838582E-2</c:v>
                </c:pt>
                <c:pt idx="2262">
                  <c:v>2.2768002954709488E-2</c:v>
                </c:pt>
                <c:pt idx="2263">
                  <c:v>2.2764463793318868E-2</c:v>
                </c:pt>
                <c:pt idx="2264">
                  <c:v>2.2760923008746659E-2</c:v>
                </c:pt>
                <c:pt idx="2265">
                  <c:v>2.2757380600886279E-2</c:v>
                </c:pt>
                <c:pt idx="2266">
                  <c:v>2.2753836569791019E-2</c:v>
                </c:pt>
                <c:pt idx="2267">
                  <c:v>2.275029091546088E-2</c:v>
                </c:pt>
                <c:pt idx="2268">
                  <c:v>2.2746743637949152E-2</c:v>
                </c:pt>
                <c:pt idx="2269">
                  <c:v>2.2740236823581839E-2</c:v>
                </c:pt>
                <c:pt idx="2270">
                  <c:v>2.2739644213141119E-2</c:v>
                </c:pt>
                <c:pt idx="2271">
                  <c:v>2.273655618119097E-2</c:v>
                </c:pt>
                <c:pt idx="2272">
                  <c:v>2.2732538295366922E-2</c:v>
                </c:pt>
                <c:pt idx="2273">
                  <c:v>2.2728982901654149E-2</c:v>
                </c:pt>
                <c:pt idx="2274">
                  <c:v>2.2725888978749609E-2</c:v>
                </c:pt>
                <c:pt idx="2275">
                  <c:v>2.2721867244523963E-2</c:v>
                </c:pt>
                <c:pt idx="2276">
                  <c:v>2.2718306981079905E-2</c:v>
                </c:pt>
                <c:pt idx="2277">
                  <c:v>2.2714745094400968E-2</c:v>
                </c:pt>
                <c:pt idx="2278">
                  <c:v>2.271118158448715E-2</c:v>
                </c:pt>
                <c:pt idx="2279">
                  <c:v>2.2707616451391743E-2</c:v>
                </c:pt>
                <c:pt idx="2280">
                  <c:v>2.2704049695034811E-2</c:v>
                </c:pt>
                <c:pt idx="2281">
                  <c:v>2.2700481315416354E-2</c:v>
                </c:pt>
                <c:pt idx="2282">
                  <c:v>2.2696911312589663E-2</c:v>
                </c:pt>
                <c:pt idx="2283">
                  <c:v>2.2693339686528091E-2</c:v>
                </c:pt>
                <c:pt idx="2284">
                  <c:v>2.268976643723164E-2</c:v>
                </c:pt>
                <c:pt idx="2285">
                  <c:v>2.2686191564700309E-2</c:v>
                </c:pt>
                <c:pt idx="2286">
                  <c:v>2.2682615068934098E-2</c:v>
                </c:pt>
                <c:pt idx="2287">
                  <c:v>2.2679495611461764E-2</c:v>
                </c:pt>
                <c:pt idx="2288">
                  <c:v>2.2675915527812229E-2</c:v>
                </c:pt>
                <c:pt idx="2289">
                  <c:v>2.2671875842226186E-2</c:v>
                </c:pt>
                <c:pt idx="2290">
                  <c:v>2.2668292853573746E-2</c:v>
                </c:pt>
                <c:pt idx="2291">
                  <c:v>2.2664708241633136E-2</c:v>
                </c:pt>
                <c:pt idx="2292">
                  <c:v>2.2661122006484291E-2</c:v>
                </c:pt>
                <c:pt idx="2293">
                  <c:v>2.2657534148100567E-2</c:v>
                </c:pt>
                <c:pt idx="2294">
                  <c:v>2.2654400936563679E-2</c:v>
                </c:pt>
                <c:pt idx="2295">
                  <c:v>2.2650353561628478E-2</c:v>
                </c:pt>
                <c:pt idx="2296">
                  <c:v>2.2646760833513468E-2</c:v>
                </c:pt>
                <c:pt idx="2297">
                  <c:v>2.264316648221687E-2</c:v>
                </c:pt>
                <c:pt idx="2298">
                  <c:v>2.2640025409794706E-2</c:v>
                </c:pt>
                <c:pt idx="2299">
                  <c:v>2.2635972909892388E-2</c:v>
                </c:pt>
                <c:pt idx="2300">
                  <c:v>2.2632373688864504E-2</c:v>
                </c:pt>
                <c:pt idx="2301">
                  <c:v>2.2628772844628386E-2</c:v>
                </c:pt>
                <c:pt idx="2302">
                  <c:v>2.2625170377184034E-2</c:v>
                </c:pt>
                <c:pt idx="2303">
                  <c:v>2.2621566286478156E-2</c:v>
                </c:pt>
                <c:pt idx="2304">
                  <c:v>2.2617960572564044E-2</c:v>
                </c:pt>
                <c:pt idx="2305">
                  <c:v>2.2611838847610422E-2</c:v>
                </c:pt>
                <c:pt idx="2306">
                  <c:v>2.2607777307666055E-2</c:v>
                </c:pt>
                <c:pt idx="2307">
                  <c:v>2.2604166481867694E-2</c:v>
                </c:pt>
                <c:pt idx="2308">
                  <c:v>2.2600554032967679E-2</c:v>
                </c:pt>
                <c:pt idx="2309">
                  <c:v>2.2596939960966012E-2</c:v>
                </c:pt>
                <c:pt idx="2310">
                  <c:v>2.2593324265862691E-2</c:v>
                </c:pt>
                <c:pt idx="2311">
                  <c:v>2.2589706947737653E-2</c:v>
                </c:pt>
                <c:pt idx="2312">
                  <c:v>2.2586088006510963E-2</c:v>
                </c:pt>
                <c:pt idx="2313">
                  <c:v>2.2582467442022747E-2</c:v>
                </c:pt>
                <c:pt idx="2314">
                  <c:v>2.257884525459275E-2</c:v>
                </c:pt>
                <c:pt idx="2315">
                  <c:v>2.2575221443981164E-2</c:v>
                </c:pt>
                <c:pt idx="2316">
                  <c:v>2.2571596010267925E-2</c:v>
                </c:pt>
                <c:pt idx="2317">
                  <c:v>2.2567968953453033E-2</c:v>
                </c:pt>
                <c:pt idx="2318">
                  <c:v>2.2564340273696359E-2</c:v>
                </c:pt>
                <c:pt idx="2319">
                  <c:v>2.2559672443094314E-2</c:v>
                </c:pt>
                <c:pt idx="2320">
                  <c:v>2.2556040053345328E-2</c:v>
                </c:pt>
                <c:pt idx="2321">
                  <c:v>2.2552406040414752E-2</c:v>
                </c:pt>
                <c:pt idx="2322">
                  <c:v>2.2548770404462459E-2</c:v>
                </c:pt>
                <c:pt idx="2323">
                  <c:v>2.2545133145328577E-2</c:v>
                </c:pt>
                <c:pt idx="2324">
                  <c:v>2.2541494263093043E-2</c:v>
                </c:pt>
                <c:pt idx="2325">
                  <c:v>2.2537853757915727E-2</c:v>
                </c:pt>
                <c:pt idx="2326">
                  <c:v>2.253421162939695E-2</c:v>
                </c:pt>
                <c:pt idx="2327">
                  <c:v>2.2530567877856456E-2</c:v>
                </c:pt>
                <c:pt idx="2328">
                  <c:v>2.252692250337418E-2</c:v>
                </c:pt>
                <c:pt idx="2329">
                  <c:v>2.2523275505710316E-2</c:v>
                </c:pt>
                <c:pt idx="2330">
                  <c:v>2.2519626884784927E-2</c:v>
                </c:pt>
                <c:pt idx="2331">
                  <c:v>2.2517306526959047E-2</c:v>
                </c:pt>
                <c:pt idx="2332">
                  <c:v>2.2512324774108805E-2</c:v>
                </c:pt>
                <c:pt idx="2333">
                  <c:v>2.2508671284038329E-2</c:v>
                </c:pt>
                <c:pt idx="2334">
                  <c:v>2.2505016170706327E-2</c:v>
                </c:pt>
                <c:pt idx="2335">
                  <c:v>2.250135943451248E-2</c:v>
                </c:pt>
                <c:pt idx="2336">
                  <c:v>2.2497701075137044E-2</c:v>
                </c:pt>
                <c:pt idx="2337">
                  <c:v>2.2494041092659955E-2</c:v>
                </c:pt>
                <c:pt idx="2338">
                  <c:v>2.2490379487081213E-2</c:v>
                </c:pt>
                <c:pt idx="2339">
                  <c:v>2.2486716258480755E-2</c:v>
                </c:pt>
                <c:pt idx="2340">
                  <c:v>2.2483051406698706E-2</c:v>
                </c:pt>
                <c:pt idx="2341">
                  <c:v>2.2479384931815005E-2</c:v>
                </c:pt>
                <c:pt idx="2342">
                  <c:v>2.2475716833989523E-2</c:v>
                </c:pt>
                <c:pt idx="2343">
                  <c:v>2.2472047112902516E-2</c:v>
                </c:pt>
                <c:pt idx="2344">
                  <c:v>2.2468375768793791E-2</c:v>
                </c:pt>
                <c:pt idx="2345">
                  <c:v>2.2464702801503478E-2</c:v>
                </c:pt>
                <c:pt idx="2346">
                  <c:v>2.2461028211191447E-2</c:v>
                </c:pt>
                <c:pt idx="2347">
                  <c:v>2.2457351997777764E-2</c:v>
                </c:pt>
                <c:pt idx="2348">
                  <c:v>2.2453674161182491E-2</c:v>
                </c:pt>
                <c:pt idx="2349">
                  <c:v>2.2449994701565501E-2</c:v>
                </c:pt>
                <c:pt idx="2350">
                  <c:v>2.2446313618926794E-2</c:v>
                </c:pt>
                <c:pt idx="2351">
                  <c:v>2.2442630913106498E-2</c:v>
                </c:pt>
                <c:pt idx="2352">
                  <c:v>2.2439292136064992E-2</c:v>
                </c:pt>
                <c:pt idx="2353">
                  <c:v>2.2435260632160947E-2</c:v>
                </c:pt>
                <c:pt idx="2354">
                  <c:v>2.2431573057035692E-2</c:v>
                </c:pt>
                <c:pt idx="2355">
                  <c:v>2.2427883858808784E-2</c:v>
                </c:pt>
                <c:pt idx="2356">
                  <c:v>2.2422083268160975E-2</c:v>
                </c:pt>
                <c:pt idx="2357">
                  <c:v>2.2420841527610591E-2</c:v>
                </c:pt>
                <c:pt idx="2358">
                  <c:v>2.2416806525757949E-2</c:v>
                </c:pt>
                <c:pt idx="2359">
                  <c:v>2.2413110835124428E-2</c:v>
                </c:pt>
                <c:pt idx="2360">
                  <c:v>2.2409413521549126E-2</c:v>
                </c:pt>
                <c:pt idx="2361">
                  <c:v>2.24057145847123E-2</c:v>
                </c:pt>
                <c:pt idx="2362">
                  <c:v>2.2402014024853756E-2</c:v>
                </c:pt>
                <c:pt idx="2363">
                  <c:v>2.2398311841813623E-2</c:v>
                </c:pt>
                <c:pt idx="2364">
                  <c:v>2.2394608035831709E-2</c:v>
                </c:pt>
                <c:pt idx="2365">
                  <c:v>2.2390902606668206E-2</c:v>
                </c:pt>
                <c:pt idx="2366">
                  <c:v>2.2387195554323114E-2</c:v>
                </c:pt>
                <c:pt idx="2367">
                  <c:v>2.2383486879036241E-2</c:v>
                </c:pt>
                <c:pt idx="2368">
                  <c:v>2.2379776580647714E-2</c:v>
                </c:pt>
                <c:pt idx="2369">
                  <c:v>2.2377785289451779E-2</c:v>
                </c:pt>
                <c:pt idx="2370">
                  <c:v>2.2372351114405831E-2</c:v>
                </c:pt>
                <c:pt idx="2371">
                  <c:v>2.2368635946792281E-2</c:v>
                </c:pt>
                <c:pt idx="2372">
                  <c:v>2.2364919155917207E-2</c:v>
                </c:pt>
                <c:pt idx="2373">
                  <c:v>2.2361200741940479E-2</c:v>
                </c:pt>
                <c:pt idx="2374">
                  <c:v>2.2357480704942034E-2</c:v>
                </c:pt>
                <c:pt idx="2375">
                  <c:v>2.2353759044921873E-2</c:v>
                </c:pt>
                <c:pt idx="2376">
                  <c:v>2.2350035761800058E-2</c:v>
                </c:pt>
                <c:pt idx="2377">
                  <c:v>2.2346310855416718E-2</c:v>
                </c:pt>
                <c:pt idx="2378">
                  <c:v>2.2342584326011661E-2</c:v>
                </c:pt>
                <c:pt idx="2379">
                  <c:v>2.2338856173584887E-2</c:v>
                </c:pt>
                <c:pt idx="2380">
                  <c:v>2.2335126397976524E-2</c:v>
                </c:pt>
                <c:pt idx="2381">
                  <c:v>2.2331394999266507E-2</c:v>
                </c:pt>
                <c:pt idx="2382">
                  <c:v>2.232766197761471E-2</c:v>
                </c:pt>
                <c:pt idx="2383">
                  <c:v>2.2325203247235414E-2</c:v>
                </c:pt>
                <c:pt idx="2384">
                  <c:v>2.2320191064686412E-2</c:v>
                </c:pt>
                <c:pt idx="2385">
                  <c:v>2.2316453173569784E-2</c:v>
                </c:pt>
                <c:pt idx="2386">
                  <c:v>2.2312713659511374E-2</c:v>
                </c:pt>
                <c:pt idx="2387">
                  <c:v>2.2308972522271375E-2</c:v>
                </c:pt>
                <c:pt idx="2388">
                  <c:v>2.2305229761849787E-2</c:v>
                </c:pt>
                <c:pt idx="2389">
                  <c:v>2.2301485378566355E-2</c:v>
                </c:pt>
                <c:pt idx="2390">
                  <c:v>2.2297739372021397E-2</c:v>
                </c:pt>
                <c:pt idx="2391">
                  <c:v>2.2293991742454722E-2</c:v>
                </c:pt>
                <c:pt idx="2392">
                  <c:v>2.2290242489706458E-2</c:v>
                </c:pt>
                <c:pt idx="2393">
                  <c:v>2.2286491613856541E-2</c:v>
                </c:pt>
                <c:pt idx="2394">
                  <c:v>2.2282739114984906E-2</c:v>
                </c:pt>
                <c:pt idx="2395">
                  <c:v>2.2278984993011619E-2</c:v>
                </c:pt>
                <c:pt idx="2396">
                  <c:v>2.2275229247856743E-2</c:v>
                </c:pt>
                <c:pt idx="2397">
                  <c:v>2.2271471879760085E-2</c:v>
                </c:pt>
                <c:pt idx="2398">
                  <c:v>2.2267712888481839E-2</c:v>
                </c:pt>
                <c:pt idx="2399">
                  <c:v>2.2263952274022003E-2</c:v>
                </c:pt>
                <c:pt idx="2400">
                  <c:v>2.2260190036700322E-2</c:v>
                </c:pt>
                <c:pt idx="2401">
                  <c:v>2.2256426176117117E-2</c:v>
                </c:pt>
                <c:pt idx="2402">
                  <c:v>2.2252660692432258E-2</c:v>
                </c:pt>
                <c:pt idx="2403">
                  <c:v>2.2248893585725682E-2</c:v>
                </c:pt>
                <c:pt idx="2404">
                  <c:v>2.2245422233027057E-2</c:v>
                </c:pt>
                <c:pt idx="2405">
                  <c:v>2.2241354503007571E-2</c:v>
                </c:pt>
                <c:pt idx="2406">
                  <c:v>2.22375825269161E-2</c:v>
                </c:pt>
                <c:pt idx="2407">
                  <c:v>2.2233808927882848E-2</c:v>
                </c:pt>
                <c:pt idx="2408">
                  <c:v>2.2231700055797887E-2</c:v>
                </c:pt>
                <c:pt idx="2409">
                  <c:v>2.2227505599623498E-2</c:v>
                </c:pt>
                <c:pt idx="2410">
                  <c:v>2.2222478391933365E-2</c:v>
                </c:pt>
                <c:pt idx="2411">
                  <c:v>2.22186983004935E-2</c:v>
                </c:pt>
                <c:pt idx="2412">
                  <c:v>2.2214916585872047E-2</c:v>
                </c:pt>
                <c:pt idx="2413">
                  <c:v>2.221113324814894E-2</c:v>
                </c:pt>
                <c:pt idx="2414">
                  <c:v>2.2207348287404116E-2</c:v>
                </c:pt>
                <c:pt idx="2415">
                  <c:v>2.2203561703637575E-2</c:v>
                </c:pt>
                <c:pt idx="2416">
                  <c:v>2.2199773496689446E-2</c:v>
                </c:pt>
                <c:pt idx="2417">
                  <c:v>2.2195983666559727E-2</c:v>
                </c:pt>
                <c:pt idx="2418">
                  <c:v>2.2192192213488227E-2</c:v>
                </c:pt>
                <c:pt idx="2419">
                  <c:v>2.2188399137235137E-2</c:v>
                </c:pt>
                <c:pt idx="2420">
                  <c:v>2.2184604437880395E-2</c:v>
                </c:pt>
                <c:pt idx="2421">
                  <c:v>2.2180808115503936E-2</c:v>
                </c:pt>
                <c:pt idx="2422">
                  <c:v>2.2177010170025824E-2</c:v>
                </c:pt>
                <c:pt idx="2423">
                  <c:v>2.2173210601446058E-2</c:v>
                </c:pt>
                <c:pt idx="2424">
                  <c:v>2.2171053383761574E-2</c:v>
                </c:pt>
                <c:pt idx="2425">
                  <c:v>2.2165606594981568E-2</c:v>
                </c:pt>
                <c:pt idx="2426">
                  <c:v>2.2161802157096844E-2</c:v>
                </c:pt>
                <c:pt idx="2427">
                  <c:v>2.2157996096110466E-2</c:v>
                </c:pt>
                <c:pt idx="2428">
                  <c:v>2.2154188412022435E-2</c:v>
                </c:pt>
                <c:pt idx="2429">
                  <c:v>2.2150379104912687E-2</c:v>
                </c:pt>
                <c:pt idx="2430">
                  <c:v>2.2146568174701287E-2</c:v>
                </c:pt>
                <c:pt idx="2431">
                  <c:v>2.2142755621308297E-2</c:v>
                </c:pt>
                <c:pt idx="2432">
                  <c:v>2.213894144489359E-2</c:v>
                </c:pt>
                <c:pt idx="2433">
                  <c:v>2.2135125645377229E-2</c:v>
                </c:pt>
                <c:pt idx="2434">
                  <c:v>2.2131308222759216E-2</c:v>
                </c:pt>
                <c:pt idx="2435">
                  <c:v>2.2127489176959614E-2</c:v>
                </c:pt>
                <c:pt idx="2436">
                  <c:v>2.2123668508298167E-2</c:v>
                </c:pt>
                <c:pt idx="2437">
                  <c:v>2.2119846216375194E-2</c:v>
                </c:pt>
                <c:pt idx="2438">
                  <c:v>2.2116022301430505E-2</c:v>
                </c:pt>
                <c:pt idx="2439">
                  <c:v>2.2112196763384162E-2</c:v>
                </c:pt>
                <c:pt idx="2440">
                  <c:v>2.2108369602236166E-2</c:v>
                </c:pt>
                <c:pt idx="2441">
                  <c:v>2.2104540817986518E-2</c:v>
                </c:pt>
                <c:pt idx="2442">
                  <c:v>2.210071041055528E-2</c:v>
                </c:pt>
                <c:pt idx="2443">
                  <c:v>2.2096878380102325E-2</c:v>
                </c:pt>
                <c:pt idx="2444">
                  <c:v>2.2093044726627653E-2</c:v>
                </c:pt>
                <c:pt idx="2445">
                  <c:v>2.2089209449971392E-2</c:v>
                </c:pt>
                <c:pt idx="2446">
                  <c:v>2.2085372550293414E-2</c:v>
                </c:pt>
                <c:pt idx="2447">
                  <c:v>2.2081534027513783E-2</c:v>
                </c:pt>
                <c:pt idx="2448">
                  <c:v>2.2077693881632499E-2</c:v>
                </c:pt>
                <c:pt idx="2449">
                  <c:v>2.2073852112569625E-2</c:v>
                </c:pt>
                <c:pt idx="2450">
                  <c:v>2.2070008720485035E-2</c:v>
                </c:pt>
                <c:pt idx="2451">
                  <c:v>2.2066163705378727E-2</c:v>
                </c:pt>
                <c:pt idx="2452">
                  <c:v>2.2062317067170767E-2</c:v>
                </c:pt>
                <c:pt idx="2453">
                  <c:v>2.2058468805781217E-2</c:v>
                </c:pt>
                <c:pt idx="2454">
                  <c:v>2.2054869666341403E-2</c:v>
                </c:pt>
                <c:pt idx="2455">
                  <c:v>2.2050767413777095E-2</c:v>
                </c:pt>
                <c:pt idx="2456">
                  <c:v>2.2047163156777572E-2</c:v>
                </c:pt>
                <c:pt idx="2457">
                  <c:v>2.2043059529446296E-2</c:v>
                </c:pt>
                <c:pt idx="2458">
                  <c:v>2.2039203152708353E-2</c:v>
                </c:pt>
                <c:pt idx="2459">
                  <c:v>2.2035345152788821E-2</c:v>
                </c:pt>
                <c:pt idx="2460">
                  <c:v>2.2033477243055266E-2</c:v>
                </c:pt>
                <c:pt idx="2461">
                  <c:v>2.2024865257117554E-2</c:v>
                </c:pt>
                <c:pt idx="2462">
                  <c:v>2.2024004671115094E-2</c:v>
                </c:pt>
                <c:pt idx="2463">
                  <c:v>2.2020536477622699E-2</c:v>
                </c:pt>
                <c:pt idx="2464">
                  <c:v>2.2016272190272801E-2</c:v>
                </c:pt>
                <c:pt idx="2465">
                  <c:v>2.2012403514999335E-2</c:v>
                </c:pt>
                <c:pt idx="2466">
                  <c:v>2.2008533216544279E-2</c:v>
                </c:pt>
                <c:pt idx="2467">
                  <c:v>2.2004661294907635E-2</c:v>
                </c:pt>
                <c:pt idx="2468">
                  <c:v>2.2001183222544185E-2</c:v>
                </c:pt>
                <c:pt idx="2469">
                  <c:v>2.1996912581982997E-2</c:v>
                </c:pt>
                <c:pt idx="2470">
                  <c:v>2.1993035790695004E-2</c:v>
                </c:pt>
                <c:pt idx="2471">
                  <c:v>2.1989157376225421E-2</c:v>
                </c:pt>
                <c:pt idx="2472">
                  <c:v>2.1985277338520959E-2</c:v>
                </c:pt>
                <c:pt idx="2473">
                  <c:v>2.1981395677661553E-2</c:v>
                </c:pt>
                <c:pt idx="2474">
                  <c:v>2.1974506285404871E-2</c:v>
                </c:pt>
                <c:pt idx="2475">
                  <c:v>2.1973627486264746E-2</c:v>
                </c:pt>
                <c:pt idx="2476">
                  <c:v>2.1969740955753991E-2</c:v>
                </c:pt>
                <c:pt idx="2477">
                  <c:v>2.1965852802061647E-2</c:v>
                </c:pt>
                <c:pt idx="2478">
                  <c:v>2.19623549677328E-2</c:v>
                </c:pt>
                <c:pt idx="2479">
                  <c:v>2.1958071625052256E-2</c:v>
                </c:pt>
                <c:pt idx="2480">
                  <c:v>2.1954178601735208E-2</c:v>
                </c:pt>
                <c:pt idx="2481">
                  <c:v>2.1950283955209926E-2</c:v>
                </c:pt>
                <c:pt idx="2482">
                  <c:v>2.1946778214505525E-2</c:v>
                </c:pt>
                <c:pt idx="2483">
                  <c:v>2.1942489792561304E-2</c:v>
                </c:pt>
                <c:pt idx="2484">
                  <c:v>2.1938590276491254E-2</c:v>
                </c:pt>
                <c:pt idx="2485">
                  <c:v>2.1934689137133034E-2</c:v>
                </c:pt>
                <c:pt idx="2486">
                  <c:v>2.1930786374619871E-2</c:v>
                </c:pt>
                <c:pt idx="2487">
                  <c:v>2.1926881988871827E-2</c:v>
                </c:pt>
                <c:pt idx="2488">
                  <c:v>2.1922975979942194E-2</c:v>
                </c:pt>
                <c:pt idx="2489">
                  <c:v>2.1919068347804327E-2</c:v>
                </c:pt>
                <c:pt idx="2490">
                  <c:v>2.1915159092458225E-2</c:v>
                </c:pt>
                <c:pt idx="2491">
                  <c:v>2.1911251099115958E-2</c:v>
                </c:pt>
                <c:pt idx="2492">
                  <c:v>2.1907350324266162E-2</c:v>
                </c:pt>
                <c:pt idx="2493">
                  <c:v>2.190345704709884E-2</c:v>
                </c:pt>
                <c:pt idx="2494">
                  <c:v>2.1899571267613993E-2</c:v>
                </c:pt>
                <c:pt idx="2495">
                  <c:v>2.1896082116465987E-2</c:v>
                </c:pt>
                <c:pt idx="2496">
                  <c:v>2.1892211632632552E-2</c:v>
                </c:pt>
                <c:pt idx="2497">
                  <c:v>2.188795891549411E-2</c:v>
                </c:pt>
                <c:pt idx="2498">
                  <c:v>2.1884103126845744E-2</c:v>
                </c:pt>
                <c:pt idx="2499">
                  <c:v>2.1880254835906499E-2</c:v>
                </c:pt>
                <c:pt idx="2500">
                  <c:v>2.1876414042649728E-2</c:v>
                </c:pt>
                <c:pt idx="2501">
                  <c:v>2.1872971686316411E-2</c:v>
                </c:pt>
                <c:pt idx="2502">
                  <c:v>2.1868754949236902E-2</c:v>
                </c:pt>
                <c:pt idx="2503">
                  <c:v>2.1864936649080846E-2</c:v>
                </c:pt>
                <c:pt idx="2504">
                  <c:v>2.1861125846607266E-2</c:v>
                </c:pt>
                <c:pt idx="2505">
                  <c:v>2.185732254181616E-2</c:v>
                </c:pt>
                <c:pt idx="2506">
                  <c:v>2.1851117208449011E-2</c:v>
                </c:pt>
                <c:pt idx="2507">
                  <c:v>2.1849738425387955E-2</c:v>
                </c:pt>
                <c:pt idx="2508">
                  <c:v>2.1845957613670919E-2</c:v>
                </c:pt>
                <c:pt idx="2509">
                  <c:v>2.1842184299689649E-2</c:v>
                </c:pt>
                <c:pt idx="2510">
                  <c:v>2.1838418483390853E-2</c:v>
                </c:pt>
                <c:pt idx="2511">
                  <c:v>2.1834660164774533E-2</c:v>
                </c:pt>
                <c:pt idx="2512">
                  <c:v>2.1831697991926191E-2</c:v>
                </c:pt>
                <c:pt idx="2513">
                  <c:v>2.1827560630600651E-2</c:v>
                </c:pt>
                <c:pt idx="2514">
                  <c:v>2.1823430195073712E-2</c:v>
                </c:pt>
                <c:pt idx="2515">
                  <c:v>2.1820097095930358E-2</c:v>
                </c:pt>
                <c:pt idx="2516">
                  <c:v>2.1815981037036636E-2</c:v>
                </c:pt>
                <c:pt idx="2517">
                  <c:v>2.1812267704568455E-2</c:v>
                </c:pt>
                <c:pt idx="2518">
                  <c:v>2.1808561869756105E-2</c:v>
                </c:pt>
                <c:pt idx="2519">
                  <c:v>2.1804863532626229E-2</c:v>
                </c:pt>
                <c:pt idx="2520">
                  <c:v>2.1801569477331029E-2</c:v>
                </c:pt>
                <c:pt idx="2521">
                  <c:v>2.1797489351467192E-2</c:v>
                </c:pt>
                <c:pt idx="2522">
                  <c:v>2.1793813507384741E-2</c:v>
                </c:pt>
                <c:pt idx="2523">
                  <c:v>2.1790145160984764E-2</c:v>
                </c:pt>
                <c:pt idx="2524">
                  <c:v>2.1786484312320553E-2</c:v>
                </c:pt>
                <c:pt idx="2525">
                  <c:v>2.1782830961285526E-2</c:v>
                </c:pt>
                <c:pt idx="2526">
                  <c:v>2.177918510795962E-2</c:v>
                </c:pt>
                <c:pt idx="2527">
                  <c:v>2.1775546752289543E-2</c:v>
                </c:pt>
                <c:pt idx="2528">
                  <c:v>2.1771915894301941E-2</c:v>
                </c:pt>
                <c:pt idx="2529">
                  <c:v>2.1765425955795337E-2</c:v>
                </c:pt>
                <c:pt idx="2530">
                  <c:v>2.1764676671374161E-2</c:v>
                </c:pt>
                <c:pt idx="2531">
                  <c:v>2.176146855566774E-2</c:v>
                </c:pt>
                <c:pt idx="2532">
                  <c:v>2.1757467439176281E-2</c:v>
                </c:pt>
                <c:pt idx="2533">
                  <c:v>2.1753874069574408E-2</c:v>
                </c:pt>
                <c:pt idx="2534">
                  <c:v>2.1750689402217915E-2</c:v>
                </c:pt>
                <c:pt idx="2535">
                  <c:v>2.1746709823418087E-2</c:v>
                </c:pt>
                <c:pt idx="2536">
                  <c:v>2.1743138946810348E-2</c:v>
                </c:pt>
                <c:pt idx="2537">
                  <c:v>2.1739575567911729E-2</c:v>
                </c:pt>
                <c:pt idx="2538">
                  <c:v>2.1736019686695585E-2</c:v>
                </c:pt>
                <c:pt idx="2539">
                  <c:v>2.173247130313527E-2</c:v>
                </c:pt>
                <c:pt idx="2540">
                  <c:v>2.172893041725743E-2</c:v>
                </c:pt>
                <c:pt idx="2541">
                  <c:v>2.1725397029008775E-2</c:v>
                </c:pt>
                <c:pt idx="2542">
                  <c:v>2.1721871138495885E-2</c:v>
                </c:pt>
                <c:pt idx="2543">
                  <c:v>2.1718352745612179E-2</c:v>
                </c:pt>
                <c:pt idx="2544">
                  <c:v>2.1714841850410949E-2</c:v>
                </c:pt>
                <c:pt idx="2545">
                  <c:v>2.1711338452865547E-2</c:v>
                </c:pt>
                <c:pt idx="2546">
                  <c:v>2.1707842552975976E-2</c:v>
                </c:pt>
                <c:pt idx="2547">
                  <c:v>2.1704759545799757E-2</c:v>
                </c:pt>
                <c:pt idx="2548">
                  <c:v>2.1701278966994586E-2</c:v>
                </c:pt>
                <c:pt idx="2549">
                  <c:v>2.1697399839375464E-2</c:v>
                </c:pt>
                <c:pt idx="2550">
                  <c:v>2.1693933930135856E-2</c:v>
                </c:pt>
                <c:pt idx="2551">
                  <c:v>2.1690475518578722E-2</c:v>
                </c:pt>
                <c:pt idx="2552">
                  <c:v>2.1687024604677418E-2</c:v>
                </c:pt>
                <c:pt idx="2553">
                  <c:v>2.1683988545260213E-2</c:v>
                </c:pt>
                <c:pt idx="2554">
                  <c:v>2.168014526989559E-2</c:v>
                </c:pt>
                <c:pt idx="2555">
                  <c:v>2.1676716849015065E-2</c:v>
                </c:pt>
                <c:pt idx="2556">
                  <c:v>2.1673295925763725E-2</c:v>
                </c:pt>
                <c:pt idx="2557">
                  <c:v>2.1669882500168214E-2</c:v>
                </c:pt>
                <c:pt idx="2558">
                  <c:v>2.1666885577158457E-2</c:v>
                </c:pt>
                <c:pt idx="2559">
                  <c:v>2.1663078141971326E-2</c:v>
                </c:pt>
                <c:pt idx="2560">
                  <c:v>2.1659687209369949E-2</c:v>
                </c:pt>
                <c:pt idx="2561">
                  <c:v>2.1656303774451047E-2</c:v>
                </c:pt>
                <c:pt idx="2562">
                  <c:v>2.1652927837161329E-2</c:v>
                </c:pt>
                <c:pt idx="2563">
                  <c:v>2.1649559397500795E-2</c:v>
                </c:pt>
                <c:pt idx="2564">
                  <c:v>2.1646198455549381E-2</c:v>
                </c:pt>
                <c:pt idx="2565">
                  <c:v>2.1640998688385871E-2</c:v>
                </c:pt>
                <c:pt idx="2566">
                  <c:v>2.1637243906740267E-2</c:v>
                </c:pt>
                <c:pt idx="2567">
                  <c:v>2.1633908000788793E-2</c:v>
                </c:pt>
                <c:pt idx="2568">
                  <c:v>2.1630104716541254E-2</c:v>
                </c:pt>
                <c:pt idx="2569">
                  <c:v>2.1627258679215444E-2</c:v>
                </c:pt>
                <c:pt idx="2570">
                  <c:v>2.1623945263433697E-2</c:v>
                </c:pt>
                <c:pt idx="2571">
                  <c:v>2.1620639344295256E-2</c:v>
                </c:pt>
                <c:pt idx="2572">
                  <c:v>2.1616870330714022E-2</c:v>
                </c:pt>
                <c:pt idx="2573">
                  <c:v>2.1614049996188101E-2</c:v>
                </c:pt>
                <c:pt idx="2574">
                  <c:v>2.161076656713945E-2</c:v>
                </c:pt>
                <c:pt idx="2575">
                  <c:v>2.1607490634734106E-2</c:v>
                </c:pt>
                <c:pt idx="2576">
                  <c:v>2.1604222199211875E-2</c:v>
                </c:pt>
                <c:pt idx="2577">
                  <c:v>2.1600961260173079E-2</c:v>
                </c:pt>
                <c:pt idx="2578">
                  <c:v>2.1597707817857525E-2</c:v>
                </c:pt>
                <c:pt idx="2579">
                  <c:v>2.159446187234515E-2</c:v>
                </c:pt>
                <c:pt idx="2580">
                  <c:v>2.1590299529234969E-2</c:v>
                </c:pt>
                <c:pt idx="2581">
                  <c:v>2.1587992471250317E-2</c:v>
                </c:pt>
                <c:pt idx="2582">
                  <c:v>2.158476901566786E-2</c:v>
                </c:pt>
                <c:pt idx="2583">
                  <c:v>2.1581094246139187E-2</c:v>
                </c:pt>
                <c:pt idx="2584">
                  <c:v>2.1578344594672672E-2</c:v>
                </c:pt>
                <c:pt idx="2585">
                  <c:v>2.1575143629180005E-2</c:v>
                </c:pt>
                <c:pt idx="2586">
                  <c:v>2.1571494562531157E-2</c:v>
                </c:pt>
                <c:pt idx="2587">
                  <c:v>2.1568764188364398E-2</c:v>
                </c:pt>
                <c:pt idx="2588">
                  <c:v>2.1565585712961521E-2</c:v>
                </c:pt>
                <c:pt idx="2589">
                  <c:v>2.1562414734201951E-2</c:v>
                </c:pt>
                <c:pt idx="2590">
                  <c:v>2.1559251252165623E-2</c:v>
                </c:pt>
                <c:pt idx="2591">
                  <c:v>2.1556095266772601E-2</c:v>
                </c:pt>
                <c:pt idx="2592">
                  <c:v>2.1552946778102822E-2</c:v>
                </c:pt>
                <c:pt idx="2593">
                  <c:v>2.1549805786156284E-2</c:v>
                </c:pt>
                <c:pt idx="2594">
                  <c:v>2.1546672290932989E-2</c:v>
                </c:pt>
                <c:pt idx="2595">
                  <c:v>2.1543546292353E-2</c:v>
                </c:pt>
                <c:pt idx="2596">
                  <c:v>2.1540427790336381E-2</c:v>
                </c:pt>
                <c:pt idx="2597">
                  <c:v>2.153731678512294E-2</c:v>
                </c:pt>
                <c:pt idx="2598">
                  <c:v>2.1534213276552805E-2</c:v>
                </c:pt>
                <c:pt idx="2599">
                  <c:v>2.1530675589289672E-2</c:v>
                </c:pt>
                <c:pt idx="2600">
                  <c:v>2.1527588144989451E-2</c:v>
                </c:pt>
                <c:pt idx="2601">
                  <c:v>2.1524947730942046E-2</c:v>
                </c:pt>
                <c:pt idx="2602">
                  <c:v>2.1521874209184944E-2</c:v>
                </c:pt>
                <c:pt idx="2603">
                  <c:v>2.1518808183911275E-2</c:v>
                </c:pt>
                <c:pt idx="2604">
                  <c:v>2.1515749655440786E-2</c:v>
                </c:pt>
                <c:pt idx="2605">
                  <c:v>2.1512698623773474E-2</c:v>
                </c:pt>
                <c:pt idx="2606">
                  <c:v>2.1509220909896598E-2</c:v>
                </c:pt>
                <c:pt idx="2607">
                  <c:v>2.1506619050128961E-2</c:v>
                </c:pt>
                <c:pt idx="2608">
                  <c:v>2.1503590508471504E-2</c:v>
                </c:pt>
                <c:pt idx="2609">
                  <c:v>2.1500569463457353E-2</c:v>
                </c:pt>
                <c:pt idx="2610">
                  <c:v>2.149712602008691E-2</c:v>
                </c:pt>
                <c:pt idx="2611">
                  <c:v>2.1494549863358969E-2</c:v>
                </c:pt>
                <c:pt idx="2612">
                  <c:v>2.1491551308354673E-2</c:v>
                </c:pt>
                <c:pt idx="2613">
                  <c:v>2.1488560249993682E-2</c:v>
                </c:pt>
                <c:pt idx="2614">
                  <c:v>2.1485576688355934E-2</c:v>
                </c:pt>
                <c:pt idx="2615">
                  <c:v>2.1482600623441428E-2</c:v>
                </c:pt>
                <c:pt idx="2616">
                  <c:v>2.1479632055090292E-2</c:v>
                </c:pt>
                <c:pt idx="2617">
                  <c:v>2.1476678046212783E-2</c:v>
                </c:pt>
                <c:pt idx="2618">
                  <c:v>2.1473296081264692E-2</c:v>
                </c:pt>
                <c:pt idx="2619">
                  <c:v>2.1470351073906713E-2</c:v>
                </c:pt>
                <c:pt idx="2620">
                  <c:v>2.1467413563431847E-2</c:v>
                </c:pt>
                <c:pt idx="2621">
                  <c:v>2.1464483549520352E-2</c:v>
                </c:pt>
                <c:pt idx="2622">
                  <c:v>2.1461561032172227E-2</c:v>
                </c:pt>
                <c:pt idx="2623">
                  <c:v>2.1458646011547344E-2</c:v>
                </c:pt>
                <c:pt idx="2624">
                  <c:v>2.1455738487805576E-2</c:v>
                </c:pt>
                <c:pt idx="2625">
                  <c:v>2.1452838460547241E-2</c:v>
                </c:pt>
                <c:pt idx="2626">
                  <c:v>2.1449945929852277E-2</c:v>
                </c:pt>
                <c:pt idx="2627">
                  <c:v>2.1447060896040426E-2</c:v>
                </c:pt>
                <c:pt idx="2628">
                  <c:v>2.1444183358951818E-2</c:v>
                </c:pt>
                <c:pt idx="2629">
                  <c:v>2.144131331842658E-2</c:v>
                </c:pt>
                <c:pt idx="2630">
                  <c:v>2.1437634281911144E-2</c:v>
                </c:pt>
                <c:pt idx="2631">
                  <c:v>2.1434781376639123E-2</c:v>
                </c:pt>
                <c:pt idx="2632">
                  <c:v>2.1431935968090343E-2</c:v>
                </c:pt>
                <c:pt idx="2633">
                  <c:v>2.1429098056104934E-2</c:v>
                </c:pt>
                <c:pt idx="2634">
                  <c:v>2.1426267641002639E-2</c:v>
                </c:pt>
                <c:pt idx="2635">
                  <c:v>2.1423444722463714E-2</c:v>
                </c:pt>
                <c:pt idx="2636">
                  <c:v>2.1420629300568095E-2</c:v>
                </c:pt>
                <c:pt idx="2637">
                  <c:v>2.1417821375315782E-2</c:v>
                </c:pt>
                <c:pt idx="2638">
                  <c:v>2.1415020946946584E-2</c:v>
                </c:pt>
                <c:pt idx="2639">
                  <c:v>2.1412228015140755E-2</c:v>
                </c:pt>
                <c:pt idx="2640">
                  <c:v>2.1409442579818361E-2</c:v>
                </c:pt>
                <c:pt idx="2641">
                  <c:v>2.1406664641459017E-2</c:v>
                </c:pt>
                <c:pt idx="2642">
                  <c:v>2.1403894199742979E-2</c:v>
                </c:pt>
                <c:pt idx="2643">
                  <c:v>2.1402448604439517E-2</c:v>
                </c:pt>
                <c:pt idx="2644">
                  <c:v>2.1398375806080949E-2</c:v>
                </c:pt>
                <c:pt idx="2645">
                  <c:v>2.1395627854374766E-2</c:v>
                </c:pt>
                <c:pt idx="2646">
                  <c:v>2.1392887399231952E-2</c:v>
                </c:pt>
                <c:pt idx="2647">
                  <c:v>2.1390154440812381E-2</c:v>
                </c:pt>
                <c:pt idx="2648">
                  <c:v>2.138742897895618E-2</c:v>
                </c:pt>
                <c:pt idx="2649">
                  <c:v>2.1384711013983093E-2</c:v>
                </c:pt>
                <c:pt idx="2650">
                  <c:v>2.1382000545573376E-2</c:v>
                </c:pt>
                <c:pt idx="2651">
                  <c:v>2.1379297573806966E-2</c:v>
                </c:pt>
                <c:pt idx="2652">
                  <c:v>2.1376602098763797E-2</c:v>
                </c:pt>
                <c:pt idx="2653">
                  <c:v>2.1373914120443871E-2</c:v>
                </c:pt>
                <c:pt idx="2654">
                  <c:v>2.1371233638687315E-2</c:v>
                </c:pt>
                <c:pt idx="2655">
                  <c:v>2.1368560653654001E-2</c:v>
                </c:pt>
                <c:pt idx="2656">
                  <c:v>2.1365895165343929E-2</c:v>
                </c:pt>
                <c:pt idx="2657">
                  <c:v>2.1363237173677163E-2</c:v>
                </c:pt>
                <c:pt idx="2658">
                  <c:v>2.1360586678573767E-2</c:v>
                </c:pt>
                <c:pt idx="2659">
                  <c:v>2.135794368027355E-2</c:v>
                </c:pt>
                <c:pt idx="2660">
                  <c:v>2.1355308178616639E-2</c:v>
                </c:pt>
                <c:pt idx="2661">
                  <c:v>2.1352680173603034E-2</c:v>
                </c:pt>
                <c:pt idx="2662">
                  <c:v>2.1350059665232735E-2</c:v>
                </c:pt>
                <c:pt idx="2663">
                  <c:v>2.1347446653665614E-2</c:v>
                </c:pt>
                <c:pt idx="2664">
                  <c:v>2.1345363632470082E-2</c:v>
                </c:pt>
                <c:pt idx="2665">
                  <c:v>2.1342243120381355E-2</c:v>
                </c:pt>
                <c:pt idx="2666">
                  <c:v>2.1339652598664216E-2</c:v>
                </c:pt>
                <c:pt idx="2667">
                  <c:v>2.1337069573750256E-2</c:v>
                </c:pt>
                <c:pt idx="2668">
                  <c:v>2.1333025680849715E-2</c:v>
                </c:pt>
                <c:pt idx="2669">
                  <c:v>2.1332457687410766E-2</c:v>
                </c:pt>
                <c:pt idx="2670">
                  <c:v>2.1329365478948148E-2</c:v>
                </c:pt>
                <c:pt idx="2671">
                  <c:v>2.1326812440687348E-2</c:v>
                </c:pt>
                <c:pt idx="2672">
                  <c:v>2.1324266898989919E-2</c:v>
                </c:pt>
                <c:pt idx="2673">
                  <c:v>2.1321728854015731E-2</c:v>
                </c:pt>
                <c:pt idx="2674">
                  <c:v>2.1319198305844722E-2</c:v>
                </c:pt>
                <c:pt idx="2675">
                  <c:v>2.1316675254237083E-2</c:v>
                </c:pt>
                <c:pt idx="2676">
                  <c:v>2.1314159699352686E-2</c:v>
                </c:pt>
                <c:pt idx="2677">
                  <c:v>2.1311651641111595E-2</c:v>
                </c:pt>
                <c:pt idx="2678">
                  <c:v>2.1309151079513811E-2</c:v>
                </c:pt>
                <c:pt idx="2679">
                  <c:v>2.1306658014559332E-2</c:v>
                </c:pt>
                <c:pt idx="2680">
                  <c:v>2.130417244624816E-2</c:v>
                </c:pt>
                <c:pt idx="2681">
                  <c:v>2.1301694374740165E-2</c:v>
                </c:pt>
                <c:pt idx="2682">
                  <c:v>2.1299223799795541E-2</c:v>
                </c:pt>
                <c:pt idx="2683">
                  <c:v>2.1296760721494223E-2</c:v>
                </c:pt>
                <c:pt idx="2684">
                  <c:v>2.1296124210953948E-2</c:v>
                </c:pt>
                <c:pt idx="2685">
                  <c:v>2.129185705514125E-2</c:v>
                </c:pt>
                <c:pt idx="2686">
                  <c:v>2.1289416466929723E-2</c:v>
                </c:pt>
                <c:pt idx="2687">
                  <c:v>2.1286983375281565E-2</c:v>
                </c:pt>
                <c:pt idx="2688">
                  <c:v>2.128455778035665E-2</c:v>
                </c:pt>
                <c:pt idx="2689">
                  <c:v>2.1282139682234913E-2</c:v>
                </c:pt>
                <c:pt idx="2690">
                  <c:v>2.127972908059661E-2</c:v>
                </c:pt>
                <c:pt idx="2691">
                  <c:v>2.1277325975681549E-2</c:v>
                </c:pt>
                <c:pt idx="2692">
                  <c:v>2.1274930367569667E-2</c:v>
                </c:pt>
                <c:pt idx="2693">
                  <c:v>2.1272542255941218E-2</c:v>
                </c:pt>
                <c:pt idx="2694">
                  <c:v>2.1270161641036012E-2</c:v>
                </c:pt>
                <c:pt idx="2695">
                  <c:v>2.1267788522854048E-2</c:v>
                </c:pt>
                <c:pt idx="2696">
                  <c:v>2.1265422901315389E-2</c:v>
                </c:pt>
                <c:pt idx="2697">
                  <c:v>2.1263064776420038E-2</c:v>
                </c:pt>
                <c:pt idx="2698">
                  <c:v>2.1260714148167992E-2</c:v>
                </c:pt>
                <c:pt idx="2699">
                  <c:v>2.1258371016559252E-2</c:v>
                </c:pt>
                <c:pt idx="2700">
                  <c:v>2.1256035381753691E-2</c:v>
                </c:pt>
                <c:pt idx="2701">
                  <c:v>2.1253707243431563E-2</c:v>
                </c:pt>
                <c:pt idx="2702">
                  <c:v>2.1251386601832678E-2</c:v>
                </c:pt>
                <c:pt idx="2703">
                  <c:v>2.1249073457036971E-2</c:v>
                </c:pt>
                <c:pt idx="2704">
                  <c:v>2.1246767808724698E-2</c:v>
                </c:pt>
                <c:pt idx="2705">
                  <c:v>2.1244469657135667E-2</c:v>
                </c:pt>
                <c:pt idx="2706">
                  <c:v>2.1242179002349815E-2</c:v>
                </c:pt>
                <c:pt idx="2707">
                  <c:v>2.1239895844127332E-2</c:v>
                </c:pt>
                <c:pt idx="2708">
                  <c:v>2.123762018246822E-2</c:v>
                </c:pt>
                <c:pt idx="2709">
                  <c:v>2.1235352017612286E-2</c:v>
                </c:pt>
                <c:pt idx="2710">
                  <c:v>2.1233091349319722E-2</c:v>
                </c:pt>
                <c:pt idx="2711">
                  <c:v>2.1230838177910272E-2</c:v>
                </c:pt>
                <c:pt idx="2712">
                  <c:v>2.122859250290432E-2</c:v>
                </c:pt>
                <c:pt idx="2713">
                  <c:v>2.1226354324541674E-2</c:v>
                </c:pt>
                <c:pt idx="2714">
                  <c:v>2.1224738970344603E-2</c:v>
                </c:pt>
                <c:pt idx="2715">
                  <c:v>2.1221900458225917E-2</c:v>
                </c:pt>
                <c:pt idx="2716">
                  <c:v>2.1220303858147105E-2</c:v>
                </c:pt>
                <c:pt idx="2717">
                  <c:v>2.1217476578323513E-2</c:v>
                </c:pt>
                <c:pt idx="2718">
                  <c:v>2.1215275883417206E-2</c:v>
                </c:pt>
                <c:pt idx="2719">
                  <c:v>2.1213082685154205E-2</c:v>
                </c:pt>
                <c:pt idx="2720">
                  <c:v>2.1213242752327055E-2</c:v>
                </c:pt>
                <c:pt idx="2721">
                  <c:v>2.12071675077663E-2</c:v>
                </c:pt>
                <c:pt idx="2722">
                  <c:v>2.1207178463376053E-2</c:v>
                </c:pt>
                <c:pt idx="2723">
                  <c:v>2.1205487574413873E-2</c:v>
                </c:pt>
                <c:pt idx="2724">
                  <c:v>2.1202863312339559E-2</c:v>
                </c:pt>
                <c:pt idx="2725">
                  <c:v>2.1200716983225121E-2</c:v>
                </c:pt>
                <c:pt idx="2726">
                  <c:v>2.1198578151633285E-2</c:v>
                </c:pt>
                <c:pt idx="2727">
                  <c:v>2.1196446817617343E-2</c:v>
                </c:pt>
                <c:pt idx="2728">
                  <c:v>2.1194795464656302E-2</c:v>
                </c:pt>
                <c:pt idx="2729">
                  <c:v>2.1192206642313138E-2</c:v>
                </c:pt>
                <c:pt idx="2730">
                  <c:v>2.1190097801051522E-2</c:v>
                </c:pt>
                <c:pt idx="2731">
                  <c:v>2.1187996457312508E-2</c:v>
                </c:pt>
                <c:pt idx="2732">
                  <c:v>2.1185902611122742E-2</c:v>
                </c:pt>
                <c:pt idx="2733">
                  <c:v>2.1183816262535515E-2</c:v>
                </c:pt>
                <c:pt idx="2734">
                  <c:v>2.1181737411550827E-2</c:v>
                </c:pt>
                <c:pt idx="2735">
                  <c:v>2.1177534755034699E-2</c:v>
                </c:pt>
                <c:pt idx="2736">
                  <c:v>2.1177602202175905E-2</c:v>
                </c:pt>
                <c:pt idx="2737">
                  <c:v>2.1175545843865606E-2</c:v>
                </c:pt>
                <c:pt idx="2738">
                  <c:v>2.1173973596906315E-2</c:v>
                </c:pt>
                <c:pt idx="2739">
                  <c:v>2.1171455619946045E-2</c:v>
                </c:pt>
                <c:pt idx="2740">
                  <c:v>2.1169421754336781E-2</c:v>
                </c:pt>
                <c:pt idx="2741">
                  <c:v>2.1167395386276766E-2</c:v>
                </c:pt>
                <c:pt idx="2742">
                  <c:v>2.1165854794356065E-2</c:v>
                </c:pt>
                <c:pt idx="2743">
                  <c:v>2.1163365142831125E-2</c:v>
                </c:pt>
                <c:pt idx="2744">
                  <c:v>2.1161361267472145E-2</c:v>
                </c:pt>
                <c:pt idx="2745">
                  <c:v>2.1159364889662413E-2</c:v>
                </c:pt>
                <c:pt idx="2746">
                  <c:v>2.1157376009428575E-2</c:v>
                </c:pt>
                <c:pt idx="2747">
                  <c:v>2.1155874996527935E-2</c:v>
                </c:pt>
                <c:pt idx="2748">
                  <c:v>2.1153420741661932E-2</c:v>
                </c:pt>
                <c:pt idx="2749">
                  <c:v>2.1151454354102484E-2</c:v>
                </c:pt>
                <c:pt idx="2750">
                  <c:v>2.1149495464145573E-2</c:v>
                </c:pt>
                <c:pt idx="2751">
                  <c:v>2.1147544071711266E-2</c:v>
                </c:pt>
                <c:pt idx="2752">
                  <c:v>2.1145600176852852E-2</c:v>
                </c:pt>
                <c:pt idx="2753">
                  <c:v>2.1143663779517041E-2</c:v>
                </c:pt>
                <c:pt idx="2754">
                  <c:v>2.1141734879783769E-2</c:v>
                </c:pt>
                <c:pt idx="2755">
                  <c:v>2.1140297216741821E-2</c:v>
                </c:pt>
                <c:pt idx="2756">
                  <c:v>2.1138383735308519E-2</c:v>
                </c:pt>
                <c:pt idx="2757">
                  <c:v>2.1135993165932732E-2</c:v>
                </c:pt>
                <c:pt idx="2758">
                  <c:v>2.1134094256423097E-2</c:v>
                </c:pt>
                <c:pt idx="2759">
                  <c:v>2.1132202844489356E-2</c:v>
                </c:pt>
                <c:pt idx="2760">
                  <c:v>2.1130318930104863E-2</c:v>
                </c:pt>
                <c:pt idx="2761">
                  <c:v>2.1128928798315183E-2</c:v>
                </c:pt>
                <c:pt idx="2762">
                  <c:v>2.1126573593983622E-2</c:v>
                </c:pt>
                <c:pt idx="2763">
                  <c:v>2.1124712172300164E-2</c:v>
                </c:pt>
                <c:pt idx="2764">
                  <c:v>2.1122858248086018E-2</c:v>
                </c:pt>
                <c:pt idx="2765">
                  <c:v>2.1121011821501057E-2</c:v>
                </c:pt>
                <c:pt idx="2766">
                  <c:v>2.1117410049980023E-2</c:v>
                </c:pt>
                <c:pt idx="2767">
                  <c:v>2.1117341461005523E-2</c:v>
                </c:pt>
                <c:pt idx="2768">
                  <c:v>2.1115517527094951E-2</c:v>
                </c:pt>
                <c:pt idx="2769">
                  <c:v>2.1113701090653691E-2</c:v>
                </c:pt>
                <c:pt idx="2770">
                  <c:v>2.1111892151868261E-2</c:v>
                </c:pt>
                <c:pt idx="2771">
                  <c:v>2.1110090710578788E-2</c:v>
                </c:pt>
                <c:pt idx="2772">
                  <c:v>2.1109278816293653E-2</c:v>
                </c:pt>
                <c:pt idx="2773">
                  <c:v>2.1107001746181187E-2</c:v>
                </c:pt>
                <c:pt idx="2774">
                  <c:v>2.1104731372139085E-2</c:v>
                </c:pt>
                <c:pt idx="2775">
                  <c:v>2.1103452209516593E-2</c:v>
                </c:pt>
                <c:pt idx="2776">
                  <c:v>2.1101195967583308E-2</c:v>
                </c:pt>
                <c:pt idx="2777">
                  <c:v>2.1099439511615969E-2</c:v>
                </c:pt>
                <c:pt idx="2778">
                  <c:v>2.1097690553224524E-2</c:v>
                </c:pt>
                <c:pt idx="2779">
                  <c:v>2.1095949092382327E-2</c:v>
                </c:pt>
                <c:pt idx="2780">
                  <c:v>2.1094709582913929E-2</c:v>
                </c:pt>
                <c:pt idx="2781">
                  <c:v>2.1092488663345677E-2</c:v>
                </c:pt>
                <c:pt idx="2782">
                  <c:v>2.1090769695151224E-2</c:v>
                </c:pt>
                <c:pt idx="2783">
                  <c:v>2.1089058224532664E-2</c:v>
                </c:pt>
                <c:pt idx="2784">
                  <c:v>2.1087354251436707E-2</c:v>
                </c:pt>
                <c:pt idx="2785">
                  <c:v>2.1083698150707875E-2</c:v>
                </c:pt>
                <c:pt idx="2786">
                  <c:v>2.1083968797892538E-2</c:v>
                </c:pt>
                <c:pt idx="2787">
                  <c:v>2.1082287317444326E-2</c:v>
                </c:pt>
                <c:pt idx="2788">
                  <c:v>2.1080613334572007E-2</c:v>
                </c:pt>
                <c:pt idx="2789">
                  <c:v>2.1078946849222291E-2</c:v>
                </c:pt>
                <c:pt idx="2790">
                  <c:v>2.1077786679575272E-2</c:v>
                </c:pt>
                <c:pt idx="2791">
                  <c:v>2.1075636371197248E-2</c:v>
                </c:pt>
                <c:pt idx="2792">
                  <c:v>2.1073992378468631E-2</c:v>
                </c:pt>
                <c:pt idx="2793">
                  <c:v>2.1072355883315907E-2</c:v>
                </c:pt>
                <c:pt idx="2794">
                  <c:v>2.1071227462106101E-2</c:v>
                </c:pt>
                <c:pt idx="2795">
                  <c:v>2.106910538568485E-2</c:v>
                </c:pt>
                <c:pt idx="2796">
                  <c:v>2.106749138317987E-2</c:v>
                </c:pt>
                <c:pt idx="2797">
                  <c:v>2.1065884878197494E-2</c:v>
                </c:pt>
                <c:pt idx="2798">
                  <c:v>2.1064285870791011E-2</c:v>
                </c:pt>
                <c:pt idx="2799">
                  <c:v>2.106269436090713E-2</c:v>
                </c:pt>
                <c:pt idx="2800">
                  <c:v>2.1061110348545853E-2</c:v>
                </c:pt>
                <c:pt idx="2801">
                  <c:v>2.1059533833813759E-2</c:v>
                </c:pt>
                <c:pt idx="2802">
                  <c:v>2.1057964816577623E-2</c:v>
                </c:pt>
                <c:pt idx="2803">
                  <c:v>2.105640329686409E-2</c:v>
                </c:pt>
                <c:pt idx="2804">
                  <c:v>2.105484927472645E-2</c:v>
                </c:pt>
                <c:pt idx="2805">
                  <c:v>2.1053302750138059E-2</c:v>
                </c:pt>
                <c:pt idx="2806">
                  <c:v>2.105176372307227E-2</c:v>
                </c:pt>
                <c:pt idx="2807">
                  <c:v>2.1050738533432423E-2</c:v>
                </c:pt>
                <c:pt idx="2808">
                  <c:v>2.1049214947914674E-2</c:v>
                </c:pt>
                <c:pt idx="2809">
                  <c:v>2.1047191627117101E-2</c:v>
                </c:pt>
                <c:pt idx="2810">
                  <c:v>2.1045682590195014E-2</c:v>
                </c:pt>
                <c:pt idx="2811">
                  <c:v>2.104418105084882E-2</c:v>
                </c:pt>
                <c:pt idx="2812">
                  <c:v>2.104268700907852E-2</c:v>
                </c:pt>
                <c:pt idx="2813">
                  <c:v>2.1041709490179361E-2</c:v>
                </c:pt>
                <c:pt idx="2814">
                  <c:v>2.1039721418079083E-2</c:v>
                </c:pt>
                <c:pt idx="2815">
                  <c:v>2.1038249868929881E-2</c:v>
                </c:pt>
                <c:pt idx="2816">
                  <c:v>2.1036785817249992E-2</c:v>
                </c:pt>
                <c:pt idx="2817">
                  <c:v>2.1035329263145996E-2</c:v>
                </c:pt>
                <c:pt idx="2818">
                  <c:v>2.1032238728464492E-2</c:v>
                </c:pt>
                <c:pt idx="2819">
                  <c:v>2.1032438647559104E-2</c:v>
                </c:pt>
                <c:pt idx="2820">
                  <c:v>2.1031004586102853E-2</c:v>
                </c:pt>
                <c:pt idx="2821">
                  <c:v>2.1029578022169204E-2</c:v>
                </c:pt>
                <c:pt idx="2822">
                  <c:v>2.1028158955731513E-2</c:v>
                </c:pt>
                <c:pt idx="2823">
                  <c:v>2.1026747386869715E-2</c:v>
                </c:pt>
                <c:pt idx="2824">
                  <c:v>2.102637135923402E-2</c:v>
                </c:pt>
                <c:pt idx="2825">
                  <c:v>2.102446118601442E-2</c:v>
                </c:pt>
                <c:pt idx="2826">
                  <c:v>2.102255766552652E-2</c:v>
                </c:pt>
                <c:pt idx="2827">
                  <c:v>2.102169144036159E-2</c:v>
                </c:pt>
                <c:pt idx="2828">
                  <c:v>2.1019802005639576E-2</c:v>
                </c:pt>
                <c:pt idx="2829">
                  <c:v>2.1018435421966686E-2</c:v>
                </c:pt>
                <c:pt idx="2830">
                  <c:v>2.1017076335896334E-2</c:v>
                </c:pt>
                <c:pt idx="2831">
                  <c:v>2.1015724747348585E-2</c:v>
                </c:pt>
                <c:pt idx="2832">
                  <c:v>2.1014898291058515E-2</c:v>
                </c:pt>
                <c:pt idx="2833">
                  <c:v>2.1013044062820896E-2</c:v>
                </c:pt>
                <c:pt idx="2834">
                  <c:v>2.1011714966840955E-2</c:v>
                </c:pt>
                <c:pt idx="2835">
                  <c:v>2.1010393368436908E-2</c:v>
                </c:pt>
                <c:pt idx="2836">
                  <c:v>2.1009079267502173E-2</c:v>
                </c:pt>
                <c:pt idx="2837">
                  <c:v>2.1007772664196622E-2</c:v>
                </c:pt>
                <c:pt idx="2838">
                  <c:v>2.1006473558387029E-2</c:v>
                </c:pt>
                <c:pt idx="2839">
                  <c:v>2.1005181950100038E-2</c:v>
                </c:pt>
                <c:pt idx="2840">
                  <c:v>2.1002124478570749E-2</c:v>
                </c:pt>
                <c:pt idx="2841">
                  <c:v>2.1002621226173801E-2</c:v>
                </c:pt>
                <c:pt idx="2842">
                  <c:v>2.1001352110481264E-2</c:v>
                </c:pt>
                <c:pt idx="2843">
                  <c:v>2.1000613184520844E-2</c:v>
                </c:pt>
                <c:pt idx="2844">
                  <c:v>2.0998836371717289E-2</c:v>
                </c:pt>
                <c:pt idx="2845">
                  <c:v>2.0997589748645851E-2</c:v>
                </c:pt>
                <c:pt idx="2846">
                  <c:v>2.0996874703835822E-2</c:v>
                </c:pt>
                <c:pt idx="2847">
                  <c:v>2.0995118995070783E-2</c:v>
                </c:pt>
                <c:pt idx="2848">
                  <c:v>2.0993894864620444E-2</c:v>
                </c:pt>
                <c:pt idx="2849">
                  <c:v>2.0992678231666062E-2</c:v>
                </c:pt>
                <c:pt idx="2850">
                  <c:v>2.0991469096260928E-2</c:v>
                </c:pt>
                <c:pt idx="2851">
                  <c:v>2.0990267458351752E-2</c:v>
                </c:pt>
                <c:pt idx="2852">
                  <c:v>2.098907331801847E-2</c:v>
                </c:pt>
                <c:pt idx="2853">
                  <c:v>2.0987886675234435E-2</c:v>
                </c:pt>
                <c:pt idx="2854">
                  <c:v>2.0986707529946358E-2</c:v>
                </c:pt>
                <c:pt idx="2855">
                  <c:v>2.0985535882207529E-2</c:v>
                </c:pt>
                <c:pt idx="2856">
                  <c:v>2.0984371731964657E-2</c:v>
                </c:pt>
                <c:pt idx="2857">
                  <c:v>2.0983215079271034E-2</c:v>
                </c:pt>
                <c:pt idx="2858">
                  <c:v>2.0982065924100013E-2</c:v>
                </c:pt>
                <c:pt idx="2859">
                  <c:v>2.098145441027377E-2</c:v>
                </c:pt>
                <c:pt idx="2860">
                  <c:v>2.0980320719672374E-2</c:v>
                </c:pt>
                <c:pt idx="2861">
                  <c:v>2.0978663443775858E-2</c:v>
                </c:pt>
                <c:pt idx="2862">
                  <c:v>2.0977544278748539E-2</c:v>
                </c:pt>
                <c:pt idx="2863">
                  <c:v>2.0976432611243823E-2</c:v>
                </c:pt>
                <c:pt idx="2864">
                  <c:v>2.0975328441235064E-2</c:v>
                </c:pt>
                <c:pt idx="2865">
                  <c:v>2.0974764736059193E-2</c:v>
                </c:pt>
                <c:pt idx="2866">
                  <c:v>2.097314259386529E-2</c:v>
                </c:pt>
                <c:pt idx="2867">
                  <c:v>2.0972060916477631E-2</c:v>
                </c:pt>
                <c:pt idx="2868">
                  <c:v>2.0970986736585928E-2</c:v>
                </c:pt>
                <c:pt idx="2869">
                  <c:v>2.0969920054216828E-2</c:v>
                </c:pt>
                <c:pt idx="2870">
                  <c:v>2.0969396201702128E-2</c:v>
                </c:pt>
                <c:pt idx="2871">
                  <c:v>2.0967809182153019E-2</c:v>
                </c:pt>
                <c:pt idx="2872">
                  <c:v>2.0966764992405018E-2</c:v>
                </c:pt>
                <c:pt idx="2873">
                  <c:v>2.096572830017962E-2</c:v>
                </c:pt>
                <c:pt idx="2874">
                  <c:v>2.096469910545018E-2</c:v>
                </c:pt>
                <c:pt idx="2875">
                  <c:v>2.0963677408323278E-2</c:v>
                </c:pt>
                <c:pt idx="2876">
                  <c:v>2.0962663208585752E-2</c:v>
                </c:pt>
                <c:pt idx="2877">
                  <c:v>2.0960688557996043E-2</c:v>
                </c:pt>
                <c:pt idx="2878">
                  <c:v>2.095915287813277E-2</c:v>
                </c:pt>
                <c:pt idx="2879">
                  <c:v>2.095816342849055E-2</c:v>
                </c:pt>
                <c:pt idx="2880">
                  <c:v>2.0957041808333798E-2</c:v>
                </c:pt>
                <c:pt idx="2881">
                  <c:v>2.0956207018816286E-2</c:v>
                </c:pt>
                <c:pt idx="2882">
                  <c:v>2.0955240059263858E-2</c:v>
                </c:pt>
                <c:pt idx="2883">
                  <c:v>2.0954280596034991E-2</c:v>
                </c:pt>
                <c:pt idx="2884">
                  <c:v>2.0953193246304735E-2</c:v>
                </c:pt>
                <c:pt idx="2885">
                  <c:v>2.0952384159746984E-2</c:v>
                </c:pt>
                <c:pt idx="2886">
                  <c:v>2.0951447186607908E-2</c:v>
                </c:pt>
                <c:pt idx="2887">
                  <c:v>2.0950517710032202E-2</c:v>
                </c:pt>
                <c:pt idx="2888">
                  <c:v>2.0949595730179738E-2</c:v>
                </c:pt>
                <c:pt idx="2889">
                  <c:v>2.0948681246890644E-2</c:v>
                </c:pt>
                <c:pt idx="2890">
                  <c:v>2.0947774260404728E-2</c:v>
                </c:pt>
                <c:pt idx="2891">
                  <c:v>2.0946619150237211E-2</c:v>
                </c:pt>
                <c:pt idx="2892">
                  <c:v>2.0945982777043071E-2</c:v>
                </c:pt>
                <c:pt idx="2893">
                  <c:v>2.0945098280487073E-2</c:v>
                </c:pt>
                <c:pt idx="2894">
                  <c:v>2.0944221280494446E-2</c:v>
                </c:pt>
                <c:pt idx="2895">
                  <c:v>2.0943228174337136E-2</c:v>
                </c:pt>
                <c:pt idx="2896">
                  <c:v>2.094248977043911E-2</c:v>
                </c:pt>
                <c:pt idx="2897">
                  <c:v>2.0941635260376401E-2</c:v>
                </c:pt>
                <c:pt idx="2898">
                  <c:v>2.094066785701898E-2</c:v>
                </c:pt>
                <c:pt idx="2899">
                  <c:v>2.0939948730100966E-2</c:v>
                </c:pt>
                <c:pt idx="2900">
                  <c:v>2.0939116710128047E-2</c:v>
                </c:pt>
                <c:pt idx="2901">
                  <c:v>2.0938292186558627E-2</c:v>
                </c:pt>
                <c:pt idx="2902">
                  <c:v>2.0937475159712449E-2</c:v>
                </c:pt>
                <c:pt idx="2903">
                  <c:v>2.0936665629589513E-2</c:v>
                </c:pt>
                <c:pt idx="2904">
                  <c:v>2.0935863596029947E-2</c:v>
                </c:pt>
                <c:pt idx="2905">
                  <c:v>2.0935069059193623E-2</c:v>
                </c:pt>
                <c:pt idx="2906">
                  <c:v>2.0934282018840733E-2</c:v>
                </c:pt>
                <c:pt idx="2907">
                  <c:v>2.0933502475291021E-2</c:v>
                </c:pt>
                <c:pt idx="2908">
                  <c:v>2.0932730428384616E-2</c:v>
                </c:pt>
                <c:pt idx="2909">
                  <c:v>2.0931965878041581E-2</c:v>
                </c:pt>
                <c:pt idx="2910">
                  <c:v>2.0931208824341851E-2</c:v>
                </c:pt>
                <c:pt idx="2911">
                  <c:v>2.0930352799730656E-2</c:v>
                </c:pt>
                <c:pt idx="2912">
                  <c:v>2.0929611810380777E-2</c:v>
                </c:pt>
                <c:pt idx="2913">
                  <c:v>2.0928982643262373E-2</c:v>
                </c:pt>
                <c:pt idx="2914">
                  <c:v>2.0928255576215804E-2</c:v>
                </c:pt>
                <c:pt idx="2915">
                  <c:v>2.0927536005812541E-2</c:v>
                </c:pt>
                <c:pt idx="2916">
                  <c:v>2.0926823931972649E-2</c:v>
                </c:pt>
                <c:pt idx="2917">
                  <c:v>2.0926119354855999E-2</c:v>
                </c:pt>
                <c:pt idx="2918">
                  <c:v>2.0925323303391252E-2</c:v>
                </c:pt>
                <c:pt idx="2919">
                  <c:v>2.0924732690552617E-2</c:v>
                </c:pt>
                <c:pt idx="2920">
                  <c:v>2.0924050603285949E-2</c:v>
                </c:pt>
                <c:pt idx="2921">
                  <c:v>2.0923376012662587E-2</c:v>
                </c:pt>
                <c:pt idx="2922">
                  <c:v>2.092326957216617E-2</c:v>
                </c:pt>
                <c:pt idx="2923">
                  <c:v>2.092204932158559E-2</c:v>
                </c:pt>
                <c:pt idx="2924">
                  <c:v>2.0921397220892146E-2</c:v>
                </c:pt>
                <c:pt idx="2925">
                  <c:v>2.0920752617081817E-2</c:v>
                </c:pt>
                <c:pt idx="2926">
                  <c:v>2.0920115509674986E-2</c:v>
                </c:pt>
                <c:pt idx="2927">
                  <c:v>2.0919485898831525E-2</c:v>
                </c:pt>
                <c:pt idx="2928">
                  <c:v>2.0918863784871178E-2</c:v>
                </c:pt>
                <c:pt idx="2929">
                  <c:v>2.0918639225100399E-2</c:v>
                </c:pt>
                <c:pt idx="2930">
                  <c:v>2.0917469960615165E-2</c:v>
                </c:pt>
                <c:pt idx="2931">
                  <c:v>2.0916872478391468E-2</c:v>
                </c:pt>
                <c:pt idx="2932">
                  <c:v>2.091628249297095E-2</c:v>
                </c:pt>
                <c:pt idx="2933">
                  <c:v>2.0915700004033866E-2</c:v>
                </c:pt>
                <c:pt idx="2934">
                  <c:v>2.0915125011740088E-2</c:v>
                </c:pt>
                <c:pt idx="2935">
                  <c:v>2.0914557516089616E-2</c:v>
                </c:pt>
                <c:pt idx="2936">
                  <c:v>2.0913997517162386E-2</c:v>
                </c:pt>
                <c:pt idx="2937">
                  <c:v>2.091344501471859E-2</c:v>
                </c:pt>
                <c:pt idx="2938">
                  <c:v>2.0912900009077973E-2</c:v>
                </c:pt>
                <c:pt idx="2939">
                  <c:v>2.0912362500080661E-2</c:v>
                </c:pt>
                <c:pt idx="2940">
                  <c:v>2.091183248764672E-2</c:v>
                </c:pt>
                <c:pt idx="2941">
                  <c:v>2.0911309971856085E-2</c:v>
                </c:pt>
                <c:pt idx="2942">
                  <c:v>2.0910721990512471E-2</c:v>
                </c:pt>
                <c:pt idx="2943">
                  <c:v>2.091021553899175E-2</c:v>
                </c:pt>
                <c:pt idx="2944">
                  <c:v>2.0909716584194271E-2</c:v>
                </c:pt>
                <c:pt idx="2945">
                  <c:v>2.0909225126040099E-2</c:v>
                </c:pt>
                <c:pt idx="2946">
                  <c:v>2.090874116436936E-2</c:v>
                </c:pt>
                <c:pt idx="2947">
                  <c:v>2.09082646995018E-2</c:v>
                </c:pt>
                <c:pt idx="2948">
                  <c:v>2.0907795731197609E-2</c:v>
                </c:pt>
                <c:pt idx="2949">
                  <c:v>2.0907334259536725E-2</c:v>
                </c:pt>
                <c:pt idx="2950">
                  <c:v>2.0906880284439211E-2</c:v>
                </c:pt>
                <c:pt idx="2951">
                  <c:v>2.0906433806144875E-2</c:v>
                </c:pt>
                <c:pt idx="2952">
                  <c:v>2.0905994824413909E-2</c:v>
                </c:pt>
                <c:pt idx="2953">
                  <c:v>2.090556333932625E-2</c:v>
                </c:pt>
                <c:pt idx="2954">
                  <c:v>2.0905139350961832E-2</c:v>
                </c:pt>
                <c:pt idx="2955">
                  <c:v>2.0906455601310547E-2</c:v>
                </c:pt>
                <c:pt idx="2956">
                  <c:v>2.090431386408298E-2</c:v>
                </c:pt>
                <c:pt idx="2957">
                  <c:v>2.0903912365488608E-2</c:v>
                </c:pt>
                <c:pt idx="2958">
                  <c:v>2.0903518363697415E-2</c:v>
                </c:pt>
                <c:pt idx="2959">
                  <c:v>2.0903131858469592E-2</c:v>
                </c:pt>
                <c:pt idx="2960">
                  <c:v>2.0902752849885076E-2</c:v>
                </c:pt>
                <c:pt idx="2961">
                  <c:v>2.0902381338023801E-2</c:v>
                </c:pt>
                <c:pt idx="2962">
                  <c:v>2.090201732264596E-2</c:v>
                </c:pt>
                <c:pt idx="2963">
                  <c:v>2.0901660804151234E-2</c:v>
                </c:pt>
                <c:pt idx="2964">
                  <c:v>2.090131178198007E-2</c:v>
                </c:pt>
                <c:pt idx="2965">
                  <c:v>2.0900970256771956E-2</c:v>
                </c:pt>
                <c:pt idx="2966">
                  <c:v>2.0900636228127212E-2</c:v>
                </c:pt>
                <c:pt idx="2967">
                  <c:v>2.0900309695965902E-2</c:v>
                </c:pt>
                <c:pt idx="2968">
                  <c:v>2.089999066060777E-2</c:v>
                </c:pt>
                <c:pt idx="2969">
                  <c:v>2.0899679121813008E-2</c:v>
                </c:pt>
                <c:pt idx="2970">
                  <c:v>2.0899375079821425E-2</c:v>
                </c:pt>
                <c:pt idx="2971">
                  <c:v>2.089907853423334E-2</c:v>
                </c:pt>
                <c:pt idx="2972">
                  <c:v>2.0898789485368496E-2</c:v>
                </c:pt>
                <c:pt idx="2973">
                  <c:v>2.0898507933226895E-2</c:v>
                </c:pt>
                <c:pt idx="2974">
                  <c:v>2.08982338777286E-2</c:v>
                </c:pt>
                <c:pt idx="2975">
                  <c:v>2.0897967318793675E-2</c:v>
                </c:pt>
                <c:pt idx="2976">
                  <c:v>2.0898848776740309E-2</c:v>
                </c:pt>
                <c:pt idx="2977">
                  <c:v>2.089745669093368E-2</c:v>
                </c:pt>
                <c:pt idx="2978">
                  <c:v>2.089721262200861E-2</c:v>
                </c:pt>
                <c:pt idx="2979">
                  <c:v>2.0896976049487037E-2</c:v>
                </c:pt>
                <c:pt idx="2980">
                  <c:v>2.0899109146498063E-2</c:v>
                </c:pt>
                <c:pt idx="2981">
                  <c:v>2.0898298483509326E-2</c:v>
                </c:pt>
                <c:pt idx="2982">
                  <c:v>2.0896311312501581E-2</c:v>
                </c:pt>
                <c:pt idx="2983">
                  <c:v>2.0896104726713105E-2</c:v>
                </c:pt>
                <c:pt idx="2984">
                  <c:v>2.0895905637647871E-2</c:v>
                </c:pt>
                <c:pt idx="2985">
                  <c:v>2.0895714045146008E-2</c:v>
                </c:pt>
                <c:pt idx="2986">
                  <c:v>2.089552994928745E-2</c:v>
                </c:pt>
                <c:pt idx="2987">
                  <c:v>2.0895353350232071E-2</c:v>
                </c:pt>
                <c:pt idx="2988">
                  <c:v>2.0895184247660126E-2</c:v>
                </c:pt>
                <c:pt idx="2989">
                  <c:v>2.0895022641731487E-2</c:v>
                </c:pt>
                <c:pt idx="2990">
                  <c:v>2.0894868532446154E-2</c:v>
                </c:pt>
                <c:pt idx="2991">
                  <c:v>2.0894721919963999E-2</c:v>
                </c:pt>
                <c:pt idx="2992">
                  <c:v>2.0894582803965278E-2</c:v>
                </c:pt>
                <c:pt idx="2993">
                  <c:v>2.0894451184529927E-2</c:v>
                </c:pt>
                <c:pt idx="2994">
                  <c:v>2.0894327062057627E-2</c:v>
                </c:pt>
                <c:pt idx="2995">
                  <c:v>2.0896604155467458E-2</c:v>
                </c:pt>
                <c:pt idx="2996">
                  <c:v>2.0894101306643265E-2</c:v>
                </c:pt>
                <c:pt idx="2997">
                  <c:v>2.0893999673781138E-2</c:v>
                </c:pt>
                <c:pt idx="2998">
                  <c:v>2.0893905537802127E-2</c:v>
                </c:pt>
                <c:pt idx="2999">
                  <c:v>2.0893818898226613E-2</c:v>
                </c:pt>
                <c:pt idx="3000">
                  <c:v>2.0893739755534213E-2</c:v>
                </c:pt>
                <c:pt idx="3001">
                  <c:v>2.0893668109325247E-2</c:v>
                </c:pt>
                <c:pt idx="3002">
                  <c:v>2.0893603959759588E-2</c:v>
                </c:pt>
                <c:pt idx="3003">
                  <c:v>2.0893547306997107E-2</c:v>
                </c:pt>
                <c:pt idx="3004">
                  <c:v>2.0893498150638123E-2</c:v>
                </c:pt>
                <c:pt idx="3005">
                  <c:v>2.0893456491162254E-2</c:v>
                </c:pt>
                <c:pt idx="3006">
                  <c:v>2.0893422328169819E-2</c:v>
                </c:pt>
                <c:pt idx="3007">
                  <c:v>2.0893395661820691E-2</c:v>
                </c:pt>
                <c:pt idx="3008">
                  <c:v>2.0893376492114868E-2</c:v>
                </c:pt>
                <c:pt idx="3009">
                  <c:v>2.0893364819132287E-2</c:v>
                </c:pt>
                <c:pt idx="3010">
                  <c:v>2.0893360617293411E-2</c:v>
                </c:pt>
                <c:pt idx="3011">
                  <c:v>2.0893359654863275E-2</c:v>
                </c:pt>
                <c:pt idx="3012">
                  <c:v>2.0893358694191733E-2</c:v>
                </c:pt>
                <c:pt idx="3013">
                  <c:v>2.0893357735438656E-2</c:v>
                </c:pt>
                <c:pt idx="3014">
                  <c:v>2.0893356778524108E-2</c:v>
                </c:pt>
                <c:pt idx="3015">
                  <c:v>2.0893355823368154E-2</c:v>
                </c:pt>
                <c:pt idx="3016">
                  <c:v>2.0893354870210601E-2</c:v>
                </c:pt>
                <c:pt idx="3017">
                  <c:v>2.0893353918811641E-2</c:v>
                </c:pt>
                <c:pt idx="3018">
                  <c:v>2.0893352969171275E-2</c:v>
                </c:pt>
                <c:pt idx="3019">
                  <c:v>2.0893352021609246E-2</c:v>
                </c:pt>
                <c:pt idx="3020">
                  <c:v>2.0893351075805811E-2</c:v>
                </c:pt>
                <c:pt idx="3021">
                  <c:v>2.0893350131760968E-2</c:v>
                </c:pt>
                <c:pt idx="3022">
                  <c:v>2.0893349189474719E-2</c:v>
                </c:pt>
                <c:pt idx="3023">
                  <c:v>2.0893348249346744E-2</c:v>
                </c:pt>
                <c:pt idx="3024">
                  <c:v>2.0893347310657617E-2</c:v>
                </c:pt>
                <c:pt idx="3025">
                  <c:v>2.0893346374126764E-2</c:v>
                </c:pt>
                <c:pt idx="3026">
                  <c:v>2.0894557784645329E-2</c:v>
                </c:pt>
                <c:pt idx="3027">
                  <c:v>2.0893344506420775E-2</c:v>
                </c:pt>
                <c:pt idx="3028">
                  <c:v>2.0894555921442404E-2</c:v>
                </c:pt>
                <c:pt idx="3029">
                  <c:v>2.0893342646068902E-2</c:v>
                </c:pt>
                <c:pt idx="3030">
                  <c:v>2.0893341718570824E-2</c:v>
                </c:pt>
                <c:pt idx="3031">
                  <c:v>2.0893340793151083E-2</c:v>
                </c:pt>
                <c:pt idx="3032">
                  <c:v>2.0896371244387701E-2</c:v>
                </c:pt>
                <c:pt idx="3033">
                  <c:v>2.0893338290273178E-2</c:v>
                </c:pt>
                <c:pt idx="3034">
                  <c:v>2.0894550376251431E-2</c:v>
                </c:pt>
                <c:pt idx="3035">
                  <c:v>2.0895155733748894E-2</c:v>
                </c:pt>
                <c:pt idx="3036">
                  <c:v>2.0894548542651492E-2</c:v>
                </c:pt>
                <c:pt idx="3037">
                  <c:v>2.0894547628556026E-2</c:v>
                </c:pt>
                <c:pt idx="3038">
                  <c:v>2.0894546716405671E-2</c:v>
                </c:pt>
                <c:pt idx="3039">
                  <c:v>2.0894545806013909E-2</c:v>
                </c:pt>
                <c:pt idx="3040">
                  <c:v>2.0895151173156989E-2</c:v>
                </c:pt>
                <c:pt idx="3041">
                  <c:v>2.08945439908792E-2</c:v>
                </c:pt>
                <c:pt idx="3042">
                  <c:v>2.0894543086056316E-2</c:v>
                </c:pt>
                <c:pt idx="3043">
                  <c:v>2.0894542183098608E-2</c:v>
                </c:pt>
                <c:pt idx="3044">
                  <c:v>2.0894541281979429E-2</c:v>
                </c:pt>
                <c:pt idx="3045">
                  <c:v>2.0894540382725424E-2</c:v>
                </c:pt>
                <c:pt idx="3046">
                  <c:v>2.0893326491391306E-2</c:v>
                </c:pt>
                <c:pt idx="3047">
                  <c:v>2.0894538589733003E-2</c:v>
                </c:pt>
                <c:pt idx="3048">
                  <c:v>2.0894537695994586E-2</c:v>
                </c:pt>
                <c:pt idx="3049">
                  <c:v>2.0894536804121344E-2</c:v>
                </c:pt>
                <c:pt idx="3050">
                  <c:v>2.0895142190482385E-2</c:v>
                </c:pt>
                <c:pt idx="3051">
                  <c:v>2.0894535025863803E-2</c:v>
                </c:pt>
                <c:pt idx="3052">
                  <c:v>2.0894534139479504E-2</c:v>
                </c:pt>
                <c:pt idx="3053">
                  <c:v>2.0894533255040315E-2</c:v>
                </c:pt>
                <c:pt idx="3054">
                  <c:v>2.089513864913517E-2</c:v>
                </c:pt>
                <c:pt idx="3055">
                  <c:v>2.0894531491570945E-2</c:v>
                </c:pt>
                <c:pt idx="3056">
                  <c:v>2.0894530612620699E-2</c:v>
                </c:pt>
                <c:pt idx="3057">
                  <c:v>2.0894529735508982E-2</c:v>
                </c:pt>
                <c:pt idx="3058">
                  <c:v>2.0894528860235795E-2</c:v>
                </c:pt>
                <c:pt idx="3059">
                  <c:v>2.0895134263962944E-2</c:v>
                </c:pt>
                <c:pt idx="3060">
                  <c:v>2.0894527115258299E-2</c:v>
                </c:pt>
                <c:pt idx="3061">
                  <c:v>2.0894526245527345E-2</c:v>
                </c:pt>
                <c:pt idx="3062">
                  <c:v>2.089452537763492E-2</c:v>
                </c:pt>
                <c:pt idx="3063">
                  <c:v>2.0894524511581025E-2</c:v>
                </c:pt>
                <c:pt idx="3064">
                  <c:v>2.089452364741895E-2</c:v>
                </c:pt>
                <c:pt idx="3065">
                  <c:v>2.0894522785095404E-2</c:v>
                </c:pt>
                <c:pt idx="3066">
                  <c:v>2.0894521924610387E-2</c:v>
                </c:pt>
                <c:pt idx="3067">
                  <c:v>2.0895127343758535E-2</c:v>
                </c:pt>
                <c:pt idx="3068">
                  <c:v>2.0895126487003868E-2</c:v>
                </c:pt>
                <c:pt idx="3069">
                  <c:v>2.0894519354213159E-2</c:v>
                </c:pt>
                <c:pt idx="3070">
                  <c:v>2.089451850108226E-2</c:v>
                </c:pt>
                <c:pt idx="3071">
                  <c:v>2.0894517649843181E-2</c:v>
                </c:pt>
                <c:pt idx="3072">
                  <c:v>2.0894516800415985E-2</c:v>
                </c:pt>
                <c:pt idx="3073">
                  <c:v>2.08951222311482E-2</c:v>
                </c:pt>
                <c:pt idx="3074">
                  <c:v>2.0894515107103828E-2</c:v>
                </c:pt>
                <c:pt idx="3075">
                  <c:v>2.0894514263272157E-2</c:v>
                </c:pt>
                <c:pt idx="3076">
                  <c:v>2.0894513421199079E-2</c:v>
                </c:pt>
                <c:pt idx="3077">
                  <c:v>2.0894512581017821E-2</c:v>
                </c:pt>
                <c:pt idx="3078">
                  <c:v>2.0893298896824675E-2</c:v>
                </c:pt>
                <c:pt idx="3079">
                  <c:v>2.0894510906250829E-2</c:v>
                </c:pt>
                <c:pt idx="3080">
                  <c:v>2.0894510071585159E-2</c:v>
                </c:pt>
                <c:pt idx="3081">
                  <c:v>2.0894509238731374E-2</c:v>
                </c:pt>
                <c:pt idx="3082">
                  <c:v>2.0894508407822698E-2</c:v>
                </c:pt>
                <c:pt idx="3083">
                  <c:v>2.0894507578725907E-2</c:v>
                </c:pt>
                <c:pt idx="3084">
                  <c:v>2.0895719333363871E-2</c:v>
                </c:pt>
                <c:pt idx="3085">
                  <c:v>2.089511220534801E-2</c:v>
                </c:pt>
                <c:pt idx="3086">
                  <c:v>2.089450510252E-2</c:v>
                </c:pt>
                <c:pt idx="3087">
                  <c:v>2.0895110560283925E-2</c:v>
                </c:pt>
                <c:pt idx="3088">
                  <c:v>2.0894503460899827E-2</c:v>
                </c:pt>
                <c:pt idx="3089">
                  <c:v>2.0894502642887502E-2</c:v>
                </c:pt>
                <c:pt idx="3090">
                  <c:v>2.0894501826740353E-2</c:v>
                </c:pt>
                <c:pt idx="3091">
                  <c:v>2.0894501012378441E-2</c:v>
                </c:pt>
                <c:pt idx="3092">
                  <c:v>2.0895106479787984E-2</c:v>
                </c:pt>
                <c:pt idx="3093">
                  <c:v>2.0894499389250143E-2</c:v>
                </c:pt>
                <c:pt idx="3094">
                  <c:v>2.0894498580483756E-2</c:v>
                </c:pt>
                <c:pt idx="3095">
                  <c:v>2.0894497773555898E-2</c:v>
                </c:pt>
                <c:pt idx="3096">
                  <c:v>2.0894496968413279E-2</c:v>
                </c:pt>
                <c:pt idx="3097">
                  <c:v>2.089449616521577E-2</c:v>
                </c:pt>
                <c:pt idx="3098">
                  <c:v>2.08944953638035E-2</c:v>
                </c:pt>
                <c:pt idx="3099">
                  <c:v>2.089449456422976E-2</c:v>
                </c:pt>
                <c:pt idx="3100">
                  <c:v>2.0894493766547839E-2</c:v>
                </c:pt>
                <c:pt idx="3101">
                  <c:v>2.0893280025680028E-2</c:v>
                </c:pt>
                <c:pt idx="3102">
                  <c:v>2.0894492176672941E-2</c:v>
                </c:pt>
                <c:pt idx="3103">
                  <c:v>2.0895097665298845E-2</c:v>
                </c:pt>
                <c:pt idx="3104">
                  <c:v>2.0894490594178805E-2</c:v>
                </c:pt>
                <c:pt idx="3105">
                  <c:v>2.0894489805662886E-2</c:v>
                </c:pt>
                <c:pt idx="3106">
                  <c:v>2.0895095300090816E-2</c:v>
                </c:pt>
                <c:pt idx="3107">
                  <c:v>2.0894488234253217E-2</c:v>
                </c:pt>
                <c:pt idx="3108">
                  <c:v>2.0894487451306176E-2</c:v>
                </c:pt>
                <c:pt idx="3109">
                  <c:v>2.089448667022431E-2</c:v>
                </c:pt>
                <c:pt idx="3110">
                  <c:v>2.0894485890954329E-2</c:v>
                </c:pt>
                <c:pt idx="3111">
                  <c:v>2.0894485113576167E-2</c:v>
                </c:pt>
                <c:pt idx="3112">
                  <c:v>2.0894484338036534E-2</c:v>
                </c:pt>
                <c:pt idx="3113">
                  <c:v>2.0894483564335431E-2</c:v>
                </c:pt>
                <c:pt idx="3114">
                  <c:v>2.0894482792499502E-2</c:v>
                </c:pt>
                <c:pt idx="3115">
                  <c:v>2.0894482022502103E-2</c:v>
                </c:pt>
                <c:pt idx="3116">
                  <c:v>2.0894481254316588E-2</c:v>
                </c:pt>
                <c:pt idx="3117">
                  <c:v>2.0894480487942957E-2</c:v>
                </c:pt>
                <c:pt idx="3118">
                  <c:v>2.0894479723514436E-2</c:v>
                </c:pt>
                <c:pt idx="3119">
                  <c:v>2.0895085243095579E-2</c:v>
                </c:pt>
                <c:pt idx="3120">
                  <c:v>2.0895084482404069E-2</c:v>
                </c:pt>
                <c:pt idx="3121">
                  <c:v>2.0894477441153469E-2</c:v>
                </c:pt>
                <c:pt idx="3122">
                  <c:v>2.0894476684105712E-2</c:v>
                </c:pt>
                <c:pt idx="3123">
                  <c:v>2.0894475928843192E-2</c:v>
                </c:pt>
                <c:pt idx="3124">
                  <c:v>2.0894475175445848E-2</c:v>
                </c:pt>
                <c:pt idx="3125">
                  <c:v>2.089508070662438E-2</c:v>
                </c:pt>
                <c:pt idx="3126">
                  <c:v>2.0894473674220038E-2</c:v>
                </c:pt>
                <c:pt idx="3127">
                  <c:v>2.0894472926311636E-2</c:v>
                </c:pt>
                <c:pt idx="3128">
                  <c:v>2.0894472180321699E-2</c:v>
                </c:pt>
                <c:pt idx="3129">
                  <c:v>2.0894471436196937E-2</c:v>
                </c:pt>
                <c:pt idx="3130">
                  <c:v>2.0895076977067717E-2</c:v>
                </c:pt>
                <c:pt idx="3131">
                  <c:v>2.0894469953409711E-2</c:v>
                </c:pt>
                <c:pt idx="3132">
                  <c:v>2.0894469214773892E-2</c:v>
                </c:pt>
                <c:pt idx="3133">
                  <c:v>2.0894468477976602E-2</c:v>
                </c:pt>
                <c:pt idx="3134">
                  <c:v>2.0894467743071132E-2</c:v>
                </c:pt>
                <c:pt idx="3135">
                  <c:v>2.0894467010004192E-2</c:v>
                </c:pt>
                <c:pt idx="3136">
                  <c:v>2.0894466278749135E-2</c:v>
                </c:pt>
                <c:pt idx="3137">
                  <c:v>2.0893858976966939E-2</c:v>
                </c:pt>
                <c:pt idx="3138">
                  <c:v>2.0893252013207686E-2</c:v>
                </c:pt>
                <c:pt idx="3139">
                  <c:v>2.0893251288107706E-2</c:v>
                </c:pt>
                <c:pt idx="3140">
                  <c:v>2.0893250461728741E-2</c:v>
                </c:pt>
                <c:pt idx="3141">
                  <c:v>2.0893249843423334E-2</c:v>
                </c:pt>
                <c:pt idx="3142">
                  <c:v>2.0893249123838942E-2</c:v>
                </c:pt>
                <c:pt idx="3143">
                  <c:v>2.0893248406173015E-2</c:v>
                </c:pt>
                <c:pt idx="3144">
                  <c:v>2.0893247588267272E-2</c:v>
                </c:pt>
                <c:pt idx="3145">
                  <c:v>2.0893246976276814E-2</c:v>
                </c:pt>
                <c:pt idx="3146">
                  <c:v>2.0893246264126475E-2</c:v>
                </c:pt>
                <c:pt idx="3147">
                  <c:v>2.0893245553814666E-2</c:v>
                </c:pt>
                <c:pt idx="3148">
                  <c:v>2.0893244845421322E-2</c:v>
                </c:pt>
                <c:pt idx="3149">
                  <c:v>2.0893244138786571E-2</c:v>
                </c:pt>
                <c:pt idx="3150">
                  <c:v>2.0893243433910413E-2</c:v>
                </c:pt>
                <c:pt idx="3151">
                  <c:v>2.0893242731032657E-2</c:v>
                </c:pt>
                <c:pt idx="3152">
                  <c:v>2.0893241829993414E-2</c:v>
                </c:pt>
                <c:pt idx="3153">
                  <c:v>2.0893241330632861E-2</c:v>
                </c:pt>
                <c:pt idx="3154">
                  <c:v>2.0893240633350629E-2</c:v>
                </c:pt>
                <c:pt idx="3155">
                  <c:v>2.0893239838626343E-2</c:v>
                </c:pt>
                <c:pt idx="3156">
                  <c:v>2.0893239244061945E-2</c:v>
                </c:pt>
                <c:pt idx="3157">
                  <c:v>2.0893238552295301E-2</c:v>
                </c:pt>
                <c:pt idx="3158">
                  <c:v>2.0893237763806027E-2</c:v>
                </c:pt>
                <c:pt idx="3159">
                  <c:v>2.0893237174197665E-2</c:v>
                </c:pt>
                <c:pt idx="3160">
                  <c:v>2.0893236487786737E-2</c:v>
                </c:pt>
                <c:pt idx="3161">
                  <c:v>2.0893235803214338E-2</c:v>
                </c:pt>
                <c:pt idx="3162">
                  <c:v>2.0893235120720277E-2</c:v>
                </c:pt>
                <c:pt idx="3163">
                  <c:v>2.0893234439984809E-2</c:v>
                </c:pt>
                <c:pt idx="3164">
                  <c:v>2.0893233761007934E-2</c:v>
                </c:pt>
                <c:pt idx="3165">
                  <c:v>2.0893233083949525E-2</c:v>
                </c:pt>
                <c:pt idx="3166">
                  <c:v>2.0893232408809581E-2</c:v>
                </c:pt>
                <c:pt idx="3167">
                  <c:v>2.0893231735268358E-2</c:v>
                </c:pt>
                <c:pt idx="3168">
                  <c:v>2.0893231063725537E-2</c:v>
                </c:pt>
                <c:pt idx="3169">
                  <c:v>2.0893230394021245E-2</c:v>
                </c:pt>
                <c:pt idx="3170">
                  <c:v>2.0893229726315354E-2</c:v>
                </c:pt>
                <c:pt idx="3171">
                  <c:v>2.0893228965324084E-2</c:v>
                </c:pt>
                <c:pt idx="3172">
                  <c:v>2.0893228301375188E-2</c:v>
                </c:pt>
                <c:pt idx="3173">
                  <c:v>2.0893227733749242E-2</c:v>
                </c:pt>
                <c:pt idx="3174">
                  <c:v>2.0893227073397469E-2</c:v>
                </c:pt>
                <c:pt idx="3175">
                  <c:v>2.0893226414724353E-2</c:v>
                </c:pt>
                <c:pt idx="3176">
                  <c:v>2.0893225757889766E-2</c:v>
                </c:pt>
                <c:pt idx="3177">
                  <c:v>2.0893225103053581E-2</c:v>
                </c:pt>
                <c:pt idx="3178">
                  <c:v>2.0893224356770546E-2</c:v>
                </c:pt>
                <c:pt idx="3179">
                  <c:v>2.0893223798736926E-2</c:v>
                </c:pt>
                <c:pt idx="3180">
                  <c:v>2.0893223149176521E-2</c:v>
                </c:pt>
                <c:pt idx="3181">
                  <c:v>2.0893222501774389E-2</c:v>
                </c:pt>
                <c:pt idx="3182">
                  <c:v>2.0893221764044512E-2</c:v>
                </c:pt>
                <c:pt idx="3183">
                  <c:v>2.0893221212325841E-2</c:v>
                </c:pt>
                <c:pt idx="3184">
                  <c:v>2.0893220570279425E-2</c:v>
                </c:pt>
                <c:pt idx="3185">
                  <c:v>2.0893219930071538E-2</c:v>
                </c:pt>
                <c:pt idx="3186">
                  <c:v>2.0893219291782117E-2</c:v>
                </c:pt>
                <c:pt idx="3187">
                  <c:v>2.0893218655251289E-2</c:v>
                </c:pt>
                <c:pt idx="3188">
                  <c:v>2.0893218020718862E-2</c:v>
                </c:pt>
                <c:pt idx="3189">
                  <c:v>2.0893823539434031E-2</c:v>
                </c:pt>
                <c:pt idx="3190">
                  <c:v>2.089321666708166E-2</c:v>
                </c:pt>
                <c:pt idx="3191">
                  <c:v>2.0893216038304629E-2</c:v>
                </c:pt>
                <c:pt idx="3192">
                  <c:v>2.0893215411206256E-2</c:v>
                </c:pt>
                <c:pt idx="3193">
                  <c:v>2.0893214786186221E-2</c:v>
                </c:pt>
                <c:pt idx="3194">
                  <c:v>2.0893214162924778E-2</c:v>
                </c:pt>
                <c:pt idx="3195">
                  <c:v>2.0893213541501865E-2</c:v>
                </c:pt>
                <c:pt idx="3196">
                  <c:v>2.0893212921837545E-2</c:v>
                </c:pt>
                <c:pt idx="3197">
                  <c:v>2.0893212304171627E-2</c:v>
                </c:pt>
                <c:pt idx="3198">
                  <c:v>2.0893211688344238E-2</c:v>
                </c:pt>
                <c:pt idx="3199">
                  <c:v>2.0893211074275442E-2</c:v>
                </c:pt>
                <c:pt idx="3200">
                  <c:v>2.0893210462125111E-2</c:v>
                </c:pt>
                <c:pt idx="3201">
                  <c:v>2.0893209851733374E-2</c:v>
                </c:pt>
                <c:pt idx="3202">
                  <c:v>2.0893209069638985E-2</c:v>
                </c:pt>
                <c:pt idx="3203">
                  <c:v>2.0893208463643731E-2</c:v>
                </c:pt>
                <c:pt idx="3204">
                  <c:v>2.0893207859327134E-2</c:v>
                </c:pt>
                <c:pt idx="3205">
                  <c:v>2.0893207256769131E-2</c:v>
                </c:pt>
                <c:pt idx="3206">
                  <c:v>2.0893206656289465E-2</c:v>
                </c:pt>
                <c:pt idx="3207">
                  <c:v>2.0893206057488456E-2</c:v>
                </c:pt>
                <c:pt idx="3208">
                  <c:v>2.0893205460685849E-2</c:v>
                </c:pt>
                <c:pt idx="3209">
                  <c:v>2.0893204865481962E-2</c:v>
                </c:pt>
                <c:pt idx="3210">
                  <c:v>2.089320427243635E-2</c:v>
                </c:pt>
                <c:pt idx="3211">
                  <c:v>2.0893203680989458E-2</c:v>
                </c:pt>
                <c:pt idx="3212">
                  <c:v>2.0893203091461032E-2</c:v>
                </c:pt>
                <c:pt idx="3213">
                  <c:v>2.0893202503851072E-2</c:v>
                </c:pt>
                <c:pt idx="3214">
                  <c:v>2.089320191807964E-2</c:v>
                </c:pt>
                <c:pt idx="3215">
                  <c:v>2.0895020137274845E-2</c:v>
                </c:pt>
                <c:pt idx="3216">
                  <c:v>2.0893200751892493E-2</c:v>
                </c:pt>
                <c:pt idx="3217">
                  <c:v>2.089320017163665E-2</c:v>
                </c:pt>
                <c:pt idx="3218">
                  <c:v>2.0893199593219336E-2</c:v>
                </c:pt>
                <c:pt idx="3219">
                  <c:v>2.0893199016640551E-2</c:v>
                </c:pt>
                <c:pt idx="3220">
                  <c:v>2.089319844182036E-2</c:v>
                </c:pt>
                <c:pt idx="3221">
                  <c:v>2.089319786899857E-2</c:v>
                </c:pt>
                <c:pt idx="3222">
                  <c:v>2.0893197298015309E-2</c:v>
                </c:pt>
                <c:pt idx="3223">
                  <c:v>2.0893196728710706E-2</c:v>
                </c:pt>
                <c:pt idx="3224">
                  <c:v>2.0893196161324568E-2</c:v>
                </c:pt>
                <c:pt idx="3225">
                  <c:v>2.0893195595936831E-2</c:v>
                </c:pt>
                <c:pt idx="3226">
                  <c:v>2.0893195032227752E-2</c:v>
                </c:pt>
                <c:pt idx="3227">
                  <c:v>2.0893194470437138E-2</c:v>
                </c:pt>
                <c:pt idx="3228">
                  <c:v>2.0893193910485053E-2</c:v>
                </c:pt>
                <c:pt idx="3229">
                  <c:v>2.0893193352371497E-2</c:v>
                </c:pt>
                <c:pt idx="3230">
                  <c:v>2.0893192796016535E-2</c:v>
                </c:pt>
                <c:pt idx="3231">
                  <c:v>2.0893192241659975E-2</c:v>
                </c:pt>
                <c:pt idx="3232">
                  <c:v>2.0893191689141943E-2</c:v>
                </c:pt>
                <c:pt idx="3233">
                  <c:v>2.0893191138302569E-2</c:v>
                </c:pt>
                <c:pt idx="3234">
                  <c:v>2.0893190589381661E-2</c:v>
                </c:pt>
                <c:pt idx="3235">
                  <c:v>2.0893190042379217E-2</c:v>
                </c:pt>
                <c:pt idx="3236">
                  <c:v>2.089440193565828E-2</c:v>
                </c:pt>
                <c:pt idx="3237">
                  <c:v>2.0893188953809982E-2</c:v>
                </c:pt>
                <c:pt idx="3238">
                  <c:v>2.0893188412403063E-2</c:v>
                </c:pt>
                <c:pt idx="3239">
                  <c:v>2.0893187872674801E-2</c:v>
                </c:pt>
                <c:pt idx="3240">
                  <c:v>2.0893187028310223E-2</c:v>
                </c:pt>
                <c:pt idx="3241">
                  <c:v>2.089439923970815E-2</c:v>
                </c:pt>
                <c:pt idx="3242">
                  <c:v>2.0893186264760999E-2</c:v>
                </c:pt>
                <c:pt idx="3243">
                  <c:v>2.0893185732546726E-2</c:v>
                </c:pt>
                <c:pt idx="3244">
                  <c:v>2.0893185202091047E-2</c:v>
                </c:pt>
                <c:pt idx="3245">
                  <c:v>2.0893184673393961E-2</c:v>
                </c:pt>
                <c:pt idx="3246">
                  <c:v>2.0893184146775212E-2</c:v>
                </c:pt>
                <c:pt idx="3247">
                  <c:v>2.0893183621915057E-2</c:v>
                </c:pt>
                <c:pt idx="3248">
                  <c:v>2.0893183098893431E-2</c:v>
                </c:pt>
                <c:pt idx="3249">
                  <c:v>2.0893182577630398E-2</c:v>
                </c:pt>
                <c:pt idx="3250">
                  <c:v>2.0893182058285831E-2</c:v>
                </c:pt>
                <c:pt idx="3251">
                  <c:v>2.0893181540779793E-2</c:v>
                </c:pt>
                <c:pt idx="3252">
                  <c:v>2.0893181025112284E-2</c:v>
                </c:pt>
                <c:pt idx="3253">
                  <c:v>2.0893180511363241E-2</c:v>
                </c:pt>
                <c:pt idx="3254">
                  <c:v>2.0893179999372791E-2</c:v>
                </c:pt>
                <c:pt idx="3255">
                  <c:v>2.0893179489300806E-2</c:v>
                </c:pt>
                <c:pt idx="3256">
                  <c:v>2.0895604115336752E-2</c:v>
                </c:pt>
                <c:pt idx="3257">
                  <c:v>2.0893178474592489E-2</c:v>
                </c:pt>
                <c:pt idx="3258">
                  <c:v>2.0893177969956156E-2</c:v>
                </c:pt>
                <c:pt idx="3259">
                  <c:v>2.0893177467158353E-2</c:v>
                </c:pt>
                <c:pt idx="3260">
                  <c:v>2.0893176966438887E-2</c:v>
                </c:pt>
                <c:pt idx="3261">
                  <c:v>2.0893176467318142E-2</c:v>
                </c:pt>
                <c:pt idx="3262">
                  <c:v>2.0893175970115863E-2</c:v>
                </c:pt>
                <c:pt idx="3263">
                  <c:v>2.0893175474752113E-2</c:v>
                </c:pt>
                <c:pt idx="3264">
                  <c:v>2.0893174981226892E-2</c:v>
                </c:pt>
                <c:pt idx="3265">
                  <c:v>2.0893174489620137E-2</c:v>
                </c:pt>
                <c:pt idx="3266">
                  <c:v>2.0893173999851911E-2</c:v>
                </c:pt>
                <c:pt idx="3267">
                  <c:v>2.0894992330837692E-2</c:v>
                </c:pt>
                <c:pt idx="3268">
                  <c:v>2.0893173025751111E-2</c:v>
                </c:pt>
                <c:pt idx="3269">
                  <c:v>2.0893172541418537E-2</c:v>
                </c:pt>
                <c:pt idx="3270">
                  <c:v>2.0893172059004428E-2</c:v>
                </c:pt>
                <c:pt idx="3271">
                  <c:v>2.0893171578508785E-2</c:v>
                </c:pt>
                <c:pt idx="3272">
                  <c:v>2.0893171099771735E-2</c:v>
                </c:pt>
                <c:pt idx="3273">
                  <c:v>2.0893170622793278E-2</c:v>
                </c:pt>
                <c:pt idx="3274">
                  <c:v>2.0893170147733287E-2</c:v>
                </c:pt>
                <c:pt idx="3275">
                  <c:v>2.0893169674591761E-2</c:v>
                </c:pt>
                <c:pt idx="3276">
                  <c:v>2.08931692033687E-2</c:v>
                </c:pt>
                <c:pt idx="3277">
                  <c:v>2.0893168733904233E-2</c:v>
                </c:pt>
                <c:pt idx="3278">
                  <c:v>2.0893168266038487E-2</c:v>
                </c:pt>
                <c:pt idx="3279">
                  <c:v>2.0893167800331014E-2</c:v>
                </c:pt>
                <c:pt idx="3280">
                  <c:v>2.0893167336382135E-2</c:v>
                </c:pt>
                <c:pt idx="3281">
                  <c:v>2.0893166874271785E-2</c:v>
                </c:pt>
                <c:pt idx="3282">
                  <c:v>2.08931664140799E-2</c:v>
                </c:pt>
                <c:pt idx="3283">
                  <c:v>2.0893165955646609E-2</c:v>
                </c:pt>
                <c:pt idx="3284">
                  <c:v>2.0893165499051847E-2</c:v>
                </c:pt>
                <c:pt idx="3285">
                  <c:v>2.0893165044215678E-2</c:v>
                </c:pt>
                <c:pt idx="3286">
                  <c:v>2.0893164591457847E-2</c:v>
                </c:pt>
                <c:pt idx="3287">
                  <c:v>2.0893164140458609E-2</c:v>
                </c:pt>
                <c:pt idx="3288">
                  <c:v>2.0894376154121375E-2</c:v>
                </c:pt>
                <c:pt idx="3289">
                  <c:v>2.0893163243895785E-2</c:v>
                </c:pt>
                <c:pt idx="3290">
                  <c:v>2.0893162798332199E-2</c:v>
                </c:pt>
                <c:pt idx="3291">
                  <c:v>2.0893162354687078E-2</c:v>
                </c:pt>
                <c:pt idx="3292">
                  <c:v>2.0895587062305765E-2</c:v>
                </c:pt>
                <c:pt idx="3293">
                  <c:v>2.0894980300121269E-2</c:v>
                </c:pt>
                <c:pt idx="3294">
                  <c:v>2.0893161034782892E-2</c:v>
                </c:pt>
                <c:pt idx="3295">
                  <c:v>2.0893160598571825E-2</c:v>
                </c:pt>
                <c:pt idx="3296">
                  <c:v>2.0893160164199287E-2</c:v>
                </c:pt>
                <c:pt idx="3297">
                  <c:v>2.0893159731585342E-2</c:v>
                </c:pt>
                <c:pt idx="3298">
                  <c:v>2.0893159300889863E-2</c:v>
                </c:pt>
                <c:pt idx="3299">
                  <c:v>2.0893158871952977E-2</c:v>
                </c:pt>
                <c:pt idx="3300">
                  <c:v>2.0893158445014492E-2</c:v>
                </c:pt>
                <c:pt idx="3301">
                  <c:v>2.0893158019754665E-2</c:v>
                </c:pt>
                <c:pt idx="3302">
                  <c:v>2.0893157596493239E-2</c:v>
                </c:pt>
                <c:pt idx="3303">
                  <c:v>2.0893157174910471E-2</c:v>
                </c:pt>
                <c:pt idx="3304">
                  <c:v>2.0893156755406039E-2</c:v>
                </c:pt>
                <c:pt idx="3305">
                  <c:v>2.0893156337580265E-2</c:v>
                </c:pt>
                <c:pt idx="3306">
                  <c:v>2.0893155921513085E-2</c:v>
                </c:pt>
                <c:pt idx="3307">
                  <c:v>2.0895580663280455E-2</c:v>
                </c:pt>
                <c:pt idx="3308">
                  <c:v>2.0893155095134119E-2</c:v>
                </c:pt>
                <c:pt idx="3309">
                  <c:v>2.0893154684742399E-2</c:v>
                </c:pt>
                <c:pt idx="3310">
                  <c:v>2.0893154276109271E-2</c:v>
                </c:pt>
                <c:pt idx="3311">
                  <c:v>2.0893153869474546E-2</c:v>
                </c:pt>
                <c:pt idx="3312">
                  <c:v>2.0893153464678349E-2</c:v>
                </c:pt>
                <c:pt idx="3313">
                  <c:v>2.0893153061640746E-2</c:v>
                </c:pt>
                <c:pt idx="3314">
                  <c:v>2.0893152660361736E-2</c:v>
                </c:pt>
                <c:pt idx="3315">
                  <c:v>2.0893152261081127E-2</c:v>
                </c:pt>
                <c:pt idx="3316">
                  <c:v>2.0893151863479176E-2</c:v>
                </c:pt>
                <c:pt idx="3317">
                  <c:v>2.089315146779569E-2</c:v>
                </c:pt>
                <c:pt idx="3318">
                  <c:v>2.0893151074030669E-2</c:v>
                </c:pt>
                <c:pt idx="3319">
                  <c:v>2.089315068226405E-2</c:v>
                </c:pt>
                <c:pt idx="3320">
                  <c:v>2.0893150292096152E-2</c:v>
                </c:pt>
                <c:pt idx="3321">
                  <c:v>2.0893149903766783E-2</c:v>
                </c:pt>
                <c:pt idx="3322">
                  <c:v>2.0893149517435816E-2</c:v>
                </c:pt>
                <c:pt idx="3323">
                  <c:v>2.0893149132863442E-2</c:v>
                </c:pt>
                <c:pt idx="3324">
                  <c:v>2.0893148750129598E-2</c:v>
                </c:pt>
                <c:pt idx="3325">
                  <c:v>2.0893148369234282E-2</c:v>
                </c:pt>
                <c:pt idx="3326">
                  <c:v>2.0893147990177496E-2</c:v>
                </c:pt>
                <c:pt idx="3327">
                  <c:v>2.0893147613119112E-2</c:v>
                </c:pt>
                <c:pt idx="3328">
                  <c:v>2.0893147237579512E-2</c:v>
                </c:pt>
                <c:pt idx="3329">
                  <c:v>2.0893146864198187E-2</c:v>
                </c:pt>
                <c:pt idx="3330">
                  <c:v>2.0893146492575454E-2</c:v>
                </c:pt>
                <c:pt idx="3331">
                  <c:v>2.0893146122711315E-2</c:v>
                </c:pt>
                <c:pt idx="3332">
                  <c:v>2.0893145754765641E-2</c:v>
                </c:pt>
                <c:pt idx="3333">
                  <c:v>2.0893145388818368E-2</c:v>
                </c:pt>
                <c:pt idx="3334">
                  <c:v>2.0893145024389881E-2</c:v>
                </c:pt>
                <c:pt idx="3335">
                  <c:v>2.0893144662039731E-2</c:v>
                </c:pt>
                <c:pt idx="3336">
                  <c:v>2.0893144301448174E-2</c:v>
                </c:pt>
                <c:pt idx="3337">
                  <c:v>2.0893143942855019E-2</c:v>
                </c:pt>
                <c:pt idx="3338">
                  <c:v>2.089496242775768E-2</c:v>
                </c:pt>
                <c:pt idx="3339">
                  <c:v>2.0893143230864553E-2</c:v>
                </c:pt>
                <c:pt idx="3340">
                  <c:v>2.0894355365603801E-2</c:v>
                </c:pt>
                <c:pt idx="3341">
                  <c:v>2.0893142526388075E-2</c:v>
                </c:pt>
                <c:pt idx="3342">
                  <c:v>2.0893142176907631E-2</c:v>
                </c:pt>
                <c:pt idx="3343">
                  <c:v>2.089314182918578E-2</c:v>
                </c:pt>
                <c:pt idx="3344">
                  <c:v>2.089314148346233E-2</c:v>
                </c:pt>
                <c:pt idx="3345">
                  <c:v>2.0894959934771862E-2</c:v>
                </c:pt>
                <c:pt idx="3346">
                  <c:v>2.0894353288278822E-2</c:v>
                </c:pt>
                <c:pt idx="3347">
                  <c:v>2.0894959253636713E-2</c:v>
                </c:pt>
                <c:pt idx="3348">
                  <c:v>2.0894352610580924E-2</c:v>
                </c:pt>
                <c:pt idx="3349">
                  <c:v>2.0894352274529737E-2</c:v>
                </c:pt>
                <c:pt idx="3350">
                  <c:v>2.089435194031708E-2</c:v>
                </c:pt>
                <c:pt idx="3351">
                  <c:v>2.0894351607916306E-2</c:v>
                </c:pt>
                <c:pt idx="3352">
                  <c:v>2.0894957583033058E-2</c:v>
                </c:pt>
                <c:pt idx="3353">
                  <c:v>2.0894350948683638E-2</c:v>
                </c:pt>
                <c:pt idx="3354">
                  <c:v>2.0894350621878388E-2</c:v>
                </c:pt>
                <c:pt idx="3355">
                  <c:v>2.0894350296885023E-2</c:v>
                </c:pt>
                <c:pt idx="3356">
                  <c:v>2.0894349973703541E-2</c:v>
                </c:pt>
                <c:pt idx="3357">
                  <c:v>2.0893136927426781E-2</c:v>
                </c:pt>
                <c:pt idx="3358">
                  <c:v>2.0894349332909457E-2</c:v>
                </c:pt>
                <c:pt idx="3359">
                  <c:v>2.0894349015323499E-2</c:v>
                </c:pt>
                <c:pt idx="3360">
                  <c:v>2.0894348699576071E-2</c:v>
                </c:pt>
                <c:pt idx="3361">
                  <c:v>2.0894348385693817E-2</c:v>
                </c:pt>
                <c:pt idx="3362">
                  <c:v>2.0894954380414887E-2</c:v>
                </c:pt>
                <c:pt idx="3363">
                  <c:v>2.0894347763391607E-2</c:v>
                </c:pt>
                <c:pt idx="3364">
                  <c:v>2.0894347455051587E-2</c:v>
                </c:pt>
                <c:pt idx="3365">
                  <c:v>2.0894347148496806E-2</c:v>
                </c:pt>
                <c:pt idx="3366">
                  <c:v>2.0894953151078255E-2</c:v>
                </c:pt>
                <c:pt idx="3367">
                  <c:v>2.0894346540982767E-2</c:v>
                </c:pt>
                <c:pt idx="3368">
                  <c:v>2.0894346240023509E-2</c:v>
                </c:pt>
                <c:pt idx="3369">
                  <c:v>2.089434594084949E-2</c:v>
                </c:pt>
                <c:pt idx="3370">
                  <c:v>2.0894345643567291E-2</c:v>
                </c:pt>
                <c:pt idx="3371">
                  <c:v>2.0894345348123622E-2</c:v>
                </c:pt>
                <c:pt idx="3372">
                  <c:v>2.0894345054518482E-2</c:v>
                </c:pt>
                <c:pt idx="3373">
                  <c:v>2.0894344762751871E-2</c:v>
                </c:pt>
                <c:pt idx="3374">
                  <c:v>2.0894344472850435E-2</c:v>
                </c:pt>
                <c:pt idx="3375">
                  <c:v>2.0894344184814173E-2</c:v>
                </c:pt>
                <c:pt idx="3376">
                  <c:v>2.089434389856315E-2</c:v>
                </c:pt>
                <c:pt idx="3377">
                  <c:v>2.0894343614203947E-2</c:v>
                </c:pt>
                <c:pt idx="3378">
                  <c:v>2.0894343331683274E-2</c:v>
                </c:pt>
                <c:pt idx="3379">
                  <c:v>2.0894949359770987E-2</c:v>
                </c:pt>
                <c:pt idx="3380">
                  <c:v>2.0894949081033953E-2</c:v>
                </c:pt>
                <c:pt idx="3381">
                  <c:v>2.089434249520572E-2</c:v>
                </c:pt>
                <c:pt idx="3382">
                  <c:v>2.0894342220065809E-2</c:v>
                </c:pt>
                <c:pt idx="3383">
                  <c:v>2.0894341946791073E-2</c:v>
                </c:pt>
                <c:pt idx="3384">
                  <c:v>2.0894341675354866E-2</c:v>
                </c:pt>
                <c:pt idx="3385">
                  <c:v>2.0894947715166534E-2</c:v>
                </c:pt>
                <c:pt idx="3386">
                  <c:v>2.089434113799804E-2</c:v>
                </c:pt>
                <c:pt idx="3387">
                  <c:v>2.0894340872077422E-2</c:v>
                </c:pt>
                <c:pt idx="3388">
                  <c:v>2.0894340608021977E-2</c:v>
                </c:pt>
                <c:pt idx="3389">
                  <c:v>2.0894340345831708E-2</c:v>
                </c:pt>
                <c:pt idx="3390">
                  <c:v>2.0893127424628233E-2</c:v>
                </c:pt>
                <c:pt idx="3391">
                  <c:v>2.0894339826913466E-2</c:v>
                </c:pt>
                <c:pt idx="3392">
                  <c:v>2.0894339570238785E-2</c:v>
                </c:pt>
                <c:pt idx="3393">
                  <c:v>2.0894339315402632E-2</c:v>
                </c:pt>
                <c:pt idx="3394">
                  <c:v>2.0894339062431655E-2</c:v>
                </c:pt>
                <c:pt idx="3395">
                  <c:v>2.0894338811352497E-2</c:v>
                </c:pt>
                <c:pt idx="3396">
                  <c:v>2.0895551206971064E-2</c:v>
                </c:pt>
                <c:pt idx="3397">
                  <c:v>2.0894944625418077E-2</c:v>
                </c:pt>
                <c:pt idx="3398">
                  <c:v>2.0894338068986329E-2</c:v>
                </c:pt>
                <c:pt idx="3399">
                  <c:v>2.0894944136369276E-2</c:v>
                </c:pt>
                <c:pt idx="3400">
                  <c:v>2.0894337583374778E-2</c:v>
                </c:pt>
                <c:pt idx="3401">
                  <c:v>2.0894337343300151E-2</c:v>
                </c:pt>
                <c:pt idx="3402">
                  <c:v>2.0894337105117344E-2</c:v>
                </c:pt>
                <c:pt idx="3403">
                  <c:v>2.0894336868773067E-2</c:v>
                </c:pt>
                <c:pt idx="3404">
                  <c:v>2.0894942945901551E-2</c:v>
                </c:pt>
                <c:pt idx="3405">
                  <c:v>2.0894336401520164E-2</c:v>
                </c:pt>
                <c:pt idx="3406">
                  <c:v>2.0894336170744765E-2</c:v>
                </c:pt>
                <c:pt idx="3407">
                  <c:v>2.0894335941754605E-2</c:v>
                </c:pt>
                <c:pt idx="3408">
                  <c:v>2.0894335714656265E-2</c:v>
                </c:pt>
                <c:pt idx="3409">
                  <c:v>2.0894335489343163E-2</c:v>
                </c:pt>
                <c:pt idx="3410">
                  <c:v>2.0894335265921882E-2</c:v>
                </c:pt>
                <c:pt idx="3411">
                  <c:v>2.089433504433913E-2</c:v>
                </c:pt>
                <c:pt idx="3412">
                  <c:v>2.0893122144851617E-2</c:v>
                </c:pt>
                <c:pt idx="3413">
                  <c:v>2.0894334606715859E-2</c:v>
                </c:pt>
                <c:pt idx="3414">
                  <c:v>2.0894334390648694E-2</c:v>
                </c:pt>
                <c:pt idx="3415">
                  <c:v>2.0894940489446512E-2</c:v>
                </c:pt>
                <c:pt idx="3416">
                  <c:v>2.089433396410989E-2</c:v>
                </c:pt>
                <c:pt idx="3417">
                  <c:v>2.0894333753611605E-2</c:v>
                </c:pt>
                <c:pt idx="3418">
                  <c:v>2.0894939858291384E-2</c:v>
                </c:pt>
                <c:pt idx="3419">
                  <c:v>2.0894333338157267E-2</c:v>
                </c:pt>
                <c:pt idx="3420">
                  <c:v>2.0894333133147924E-2</c:v>
                </c:pt>
                <c:pt idx="3421">
                  <c:v>2.0894332930057047E-2</c:v>
                </c:pt>
                <c:pt idx="3422">
                  <c:v>2.0894332728751408E-2</c:v>
                </c:pt>
                <c:pt idx="3423">
                  <c:v>2.0894332529337589E-2</c:v>
                </c:pt>
                <c:pt idx="3424">
                  <c:v>2.0894332331788945E-2</c:v>
                </c:pt>
                <c:pt idx="3425">
                  <c:v>2.0894332136052185E-2</c:v>
                </c:pt>
                <c:pt idx="3426">
                  <c:v>2.0894331942127309E-2</c:v>
                </c:pt>
                <c:pt idx="3427">
                  <c:v>2.0894331750094253E-2</c:v>
                </c:pt>
                <c:pt idx="3428">
                  <c:v>2.0894331559899726E-2</c:v>
                </c:pt>
                <c:pt idx="3429">
                  <c:v>2.0894331371570374E-2</c:v>
                </c:pt>
                <c:pt idx="3430">
                  <c:v>2.0894331185052906E-2</c:v>
                </c:pt>
                <c:pt idx="3431">
                  <c:v>2.0894937315325546E-2</c:v>
                </c:pt>
                <c:pt idx="3432">
                  <c:v>2.0894937132611702E-2</c:v>
                </c:pt>
                <c:pt idx="3433">
                  <c:v>2.0894330636611613E-2</c:v>
                </c:pt>
                <c:pt idx="3434">
                  <c:v>2.0894330457528199E-2</c:v>
                </c:pt>
                <c:pt idx="3435">
                  <c:v>2.0894330280230022E-2</c:v>
                </c:pt>
                <c:pt idx="3436">
                  <c:v>2.0894330104823666E-2</c:v>
                </c:pt>
                <c:pt idx="3437">
                  <c:v>2.0894936246880214E-2</c:v>
                </c:pt>
                <c:pt idx="3438">
                  <c:v>2.0894329759473251E-2</c:v>
                </c:pt>
                <c:pt idx="3439">
                  <c:v>2.0894329589635774E-2</c:v>
                </c:pt>
                <c:pt idx="3440">
                  <c:v>2.0894329421583535E-2</c:v>
                </c:pt>
                <c:pt idx="3441">
                  <c:v>2.0894329255396471E-2</c:v>
                </c:pt>
                <c:pt idx="3442">
                  <c:v>2.0894935407291815E-2</c:v>
                </c:pt>
                <c:pt idx="3443">
                  <c:v>2.0894328928564576E-2</c:v>
                </c:pt>
                <c:pt idx="3444">
                  <c:v>2.0894328767946391E-2</c:v>
                </c:pt>
                <c:pt idx="3445">
                  <c:v>2.0894328609086799E-2</c:v>
                </c:pt>
                <c:pt idx="3446">
                  <c:v>2.0894328452172317E-2</c:v>
                </c:pt>
                <c:pt idx="3447">
                  <c:v>2.0894328297043074E-2</c:v>
                </c:pt>
                <c:pt idx="3448">
                  <c:v>2.0894328143779006E-2</c:v>
                </c:pt>
                <c:pt idx="3449">
                  <c:v>2.0893721634309692E-2</c:v>
                </c:pt>
                <c:pt idx="3450">
                  <c:v>2.0893115215034896E-2</c:v>
                </c:pt>
                <c:pt idx="3451">
                  <c:v>2.089311506795255E-2</c:v>
                </c:pt>
                <c:pt idx="3452">
                  <c:v>2.0893114902005294E-2</c:v>
                </c:pt>
                <c:pt idx="3453">
                  <c:v>2.0893114779063637E-2</c:v>
                </c:pt>
                <c:pt idx="3454">
                  <c:v>2.0893114637496879E-2</c:v>
                </c:pt>
                <c:pt idx="3455">
                  <c:v>2.0893114497688714E-2</c:v>
                </c:pt>
                <c:pt idx="3456">
                  <c:v>2.0893114340134744E-2</c:v>
                </c:pt>
                <c:pt idx="3457">
                  <c:v>2.0893114223667908E-2</c:v>
                </c:pt>
                <c:pt idx="3458">
                  <c:v>2.0893114089375331E-2</c:v>
                </c:pt>
                <c:pt idx="3459">
                  <c:v>2.0893113956921283E-2</c:v>
                </c:pt>
                <c:pt idx="3460">
                  <c:v>2.0893113826305765E-2</c:v>
                </c:pt>
                <c:pt idx="3461">
                  <c:v>2.0893113697608712E-2</c:v>
                </c:pt>
                <c:pt idx="3462">
                  <c:v>2.0893113570830124E-2</c:v>
                </c:pt>
                <c:pt idx="3463">
                  <c:v>2.0893113410398456E-2</c:v>
                </c:pt>
                <c:pt idx="3464">
                  <c:v>2.0893113322628665E-2</c:v>
                </c:pt>
                <c:pt idx="3465">
                  <c:v>2.0893113201285729E-2</c:v>
                </c:pt>
                <c:pt idx="3466">
                  <c:v>2.0893113081861259E-2</c:v>
                </c:pt>
                <c:pt idx="3467">
                  <c:v>2.0893112947488746E-2</c:v>
                </c:pt>
                <c:pt idx="3468">
                  <c:v>2.0893112848368034E-2</c:v>
                </c:pt>
                <c:pt idx="3469">
                  <c:v>2.089311273429928E-2</c:v>
                </c:pt>
                <c:pt idx="3470">
                  <c:v>2.0893112606481523E-2</c:v>
                </c:pt>
                <c:pt idx="3471">
                  <c:v>2.0893112511997103E-2</c:v>
                </c:pt>
                <c:pt idx="3472">
                  <c:v>2.0893112403683745E-2</c:v>
                </c:pt>
                <c:pt idx="3473">
                  <c:v>2.0893112297049043E-2</c:v>
                </c:pt>
                <c:pt idx="3474">
                  <c:v>2.0893112192332808E-2</c:v>
                </c:pt>
                <c:pt idx="3475">
                  <c:v>2.0893112089455101E-2</c:v>
                </c:pt>
                <c:pt idx="3476">
                  <c:v>2.089311198849586E-2</c:v>
                </c:pt>
                <c:pt idx="3477">
                  <c:v>2.0893111889295213E-2</c:v>
                </c:pt>
                <c:pt idx="3478">
                  <c:v>2.0893111791933094E-2</c:v>
                </c:pt>
                <c:pt idx="3479">
                  <c:v>2.0893111696409505E-2</c:v>
                </c:pt>
                <c:pt idx="3480">
                  <c:v>2.0893111602884318E-2</c:v>
                </c:pt>
                <c:pt idx="3481">
                  <c:v>2.089311151119766E-2</c:v>
                </c:pt>
                <c:pt idx="3482">
                  <c:v>2.0893111421109722E-2</c:v>
                </c:pt>
                <c:pt idx="3483">
                  <c:v>2.0893111320550162E-2</c:v>
                </c:pt>
                <c:pt idx="3484">
                  <c:v>2.08931112346189E-2</c:v>
                </c:pt>
                <c:pt idx="3485">
                  <c:v>2.0893111162356703E-2</c:v>
                </c:pt>
                <c:pt idx="3486">
                  <c:v>2.0893111079782756E-2</c:v>
                </c:pt>
                <c:pt idx="3487">
                  <c:v>2.0893110999127273E-2</c:v>
                </c:pt>
                <c:pt idx="3488">
                  <c:v>2.089311092031032E-2</c:v>
                </c:pt>
                <c:pt idx="3489">
                  <c:v>2.0893110843251961E-2</c:v>
                </c:pt>
                <c:pt idx="3490">
                  <c:v>2.0893110757480571E-2</c:v>
                </c:pt>
                <c:pt idx="3491">
                  <c:v>2.0893110694810701E-2</c:v>
                </c:pt>
                <c:pt idx="3492">
                  <c:v>2.089311062326793E-2</c:v>
                </c:pt>
                <c:pt idx="3493">
                  <c:v>2.0893110553563687E-2</c:v>
                </c:pt>
                <c:pt idx="3494">
                  <c:v>2.089311047626552E-2</c:v>
                </c:pt>
                <c:pt idx="3495">
                  <c:v>2.0893110419910599E-2</c:v>
                </c:pt>
                <c:pt idx="3496">
                  <c:v>2.0893110355721944E-2</c:v>
                </c:pt>
                <c:pt idx="3497">
                  <c:v>2.0893110293531691E-2</c:v>
                </c:pt>
                <c:pt idx="3498">
                  <c:v>2.0893110233179968E-2</c:v>
                </c:pt>
                <c:pt idx="3499">
                  <c:v>2.0893110174666774E-2</c:v>
                </c:pt>
                <c:pt idx="3500">
                  <c:v>2.0893110117832236E-2</c:v>
                </c:pt>
                <c:pt idx="3501">
                  <c:v>2.0893716332111012E-2</c:v>
                </c:pt>
                <c:pt idx="3502">
                  <c:v>2.0893110002484505E-2</c:v>
                </c:pt>
                <c:pt idx="3503">
                  <c:v>2.0893109951725108E-2</c:v>
                </c:pt>
                <c:pt idx="3504">
                  <c:v>2.0893109902644369E-2</c:v>
                </c:pt>
                <c:pt idx="3505">
                  <c:v>2.0893109855482095E-2</c:v>
                </c:pt>
                <c:pt idx="3506">
                  <c:v>2.0893109810078414E-2</c:v>
                </c:pt>
                <c:pt idx="3507">
                  <c:v>2.0893109766593199E-2</c:v>
                </c:pt>
                <c:pt idx="3508">
                  <c:v>2.0893109724866576E-2</c:v>
                </c:pt>
                <c:pt idx="3509">
                  <c:v>2.0893109684978484E-2</c:v>
                </c:pt>
                <c:pt idx="3510">
                  <c:v>2.089310964692892E-2</c:v>
                </c:pt>
                <c:pt idx="3511">
                  <c:v>2.0893109610957694E-2</c:v>
                </c:pt>
                <c:pt idx="3512">
                  <c:v>2.0893109576585189E-2</c:v>
                </c:pt>
                <c:pt idx="3513">
                  <c:v>2.0893109544211086E-2</c:v>
                </c:pt>
                <c:pt idx="3514">
                  <c:v>2.0893109513595576E-2</c:v>
                </c:pt>
                <c:pt idx="3515">
                  <c:v>2.0893109484818595E-2</c:v>
                </c:pt>
                <c:pt idx="3516">
                  <c:v>2.0893109457880144E-2</c:v>
                </c:pt>
                <c:pt idx="3517">
                  <c:v>2.0893109426145529E-2</c:v>
                </c:pt>
                <c:pt idx="3518">
                  <c:v>2.0893109403443688E-2</c:v>
                </c:pt>
                <c:pt idx="3519">
                  <c:v>2.0893109382580377E-2</c:v>
                </c:pt>
                <c:pt idx="3520">
                  <c:v>2.0893109363555595E-2</c:v>
                </c:pt>
                <c:pt idx="3521">
                  <c:v>2.0893109346369343E-2</c:v>
                </c:pt>
                <c:pt idx="3522">
                  <c:v>2.0893109331101556E-2</c:v>
                </c:pt>
                <c:pt idx="3523">
                  <c:v>2.0893109317672298E-2</c:v>
                </c:pt>
                <c:pt idx="3524">
                  <c:v>2.089310930608157E-2</c:v>
                </c:pt>
                <c:pt idx="3525">
                  <c:v>2.0893109296249435E-2</c:v>
                </c:pt>
                <c:pt idx="3526">
                  <c:v>2.0893109288335765E-2</c:v>
                </c:pt>
                <c:pt idx="3527">
                  <c:v>2.0894928193342377E-2</c:v>
                </c:pt>
                <c:pt idx="3528">
                  <c:v>2.0893109278024014E-2</c:v>
                </c:pt>
                <c:pt idx="3529">
                  <c:v>2.0893109275625932E-2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38784"/>
        <c:axId val="537640320"/>
      </c:lineChart>
      <c:dateAx>
        <c:axId val="53763878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403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7640320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76387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F3L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5404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7">
          <cell r="D7" t="str">
            <v>3W</v>
          </cell>
        </row>
      </sheetData>
      <sheetData sheetId="8">
        <row r="4">
          <cell r="I4" t="str">
            <v>Convexity Object</v>
          </cell>
        </row>
        <row r="7">
          <cell r="D7" t="str">
            <v>U6</v>
          </cell>
        </row>
      </sheetData>
      <sheetData sheetId="9">
        <row r="7">
          <cell r="D7" t="str">
            <v>X1S</v>
          </cell>
        </row>
      </sheetData>
      <sheetData sheetId="10">
        <row r="7">
          <cell r="D7" t="str">
            <v>3L</v>
          </cell>
        </row>
      </sheetData>
      <sheetData sheetId="11">
        <row r="7">
          <cell r="D7">
            <v>12</v>
          </cell>
        </row>
      </sheetData>
      <sheetData sheetId="12">
        <row r="7">
          <cell r="D7" t="str">
            <v>1L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Quote ID</v>
          </cell>
        </row>
      </sheetData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/>
      <c r="E4" s="8"/>
      <c r="G4" s="6"/>
      <c r="H4" s="148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35</v>
      </c>
      <c r="J5" s="23">
        <f>COUNTA(_xll.ohPack(_xll.ohFilter(Check1M,Flag1M)))</f>
        <v>14</v>
      </c>
      <c r="K5" s="23">
        <f>COUNTA(_xll.ohPack(_xll.ohFilter(Check3M,Flag3M)))</f>
        <v>68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42571</v>
      </c>
      <c r="E6" s="8"/>
      <c r="G6" s="6"/>
      <c r="H6" s="29" t="s">
        <v>31</v>
      </c>
      <c r="I6" s="17">
        <f>COUNTIF(CheckON,TRUE)</f>
        <v>35</v>
      </c>
      <c r="J6" s="17">
        <f>COUNTIF(Check1M,"=TRUE")</f>
        <v>14</v>
      </c>
      <c r="K6" s="17">
        <f>COUNTIF(Check3M,TRUE)</f>
        <v>44</v>
      </c>
      <c r="L6" s="17">
        <f>COUNTIF(Check6M,TRUE)</f>
        <v>13</v>
      </c>
      <c r="M6" s="17">
        <f>COUNTIF(Check1Y,TRUE)</f>
        <v>7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5404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24</v>
      </c>
      <c r="L7" s="121">
        <f>L5-L6</f>
        <v>0</v>
      </c>
      <c r="M7" s="121">
        <f>M5-M6</f>
        <v>5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obj_00392#0002</v>
      </c>
      <c r="K21" s="56" t="str">
        <f>_xll.qlLibor(,Currency,"ON",K$4,Permanent,Trigger,ObjectOverwrite)</f>
        <v>obj_00390#0002</v>
      </c>
      <c r="L21" s="56" t="str">
        <f>_xll.qlLibor(,Currency,"ON",L$4,Permanent,Trigger,ObjectOverwrite)</f>
        <v>obj_00391#0002</v>
      </c>
      <c r="M21" s="56" t="str">
        <f>_xll.qlLibor(,Currency,"ON",M$4,Permanent,Trigger,ObjectOverwrite)</f>
        <v>obj_0038f#0002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28">
        <v>2.999999999999997E-4</v>
      </c>
      <c r="E27" s="8"/>
    </row>
    <row r="28" spans="1:14" x14ac:dyDescent="0.25">
      <c r="B28" s="6"/>
      <c r="C28" s="27" t="s">
        <v>156</v>
      </c>
      <c r="D28" s="144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45"/>
      <c r="E29" s="8"/>
    </row>
    <row r="30" spans="1:14" x14ac:dyDescent="0.25">
      <c r="B30" s="6"/>
      <c r="C30" s="27" t="s">
        <v>174</v>
      </c>
      <c r="D30" s="144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29">
        <v>2.5000000000000001E-5</v>
      </c>
      <c r="E31" s="8"/>
    </row>
    <row r="32" spans="1:14" x14ac:dyDescent="0.25">
      <c r="B32" s="6"/>
      <c r="C32" s="29" t="s">
        <v>157</v>
      </c>
      <c r="D32" s="129">
        <v>3.9999999999999926E-4</v>
      </c>
      <c r="E32" s="8"/>
    </row>
    <row r="33" spans="2:5" x14ac:dyDescent="0.25">
      <c r="B33" s="6"/>
      <c r="C33" s="32" t="s">
        <v>158</v>
      </c>
      <c r="D33" s="130">
        <v>4.9999999999999936E-4</v>
      </c>
      <c r="E33" s="8"/>
    </row>
    <row r="34" spans="2:5" x14ac:dyDescent="0.25">
      <c r="B34" s="6"/>
      <c r="C34" s="27" t="s">
        <v>166</v>
      </c>
      <c r="D34" s="128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30"/>
      <c r="E35" s="8"/>
    </row>
    <row r="36" spans="2:5" x14ac:dyDescent="0.25">
      <c r="B36" s="6"/>
      <c r="C36" s="27" t="s">
        <v>169</v>
      </c>
      <c r="D36" s="128">
        <v>3.9999999999999812E-4</v>
      </c>
      <c r="E36" s="8"/>
    </row>
    <row r="37" spans="2:5" x14ac:dyDescent="0.25">
      <c r="B37" s="6"/>
      <c r="C37" s="31" t="s">
        <v>170</v>
      </c>
      <c r="D37" s="130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16" priority="1" operator="notEqual">
      <formula>0</formula>
    </cfRule>
    <cfRule type="cellIs" dxfId="15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10.7109375" style="72" customWidth="1"/>
    <col min="15" max="15" width="6" style="72" bestFit="1" customWidth="1"/>
    <col min="16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10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3" width="15.140625" style="72" hidden="1" customWidth="1" outlineLevel="1"/>
    <col min="34" max="34" width="2.7109375" style="72" hidden="1" customWidth="1" outlineLevel="1"/>
    <col min="35" max="35" width="20.7109375" style="72" hidden="1" customWidth="1" outlineLevel="1"/>
    <col min="36" max="36" width="9.140625" style="72" collapsed="1"/>
    <col min="37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9" si="0">EDATE(SettlementDate,$B3)</f>
        <v>42938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3.8268134062402481E-3</v>
      </c>
      <c r="H3" s="63">
        <f t="shared" ref="H3:H9" si="2">ROUNDDOWN(G3*10,2)/10</f>
        <v>3.0000000000000001E-3</v>
      </c>
      <c r="I3" s="92">
        <f>MAX(_xll.ohPack(Data!$F$4:INDEX(FwdON,MATCH(E3+1,SettlementDates,1),1)))</f>
        <v>5.8519054440342444E-3</v>
      </c>
      <c r="J3" s="63">
        <f t="shared" ref="J3:J9" si="3">IF(I3-G3&gt;1%,(QUOTIENT(I3*10000,50)+1)*0.5%,(QUOTIENT(I3*10000,10)+1)*0.1%)</f>
        <v>6.0000000000000001E-3</v>
      </c>
      <c r="K3" s="92">
        <f t="shared" ref="K3:K9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43303</v>
      </c>
      <c r="F4" s="87">
        <f t="shared" si="1"/>
        <v>3</v>
      </c>
      <c r="G4" s="93">
        <f>MIN(_xll.ohPack(Data!$F$4:INDEX(FwdON,MATCH(E4+1,SettlementDates,1),1)))</f>
        <v>3.8268134062402481E-3</v>
      </c>
      <c r="H4" s="64">
        <f t="shared" si="2"/>
        <v>3.0000000000000001E-3</v>
      </c>
      <c r="I4" s="93">
        <f>MAX(_xll.ohPack(Data!$F$4:INDEX(FwdON,MATCH(E4+1,SettlementDates,1),1)))</f>
        <v>7.1826700298682766E-3</v>
      </c>
      <c r="J4" s="64">
        <f t="shared" si="3"/>
        <v>8.0000000000000002E-3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44399</v>
      </c>
      <c r="F5" s="87">
        <f t="shared" si="1"/>
        <v>6</v>
      </c>
      <c r="G5" s="93">
        <f>MIN(_xll.ohPack(Data!$F$4:INDEX(FwdON,MATCH(E5+1,SettlementDates,1),1)))</f>
        <v>3.8268134062402481E-3</v>
      </c>
      <c r="H5" s="64">
        <f t="shared" si="2"/>
        <v>3.0000000000000001E-3</v>
      </c>
      <c r="I5" s="93">
        <f>MAX(_xll.ohPack(Data!$F$4:INDEX(FwdON,MATCH(E5+1,SettlementDates,1),1)))</f>
        <v>1.0712011128761745E-2</v>
      </c>
      <c r="J5" s="64">
        <f t="shared" si="3"/>
        <v>1.0999999999999999E-2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46225</v>
      </c>
      <c r="F6" s="87">
        <f t="shared" si="1"/>
        <v>6</v>
      </c>
      <c r="G6" s="93">
        <f>MIN(_xll.ohPack(Data!$F$4:INDEX(FwdON,MATCH(E6+1,SettlementDates,1),1)))</f>
        <v>3.8268134062402481E-3</v>
      </c>
      <c r="H6" s="64">
        <f t="shared" si="2"/>
        <v>3.0000000000000001E-3</v>
      </c>
      <c r="I6" s="93">
        <f>MAX(_xll.ohPack(Data!$F$4:INDEX(FwdON,MATCH(E6+1,SettlementDates,1),1)))</f>
        <v>1.5816526817298282E-2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49878</v>
      </c>
      <c r="F7" s="87">
        <f t="shared" si="1"/>
        <v>12</v>
      </c>
      <c r="G7" s="93">
        <f>MIN(_xll.ohPack(Data!$F$4:INDEX(FwdON,MATCH(E7+1,SettlementDates,1),1)))</f>
        <v>3.8268134062402481E-3</v>
      </c>
      <c r="H7" s="64">
        <f t="shared" si="2"/>
        <v>3.0000000000000001E-3</v>
      </c>
      <c r="I7" s="93">
        <f>MAX(_xll.ohPack(Data!$F$4:INDEX(FwdON,MATCH(E7+1,SettlementDates,1),1)))</f>
        <v>1.7616450719861731E-2</v>
      </c>
      <c r="J7" s="64">
        <f t="shared" si="3"/>
        <v>0.02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53530</v>
      </c>
      <c r="F8" s="87">
        <f t="shared" si="1"/>
        <v>36</v>
      </c>
      <c r="G8" s="93">
        <f>MIN(_xll.ohPack(Data!$F$4:INDEX(FwdON,MATCH(E8+1,SettlementDates,1),1)))</f>
        <v>3.8268134062402481E-3</v>
      </c>
      <c r="H8" s="64">
        <f t="shared" si="2"/>
        <v>3.0000000000000001E-3</v>
      </c>
      <c r="I8" s="93">
        <f>MAX(_xll.ohPack(Data!$F$4:INDEX(FwdON,MATCH(E8+1,SettlementDates,1),1)))</f>
        <v>1.7616450719861731E-2</v>
      </c>
      <c r="J8" s="64">
        <f t="shared" si="3"/>
        <v>0.02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64488</v>
      </c>
      <c r="F9" s="87">
        <f t="shared" si="1"/>
        <v>60</v>
      </c>
      <c r="G9" s="94">
        <f>MIN(_xll.ohPack(Data!$F$4:INDEX(FwdON,MATCH(E9+1,SettlementDates,1),1)))</f>
        <v>3.8268134062402481E-3</v>
      </c>
      <c r="H9" s="65">
        <f t="shared" si="2"/>
        <v>3.0000000000000001E-3</v>
      </c>
      <c r="I9" s="94">
        <f>MAX(_xll.ohPack(Data!$F$4:INDEX(FwdON,MATCH(E9+1,SettlementDates,1),1)))</f>
        <v>1.7616450719861731E-2</v>
      </c>
      <c r="J9" s="65">
        <f t="shared" si="3"/>
        <v>0.02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59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60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60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60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60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60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61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5" collapsed="1" x14ac:dyDescent="0.2">
      <c r="P17" s="73"/>
      <c r="Q17" s="73"/>
      <c r="S17" s="73"/>
      <c r="T17" s="73"/>
      <c r="U17" s="73"/>
      <c r="V17" s="73"/>
      <c r="Y17" s="73"/>
    </row>
    <row r="18" spans="3:35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5" x14ac:dyDescent="0.2">
      <c r="M19" s="111"/>
      <c r="P19" s="73"/>
      <c r="Q19" s="73"/>
      <c r="S19" s="73"/>
      <c r="T19" s="73"/>
      <c r="V19" s="73"/>
      <c r="Y19" s="73"/>
      <c r="AA19" s="95"/>
    </row>
    <row r="20" spans="3:35" x14ac:dyDescent="0.2">
      <c r="P20" s="73"/>
      <c r="Q20" s="73"/>
      <c r="S20" s="73"/>
      <c r="T20" s="73"/>
      <c r="U20" s="73"/>
      <c r="V20" s="73"/>
      <c r="Y20" s="73"/>
    </row>
    <row r="21" spans="3:35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5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185</v>
      </c>
      <c r="Y22" s="112" t="s">
        <v>71</v>
      </c>
      <c r="AA22" s="114" t="s">
        <v>125</v>
      </c>
      <c r="AC22" s="113" t="s">
        <v>122</v>
      </c>
      <c r="AD22" s="114" t="s">
        <v>133</v>
      </c>
      <c r="AI22" s="114" t="s">
        <v>177</v>
      </c>
    </row>
    <row r="23" spans="3:35" x14ac:dyDescent="0.2">
      <c r="J23" s="72"/>
      <c r="K23" s="72"/>
      <c r="L23" s="72"/>
      <c r="M23" s="103" t="s">
        <v>64</v>
      </c>
      <c r="N23" s="103"/>
      <c r="O23" s="103" t="s">
        <v>72</v>
      </c>
      <c r="P23" s="103" t="str">
        <f t="shared" ref="P23:P54" si="5">Currency&amp;M23&amp;O23&amp;QuoteSuffix</f>
        <v>USDOISSW_Quote</v>
      </c>
      <c r="Q23" s="155"/>
      <c r="R23" s="115">
        <f t="shared" ref="R23:R54" si="6">EvaluationDate</f>
        <v>42571</v>
      </c>
      <c r="S23" s="115">
        <f>_xll.qlSwapStartDate(AA23)</f>
        <v>42573</v>
      </c>
      <c r="T23" s="115">
        <f>_xll.qlSwapMaturityDate(AA23)</f>
        <v>42580</v>
      </c>
      <c r="U23" s="106">
        <f>_xll.qlOvernightIndexedSwapFairRate(AA23,_xll.ohTrigger(Trigger,TriggerON))</f>
        <v>4.0682869173926306E-3</v>
      </c>
      <c r="V23" s="106">
        <f>_xll.qlQuoteValue(P23,_xll.ohTrigger(Trigger,TriggerON))</f>
        <v>3.82E-3</v>
      </c>
      <c r="W23" s="106" t="b">
        <f t="shared" ref="W23:W54" si="7">NOT(ISERROR(V23))</f>
        <v>1</v>
      </c>
      <c r="X23" s="162">
        <f>(U23-V23)*10000</f>
        <v>2.4828691739263054</v>
      </c>
      <c r="Y23" s="118" t="b">
        <f>ABS(X23)&lt;=ABS('General Settings'!$D$27)*10000</f>
        <v>1</v>
      </c>
      <c r="AA23" s="62" t="str">
        <f>_xll.qlMakeOIS(,SettlementDays,IF(O23="SW","1W",O23),IndexON,,FwdStart,DayCountConv,,Permanent,Trigger,ObjectOverwrite)</f>
        <v>obj_003bd#0004</v>
      </c>
      <c r="AC23" s="78" t="s">
        <v>123</v>
      </c>
      <c r="AD23" s="61" t="s">
        <v>124</v>
      </c>
      <c r="AI23" s="62" t="str">
        <f t="array" ref="AI23:AI130">_xll.ohGroupList("USDON_instruments",TriggerON)</f>
        <v>USDOND_Quote</v>
      </c>
    </row>
    <row r="24" spans="3:35" x14ac:dyDescent="0.2">
      <c r="M24" s="104" t="s">
        <v>64</v>
      </c>
      <c r="N24" s="104"/>
      <c r="O24" s="104" t="s">
        <v>73</v>
      </c>
      <c r="P24" s="104" t="str">
        <f t="shared" si="5"/>
        <v>USDOIS2W_Quote</v>
      </c>
      <c r="Q24" s="150"/>
      <c r="R24" s="116">
        <f t="shared" si="6"/>
        <v>42571</v>
      </c>
      <c r="S24" s="116">
        <f>_xll.qlSwapStartDate(AA24)</f>
        <v>42573</v>
      </c>
      <c r="T24" s="116">
        <f>_xll.qlSwapMaturityDate(AA24)</f>
        <v>42587</v>
      </c>
      <c r="U24" s="107">
        <f>_xll.qlOvernightIndexedSwapFairRate(AA24,_xll.ohTrigger(Trigger,TriggerON))</f>
        <v>4.0081410075000672E-3</v>
      </c>
      <c r="V24" s="107">
        <f>_xll.qlQuoteValue(P24,_xll.ohTrigger(Trigger,TriggerON))</f>
        <v>3.7799999999999999E-3</v>
      </c>
      <c r="W24" s="107" t="b">
        <f t="shared" si="7"/>
        <v>1</v>
      </c>
      <c r="X24" s="163">
        <f t="shared" ref="X24:X87" si="8">(U24-V24)*10000</f>
        <v>2.2814100750006725</v>
      </c>
      <c r="Y24" s="119" t="b">
        <f>ABS(X24)&lt;=ABS('General Settings'!$D$27)*10000</f>
        <v>1</v>
      </c>
      <c r="AA24" s="60" t="str">
        <f>_xll.qlMakeOIS(,SettlementDays,IF(O24="SW","1W",O24),IndexON,,FwdStart,DayCountConv,,Permanent,Trigger,ObjectOverwrite)</f>
        <v>obj_003b8#0004</v>
      </c>
      <c r="AI24" s="60" t="str">
        <v>USDOIS1M_Quote</v>
      </c>
    </row>
    <row r="25" spans="3:35" x14ac:dyDescent="0.2">
      <c r="M25" s="104" t="s">
        <v>64</v>
      </c>
      <c r="N25" s="104"/>
      <c r="O25" s="104" t="s">
        <v>74</v>
      </c>
      <c r="P25" s="104" t="str">
        <f t="shared" si="5"/>
        <v>USDOIS3W_Quote</v>
      </c>
      <c r="Q25" s="150"/>
      <c r="R25" s="116">
        <f t="shared" si="6"/>
        <v>42571</v>
      </c>
      <c r="S25" s="116">
        <f>_xll.qlSwapStartDate(AA25)</f>
        <v>42573</v>
      </c>
      <c r="T25" s="116">
        <f>_xll.qlSwapMaturityDate(AA25)</f>
        <v>42594</v>
      </c>
      <c r="U25" s="107">
        <f>_xll.qlOvernightIndexedSwapFairRate(AA25,_xll.ohTrigger(Trigger,TriggerON))</f>
        <v>3.9619075341664903E-3</v>
      </c>
      <c r="V25" s="107">
        <f>_xll.qlQuoteValue(P25,_xll.ohTrigger(Trigger,TriggerON))</f>
        <v>3.8300000000000001E-3</v>
      </c>
      <c r="W25" s="107" t="b">
        <f t="shared" si="7"/>
        <v>1</v>
      </c>
      <c r="X25" s="163">
        <f t="shared" si="8"/>
        <v>1.3190753416649024</v>
      </c>
      <c r="Y25" s="119" t="b">
        <f>ABS(X25)&lt;=ABS('General Settings'!$D$27)*10000</f>
        <v>1</v>
      </c>
      <c r="AA25" s="60" t="str">
        <f>_xll.qlMakeOIS(,SettlementDays,IF(O25="SW","1W",O25),IndexON,,FwdStart,DayCountConv,,Permanent,Trigger,ObjectOverwrite)</f>
        <v>obj_003d8#0004</v>
      </c>
      <c r="AI25" s="60" t="str">
        <v>USDOIS2M_Quote</v>
      </c>
    </row>
    <row r="26" spans="3:35" x14ac:dyDescent="0.2">
      <c r="M26" s="104" t="s">
        <v>64</v>
      </c>
      <c r="N26" s="104"/>
      <c r="O26" s="104" t="s">
        <v>39</v>
      </c>
      <c r="P26" s="104" t="str">
        <f t="shared" si="5"/>
        <v>USDOIS1M_Quote</v>
      </c>
      <c r="Q26" s="150"/>
      <c r="R26" s="116">
        <f t="shared" si="6"/>
        <v>42571</v>
      </c>
      <c r="S26" s="116">
        <f>_xll.qlSwapStartDate(AA26)</f>
        <v>42573</v>
      </c>
      <c r="T26" s="116">
        <f>_xll.qlSwapMaturityDate(AA26)</f>
        <v>42604</v>
      </c>
      <c r="U26" s="107">
        <f>_xll.qlOvernightIndexedSwapFairRate(AA26,_xll.ohTrigger(Trigger,TriggerON))</f>
        <v>3.9199999990824352E-3</v>
      </c>
      <c r="V26" s="107">
        <f>_xll.qlQuoteValue(P26,_xll.ohTrigger(Trigger,TriggerON))</f>
        <v>3.9199999999999999E-3</v>
      </c>
      <c r="W26" s="107" t="b">
        <f t="shared" si="7"/>
        <v>1</v>
      </c>
      <c r="X26" s="163">
        <f t="shared" si="8"/>
        <v>-9.1756463538317234E-9</v>
      </c>
      <c r="Y26" s="119" t="b">
        <f>ABS(X26)&lt;=ABS('General Settings'!$D$27)*10000</f>
        <v>1</v>
      </c>
      <c r="AA26" s="60" t="str">
        <f>_xll.qlMakeOIS(,SettlementDays,IF(O26="SW","1W",O26),IndexON,,FwdStart,DayCountConv,,Permanent,Trigger,ObjectOverwrite)</f>
        <v>obj_003cb#0004</v>
      </c>
      <c r="AI26" s="60" t="str">
        <v>USDOIS3M_Quote</v>
      </c>
    </row>
    <row r="27" spans="3:35" x14ac:dyDescent="0.2">
      <c r="M27" s="104" t="s">
        <v>64</v>
      </c>
      <c r="N27" s="104"/>
      <c r="O27" s="104" t="s">
        <v>75</v>
      </c>
      <c r="P27" s="104" t="str">
        <f t="shared" si="5"/>
        <v>USDOIS2M_Quote</v>
      </c>
      <c r="Q27" s="150"/>
      <c r="R27" s="116">
        <f t="shared" si="6"/>
        <v>42571</v>
      </c>
      <c r="S27" s="116">
        <f>_xll.qlSwapStartDate(AA27)</f>
        <v>42573</v>
      </c>
      <c r="T27" s="116">
        <f>_xll.qlSwapMaturityDate(AA27)</f>
        <v>42635</v>
      </c>
      <c r="U27" s="107">
        <f>_xll.qlOvernightIndexedSwapFairRate(AA27,_xll.ohTrigger(Trigger,TriggerON))</f>
        <v>3.95000000010388E-3</v>
      </c>
      <c r="V27" s="107">
        <f>_xll.qlQuoteValue(P27,_xll.ohTrigger(Trigger,TriggerON))</f>
        <v>3.9500000000000004E-3</v>
      </c>
      <c r="W27" s="107" t="b">
        <f t="shared" si="7"/>
        <v>1</v>
      </c>
      <c r="X27" s="163">
        <f t="shared" si="8"/>
        <v>1.0387957855018115E-9</v>
      </c>
      <c r="Y27" s="119" t="b">
        <f>ABS(X27)&lt;=ABS('General Settings'!$D$27)*10000</f>
        <v>1</v>
      </c>
      <c r="AA27" s="60" t="str">
        <f>_xll.qlMakeOIS(,SettlementDays,IF(O27="SW","1W",O27),IndexON,,FwdStart,DayCountConv,,Permanent,Trigger,ObjectOverwrite)</f>
        <v>obj_003f2#0004</v>
      </c>
      <c r="AI27" s="60" t="str">
        <v>USDOIS4M_Quote</v>
      </c>
    </row>
    <row r="28" spans="3:35" x14ac:dyDescent="0.2">
      <c r="M28" s="104" t="s">
        <v>64</v>
      </c>
      <c r="N28" s="104"/>
      <c r="O28" s="104" t="s">
        <v>40</v>
      </c>
      <c r="P28" s="104" t="str">
        <f t="shared" si="5"/>
        <v>USDOIS3M_Quote</v>
      </c>
      <c r="Q28" s="150"/>
      <c r="R28" s="116">
        <f t="shared" si="6"/>
        <v>42571</v>
      </c>
      <c r="S28" s="116">
        <f>_xll.qlSwapStartDate(AA28)</f>
        <v>42573</v>
      </c>
      <c r="T28" s="116">
        <f>_xll.qlSwapMaturityDate(AA28)</f>
        <v>42667</v>
      </c>
      <c r="U28" s="107">
        <f>_xll.qlOvernightIndexedSwapFairRate(AA28,_xll.ohTrigger(Trigger,TriggerON))</f>
        <v>4.1099999999690143E-3</v>
      </c>
      <c r="V28" s="107">
        <f>_xll.qlQuoteValue(P28,_xll.ohTrigger(Trigger,TriggerON))</f>
        <v>4.1099999999999999E-3</v>
      </c>
      <c r="W28" s="107" t="b">
        <f t="shared" si="7"/>
        <v>1</v>
      </c>
      <c r="X28" s="163">
        <f t="shared" si="8"/>
        <v>-3.0985630727897728E-10</v>
      </c>
      <c r="Y28" s="119" t="b">
        <f>ABS(X28)&lt;=ABS('General Settings'!$D$27)*10000</f>
        <v>1</v>
      </c>
      <c r="AA28" s="60" t="str">
        <f>_xll.qlMakeOIS(,SettlementDays,IF(O28="SW","1W",O28),IndexON,,FwdStart,DayCountConv,,Permanent,Trigger,ObjectOverwrite)</f>
        <v>obj_003d1#0004</v>
      </c>
      <c r="AI28" s="60" t="str">
        <v>USDOIS5M_Quote</v>
      </c>
    </row>
    <row r="29" spans="3:35" x14ac:dyDescent="0.2">
      <c r="M29" s="104" t="s">
        <v>64</v>
      </c>
      <c r="N29" s="104"/>
      <c r="O29" s="104" t="s">
        <v>76</v>
      </c>
      <c r="P29" s="104" t="str">
        <f t="shared" si="5"/>
        <v>USDOIS4M_Quote</v>
      </c>
      <c r="Q29" s="150"/>
      <c r="R29" s="116">
        <f t="shared" si="6"/>
        <v>42571</v>
      </c>
      <c r="S29" s="116">
        <f>_xll.qlSwapStartDate(AA29)</f>
        <v>42573</v>
      </c>
      <c r="T29" s="116">
        <f>_xll.qlSwapMaturityDate(AA29)</f>
        <v>42696</v>
      </c>
      <c r="U29" s="107">
        <f>_xll.qlOvernightIndexedSwapFairRate(AA29,_xll.ohTrigger(Trigger,TriggerON))</f>
        <v>4.1899999999981735E-3</v>
      </c>
      <c r="V29" s="107">
        <f>_xll.qlQuoteValue(P29,_xll.ohTrigger(Trigger,TriggerON))</f>
        <v>4.1900000000000001E-3</v>
      </c>
      <c r="W29" s="107" t="b">
        <f t="shared" si="7"/>
        <v>1</v>
      </c>
      <c r="X29" s="163">
        <f t="shared" si="8"/>
        <v>-1.8266638202035779E-11</v>
      </c>
      <c r="Y29" s="119" t="b">
        <f>ABS(X29)&lt;=ABS('General Settings'!$D$27)*10000</f>
        <v>1</v>
      </c>
      <c r="AA29" s="60" t="str">
        <f>_xll.qlMakeOIS(,SettlementDays,IF(O29="SW","1W",O29),IndexON,,FwdStart,DayCountConv,,Permanent,Trigger,ObjectOverwrite)</f>
        <v>obj_003b1#0004</v>
      </c>
      <c r="AI29" s="60" t="str">
        <v>USDOIS6M_Quote</v>
      </c>
    </row>
    <row r="30" spans="3:35" x14ac:dyDescent="0.2">
      <c r="M30" s="104" t="s">
        <v>64</v>
      </c>
      <c r="N30" s="104"/>
      <c r="O30" s="104" t="s">
        <v>77</v>
      </c>
      <c r="P30" s="104" t="str">
        <f t="shared" si="5"/>
        <v>USDOIS5M_Quote</v>
      </c>
      <c r="Q30" s="150"/>
      <c r="R30" s="116">
        <f t="shared" si="6"/>
        <v>42571</v>
      </c>
      <c r="S30" s="116">
        <f>_xll.qlSwapStartDate(AA30)</f>
        <v>42573</v>
      </c>
      <c r="T30" s="116">
        <f>_xll.qlSwapMaturityDate(AA30)</f>
        <v>42726</v>
      </c>
      <c r="U30" s="107">
        <f>_xll.qlOvernightIndexedSwapFairRate(AA30,_xll.ohTrigger(Trigger,TriggerON))</f>
        <v>4.2799999999995134E-3</v>
      </c>
      <c r="V30" s="107">
        <f>_xll.qlQuoteValue(P30,_xll.ohTrigger(Trigger,TriggerON))</f>
        <v>4.2800000000000008E-3</v>
      </c>
      <c r="W30" s="107" t="b">
        <f t="shared" si="7"/>
        <v>1</v>
      </c>
      <c r="X30" s="163">
        <f t="shared" si="8"/>
        <v>-4.8745729674948279E-12</v>
      </c>
      <c r="Y30" s="119" t="b">
        <f>ABS(X30)&lt;=ABS('General Settings'!$D$27)*10000</f>
        <v>1</v>
      </c>
      <c r="AA30" s="60" t="str">
        <f>_xll.qlMakeOIS(,SettlementDays,IF(O30="SW","1W",O30),IndexON,,FwdStart,DayCountConv,,Permanent,Trigger,ObjectOverwrite)</f>
        <v>obj_00398#0005</v>
      </c>
      <c r="AI30" s="60" t="str">
        <v>USDOIS7M_Quote</v>
      </c>
    </row>
    <row r="31" spans="3:35" x14ac:dyDescent="0.2">
      <c r="M31" s="104" t="s">
        <v>64</v>
      </c>
      <c r="N31" s="104"/>
      <c r="O31" s="104" t="s">
        <v>41</v>
      </c>
      <c r="P31" s="104" t="str">
        <f t="shared" si="5"/>
        <v>USDOIS6M_Quote</v>
      </c>
      <c r="Q31" s="150"/>
      <c r="R31" s="116">
        <f t="shared" si="6"/>
        <v>42571</v>
      </c>
      <c r="S31" s="116">
        <f>_xll.qlSwapStartDate(AA31)</f>
        <v>42573</v>
      </c>
      <c r="T31" s="116">
        <f>_xll.qlSwapMaturityDate(AA31)</f>
        <v>42758</v>
      </c>
      <c r="U31" s="107">
        <f>_xll.qlOvernightIndexedSwapFairRate(AA31,_xll.ohTrigger(Trigger,TriggerON))</f>
        <v>4.4100000000002653E-3</v>
      </c>
      <c r="V31" s="107">
        <f>_xll.qlQuoteValue(P31,_xll.ohTrigger(Trigger,TriggerON))</f>
        <v>4.4100000000000007E-3</v>
      </c>
      <c r="W31" s="107" t="b">
        <f t="shared" si="7"/>
        <v>1</v>
      </c>
      <c r="X31" s="163">
        <f t="shared" si="8"/>
        <v>2.6454533008646308E-12</v>
      </c>
      <c r="Y31" s="119" t="b">
        <f>ABS(X31)&lt;=ABS('General Settings'!$D$27)*10000</f>
        <v>1</v>
      </c>
      <c r="AA31" s="60" t="str">
        <f>_xll.qlMakeOIS(,SettlementDays,IF(O31="SW","1W",O31),IndexON,,FwdStart,DayCountConv,,Permanent,Trigger,ObjectOverwrite)</f>
        <v>obj_003ec#0004</v>
      </c>
      <c r="AI31" s="60" t="str">
        <v>USDOIS8M_Quote</v>
      </c>
    </row>
    <row r="32" spans="3:35" x14ac:dyDescent="0.2">
      <c r="M32" s="104" t="s">
        <v>64</v>
      </c>
      <c r="N32" s="104"/>
      <c r="O32" s="104" t="s">
        <v>78</v>
      </c>
      <c r="P32" s="104" t="str">
        <f t="shared" si="5"/>
        <v>USDOIS7M_Quote</v>
      </c>
      <c r="Q32" s="150"/>
      <c r="R32" s="116">
        <f t="shared" si="6"/>
        <v>42571</v>
      </c>
      <c r="S32" s="116">
        <f>_xll.qlSwapStartDate(AA32)</f>
        <v>42573</v>
      </c>
      <c r="T32" s="116">
        <f>_xll.qlSwapMaturityDate(AA32)</f>
        <v>42788</v>
      </c>
      <c r="U32" s="107">
        <f>_xll.qlOvernightIndexedSwapFairRate(AA32,_xll.ohTrigger(Trigger,TriggerON))</f>
        <v>4.5299999998665522E-3</v>
      </c>
      <c r="V32" s="107">
        <f>_xll.qlQuoteValue(P32,_xll.ohTrigger(Trigger,TriggerON))</f>
        <v>4.5300000000000002E-3</v>
      </c>
      <c r="W32" s="107" t="b">
        <f t="shared" si="7"/>
        <v>1</v>
      </c>
      <c r="X32" s="163">
        <f t="shared" si="8"/>
        <v>-1.3344794019820583E-9</v>
      </c>
      <c r="Y32" s="119" t="b">
        <f>ABS(X32)&lt;=ABS('General Settings'!$D$27)*10000</f>
        <v>1</v>
      </c>
      <c r="AA32" s="60" t="str">
        <f>_xll.qlMakeOIS(,SettlementDays,IF(O32="SW","1W",O32),IndexON,,FwdStart,DayCountConv,,Permanent,Trigger,ObjectOverwrite)</f>
        <v>obj_003a5#0005</v>
      </c>
      <c r="AI32" s="60" t="str">
        <v>USDOIS9M_Quote</v>
      </c>
    </row>
    <row r="33" spans="13:35" x14ac:dyDescent="0.2">
      <c r="M33" s="104" t="s">
        <v>64</v>
      </c>
      <c r="N33" s="104"/>
      <c r="O33" s="104" t="s">
        <v>79</v>
      </c>
      <c r="P33" s="104" t="str">
        <f t="shared" si="5"/>
        <v>USDOIS8M_Quote</v>
      </c>
      <c r="Q33" s="150"/>
      <c r="R33" s="116">
        <f t="shared" si="6"/>
        <v>42571</v>
      </c>
      <c r="S33" s="116">
        <f>_xll.qlSwapStartDate(AA33)</f>
        <v>42573</v>
      </c>
      <c r="T33" s="116">
        <f>_xll.qlSwapMaturityDate(AA33)</f>
        <v>42816</v>
      </c>
      <c r="U33" s="107">
        <f>_xll.qlOvernightIndexedSwapFairRate(AA33,_xll.ohTrigger(Trigger,TriggerON))</f>
        <v>4.6200000013740814E-3</v>
      </c>
      <c r="V33" s="107">
        <f>_xll.qlQuoteValue(P33,_xll.ohTrigger(Trigger,TriggerON))</f>
        <v>4.62E-3</v>
      </c>
      <c r="W33" s="107" t="b">
        <f t="shared" si="7"/>
        <v>1</v>
      </c>
      <c r="X33" s="163">
        <f t="shared" si="8"/>
        <v>1.3740814042151328E-8</v>
      </c>
      <c r="Y33" s="119" t="b">
        <f>ABS(X33)&lt;=ABS('General Settings'!$D$27)*10000</f>
        <v>1</v>
      </c>
      <c r="AA33" s="60" t="str">
        <f>_xll.qlMakeOIS(,SettlementDays,IF(O33="SW","1W",O33),IndexON,,FwdStart,DayCountConv,,Permanent,Trigger,ObjectOverwrite)</f>
        <v>obj_003ce#0004</v>
      </c>
      <c r="AI33" s="60" t="str">
        <v>USDOIS10M_Quote</v>
      </c>
    </row>
    <row r="34" spans="13:35" x14ac:dyDescent="0.2">
      <c r="M34" s="104" t="s">
        <v>64</v>
      </c>
      <c r="N34" s="104"/>
      <c r="O34" s="104" t="s">
        <v>80</v>
      </c>
      <c r="P34" s="104" t="str">
        <f t="shared" si="5"/>
        <v>USDOIS9M_Quote</v>
      </c>
      <c r="Q34" s="150"/>
      <c r="R34" s="116">
        <f t="shared" si="6"/>
        <v>42571</v>
      </c>
      <c r="S34" s="116">
        <f>_xll.qlSwapStartDate(AA34)</f>
        <v>42573</v>
      </c>
      <c r="T34" s="116">
        <f>_xll.qlSwapMaturityDate(AA34)</f>
        <v>42849</v>
      </c>
      <c r="U34" s="107">
        <f>_xll.qlOvernightIndexedSwapFairRate(AA34,_xll.ohTrigger(Trigger,TriggerON))</f>
        <v>4.7200000000503853E-3</v>
      </c>
      <c r="V34" s="107">
        <f>_xll.qlQuoteValue(P34,_xll.ohTrigger(Trigger,TriggerON))</f>
        <v>4.7199999999999994E-3</v>
      </c>
      <c r="W34" s="107" t="b">
        <f t="shared" si="7"/>
        <v>1</v>
      </c>
      <c r="X34" s="163">
        <f t="shared" si="8"/>
        <v>5.038591072148435E-10</v>
      </c>
      <c r="Y34" s="119" t="b">
        <f>ABS(X34)&lt;=ABS('General Settings'!$D$27)*10000</f>
        <v>1</v>
      </c>
      <c r="AA34" s="60" t="str">
        <f>_xll.qlMakeOIS(,SettlementDays,IF(O34="SW","1W",O34),IndexON,,FwdStart,DayCountConv,,Permanent,Trigger,ObjectOverwrite)</f>
        <v>obj_003e3#0004</v>
      </c>
      <c r="AI34" s="60" t="str">
        <v>USDOIS11M_Quote</v>
      </c>
    </row>
    <row r="35" spans="13:35" x14ac:dyDescent="0.2">
      <c r="M35" s="104" t="s">
        <v>64</v>
      </c>
      <c r="N35" s="104"/>
      <c r="O35" s="104" t="s">
        <v>81</v>
      </c>
      <c r="P35" s="104" t="str">
        <f t="shared" si="5"/>
        <v>USDOIS10M_Quote</v>
      </c>
      <c r="Q35" s="150"/>
      <c r="R35" s="116">
        <f t="shared" si="6"/>
        <v>42571</v>
      </c>
      <c r="S35" s="116">
        <f>_xll.qlSwapStartDate(AA35)</f>
        <v>42573</v>
      </c>
      <c r="T35" s="116">
        <f>_xll.qlSwapMaturityDate(AA35)</f>
        <v>42877</v>
      </c>
      <c r="U35" s="107">
        <f>_xll.qlOvernightIndexedSwapFairRate(AA35,_xll.ohTrigger(Trigger,TriggerON))</f>
        <v>4.8000000003993104E-3</v>
      </c>
      <c r="V35" s="107">
        <f>_xll.qlQuoteValue(P35,_xll.ohTrigger(Trigger,TriggerON))</f>
        <v>4.7999999999999996E-3</v>
      </c>
      <c r="W35" s="107" t="b">
        <f t="shared" si="7"/>
        <v>1</v>
      </c>
      <c r="X35" s="163">
        <f t="shared" si="8"/>
        <v>3.9931079276467329E-9</v>
      </c>
      <c r="Y35" s="119" t="b">
        <f>ABS(X35)&lt;=ABS('General Settings'!$D$27)*10000</f>
        <v>1</v>
      </c>
      <c r="AA35" s="60" t="str">
        <f>_xll.qlMakeOIS(,SettlementDays,IF(O35="SW","1W",O35),IndexON,,FwdStart,DayCountConv,,Permanent,Trigger,ObjectOverwrite)</f>
        <v>obj_003f3#0004</v>
      </c>
      <c r="AI35" s="60" t="str">
        <v>USDOIS1Y_Quote</v>
      </c>
    </row>
    <row r="36" spans="13:35" x14ac:dyDescent="0.2">
      <c r="M36" s="104" t="s">
        <v>64</v>
      </c>
      <c r="N36" s="104"/>
      <c r="O36" s="104" t="s">
        <v>82</v>
      </c>
      <c r="P36" s="104" t="str">
        <f t="shared" si="5"/>
        <v>USDOIS11M_Quote</v>
      </c>
      <c r="Q36" s="150"/>
      <c r="R36" s="116">
        <f t="shared" si="6"/>
        <v>42571</v>
      </c>
      <c r="S36" s="116">
        <f>_xll.qlSwapStartDate(AA36)</f>
        <v>42573</v>
      </c>
      <c r="T36" s="116">
        <f>_xll.qlSwapMaturityDate(AA36)</f>
        <v>42908</v>
      </c>
      <c r="U36" s="107">
        <f>_xll.qlOvernightIndexedSwapFairRate(AA36,_xll.ohTrigger(Trigger,TriggerON))</f>
        <v>4.8900000002819249E-3</v>
      </c>
      <c r="V36" s="107">
        <f>_xll.qlQuoteValue(P36,_xll.ohTrigger(Trigger,TriggerON))</f>
        <v>4.8900000000000002E-3</v>
      </c>
      <c r="W36" s="107" t="b">
        <f t="shared" si="7"/>
        <v>1</v>
      </c>
      <c r="X36" s="163">
        <f t="shared" si="8"/>
        <v>2.8192465723053672E-9</v>
      </c>
      <c r="Y36" s="119" t="b">
        <f>ABS(X36)&lt;=ABS('General Settings'!$D$27)*10000</f>
        <v>1</v>
      </c>
      <c r="AA36" s="60" t="str">
        <f>_xll.qlMakeOIS(,SettlementDays,IF(O36="SW","1W",O36),IndexON,,FwdStart,DayCountConv,,Permanent,Trigger,ObjectOverwrite)</f>
        <v>obj_003f1#0004</v>
      </c>
      <c r="AI36" s="60" t="str">
        <v>USDOIS15M_Quote</v>
      </c>
    </row>
    <row r="37" spans="13:35" x14ac:dyDescent="0.2">
      <c r="M37" s="104" t="s">
        <v>64</v>
      </c>
      <c r="N37" s="104"/>
      <c r="O37" s="104" t="s">
        <v>42</v>
      </c>
      <c r="P37" s="104" t="str">
        <f t="shared" si="5"/>
        <v>USDOIS1Y_Quote</v>
      </c>
      <c r="Q37" s="150"/>
      <c r="R37" s="116">
        <f t="shared" si="6"/>
        <v>42571</v>
      </c>
      <c r="S37" s="116">
        <f>_xll.qlSwapStartDate(AA37)</f>
        <v>42573</v>
      </c>
      <c r="T37" s="116">
        <f>_xll.qlSwapMaturityDate(AA37)</f>
        <v>42940</v>
      </c>
      <c r="U37" s="107">
        <f>_xll.qlOvernightIndexedSwapFairRate(AA37,_xll.ohTrigger(Trigger,TriggerON))</f>
        <v>4.970000000273163E-3</v>
      </c>
      <c r="V37" s="107">
        <f>_xll.qlQuoteValue(P37,_xll.ohTrigger(Trigger,TriggerON))</f>
        <v>4.9699999999999996E-3</v>
      </c>
      <c r="W37" s="107" t="b">
        <f t="shared" si="7"/>
        <v>1</v>
      </c>
      <c r="X37" s="163">
        <f t="shared" si="8"/>
        <v>2.7316343631511586E-9</v>
      </c>
      <c r="Y37" s="119" t="b">
        <f>ABS(X37)&lt;=ABS('General Settings'!$D$27)*10000</f>
        <v>1</v>
      </c>
      <c r="AA37" s="60" t="str">
        <f>_xll.qlMakeOIS(,SettlementDays,IF(O37="SW","1W",O37),IndexON,,FwdStart,DayCountConv,,Permanent,Trigger,ObjectOverwrite)</f>
        <v>obj_003fa#0004</v>
      </c>
      <c r="AI37" s="60" t="str">
        <v>USDOIS18M_Quote</v>
      </c>
    </row>
    <row r="38" spans="13:35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50"/>
      <c r="R38" s="116">
        <f t="shared" si="6"/>
        <v>42571</v>
      </c>
      <c r="S38" s="116">
        <f>_xll.qlSwapStartDate(AA38)</f>
        <v>42573</v>
      </c>
      <c r="T38" s="116">
        <f>_xll.qlSwapMaturityDate(AA38)</f>
        <v>42969</v>
      </c>
      <c r="U38" s="107">
        <f>_xll.qlOvernightIndexedSwapFairRate(AA38,_xll.ohTrigger(Trigger,TriggerON))</f>
        <v>5.0451626146873971E-3</v>
      </c>
      <c r="V38" s="107" t="e">
        <f>_xll.qlQuoteValue(P38,_xll.ohTrigger(Trigger,TriggerON))</f>
        <v>#NUM!</v>
      </c>
      <c r="W38" s="107" t="b">
        <f t="shared" si="7"/>
        <v>0</v>
      </c>
      <c r="X38" s="163" t="e">
        <f t="shared" si="8"/>
        <v>#NUM!</v>
      </c>
      <c r="Y38" s="119" t="e">
        <f>ABS(X38)&lt;=ABS('General Settings'!$D$27)*10000</f>
        <v>#NUM!</v>
      </c>
      <c r="AA38" s="60" t="str">
        <f>_xll.qlMakeOIS(,SettlementDays,IF(O38="SW","1W",O38),IndexON,,FwdStart,DayCountConv,,Permanent,Trigger,ObjectOverwrite)</f>
        <v>obj_003ba#0004</v>
      </c>
      <c r="AI38" s="60" t="str">
        <v>USDOIS21M_Quote</v>
      </c>
    </row>
    <row r="39" spans="13:35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50"/>
      <c r="R39" s="116">
        <f t="shared" si="6"/>
        <v>42571</v>
      </c>
      <c r="S39" s="116">
        <f>_xll.qlSwapStartDate(AA39)</f>
        <v>42573</v>
      </c>
      <c r="T39" s="116">
        <f>_xll.qlSwapMaturityDate(AA39)</f>
        <v>43000</v>
      </c>
      <c r="U39" s="107">
        <f>_xll.qlOvernightIndexedSwapFairRate(AA39,_xll.ohTrigger(Trigger,TriggerON))</f>
        <v>5.1292423453598987E-3</v>
      </c>
      <c r="V39" s="107" t="e">
        <f>_xll.qlQuoteValue(P39,_xll.ohTrigger(Trigger,TriggerON))</f>
        <v>#NUM!</v>
      </c>
      <c r="W39" s="107" t="b">
        <f t="shared" si="7"/>
        <v>0</v>
      </c>
      <c r="X39" s="163" t="e">
        <f t="shared" si="8"/>
        <v>#NUM!</v>
      </c>
      <c r="Y39" s="119" t="e">
        <f>ABS(X39)&lt;=ABS('General Settings'!$D$27)*10000</f>
        <v>#NUM!</v>
      </c>
      <c r="AA39" s="60" t="str">
        <f>_xll.qlMakeOIS(,SettlementDays,IF(O39="SW","1W",O39),IndexON,,FwdStart,DayCountConv,,Permanent,Trigger,ObjectOverwrite)</f>
        <v>obj_003f4#0004</v>
      </c>
      <c r="AI39" s="60" t="str">
        <v>USDOIS2Y_Quote</v>
      </c>
    </row>
    <row r="40" spans="13:35" x14ac:dyDescent="0.2">
      <c r="M40" s="104" t="s">
        <v>64</v>
      </c>
      <c r="N40" s="104"/>
      <c r="O40" s="104" t="s">
        <v>85</v>
      </c>
      <c r="P40" s="104" t="str">
        <f t="shared" si="5"/>
        <v>USDOIS15M_Quote</v>
      </c>
      <c r="Q40" s="150"/>
      <c r="R40" s="116">
        <f t="shared" si="6"/>
        <v>42571</v>
      </c>
      <c r="S40" s="116">
        <f>_xll.qlSwapStartDate(AA40)</f>
        <v>42573</v>
      </c>
      <c r="T40" s="116">
        <f>_xll.qlSwapMaturityDate(AA40)</f>
        <v>43031</v>
      </c>
      <c r="U40" s="107">
        <f>_xll.qlOvernightIndexedSwapFairRate(AA40,_xll.ohTrigger(Trigger,TriggerON))</f>
        <v>5.2100000001318271E-3</v>
      </c>
      <c r="V40" s="107">
        <f>_xll.qlQuoteValue(P40,_xll.ohTrigger(Trigger,TriggerON))</f>
        <v>5.2100000000000002E-3</v>
      </c>
      <c r="W40" s="107" t="b">
        <f t="shared" si="7"/>
        <v>1</v>
      </c>
      <c r="X40" s="163">
        <f t="shared" si="8"/>
        <v>1.318268411099055E-9</v>
      </c>
      <c r="Y40" s="119" t="b">
        <f>ABS(X40)&lt;=ABS('General Settings'!$D$27)*10000</f>
        <v>1</v>
      </c>
      <c r="AA40" s="60" t="str">
        <f>_xll.qlMakeOIS(,SettlementDays,IF(O40="SW","1W",O40),IndexON,,FwdStart,DayCountConv,,Permanent,Trigger,ObjectOverwrite)</f>
        <v>obj_003c6#0004</v>
      </c>
      <c r="AI40" s="60" t="str">
        <v>USDOIS3Y_Quote</v>
      </c>
    </row>
    <row r="41" spans="13:35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50"/>
      <c r="R41" s="116">
        <f t="shared" si="6"/>
        <v>42571</v>
      </c>
      <c r="S41" s="116">
        <f>_xll.qlSwapStartDate(AA41)</f>
        <v>42573</v>
      </c>
      <c r="T41" s="116">
        <f>_xll.qlSwapMaturityDate(AA41)</f>
        <v>43061</v>
      </c>
      <c r="U41" s="107">
        <f>_xll.qlOvernightIndexedSwapFairRate(AA41,_xll.ohTrigger(Trigger,TriggerON))</f>
        <v>5.2815437768113128E-3</v>
      </c>
      <c r="V41" s="107" t="e">
        <f>_xll.qlQuoteValue(P41,_xll.ohTrigger(Trigger,TriggerON))</f>
        <v>#NUM!</v>
      </c>
      <c r="W41" s="107" t="b">
        <f t="shared" si="7"/>
        <v>0</v>
      </c>
      <c r="X41" s="163" t="e">
        <f t="shared" si="8"/>
        <v>#NUM!</v>
      </c>
      <c r="Y41" s="119" t="e">
        <f>ABS(X41)&lt;=ABS('General Settings'!$D$27)*10000</f>
        <v>#NUM!</v>
      </c>
      <c r="AA41" s="60" t="str">
        <f>_xll.qlMakeOIS(,SettlementDays,IF(O41="SW","1W",O41),IndexON,,FwdStart,DayCountConv,,Permanent,Trigger,ObjectOverwrite)</f>
        <v>obj_0039d#0005</v>
      </c>
      <c r="AI41" s="60" t="str">
        <v>USDOIS4Y_Quote</v>
      </c>
    </row>
    <row r="42" spans="13:35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50"/>
      <c r="R42" s="116">
        <f t="shared" si="6"/>
        <v>42571</v>
      </c>
      <c r="S42" s="116">
        <f>_xll.qlSwapStartDate(AA42)</f>
        <v>42573</v>
      </c>
      <c r="T42" s="116">
        <f>_xll.qlSwapMaturityDate(AA42)</f>
        <v>43091</v>
      </c>
      <c r="U42" s="107">
        <f>_xll.qlOvernightIndexedSwapFairRate(AA42,_xll.ohTrigger(Trigger,TriggerON))</f>
        <v>5.3495107049091398E-3</v>
      </c>
      <c r="V42" s="107" t="e">
        <f>_xll.qlQuoteValue(P42,_xll.ohTrigger(Trigger,TriggerON))</f>
        <v>#NUM!</v>
      </c>
      <c r="W42" s="107" t="b">
        <f t="shared" si="7"/>
        <v>0</v>
      </c>
      <c r="X42" s="163" t="e">
        <f t="shared" si="8"/>
        <v>#NUM!</v>
      </c>
      <c r="Y42" s="119" t="e">
        <f>ABS(X42)&lt;=ABS('General Settings'!$D$27)*10000</f>
        <v>#NUM!</v>
      </c>
      <c r="AA42" s="60" t="str">
        <f>_xll.qlMakeOIS(,SettlementDays,IF(O42="SW","1W",O42),IndexON,,FwdStart,DayCountConv,,Permanent,Trigger,ObjectOverwrite)</f>
        <v>obj_003e8#0004</v>
      </c>
      <c r="AI42" s="60" t="str">
        <v>USDOIS5Y_Quote</v>
      </c>
    </row>
    <row r="43" spans="13:35" x14ac:dyDescent="0.2">
      <c r="M43" s="104" t="s">
        <v>64</v>
      </c>
      <c r="N43" s="104"/>
      <c r="O43" s="104" t="s">
        <v>88</v>
      </c>
      <c r="P43" s="104" t="str">
        <f t="shared" si="5"/>
        <v>USDOIS18M_Quote</v>
      </c>
      <c r="Q43" s="150"/>
      <c r="R43" s="116">
        <f t="shared" si="6"/>
        <v>42571</v>
      </c>
      <c r="S43" s="116">
        <f>_xll.qlSwapStartDate(AA43)</f>
        <v>42573</v>
      </c>
      <c r="T43" s="116">
        <f>_xll.qlSwapMaturityDate(AA43)</f>
        <v>43122</v>
      </c>
      <c r="U43" s="107">
        <f>_xll.qlOvernightIndexedSwapFairRate(AA43,_xll.ohTrigger(Trigger,TriggerON))</f>
        <v>5.4200000001614554E-3</v>
      </c>
      <c r="V43" s="107">
        <f>_xll.qlQuoteValue(P43,_xll.ohTrigger(Trigger,TriggerON))</f>
        <v>5.4200000000000003E-3</v>
      </c>
      <c r="W43" s="107" t="b">
        <f t="shared" si="7"/>
        <v>1</v>
      </c>
      <c r="X43" s="163">
        <f t="shared" si="8"/>
        <v>1.6145505071785138E-9</v>
      </c>
      <c r="Y43" s="119" t="b">
        <f>ABS(X43)&lt;=ABS('General Settings'!$D$27)*10000</f>
        <v>1</v>
      </c>
      <c r="AA43" s="60" t="str">
        <f>_xll.qlMakeOIS(,SettlementDays,IF(O43="SW","1W",O43),IndexON,,FwdStart,DayCountConv,,Permanent,Trigger,ObjectOverwrite)</f>
        <v>obj_003df#0004</v>
      </c>
      <c r="AI43" s="60" t="str">
        <v>USDOIS6Y_Quote</v>
      </c>
    </row>
    <row r="44" spans="13:35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50"/>
      <c r="R44" s="116">
        <f t="shared" si="6"/>
        <v>42571</v>
      </c>
      <c r="S44" s="116">
        <f>_xll.qlSwapStartDate(AA44)</f>
        <v>42573</v>
      </c>
      <c r="T44" s="116">
        <f>_xll.qlSwapMaturityDate(AA44)</f>
        <v>43153</v>
      </c>
      <c r="U44" s="107">
        <f>_xll.qlOvernightIndexedSwapFairRate(AA44,_xll.ohTrigger(Trigger,TriggerON))</f>
        <v>5.4929007195748843E-3</v>
      </c>
      <c r="V44" s="107" t="e">
        <f>_xll.qlQuoteValue(P44,_xll.ohTrigger(Trigger,TriggerON))</f>
        <v>#NUM!</v>
      </c>
      <c r="W44" s="107" t="b">
        <f t="shared" si="7"/>
        <v>0</v>
      </c>
      <c r="X44" s="163" t="e">
        <f t="shared" si="8"/>
        <v>#NUM!</v>
      </c>
      <c r="Y44" s="119" t="e">
        <f>ABS(X44)&lt;=ABS('General Settings'!$D$27)*10000</f>
        <v>#NUM!</v>
      </c>
      <c r="AA44" s="60" t="str">
        <f>_xll.qlMakeOIS(,SettlementDays,IF(O44="SW","1W",O44),IndexON,,FwdStart,DayCountConv,,Permanent,Trigger,ObjectOverwrite)</f>
        <v>obj_003bf#0004</v>
      </c>
      <c r="AI44" s="60" t="str">
        <v>USDOIS7Y_Quote</v>
      </c>
    </row>
    <row r="45" spans="13:35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50"/>
      <c r="R45" s="116">
        <f t="shared" si="6"/>
        <v>42571</v>
      </c>
      <c r="S45" s="116">
        <f>_xll.qlSwapStartDate(AA45)</f>
        <v>42573</v>
      </c>
      <c r="T45" s="116">
        <f>_xll.qlSwapMaturityDate(AA45)</f>
        <v>43181</v>
      </c>
      <c r="U45" s="107">
        <f>_xll.qlOvernightIndexedSwapFairRate(AA45,_xll.ohTrigger(Trigger,TriggerON))</f>
        <v>5.5584841766241656E-3</v>
      </c>
      <c r="V45" s="107" t="e">
        <f>_xll.qlQuoteValue(P45,_xll.ohTrigger(Trigger,TriggerON))</f>
        <v>#NUM!</v>
      </c>
      <c r="W45" s="107" t="b">
        <f t="shared" si="7"/>
        <v>0</v>
      </c>
      <c r="X45" s="163" t="e">
        <f t="shared" si="8"/>
        <v>#NUM!</v>
      </c>
      <c r="Y45" s="119" t="e">
        <f>ABS(X45)&lt;=ABS('General Settings'!$D$27)*10000</f>
        <v>#NUM!</v>
      </c>
      <c r="AA45" s="60" t="str">
        <f>_xll.qlMakeOIS(,SettlementDays,IF(O45="SW","1W",O45),IndexON,,FwdStart,DayCountConv,,Permanent,Trigger,ObjectOverwrite)</f>
        <v>obj_003f7#0004</v>
      </c>
      <c r="AI45" s="60" t="str">
        <v>USDOIS8Y_Quote</v>
      </c>
    </row>
    <row r="46" spans="13:35" x14ac:dyDescent="0.2">
      <c r="M46" s="104" t="s">
        <v>64</v>
      </c>
      <c r="N46" s="104"/>
      <c r="O46" s="104" t="s">
        <v>91</v>
      </c>
      <c r="P46" s="104" t="str">
        <f t="shared" si="5"/>
        <v>USDOIS21M_Quote</v>
      </c>
      <c r="Q46" s="150"/>
      <c r="R46" s="116">
        <f t="shared" si="6"/>
        <v>42571</v>
      </c>
      <c r="S46" s="116">
        <f>_xll.qlSwapStartDate(AA46)</f>
        <v>42573</v>
      </c>
      <c r="T46" s="116">
        <f>_xll.qlSwapMaturityDate(AA46)</f>
        <v>43213</v>
      </c>
      <c r="U46" s="107">
        <f>_xll.qlOvernightIndexedSwapFairRate(AA46,_xll.ohTrigger(Trigger,TriggerON))</f>
        <v>5.6300000001568472E-3</v>
      </c>
      <c r="V46" s="107">
        <f>_xll.qlQuoteValue(P46,_xll.ohTrigger(Trigger,TriggerON))</f>
        <v>5.6299999999999996E-3</v>
      </c>
      <c r="W46" s="107" t="b">
        <f t="shared" si="7"/>
        <v>1</v>
      </c>
      <c r="X46" s="163">
        <f t="shared" si="8"/>
        <v>1.5684762516565698E-9</v>
      </c>
      <c r="Y46" s="119" t="b">
        <f>ABS(X46)&lt;=ABS('General Settings'!$D$27)*10000</f>
        <v>1</v>
      </c>
      <c r="AA46" s="60" t="str">
        <f>_xll.qlMakeOIS(,SettlementDays,IF(O46="SW","1W",O46),IndexON,,FwdStart,DayCountConv,,Permanent,Trigger,ObjectOverwrite)</f>
        <v>obj_003ea#0004</v>
      </c>
      <c r="AI46" s="60" t="str">
        <v>USDOIS9Y_Quote</v>
      </c>
    </row>
    <row r="47" spans="13:35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50"/>
      <c r="R47" s="116">
        <f t="shared" si="6"/>
        <v>42571</v>
      </c>
      <c r="S47" s="116">
        <f>_xll.qlSwapStartDate(AA47)</f>
        <v>42573</v>
      </c>
      <c r="T47" s="116">
        <f>_xll.qlSwapMaturityDate(AA47)</f>
        <v>43242</v>
      </c>
      <c r="U47" s="107">
        <f>_xll.qlOvernightIndexedSwapFairRate(AA47,_xll.ohTrigger(Trigger,TriggerON))</f>
        <v>5.6900466041018474E-3</v>
      </c>
      <c r="V47" s="107" t="e">
        <f>_xll.qlQuoteValue(P47,_xll.ohTrigger(Trigger,TriggerON))</f>
        <v>#NUM!</v>
      </c>
      <c r="W47" s="107" t="b">
        <f t="shared" si="7"/>
        <v>0</v>
      </c>
      <c r="X47" s="163" t="e">
        <f t="shared" si="8"/>
        <v>#NUM!</v>
      </c>
      <c r="Y47" s="119" t="e">
        <f>ABS(X47)&lt;=ABS('General Settings'!$D$27)*10000</f>
        <v>#NUM!</v>
      </c>
      <c r="AA47" s="60" t="str">
        <f>_xll.qlMakeOIS(,SettlementDays,IF(O47="SW","1W",O47),IndexON,,FwdStart,DayCountConv,,Permanent,Trigger,ObjectOverwrite)</f>
        <v>obj_003de#0004</v>
      </c>
      <c r="AI47" s="60" t="str">
        <v>USDOIS10Y_Quote</v>
      </c>
    </row>
    <row r="48" spans="13:35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50"/>
      <c r="R48" s="116">
        <f t="shared" si="6"/>
        <v>42571</v>
      </c>
      <c r="S48" s="116">
        <f>_xll.qlSwapStartDate(AA48)</f>
        <v>42573</v>
      </c>
      <c r="T48" s="116">
        <f>_xll.qlSwapMaturityDate(AA48)</f>
        <v>43273</v>
      </c>
      <c r="U48" s="107">
        <f>_xll.qlOvernightIndexedSwapFairRate(AA48,_xll.ohTrigger(Trigger,TriggerON))</f>
        <v>5.750752929588784E-3</v>
      </c>
      <c r="V48" s="107" t="e">
        <f>_xll.qlQuoteValue(P48,_xll.ohTrigger(Trigger,TriggerON))</f>
        <v>#NUM!</v>
      </c>
      <c r="W48" s="107" t="b">
        <f t="shared" si="7"/>
        <v>0</v>
      </c>
      <c r="X48" s="163" t="e">
        <f t="shared" si="8"/>
        <v>#NUM!</v>
      </c>
      <c r="Y48" s="119" t="e">
        <f>ABS(X48)&lt;=ABS('General Settings'!$D$27)*10000</f>
        <v>#NUM!</v>
      </c>
      <c r="AA48" s="60" t="str">
        <f>_xll.qlMakeOIS(,SettlementDays,IF(O48="SW","1W",O48),IndexON,,FwdStart,DayCountConv,,Permanent,Trigger,ObjectOverwrite)</f>
        <v>obj_003af#0004</v>
      </c>
      <c r="AI48" s="60" t="str">
        <v>USDOIS12Y_Quote</v>
      </c>
    </row>
    <row r="49" spans="13:35" x14ac:dyDescent="0.2">
      <c r="M49" s="104" t="s">
        <v>64</v>
      </c>
      <c r="N49" s="104"/>
      <c r="O49" s="104" t="s">
        <v>94</v>
      </c>
      <c r="P49" s="104" t="str">
        <f t="shared" si="5"/>
        <v>USDOIS2Y_Quote</v>
      </c>
      <c r="Q49" s="150"/>
      <c r="R49" s="116">
        <f t="shared" si="6"/>
        <v>42571</v>
      </c>
      <c r="S49" s="116">
        <f>_xll.qlSwapStartDate(AA49)</f>
        <v>42573</v>
      </c>
      <c r="T49" s="116">
        <f>_xll.qlSwapMaturityDate(AA49)</f>
        <v>43304</v>
      </c>
      <c r="U49" s="107">
        <f>_xll.qlOvernightIndexedSwapFairRate(AA49,_xll.ohTrigger(Trigger,TriggerON))</f>
        <v>5.8100000001375047E-3</v>
      </c>
      <c r="V49" s="107">
        <f>_xll.qlQuoteValue(P49,_xll.ohTrigger(Trigger,TriggerON))</f>
        <v>5.8099999999999992E-3</v>
      </c>
      <c r="W49" s="107" t="b">
        <f t="shared" si="7"/>
        <v>1</v>
      </c>
      <c r="X49" s="163">
        <f t="shared" si="8"/>
        <v>1.3750545840851558E-9</v>
      </c>
      <c r="Y49" s="119" t="b">
        <f>ABS(X49)&lt;=ABS('General Settings'!$D$27)*10000</f>
        <v>1</v>
      </c>
      <c r="AA49" s="60" t="str">
        <f>_xll.qlMakeOIS(,SettlementDays,IF(O49="SW","1W",O49),IndexON,,FwdStart,DayCountConv,,Permanent,Trigger,ObjectOverwrite)</f>
        <v>obj_003da#0004</v>
      </c>
      <c r="AI49" s="60" t="str">
        <v>USDOIS15Y_Quote</v>
      </c>
    </row>
    <row r="50" spans="13:35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50"/>
      <c r="R50" s="116">
        <f t="shared" si="6"/>
        <v>42571</v>
      </c>
      <c r="S50" s="116">
        <f>_xll.qlSwapStartDate(AA50)</f>
        <v>42573</v>
      </c>
      <c r="T50" s="116">
        <f>_xll.qlSwapMaturityDate(AA50)</f>
        <v>43395</v>
      </c>
      <c r="U50" s="107">
        <f>_xll.qlOvernightIndexedSwapFairRate(AA50,_xll.ohTrigger(Trigger,TriggerON))</f>
        <v>5.981106854532397E-3</v>
      </c>
      <c r="V50" s="107" t="e">
        <f>_xll.qlQuoteValue(P50,_xll.ohTrigger(Trigger,TriggerON))</f>
        <v>#NUM!</v>
      </c>
      <c r="W50" s="107" t="b">
        <f t="shared" si="7"/>
        <v>0</v>
      </c>
      <c r="X50" s="163" t="e">
        <f t="shared" si="8"/>
        <v>#NUM!</v>
      </c>
      <c r="Y50" s="119" t="e">
        <f>ABS(X50)&lt;=ABS('General Settings'!$D$27)*10000</f>
        <v>#NUM!</v>
      </c>
      <c r="AA50" s="60" t="str">
        <f>_xll.qlMakeOIS(,SettlementDays,IF(O50="SW","1W",O50),IndexON,,FwdStart,DayCountConv,,Permanent,Trigger,ObjectOverwrite)</f>
        <v>obj_003a8#0005</v>
      </c>
      <c r="AI50" s="60" t="str">
        <v>USDOIS20Y_Quote</v>
      </c>
    </row>
    <row r="51" spans="13:35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50"/>
      <c r="R51" s="116">
        <f t="shared" si="6"/>
        <v>42571</v>
      </c>
      <c r="S51" s="116">
        <f>_xll.qlSwapStartDate(AA51)</f>
        <v>42573</v>
      </c>
      <c r="T51" s="116">
        <f>_xll.qlSwapMaturityDate(AA51)</f>
        <v>43487</v>
      </c>
      <c r="U51" s="107">
        <f>_xll.qlOvernightIndexedSwapFairRate(AA51,_xll.ohTrigger(Trigger,TriggerON))</f>
        <v>6.1535423597762354E-3</v>
      </c>
      <c r="V51" s="107" t="e">
        <f>_xll.qlQuoteValue(P51,_xll.ohTrigger(Trigger,TriggerON))</f>
        <v>#NUM!</v>
      </c>
      <c r="W51" s="107" t="b">
        <f t="shared" si="7"/>
        <v>0</v>
      </c>
      <c r="X51" s="163" t="e">
        <f t="shared" si="8"/>
        <v>#NUM!</v>
      </c>
      <c r="Y51" s="119" t="e">
        <f>ABS(X51)&lt;=ABS('General Settings'!$D$27)*10000</f>
        <v>#NUM!</v>
      </c>
      <c r="AA51" s="60" t="str">
        <f>_xll.qlMakeOIS(,SettlementDays,IF(O51="SW","1W",O51),IndexON,,FwdStart,DayCountConv,,Permanent,Trigger,ObjectOverwrite)</f>
        <v>obj_003b6#0004</v>
      </c>
      <c r="AI51" s="60" t="str">
        <v>USDOIS25Y_Quote</v>
      </c>
    </row>
    <row r="52" spans="13:35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50"/>
      <c r="R52" s="116">
        <f t="shared" si="6"/>
        <v>42571</v>
      </c>
      <c r="S52" s="116">
        <f>_xll.qlSwapStartDate(AA52)</f>
        <v>42573</v>
      </c>
      <c r="T52" s="116">
        <f>_xll.qlSwapMaturityDate(AA52)</f>
        <v>43577</v>
      </c>
      <c r="U52" s="107">
        <f>_xll.qlOvernightIndexedSwapFairRate(AA52,_xll.ohTrigger(Trigger,TriggerON))</f>
        <v>6.3186874684364562E-3</v>
      </c>
      <c r="V52" s="107" t="e">
        <f>_xll.qlQuoteValue(P52,_xll.ohTrigger(Trigger,TriggerON))</f>
        <v>#NUM!</v>
      </c>
      <c r="W52" s="107" t="b">
        <f t="shared" si="7"/>
        <v>0</v>
      </c>
      <c r="X52" s="163" t="e">
        <f t="shared" si="8"/>
        <v>#NUM!</v>
      </c>
      <c r="Y52" s="119" t="e">
        <f>ABS(X52)&lt;=ABS('General Settings'!$D$27)*10000</f>
        <v>#NUM!</v>
      </c>
      <c r="AA52" s="60" t="str">
        <f>_xll.qlMakeOIS(,SettlementDays,IF(O52="SW","1W",O52),IndexON,,FwdStart,DayCountConv,,Permanent,Trigger,ObjectOverwrite)</f>
        <v>obj_003a3#0005</v>
      </c>
      <c r="AI52" s="60" t="str">
        <v>USDOIS30Y_Quote</v>
      </c>
    </row>
    <row r="53" spans="13:35" x14ac:dyDescent="0.2">
      <c r="M53" s="104" t="s">
        <v>64</v>
      </c>
      <c r="N53" s="104"/>
      <c r="O53" s="104" t="s">
        <v>98</v>
      </c>
      <c r="P53" s="104" t="str">
        <f t="shared" si="5"/>
        <v>USDOIS3Y_Quote</v>
      </c>
      <c r="Q53" s="150"/>
      <c r="R53" s="116">
        <f t="shared" si="6"/>
        <v>42571</v>
      </c>
      <c r="S53" s="116">
        <f>_xll.qlSwapStartDate(AA53)</f>
        <v>42573</v>
      </c>
      <c r="T53" s="116">
        <f>_xll.qlSwapMaturityDate(AA53)</f>
        <v>43668</v>
      </c>
      <c r="U53" s="107">
        <f>_xll.qlOvernightIndexedSwapFairRate(AA53,_xll.ohTrigger(Trigger,TriggerON))</f>
        <v>6.4800000000932194E-3</v>
      </c>
      <c r="V53" s="107">
        <f>_xll.qlQuoteValue(P53,_xll.ohTrigger(Trigger,TriggerON))</f>
        <v>6.4800000000000005E-3</v>
      </c>
      <c r="W53" s="107" t="b">
        <f t="shared" si="7"/>
        <v>1</v>
      </c>
      <c r="X53" s="163">
        <f t="shared" si="8"/>
        <v>9.3218835428565683E-10</v>
      </c>
      <c r="Y53" s="119" t="b">
        <f>ABS(X53)&lt;=ABS('General Settings'!$D$27)*10000</f>
        <v>1</v>
      </c>
      <c r="AA53" s="60" t="str">
        <f>_xll.qlMakeOIS(,SettlementDays,IF(O53="SW","1W",O53),IndexON,,FwdStart,DayCountConv,,Permanent,Trigger,ObjectOverwrite)</f>
        <v>obj_003a0#0005</v>
      </c>
      <c r="AI53" s="60" t="str">
        <v>USDOIS40Y_Quote</v>
      </c>
    </row>
    <row r="54" spans="13:35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50"/>
      <c r="R54" s="116">
        <f t="shared" si="6"/>
        <v>42571</v>
      </c>
      <c r="S54" s="116">
        <f>_xll.qlSwapStartDate(AA54)</f>
        <v>42573</v>
      </c>
      <c r="T54" s="116">
        <f>_xll.qlSwapMaturityDate(AA54)</f>
        <v>43760</v>
      </c>
      <c r="U54" s="107">
        <f>_xll.qlOvernightIndexedSwapFairRate(AA54,_xll.ohTrigger(Trigger,TriggerON))</f>
        <v>6.6337134538505182E-3</v>
      </c>
      <c r="V54" s="107" t="e">
        <f>_xll.qlQuoteValue(P54,_xll.ohTrigger(Trigger,TriggerON))</f>
        <v>#NUM!</v>
      </c>
      <c r="W54" s="107" t="b">
        <f t="shared" si="7"/>
        <v>0</v>
      </c>
      <c r="X54" s="163" t="e">
        <f t="shared" si="8"/>
        <v>#NUM!</v>
      </c>
      <c r="Y54" s="119" t="e">
        <f>ABS(X54)&lt;=ABS('General Settings'!$D$27)*10000</f>
        <v>#NUM!</v>
      </c>
      <c r="AA54" s="60" t="str">
        <f>_xll.qlMakeOIS(,SettlementDays,IF(O54="SW","1W",O54),IndexON,,FwdStart,DayCountConv,,Permanent,Trigger,ObjectOverwrite)</f>
        <v>obj_003ac#0004</v>
      </c>
      <c r="AI54" s="60" t="str">
        <v>USDOIS50Y_Quote</v>
      </c>
    </row>
    <row r="55" spans="13:35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50"/>
      <c r="R55" s="116">
        <f t="shared" ref="R55:R118" si="10">EvaluationDate</f>
        <v>42571</v>
      </c>
      <c r="S55" s="116">
        <f>_xll.qlSwapStartDate(AA55)</f>
        <v>42573</v>
      </c>
      <c r="T55" s="116">
        <f>_xll.qlSwapMaturityDate(AA55)</f>
        <v>43852</v>
      </c>
      <c r="U55" s="107">
        <f>_xll.qlOvernightIndexedSwapFairRate(AA55,_xll.ohTrigger(Trigger,TriggerON))</f>
        <v>6.7826267499764238E-3</v>
      </c>
      <c r="V55" s="107" t="e">
        <f>_xll.qlQuoteValue(P55,_xll.ohTrigger(Trigger,TriggerON))</f>
        <v>#NUM!</v>
      </c>
      <c r="W55" s="107" t="b">
        <f t="shared" ref="W55:W76" si="11">NOT(ISERROR(V55))</f>
        <v>0</v>
      </c>
      <c r="X55" s="163" t="e">
        <f t="shared" si="8"/>
        <v>#NUM!</v>
      </c>
      <c r="Y55" s="119" t="e">
        <f>ABS(X55)&lt;=ABS('General Settings'!$D$27)*10000</f>
        <v>#NUM!</v>
      </c>
      <c r="AA55" s="60" t="str">
        <f>_xll.qlMakeOIS(,SettlementDays,IF(O55="SW","1W",O55),IndexON,,FwdStart,DayCountConv,,Permanent,Trigger,ObjectOverwrite)</f>
        <v>obj_003f9#0004</v>
      </c>
      <c r="AI55" s="60" t="str">
        <v/>
      </c>
    </row>
    <row r="56" spans="13:35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50"/>
      <c r="R56" s="116">
        <f t="shared" si="10"/>
        <v>42571</v>
      </c>
      <c r="S56" s="116">
        <f>_xll.qlSwapStartDate(AA56)</f>
        <v>42573</v>
      </c>
      <c r="T56" s="116">
        <f>_xll.qlSwapMaturityDate(AA56)</f>
        <v>43943</v>
      </c>
      <c r="U56" s="107">
        <f>_xll.qlOvernightIndexedSwapFairRate(AA56,_xll.ohTrigger(Trigger,TriggerON))</f>
        <v>6.9270965060799746E-3</v>
      </c>
      <c r="V56" s="107" t="e">
        <f>_xll.qlQuoteValue(P56,_xll.ohTrigger(Trigger,TriggerON))</f>
        <v>#NUM!</v>
      </c>
      <c r="W56" s="107" t="b">
        <f t="shared" si="11"/>
        <v>0</v>
      </c>
      <c r="X56" s="163" t="e">
        <f t="shared" si="8"/>
        <v>#NUM!</v>
      </c>
      <c r="Y56" s="119" t="e">
        <f>ABS(X56)&lt;=ABS('General Settings'!$D$27)*10000</f>
        <v>#NUM!</v>
      </c>
      <c r="AA56" s="60" t="str">
        <f>_xll.qlMakeOIS(,SettlementDays,IF(O56="SW","1W",O56),IndexON,,FwdStart,DayCountConv,,Permanent,Trigger,ObjectOverwrite)</f>
        <v>obj_003b4#0004</v>
      </c>
      <c r="AI56" s="60" t="str">
        <v/>
      </c>
    </row>
    <row r="57" spans="13:35" x14ac:dyDescent="0.2">
      <c r="M57" s="104" t="s">
        <v>64</v>
      </c>
      <c r="N57" s="104"/>
      <c r="O57" s="104" t="s">
        <v>102</v>
      </c>
      <c r="P57" s="104" t="str">
        <f t="shared" si="9"/>
        <v>USDOIS4Y_Quote</v>
      </c>
      <c r="Q57" s="150"/>
      <c r="R57" s="116">
        <f t="shared" si="10"/>
        <v>42571</v>
      </c>
      <c r="S57" s="116">
        <f>_xll.qlSwapStartDate(AA57)</f>
        <v>42573</v>
      </c>
      <c r="T57" s="116">
        <f>_xll.qlSwapMaturityDate(AA57)</f>
        <v>44034</v>
      </c>
      <c r="U57" s="107">
        <f>_xll.qlOvernightIndexedSwapFairRate(AA57,_xll.ohTrigger(Trigger,TriggerON))</f>
        <v>7.0700000000694617E-3</v>
      </c>
      <c r="V57" s="107">
        <f>_xll.qlQuoteValue(P57,_xll.ohTrigger(Trigger,TriggerON))</f>
        <v>7.0700000000000008E-3</v>
      </c>
      <c r="W57" s="107" t="b">
        <f t="shared" si="11"/>
        <v>1</v>
      </c>
      <c r="X57" s="163">
        <f t="shared" si="8"/>
        <v>6.9460930063325321E-10</v>
      </c>
      <c r="Y57" s="119" t="b">
        <f>ABS(X57)&lt;=ABS('General Settings'!$D$27)*10000</f>
        <v>1</v>
      </c>
      <c r="AA57" s="60" t="str">
        <f>_xll.qlMakeOIS(,SettlementDays,IF(O57="SW","1W",O57),IndexON,,FwdStart,DayCountConv,,Permanent,Trigger,ObjectOverwrite)</f>
        <v>obj_003a2#0005</v>
      </c>
      <c r="AI57" s="60" t="str">
        <v/>
      </c>
    </row>
    <row r="58" spans="13:35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50"/>
      <c r="R58" s="116">
        <f t="shared" si="10"/>
        <v>42571</v>
      </c>
      <c r="S58" s="116">
        <f>_xll.qlSwapStartDate(AA58)</f>
        <v>42573</v>
      </c>
      <c r="T58" s="116">
        <f>_xll.qlSwapMaturityDate(AA58)</f>
        <v>44126</v>
      </c>
      <c r="U58" s="107">
        <f>_xll.qlOvernightIndexedSwapFairRate(AA58,_xll.ohTrigger(Trigger,TriggerON))</f>
        <v>7.2118868835001427E-3</v>
      </c>
      <c r="V58" s="107" t="e">
        <f>_xll.qlQuoteValue(P58,_xll.ohTrigger(Trigger,TriggerON))</f>
        <v>#NUM!</v>
      </c>
      <c r="W58" s="107" t="b">
        <f t="shared" si="11"/>
        <v>0</v>
      </c>
      <c r="X58" s="163" t="e">
        <f t="shared" si="8"/>
        <v>#NUM!</v>
      </c>
      <c r="Y58" s="119" t="e">
        <f>ABS(X58)&lt;=ABS('General Settings'!$D$27)*10000</f>
        <v>#NUM!</v>
      </c>
      <c r="AA58" s="60" t="str">
        <f>_xll.qlMakeOIS(,SettlementDays,IF(O58="SW","1W",O58),IndexON,,FwdStart,DayCountConv,,Permanent,Trigger,ObjectOverwrite)</f>
        <v>obj_003e5#0004</v>
      </c>
      <c r="AI58" s="60" t="str">
        <v/>
      </c>
    </row>
    <row r="59" spans="13:35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50"/>
      <c r="R59" s="116">
        <f t="shared" si="10"/>
        <v>42571</v>
      </c>
      <c r="S59" s="116">
        <f>_xll.qlSwapStartDate(AA59)</f>
        <v>42573</v>
      </c>
      <c r="T59" s="116">
        <f>_xll.qlSwapMaturityDate(AA59)</f>
        <v>44218</v>
      </c>
      <c r="U59" s="107">
        <f>_xll.qlOvernightIndexedSwapFairRate(AA59,_xll.ohTrigger(Trigger,TriggerON))</f>
        <v>7.3555063993330262E-3</v>
      </c>
      <c r="V59" s="107" t="e">
        <f>_xll.qlQuoteValue(P59,_xll.ohTrigger(Trigger,TriggerON))</f>
        <v>#NUM!</v>
      </c>
      <c r="W59" s="107" t="b">
        <f t="shared" si="11"/>
        <v>0</v>
      </c>
      <c r="X59" s="163" t="e">
        <f t="shared" si="8"/>
        <v>#NUM!</v>
      </c>
      <c r="Y59" s="119" t="e">
        <f>ABS(X59)&lt;=ABS('General Settings'!$D$27)*10000</f>
        <v>#NUM!</v>
      </c>
      <c r="AA59" s="60" t="str">
        <f>_xll.qlMakeOIS(,SettlementDays,IF(O59="SW","1W",O59),IndexON,,FwdStart,DayCountConv,,Permanent,Trigger,ObjectOverwrite)</f>
        <v>obj_003d2#0004</v>
      </c>
      <c r="AI59" s="60" t="str">
        <v/>
      </c>
    </row>
    <row r="60" spans="13:35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50"/>
      <c r="R60" s="116">
        <f t="shared" si="10"/>
        <v>42571</v>
      </c>
      <c r="S60" s="116">
        <f>_xll.qlSwapStartDate(AA60)</f>
        <v>42573</v>
      </c>
      <c r="T60" s="116">
        <f>_xll.qlSwapMaturityDate(AA60)</f>
        <v>44308</v>
      </c>
      <c r="U60" s="107">
        <f>_xll.qlOvernightIndexedSwapFairRate(AA60,_xll.ohTrigger(Trigger,TriggerON))</f>
        <v>7.4995082905100329E-3</v>
      </c>
      <c r="V60" s="107" t="e">
        <f>_xll.qlQuoteValue(P60,_xll.ohTrigger(Trigger,TriggerON))</f>
        <v>#NUM!</v>
      </c>
      <c r="W60" s="107" t="b">
        <f t="shared" si="11"/>
        <v>0</v>
      </c>
      <c r="X60" s="163" t="e">
        <f t="shared" si="8"/>
        <v>#NUM!</v>
      </c>
      <c r="Y60" s="119" t="e">
        <f>ABS(X60)&lt;=ABS('General Settings'!$D$27)*10000</f>
        <v>#NUM!</v>
      </c>
      <c r="AA60" s="60" t="str">
        <f>_xll.qlMakeOIS(,SettlementDays,IF(O60="SW","1W",O60),IndexON,,FwdStart,DayCountConv,,Permanent,Trigger,ObjectOverwrite)</f>
        <v>obj_003a1#0005</v>
      </c>
      <c r="AI60" s="60" t="str">
        <v/>
      </c>
    </row>
    <row r="61" spans="13:35" x14ac:dyDescent="0.2">
      <c r="M61" s="104" t="s">
        <v>64</v>
      </c>
      <c r="N61" s="104"/>
      <c r="O61" s="104" t="s">
        <v>106</v>
      </c>
      <c r="P61" s="104" t="str">
        <f t="shared" si="9"/>
        <v>USDOIS5Y_Quote</v>
      </c>
      <c r="Q61" s="150"/>
      <c r="R61" s="116">
        <f t="shared" si="10"/>
        <v>42571</v>
      </c>
      <c r="S61" s="116">
        <f>_xll.qlSwapStartDate(AA61)</f>
        <v>42573</v>
      </c>
      <c r="T61" s="116">
        <f>_xll.qlSwapMaturityDate(AA61)</f>
        <v>44399</v>
      </c>
      <c r="U61" s="107">
        <f>_xll.qlOvernightIndexedSwapFairRate(AA61,_xll.ohTrigger(Trigger,TriggerON))</f>
        <v>7.650000000055817E-3</v>
      </c>
      <c r="V61" s="107">
        <f>_xll.qlQuoteValue(P61,_xll.ohTrigger(Trigger,TriggerON))</f>
        <v>7.6500000000000005E-3</v>
      </c>
      <c r="W61" s="107" t="b">
        <f t="shared" si="11"/>
        <v>1</v>
      </c>
      <c r="X61" s="163">
        <f t="shared" si="8"/>
        <v>5.5816462563029745E-10</v>
      </c>
      <c r="Y61" s="119" t="b">
        <f>ABS(X61)&lt;=ABS('General Settings'!$D$27)*10000</f>
        <v>1</v>
      </c>
      <c r="AA61" s="60" t="str">
        <f>_xll.qlMakeOIS(,SettlementDays,IF(O61="SW","1W",O61),IndexON,,FwdStart,DayCountConv,,Permanent,Trigger,ObjectOverwrite)</f>
        <v>obj_003ab#0005</v>
      </c>
      <c r="AI61" s="60" t="str">
        <v/>
      </c>
    </row>
    <row r="62" spans="13:35" x14ac:dyDescent="0.2">
      <c r="M62" s="104" t="s">
        <v>64</v>
      </c>
      <c r="N62" s="104"/>
      <c r="O62" s="104" t="s">
        <v>107</v>
      </c>
      <c r="P62" s="104" t="str">
        <f t="shared" si="9"/>
        <v>USDOIS6Y_Quote</v>
      </c>
      <c r="Q62" s="150"/>
      <c r="R62" s="116">
        <f t="shared" si="10"/>
        <v>42571</v>
      </c>
      <c r="S62" s="116">
        <f>_xll.qlSwapStartDate(AA62)</f>
        <v>42573</v>
      </c>
      <c r="T62" s="116">
        <f>_xll.qlSwapMaturityDate(AA62)</f>
        <v>44764</v>
      </c>
      <c r="U62" s="107">
        <f>_xll.qlOvernightIndexedSwapFairRate(AA62,_xll.ohTrigger(Trigger,TriggerON))</f>
        <v>8.2800000000467673E-3</v>
      </c>
      <c r="V62" s="107">
        <f>_xll.qlQuoteValue(P62,_xll.ohTrigger(Trigger,TriggerON))</f>
        <v>8.2800000000000009E-3</v>
      </c>
      <c r="W62" s="107" t="b">
        <f t="shared" si="11"/>
        <v>1</v>
      </c>
      <c r="X62" s="163">
        <f t="shared" si="8"/>
        <v>4.6766410188858742E-10</v>
      </c>
      <c r="Y62" s="119" t="b">
        <f>ABS(X62)&lt;=ABS('General Settings'!$D$27)*10000</f>
        <v>1</v>
      </c>
      <c r="AA62" s="60" t="str">
        <f>_xll.qlMakeOIS(,SettlementDays,IF(O62="SW","1W",O62),IndexON,,FwdStart,DayCountConv,,Permanent,Trigger,ObjectOverwrite)</f>
        <v>obj_00399#0005</v>
      </c>
      <c r="AI62" s="60" t="str">
        <v/>
      </c>
    </row>
    <row r="63" spans="13:35" x14ac:dyDescent="0.2">
      <c r="M63" s="104" t="s">
        <v>64</v>
      </c>
      <c r="N63" s="104"/>
      <c r="O63" s="104" t="s">
        <v>108</v>
      </c>
      <c r="P63" s="104" t="str">
        <f t="shared" si="9"/>
        <v>USDOIS7Y_Quote</v>
      </c>
      <c r="Q63" s="150"/>
      <c r="R63" s="116">
        <f t="shared" si="10"/>
        <v>42571</v>
      </c>
      <c r="S63" s="116">
        <f>_xll.qlSwapStartDate(AA63)</f>
        <v>42573</v>
      </c>
      <c r="T63" s="116">
        <f>_xll.qlSwapMaturityDate(AA63)</f>
        <v>45131</v>
      </c>
      <c r="U63" s="107">
        <f>_xll.qlOvernightIndexedSwapFairRate(AA63,_xll.ohTrigger(Trigger,TriggerON))</f>
        <v>8.8899999999999743E-3</v>
      </c>
      <c r="V63" s="107">
        <f>_xll.qlQuoteValue(P63,_xll.ohTrigger(Trigger,TriggerON))</f>
        <v>8.8900000000000003E-3</v>
      </c>
      <c r="W63" s="107" t="b">
        <f t="shared" si="11"/>
        <v>1</v>
      </c>
      <c r="X63" s="163">
        <f t="shared" si="8"/>
        <v>-2.6020852139652106E-13</v>
      </c>
      <c r="Y63" s="119" t="b">
        <f>ABS(X63)&lt;=ABS('General Settings'!$D$27)*10000</f>
        <v>1</v>
      </c>
      <c r="AA63" s="60" t="str">
        <f>_xll.qlMakeOIS(,SettlementDays,IF(O63="SW","1W",O63),IndexON,,FwdStart,DayCountConv,,Permanent,Trigger,ObjectOverwrite)</f>
        <v>obj_003b7#0004</v>
      </c>
      <c r="AI63" s="60" t="str">
        <v/>
      </c>
    </row>
    <row r="64" spans="13:35" x14ac:dyDescent="0.2">
      <c r="M64" s="104" t="s">
        <v>64</v>
      </c>
      <c r="N64" s="104"/>
      <c r="O64" s="104" t="s">
        <v>109</v>
      </c>
      <c r="P64" s="104" t="str">
        <f t="shared" si="9"/>
        <v>USDOIS8Y_Quote</v>
      </c>
      <c r="Q64" s="150"/>
      <c r="R64" s="116">
        <f t="shared" si="10"/>
        <v>42571</v>
      </c>
      <c r="S64" s="116">
        <f>_xll.qlSwapStartDate(AA64)</f>
        <v>42573</v>
      </c>
      <c r="T64" s="116">
        <f>_xll.qlSwapMaturityDate(AA64)</f>
        <v>45495</v>
      </c>
      <c r="U64" s="107">
        <f>_xll.qlOvernightIndexedSwapFairRate(AA64,_xll.ohTrigger(Trigger,TriggerON))</f>
        <v>9.4500000000006194E-3</v>
      </c>
      <c r="V64" s="107">
        <f>_xll.qlQuoteValue(P64,_xll.ohTrigger(Trigger,TriggerON))</f>
        <v>9.4500000000000001E-3</v>
      </c>
      <c r="W64" s="107" t="b">
        <f t="shared" si="11"/>
        <v>1</v>
      </c>
      <c r="X64" s="163">
        <f t="shared" si="8"/>
        <v>6.1929628092372013E-12</v>
      </c>
      <c r="Y64" s="119" t="b">
        <f>ABS(X64)&lt;=ABS('General Settings'!$D$27)*10000</f>
        <v>1</v>
      </c>
      <c r="AA64" s="60" t="str">
        <f>_xll.qlMakeOIS(,SettlementDays,IF(O64="SW","1W",O64),IndexON,,FwdStart,DayCountConv,,Permanent,Trigger,ObjectOverwrite)</f>
        <v>obj_003e0#0004</v>
      </c>
      <c r="AI64" s="60" t="str">
        <v/>
      </c>
    </row>
    <row r="65" spans="10:35" x14ac:dyDescent="0.2">
      <c r="M65" s="104" t="s">
        <v>64</v>
      </c>
      <c r="N65" s="104"/>
      <c r="O65" s="104" t="s">
        <v>110</v>
      </c>
      <c r="P65" s="104" t="str">
        <f t="shared" si="9"/>
        <v>USDOIS9Y_Quote</v>
      </c>
      <c r="Q65" s="150"/>
      <c r="R65" s="116">
        <f t="shared" si="10"/>
        <v>42571</v>
      </c>
      <c r="S65" s="116">
        <f>_xll.qlSwapStartDate(AA65)</f>
        <v>42573</v>
      </c>
      <c r="T65" s="116">
        <f>_xll.qlSwapMaturityDate(AA65)</f>
        <v>45860</v>
      </c>
      <c r="U65" s="107">
        <f>_xll.qlOvernightIndexedSwapFairRate(AA65,_xll.ohTrigger(Trigger,TriggerON))</f>
        <v>9.980000000000008E-3</v>
      </c>
      <c r="V65" s="107">
        <f>_xll.qlQuoteValue(P65,_xll.ohTrigger(Trigger,TriggerON))</f>
        <v>9.9799999999999993E-3</v>
      </c>
      <c r="W65" s="107" t="b">
        <f t="shared" si="11"/>
        <v>1</v>
      </c>
      <c r="X65" s="163">
        <f t="shared" si="8"/>
        <v>8.6736173798840355E-14</v>
      </c>
      <c r="Y65" s="119" t="b">
        <f>ABS(X65)&lt;=ABS('General Settings'!$D$27)*10000</f>
        <v>1</v>
      </c>
      <c r="AA65" s="60" t="str">
        <f>_xll.qlMakeOIS(,SettlementDays,IF(O65="SW","1W",O65),IndexON,,FwdStart,DayCountConv,,Permanent,Trigger,ObjectOverwrite)</f>
        <v>obj_003b2#0004</v>
      </c>
      <c r="AI65" s="60" t="str">
        <v/>
      </c>
    </row>
    <row r="66" spans="10:35" x14ac:dyDescent="0.2">
      <c r="M66" s="104" t="s">
        <v>64</v>
      </c>
      <c r="N66" s="104"/>
      <c r="O66" s="104" t="s">
        <v>111</v>
      </c>
      <c r="P66" s="104" t="str">
        <f t="shared" si="9"/>
        <v>USDOIS10Y_Quote</v>
      </c>
      <c r="Q66" s="150"/>
      <c r="R66" s="116">
        <f t="shared" si="10"/>
        <v>42571</v>
      </c>
      <c r="S66" s="116">
        <f>_xll.qlSwapStartDate(AA66)</f>
        <v>42573</v>
      </c>
      <c r="T66" s="116">
        <f>_xll.qlSwapMaturityDate(AA66)</f>
        <v>46225</v>
      </c>
      <c r="U66" s="107">
        <f>_xll.qlOvernightIndexedSwapFairRate(AA66,_xll.ohTrigger(Trigger,TriggerON))</f>
        <v>1.0500000000000034E-2</v>
      </c>
      <c r="V66" s="107">
        <f>_xll.qlQuoteValue(P66,_xll.ohTrigger(Trigger,TriggerON))</f>
        <v>1.0499999999999999E-2</v>
      </c>
      <c r="W66" s="107" t="b">
        <f t="shared" si="11"/>
        <v>1</v>
      </c>
      <c r="X66" s="163">
        <f t="shared" si="8"/>
        <v>3.4694469519536142E-13</v>
      </c>
      <c r="Y66" s="119" t="b">
        <f>ABS(X66)&lt;=ABS('General Settings'!$D$27)*10000</f>
        <v>1</v>
      </c>
      <c r="AA66" s="60" t="str">
        <f>_xll.qlMakeOIS(,SettlementDays,IF(O66="SW","1W",O66),IndexON,,FwdStart,DayCountConv,,Permanent,Trigger,ObjectOverwrite)</f>
        <v>obj_003be#0004</v>
      </c>
      <c r="AI66" s="60" t="str">
        <v/>
      </c>
    </row>
    <row r="67" spans="10:35" x14ac:dyDescent="0.2">
      <c r="M67" s="104" t="s">
        <v>64</v>
      </c>
      <c r="N67" s="104"/>
      <c r="O67" s="104" t="s">
        <v>112</v>
      </c>
      <c r="P67" s="104" t="str">
        <f t="shared" si="9"/>
        <v>USDOIS12Y_Quote</v>
      </c>
      <c r="Q67" s="150"/>
      <c r="R67" s="116">
        <f t="shared" si="10"/>
        <v>42571</v>
      </c>
      <c r="S67" s="116">
        <f>_xll.qlSwapStartDate(AA67)</f>
        <v>42573</v>
      </c>
      <c r="T67" s="116">
        <f>_xll.qlSwapMaturityDate(AA67)</f>
        <v>46958</v>
      </c>
      <c r="U67" s="107">
        <f>_xll.qlOvernightIndexedSwapFairRate(AA67,_xll.ohTrigger(Trigger,TriggerON))</f>
        <v>1.1439999999975052E-2</v>
      </c>
      <c r="V67" s="107">
        <f>_xll.qlQuoteValue(P67,_xll.ohTrigger(Trigger,TriggerON))</f>
        <v>1.1440000000000001E-2</v>
      </c>
      <c r="W67" s="107" t="b">
        <f t="shared" si="11"/>
        <v>1</v>
      </c>
      <c r="X67" s="163">
        <f t="shared" si="8"/>
        <v>-2.494879303149844E-10</v>
      </c>
      <c r="Y67" s="119" t="b">
        <f>ABS(X67)&lt;=ABS('General Settings'!$D$27)*10000</f>
        <v>1</v>
      </c>
      <c r="AA67" s="60" t="str">
        <f>_xll.qlMakeOIS(,SettlementDays,IF(O67="SW","1W",O67),IndexON,,FwdStart,DayCountConv,,Permanent,Trigger,ObjectOverwrite)</f>
        <v>obj_003ca#0004</v>
      </c>
      <c r="AI67" s="60" t="str">
        <v/>
      </c>
    </row>
    <row r="68" spans="10:35" x14ac:dyDescent="0.2">
      <c r="M68" s="104" t="s">
        <v>64</v>
      </c>
      <c r="N68" s="104"/>
      <c r="O68" s="104" t="s">
        <v>113</v>
      </c>
      <c r="P68" s="104" t="str">
        <f t="shared" si="9"/>
        <v>USDOIS15Y_Quote</v>
      </c>
      <c r="Q68" s="150"/>
      <c r="R68" s="116">
        <f t="shared" si="10"/>
        <v>42571</v>
      </c>
      <c r="S68" s="116">
        <f>_xll.qlSwapStartDate(AA68)</f>
        <v>42573</v>
      </c>
      <c r="T68" s="116">
        <f>_xll.qlSwapMaturityDate(AA68)</f>
        <v>48051</v>
      </c>
      <c r="U68" s="107">
        <f>_xll.qlOvernightIndexedSwapFairRate(AA68,_xll.ohTrigger(Trigger,TriggerON))</f>
        <v>1.2489999999989993E-2</v>
      </c>
      <c r="V68" s="107">
        <f>_xll.qlQuoteValue(P68,_xll.ohTrigger(Trigger,TriggerON))</f>
        <v>1.2490000000000001E-2</v>
      </c>
      <c r="W68" s="107" t="b">
        <f t="shared" si="11"/>
        <v>1</v>
      </c>
      <c r="X68" s="163">
        <f t="shared" si="8"/>
        <v>-1.00076197329102E-10</v>
      </c>
      <c r="Y68" s="119" t="b">
        <f>ABS(X68)&lt;=ABS('General Settings'!$D$27)*10000</f>
        <v>1</v>
      </c>
      <c r="AA68" s="60" t="str">
        <f>_xll.qlMakeOIS(,SettlementDays,IF(O68="SW","1W",O68),IndexON,,FwdStart,DayCountConv,,Permanent,Trigger,ObjectOverwrite)</f>
        <v>obj_003ef#0004</v>
      </c>
      <c r="AI68" s="60" t="str">
        <v/>
      </c>
    </row>
    <row r="69" spans="10:35" x14ac:dyDescent="0.2">
      <c r="M69" s="104" t="s">
        <v>64</v>
      </c>
      <c r="N69" s="104"/>
      <c r="O69" s="104" t="s">
        <v>114</v>
      </c>
      <c r="P69" s="104" t="str">
        <f t="shared" si="9"/>
        <v>USDOIS20Y_Quote</v>
      </c>
      <c r="Q69" s="150"/>
      <c r="R69" s="116">
        <f t="shared" si="10"/>
        <v>42571</v>
      </c>
      <c r="S69" s="116">
        <f>_xll.qlSwapStartDate(AA69)</f>
        <v>42573</v>
      </c>
      <c r="T69" s="116">
        <f>_xll.qlSwapMaturityDate(AA69)</f>
        <v>49878</v>
      </c>
      <c r="U69" s="107">
        <f>_xll.qlOvernightIndexedSwapFairRate(AA69,_xll.ohTrigger(Trigger,TriggerON))</f>
        <v>1.3629999999994201E-2</v>
      </c>
      <c r="V69" s="107">
        <f>_xll.qlQuoteValue(P69,_xll.ohTrigger(Trigger,TriggerON))</f>
        <v>1.363E-2</v>
      </c>
      <c r="W69" s="107" t="b">
        <f t="shared" si="11"/>
        <v>1</v>
      </c>
      <c r="X69" s="163">
        <f t="shared" si="8"/>
        <v>-5.7991805801904661E-11</v>
      </c>
      <c r="Y69" s="119" t="b">
        <f>ABS(X69)&lt;=ABS('General Settings'!$D$27)*10000</f>
        <v>1</v>
      </c>
      <c r="AA69" s="60" t="str">
        <f>_xll.qlMakeOIS(,SettlementDays,IF(O69="SW","1W",O69),IndexON,,FwdStart,DayCountConv,,Permanent,Trigger,ObjectOverwrite)</f>
        <v>obj_003ee#0004</v>
      </c>
      <c r="AI69" s="60" t="str">
        <v/>
      </c>
    </row>
    <row r="70" spans="10:35" x14ac:dyDescent="0.2">
      <c r="M70" s="104" t="s">
        <v>64</v>
      </c>
      <c r="N70" s="104"/>
      <c r="O70" s="104" t="s">
        <v>115</v>
      </c>
      <c r="P70" s="104" t="str">
        <f t="shared" si="9"/>
        <v>USDOIS25Y_Quote</v>
      </c>
      <c r="Q70" s="150"/>
      <c r="R70" s="116">
        <f t="shared" si="10"/>
        <v>42571</v>
      </c>
      <c r="S70" s="116">
        <f>_xll.qlSwapStartDate(AA70)</f>
        <v>42573</v>
      </c>
      <c r="T70" s="116">
        <f>_xll.qlSwapMaturityDate(AA70)</f>
        <v>51704</v>
      </c>
      <c r="U70" s="107">
        <f>_xll.qlOvernightIndexedSwapFairRate(AA70,_xll.ohTrigger(Trigger,TriggerON))</f>
        <v>1.4150000000000986E-2</v>
      </c>
      <c r="V70" s="107">
        <f>_xll.qlQuoteValue(P70,_xll.ohTrigger(Trigger,TriggerON))</f>
        <v>1.4150000000000001E-2</v>
      </c>
      <c r="W70" s="107" t="b">
        <f t="shared" si="11"/>
        <v>1</v>
      </c>
      <c r="X70" s="163">
        <f t="shared" si="8"/>
        <v>9.8532293435482643E-12</v>
      </c>
      <c r="Y70" s="119" t="b">
        <f>ABS(X70)&lt;=ABS('General Settings'!$D$27)*10000</f>
        <v>1</v>
      </c>
      <c r="AA70" s="60" t="str">
        <f>_xll.qlMakeOIS(,SettlementDays,IF(O70="SW","1W",O70),IndexON,,FwdStart,DayCountConv,,Permanent,Trigger,ObjectOverwrite)</f>
        <v>obj_003c3#0004</v>
      </c>
      <c r="AI70" s="60" t="str">
        <v/>
      </c>
    </row>
    <row r="71" spans="10:35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50"/>
      <c r="R71" s="116">
        <f t="shared" si="10"/>
        <v>42571</v>
      </c>
      <c r="S71" s="116">
        <f>_xll.qlSwapStartDate(AA71)</f>
        <v>42573</v>
      </c>
      <c r="T71" s="116">
        <f>_xll.qlSwapMaturityDate(AA71)</f>
        <v>52434</v>
      </c>
      <c r="U71" s="107">
        <f>_xll.qlOvernightIndexedSwapFairRate(AA71,_xll.ohTrigger(Trigger,TriggerON))</f>
        <v>1.4280861085812047E-2</v>
      </c>
      <c r="V71" s="107" t="e">
        <f>_xll.qlQuoteValue(P71,_xll.ohTrigger(Trigger,TriggerON))</f>
        <v>#NUM!</v>
      </c>
      <c r="W71" s="107" t="b">
        <f t="shared" si="11"/>
        <v>0</v>
      </c>
      <c r="X71" s="163" t="e">
        <f t="shared" si="8"/>
        <v>#NUM!</v>
      </c>
      <c r="Y71" s="119" t="e">
        <f>ABS(X71)&lt;=ABS('General Settings'!$D$27)*10000</f>
        <v>#NUM!</v>
      </c>
      <c r="AA71" s="60" t="str">
        <f>_xll.qlMakeOIS(,SettlementDays,IF(O71="SW","1W",O71),IndexON,,FwdStart,DayCountConv,,Permanent,Trigger,ObjectOverwrite)</f>
        <v>obj_003d4#0004</v>
      </c>
      <c r="AI71" s="60" t="str">
        <v/>
      </c>
    </row>
    <row r="72" spans="10:35" x14ac:dyDescent="0.2">
      <c r="M72" s="104" t="s">
        <v>64</v>
      </c>
      <c r="N72" s="104"/>
      <c r="O72" s="104" t="s">
        <v>117</v>
      </c>
      <c r="P72" s="104" t="str">
        <f t="shared" si="9"/>
        <v>USDOIS30Y_Quote</v>
      </c>
      <c r="Q72" s="150"/>
      <c r="R72" s="116">
        <f t="shared" si="10"/>
        <v>42571</v>
      </c>
      <c r="S72" s="116">
        <f>_xll.qlSwapStartDate(AA72)</f>
        <v>42573</v>
      </c>
      <c r="T72" s="116">
        <f>_xll.qlSwapMaturityDate(AA72)</f>
        <v>53531</v>
      </c>
      <c r="U72" s="107">
        <f>_xll.qlOvernightIndexedSwapFairRate(AA72,_xll.ohTrigger(Trigger,TriggerON))</f>
        <v>1.4430000000013403E-2</v>
      </c>
      <c r="V72" s="107">
        <f>_xll.qlQuoteValue(P72,_xll.ohTrigger(Trigger,TriggerON))</f>
        <v>1.443E-2</v>
      </c>
      <c r="W72" s="107" t="b">
        <f t="shared" si="11"/>
        <v>1</v>
      </c>
      <c r="X72" s="163">
        <f t="shared" si="8"/>
        <v>1.3402473575396812E-10</v>
      </c>
      <c r="Y72" s="119" t="b">
        <f>ABS(X72)&lt;=ABS('General Settings'!$D$27)*10000</f>
        <v>1</v>
      </c>
      <c r="AA72" s="60" t="str">
        <f>_xll.qlMakeOIS(,SettlementDays,IF(O72="SW","1W",O72),IndexON,,FwdStart,DayCountConv,,Permanent,Trigger,ObjectOverwrite)</f>
        <v>obj_003d5#0004</v>
      </c>
      <c r="AI72" s="60" t="str">
        <v/>
      </c>
    </row>
    <row r="73" spans="10:35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50"/>
      <c r="R73" s="116">
        <f t="shared" si="10"/>
        <v>42571</v>
      </c>
      <c r="S73" s="116">
        <f>_xll.qlSwapStartDate(AA73)</f>
        <v>42573</v>
      </c>
      <c r="T73" s="116">
        <f>_xll.qlSwapMaturityDate(AA73)</f>
        <v>55358</v>
      </c>
      <c r="U73" s="107">
        <f>_xll.qlOvernightIndexedSwapFairRate(AA73,_xll.ohTrigger(Trigger,TriggerON))</f>
        <v>1.4569540355616122E-2</v>
      </c>
      <c r="V73" s="107" t="e">
        <f>_xll.qlQuoteValue(P73,_xll.ohTrigger(Trigger,TriggerON))</f>
        <v>#NUM!</v>
      </c>
      <c r="W73" s="107" t="b">
        <f t="shared" si="11"/>
        <v>0</v>
      </c>
      <c r="X73" s="163" t="e">
        <f t="shared" si="8"/>
        <v>#NUM!</v>
      </c>
      <c r="Y73" s="119" t="e">
        <f>ABS(X73)&lt;=ABS('General Settings'!$D$27)*10000</f>
        <v>#NUM!</v>
      </c>
      <c r="AA73" s="60" t="str">
        <f>_xll.qlMakeOIS(,SettlementDays,IF(O73="SW","1W",O73),IndexON,,FwdStart,DayCountConv,,Permanent,Trigger,ObjectOverwrite)</f>
        <v>obj_00395#0005</v>
      </c>
      <c r="AI73" s="60" t="str">
        <v/>
      </c>
    </row>
    <row r="74" spans="10:35" x14ac:dyDescent="0.2">
      <c r="M74" s="104" t="s">
        <v>64</v>
      </c>
      <c r="N74" s="104"/>
      <c r="O74" s="104" t="s">
        <v>119</v>
      </c>
      <c r="P74" s="104" t="str">
        <f t="shared" si="9"/>
        <v>USDOIS40Y_Quote</v>
      </c>
      <c r="Q74" s="150"/>
      <c r="R74" s="116">
        <f t="shared" si="10"/>
        <v>42571</v>
      </c>
      <c r="S74" s="116">
        <f>_xll.qlSwapStartDate(AA74)</f>
        <v>42573</v>
      </c>
      <c r="T74" s="116">
        <f>_xll.qlSwapMaturityDate(AA74)</f>
        <v>57185</v>
      </c>
      <c r="U74" s="107">
        <f>_xll.qlOvernightIndexedSwapFairRate(AA74,_xll.ohTrigger(Trigger,TriggerON))</f>
        <v>1.4609999999996365E-2</v>
      </c>
      <c r="V74" s="107">
        <f>_xll.qlQuoteValue(P74,_xll.ohTrigger(Trigger,TriggerON))</f>
        <v>1.4609999999999998E-2</v>
      </c>
      <c r="W74" s="107" t="b">
        <f t="shared" si="11"/>
        <v>1</v>
      </c>
      <c r="X74" s="163">
        <f t="shared" si="8"/>
        <v>-3.6325109586954341E-11</v>
      </c>
      <c r="Y74" s="119" t="b">
        <f>ABS(X74)&lt;=ABS('General Settings'!$D$27)*10000</f>
        <v>1</v>
      </c>
      <c r="AA74" s="60" t="str">
        <f>_xll.qlMakeOIS(,SettlementDays,IF(O74="SW","1W",O74),IndexON,,FwdStart,DayCountConv,,Permanent,Trigger,ObjectOverwrite)</f>
        <v>obj_003ad#0004</v>
      </c>
      <c r="AI74" s="60" t="str">
        <v/>
      </c>
    </row>
    <row r="75" spans="10:35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50"/>
      <c r="R75" s="116">
        <f t="shared" si="10"/>
        <v>42571</v>
      </c>
      <c r="S75" s="116">
        <f>_xll.qlSwapStartDate(AA75)</f>
        <v>42573</v>
      </c>
      <c r="T75" s="116">
        <f>_xll.qlSwapMaturityDate(AA75)</f>
        <v>59009</v>
      </c>
      <c r="U75" s="107">
        <f>_xll.qlOvernightIndexedSwapFairRate(AA75,_xll.ohTrigger(Trigger,TriggerON))</f>
        <v>1.4586027483373724E-2</v>
      </c>
      <c r="V75" s="107">
        <f>_xll.qlQuoteValue(P75,_xll.ohTrigger(Trigger,TriggerON))</f>
        <v>1.4590000000000001E-2</v>
      </c>
      <c r="W75" s="107" t="b">
        <f t="shared" si="11"/>
        <v>1</v>
      </c>
      <c r="X75" s="163">
        <f t="shared" si="8"/>
        <v>-3.9725166262761374E-2</v>
      </c>
      <c r="Y75" s="119" t="b">
        <f>ABS(X75)&lt;=ABS('General Settings'!$D$27)*10000</f>
        <v>1</v>
      </c>
      <c r="AA75" s="60" t="str">
        <f>_xll.qlMakeOIS(,SettlementDays,IF(O75="SW","1W",O75),IndexON,,FwdStart,DayCountConv,,Permanent,Trigger,ObjectOverwrite)</f>
        <v>obj_003b0#0004</v>
      </c>
      <c r="AI75" s="60" t="str">
        <v/>
      </c>
    </row>
    <row r="76" spans="10:35" x14ac:dyDescent="0.2">
      <c r="M76" s="105" t="s">
        <v>64</v>
      </c>
      <c r="N76" s="105"/>
      <c r="O76" s="105" t="s">
        <v>121</v>
      </c>
      <c r="P76" s="105" t="str">
        <f t="shared" si="9"/>
        <v>USDOIS50Y_Quote</v>
      </c>
      <c r="Q76" s="153"/>
      <c r="R76" s="117">
        <f t="shared" si="10"/>
        <v>42571</v>
      </c>
      <c r="S76" s="117">
        <f>_xll.qlSwapStartDate(AA76)</f>
        <v>42573</v>
      </c>
      <c r="T76" s="117">
        <f>_xll.qlSwapMaturityDate(AA76)</f>
        <v>60835</v>
      </c>
      <c r="U76" s="108">
        <f>_xll.qlOvernightIndexedSwapFairRate(AA76,_xll.ohTrigger(Trigger,TriggerON))</f>
        <v>1.4539999999989797E-2</v>
      </c>
      <c r="V76" s="108">
        <f>_xll.qlQuoteValue(P76,_xll.ohTrigger(Trigger,TriggerON))</f>
        <v>1.4540000000000003E-2</v>
      </c>
      <c r="W76" s="108" t="b">
        <f t="shared" si="11"/>
        <v>1</v>
      </c>
      <c r="X76" s="164">
        <f t="shared" si="8"/>
        <v>-1.0205378209171556E-10</v>
      </c>
      <c r="Y76" s="120" t="b">
        <f>ABS(X76)&lt;=ABS('General Settings'!$D$27)*10000</f>
        <v>1</v>
      </c>
      <c r="AA76" s="61" t="str">
        <f>_xll.qlMakeOIS(,SettlementDays,IF(O76="SW","1W",O76),IndexON,,FwdStart,DayCountConv,,Permanent,Trigger,ObjectOverwrite)</f>
        <v>obj_003c9#0015</v>
      </c>
      <c r="AC76" s="113" t="s">
        <v>122</v>
      </c>
      <c r="AD76" s="114" t="s">
        <v>133</v>
      </c>
      <c r="AE76" s="114" t="s">
        <v>180</v>
      </c>
      <c r="AF76" s="114" t="s">
        <v>181</v>
      </c>
      <c r="AG76" s="114" t="s">
        <v>182</v>
      </c>
      <c r="AI76" s="60" t="str">
        <v/>
      </c>
    </row>
    <row r="77" spans="10:35" x14ac:dyDescent="0.2">
      <c r="M77" s="104" t="s">
        <v>178</v>
      </c>
      <c r="N77" s="104" t="s">
        <v>179</v>
      </c>
      <c r="O77" s="104" t="s">
        <v>51</v>
      </c>
      <c r="P77" s="104" t="str">
        <f t="shared" ref="P77:P121" si="12">Currency&amp;M77&amp;O77&amp;QuoteSuffix</f>
        <v>USDAM3L1W_Quote</v>
      </c>
      <c r="Q77" s="157" t="str">
        <f>Currency&amp;N77&amp;O77&amp;QuoteSuffix</f>
        <v>USDFF3L1W_Quote</v>
      </c>
      <c r="R77" s="116">
        <f t="shared" si="10"/>
        <v>42571</v>
      </c>
      <c r="S77" s="116">
        <f>_xll.qlSwapStartDate(AA77)</f>
        <v>42573</v>
      </c>
      <c r="T77" s="116">
        <f>_xll.qlSwapMaturityDate(AA77)</f>
        <v>42580</v>
      </c>
      <c r="U77" s="107" t="str">
        <f>IF(ISERROR(_xll.qlQuoteValue(Q77,TriggerON)),"--",_xll.qlArithmeticAverageOISFairRate(AA77,TriggerON))</f>
        <v>--</v>
      </c>
      <c r="V77" s="107" t="e">
        <f>_xll.qlQuoteValue(P77,_xll.ohTrigger(Trigger,TriggerON))</f>
        <v>#NUM!</v>
      </c>
      <c r="W77" s="107" t="b">
        <f t="shared" ref="W77:W121" si="13">NOT(ISERROR(V77))</f>
        <v>0</v>
      </c>
      <c r="X77" s="163" t="e">
        <f t="shared" si="8"/>
        <v>#VALUE!</v>
      </c>
      <c r="Y77" s="119" t="e">
        <f>ABS(X77)&lt;=ABS('General Settings'!$D$27)*10000</f>
        <v>#VALUE!</v>
      </c>
      <c r="AA77" s="60" t="str">
        <f>_xll.qlMakeArithmeticAverageOIS(,2,O77,IndexON,,$AC$77,$AD$77,$AE$77,$AF$77,IFERROR(_xll.qlQuoteValue(Q77,TriggerON),0),,,$AG$77,Permanent,Trigger,ObjectOverwrite)</f>
        <v>obj_00402#0029</v>
      </c>
      <c r="AC77" s="78" t="s">
        <v>123</v>
      </c>
      <c r="AD77" s="61" t="str">
        <f>_xll.qlInterestRateIndexDayCounter(IndexON,Trigger)</f>
        <v>Actual/360</v>
      </c>
      <c r="AE77" s="61" t="s">
        <v>183</v>
      </c>
      <c r="AF77" s="61" t="s">
        <v>184</v>
      </c>
      <c r="AG77" s="61" t="b">
        <v>1</v>
      </c>
      <c r="AI77" s="60" t="str">
        <v/>
      </c>
    </row>
    <row r="78" spans="10:35" x14ac:dyDescent="0.2">
      <c r="M78" s="104" t="s">
        <v>178</v>
      </c>
      <c r="N78" s="104" t="s">
        <v>179</v>
      </c>
      <c r="O78" s="104" t="s">
        <v>73</v>
      </c>
      <c r="P78" s="104" t="str">
        <f t="shared" ref="P78:P130" si="14">Currency&amp;M78&amp;O78&amp;QuoteSuffix</f>
        <v>USDAM3L2W_Quote</v>
      </c>
      <c r="Q78" s="157" t="str">
        <f>Currency&amp;N78&amp;O78&amp;QuoteSuffix</f>
        <v>USDFF3L2W_Quote</v>
      </c>
      <c r="R78" s="116">
        <f t="shared" si="10"/>
        <v>42571</v>
      </c>
      <c r="S78" s="116">
        <f>_xll.qlSwapStartDate(AA78)</f>
        <v>42573</v>
      </c>
      <c r="T78" s="116">
        <f>_xll.qlSwapMaturityDate(AA78)</f>
        <v>42587</v>
      </c>
      <c r="U78" s="107" t="str">
        <f>IF(ISERROR(_xll.qlQuoteValue(Q78,TriggerON)),"--",_xll.qlArithmeticAverageOISFairRate(AA78,TriggerON))</f>
        <v>--</v>
      </c>
      <c r="V78" s="107" t="e">
        <f>_xll.qlQuoteValue(P78,_xll.ohTrigger(Trigger,TriggerON))</f>
        <v>#NUM!</v>
      </c>
      <c r="W78" s="107" t="b">
        <f t="shared" ref="W78:W130" si="15">NOT(ISERROR(V78))</f>
        <v>0</v>
      </c>
      <c r="X78" s="163" t="e">
        <f t="shared" si="8"/>
        <v>#VALUE!</v>
      </c>
      <c r="Y78" s="119" t="e">
        <f>ABS(X78)&lt;=ABS('General Settings'!$D$27)*10000</f>
        <v>#VALUE!</v>
      </c>
      <c r="AA78" s="60" t="str">
        <f>_xll.qlMakeArithmeticAverageOIS(,2,O78,IndexON,,$AC$77,$AD$77,$AE$77,$AF$77,IFERROR(_xll.qlQuoteValue(Q78,TriggerON),0),,,$AG$77,Permanent,Trigger,ObjectOverwrite)</f>
        <v>obj_0040b#0013</v>
      </c>
      <c r="AI78" s="60" t="str">
        <v/>
      </c>
    </row>
    <row r="79" spans="10:35" x14ac:dyDescent="0.2">
      <c r="M79" s="104" t="s">
        <v>178</v>
      </c>
      <c r="N79" s="104" t="s">
        <v>179</v>
      </c>
      <c r="O79" s="104" t="s">
        <v>74</v>
      </c>
      <c r="P79" s="104" t="str">
        <f t="shared" si="14"/>
        <v>USDAM3L3W_Quote</v>
      </c>
      <c r="Q79" s="157" t="str">
        <f>Currency&amp;N79&amp;O79&amp;QuoteSuffix</f>
        <v>USDFF3L3W_Quote</v>
      </c>
      <c r="R79" s="116">
        <f t="shared" si="10"/>
        <v>42571</v>
      </c>
      <c r="S79" s="116">
        <f>_xll.qlSwapStartDate(AA79)</f>
        <v>42573</v>
      </c>
      <c r="T79" s="116">
        <f>_xll.qlSwapMaturityDate(AA79)</f>
        <v>42594</v>
      </c>
      <c r="U79" s="107" t="str">
        <f>IF(ISERROR(_xll.qlQuoteValue(Q79,TriggerON)),"--",_xll.qlArithmeticAverageOISFairRate(AA79,TriggerON))</f>
        <v>--</v>
      </c>
      <c r="V79" s="107" t="e">
        <f>_xll.qlQuoteValue(P79,_xll.ohTrigger(Trigger,TriggerON))</f>
        <v>#NUM!</v>
      </c>
      <c r="W79" s="107" t="b">
        <f t="shared" si="15"/>
        <v>0</v>
      </c>
      <c r="X79" s="163" t="e">
        <f t="shared" si="8"/>
        <v>#VALUE!</v>
      </c>
      <c r="Y79" s="119" t="e">
        <f>ABS(X79)&lt;=ABS('General Settings'!$D$27)*10000</f>
        <v>#VALUE!</v>
      </c>
      <c r="AA79" s="60" t="str">
        <f>_xll.qlMakeArithmeticAverageOIS(,2,O79,IndexON,,$AC$77,$AD$77,$AE$77,$AF$77,IFERROR(_xll.qlQuoteValue(Q79,TriggerON),0),,,$AG$77,Permanent,Trigger,ObjectOverwrite)</f>
        <v>obj_00417#0012</v>
      </c>
      <c r="AI79" s="60" t="str">
        <v/>
      </c>
    </row>
    <row r="80" spans="10:35" x14ac:dyDescent="0.2">
      <c r="M80" s="104" t="s">
        <v>178</v>
      </c>
      <c r="N80" s="104" t="s">
        <v>179</v>
      </c>
      <c r="O80" s="104" t="s">
        <v>39</v>
      </c>
      <c r="P80" s="104" t="str">
        <f t="shared" si="14"/>
        <v>USDAM3L1M_Quote</v>
      </c>
      <c r="Q80" s="157" t="str">
        <f>Currency&amp;N80&amp;O80&amp;QuoteSuffix</f>
        <v>USDFF3L1M_Quote</v>
      </c>
      <c r="R80" s="116">
        <f t="shared" si="10"/>
        <v>42571</v>
      </c>
      <c r="S80" s="116">
        <f>_xll.qlSwapStartDate(AA80)</f>
        <v>42573</v>
      </c>
      <c r="T80" s="116">
        <f>_xll.qlSwapMaturityDate(AA80)</f>
        <v>42604</v>
      </c>
      <c r="U80" s="107" t="str">
        <f>IF(ISERROR(_xll.qlQuoteValue(Q80,TriggerON)),"--",_xll.qlArithmeticAverageOISFairRate(AA80,TriggerON))</f>
        <v>--</v>
      </c>
      <c r="V80" s="107" t="e">
        <f>_xll.qlQuoteValue(P80,_xll.ohTrigger(Trigger,TriggerON))</f>
        <v>#NUM!</v>
      </c>
      <c r="W80" s="107" t="b">
        <f t="shared" si="15"/>
        <v>0</v>
      </c>
      <c r="X80" s="163" t="e">
        <f t="shared" si="8"/>
        <v>#VALUE!</v>
      </c>
      <c r="Y80" s="119" t="e">
        <f>ABS(X80)&lt;=ABS('General Settings'!$D$27)*10000</f>
        <v>#VALUE!</v>
      </c>
      <c r="AA80" s="60" t="str">
        <f>_xll.qlMakeArithmeticAverageOIS(,2,O80,IndexON,,$AC$77,$AD$77,$AE$77,$AF$77,IFERROR(_xll.qlQuoteValue(Q80,TriggerON),0),,,$AG$77,Permanent,Trigger,ObjectOverwrite)</f>
        <v>obj_00425#0012</v>
      </c>
      <c r="AI80" s="60" t="str">
        <v/>
      </c>
    </row>
    <row r="81" spans="13:35" x14ac:dyDescent="0.2">
      <c r="M81" s="104" t="s">
        <v>178</v>
      </c>
      <c r="N81" s="104" t="s">
        <v>179</v>
      </c>
      <c r="O81" s="104" t="s">
        <v>75</v>
      </c>
      <c r="P81" s="104" t="str">
        <f t="shared" si="14"/>
        <v>USDAM3L2M_Quote</v>
      </c>
      <c r="Q81" s="157" t="str">
        <f>Currency&amp;N81&amp;O81&amp;QuoteSuffix</f>
        <v>USDFF3L2M_Quote</v>
      </c>
      <c r="R81" s="116">
        <f t="shared" si="10"/>
        <v>42571</v>
      </c>
      <c r="S81" s="116">
        <f>_xll.qlSwapStartDate(AA81)</f>
        <v>42573</v>
      </c>
      <c r="T81" s="116">
        <f>_xll.qlSwapMaturityDate(AA81)</f>
        <v>42635</v>
      </c>
      <c r="U81" s="107" t="str">
        <f>IF(ISERROR(_xll.qlQuoteValue(Q81,TriggerON)),"--",_xll.qlArithmeticAverageOISFairRate(AA81,TriggerON))</f>
        <v>--</v>
      </c>
      <c r="V81" s="107" t="e">
        <f>_xll.qlQuoteValue(P81,_xll.ohTrigger(Trigger,TriggerON))</f>
        <v>#NUM!</v>
      </c>
      <c r="W81" s="107" t="b">
        <f t="shared" si="15"/>
        <v>0</v>
      </c>
      <c r="X81" s="163" t="e">
        <f t="shared" si="8"/>
        <v>#VALUE!</v>
      </c>
      <c r="Y81" s="119" t="e">
        <f>ABS(X81)&lt;=ABS('General Settings'!$D$27)*10000</f>
        <v>#VALUE!</v>
      </c>
      <c r="AA81" s="60" t="str">
        <f>_xll.qlMakeArithmeticAverageOIS(,2,O81,IndexON,,$AC$77,$AD$77,$AE$77,$AF$77,IFERROR(_xll.qlQuoteValue(Q81,TriggerON),0),,,$AG$77,Permanent,Trigger,ObjectOverwrite)</f>
        <v>obj_0040e#0012</v>
      </c>
      <c r="AI81" s="60" t="str">
        <v/>
      </c>
    </row>
    <row r="82" spans="13:35" x14ac:dyDescent="0.2">
      <c r="M82" s="104" t="s">
        <v>178</v>
      </c>
      <c r="N82" s="104" t="s">
        <v>179</v>
      </c>
      <c r="O82" s="104" t="s">
        <v>40</v>
      </c>
      <c r="P82" s="104" t="str">
        <f t="shared" si="14"/>
        <v>USDAM3L3M_Quote</v>
      </c>
      <c r="Q82" s="157" t="str">
        <f>Currency&amp;N82&amp;O82&amp;QuoteSuffix</f>
        <v>USDFF3L3M_Quote</v>
      </c>
      <c r="R82" s="116">
        <f t="shared" si="10"/>
        <v>42571</v>
      </c>
      <c r="S82" s="116">
        <f>_xll.qlSwapStartDate(AA82)</f>
        <v>42573</v>
      </c>
      <c r="T82" s="116">
        <f>_xll.qlSwapMaturityDate(AA82)</f>
        <v>42667</v>
      </c>
      <c r="U82" s="107" t="str">
        <f>IF(ISERROR(_xll.qlQuoteValue(Q82,TriggerON)),"--",_xll.qlArithmeticAverageOISFairRate(AA82,TriggerON))</f>
        <v>--</v>
      </c>
      <c r="V82" s="107" t="e">
        <f>_xll.qlQuoteValue(P82,_xll.ohTrigger(Trigger,TriggerON))</f>
        <v>#NUM!</v>
      </c>
      <c r="W82" s="107" t="b">
        <f t="shared" si="15"/>
        <v>0</v>
      </c>
      <c r="X82" s="163" t="e">
        <f t="shared" si="8"/>
        <v>#VALUE!</v>
      </c>
      <c r="Y82" s="119" t="e">
        <f>ABS(X82)&lt;=ABS('General Settings'!$D$27)*10000</f>
        <v>#VALUE!</v>
      </c>
      <c r="AA82" s="60" t="str">
        <f>_xll.qlMakeArithmeticAverageOIS(,2,O82,IndexON,,$AC$77,$AD$77,$AE$77,$AF$77,IFERROR(_xll.qlQuoteValue(Q82,TriggerON),0),,,$AG$77,Permanent,Trigger,ObjectOverwrite)</f>
        <v>obj_00411#0012</v>
      </c>
      <c r="AI82" s="60" t="str">
        <v/>
      </c>
    </row>
    <row r="83" spans="13:35" x14ac:dyDescent="0.2">
      <c r="M83" s="104" t="s">
        <v>178</v>
      </c>
      <c r="N83" s="104" t="s">
        <v>179</v>
      </c>
      <c r="O83" s="104" t="s">
        <v>76</v>
      </c>
      <c r="P83" s="104" t="str">
        <f t="shared" si="14"/>
        <v>USDAM3L4M_Quote</v>
      </c>
      <c r="Q83" s="157" t="str">
        <f>Currency&amp;N83&amp;O83&amp;QuoteSuffix</f>
        <v>USDFF3L4M_Quote</v>
      </c>
      <c r="R83" s="116">
        <f t="shared" si="10"/>
        <v>42571</v>
      </c>
      <c r="S83" s="116">
        <f>_xll.qlSwapStartDate(AA83)</f>
        <v>42573</v>
      </c>
      <c r="T83" s="116">
        <f>_xll.qlSwapMaturityDate(AA83)</f>
        <v>42696</v>
      </c>
      <c r="U83" s="107" t="str">
        <f>IF(ISERROR(_xll.qlQuoteValue(Q83,TriggerON)),"--",_xll.qlArithmeticAverageOISFairRate(AA83,TriggerON))</f>
        <v>--</v>
      </c>
      <c r="V83" s="107" t="e">
        <f>_xll.qlQuoteValue(P83,_xll.ohTrigger(Trigger,TriggerON))</f>
        <v>#NUM!</v>
      </c>
      <c r="W83" s="107" t="b">
        <f t="shared" si="15"/>
        <v>0</v>
      </c>
      <c r="X83" s="163" t="e">
        <f t="shared" si="8"/>
        <v>#VALUE!</v>
      </c>
      <c r="Y83" s="119" t="e">
        <f>ABS(X83)&lt;=ABS('General Settings'!$D$27)*10000</f>
        <v>#VALUE!</v>
      </c>
      <c r="AA83" s="60" t="str">
        <f>_xll.qlMakeArithmeticAverageOIS(,2,O83,IndexON,,$AC$77,$AD$77,$AE$77,$AF$77,IFERROR(_xll.qlQuoteValue(Q83,TriggerON),0),,,$AG$77,Permanent,Trigger,ObjectOverwrite)</f>
        <v>obj_00418#0012</v>
      </c>
      <c r="AI83" s="60" t="str">
        <v/>
      </c>
    </row>
    <row r="84" spans="13:35" x14ac:dyDescent="0.2">
      <c r="M84" s="104" t="s">
        <v>178</v>
      </c>
      <c r="N84" s="104" t="s">
        <v>179</v>
      </c>
      <c r="O84" s="104" t="s">
        <v>77</v>
      </c>
      <c r="P84" s="104" t="str">
        <f t="shared" si="14"/>
        <v>USDAM3L5M_Quote</v>
      </c>
      <c r="Q84" s="157" t="str">
        <f>Currency&amp;N84&amp;O84&amp;QuoteSuffix</f>
        <v>USDFF3L5M_Quote</v>
      </c>
      <c r="R84" s="116">
        <f t="shared" si="10"/>
        <v>42571</v>
      </c>
      <c r="S84" s="116">
        <f>_xll.qlSwapStartDate(AA84)</f>
        <v>42573</v>
      </c>
      <c r="T84" s="116">
        <f>_xll.qlSwapMaturityDate(AA84)</f>
        <v>42726</v>
      </c>
      <c r="U84" s="107" t="str">
        <f>IF(ISERROR(_xll.qlQuoteValue(Q84,TriggerON)),"--",_xll.qlArithmeticAverageOISFairRate(AA84,TriggerON))</f>
        <v>--</v>
      </c>
      <c r="V84" s="107" t="e">
        <f>_xll.qlQuoteValue(P84,_xll.ohTrigger(Trigger,TriggerON))</f>
        <v>#NUM!</v>
      </c>
      <c r="W84" s="107" t="b">
        <f t="shared" si="15"/>
        <v>0</v>
      </c>
      <c r="X84" s="163" t="e">
        <f t="shared" si="8"/>
        <v>#VALUE!</v>
      </c>
      <c r="Y84" s="119" t="e">
        <f>ABS(X84)&lt;=ABS('General Settings'!$D$27)*10000</f>
        <v>#VALUE!</v>
      </c>
      <c r="AA84" s="60" t="str">
        <f>_xll.qlMakeArithmeticAverageOIS(,2,O84,IndexON,,$AC$77,$AD$77,$AE$77,$AF$77,IFERROR(_xll.qlQuoteValue(Q84,TriggerON),0),,,$AG$77,Permanent,Trigger,ObjectOverwrite)</f>
        <v>obj_0042d#0011</v>
      </c>
      <c r="AI84" s="60" t="str">
        <v/>
      </c>
    </row>
    <row r="85" spans="13:35" x14ac:dyDescent="0.2">
      <c r="M85" s="104" t="s">
        <v>178</v>
      </c>
      <c r="N85" s="104" t="s">
        <v>179</v>
      </c>
      <c r="O85" s="104" t="s">
        <v>41</v>
      </c>
      <c r="P85" s="104" t="str">
        <f t="shared" si="14"/>
        <v>USDAM3L6M_Quote</v>
      </c>
      <c r="Q85" s="157" t="str">
        <f>Currency&amp;N85&amp;O85&amp;QuoteSuffix</f>
        <v>USDFF3L6M_Quote</v>
      </c>
      <c r="R85" s="116">
        <f t="shared" si="10"/>
        <v>42571</v>
      </c>
      <c r="S85" s="116">
        <f>_xll.qlSwapStartDate(AA85)</f>
        <v>42573</v>
      </c>
      <c r="T85" s="116">
        <f>_xll.qlSwapMaturityDate(AA85)</f>
        <v>42758</v>
      </c>
      <c r="U85" s="107" t="str">
        <f>IF(ISERROR(_xll.qlQuoteValue(Q85,TriggerON)),"--",_xll.qlArithmeticAverageOISFairRate(AA85,TriggerON))</f>
        <v>--</v>
      </c>
      <c r="V85" s="107" t="e">
        <f>_xll.qlQuoteValue(P85,_xll.ohTrigger(Trigger,TriggerON))</f>
        <v>#NUM!</v>
      </c>
      <c r="W85" s="107" t="b">
        <f t="shared" si="15"/>
        <v>0</v>
      </c>
      <c r="X85" s="163" t="e">
        <f t="shared" si="8"/>
        <v>#VALUE!</v>
      </c>
      <c r="Y85" s="119" t="e">
        <f>ABS(X85)&lt;=ABS('General Settings'!$D$27)*10000</f>
        <v>#VALUE!</v>
      </c>
      <c r="AA85" s="60" t="str">
        <f>_xll.qlMakeArithmeticAverageOIS(,2,O85,IndexON,,$AC$77,$AD$77,$AE$77,$AF$77,IFERROR(_xll.qlQuoteValue(Q85,TriggerON),0),,,$AG$77,Permanent,Trigger,ObjectOverwrite)</f>
        <v>obj_0040f#0012</v>
      </c>
      <c r="AI85" s="60" t="str">
        <v/>
      </c>
    </row>
    <row r="86" spans="13:35" x14ac:dyDescent="0.2">
      <c r="M86" s="104" t="s">
        <v>178</v>
      </c>
      <c r="N86" s="104" t="s">
        <v>179</v>
      </c>
      <c r="O86" s="104" t="s">
        <v>78</v>
      </c>
      <c r="P86" s="104" t="str">
        <f t="shared" si="14"/>
        <v>USDAM3L7M_Quote</v>
      </c>
      <c r="Q86" s="157" t="str">
        <f>Currency&amp;N86&amp;O86&amp;QuoteSuffix</f>
        <v>USDFF3L7M_Quote</v>
      </c>
      <c r="R86" s="116">
        <f t="shared" si="10"/>
        <v>42571</v>
      </c>
      <c r="S86" s="116">
        <f>_xll.qlSwapStartDate(AA86)</f>
        <v>42573</v>
      </c>
      <c r="T86" s="116">
        <f>_xll.qlSwapMaturityDate(AA86)</f>
        <v>42788</v>
      </c>
      <c r="U86" s="107" t="str">
        <f>IF(ISERROR(_xll.qlQuoteValue(Q86,TriggerON)),"--",_xll.qlArithmeticAverageOISFairRate(AA86,TriggerON))</f>
        <v>--</v>
      </c>
      <c r="V86" s="107" t="e">
        <f>_xll.qlQuoteValue(P86,_xll.ohTrigger(Trigger,TriggerON))</f>
        <v>#NUM!</v>
      </c>
      <c r="W86" s="107" t="b">
        <f t="shared" si="15"/>
        <v>0</v>
      </c>
      <c r="X86" s="163" t="e">
        <f t="shared" si="8"/>
        <v>#VALUE!</v>
      </c>
      <c r="Y86" s="119" t="e">
        <f>ABS(X86)&lt;=ABS('General Settings'!$D$27)*10000</f>
        <v>#VALUE!</v>
      </c>
      <c r="AA86" s="60" t="str">
        <f>_xll.qlMakeArithmeticAverageOIS(,2,O86,IndexON,,$AC$77,$AD$77,$AE$77,$AF$77,IFERROR(_xll.qlQuoteValue(Q86,TriggerON),0),,,$AG$77,Permanent,Trigger,ObjectOverwrite)</f>
        <v>obj_0040c#0013</v>
      </c>
      <c r="AI86" s="60" t="str">
        <v/>
      </c>
    </row>
    <row r="87" spans="13:35" x14ac:dyDescent="0.2">
      <c r="M87" s="104" t="s">
        <v>178</v>
      </c>
      <c r="N87" s="104" t="s">
        <v>179</v>
      </c>
      <c r="O87" s="104" t="s">
        <v>79</v>
      </c>
      <c r="P87" s="104" t="str">
        <f t="shared" si="14"/>
        <v>USDAM3L8M_Quote</v>
      </c>
      <c r="Q87" s="157" t="str">
        <f>Currency&amp;N87&amp;O87&amp;QuoteSuffix</f>
        <v>USDFF3L8M_Quote</v>
      </c>
      <c r="R87" s="116">
        <f t="shared" si="10"/>
        <v>42571</v>
      </c>
      <c r="S87" s="116">
        <f>_xll.qlSwapStartDate(AA87)</f>
        <v>42573</v>
      </c>
      <c r="T87" s="116">
        <f>_xll.qlSwapMaturityDate(AA87)</f>
        <v>42816</v>
      </c>
      <c r="U87" s="107" t="str">
        <f>IF(ISERROR(_xll.qlQuoteValue(Q87,TriggerON)),"--",_xll.qlArithmeticAverageOISFairRate(AA87,TriggerON))</f>
        <v>--</v>
      </c>
      <c r="V87" s="107" t="e">
        <f>_xll.qlQuoteValue(P87,_xll.ohTrigger(Trigger,TriggerON))</f>
        <v>#NUM!</v>
      </c>
      <c r="W87" s="107" t="b">
        <f t="shared" si="15"/>
        <v>0</v>
      </c>
      <c r="X87" s="163" t="e">
        <f t="shared" si="8"/>
        <v>#VALUE!</v>
      </c>
      <c r="Y87" s="119" t="e">
        <f>ABS(X87)&lt;=ABS('General Settings'!$D$27)*10000</f>
        <v>#VALUE!</v>
      </c>
      <c r="AA87" s="60" t="str">
        <f>_xll.qlMakeArithmeticAverageOIS(,2,O87,IndexON,,$AC$77,$AD$77,$AE$77,$AF$77,IFERROR(_xll.qlQuoteValue(Q87,TriggerON),0),,,$AG$77,Permanent,Trigger,ObjectOverwrite)</f>
        <v>obj_00419#0012</v>
      </c>
      <c r="AI87" s="60" t="str">
        <v/>
      </c>
    </row>
    <row r="88" spans="13:35" x14ac:dyDescent="0.2">
      <c r="M88" s="104" t="s">
        <v>178</v>
      </c>
      <c r="N88" s="104" t="s">
        <v>179</v>
      </c>
      <c r="O88" s="104" t="s">
        <v>80</v>
      </c>
      <c r="P88" s="104" t="str">
        <f t="shared" si="14"/>
        <v>USDAM3L9M_Quote</v>
      </c>
      <c r="Q88" s="157" t="str">
        <f>Currency&amp;N88&amp;O88&amp;QuoteSuffix</f>
        <v>USDFF3L9M_Quote</v>
      </c>
      <c r="R88" s="116">
        <f t="shared" si="10"/>
        <v>42571</v>
      </c>
      <c r="S88" s="116">
        <f>_xll.qlSwapStartDate(AA88)</f>
        <v>42573</v>
      </c>
      <c r="T88" s="116">
        <f>_xll.qlSwapMaturityDate(AA88)</f>
        <v>42849</v>
      </c>
      <c r="U88" s="107" t="str">
        <f>IF(ISERROR(_xll.qlQuoteValue(Q88,TriggerON)),"--",_xll.qlArithmeticAverageOISFairRate(AA88,TriggerON))</f>
        <v>--</v>
      </c>
      <c r="V88" s="107" t="e">
        <f>_xll.qlQuoteValue(P88,_xll.ohTrigger(Trigger,TriggerON))</f>
        <v>#NUM!</v>
      </c>
      <c r="W88" s="107" t="b">
        <f t="shared" si="15"/>
        <v>0</v>
      </c>
      <c r="X88" s="163" t="e">
        <f t="shared" ref="X88:X130" si="16">(U88-V88)*10000</f>
        <v>#VALUE!</v>
      </c>
      <c r="Y88" s="119" t="e">
        <f>ABS(X88)&lt;=ABS('General Settings'!$D$27)*10000</f>
        <v>#VALUE!</v>
      </c>
      <c r="AA88" s="60" t="str">
        <f>_xll.qlMakeArithmeticAverageOIS(,2,O88,IndexON,,$AC$77,$AD$77,$AE$77,$AF$77,IFERROR(_xll.qlQuoteValue(Q88,TriggerON),0),,,$AG$77,Permanent,Trigger,ObjectOverwrite)</f>
        <v>obj_00426#0012</v>
      </c>
      <c r="AI88" s="60" t="str">
        <v/>
      </c>
    </row>
    <row r="89" spans="13:35" x14ac:dyDescent="0.2">
      <c r="M89" s="104" t="s">
        <v>178</v>
      </c>
      <c r="N89" s="104" t="s">
        <v>179</v>
      </c>
      <c r="O89" s="104" t="s">
        <v>81</v>
      </c>
      <c r="P89" s="104" t="str">
        <f t="shared" si="14"/>
        <v>USDAM3L10M_Quote</v>
      </c>
      <c r="Q89" s="157" t="str">
        <f>Currency&amp;N89&amp;O89&amp;QuoteSuffix</f>
        <v>USDFF3L10M_Quote</v>
      </c>
      <c r="R89" s="116">
        <f t="shared" si="10"/>
        <v>42571</v>
      </c>
      <c r="S89" s="116">
        <f>_xll.qlSwapStartDate(AA89)</f>
        <v>42573</v>
      </c>
      <c r="T89" s="116">
        <f>_xll.qlSwapMaturityDate(AA89)</f>
        <v>42877</v>
      </c>
      <c r="U89" s="107" t="str">
        <f>IF(ISERROR(_xll.qlQuoteValue(Q89,TriggerON)),"--",_xll.qlArithmeticAverageOISFairRate(AA89,TriggerON))</f>
        <v>--</v>
      </c>
      <c r="V89" s="107" t="e">
        <f>_xll.qlQuoteValue(P89,_xll.ohTrigger(Trigger,TriggerON))</f>
        <v>#NUM!</v>
      </c>
      <c r="W89" s="107" t="b">
        <f t="shared" si="15"/>
        <v>0</v>
      </c>
      <c r="X89" s="163" t="e">
        <f t="shared" si="16"/>
        <v>#VALUE!</v>
      </c>
      <c r="Y89" s="119" t="e">
        <f>ABS(X89)&lt;=ABS('General Settings'!$D$27)*10000</f>
        <v>#VALUE!</v>
      </c>
      <c r="AA89" s="60" t="str">
        <f>_xll.qlMakeArithmeticAverageOIS(,2,O89,IndexON,,$AC$77,$AD$77,$AE$77,$AF$77,IFERROR(_xll.qlQuoteValue(Q89,TriggerON),0),,,$AG$77,Permanent,Trigger,ObjectOverwrite)</f>
        <v>obj_00403#0013</v>
      </c>
      <c r="AI89" s="60" t="str">
        <v/>
      </c>
    </row>
    <row r="90" spans="13:35" x14ac:dyDescent="0.2">
      <c r="M90" s="104" t="s">
        <v>178</v>
      </c>
      <c r="N90" s="104" t="s">
        <v>179</v>
      </c>
      <c r="O90" s="104" t="s">
        <v>82</v>
      </c>
      <c r="P90" s="104" t="str">
        <f t="shared" si="14"/>
        <v>USDAM3L11M_Quote</v>
      </c>
      <c r="Q90" s="157" t="str">
        <f>Currency&amp;N90&amp;O90&amp;QuoteSuffix</f>
        <v>USDFF3L11M_Quote</v>
      </c>
      <c r="R90" s="116">
        <f t="shared" si="10"/>
        <v>42571</v>
      </c>
      <c r="S90" s="116">
        <f>_xll.qlSwapStartDate(AA90)</f>
        <v>42573</v>
      </c>
      <c r="T90" s="116">
        <f>_xll.qlSwapMaturityDate(AA90)</f>
        <v>42908</v>
      </c>
      <c r="U90" s="107" t="str">
        <f>IF(ISERROR(_xll.qlQuoteValue(Q90,TriggerON)),"--",_xll.qlArithmeticAverageOISFairRate(AA90,TriggerON))</f>
        <v>--</v>
      </c>
      <c r="V90" s="107" t="e">
        <f>_xll.qlQuoteValue(P90,_xll.ohTrigger(Trigger,TriggerON))</f>
        <v>#NUM!</v>
      </c>
      <c r="W90" s="107" t="b">
        <f t="shared" si="15"/>
        <v>0</v>
      </c>
      <c r="X90" s="163" t="e">
        <f t="shared" si="16"/>
        <v>#VALUE!</v>
      </c>
      <c r="Y90" s="119" t="e">
        <f>ABS(X90)&lt;=ABS('General Settings'!$D$27)*10000</f>
        <v>#VALUE!</v>
      </c>
      <c r="AA90" s="60" t="str">
        <f>_xll.qlMakeArithmeticAverageOIS(,2,O90,IndexON,,$AC$77,$AD$77,$AE$77,$AF$77,IFERROR(_xll.qlQuoteValue(Q90,TriggerON),0),,,$AG$77,Permanent,Trigger,ObjectOverwrite)</f>
        <v>obj_00412#0012</v>
      </c>
      <c r="AI90" s="60" t="str">
        <v/>
      </c>
    </row>
    <row r="91" spans="13:35" x14ac:dyDescent="0.2">
      <c r="M91" s="104" t="s">
        <v>178</v>
      </c>
      <c r="N91" s="104" t="s">
        <v>179</v>
      </c>
      <c r="O91" s="104" t="s">
        <v>42</v>
      </c>
      <c r="P91" s="104" t="str">
        <f t="shared" si="14"/>
        <v>USDAM3L1Y_Quote</v>
      </c>
      <c r="Q91" s="157" t="str">
        <f>Currency&amp;N91&amp;O91&amp;QuoteSuffix</f>
        <v>USDFF3L1Y_Quote</v>
      </c>
      <c r="R91" s="116">
        <f t="shared" si="10"/>
        <v>42571</v>
      </c>
      <c r="S91" s="116">
        <f>_xll.qlSwapStartDate(AA91)</f>
        <v>42573</v>
      </c>
      <c r="T91" s="116">
        <f>_xll.qlSwapMaturityDate(AA91)</f>
        <v>42940</v>
      </c>
      <c r="U91" s="107">
        <f>IF(ISERROR(_xll.qlQuoteValue(Q91,TriggerON)),"--",_xll.qlArithmeticAverageOISFairRate(AA91,TriggerON))</f>
        <v>8.2937018398163802E-3</v>
      </c>
      <c r="V91" s="107">
        <f>_xll.qlQuoteValue(P91,_xll.ohTrigger(Trigger,TriggerON))</f>
        <v>8.3000000000000001E-3</v>
      </c>
      <c r="W91" s="107" t="b">
        <f t="shared" si="15"/>
        <v>1</v>
      </c>
      <c r="X91" s="163">
        <f t="shared" si="16"/>
        <v>-6.298160183619908E-2</v>
      </c>
      <c r="Y91" s="119" t="b">
        <f>ABS(X91)&lt;=ABS('General Settings'!$D$27)*10000</f>
        <v>1</v>
      </c>
      <c r="AA91" s="60" t="str">
        <f>_xll.qlMakeArithmeticAverageOIS(,2,O91,IndexON,,$AC$77,$AD$77,$AE$77,$AF$77,IFERROR(_xll.qlQuoteValue(Q91,TriggerON),0),,,$AG$77,Permanent,Trigger,ObjectOverwrite)</f>
        <v>obj_0041a#0013</v>
      </c>
      <c r="AI91" s="60" t="str">
        <v/>
      </c>
    </row>
    <row r="92" spans="13:35" x14ac:dyDescent="0.2">
      <c r="M92" s="104" t="s">
        <v>178</v>
      </c>
      <c r="N92" s="104" t="s">
        <v>179</v>
      </c>
      <c r="O92" s="104" t="s">
        <v>83</v>
      </c>
      <c r="P92" s="104" t="str">
        <f t="shared" si="14"/>
        <v>USDAM3L13M_Quote</v>
      </c>
      <c r="Q92" s="157" t="str">
        <f>Currency&amp;N92&amp;O92&amp;QuoteSuffix</f>
        <v>USDFF3L13M_Quote</v>
      </c>
      <c r="R92" s="116">
        <f t="shared" si="10"/>
        <v>42571</v>
      </c>
      <c r="S92" s="116">
        <f>_xll.qlSwapStartDate(AA92)</f>
        <v>42573</v>
      </c>
      <c r="T92" s="116">
        <f>_xll.qlSwapMaturityDate(AA92)</f>
        <v>42969</v>
      </c>
      <c r="U92" s="107" t="str">
        <f>IF(ISERROR(_xll.qlQuoteValue(Q92,TriggerON)),"--",_xll.qlArithmeticAverageOISFairRate(AA92,TriggerON))</f>
        <v>--</v>
      </c>
      <c r="V92" s="107" t="e">
        <f>_xll.qlQuoteValue(P92,_xll.ohTrigger(Trigger,TriggerON))</f>
        <v>#NUM!</v>
      </c>
      <c r="W92" s="107" t="b">
        <f t="shared" si="15"/>
        <v>0</v>
      </c>
      <c r="X92" s="163" t="e">
        <f t="shared" si="16"/>
        <v>#VALUE!</v>
      </c>
      <c r="Y92" s="119" t="e">
        <f>ABS(X92)&lt;=ABS('General Settings'!$D$27)*10000</f>
        <v>#VALUE!</v>
      </c>
      <c r="AA92" s="60" t="str">
        <f>_xll.qlMakeArithmeticAverageOIS(,2,O92,IndexON,,$AC$77,$AD$77,$AE$77,$AF$77,IFERROR(_xll.qlQuoteValue(Q92,TriggerON),0),,,$AG$77,Permanent,Trigger,ObjectOverwrite)</f>
        <v>obj_00427#0012</v>
      </c>
      <c r="AI92" s="60" t="str">
        <v/>
      </c>
    </row>
    <row r="93" spans="13:35" x14ac:dyDescent="0.2">
      <c r="M93" s="104" t="s">
        <v>178</v>
      </c>
      <c r="N93" s="104" t="s">
        <v>179</v>
      </c>
      <c r="O93" s="104" t="s">
        <v>84</v>
      </c>
      <c r="P93" s="104" t="str">
        <f t="shared" si="14"/>
        <v>USDAM3L14M_Quote</v>
      </c>
      <c r="Q93" s="157" t="str">
        <f>Currency&amp;N93&amp;O93&amp;QuoteSuffix</f>
        <v>USDFF3L14M_Quote</v>
      </c>
      <c r="R93" s="116">
        <f t="shared" si="10"/>
        <v>42571</v>
      </c>
      <c r="S93" s="116">
        <f>_xll.qlSwapStartDate(AA93)</f>
        <v>42573</v>
      </c>
      <c r="T93" s="116">
        <f>_xll.qlSwapMaturityDate(AA93)</f>
        <v>43000</v>
      </c>
      <c r="U93" s="107" t="str">
        <f>IF(ISERROR(_xll.qlQuoteValue(Q93,TriggerON)),"--",_xll.qlArithmeticAverageOISFairRate(AA93,TriggerON))</f>
        <v>--</v>
      </c>
      <c r="V93" s="107" t="e">
        <f>_xll.qlQuoteValue(P93,_xll.ohTrigger(Trigger,TriggerON))</f>
        <v>#NUM!</v>
      </c>
      <c r="W93" s="107" t="b">
        <f t="shared" si="15"/>
        <v>0</v>
      </c>
      <c r="X93" s="163" t="e">
        <f t="shared" si="16"/>
        <v>#VALUE!</v>
      </c>
      <c r="Y93" s="119" t="e">
        <f>ABS(X93)&lt;=ABS('General Settings'!$D$27)*10000</f>
        <v>#VALUE!</v>
      </c>
      <c r="AA93" s="60" t="str">
        <f>_xll.qlMakeArithmeticAverageOIS(,2,O93,IndexON,,$AC$77,$AD$77,$AE$77,$AF$77,IFERROR(_xll.qlQuoteValue(Q93,TriggerON),0),,,$AG$77,Permanent,Trigger,ObjectOverwrite)</f>
        <v>obj_00404#0013</v>
      </c>
      <c r="AI93" s="60" t="str">
        <v/>
      </c>
    </row>
    <row r="94" spans="13:35" x14ac:dyDescent="0.2">
      <c r="M94" s="104" t="s">
        <v>178</v>
      </c>
      <c r="N94" s="104" t="s">
        <v>179</v>
      </c>
      <c r="O94" s="104" t="s">
        <v>85</v>
      </c>
      <c r="P94" s="104" t="str">
        <f t="shared" si="14"/>
        <v>USDAM3L15M_Quote</v>
      </c>
      <c r="Q94" s="157" t="str">
        <f>Currency&amp;N94&amp;O94&amp;QuoteSuffix</f>
        <v>USDFF3L15M_Quote</v>
      </c>
      <c r="R94" s="116">
        <f t="shared" si="10"/>
        <v>42571</v>
      </c>
      <c r="S94" s="116">
        <f>_xll.qlSwapStartDate(AA94)</f>
        <v>42573</v>
      </c>
      <c r="T94" s="116">
        <f>_xll.qlSwapMaturityDate(AA94)</f>
        <v>43031</v>
      </c>
      <c r="U94" s="107" t="str">
        <f>IF(ISERROR(_xll.qlQuoteValue(Q94,TriggerON)),"--",_xll.qlArithmeticAverageOISFairRate(AA94,TriggerON))</f>
        <v>--</v>
      </c>
      <c r="V94" s="107" t="e">
        <f>_xll.qlQuoteValue(P94,_xll.ohTrigger(Trigger,TriggerON))</f>
        <v>#NUM!</v>
      </c>
      <c r="W94" s="107" t="b">
        <f t="shared" si="15"/>
        <v>0</v>
      </c>
      <c r="X94" s="163" t="e">
        <f t="shared" si="16"/>
        <v>#VALUE!</v>
      </c>
      <c r="Y94" s="119" t="e">
        <f>ABS(X94)&lt;=ABS('General Settings'!$D$27)*10000</f>
        <v>#VALUE!</v>
      </c>
      <c r="AA94" s="60" t="str">
        <f>_xll.qlMakeArithmeticAverageOIS(,2,O94,IndexON,,$AC$77,$AD$77,$AE$77,$AF$77,IFERROR(_xll.qlQuoteValue(Q94,TriggerON),0),,,$AG$77,Permanent,Trigger,ObjectOverwrite)</f>
        <v>obj_0040d#0013</v>
      </c>
      <c r="AI94" s="60" t="str">
        <v/>
      </c>
    </row>
    <row r="95" spans="13:35" x14ac:dyDescent="0.2">
      <c r="M95" s="104" t="s">
        <v>178</v>
      </c>
      <c r="N95" s="104" t="s">
        <v>179</v>
      </c>
      <c r="O95" s="104" t="s">
        <v>86</v>
      </c>
      <c r="P95" s="104" t="str">
        <f t="shared" si="14"/>
        <v>USDAM3L16M_Quote</v>
      </c>
      <c r="Q95" s="157" t="str">
        <f>Currency&amp;N95&amp;O95&amp;QuoteSuffix</f>
        <v>USDFF3L16M_Quote</v>
      </c>
      <c r="R95" s="116">
        <f t="shared" si="10"/>
        <v>42571</v>
      </c>
      <c r="S95" s="116">
        <f>_xll.qlSwapStartDate(AA95)</f>
        <v>42573</v>
      </c>
      <c r="T95" s="116">
        <f>_xll.qlSwapMaturityDate(AA95)</f>
        <v>43061</v>
      </c>
      <c r="U95" s="107" t="str">
        <f>IF(ISERROR(_xll.qlQuoteValue(Q95,TriggerON)),"--",_xll.qlArithmeticAverageOISFairRate(AA95,TriggerON))</f>
        <v>--</v>
      </c>
      <c r="V95" s="107" t="e">
        <f>_xll.qlQuoteValue(P95,_xll.ohTrigger(Trigger,TriggerON))</f>
        <v>#NUM!</v>
      </c>
      <c r="W95" s="107" t="b">
        <f t="shared" si="15"/>
        <v>0</v>
      </c>
      <c r="X95" s="163" t="e">
        <f t="shared" si="16"/>
        <v>#VALUE!</v>
      </c>
      <c r="Y95" s="119" t="e">
        <f>ABS(X95)&lt;=ABS('General Settings'!$D$27)*10000</f>
        <v>#VALUE!</v>
      </c>
      <c r="AA95" s="60" t="str">
        <f>_xll.qlMakeArithmeticAverageOIS(,2,O95,IndexON,,$AC$77,$AD$77,$AE$77,$AF$77,IFERROR(_xll.qlQuoteValue(Q95,TriggerON),0),,,$AG$77,Permanent,Trigger,ObjectOverwrite)</f>
        <v>obj_0041b#0012</v>
      </c>
      <c r="AI95" s="60" t="str">
        <v/>
      </c>
    </row>
    <row r="96" spans="13:35" x14ac:dyDescent="0.2">
      <c r="M96" s="104" t="s">
        <v>178</v>
      </c>
      <c r="N96" s="104" t="s">
        <v>179</v>
      </c>
      <c r="O96" s="104" t="s">
        <v>87</v>
      </c>
      <c r="P96" s="104" t="str">
        <f t="shared" si="14"/>
        <v>USDAM3L17M_Quote</v>
      </c>
      <c r="Q96" s="157" t="str">
        <f>Currency&amp;N96&amp;O96&amp;QuoteSuffix</f>
        <v>USDFF3L17M_Quote</v>
      </c>
      <c r="R96" s="116">
        <f t="shared" si="10"/>
        <v>42571</v>
      </c>
      <c r="S96" s="116">
        <f>_xll.qlSwapStartDate(AA96)</f>
        <v>42573</v>
      </c>
      <c r="T96" s="116">
        <f>_xll.qlSwapMaturityDate(AA96)</f>
        <v>43091</v>
      </c>
      <c r="U96" s="107" t="str">
        <f>IF(ISERROR(_xll.qlQuoteValue(Q96,TriggerON)),"--",_xll.qlArithmeticAverageOISFairRate(AA96,TriggerON))</f>
        <v>--</v>
      </c>
      <c r="V96" s="107" t="e">
        <f>_xll.qlQuoteValue(P96,_xll.ohTrigger(Trigger,TriggerON))</f>
        <v>#NUM!</v>
      </c>
      <c r="W96" s="107" t="b">
        <f t="shared" si="15"/>
        <v>0</v>
      </c>
      <c r="X96" s="163" t="e">
        <f t="shared" si="16"/>
        <v>#VALUE!</v>
      </c>
      <c r="Y96" s="119" t="e">
        <f>ABS(X96)&lt;=ABS('General Settings'!$D$27)*10000</f>
        <v>#VALUE!</v>
      </c>
      <c r="AA96" s="60" t="str">
        <f>_xll.qlMakeArithmeticAverageOIS(,2,O96,IndexON,,$AC$77,$AD$77,$AE$77,$AF$77,IFERROR(_xll.qlQuoteValue(Q96,TriggerON),0),,,$AG$77,Permanent,Trigger,ObjectOverwrite)</f>
        <v>obj_0042e#0011</v>
      </c>
      <c r="AI96" s="60" t="str">
        <v/>
      </c>
    </row>
    <row r="97" spans="13:35" x14ac:dyDescent="0.2">
      <c r="M97" s="104" t="s">
        <v>178</v>
      </c>
      <c r="N97" s="104" t="s">
        <v>179</v>
      </c>
      <c r="O97" s="104" t="s">
        <v>88</v>
      </c>
      <c r="P97" s="104" t="str">
        <f t="shared" si="14"/>
        <v>USDAM3L18M_Quote</v>
      </c>
      <c r="Q97" s="157" t="str">
        <f>Currency&amp;N97&amp;O97&amp;QuoteSuffix</f>
        <v>USDFF3L18M_Quote</v>
      </c>
      <c r="R97" s="116">
        <f t="shared" si="10"/>
        <v>42571</v>
      </c>
      <c r="S97" s="116">
        <f>_xll.qlSwapStartDate(AA97)</f>
        <v>42573</v>
      </c>
      <c r="T97" s="116">
        <f>_xll.qlSwapMaturityDate(AA97)</f>
        <v>43122</v>
      </c>
      <c r="U97" s="107" t="str">
        <f>IF(ISERROR(_xll.qlQuoteValue(Q97,TriggerON)),"--",_xll.qlArithmeticAverageOISFairRate(AA97,TriggerON))</f>
        <v>--</v>
      </c>
      <c r="V97" s="107" t="e">
        <f>_xll.qlQuoteValue(P97,_xll.ohTrigger(Trigger,TriggerON))</f>
        <v>#NUM!</v>
      </c>
      <c r="W97" s="107" t="b">
        <f t="shared" si="15"/>
        <v>0</v>
      </c>
      <c r="X97" s="163" t="e">
        <f t="shared" si="16"/>
        <v>#VALUE!</v>
      </c>
      <c r="Y97" s="119" t="e">
        <f>ABS(X97)&lt;=ABS('General Settings'!$D$27)*10000</f>
        <v>#VALUE!</v>
      </c>
      <c r="AA97" s="60" t="str">
        <f>_xll.qlMakeArithmeticAverageOIS(,2,O97,IndexON,,$AC$77,$AD$77,$AE$77,$AF$77,IFERROR(_xll.qlQuoteValue(Q97,TriggerON),0),,,$AG$77,Permanent,Trigger,ObjectOverwrite)</f>
        <v>obj_00405#0013</v>
      </c>
      <c r="AI97" s="60" t="str">
        <v/>
      </c>
    </row>
    <row r="98" spans="13:35" x14ac:dyDescent="0.2">
      <c r="M98" s="104" t="s">
        <v>178</v>
      </c>
      <c r="N98" s="104" t="s">
        <v>179</v>
      </c>
      <c r="O98" s="104" t="s">
        <v>89</v>
      </c>
      <c r="P98" s="104" t="str">
        <f t="shared" si="14"/>
        <v>USDAM3L19M_Quote</v>
      </c>
      <c r="Q98" s="157" t="str">
        <f>Currency&amp;N98&amp;O98&amp;QuoteSuffix</f>
        <v>USDFF3L19M_Quote</v>
      </c>
      <c r="R98" s="116">
        <f t="shared" si="10"/>
        <v>42571</v>
      </c>
      <c r="S98" s="116">
        <f>_xll.qlSwapStartDate(AA98)</f>
        <v>42573</v>
      </c>
      <c r="T98" s="116">
        <f>_xll.qlSwapMaturityDate(AA98)</f>
        <v>43153</v>
      </c>
      <c r="U98" s="107" t="str">
        <f>IF(ISERROR(_xll.qlQuoteValue(Q98,TriggerON)),"--",_xll.qlArithmeticAverageOISFairRate(AA98,TriggerON))</f>
        <v>--</v>
      </c>
      <c r="V98" s="107" t="e">
        <f>_xll.qlQuoteValue(P98,_xll.ohTrigger(Trigger,TriggerON))</f>
        <v>#NUM!</v>
      </c>
      <c r="W98" s="107" t="b">
        <f t="shared" si="15"/>
        <v>0</v>
      </c>
      <c r="X98" s="163" t="e">
        <f t="shared" si="16"/>
        <v>#VALUE!</v>
      </c>
      <c r="Y98" s="119" t="e">
        <f>ABS(X98)&lt;=ABS('General Settings'!$D$27)*10000</f>
        <v>#VALUE!</v>
      </c>
      <c r="AA98" s="60" t="str">
        <f>_xll.qlMakeArithmeticAverageOIS(,2,O98,IndexON,,$AC$77,$AD$77,$AE$77,$AF$77,IFERROR(_xll.qlQuoteValue(Q98,TriggerON),0),,,$AG$77,Permanent,Trigger,ObjectOverwrite)</f>
        <v>obj_00413#0012</v>
      </c>
      <c r="AI98" s="60" t="str">
        <v/>
      </c>
    </row>
    <row r="99" spans="13:35" x14ac:dyDescent="0.2">
      <c r="M99" s="104" t="s">
        <v>178</v>
      </c>
      <c r="N99" s="104" t="s">
        <v>179</v>
      </c>
      <c r="O99" s="104" t="s">
        <v>90</v>
      </c>
      <c r="P99" s="104" t="str">
        <f t="shared" si="14"/>
        <v>USDAM3L20M_Quote</v>
      </c>
      <c r="Q99" s="157" t="str">
        <f>Currency&amp;N99&amp;O99&amp;QuoteSuffix</f>
        <v>USDFF3L20M_Quote</v>
      </c>
      <c r="R99" s="116">
        <f t="shared" si="10"/>
        <v>42571</v>
      </c>
      <c r="S99" s="116">
        <f>_xll.qlSwapStartDate(AA99)</f>
        <v>42573</v>
      </c>
      <c r="T99" s="116">
        <f>_xll.qlSwapMaturityDate(AA99)</f>
        <v>43181</v>
      </c>
      <c r="U99" s="107" t="str">
        <f>IF(ISERROR(_xll.qlQuoteValue(Q99,TriggerON)),"--",_xll.qlArithmeticAverageOISFairRate(AA99,TriggerON))</f>
        <v>--</v>
      </c>
      <c r="V99" s="107" t="e">
        <f>_xll.qlQuoteValue(P99,_xll.ohTrigger(Trigger,TriggerON))</f>
        <v>#NUM!</v>
      </c>
      <c r="W99" s="107" t="b">
        <f t="shared" si="15"/>
        <v>0</v>
      </c>
      <c r="X99" s="163" t="e">
        <f t="shared" si="16"/>
        <v>#VALUE!</v>
      </c>
      <c r="Y99" s="119" t="e">
        <f>ABS(X99)&lt;=ABS('General Settings'!$D$27)*10000</f>
        <v>#VALUE!</v>
      </c>
      <c r="AA99" s="60" t="str">
        <f>_xll.qlMakeArithmeticAverageOIS(,2,O99,IndexON,,$AC$77,$AD$77,$AE$77,$AF$77,IFERROR(_xll.qlQuoteValue(Q99,TriggerON),0),,,$AG$77,Permanent,Trigger,ObjectOverwrite)</f>
        <v>obj_0041c#0012</v>
      </c>
      <c r="AI99" s="60" t="str">
        <v/>
      </c>
    </row>
    <row r="100" spans="13:35" x14ac:dyDescent="0.2">
      <c r="M100" s="104" t="s">
        <v>178</v>
      </c>
      <c r="N100" s="104" t="s">
        <v>179</v>
      </c>
      <c r="O100" s="104" t="s">
        <v>91</v>
      </c>
      <c r="P100" s="104" t="str">
        <f t="shared" si="14"/>
        <v>USDAM3L21M_Quote</v>
      </c>
      <c r="Q100" s="157" t="str">
        <f>Currency&amp;N100&amp;O100&amp;QuoteSuffix</f>
        <v>USDFF3L21M_Quote</v>
      </c>
      <c r="R100" s="116">
        <f t="shared" si="10"/>
        <v>42571</v>
      </c>
      <c r="S100" s="116">
        <f>_xll.qlSwapStartDate(AA100)</f>
        <v>42573</v>
      </c>
      <c r="T100" s="116">
        <f>_xll.qlSwapMaturityDate(AA100)</f>
        <v>43213</v>
      </c>
      <c r="U100" s="107" t="str">
        <f>IF(ISERROR(_xll.qlQuoteValue(Q100,TriggerON)),"--",_xll.qlArithmeticAverageOISFairRate(AA100,TriggerON))</f>
        <v>--</v>
      </c>
      <c r="V100" s="107" t="e">
        <f>_xll.qlQuoteValue(P100,_xll.ohTrigger(Trigger,TriggerON))</f>
        <v>#NUM!</v>
      </c>
      <c r="W100" s="107" t="b">
        <f t="shared" si="15"/>
        <v>0</v>
      </c>
      <c r="X100" s="163" t="e">
        <f t="shared" si="16"/>
        <v>#VALUE!</v>
      </c>
      <c r="Y100" s="119" t="e">
        <f>ABS(X100)&lt;=ABS('General Settings'!$D$27)*10000</f>
        <v>#VALUE!</v>
      </c>
      <c r="AA100" s="60" t="str">
        <f>_xll.qlMakeArithmeticAverageOIS(,2,O100,IndexON,,$AC$77,$AD$77,$AE$77,$AF$77,IFERROR(_xll.qlQuoteValue(Q100,TriggerON),0),,,$AG$77,Permanent,Trigger,ObjectOverwrite)</f>
        <v>obj_00414#0012</v>
      </c>
      <c r="AI100" s="60" t="str">
        <v/>
      </c>
    </row>
    <row r="101" spans="13:35" x14ac:dyDescent="0.2">
      <c r="M101" s="104" t="s">
        <v>178</v>
      </c>
      <c r="N101" s="104" t="s">
        <v>179</v>
      </c>
      <c r="O101" s="104" t="s">
        <v>92</v>
      </c>
      <c r="P101" s="104" t="str">
        <f t="shared" si="14"/>
        <v>USDAM3L22M_Quote</v>
      </c>
      <c r="Q101" s="157" t="str">
        <f>Currency&amp;N101&amp;O101&amp;QuoteSuffix</f>
        <v>USDFF3L22M_Quote</v>
      </c>
      <c r="R101" s="116">
        <f t="shared" si="10"/>
        <v>42571</v>
      </c>
      <c r="S101" s="116">
        <f>_xll.qlSwapStartDate(AA101)</f>
        <v>42573</v>
      </c>
      <c r="T101" s="116">
        <f>_xll.qlSwapMaturityDate(AA101)</f>
        <v>43242</v>
      </c>
      <c r="U101" s="107" t="str">
        <f>IF(ISERROR(_xll.qlQuoteValue(Q101,TriggerON)),"--",_xll.qlArithmeticAverageOISFairRate(AA101,TriggerON))</f>
        <v>--</v>
      </c>
      <c r="V101" s="107" t="e">
        <f>_xll.qlQuoteValue(P101,_xll.ohTrigger(Trigger,TriggerON))</f>
        <v>#NUM!</v>
      </c>
      <c r="W101" s="107" t="b">
        <f t="shared" si="15"/>
        <v>0</v>
      </c>
      <c r="X101" s="163" t="e">
        <f t="shared" si="16"/>
        <v>#VALUE!</v>
      </c>
      <c r="Y101" s="119" t="e">
        <f>ABS(X101)&lt;=ABS('General Settings'!$D$27)*10000</f>
        <v>#VALUE!</v>
      </c>
      <c r="AA101" s="60" t="str">
        <f>_xll.qlMakeArithmeticAverageOIS(,2,O101,IndexON,,$AC$77,$AD$77,$AE$77,$AF$77,IFERROR(_xll.qlQuoteValue(Q101,TriggerON),0),,,$AG$77,Permanent,Trigger,ObjectOverwrite)</f>
        <v>obj_00406#0013</v>
      </c>
      <c r="AI101" s="60" t="str">
        <v/>
      </c>
    </row>
    <row r="102" spans="13:35" x14ac:dyDescent="0.2">
      <c r="M102" s="104" t="s">
        <v>178</v>
      </c>
      <c r="N102" s="104" t="s">
        <v>179</v>
      </c>
      <c r="O102" s="104" t="s">
        <v>93</v>
      </c>
      <c r="P102" s="104" t="str">
        <f t="shared" si="14"/>
        <v>USDAM3L23M_Quote</v>
      </c>
      <c r="Q102" s="157" t="str">
        <f>Currency&amp;N102&amp;O102&amp;QuoteSuffix</f>
        <v>USDFF3L23M_Quote</v>
      </c>
      <c r="R102" s="116">
        <f t="shared" si="10"/>
        <v>42571</v>
      </c>
      <c r="S102" s="116">
        <f>_xll.qlSwapStartDate(AA102)</f>
        <v>42573</v>
      </c>
      <c r="T102" s="116">
        <f>_xll.qlSwapMaturityDate(AA102)</f>
        <v>43273</v>
      </c>
      <c r="U102" s="107" t="str">
        <f>IF(ISERROR(_xll.qlQuoteValue(Q102,TriggerON)),"--",_xll.qlArithmeticAverageOISFairRate(AA102,TriggerON))</f>
        <v>--</v>
      </c>
      <c r="V102" s="107" t="e">
        <f>_xll.qlQuoteValue(P102,_xll.ohTrigger(Trigger,TriggerON))</f>
        <v>#NUM!</v>
      </c>
      <c r="W102" s="107" t="b">
        <f t="shared" si="15"/>
        <v>0</v>
      </c>
      <c r="X102" s="163" t="e">
        <f t="shared" si="16"/>
        <v>#VALUE!</v>
      </c>
      <c r="Y102" s="119" t="e">
        <f>ABS(X102)&lt;=ABS('General Settings'!$D$27)*10000</f>
        <v>#VALUE!</v>
      </c>
      <c r="AA102" s="60" t="str">
        <f>_xll.qlMakeArithmeticAverageOIS(,2,O102,IndexON,,$AC$77,$AD$77,$AE$77,$AF$77,IFERROR(_xll.qlQuoteValue(Q102,TriggerON),0),,,$AG$77,Permanent,Trigger,ObjectOverwrite)</f>
        <v>obj_0042b#0011</v>
      </c>
      <c r="AI102" s="60" t="str">
        <v/>
      </c>
    </row>
    <row r="103" spans="13:35" x14ac:dyDescent="0.2">
      <c r="M103" s="104" t="s">
        <v>178</v>
      </c>
      <c r="N103" s="104" t="s">
        <v>179</v>
      </c>
      <c r="O103" s="104" t="s">
        <v>94</v>
      </c>
      <c r="P103" s="104" t="str">
        <f t="shared" si="14"/>
        <v>USDAM3L2Y_Quote</v>
      </c>
      <c r="Q103" s="157" t="str">
        <f>Currency&amp;N103&amp;O103&amp;QuoteSuffix</f>
        <v>USDFF3L2Y_Quote</v>
      </c>
      <c r="R103" s="116">
        <f t="shared" si="10"/>
        <v>42571</v>
      </c>
      <c r="S103" s="116">
        <f>_xll.qlSwapStartDate(AA103)</f>
        <v>42573</v>
      </c>
      <c r="T103" s="116">
        <f>_xll.qlSwapMaturityDate(AA103)</f>
        <v>43304</v>
      </c>
      <c r="U103" s="107">
        <f>IF(ISERROR(_xll.qlQuoteValue(Q103,TriggerON)),"--",_xll.qlArithmeticAverageOISFairRate(AA103,TriggerON))</f>
        <v>9.2336329867284562E-3</v>
      </c>
      <c r="V103" s="107">
        <f>_xll.qlQuoteValue(P103,_xll.ohTrigger(Trigger,TriggerON))</f>
        <v>9.2500000000000013E-3</v>
      </c>
      <c r="W103" s="107" t="b">
        <f t="shared" si="15"/>
        <v>1</v>
      </c>
      <c r="X103" s="163">
        <f t="shared" si="16"/>
        <v>-0.16367013271545092</v>
      </c>
      <c r="Y103" s="119" t="b">
        <f>ABS(X103)&lt;=ABS('General Settings'!$D$27)*10000</f>
        <v>1</v>
      </c>
      <c r="AA103" s="60" t="str">
        <f>_xll.qlMakeArithmeticAverageOIS(,2,O103,IndexON,,$AC$77,$AD$77,$AE$77,$AF$77,IFERROR(_xll.qlQuoteValue(Q103,TriggerON),0),,,$AG$77,Permanent,Trigger,ObjectOverwrite)</f>
        <v>obj_00422#0013</v>
      </c>
      <c r="AI103" s="60" t="str">
        <v/>
      </c>
    </row>
    <row r="104" spans="13:35" x14ac:dyDescent="0.2">
      <c r="M104" s="104" t="s">
        <v>178</v>
      </c>
      <c r="N104" s="104" t="s">
        <v>179</v>
      </c>
      <c r="O104" s="104" t="s">
        <v>95</v>
      </c>
      <c r="P104" s="104" t="str">
        <f t="shared" si="14"/>
        <v>USDAM3L27M_Quote</v>
      </c>
      <c r="Q104" s="157" t="str">
        <f>Currency&amp;N104&amp;O104&amp;QuoteSuffix</f>
        <v>USDFF3L27M_Quote</v>
      </c>
      <c r="R104" s="116">
        <f t="shared" si="10"/>
        <v>42571</v>
      </c>
      <c r="S104" s="116">
        <f>_xll.qlSwapStartDate(AA104)</f>
        <v>42573</v>
      </c>
      <c r="T104" s="116">
        <f>_xll.qlSwapMaturityDate(AA104)</f>
        <v>43395</v>
      </c>
      <c r="U104" s="107" t="str">
        <f>IF(ISERROR(_xll.qlQuoteValue(Q104,TriggerON)),"--",_xll.qlArithmeticAverageOISFairRate(AA104,TriggerON))</f>
        <v>--</v>
      </c>
      <c r="V104" s="107" t="e">
        <f>_xll.qlQuoteValue(P104,_xll.ohTrigger(Trigger,TriggerON))</f>
        <v>#NUM!</v>
      </c>
      <c r="W104" s="107" t="b">
        <f t="shared" si="15"/>
        <v>0</v>
      </c>
      <c r="X104" s="163" t="e">
        <f t="shared" si="16"/>
        <v>#VALUE!</v>
      </c>
      <c r="Y104" s="119" t="e">
        <f>ABS(X104)&lt;=ABS('General Settings'!$D$27)*10000</f>
        <v>#VALUE!</v>
      </c>
      <c r="AA104" s="60" t="str">
        <f>_xll.qlMakeArithmeticAverageOIS(,2,O104,IndexON,,$AC$77,$AD$77,$AE$77,$AF$77,IFERROR(_xll.qlQuoteValue(Q104,TriggerON),0),,,$AG$77,Permanent,Trigger,ObjectOverwrite)</f>
        <v>obj_00428#0012</v>
      </c>
      <c r="AI104" s="60" t="str">
        <v/>
      </c>
    </row>
    <row r="105" spans="13:35" x14ac:dyDescent="0.2">
      <c r="M105" s="104" t="s">
        <v>178</v>
      </c>
      <c r="N105" s="104" t="s">
        <v>179</v>
      </c>
      <c r="O105" s="104" t="s">
        <v>96</v>
      </c>
      <c r="P105" s="104" t="str">
        <f t="shared" si="14"/>
        <v>USDAM3L30M_Quote</v>
      </c>
      <c r="Q105" s="157" t="str">
        <f>Currency&amp;N105&amp;O105&amp;QuoteSuffix</f>
        <v>USDFF3L30M_Quote</v>
      </c>
      <c r="R105" s="116">
        <f t="shared" si="10"/>
        <v>42571</v>
      </c>
      <c r="S105" s="116">
        <f>_xll.qlSwapStartDate(AA105)</f>
        <v>42573</v>
      </c>
      <c r="T105" s="116">
        <f>_xll.qlSwapMaturityDate(AA105)</f>
        <v>43487</v>
      </c>
      <c r="U105" s="107" t="str">
        <f>IF(ISERROR(_xll.qlQuoteValue(Q105,TriggerON)),"--",_xll.qlArithmeticAverageOISFairRate(AA105,TriggerON))</f>
        <v>--</v>
      </c>
      <c r="V105" s="107" t="e">
        <f>_xll.qlQuoteValue(P105,_xll.ohTrigger(Trigger,TriggerON))</f>
        <v>#NUM!</v>
      </c>
      <c r="W105" s="107" t="b">
        <f t="shared" si="15"/>
        <v>0</v>
      </c>
      <c r="X105" s="163" t="e">
        <f t="shared" si="16"/>
        <v>#VALUE!</v>
      </c>
      <c r="Y105" s="119" t="e">
        <f>ABS(X105)&lt;=ABS('General Settings'!$D$27)*10000</f>
        <v>#VALUE!</v>
      </c>
      <c r="AA105" s="60" t="str">
        <f>_xll.qlMakeArithmeticAverageOIS(,2,O105,IndexON,,$AC$77,$AD$77,$AE$77,$AF$77,IFERROR(_xll.qlQuoteValue(Q105,TriggerON),0),,,$AG$77,Permanent,Trigger,ObjectOverwrite)</f>
        <v>obj_00407#0013</v>
      </c>
      <c r="AI105" s="60" t="str">
        <v/>
      </c>
    </row>
    <row r="106" spans="13:35" x14ac:dyDescent="0.2">
      <c r="M106" s="104" t="s">
        <v>178</v>
      </c>
      <c r="N106" s="104" t="s">
        <v>179</v>
      </c>
      <c r="O106" s="104" t="s">
        <v>97</v>
      </c>
      <c r="P106" s="104" t="str">
        <f t="shared" si="14"/>
        <v>USDAM3L33M_Quote</v>
      </c>
      <c r="Q106" s="157" t="str">
        <f>Currency&amp;N106&amp;O106&amp;QuoteSuffix</f>
        <v>USDFF3L33M_Quote</v>
      </c>
      <c r="R106" s="116">
        <f t="shared" si="10"/>
        <v>42571</v>
      </c>
      <c r="S106" s="116">
        <f>_xll.qlSwapStartDate(AA106)</f>
        <v>42573</v>
      </c>
      <c r="T106" s="116">
        <f>_xll.qlSwapMaturityDate(AA106)</f>
        <v>43577</v>
      </c>
      <c r="U106" s="107" t="str">
        <f>IF(ISERROR(_xll.qlQuoteValue(Q106,TriggerON)),"--",_xll.qlArithmeticAverageOISFairRate(AA106,TriggerON))</f>
        <v>--</v>
      </c>
      <c r="V106" s="107" t="e">
        <f>_xll.qlQuoteValue(P106,_xll.ohTrigger(Trigger,TriggerON))</f>
        <v>#NUM!</v>
      </c>
      <c r="W106" s="107" t="b">
        <f t="shared" si="15"/>
        <v>0</v>
      </c>
      <c r="X106" s="163" t="e">
        <f t="shared" si="16"/>
        <v>#VALUE!</v>
      </c>
      <c r="Y106" s="119" t="e">
        <f>ABS(X106)&lt;=ABS('General Settings'!$D$27)*10000</f>
        <v>#VALUE!</v>
      </c>
      <c r="AA106" s="60" t="str">
        <f>_xll.qlMakeArithmeticAverageOIS(,2,O106,IndexON,,$AC$77,$AD$77,$AE$77,$AF$77,IFERROR(_xll.qlQuoteValue(Q106,TriggerON),0),,,$AG$77,Permanent,Trigger,ObjectOverwrite)</f>
        <v>obj_0041f#0012</v>
      </c>
      <c r="AI106" s="60" t="str">
        <v/>
      </c>
    </row>
    <row r="107" spans="13:35" x14ac:dyDescent="0.2">
      <c r="M107" s="104" t="s">
        <v>178</v>
      </c>
      <c r="N107" s="104" t="s">
        <v>179</v>
      </c>
      <c r="O107" s="104" t="s">
        <v>98</v>
      </c>
      <c r="P107" s="104" t="str">
        <f t="shared" si="14"/>
        <v>USDAM3L3Y_Quote</v>
      </c>
      <c r="Q107" s="157" t="str">
        <f>Currency&amp;N107&amp;O107&amp;QuoteSuffix</f>
        <v>USDFF3L3Y_Quote</v>
      </c>
      <c r="R107" s="116">
        <f t="shared" si="10"/>
        <v>42571</v>
      </c>
      <c r="S107" s="116">
        <f>_xll.qlSwapStartDate(AA107)</f>
        <v>42573</v>
      </c>
      <c r="T107" s="116">
        <f>_xll.qlSwapMaturityDate(AA107)</f>
        <v>43668</v>
      </c>
      <c r="U107" s="107">
        <f>IF(ISERROR(_xll.qlQuoteValue(Q107,TriggerON)),"--",_xll.qlArithmeticAverageOISFairRate(AA107,TriggerON))</f>
        <v>9.9735128071028589E-3</v>
      </c>
      <c r="V107" s="107">
        <f>_xll.qlQuoteValue(P107,_xll.ohTrigger(Trigger,TriggerON))</f>
        <v>9.9799999999999993E-3</v>
      </c>
      <c r="W107" s="107" t="b">
        <f t="shared" si="15"/>
        <v>1</v>
      </c>
      <c r="X107" s="163">
        <f t="shared" si="16"/>
        <v>-6.4871928971404341E-2</v>
      </c>
      <c r="Y107" s="119" t="b">
        <f>ABS(X107)&lt;=ABS('General Settings'!$D$27)*10000</f>
        <v>1</v>
      </c>
      <c r="AA107" s="60" t="str">
        <f>_xll.qlMakeArithmeticAverageOIS(,2,O107,IndexON,,$AC$77,$AD$77,$AE$77,$AF$77,IFERROR(_xll.qlQuoteValue(Q107,TriggerON),0),,,$AG$77,Permanent,Trigger,ObjectOverwrite)</f>
        <v>obj_0041d#0013</v>
      </c>
      <c r="AI107" s="60" t="str">
        <v/>
      </c>
    </row>
    <row r="108" spans="13:35" x14ac:dyDescent="0.2">
      <c r="M108" s="104" t="s">
        <v>178</v>
      </c>
      <c r="N108" s="104" t="s">
        <v>179</v>
      </c>
      <c r="O108" s="104" t="s">
        <v>99</v>
      </c>
      <c r="P108" s="104" t="str">
        <f t="shared" si="14"/>
        <v>USDAM3L39M_Quote</v>
      </c>
      <c r="Q108" s="157" t="str">
        <f>Currency&amp;N108&amp;O108&amp;QuoteSuffix</f>
        <v>USDFF3L39M_Quote</v>
      </c>
      <c r="R108" s="116">
        <f t="shared" si="10"/>
        <v>42571</v>
      </c>
      <c r="S108" s="116">
        <f>_xll.qlSwapStartDate(AA108)</f>
        <v>42573</v>
      </c>
      <c r="T108" s="116">
        <f>_xll.qlSwapMaturityDate(AA108)</f>
        <v>43760</v>
      </c>
      <c r="U108" s="107" t="str">
        <f>IF(ISERROR(_xll.qlQuoteValue(Q108,TriggerON)),"--",_xll.qlArithmeticAverageOISFairRate(AA108,TriggerON))</f>
        <v>--</v>
      </c>
      <c r="V108" s="107" t="e">
        <f>_xll.qlQuoteValue(P108,_xll.ohTrigger(Trigger,TriggerON))</f>
        <v>#NUM!</v>
      </c>
      <c r="W108" s="107" t="b">
        <f t="shared" si="15"/>
        <v>0</v>
      </c>
      <c r="X108" s="163" t="e">
        <f t="shared" si="16"/>
        <v>#VALUE!</v>
      </c>
      <c r="Y108" s="119" t="e">
        <f>ABS(X108)&lt;=ABS('General Settings'!$D$27)*10000</f>
        <v>#VALUE!</v>
      </c>
      <c r="AA108" s="60" t="str">
        <f>_xll.qlMakeArithmeticAverageOIS(,2,O108,IndexON,,$AC$77,$AD$77,$AE$77,$AF$77,IFERROR(_xll.qlQuoteValue(Q108,TriggerON),0),,,$AG$77,Permanent,Trigger,ObjectOverwrite)</f>
        <v>obj_00415#0012</v>
      </c>
      <c r="AI108" s="60" t="str">
        <v/>
      </c>
    </row>
    <row r="109" spans="13:35" x14ac:dyDescent="0.2">
      <c r="M109" s="104" t="s">
        <v>178</v>
      </c>
      <c r="N109" s="104" t="s">
        <v>179</v>
      </c>
      <c r="O109" s="104" t="s">
        <v>100</v>
      </c>
      <c r="P109" s="104" t="str">
        <f t="shared" si="14"/>
        <v>USDAM3L42M_Quote</v>
      </c>
      <c r="Q109" s="157" t="str">
        <f>Currency&amp;N109&amp;O109&amp;QuoteSuffix</f>
        <v>USDFF3L42M_Quote</v>
      </c>
      <c r="R109" s="116">
        <f t="shared" si="10"/>
        <v>42571</v>
      </c>
      <c r="S109" s="116">
        <f>_xll.qlSwapStartDate(AA109)</f>
        <v>42573</v>
      </c>
      <c r="T109" s="116">
        <f>_xll.qlSwapMaturityDate(AA109)</f>
        <v>43852</v>
      </c>
      <c r="U109" s="107" t="str">
        <f>IF(ISERROR(_xll.qlQuoteValue(Q109,TriggerON)),"--",_xll.qlArithmeticAverageOISFairRate(AA109,TriggerON))</f>
        <v>--</v>
      </c>
      <c r="V109" s="107" t="e">
        <f>_xll.qlQuoteValue(P109,_xll.ohTrigger(Trigger,TriggerON))</f>
        <v>#NUM!</v>
      </c>
      <c r="W109" s="107" t="b">
        <f t="shared" si="15"/>
        <v>0</v>
      </c>
      <c r="X109" s="163" t="e">
        <f t="shared" si="16"/>
        <v>#VALUE!</v>
      </c>
      <c r="Y109" s="119" t="e">
        <f>ABS(X109)&lt;=ABS('General Settings'!$D$27)*10000</f>
        <v>#VALUE!</v>
      </c>
      <c r="AA109" s="60" t="str">
        <f>_xll.qlMakeArithmeticAverageOIS(,2,O109,IndexON,,$AC$77,$AD$77,$AE$77,$AF$77,IFERROR(_xll.qlQuoteValue(Q109,TriggerON),0),,,$AG$77,Permanent,Trigger,ObjectOverwrite)</f>
        <v>obj_00408#0013</v>
      </c>
      <c r="AI109" s="60" t="str">
        <v/>
      </c>
    </row>
    <row r="110" spans="13:35" x14ac:dyDescent="0.2">
      <c r="M110" s="104" t="s">
        <v>178</v>
      </c>
      <c r="N110" s="104" t="s">
        <v>179</v>
      </c>
      <c r="O110" s="104" t="s">
        <v>101</v>
      </c>
      <c r="P110" s="104" t="str">
        <f t="shared" si="14"/>
        <v>USDAM3L45M_Quote</v>
      </c>
      <c r="Q110" s="157" t="str">
        <f>Currency&amp;N110&amp;O110&amp;QuoteSuffix</f>
        <v>USDFF3L45M_Quote</v>
      </c>
      <c r="R110" s="116">
        <f t="shared" si="10"/>
        <v>42571</v>
      </c>
      <c r="S110" s="116">
        <f>_xll.qlSwapStartDate(AA110)</f>
        <v>42573</v>
      </c>
      <c r="T110" s="116">
        <f>_xll.qlSwapMaturityDate(AA110)</f>
        <v>43943</v>
      </c>
      <c r="U110" s="107" t="str">
        <f>IF(ISERROR(_xll.qlQuoteValue(Q110,TriggerON)),"--",_xll.qlArithmeticAverageOISFairRate(AA110,TriggerON))</f>
        <v>--</v>
      </c>
      <c r="V110" s="107" t="e">
        <f>_xll.qlQuoteValue(P110,_xll.ohTrigger(Trigger,TriggerON))</f>
        <v>#NUM!</v>
      </c>
      <c r="W110" s="107" t="b">
        <f t="shared" si="15"/>
        <v>0</v>
      </c>
      <c r="X110" s="163" t="e">
        <f t="shared" si="16"/>
        <v>#VALUE!</v>
      </c>
      <c r="Y110" s="119" t="e">
        <f>ABS(X110)&lt;=ABS('General Settings'!$D$27)*10000</f>
        <v>#VALUE!</v>
      </c>
      <c r="AA110" s="60" t="str">
        <f>_xll.qlMakeArithmeticAverageOIS(,2,O110,IndexON,,$AC$77,$AD$77,$AE$77,$AF$77,IFERROR(_xll.qlQuoteValue(Q110,TriggerON),0),,,$AG$77,Permanent,Trigger,ObjectOverwrite)</f>
        <v>obj_00424#0012</v>
      </c>
      <c r="AI110" s="60" t="str">
        <v/>
      </c>
    </row>
    <row r="111" spans="13:35" x14ac:dyDescent="0.2">
      <c r="M111" s="104" t="s">
        <v>178</v>
      </c>
      <c r="N111" s="104" t="s">
        <v>179</v>
      </c>
      <c r="O111" s="104" t="s">
        <v>102</v>
      </c>
      <c r="P111" s="104" t="str">
        <f t="shared" si="14"/>
        <v>USDAM3L4Y_Quote</v>
      </c>
      <c r="Q111" s="157" t="str">
        <f>Currency&amp;N111&amp;O111&amp;QuoteSuffix</f>
        <v>USDFF3L4Y_Quote</v>
      </c>
      <c r="R111" s="116">
        <f t="shared" si="10"/>
        <v>42571</v>
      </c>
      <c r="S111" s="116">
        <f>_xll.qlSwapStartDate(AA111)</f>
        <v>42573</v>
      </c>
      <c r="T111" s="116">
        <f>_xll.qlSwapMaturityDate(AA111)</f>
        <v>44034</v>
      </c>
      <c r="U111" s="107">
        <f>IF(ISERROR(_xll.qlQuoteValue(Q111,TriggerON)),"--",_xll.qlArithmeticAverageOISFairRate(AA111,TriggerON))</f>
        <v>1.0653415620447911E-2</v>
      </c>
      <c r="V111" s="107">
        <f>_xll.qlQuoteValue(P111,_xll.ohTrigger(Trigger,TriggerON))</f>
        <v>1.0660000000000001E-2</v>
      </c>
      <c r="W111" s="107" t="b">
        <f t="shared" si="15"/>
        <v>1</v>
      </c>
      <c r="X111" s="163">
        <f t="shared" si="16"/>
        <v>-6.5843795520898613E-2</v>
      </c>
      <c r="Y111" s="119" t="b">
        <f>ABS(X111)&lt;=ABS('General Settings'!$D$27)*10000</f>
        <v>1</v>
      </c>
      <c r="AA111" s="60" t="str">
        <f>_xll.qlMakeArithmeticAverageOIS(,2,O111,IndexON,,$AC$77,$AD$77,$AE$77,$AF$77,IFERROR(_xll.qlQuoteValue(Q111,TriggerON),0),,,$AG$77,Permanent,Trigger,ObjectOverwrite)</f>
        <v>obj_0042a#0012</v>
      </c>
      <c r="AI111" s="60" t="str">
        <v/>
      </c>
    </row>
    <row r="112" spans="13:35" x14ac:dyDescent="0.2">
      <c r="M112" s="104" t="s">
        <v>178</v>
      </c>
      <c r="N112" s="104" t="s">
        <v>179</v>
      </c>
      <c r="O112" s="104" t="s">
        <v>103</v>
      </c>
      <c r="P112" s="104" t="str">
        <f t="shared" si="14"/>
        <v>USDAM3L51M_Quote</v>
      </c>
      <c r="Q112" s="157" t="str">
        <f>Currency&amp;N112&amp;O112&amp;QuoteSuffix</f>
        <v>USDFF3L51M_Quote</v>
      </c>
      <c r="R112" s="116">
        <f t="shared" si="10"/>
        <v>42571</v>
      </c>
      <c r="S112" s="116">
        <f>_xll.qlSwapStartDate(AA112)</f>
        <v>42573</v>
      </c>
      <c r="T112" s="116">
        <f>_xll.qlSwapMaturityDate(AA112)</f>
        <v>44126</v>
      </c>
      <c r="U112" s="107" t="str">
        <f>IF(ISERROR(_xll.qlQuoteValue(Q112,TriggerON)),"--",_xll.qlArithmeticAverageOISFairRate(AA112,TriggerON))</f>
        <v>--</v>
      </c>
      <c r="V112" s="107" t="e">
        <f>_xll.qlQuoteValue(P112,_xll.ohTrigger(Trigger,TriggerON))</f>
        <v>#NUM!</v>
      </c>
      <c r="W112" s="107" t="b">
        <f t="shared" si="15"/>
        <v>0</v>
      </c>
      <c r="X112" s="163" t="e">
        <f t="shared" si="16"/>
        <v>#VALUE!</v>
      </c>
      <c r="Y112" s="119" t="e">
        <f>ABS(X112)&lt;=ABS('General Settings'!$D$27)*10000</f>
        <v>#VALUE!</v>
      </c>
      <c r="AA112" s="60" t="str">
        <f>_xll.qlMakeArithmeticAverageOIS(,2,O112,IndexON,,$AC$77,$AD$77,$AE$77,$AF$77,IFERROR(_xll.qlQuoteValue(Q112,TriggerON),0),,,$AG$77,Permanent,Trigger,ObjectOverwrite)</f>
        <v>obj_00421#0012</v>
      </c>
      <c r="AI112" s="60" t="str">
        <v/>
      </c>
    </row>
    <row r="113" spans="13:35" x14ac:dyDescent="0.2">
      <c r="M113" s="104" t="s">
        <v>178</v>
      </c>
      <c r="N113" s="104" t="s">
        <v>179</v>
      </c>
      <c r="O113" s="104" t="s">
        <v>104</v>
      </c>
      <c r="P113" s="104" t="str">
        <f t="shared" si="14"/>
        <v>USDAM3L54M_Quote</v>
      </c>
      <c r="Q113" s="157" t="str">
        <f>Currency&amp;N113&amp;O113&amp;QuoteSuffix</f>
        <v>USDFF3L54M_Quote</v>
      </c>
      <c r="R113" s="116">
        <f t="shared" si="10"/>
        <v>42571</v>
      </c>
      <c r="S113" s="116">
        <f>_xll.qlSwapStartDate(AA113)</f>
        <v>42573</v>
      </c>
      <c r="T113" s="116">
        <f>_xll.qlSwapMaturityDate(AA113)</f>
        <v>44218</v>
      </c>
      <c r="U113" s="107" t="str">
        <f>IF(ISERROR(_xll.qlQuoteValue(Q113,TriggerON)),"--",_xll.qlArithmeticAverageOISFairRate(AA113,TriggerON))</f>
        <v>--</v>
      </c>
      <c r="V113" s="107" t="e">
        <f>_xll.qlQuoteValue(P113,_xll.ohTrigger(Trigger,TriggerON))</f>
        <v>#NUM!</v>
      </c>
      <c r="W113" s="107" t="b">
        <f t="shared" si="15"/>
        <v>0</v>
      </c>
      <c r="X113" s="163" t="e">
        <f t="shared" si="16"/>
        <v>#VALUE!</v>
      </c>
      <c r="Y113" s="119" t="e">
        <f>ABS(X113)&lt;=ABS('General Settings'!$D$27)*10000</f>
        <v>#VALUE!</v>
      </c>
      <c r="AA113" s="60" t="str">
        <f>_xll.qlMakeArithmeticAverageOIS(,2,O113,IndexON,,$AC$77,$AD$77,$AE$77,$AF$77,IFERROR(_xll.qlQuoteValue(Q113,TriggerON),0),,,$AG$77,Permanent,Trigger,ObjectOverwrite)</f>
        <v>obj_00409#0013</v>
      </c>
      <c r="AI113" s="60" t="str">
        <v/>
      </c>
    </row>
    <row r="114" spans="13:35" x14ac:dyDescent="0.2">
      <c r="M114" s="104" t="s">
        <v>178</v>
      </c>
      <c r="N114" s="104" t="s">
        <v>179</v>
      </c>
      <c r="O114" s="104" t="s">
        <v>105</v>
      </c>
      <c r="P114" s="104" t="str">
        <f t="shared" si="14"/>
        <v>USDAM3L57M_Quote</v>
      </c>
      <c r="Q114" s="157" t="str">
        <f>Currency&amp;N114&amp;O114&amp;QuoteSuffix</f>
        <v>USDFF3L57M_Quote</v>
      </c>
      <c r="R114" s="116">
        <f t="shared" si="10"/>
        <v>42571</v>
      </c>
      <c r="S114" s="116">
        <f>_xll.qlSwapStartDate(AA114)</f>
        <v>42573</v>
      </c>
      <c r="T114" s="116">
        <f>_xll.qlSwapMaturityDate(AA114)</f>
        <v>44308</v>
      </c>
      <c r="U114" s="107" t="str">
        <f>IF(ISERROR(_xll.qlQuoteValue(Q114,TriggerON)),"--",_xll.qlArithmeticAverageOISFairRate(AA114,TriggerON))</f>
        <v>--</v>
      </c>
      <c r="V114" s="107" t="e">
        <f>_xll.qlQuoteValue(P114,_xll.ohTrigger(Trigger,TriggerON))</f>
        <v>#NUM!</v>
      </c>
      <c r="W114" s="107" t="b">
        <f t="shared" si="15"/>
        <v>0</v>
      </c>
      <c r="X114" s="163" t="e">
        <f t="shared" si="16"/>
        <v>#VALUE!</v>
      </c>
      <c r="Y114" s="119" t="e">
        <f>ABS(X114)&lt;=ABS('General Settings'!$D$27)*10000</f>
        <v>#VALUE!</v>
      </c>
      <c r="AA114" s="60" t="str">
        <f>_xll.qlMakeArithmeticAverageOIS(,2,O114,IndexON,,$AC$77,$AD$77,$AE$77,$AF$77,IFERROR(_xll.qlQuoteValue(Q114,TriggerON),0),,,$AG$77,Permanent,Trigger,ObjectOverwrite)</f>
        <v>obj_00420#0012</v>
      </c>
      <c r="AI114" s="60" t="str">
        <v/>
      </c>
    </row>
    <row r="115" spans="13:35" x14ac:dyDescent="0.2">
      <c r="M115" s="104" t="s">
        <v>178</v>
      </c>
      <c r="N115" s="104" t="s">
        <v>179</v>
      </c>
      <c r="O115" s="104" t="s">
        <v>106</v>
      </c>
      <c r="P115" s="104" t="str">
        <f t="shared" si="14"/>
        <v>USDAM3L5Y_Quote</v>
      </c>
      <c r="Q115" s="157" t="str">
        <f>Currency&amp;N115&amp;O115&amp;QuoteSuffix</f>
        <v>USDFF3L5Y_Quote</v>
      </c>
      <c r="R115" s="116">
        <f t="shared" si="10"/>
        <v>42571</v>
      </c>
      <c r="S115" s="116">
        <f>_xll.qlSwapStartDate(AA115)</f>
        <v>42573</v>
      </c>
      <c r="T115" s="116">
        <f>_xll.qlSwapMaturityDate(AA115)</f>
        <v>44399</v>
      </c>
      <c r="U115" s="107">
        <f>IF(ISERROR(_xll.qlQuoteValue(Q115,TriggerON)),"--",_xll.qlArithmeticAverageOISFairRate(AA115,TriggerON))</f>
        <v>1.1333308245134921E-2</v>
      </c>
      <c r="V115" s="107">
        <f>_xll.qlQuoteValue(P115,_xll.ohTrigger(Trigger,TriggerON))</f>
        <v>1.1339999999999999E-2</v>
      </c>
      <c r="W115" s="107" t="b">
        <f t="shared" si="15"/>
        <v>1</v>
      </c>
      <c r="X115" s="163">
        <f t="shared" si="16"/>
        <v>-6.6917548650780728E-2</v>
      </c>
      <c r="Y115" s="119" t="b">
        <f>ABS(X115)&lt;=ABS('General Settings'!$D$27)*10000</f>
        <v>1</v>
      </c>
      <c r="AA115" s="60" t="str">
        <f>_xll.qlMakeArithmeticAverageOIS(,2,O115,IndexON,,$AC$77,$AD$77,$AE$77,$AF$77,IFERROR(_xll.qlQuoteValue(Q115,TriggerON),0),,,$AG$77,Permanent,Trigger,ObjectOverwrite)</f>
        <v>obj_0041e#0013</v>
      </c>
      <c r="AI115" s="60" t="str">
        <v/>
      </c>
    </row>
    <row r="116" spans="13:35" x14ac:dyDescent="0.2">
      <c r="M116" s="104" t="s">
        <v>178</v>
      </c>
      <c r="N116" s="104" t="s">
        <v>179</v>
      </c>
      <c r="O116" s="104" t="s">
        <v>107</v>
      </c>
      <c r="P116" s="104" t="str">
        <f t="shared" si="14"/>
        <v>USDAM3L6Y_Quote</v>
      </c>
      <c r="Q116" s="157" t="str">
        <f>Currency&amp;N116&amp;O116&amp;QuoteSuffix</f>
        <v>USDFF3L6Y_Quote</v>
      </c>
      <c r="R116" s="116">
        <f t="shared" si="10"/>
        <v>42571</v>
      </c>
      <c r="S116" s="116">
        <f>_xll.qlSwapStartDate(AA116)</f>
        <v>42573</v>
      </c>
      <c r="T116" s="116">
        <f>_xll.qlSwapMaturityDate(AA116)</f>
        <v>44764</v>
      </c>
      <c r="U116" s="107">
        <f>IF(ISERROR(_xll.qlQuoteValue(Q116,TriggerON)),"--",_xll.qlArithmeticAverageOISFairRate(AA116,TriggerON))</f>
        <v>1.2032956590951334E-2</v>
      </c>
      <c r="V116" s="107">
        <f>_xll.qlQuoteValue(P116,_xll.ohTrigger(Trigger,TriggerON))</f>
        <v>1.204E-2</v>
      </c>
      <c r="W116" s="107" t="b">
        <f t="shared" si="15"/>
        <v>1</v>
      </c>
      <c r="X116" s="163">
        <f t="shared" si="16"/>
        <v>-7.0434090486664463E-2</v>
      </c>
      <c r="Y116" s="119" t="b">
        <f>ABS(X116)&lt;=ABS('General Settings'!$D$27)*10000</f>
        <v>1</v>
      </c>
      <c r="AA116" s="60" t="str">
        <f>_xll.qlMakeArithmeticAverageOIS(,2,O116,IndexON,,$AC$77,$AD$77,$AE$77,$AF$77,IFERROR(_xll.qlQuoteValue(Q116,TriggerON),0),,,$AG$77,Permanent,Trigger,ObjectOverwrite)</f>
        <v>obj_00416#0013</v>
      </c>
      <c r="AI116" s="60" t="str">
        <v/>
      </c>
    </row>
    <row r="117" spans="13:35" x14ac:dyDescent="0.2">
      <c r="M117" s="104" t="s">
        <v>178</v>
      </c>
      <c r="N117" s="104" t="s">
        <v>179</v>
      </c>
      <c r="O117" s="104" t="s">
        <v>108</v>
      </c>
      <c r="P117" s="104" t="str">
        <f t="shared" si="14"/>
        <v>USDAM3L7Y_Quote</v>
      </c>
      <c r="Q117" s="157" t="str">
        <f>Currency&amp;N117&amp;O117&amp;QuoteSuffix</f>
        <v>USDFF3L7Y_Quote</v>
      </c>
      <c r="R117" s="116">
        <f t="shared" si="10"/>
        <v>42571</v>
      </c>
      <c r="S117" s="116">
        <f>_xll.qlSwapStartDate(AA117)</f>
        <v>42573</v>
      </c>
      <c r="T117" s="116">
        <f>_xll.qlSwapMaturityDate(AA117)</f>
        <v>45131</v>
      </c>
      <c r="U117" s="107">
        <f>IF(ISERROR(_xll.qlQuoteValue(Q117,TriggerON)),"--",_xll.qlArithmeticAverageOISFairRate(AA117,TriggerON))</f>
        <v>1.2692453992419422E-2</v>
      </c>
      <c r="V117" s="107">
        <f>_xll.qlQuoteValue(P117,_xll.ohTrigger(Trigger,TriggerON))</f>
        <v>1.2690000000000002E-2</v>
      </c>
      <c r="W117" s="107" t="b">
        <f t="shared" si="15"/>
        <v>1</v>
      </c>
      <c r="X117" s="163">
        <f t="shared" si="16"/>
        <v>2.453992419420431E-2</v>
      </c>
      <c r="Y117" s="119" t="b">
        <f>ABS(X117)&lt;=ABS('General Settings'!$D$27)*10000</f>
        <v>1</v>
      </c>
      <c r="AA117" s="60" t="str">
        <f>_xll.qlMakeArithmeticAverageOIS(,2,O117,IndexON,,$AC$77,$AD$77,$AE$77,$AF$77,IFERROR(_xll.qlQuoteValue(Q117,TriggerON),0),,,$AG$77,Permanent,Trigger,ObjectOverwrite)</f>
        <v>obj_00410#0013</v>
      </c>
      <c r="AI117" s="60" t="str">
        <v/>
      </c>
    </row>
    <row r="118" spans="13:35" x14ac:dyDescent="0.2">
      <c r="M118" s="104" t="s">
        <v>178</v>
      </c>
      <c r="N118" s="104" t="s">
        <v>179</v>
      </c>
      <c r="O118" s="104" t="s">
        <v>109</v>
      </c>
      <c r="P118" s="104" t="str">
        <f t="shared" si="14"/>
        <v>USDAM3L8Y_Quote</v>
      </c>
      <c r="Q118" s="157" t="str">
        <f>Currency&amp;N118&amp;O118&amp;QuoteSuffix</f>
        <v>USDFF3L8Y_Quote</v>
      </c>
      <c r="R118" s="116">
        <f t="shared" si="10"/>
        <v>42571</v>
      </c>
      <c r="S118" s="116">
        <f>_xll.qlSwapStartDate(AA118)</f>
        <v>42573</v>
      </c>
      <c r="T118" s="116">
        <f>_xll.qlSwapMaturityDate(AA118)</f>
        <v>45495</v>
      </c>
      <c r="U118" s="107">
        <f>IF(ISERROR(_xll.qlQuoteValue(Q118,TriggerON)),"--",_xll.qlArithmeticAverageOISFairRate(AA118,TriggerON))</f>
        <v>1.3291906105319424E-2</v>
      </c>
      <c r="V118" s="107">
        <f>_xll.qlQuoteValue(P118,_xll.ohTrigger(Trigger,TriggerON))</f>
        <v>1.3300000000000001E-2</v>
      </c>
      <c r="W118" s="107" t="b">
        <f t="shared" si="15"/>
        <v>1</v>
      </c>
      <c r="X118" s="163">
        <f t="shared" si="16"/>
        <v>-8.0938946805768353E-2</v>
      </c>
      <c r="Y118" s="119" t="b">
        <f>ABS(X118)&lt;=ABS('General Settings'!$D$27)*10000</f>
        <v>1</v>
      </c>
      <c r="AA118" s="60" t="str">
        <f>_xll.qlMakeArithmeticAverageOIS(,2,O118,IndexON,,$AC$77,$AD$77,$AE$77,$AF$77,IFERROR(_xll.qlQuoteValue(Q118,TriggerON),0),,,$AG$77,Permanent,Trigger,ObjectOverwrite)</f>
        <v>obj_0042c#0012</v>
      </c>
      <c r="AI118" s="60" t="str">
        <v/>
      </c>
    </row>
    <row r="119" spans="13:35" x14ac:dyDescent="0.2">
      <c r="M119" s="104" t="s">
        <v>178</v>
      </c>
      <c r="N119" s="104" t="s">
        <v>179</v>
      </c>
      <c r="O119" s="104" t="s">
        <v>110</v>
      </c>
      <c r="P119" s="104" t="str">
        <f t="shared" si="14"/>
        <v>USDAM3L9Y_Quote</v>
      </c>
      <c r="Q119" s="157" t="str">
        <f>Currency&amp;N119&amp;O119&amp;QuoteSuffix</f>
        <v>USDFF3L9Y_Quote</v>
      </c>
      <c r="R119" s="116">
        <f t="shared" ref="R119:R130" si="17">EvaluationDate</f>
        <v>42571</v>
      </c>
      <c r="S119" s="116">
        <f>_xll.qlSwapStartDate(AA119)</f>
        <v>42573</v>
      </c>
      <c r="T119" s="116">
        <f>_xll.qlSwapMaturityDate(AA119)</f>
        <v>45860</v>
      </c>
      <c r="U119" s="107">
        <f>IF(ISERROR(_xll.qlQuoteValue(Q119,TriggerON)),"--",_xll.qlArithmeticAverageOISFairRate(AA119,TriggerON))</f>
        <v>1.3861336189076014E-2</v>
      </c>
      <c r="V119" s="107">
        <f>_xll.qlQuoteValue(P119,_xll.ohTrigger(Trigger,TriggerON))</f>
        <v>1.3860000000000001E-2</v>
      </c>
      <c r="W119" s="107" t="b">
        <f t="shared" si="15"/>
        <v>1</v>
      </c>
      <c r="X119" s="163">
        <f t="shared" si="16"/>
        <v>1.3361890760128781E-2</v>
      </c>
      <c r="Y119" s="119" t="b">
        <f>ABS(X119)&lt;=ABS('General Settings'!$D$27)*10000</f>
        <v>1</v>
      </c>
      <c r="AA119" s="60" t="str">
        <f>_xll.qlMakeArithmeticAverageOIS(,2,O119,IndexON,,$AC$77,$AD$77,$AE$77,$AF$77,IFERROR(_xll.qlQuoteValue(Q119,TriggerON),0),,,$AG$77,Permanent,Trigger,ObjectOverwrite)</f>
        <v>obj_00423#0013</v>
      </c>
      <c r="AI119" s="60" t="str">
        <v/>
      </c>
    </row>
    <row r="120" spans="13:35" x14ac:dyDescent="0.2">
      <c r="M120" s="104" t="s">
        <v>178</v>
      </c>
      <c r="N120" s="104" t="s">
        <v>179</v>
      </c>
      <c r="O120" s="104" t="s">
        <v>111</v>
      </c>
      <c r="P120" s="104" t="str">
        <f t="shared" si="14"/>
        <v>USDAM3L10Y_Quote</v>
      </c>
      <c r="Q120" s="157" t="str">
        <f>Currency&amp;N120&amp;O120&amp;QuoteSuffix</f>
        <v>USDFF3L10Y_Quote</v>
      </c>
      <c r="R120" s="116">
        <f t="shared" si="17"/>
        <v>42571</v>
      </c>
      <c r="S120" s="116">
        <f>_xll.qlSwapStartDate(AA120)</f>
        <v>42573</v>
      </c>
      <c r="T120" s="116">
        <f>_xll.qlSwapMaturityDate(AA120)</f>
        <v>46225</v>
      </c>
      <c r="U120" s="107">
        <f>IF(ISERROR(_xll.qlQuoteValue(Q120,TriggerON)),"--",_xll.qlArithmeticAverageOISFairRate(AA120,TriggerON))</f>
        <v>1.4400622560967653E-2</v>
      </c>
      <c r="V120" s="107">
        <f>_xll.qlQuoteValue(P120,_xll.ohTrigger(Trigger,TriggerON))</f>
        <v>1.439E-2</v>
      </c>
      <c r="W120" s="107" t="b">
        <f t="shared" si="15"/>
        <v>1</v>
      </c>
      <c r="X120" s="163">
        <f t="shared" si="16"/>
        <v>0.106225609676526</v>
      </c>
      <c r="Y120" s="119" t="b">
        <f>ABS(X120)&lt;=ABS('General Settings'!$D$27)*10000</f>
        <v>1</v>
      </c>
      <c r="AA120" s="60" t="str">
        <f>_xll.qlMakeArithmeticAverageOIS(,2,O120,IndexON,,$AC$77,$AD$77,$AE$77,$AF$77,IFERROR(_xll.qlQuoteValue(Q120,TriggerON),0),,,$AG$77,Permanent,Trigger,ObjectOverwrite)</f>
        <v>obj_00429#0013</v>
      </c>
      <c r="AI120" s="60" t="str">
        <v/>
      </c>
    </row>
    <row r="121" spans="13:35" x14ac:dyDescent="0.2">
      <c r="M121" s="104" t="s">
        <v>178</v>
      </c>
      <c r="N121" s="104" t="s">
        <v>179</v>
      </c>
      <c r="O121" s="104" t="s">
        <v>112</v>
      </c>
      <c r="P121" s="104" t="str">
        <f t="shared" si="14"/>
        <v>USDAM3L12Y_Quote</v>
      </c>
      <c r="Q121" s="157" t="str">
        <f>Currency&amp;N121&amp;O121&amp;QuoteSuffix</f>
        <v>USDFF3L12Y_Quote</v>
      </c>
      <c r="R121" s="116">
        <f t="shared" si="17"/>
        <v>42571</v>
      </c>
      <c r="S121" s="116">
        <f>_xll.qlSwapStartDate(AA121)</f>
        <v>42573</v>
      </c>
      <c r="T121" s="116">
        <f>_xll.qlSwapMaturityDate(AA121)</f>
        <v>46958</v>
      </c>
      <c r="U121" s="107">
        <f>IF(ISERROR(_xll.qlQuoteValue(Q121,TriggerON)),"--",_xll.qlArithmeticAverageOISFairRate(AA121,TriggerON))</f>
        <v>1.5349042564854042E-2</v>
      </c>
      <c r="V121" s="107">
        <f>_xll.qlQuoteValue(P121,_xll.ohTrigger(Trigger,TriggerON))</f>
        <v>1.5339999999999999E-2</v>
      </c>
      <c r="W121" s="107" t="b">
        <f t="shared" si="15"/>
        <v>1</v>
      </c>
      <c r="X121" s="163">
        <f t="shared" si="16"/>
        <v>9.0425648540427839E-2</v>
      </c>
      <c r="Y121" s="119" t="b">
        <f>ABS(X121)&lt;=ABS('General Settings'!$D$27)*10000</f>
        <v>1</v>
      </c>
      <c r="AA121" s="60" t="str">
        <f>_xll.qlMakeArithmeticAverageOIS(,2,O121,IndexON,,$AC$77,$AD$77,$AE$77,$AF$77,IFERROR(_xll.qlQuoteValue(Q121,TriggerON),0),,,$AG$77,Permanent,Trigger,ObjectOverwrite)</f>
        <v>obj_0040a#0014</v>
      </c>
      <c r="AI121" s="60" t="str">
        <v/>
      </c>
    </row>
    <row r="122" spans="13:35" x14ac:dyDescent="0.2">
      <c r="M122" s="104" t="s">
        <v>178</v>
      </c>
      <c r="N122" s="104" t="s">
        <v>179</v>
      </c>
      <c r="O122" s="104" t="s">
        <v>113</v>
      </c>
      <c r="P122" s="104" t="str">
        <f t="shared" si="14"/>
        <v>USDAM3L15Y_Quote</v>
      </c>
      <c r="Q122" s="157" t="str">
        <f>Currency&amp;N122&amp;O122&amp;QuoteSuffix</f>
        <v>USDFF3L15Y_Quote</v>
      </c>
      <c r="R122" s="116">
        <f t="shared" si="17"/>
        <v>42571</v>
      </c>
      <c r="S122" s="116">
        <f>_xll.qlSwapStartDate(AA122)</f>
        <v>42573</v>
      </c>
      <c r="T122" s="116">
        <f>_xll.qlSwapMaturityDate(AA122)</f>
        <v>48051</v>
      </c>
      <c r="U122" s="107">
        <f>IF(ISERROR(_xll.qlQuoteValue(Q122,TriggerON)),"--",_xll.qlArithmeticAverageOISFairRate(AA122,TriggerON))</f>
        <v>1.6397104022835684E-2</v>
      </c>
      <c r="V122" s="107">
        <f>_xll.qlQuoteValue(P122,_xll.ohTrigger(Trigger,TriggerON))</f>
        <v>1.6400000000000001E-2</v>
      </c>
      <c r="W122" s="107" t="b">
        <f t="shared" si="15"/>
        <v>1</v>
      </c>
      <c r="X122" s="163">
        <f t="shared" si="16"/>
        <v>-2.8959771643174981E-2</v>
      </c>
      <c r="Y122" s="119" t="b">
        <f>ABS(X122)&lt;=ABS('General Settings'!$D$27)*10000</f>
        <v>1</v>
      </c>
      <c r="AA122" s="60" t="str">
        <f>_xll.qlMakeArithmeticAverageOIS(,2,O122,IndexON,,$AC$77,$AD$77,$AE$77,$AF$77,IFERROR(_xll.qlQuoteValue(Q122,TriggerON),0),,,$AG$77,Permanent,Trigger,ObjectOverwrite)</f>
        <v>obj_0042f#0015</v>
      </c>
      <c r="AI122" s="60" t="str">
        <v/>
      </c>
    </row>
    <row r="123" spans="13:35" x14ac:dyDescent="0.2">
      <c r="M123" s="104" t="s">
        <v>178</v>
      </c>
      <c r="N123" s="104" t="s">
        <v>179</v>
      </c>
      <c r="O123" s="104" t="s">
        <v>114</v>
      </c>
      <c r="P123" s="104" t="str">
        <f t="shared" si="14"/>
        <v>USDAM3L20Y_Quote</v>
      </c>
      <c r="Q123" s="157" t="str">
        <f>Currency&amp;N123&amp;O123&amp;QuoteSuffix</f>
        <v>USDFF3L20Y_Quote</v>
      </c>
      <c r="R123" s="116">
        <f t="shared" si="17"/>
        <v>42571</v>
      </c>
      <c r="S123" s="116">
        <f>_xll.qlSwapStartDate(AA123)</f>
        <v>42573</v>
      </c>
      <c r="T123" s="116">
        <f>_xll.qlSwapMaturityDate(AA123)</f>
        <v>49878</v>
      </c>
      <c r="U123" s="107">
        <f>IF(ISERROR(_xll.qlQuoteValue(Q123,TriggerON)),"--",_xll.qlArithmeticAverageOISFairRate(AA123,TriggerON))</f>
        <v>1.7534872104285521E-2</v>
      </c>
      <c r="V123" s="107">
        <f>_xll.qlQuoteValue(P123,_xll.ohTrigger(Trigger,TriggerON))</f>
        <v>1.753E-2</v>
      </c>
      <c r="W123" s="107" t="b">
        <f t="shared" si="15"/>
        <v>1</v>
      </c>
      <c r="X123" s="163">
        <f t="shared" si="16"/>
        <v>4.8721042855207064E-2</v>
      </c>
      <c r="Y123" s="119" t="b">
        <f>ABS(X123)&lt;=ABS('General Settings'!$D$27)*10000</f>
        <v>1</v>
      </c>
      <c r="AA123" s="60" t="str">
        <f>_xll.qlMakeArithmeticAverageOIS(,2,O123,IndexON,,$AC$77,$AD$77,$AE$77,$AF$77,IFERROR(_xll.qlQuoteValue(Q123,TriggerON),0),,,$AG$77,Permanent,Trigger,ObjectOverwrite)</f>
        <v>obj_00432#0017</v>
      </c>
      <c r="AI123" s="60" t="str">
        <v/>
      </c>
    </row>
    <row r="124" spans="13:35" x14ac:dyDescent="0.2">
      <c r="M124" s="104" t="s">
        <v>178</v>
      </c>
      <c r="N124" s="104" t="s">
        <v>179</v>
      </c>
      <c r="O124" s="104" t="s">
        <v>115</v>
      </c>
      <c r="P124" s="104" t="str">
        <f t="shared" si="14"/>
        <v>USDAM3L25Y_Quote</v>
      </c>
      <c r="Q124" s="157" t="str">
        <f>Currency&amp;N124&amp;O124&amp;QuoteSuffix</f>
        <v>USDFF3L25Y_Quote</v>
      </c>
      <c r="R124" s="116">
        <f t="shared" si="17"/>
        <v>42571</v>
      </c>
      <c r="S124" s="116">
        <f>_xll.qlSwapStartDate(AA124)</f>
        <v>42573</v>
      </c>
      <c r="T124" s="116">
        <f>_xll.qlSwapMaturityDate(AA124)</f>
        <v>51704</v>
      </c>
      <c r="U124" s="107">
        <f>IF(ISERROR(_xll.qlQuoteValue(Q124,TriggerON)),"--",_xll.qlArithmeticAverageOISFairRate(AA124,TriggerON))</f>
        <v>1.8053981812564086E-2</v>
      </c>
      <c r="V124" s="107">
        <f>_xll.qlQuoteValue(P124,_xll.ohTrigger(Trigger,TriggerON))</f>
        <v>1.805E-2</v>
      </c>
      <c r="W124" s="107" t="b">
        <f t="shared" si="15"/>
        <v>1</v>
      </c>
      <c r="X124" s="163">
        <f t="shared" si="16"/>
        <v>3.981812564085585E-2</v>
      </c>
      <c r="Y124" s="119" t="b">
        <f>ABS(X124)&lt;=ABS('General Settings'!$D$27)*10000</f>
        <v>1</v>
      </c>
      <c r="AA124" s="60" t="str">
        <f>_xll.qlMakeArithmeticAverageOIS(,2,O124,IndexON,,$AC$77,$AD$77,$AE$77,$AF$77,IFERROR(_xll.qlQuoteValue(Q124,TriggerON),0),,,$AG$77,Permanent,Trigger,ObjectOverwrite)</f>
        <v>obj_00436#0017</v>
      </c>
      <c r="AI124" s="60" t="str">
        <v/>
      </c>
    </row>
    <row r="125" spans="13:35" x14ac:dyDescent="0.2">
      <c r="M125" s="104" t="s">
        <v>178</v>
      </c>
      <c r="N125" s="104" t="s">
        <v>179</v>
      </c>
      <c r="O125" s="104" t="s">
        <v>116</v>
      </c>
      <c r="P125" s="104" t="str">
        <f t="shared" si="14"/>
        <v>USDAM3L27Y_Quote</v>
      </c>
      <c r="Q125" s="157" t="str">
        <f>Currency&amp;N125&amp;O125&amp;QuoteSuffix</f>
        <v>USDFF3L27Y_Quote</v>
      </c>
      <c r="R125" s="116">
        <f t="shared" si="17"/>
        <v>42571</v>
      </c>
      <c r="S125" s="116">
        <f>_xll.qlSwapStartDate(AA125)</f>
        <v>42573</v>
      </c>
      <c r="T125" s="116">
        <f>_xll.qlSwapMaturityDate(AA125)</f>
        <v>52434</v>
      </c>
      <c r="U125" s="107" t="str">
        <f>IF(ISERROR(_xll.qlQuoteValue(Q125,TriggerON)),"--",_xll.qlArithmeticAverageOISFairRate(AA125,TriggerON))</f>
        <v>--</v>
      </c>
      <c r="V125" s="107" t="e">
        <f>_xll.qlQuoteValue(P125,_xll.ohTrigger(Trigger,TriggerON))</f>
        <v>#NUM!</v>
      </c>
      <c r="W125" s="107" t="b">
        <f t="shared" si="15"/>
        <v>0</v>
      </c>
      <c r="X125" s="163" t="e">
        <f t="shared" si="16"/>
        <v>#VALUE!</v>
      </c>
      <c r="Y125" s="119" t="e">
        <f>ABS(X125)&lt;=ABS('General Settings'!$D$27)*10000</f>
        <v>#VALUE!</v>
      </c>
      <c r="AA125" s="60" t="str">
        <f>_xll.qlMakeArithmeticAverageOIS(,2,O125,IndexON,,$AC$77,$AD$77,$AE$77,$AF$77,IFERROR(_xll.qlQuoteValue(Q125,TriggerON),0),,,$AG$77,Permanent,Trigger,ObjectOverwrite)</f>
        <v>obj_00434#0016</v>
      </c>
      <c r="AI125" s="60" t="str">
        <v/>
      </c>
    </row>
    <row r="126" spans="13:35" x14ac:dyDescent="0.2">
      <c r="M126" s="104" t="s">
        <v>178</v>
      </c>
      <c r="N126" s="104" t="s">
        <v>179</v>
      </c>
      <c r="O126" s="104" t="s">
        <v>117</v>
      </c>
      <c r="P126" s="104" t="str">
        <f t="shared" si="14"/>
        <v>USDAM3L30Y_Quote</v>
      </c>
      <c r="Q126" s="157" t="str">
        <f>Currency&amp;N126&amp;O126&amp;QuoteSuffix</f>
        <v>USDFF3L30Y_Quote</v>
      </c>
      <c r="R126" s="116">
        <f t="shared" si="17"/>
        <v>42571</v>
      </c>
      <c r="S126" s="116">
        <f>_xll.qlSwapStartDate(AA126)</f>
        <v>42573</v>
      </c>
      <c r="T126" s="116">
        <f>_xll.qlSwapMaturityDate(AA126)</f>
        <v>53531</v>
      </c>
      <c r="U126" s="107">
        <f>IF(ISERROR(_xll.qlQuoteValue(Q126,TriggerON)),"--",_xll.qlArithmeticAverageOISFairRate(AA126,TriggerON))</f>
        <v>1.8333568684313056E-2</v>
      </c>
      <c r="V126" s="107">
        <f>_xll.qlQuoteValue(P126,_xll.ohTrigger(Trigger,TriggerON))</f>
        <v>1.8340000000000002E-2</v>
      </c>
      <c r="W126" s="107" t="b">
        <f t="shared" si="15"/>
        <v>1</v>
      </c>
      <c r="X126" s="163">
        <f t="shared" si="16"/>
        <v>-6.4313156869465204E-2</v>
      </c>
      <c r="Y126" s="119" t="b">
        <f>ABS(X126)&lt;=ABS('General Settings'!$D$27)*10000</f>
        <v>1</v>
      </c>
      <c r="AA126" s="60" t="str">
        <f>_xll.qlMakeArithmeticAverageOIS(,2,O126,IndexON,,$AC$77,$AD$77,$AE$77,$AF$77,IFERROR(_xll.qlQuoteValue(Q126,TriggerON),0),,,$AG$77,Permanent,Trigger,ObjectOverwrite)</f>
        <v>obj_00430#0017</v>
      </c>
      <c r="AI126" s="60" t="str">
        <v/>
      </c>
    </row>
    <row r="127" spans="13:35" x14ac:dyDescent="0.2">
      <c r="M127" s="104" t="s">
        <v>178</v>
      </c>
      <c r="N127" s="104" t="s">
        <v>179</v>
      </c>
      <c r="O127" s="104" t="s">
        <v>118</v>
      </c>
      <c r="P127" s="104" t="str">
        <f t="shared" si="14"/>
        <v>USDAM3L35Y_Quote</v>
      </c>
      <c r="Q127" s="157" t="str">
        <f>Currency&amp;N127&amp;O127&amp;QuoteSuffix</f>
        <v>USDFF3L35Y_Quote</v>
      </c>
      <c r="R127" s="116">
        <f t="shared" si="17"/>
        <v>42571</v>
      </c>
      <c r="S127" s="116">
        <f>_xll.qlSwapStartDate(AA127)</f>
        <v>42573</v>
      </c>
      <c r="T127" s="116">
        <f>_xll.qlSwapMaturityDate(AA127)</f>
        <v>55358</v>
      </c>
      <c r="U127" s="107" t="str">
        <f>IF(ISERROR(_xll.qlQuoteValue(Q127,TriggerON)),"--",_xll.qlArithmeticAverageOISFairRate(AA127,TriggerON))</f>
        <v>--</v>
      </c>
      <c r="V127" s="107" t="e">
        <f>_xll.qlQuoteValue(P127,_xll.ohTrigger(Trigger,TriggerON))</f>
        <v>#NUM!</v>
      </c>
      <c r="W127" s="107" t="b">
        <f t="shared" si="15"/>
        <v>0</v>
      </c>
      <c r="X127" s="163" t="e">
        <f t="shared" si="16"/>
        <v>#VALUE!</v>
      </c>
      <c r="Y127" s="119" t="e">
        <f>ABS(X127)&lt;=ABS('General Settings'!$D$27)*10000</f>
        <v>#VALUE!</v>
      </c>
      <c r="AA127" s="60" t="str">
        <f>_xll.qlMakeArithmeticAverageOIS(,2,O127,IndexON,,$AC$77,$AD$77,$AE$77,$AF$77,IFERROR(_xll.qlQuoteValue(Q127,TriggerON),0),,,$AG$77,Permanent,Trigger,ObjectOverwrite)</f>
        <v>obj_00435#0016</v>
      </c>
      <c r="AI127" s="60" t="str">
        <v/>
      </c>
    </row>
    <row r="128" spans="13:35" x14ac:dyDescent="0.2">
      <c r="M128" s="104" t="s">
        <v>178</v>
      </c>
      <c r="N128" s="104" t="s">
        <v>179</v>
      </c>
      <c r="O128" s="104" t="s">
        <v>119</v>
      </c>
      <c r="P128" s="104" t="str">
        <f t="shared" si="14"/>
        <v>USDAM3L40Y_Quote</v>
      </c>
      <c r="Q128" s="157" t="str">
        <f>Currency&amp;N128&amp;O128&amp;QuoteSuffix</f>
        <v>USDFF3L40Y_Quote</v>
      </c>
      <c r="R128" s="116">
        <f t="shared" si="17"/>
        <v>42571</v>
      </c>
      <c r="S128" s="116">
        <f>_xll.qlSwapStartDate(AA128)</f>
        <v>42573</v>
      </c>
      <c r="T128" s="116">
        <f>_xll.qlSwapMaturityDate(AA128)</f>
        <v>57185</v>
      </c>
      <c r="U128" s="107" t="str">
        <f>IF(ISERROR(_xll.qlQuoteValue(Q128,TriggerON)),"--",_xll.qlArithmeticAverageOISFairRate(AA128,TriggerON))</f>
        <v>--</v>
      </c>
      <c r="V128" s="107">
        <f>_xll.qlQuoteValue(P128,_xll.ohTrigger(Trigger,TriggerON))</f>
        <v>1.8500000000000003E-2</v>
      </c>
      <c r="W128" s="107" t="b">
        <f t="shared" si="15"/>
        <v>1</v>
      </c>
      <c r="X128" s="163" t="e">
        <f t="shared" si="16"/>
        <v>#VALUE!</v>
      </c>
      <c r="Y128" s="119" t="e">
        <f>ABS(X128)&lt;=ABS('General Settings'!$D$27)*10000</f>
        <v>#VALUE!</v>
      </c>
      <c r="AA128" s="60" t="str">
        <f>_xll.qlMakeArithmeticAverageOIS(,2,O128,IndexON,,$AC$77,$AD$77,$AE$77,$AF$77,IFERROR(_xll.qlQuoteValue(Q128,TriggerON),0),,,$AG$77,Permanent,Trigger,ObjectOverwrite)</f>
        <v>obj_00433#0016</v>
      </c>
      <c r="AI128" s="60" t="str">
        <v/>
      </c>
    </row>
    <row r="129" spans="13:35" x14ac:dyDescent="0.2">
      <c r="M129" s="104" t="s">
        <v>178</v>
      </c>
      <c r="N129" s="104" t="s">
        <v>179</v>
      </c>
      <c r="O129" s="104" t="s">
        <v>120</v>
      </c>
      <c r="P129" s="104" t="str">
        <f t="shared" si="14"/>
        <v>USDAM3L45Y_Quote</v>
      </c>
      <c r="Q129" s="157" t="str">
        <f>Currency&amp;N129&amp;O129&amp;QuoteSuffix</f>
        <v>USDFF3L45Y_Quote</v>
      </c>
      <c r="R129" s="116">
        <f t="shared" si="17"/>
        <v>42571</v>
      </c>
      <c r="S129" s="116">
        <f>_xll.qlSwapStartDate(AA129)</f>
        <v>42573</v>
      </c>
      <c r="T129" s="116">
        <f>_xll.qlSwapMaturityDate(AA129)</f>
        <v>59009</v>
      </c>
      <c r="U129" s="107" t="str">
        <f>IF(ISERROR(_xll.qlQuoteValue(Q129,TriggerON)),"--",_xll.qlArithmeticAverageOISFairRate(AA129,TriggerON))</f>
        <v>--</v>
      </c>
      <c r="V129" s="107" t="e">
        <f>_xll.qlQuoteValue(P129,_xll.ohTrigger(Trigger,TriggerON))</f>
        <v>#NUM!</v>
      </c>
      <c r="W129" s="107" t="b">
        <f t="shared" si="15"/>
        <v>0</v>
      </c>
      <c r="X129" s="163" t="e">
        <f t="shared" si="16"/>
        <v>#VALUE!</v>
      </c>
      <c r="Y129" s="119" t="e">
        <f>ABS(X129)&lt;=ABS('General Settings'!$D$27)*10000</f>
        <v>#VALUE!</v>
      </c>
      <c r="AA129" s="60" t="str">
        <f>_xll.qlMakeArithmeticAverageOIS(,2,O129,IndexON,,$AC$77,$AD$77,$AE$77,$AF$77,IFERROR(_xll.qlQuoteValue(Q129,TriggerON),0),,,$AG$77,Permanent,Trigger,ObjectOverwrite)</f>
        <v>obj_00437#0016</v>
      </c>
      <c r="AI129" s="60" t="str">
        <v/>
      </c>
    </row>
    <row r="130" spans="13:35" x14ac:dyDescent="0.2">
      <c r="M130" s="105" t="s">
        <v>178</v>
      </c>
      <c r="N130" s="105" t="s">
        <v>179</v>
      </c>
      <c r="O130" s="105" t="s">
        <v>121</v>
      </c>
      <c r="P130" s="105" t="str">
        <f t="shared" si="14"/>
        <v>USDAM3L50Y_Quote</v>
      </c>
      <c r="Q130" s="158" t="str">
        <f>Currency&amp;N130&amp;O130&amp;QuoteSuffix</f>
        <v>USDFF3L50Y_Quote</v>
      </c>
      <c r="R130" s="117">
        <f t="shared" si="17"/>
        <v>42571</v>
      </c>
      <c r="S130" s="117">
        <f>_xll.qlSwapStartDate(AA130)</f>
        <v>42573</v>
      </c>
      <c r="T130" s="117">
        <f>_xll.qlSwapMaturityDate(AA130)</f>
        <v>60835</v>
      </c>
      <c r="U130" s="108" t="str">
        <f>IF(ISERROR(_xll.qlQuoteValue(Q130,TriggerON)),"--",_xll.qlArithmeticAverageOISFairRate(AA130,TriggerON))</f>
        <v>--</v>
      </c>
      <c r="V130" s="108">
        <f>_xll.qlQuoteValue(P130,_xll.ohTrigger(Trigger,TriggerON))</f>
        <v>1.839E-2</v>
      </c>
      <c r="W130" s="108" t="b">
        <f t="shared" si="15"/>
        <v>1</v>
      </c>
      <c r="X130" s="164" t="e">
        <f t="shared" si="16"/>
        <v>#VALUE!</v>
      </c>
      <c r="Y130" s="120" t="e">
        <f>ABS(X130)&lt;=ABS('General Settings'!$D$27)*10000</f>
        <v>#VALUE!</v>
      </c>
      <c r="AA130" s="61" t="str">
        <f>_xll.qlMakeArithmeticAverageOIS(,2,O130,IndexON,,$AC$77,$AD$77,$AE$77,$AF$77,IFERROR(_xll.qlQuoteValue(Q130,TriggerON),0),,,$AG$77,Permanent,Trigger,ObjectOverwrite)</f>
        <v>obj_00431#0016</v>
      </c>
      <c r="AI130" s="61" t="str">
        <v/>
      </c>
    </row>
    <row r="131" spans="13:35" x14ac:dyDescent="0.2">
      <c r="W131" s="72"/>
      <c r="X131" s="72"/>
    </row>
    <row r="132" spans="13:35" x14ac:dyDescent="0.2">
      <c r="W132" s="72"/>
      <c r="X132" s="72"/>
    </row>
    <row r="133" spans="13:35" x14ac:dyDescent="0.2">
      <c r="W133" s="72"/>
      <c r="X133" s="72"/>
    </row>
    <row r="134" spans="13:35" x14ac:dyDescent="0.2">
      <c r="W134" s="72"/>
      <c r="X134" s="72"/>
    </row>
    <row r="135" spans="13:35" x14ac:dyDescent="0.2">
      <c r="W135" s="72"/>
      <c r="X135" s="72"/>
    </row>
    <row r="136" spans="13:35" x14ac:dyDescent="0.2">
      <c r="W136" s="72"/>
      <c r="X136" s="72"/>
    </row>
    <row r="137" spans="13:35" x14ac:dyDescent="0.2">
      <c r="W137" s="72"/>
      <c r="X137" s="72"/>
    </row>
    <row r="138" spans="13:35" x14ac:dyDescent="0.2">
      <c r="W138" s="72"/>
      <c r="X138" s="72"/>
    </row>
    <row r="139" spans="13:35" x14ac:dyDescent="0.2">
      <c r="W139" s="72"/>
      <c r="X139" s="72"/>
    </row>
    <row r="140" spans="13:35" x14ac:dyDescent="0.2">
      <c r="W140" s="72"/>
      <c r="X140" s="72"/>
    </row>
    <row r="141" spans="13:35" x14ac:dyDescent="0.2">
      <c r="W141" s="72"/>
      <c r="X141" s="72"/>
    </row>
    <row r="142" spans="13:35" x14ac:dyDescent="0.2">
      <c r="W142" s="72"/>
      <c r="X142" s="72"/>
    </row>
    <row r="143" spans="13:35" x14ac:dyDescent="0.2">
      <c r="W143" s="72"/>
      <c r="X143" s="72"/>
    </row>
    <row r="144" spans="13:35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130">
    <cfRule type="cellIs" dxfId="14" priority="3" operator="equal">
      <formula>FALSE</formula>
    </cfRule>
  </conditionalFormatting>
  <conditionalFormatting sqref="M23:X130">
    <cfRule type="expression" dxfId="13" priority="2">
      <formula>ISNUMBER(MATCH($P23,$AI$23:$AI$76,0))</formula>
    </cfRule>
  </conditionalFormatting>
  <dataValidations count="5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7 AD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E77:AF77">
      <formula1>"Annual,Semiannual,EveryFourthMonth,Quarterly,Bimonthly,Monthly,Biweekly,Weekly,Daily,Once,NoFrequency"</formula1>
    </dataValidation>
    <dataValidation type="list" allowBlank="1" showInputMessage="1" showErrorMessage="1" sqref="AG77">
      <formula1>"TRUE, FALSE"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2.7109375" style="72" hidden="1" customWidth="1" outlineLevel="1"/>
    <col min="33" max="33" width="22.42578125" style="72" hidden="1" customWidth="1" outlineLevel="1"/>
    <col min="34" max="34" width="12" style="72" bestFit="1" customWidth="1" collapsed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42938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4.8376398865345562E-3</v>
      </c>
      <c r="H3" s="63">
        <f t="shared" ref="H3:H16" si="2">ROUNDDOWN(G3*10,2)/10</f>
        <v>4.0000000000000001E-3</v>
      </c>
      <c r="I3" s="92">
        <f>MAX(_xll.ohPack(Data!$J$4:INDEX(Fwd1M,MATCH(E3+1,SettlementDates,1),1)))</f>
        <v>7.438017899849673E-3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43303</v>
      </c>
      <c r="F4" s="87">
        <f t="shared" si="1"/>
        <v>3</v>
      </c>
      <c r="G4" s="93">
        <f>MIN(_xll.ohPack(Data!$J$4:INDEX(Fwd1M,MATCH(E4+1,SettlementDates,1),1)))</f>
        <v>4.8376398865345562E-3</v>
      </c>
      <c r="H4" s="64">
        <f t="shared" si="2"/>
        <v>4.0000000000000001E-3</v>
      </c>
      <c r="I4" s="93">
        <f>MAX(_xll.ohPack(Data!$J$4:INDEX(Fwd1M,MATCH(E4+1,SettlementDates,1),1)))</f>
        <v>9.1175497296504659E-3</v>
      </c>
      <c r="J4" s="64">
        <f t="shared" si="3"/>
        <v>0.01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44399</v>
      </c>
      <c r="F5" s="87">
        <f t="shared" si="1"/>
        <v>6</v>
      </c>
      <c r="G5" s="93">
        <f>MIN(_xll.ohPack(Data!$J$4:INDEX(Fwd1M,MATCH(E5+1,SettlementDates,1),1)))</f>
        <v>4.8376398865345562E-3</v>
      </c>
      <c r="H5" s="64">
        <f t="shared" si="2"/>
        <v>4.0000000000000001E-3</v>
      </c>
      <c r="I5" s="93">
        <f>MAX(_xll.ohPack(Data!$J$4:INDEX(Fwd1M,MATCH(E5+1,SettlementDates,1),1)))</f>
        <v>1.3755134572724648E-2</v>
      </c>
      <c r="J5" s="64">
        <f t="shared" si="3"/>
        <v>1.4E-2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46225</v>
      </c>
      <c r="F6" s="87">
        <f t="shared" si="1"/>
        <v>6</v>
      </c>
      <c r="G6" s="93">
        <f>MIN(_xll.ohPack(Data!$J$4:INDEX(Fwd1M,MATCH(E6+1,SettlementDates,1),1)))</f>
        <v>4.8376398865345562E-3</v>
      </c>
      <c r="H6" s="64">
        <f t="shared" si="2"/>
        <v>4.0000000000000001E-3</v>
      </c>
      <c r="I6" s="93">
        <f>MAX(_xll.ohPack(Data!$J$4:INDEX(Fwd1M,MATCH(E6+1,SettlementDates,1),1)))</f>
        <v>1.9263649732920163E-2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49878</v>
      </c>
      <c r="F7" s="87">
        <f t="shared" si="1"/>
        <v>12</v>
      </c>
      <c r="G7" s="93">
        <f>MIN(_xll.ohPack(Data!$J$4:INDEX(Fwd1M,MATCH(E7+1,SettlementDates,1),1)))</f>
        <v>4.8376398865345562E-3</v>
      </c>
      <c r="H7" s="64">
        <f t="shared" si="2"/>
        <v>4.0000000000000001E-3</v>
      </c>
      <c r="I7" s="93">
        <f>MAX(_xll.ohPack(Data!$J$4:INDEX(Fwd1M,MATCH(E7+1,SettlementDates,1),1)))</f>
        <v>2.0170874214700391E-2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53530</v>
      </c>
      <c r="F8" s="87">
        <f t="shared" si="1"/>
        <v>36</v>
      </c>
      <c r="G8" s="93">
        <f>MIN(_xll.ohPack(Data!$J$4:INDEX(Fwd1M,MATCH(E8+1,SettlementDates,1),1)))</f>
        <v>4.8376398865345562E-3</v>
      </c>
      <c r="H8" s="64">
        <f t="shared" si="2"/>
        <v>4.0000000000000001E-3</v>
      </c>
      <c r="I8" s="93">
        <f>MAX(_xll.ohPack(Data!$J$4:INDEX(Fwd1M,MATCH(E8+1,SettlementDates,1),1)))</f>
        <v>2.0170874214700391E-2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64488</v>
      </c>
      <c r="F9" s="87">
        <f t="shared" si="1"/>
        <v>60</v>
      </c>
      <c r="G9" s="94">
        <f>MIN(_xll.ohPack(Data!$J$4:INDEX(Fwd1M,MATCH(E9+1,SettlementDates,1),1)))</f>
        <v>4.8376398865345562E-3</v>
      </c>
      <c r="H9" s="65">
        <f t="shared" si="2"/>
        <v>4.0000000000000001E-3</v>
      </c>
      <c r="I9" s="94">
        <f>MAX(_xll.ohPack(Data!$J$4:INDEX(Fwd1M,MATCH(E9+1,SettlementDates,1),1)))</f>
        <v>2.0170874214700391E-2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59" t="s">
        <v>60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42938</v>
      </c>
      <c r="F10" s="88">
        <f t="shared" si="1"/>
        <v>1</v>
      </c>
      <c r="G10" s="93">
        <f>MIN(_xll.ohPack(Data!$K$4:INDEX(ONFwd1M,MATCH(E10+1,SettlementDates,1),1)))</f>
        <v>4.7759568050498302E-3</v>
      </c>
      <c r="H10" s="64">
        <f t="shared" si="2"/>
        <v>4.0000000000000001E-3</v>
      </c>
      <c r="I10" s="93">
        <f>MAX(_xll.ohPack(Data!$K$4:INDEX(ONFwd1M,MATCH(E10+1,SettlementDates,1),1)))</f>
        <v>7.3565460074309641E-3</v>
      </c>
      <c r="J10" s="64">
        <f t="shared" si="3"/>
        <v>8.0000000000000002E-3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60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43303</v>
      </c>
      <c r="F11" s="87">
        <f t="shared" si="1"/>
        <v>3</v>
      </c>
      <c r="G11" s="93">
        <f>MIN(_xll.ohPack(Data!$K$4:INDEX(ONFwd1M,MATCH(E11+1,SettlementDates,1),1)))</f>
        <v>4.7759568050498302E-3</v>
      </c>
      <c r="H11" s="64">
        <f t="shared" si="2"/>
        <v>4.0000000000000001E-3</v>
      </c>
      <c r="I11" s="93">
        <f>MAX(_xll.ohPack(Data!$K$4:INDEX(ONFwd1M,MATCH(E11+1,SettlementDates,1),1)))</f>
        <v>9.0600793618644815E-3</v>
      </c>
      <c r="J11" s="64">
        <f t="shared" si="3"/>
        <v>0.01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60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44399</v>
      </c>
      <c r="F12" s="87">
        <f t="shared" si="1"/>
        <v>6</v>
      </c>
      <c r="G12" s="93">
        <f>MIN(_xll.ohPack(Data!$K$4:INDEX(ONFwd1M,MATCH(E12+1,SettlementDates,1),1)))</f>
        <v>4.7759568050498302E-3</v>
      </c>
      <c r="H12" s="64">
        <f t="shared" si="2"/>
        <v>4.0000000000000001E-3</v>
      </c>
      <c r="I12" s="93">
        <f>MAX(_xll.ohPack(Data!$K$4:INDEX(ONFwd1M,MATCH(E12+1,SettlementDates,1),1)))</f>
        <v>1.3654188190583838E-2</v>
      </c>
      <c r="J12" s="64">
        <f t="shared" si="3"/>
        <v>1.4E-2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60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46225</v>
      </c>
      <c r="F13" s="87">
        <f t="shared" si="1"/>
        <v>6</v>
      </c>
      <c r="G13" s="93">
        <f>MIN(_xll.ohPack(Data!$K$4:INDEX(ONFwd1M,MATCH(E13+1,SettlementDates,1),1)))</f>
        <v>4.7759568050498302E-3</v>
      </c>
      <c r="H13" s="64">
        <f t="shared" si="2"/>
        <v>4.0000000000000001E-3</v>
      </c>
      <c r="I13" s="93">
        <f>MAX(_xll.ohPack(Data!$K$4:INDEX(ONFwd1M,MATCH(E13+1,SettlementDates,1),1)))</f>
        <v>1.9221286163517703E-2</v>
      </c>
      <c r="J13" s="64">
        <f t="shared" si="3"/>
        <v>0.02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60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49878</v>
      </c>
      <c r="F14" s="87">
        <f t="shared" si="1"/>
        <v>12</v>
      </c>
      <c r="G14" s="93">
        <f>MIN(_xll.ohPack(Data!$K$4:INDEX(ONFwd1M,MATCH(E14+1,SettlementDates,1),1)))</f>
        <v>4.7759568050498302E-3</v>
      </c>
      <c r="H14" s="64">
        <f t="shared" si="2"/>
        <v>4.0000000000000001E-3</v>
      </c>
      <c r="I14" s="93">
        <f>MAX(_xll.ohPack(Data!$K$4:INDEX(ONFwd1M,MATCH(E14+1,SettlementDates,1),1)))</f>
        <v>2.015412891160473E-2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60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53530</v>
      </c>
      <c r="F15" s="87">
        <f t="shared" si="1"/>
        <v>36</v>
      </c>
      <c r="G15" s="93">
        <f>MIN(_xll.ohPack(Data!$K$4:INDEX(ONFwd1M,MATCH(E15+1,SettlementDates,1),1)))</f>
        <v>4.7759568050498302E-3</v>
      </c>
      <c r="H15" s="64">
        <f t="shared" si="2"/>
        <v>4.0000000000000001E-3</v>
      </c>
      <c r="I15" s="93">
        <f>MAX(_xll.ohPack(Data!$K$4:INDEX(ONFwd1M,MATCH(E15+1,SettlementDates,1),1)))</f>
        <v>2.015412891160473E-2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61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64488</v>
      </c>
      <c r="F16" s="91">
        <f t="shared" si="1"/>
        <v>60</v>
      </c>
      <c r="G16" s="94">
        <f>MIN(_xll.ohPack(Data!$K$4:INDEX(ONFwd1M,MATCH(E16+1,SettlementDates,1),1)))</f>
        <v>4.7759568050498302E-3</v>
      </c>
      <c r="H16" s="65">
        <f t="shared" si="2"/>
        <v>4.0000000000000001E-3</v>
      </c>
      <c r="I16" s="94">
        <f>MAX(_xll.ohPack(Data!$K$4:INDEX(ONFwd1M,MATCH(E16+1,SettlementDates,1),1)))</f>
        <v>2.015412891160473E-2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3" collapsed="1" x14ac:dyDescent="0.2">
      <c r="R17" s="73"/>
      <c r="S17" s="73"/>
      <c r="T17" s="73"/>
      <c r="U17" s="73"/>
      <c r="V17" s="73"/>
    </row>
    <row r="18" spans="3:33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3" x14ac:dyDescent="0.2">
      <c r="M19" s="111"/>
      <c r="P19" s="73"/>
      <c r="Q19" s="73"/>
      <c r="S19" s="73"/>
      <c r="T19" s="73"/>
      <c r="V19" s="73"/>
      <c r="AA19" s="95"/>
    </row>
    <row r="20" spans="3:33" x14ac:dyDescent="0.2">
      <c r="P20" s="73"/>
      <c r="Q20" s="73"/>
      <c r="S20" s="73"/>
      <c r="T20" s="73"/>
      <c r="U20" s="73"/>
      <c r="V20" s="73"/>
      <c r="X20" s="73"/>
      <c r="Y20" s="73"/>
    </row>
    <row r="21" spans="3:33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3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  <c r="AG22" s="114" t="s">
        <v>177</v>
      </c>
    </row>
    <row r="23" spans="3:33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55"/>
      <c r="R23" s="115">
        <f t="shared" ref="R23:R36" si="7">EvaluationDate</f>
        <v>42571</v>
      </c>
      <c r="S23" s="115">
        <f>_xll.qlInterestRateIndexValueDate(AA23,R23)</f>
        <v>42573</v>
      </c>
      <c r="T23" s="115">
        <f>_xll.qlInterestRateIndexMaturity(AA23,S23)</f>
        <v>42635</v>
      </c>
      <c r="U23" s="106">
        <f>_xll.qlIndexFixing(AA23,R23,,_xll.ohTrigger(Trigger,Trigger1M))</f>
        <v>4.9540342723722892E-3</v>
      </c>
      <c r="V23" s="106">
        <f>_xll.qlQuoteValue(P23,_xll.ohTrigger(Trigger,Trigger1M))</f>
        <v>4.9199999999999999E-3</v>
      </c>
      <c r="W23" s="106" t="b">
        <f>NOT(ISERROR(V23))</f>
        <v>1</v>
      </c>
      <c r="X23" s="106">
        <f>U23-V23</f>
        <v>3.403427237228928E-5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obj_003e6#0002</v>
      </c>
      <c r="AC23" s="113" t="s">
        <v>42</v>
      </c>
      <c r="AD23" s="113" t="s">
        <v>134</v>
      </c>
      <c r="AE23" s="114" t="s">
        <v>124</v>
      </c>
      <c r="AG23" s="62" t="str">
        <f t="array" ref="AG23:AG75">_xll.ohGroupList("USD1M_instruments",Trigger1M)</f>
        <v>USDSWD_SYNTH1M_Quote</v>
      </c>
    </row>
    <row r="24" spans="3:33" x14ac:dyDescent="0.2">
      <c r="M24" s="104" t="s">
        <v>72</v>
      </c>
      <c r="N24" s="104"/>
      <c r="O24" s="104" t="s">
        <v>40</v>
      </c>
      <c r="P24" s="104" t="str">
        <f t="shared" si="6"/>
        <v>USD3X1S_Quote</v>
      </c>
      <c r="Q24" s="150"/>
      <c r="R24" s="116">
        <f t="shared" si="7"/>
        <v>42571</v>
      </c>
      <c r="S24" s="116">
        <f>_xll.qlInterestRateIndexValueDate(AA24,R24)</f>
        <v>42573</v>
      </c>
      <c r="T24" s="116">
        <f>_xll.qlInterestRateIndexMaturity(AA24,S24)</f>
        <v>42667</v>
      </c>
      <c r="U24" s="107">
        <f>_xll.qlIndexFixing(AA24,R24,,_xll.ohTrigger(Trigger,Trigger1M))</f>
        <v>5.1199999972855676E-3</v>
      </c>
      <c r="V24" s="107">
        <f>_xll.qlQuoteValue(P24,_xll.ohTrigger(Trigger,Trigger1M))</f>
        <v>5.1200000000000004E-3</v>
      </c>
      <c r="W24" s="107" t="b">
        <f t="shared" ref="W24:W36" si="8">NOT(ISERROR(V24))</f>
        <v>1</v>
      </c>
      <c r="X24" s="107">
        <f t="shared" ref="X24:X36" si="9">U24-V24</f>
        <v>-2.7144328451633726E-12</v>
      </c>
      <c r="Y24" s="119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obj_003e9#0002</v>
      </c>
      <c r="AG24" s="60" t="str">
        <v>USD1MD_SYNTH1M_Quote</v>
      </c>
    </row>
    <row r="25" spans="3:33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50"/>
      <c r="R25" s="116">
        <f t="shared" si="7"/>
        <v>42571</v>
      </c>
      <c r="S25" s="116">
        <f>_xll.qlInterestRateIndexValueDate(AA25,R25)</f>
        <v>42573</v>
      </c>
      <c r="T25" s="116">
        <f>_xll.qlInterestRateIndexMaturity(AA25,S25)</f>
        <v>42696</v>
      </c>
      <c r="U25" s="107">
        <f>_xll.qlIndexFixing(AA25,R25,,_xll.ohTrigger(Trigger,Trigger1M))</f>
        <v>5.2850742112387225E-3</v>
      </c>
      <c r="V25" s="107">
        <f>_xll.qlQuoteValue(P25,_xll.ohTrigger(Trigger,Trigger1M))</f>
        <v>5.2900000000000004E-3</v>
      </c>
      <c r="W25" s="107" t="b">
        <f t="shared" si="8"/>
        <v>1</v>
      </c>
      <c r="X25" s="107">
        <f t="shared" si="9"/>
        <v>-4.9257887612778883E-6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obj_003c7#0002</v>
      </c>
      <c r="AG25" s="60" t="str">
        <v>USD3X1S_Quote</v>
      </c>
    </row>
    <row r="26" spans="3:33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50"/>
      <c r="R26" s="116">
        <f t="shared" si="7"/>
        <v>42571</v>
      </c>
      <c r="S26" s="116">
        <f>_xll.qlInterestRateIndexValueDate(AA26,R26)</f>
        <v>42573</v>
      </c>
      <c r="T26" s="116">
        <f>_xll.qlInterestRateIndexMaturity(AA26,S26)</f>
        <v>42726</v>
      </c>
      <c r="U26" s="107">
        <f>_xll.qlIndexFixing(AA26,R26,,_xll.ohTrigger(Trigger,Trigger1M))</f>
        <v>5.4527700558983684E-3</v>
      </c>
      <c r="V26" s="107">
        <f>_xll.qlQuoteValue(P26,_xll.ohTrigger(Trigger,Trigger1M))</f>
        <v>5.4400000000000004E-3</v>
      </c>
      <c r="W26" s="107" t="b">
        <f t="shared" si="8"/>
        <v>1</v>
      </c>
      <c r="X26" s="107">
        <f t="shared" si="9"/>
        <v>1.2770055898368021E-5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obj_003c5#0002</v>
      </c>
      <c r="AG26" s="60" t="str">
        <v>USD6X1S_Quote</v>
      </c>
    </row>
    <row r="27" spans="3:33" x14ac:dyDescent="0.2">
      <c r="M27" s="104" t="s">
        <v>72</v>
      </c>
      <c r="N27" s="104"/>
      <c r="O27" s="104" t="s">
        <v>41</v>
      </c>
      <c r="P27" s="104" t="str">
        <f t="shared" si="6"/>
        <v>USD6X1S_Quote</v>
      </c>
      <c r="Q27" s="150"/>
      <c r="R27" s="116">
        <f t="shared" si="7"/>
        <v>42571</v>
      </c>
      <c r="S27" s="116">
        <f>_xll.qlInterestRateIndexValueDate(AA27,R27)</f>
        <v>42573</v>
      </c>
      <c r="T27" s="116">
        <f>_xll.qlInterestRateIndexMaturity(AA27,S27)</f>
        <v>42758</v>
      </c>
      <c r="U27" s="107">
        <f>_xll.qlIndexFixing(AA27,R27,,_xll.ohTrigger(Trigger,Trigger1M))</f>
        <v>5.6200000007083448E-3</v>
      </c>
      <c r="V27" s="107">
        <f>_xll.qlQuoteValue(P27,_xll.ohTrigger(Trigger,Trigger1M))</f>
        <v>5.6200000000000009E-3</v>
      </c>
      <c r="W27" s="107" t="b">
        <f t="shared" si="8"/>
        <v>1</v>
      </c>
      <c r="X27" s="107">
        <f t="shared" si="9"/>
        <v>7.0834397375429958E-13</v>
      </c>
      <c r="Y27" s="119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obj_003fb#0002</v>
      </c>
      <c r="AG27" s="60" t="str">
        <v>USD9X1S_Quote</v>
      </c>
    </row>
    <row r="28" spans="3:33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50"/>
      <c r="R28" s="116">
        <f t="shared" si="7"/>
        <v>42571</v>
      </c>
      <c r="S28" s="116">
        <f>_xll.qlInterestRateIndexValueDate(AA28,R28)</f>
        <v>42573</v>
      </c>
      <c r="T28" s="116">
        <f>_xll.qlInterestRateIndexMaturity(AA28,S28)</f>
        <v>42788</v>
      </c>
      <c r="U28" s="107">
        <f>_xll.qlIndexFixing(AA28,R28,,_xll.ohTrigger(Trigger,Trigger1M))</f>
        <v>5.7626781517157053E-3</v>
      </c>
      <c r="V28" s="107">
        <f>_xll.qlQuoteValue(P28,_xll.ohTrigger(Trigger,Trigger1M))</f>
        <v>5.7600000000000004E-3</v>
      </c>
      <c r="W28" s="107" t="b">
        <f t="shared" si="8"/>
        <v>1</v>
      </c>
      <c r="X28" s="107">
        <f t="shared" si="9"/>
        <v>2.678151715704985E-6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obj_003d9#0002</v>
      </c>
      <c r="AG28" s="60" t="str">
        <v>USD12X1S_Quote</v>
      </c>
    </row>
    <row r="29" spans="3:33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50"/>
      <c r="R29" s="116">
        <f t="shared" si="7"/>
        <v>42571</v>
      </c>
      <c r="S29" s="116">
        <f>_xll.qlInterestRateIndexValueDate(AA29,R29)</f>
        <v>42573</v>
      </c>
      <c r="T29" s="116">
        <f>_xll.qlInterestRateIndexMaturity(AA29,S29)</f>
        <v>42816</v>
      </c>
      <c r="U29" s="107">
        <f>_xll.qlIndexFixing(AA29,R29,,_xll.ohTrigger(Trigger,Trigger1M))</f>
        <v>5.8832686640465396E-3</v>
      </c>
      <c r="V29" s="107">
        <f>_xll.qlQuoteValue(P29,_xll.ohTrigger(Trigger,Trigger1M))</f>
        <v>5.8800000000000007E-3</v>
      </c>
      <c r="W29" s="107" t="b">
        <f t="shared" si="8"/>
        <v>1</v>
      </c>
      <c r="X29" s="107">
        <f t="shared" si="9"/>
        <v>3.2686640465389577E-6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obj_003f5#0002</v>
      </c>
      <c r="AG29" s="60" t="str">
        <v>USDAM3L2Y_Quote</v>
      </c>
    </row>
    <row r="30" spans="3:33" x14ac:dyDescent="0.2">
      <c r="M30" s="104" t="s">
        <v>72</v>
      </c>
      <c r="N30" s="104"/>
      <c r="O30" s="104" t="s">
        <v>80</v>
      </c>
      <c r="P30" s="104" t="str">
        <f t="shared" si="6"/>
        <v>USD9X1S_Quote</v>
      </c>
      <c r="Q30" s="150"/>
      <c r="R30" s="116">
        <f t="shared" si="7"/>
        <v>42571</v>
      </c>
      <c r="S30" s="116">
        <f>_xll.qlInterestRateIndexValueDate(AA30,R30)</f>
        <v>42573</v>
      </c>
      <c r="T30" s="116">
        <f>_xll.qlInterestRateIndexMaturity(AA30,S30)</f>
        <v>42849</v>
      </c>
      <c r="U30" s="107">
        <f>_xll.qlIndexFixing(AA30,R30,,_xll.ohTrigger(Trigger,Trigger1M))</f>
        <v>6.0100000002312297E-3</v>
      </c>
      <c r="V30" s="107">
        <f>_xll.qlQuoteValue(P30,_xll.ohTrigger(Trigger,Trigger1M))</f>
        <v>6.0099999999999997E-3</v>
      </c>
      <c r="W30" s="107" t="b">
        <f t="shared" si="8"/>
        <v>1</v>
      </c>
      <c r="X30" s="107">
        <f t="shared" si="9"/>
        <v>2.312299657303285E-13</v>
      </c>
      <c r="Y30" s="119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obj_003bc#0002</v>
      </c>
      <c r="AG30" s="60" t="str">
        <v>USDAM3L3Y_Quote</v>
      </c>
    </row>
    <row r="31" spans="3:33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50"/>
      <c r="R31" s="116">
        <f t="shared" si="7"/>
        <v>42571</v>
      </c>
      <c r="S31" s="116">
        <f>_xll.qlInterestRateIndexValueDate(AA31,R31)</f>
        <v>42573</v>
      </c>
      <c r="T31" s="116">
        <f>_xll.qlInterestRateIndexMaturity(AA31,S31)</f>
        <v>42877</v>
      </c>
      <c r="U31" s="107">
        <f>_xll.qlIndexFixing(AA31,R31,,_xll.ohTrigger(Trigger,Trigger1M))</f>
        <v>6.1054510749233041E-3</v>
      </c>
      <c r="V31" s="107">
        <f>_xll.qlQuoteValue(P31,_xll.ohTrigger(Trigger,Trigger1M))</f>
        <v>6.11E-3</v>
      </c>
      <c r="W31" s="107" t="b">
        <f t="shared" si="8"/>
        <v>1</v>
      </c>
      <c r="X31" s="107">
        <f t="shared" si="9"/>
        <v>-4.5489250766958533E-6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obj_00397#0002</v>
      </c>
      <c r="AG31" s="60" t="str">
        <v>USDAM3L4Y_Quote</v>
      </c>
    </row>
    <row r="32" spans="3:33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50"/>
      <c r="R32" s="116">
        <f t="shared" si="7"/>
        <v>42571</v>
      </c>
      <c r="S32" s="116">
        <f>_xll.qlInterestRateIndexValueDate(AA32,R32)</f>
        <v>42573</v>
      </c>
      <c r="T32" s="116">
        <f>_xll.qlInterestRateIndexMaturity(AA32,S32)</f>
        <v>42908</v>
      </c>
      <c r="U32" s="107">
        <f>_xll.qlIndexFixing(AA32,R32,,_xll.ohTrigger(Trigger,Trigger1M))</f>
        <v>6.2031411362634447E-3</v>
      </c>
      <c r="V32" s="107">
        <f>_xll.qlQuoteValue(P32,_xll.ohTrigger(Trigger,Trigger1M))</f>
        <v>6.2100000000000002E-3</v>
      </c>
      <c r="W32" s="107" t="b">
        <f t="shared" si="8"/>
        <v>1</v>
      </c>
      <c r="X32" s="107">
        <f t="shared" si="9"/>
        <v>-6.8588637365555802E-6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obj_003cf#0002</v>
      </c>
      <c r="AG32" s="60" t="str">
        <v>USDAM3L5Y_Quote</v>
      </c>
    </row>
    <row r="33" spans="13:64" x14ac:dyDescent="0.2">
      <c r="M33" s="104" t="s">
        <v>72</v>
      </c>
      <c r="N33" s="104"/>
      <c r="O33" s="104" t="s">
        <v>128</v>
      </c>
      <c r="P33" s="104" t="str">
        <f t="shared" si="6"/>
        <v>USD12X1S_Quote</v>
      </c>
      <c r="Q33" s="150"/>
      <c r="R33" s="116">
        <f t="shared" si="7"/>
        <v>42571</v>
      </c>
      <c r="S33" s="116">
        <f>_xll.qlInterestRateIndexValueDate(AA33,R33)</f>
        <v>42573</v>
      </c>
      <c r="T33" s="116">
        <f>_xll.qlInterestRateIndexMaturity(AA33,S33)</f>
        <v>42940</v>
      </c>
      <c r="U33" s="107">
        <f>_xll.qlIndexFixing(AA33,R33,,_xll.ohTrigger(Trigger,Trigger1M))</f>
        <v>6.2999999998625406E-3</v>
      </c>
      <c r="V33" s="107">
        <f>_xll.qlQuoteValue(P33,_xll.ohTrigger(Trigger,Trigger1M))</f>
        <v>6.3E-3</v>
      </c>
      <c r="W33" s="107" t="b">
        <f t="shared" si="8"/>
        <v>1</v>
      </c>
      <c r="X33" s="107">
        <f t="shared" si="9"/>
        <v>-1.3745948823640219E-13</v>
      </c>
      <c r="Y33" s="119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obj_003dc#0002</v>
      </c>
      <c r="AG33" s="60" t="str">
        <v>USDAM3L6Y_Quote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50"/>
      <c r="R34" s="116">
        <f t="shared" si="7"/>
        <v>42571</v>
      </c>
      <c r="S34" s="116">
        <f>_xll.qlInterestRateIndexValueDate(AA34,R34)</f>
        <v>42573</v>
      </c>
      <c r="T34" s="116">
        <f>_xll.qlInterestRateIndexMaturity(AA34,S34)</f>
        <v>43031</v>
      </c>
      <c r="U34" s="107">
        <f>_xll.qlIndexFixing(AA34,R34,,_xll.ohTrigger(Trigger,Trigger1M))</f>
        <v>6.5633063196072856E-3</v>
      </c>
      <c r="V34" s="107">
        <f>_xll.qlQuoteValue(P34,_xll.ohTrigger(Trigger,Trigger1M))</f>
        <v>6.5799999999999999E-3</v>
      </c>
      <c r="W34" s="107" t="b">
        <f t="shared" si="8"/>
        <v>1</v>
      </c>
      <c r="X34" s="107">
        <f t="shared" si="9"/>
        <v>-1.6693680392714308E-5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obj_003f6#0002</v>
      </c>
      <c r="AG34" s="60" t="str">
        <v>USDAM3L7Y_Quote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50"/>
      <c r="R35" s="116">
        <f t="shared" si="7"/>
        <v>42571</v>
      </c>
      <c r="S35" s="116">
        <f>_xll.qlInterestRateIndexValueDate(AA35,R35)</f>
        <v>42573</v>
      </c>
      <c r="T35" s="116">
        <f>_xll.qlInterestRateIndexMaturity(AA35,S35)</f>
        <v>43122</v>
      </c>
      <c r="U35" s="107">
        <f>_xll.qlIndexFixing(AA35,R35,,_xll.ohTrigger(Trigger,Trigger1M))</f>
        <v>6.8187743740547114E-3</v>
      </c>
      <c r="V35" s="107">
        <f>_xll.qlQuoteValue(P35,_xll.ohTrigger(Trigger,Trigger1M))</f>
        <v>6.8300000000000001E-3</v>
      </c>
      <c r="W35" s="107" t="b">
        <f t="shared" si="8"/>
        <v>1</v>
      </c>
      <c r="X35" s="107">
        <f t="shared" si="9"/>
        <v>-1.1225625945288781E-5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obj_003eb#0002</v>
      </c>
      <c r="AG35" s="60" t="str">
        <v>USDAM3L8Y_Quote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53"/>
      <c r="R36" s="117">
        <f t="shared" si="7"/>
        <v>42571</v>
      </c>
      <c r="S36" s="117">
        <f>_xll.qlInterestRateIndexValueDate(AA36,R36)</f>
        <v>42573</v>
      </c>
      <c r="T36" s="117">
        <f>_xll.qlInterestRateIndexMaturity(AA36,S36)</f>
        <v>43304</v>
      </c>
      <c r="U36" s="108">
        <f>_xll.qlIndexFixing(AA36,R36,,_xll.ohTrigger(Trigger,Trigger1M))</f>
        <v>7.2947281901228431E-3</v>
      </c>
      <c r="V36" s="108">
        <f>_xll.qlQuoteValue(P36,_xll.ohTrigger(Trigger,Trigger1M))</f>
        <v>7.2899999999999996E-3</v>
      </c>
      <c r="W36" s="108" t="b">
        <f t="shared" si="8"/>
        <v>1</v>
      </c>
      <c r="X36" s="108">
        <f t="shared" si="9"/>
        <v>4.7281901228435341E-6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obj_003d7#0002</v>
      </c>
      <c r="AG36" s="60" t="str">
        <v>USDAM3L9Y_Quote</v>
      </c>
    </row>
    <row r="37" spans="13:64" x14ac:dyDescent="0.2">
      <c r="R37" s="73"/>
      <c r="S37" s="73"/>
      <c r="T37" s="73"/>
      <c r="U37" s="73"/>
      <c r="V37" s="73"/>
      <c r="AG37" s="60" t="str">
        <v>USDAM3L10Y_Quote</v>
      </c>
    </row>
    <row r="38" spans="13:64" x14ac:dyDescent="0.2">
      <c r="R38" s="73"/>
      <c r="S38" s="73"/>
      <c r="T38" s="73"/>
      <c r="U38" s="73"/>
      <c r="V38" s="73"/>
      <c r="AG38" s="60" t="str">
        <v>USDAM3L12Y_Quote</v>
      </c>
    </row>
    <row r="39" spans="13:64" x14ac:dyDescent="0.2">
      <c r="R39" s="73"/>
      <c r="S39" s="73"/>
      <c r="T39" s="73"/>
      <c r="U39" s="73"/>
      <c r="V39" s="73"/>
      <c r="AG39" s="60" t="str">
        <v>USDAM3L15Y_Quote</v>
      </c>
    </row>
    <row r="40" spans="13:64" x14ac:dyDescent="0.2">
      <c r="R40" s="73"/>
      <c r="S40" s="73"/>
      <c r="T40" s="73"/>
      <c r="U40" s="73"/>
      <c r="V40" s="73"/>
      <c r="AG40" s="60" t="str">
        <v>USDAM3L20Y_Quote</v>
      </c>
    </row>
    <row r="41" spans="13:64" x14ac:dyDescent="0.2">
      <c r="R41" s="73"/>
      <c r="S41" s="73"/>
      <c r="T41" s="73"/>
      <c r="U41" s="73"/>
      <c r="V41" s="73"/>
      <c r="AG41" s="60" t="str">
        <v>USDAM3L25Y_Quote</v>
      </c>
    </row>
    <row r="42" spans="13:64" x14ac:dyDescent="0.2">
      <c r="R42" s="73"/>
      <c r="S42" s="73"/>
      <c r="T42" s="73"/>
      <c r="U42" s="73"/>
      <c r="V42" s="73"/>
      <c r="AG42" s="60" t="str">
        <v>USDAM3L30Y_Quote</v>
      </c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</row>
    <row r="43" spans="13:64" x14ac:dyDescent="0.2">
      <c r="R43" s="73"/>
      <c r="S43" s="73"/>
      <c r="T43" s="73"/>
      <c r="U43" s="73"/>
      <c r="V43" s="73"/>
      <c r="AG43" s="60" t="str">
        <v>USDAM3L40Y_Quote</v>
      </c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24"/>
      <c r="BL43" s="124"/>
    </row>
    <row r="44" spans="13:64" x14ac:dyDescent="0.2">
      <c r="R44" s="73"/>
      <c r="S44" s="73"/>
      <c r="T44" s="73"/>
      <c r="U44" s="73"/>
      <c r="V44" s="73"/>
      <c r="AG44" s="60" t="str">
        <v>USDAM3L50Y_Quote</v>
      </c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</row>
    <row r="45" spans="13:64" x14ac:dyDescent="0.2">
      <c r="R45" s="73"/>
      <c r="S45" s="73"/>
      <c r="T45" s="73"/>
      <c r="U45" s="73"/>
      <c r="V45" s="73"/>
      <c r="AG45" s="60" t="str">
        <v/>
      </c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</row>
    <row r="46" spans="13:64" x14ac:dyDescent="0.2">
      <c r="R46" s="73"/>
      <c r="S46" s="73"/>
      <c r="T46" s="73"/>
      <c r="U46" s="73"/>
      <c r="V46" s="73"/>
      <c r="AG46" s="60" t="str">
        <v/>
      </c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</row>
    <row r="47" spans="13:64" x14ac:dyDescent="0.2">
      <c r="R47" s="73"/>
      <c r="S47" s="73"/>
      <c r="T47" s="73"/>
      <c r="U47" s="73"/>
      <c r="V47" s="73"/>
      <c r="AG47" s="60" t="str">
        <v/>
      </c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</row>
    <row r="48" spans="13:64" x14ac:dyDescent="0.2">
      <c r="R48" s="73"/>
      <c r="S48" s="73"/>
      <c r="T48" s="73"/>
      <c r="U48" s="73"/>
      <c r="V48" s="73"/>
      <c r="AG48" s="60" t="str">
        <v/>
      </c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</row>
    <row r="49" spans="18:65" x14ac:dyDescent="0.2">
      <c r="R49" s="73"/>
      <c r="S49" s="73"/>
      <c r="T49" s="73"/>
      <c r="U49" s="73"/>
      <c r="V49" s="73"/>
      <c r="AG49" s="60" t="str">
        <v/>
      </c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24"/>
      <c r="BL49" s="124"/>
    </row>
    <row r="50" spans="18:65" x14ac:dyDescent="0.2">
      <c r="R50" s="73"/>
      <c r="S50" s="73"/>
      <c r="T50" s="73"/>
      <c r="U50" s="73"/>
      <c r="V50" s="73"/>
      <c r="AG50" s="60" t="str">
        <v/>
      </c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24"/>
      <c r="BK50" s="124"/>
      <c r="BL50" s="124"/>
    </row>
    <row r="51" spans="18:65" x14ac:dyDescent="0.2">
      <c r="R51" s="73"/>
      <c r="S51" s="73"/>
      <c r="T51" s="73"/>
      <c r="U51" s="73"/>
      <c r="V51" s="73"/>
      <c r="AG51" s="60" t="str">
        <v/>
      </c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24"/>
      <c r="BL51" s="124"/>
    </row>
    <row r="52" spans="18:65" x14ac:dyDescent="0.2">
      <c r="R52" s="73"/>
      <c r="S52" s="73"/>
      <c r="T52" s="73"/>
      <c r="U52" s="73"/>
      <c r="V52" s="73"/>
      <c r="AG52" s="60" t="str">
        <v/>
      </c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/>
      <c r="BK52" s="124"/>
      <c r="BL52" s="124"/>
    </row>
    <row r="53" spans="18:65" x14ac:dyDescent="0.2">
      <c r="R53" s="73"/>
      <c r="S53" s="73"/>
      <c r="T53" s="73"/>
      <c r="U53" s="73"/>
      <c r="V53" s="73"/>
      <c r="AG53" s="60" t="str">
        <v/>
      </c>
    </row>
    <row r="54" spans="18:65" x14ac:dyDescent="0.2">
      <c r="R54" s="73"/>
      <c r="S54" s="73"/>
      <c r="T54" s="73"/>
      <c r="U54" s="73"/>
      <c r="V54" s="73"/>
      <c r="AG54" s="60" t="str">
        <v/>
      </c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24"/>
      <c r="BL54" s="124"/>
      <c r="BM54" s="124"/>
    </row>
    <row r="55" spans="18:65" x14ac:dyDescent="0.2">
      <c r="R55" s="73"/>
      <c r="S55" s="73"/>
      <c r="T55" s="73"/>
      <c r="U55" s="73"/>
      <c r="V55" s="73"/>
      <c r="AG55" s="60" t="str">
        <v/>
      </c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24"/>
      <c r="BL55" s="124"/>
      <c r="BM55" s="124"/>
    </row>
    <row r="56" spans="18:65" x14ac:dyDescent="0.2">
      <c r="R56" s="73"/>
      <c r="S56" s="73"/>
      <c r="T56" s="73"/>
      <c r="U56" s="73"/>
      <c r="V56" s="73"/>
      <c r="AG56" s="60" t="str">
        <v/>
      </c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24"/>
      <c r="BL56" s="124"/>
      <c r="BM56" s="124"/>
    </row>
    <row r="57" spans="18:65" x14ac:dyDescent="0.2">
      <c r="R57" s="73"/>
      <c r="S57" s="73"/>
      <c r="T57" s="73"/>
      <c r="U57" s="73"/>
      <c r="V57" s="73"/>
      <c r="AG57" s="60" t="str">
        <v/>
      </c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24"/>
      <c r="BL57" s="124"/>
      <c r="BM57" s="124"/>
    </row>
    <row r="58" spans="18:65" x14ac:dyDescent="0.2">
      <c r="R58" s="73"/>
      <c r="S58" s="73"/>
      <c r="T58" s="73"/>
      <c r="U58" s="73"/>
      <c r="V58" s="73"/>
      <c r="AG58" s="60" t="str">
        <v/>
      </c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24"/>
      <c r="BL58" s="124"/>
      <c r="BM58" s="124"/>
    </row>
    <row r="59" spans="18:65" x14ac:dyDescent="0.2">
      <c r="R59" s="73"/>
      <c r="S59" s="73"/>
      <c r="T59" s="73"/>
      <c r="U59" s="73"/>
      <c r="V59" s="73"/>
      <c r="AG59" s="60" t="str">
        <v/>
      </c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24"/>
      <c r="BL59" s="124"/>
      <c r="BM59" s="124"/>
    </row>
    <row r="60" spans="18:65" x14ac:dyDescent="0.2">
      <c r="R60" s="73"/>
      <c r="S60" s="73"/>
      <c r="T60" s="73"/>
      <c r="U60" s="73"/>
      <c r="V60" s="73"/>
      <c r="AG60" s="60" t="str">
        <v/>
      </c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24"/>
      <c r="BL60" s="124"/>
      <c r="BM60" s="124"/>
    </row>
    <row r="61" spans="18:65" x14ac:dyDescent="0.2">
      <c r="R61" s="73"/>
      <c r="S61" s="73"/>
      <c r="T61" s="73"/>
      <c r="U61" s="73"/>
      <c r="V61" s="73"/>
      <c r="AG61" s="60" t="str">
        <v/>
      </c>
      <c r="AZ61" s="124"/>
      <c r="BA61" s="124"/>
      <c r="BB61" s="124"/>
      <c r="BC61" s="124"/>
      <c r="BD61" s="124"/>
      <c r="BE61" s="124"/>
      <c r="BF61" s="124"/>
      <c r="BG61" s="124"/>
      <c r="BH61" s="124"/>
      <c r="BI61" s="124"/>
      <c r="BJ61" s="124"/>
      <c r="BK61" s="124"/>
      <c r="BL61" s="124"/>
      <c r="BM61" s="124"/>
    </row>
    <row r="62" spans="18:65" x14ac:dyDescent="0.2">
      <c r="R62" s="73"/>
      <c r="S62" s="73"/>
      <c r="T62" s="73"/>
      <c r="U62" s="73"/>
      <c r="V62" s="73"/>
      <c r="AG62" s="60" t="str">
        <v/>
      </c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</row>
    <row r="63" spans="18:65" x14ac:dyDescent="0.2">
      <c r="R63" s="73"/>
      <c r="S63" s="73"/>
      <c r="T63" s="73"/>
      <c r="U63" s="73"/>
      <c r="V63" s="73"/>
      <c r="AG63" s="60" t="str">
        <v/>
      </c>
      <c r="AZ63" s="124"/>
      <c r="BA63" s="124"/>
      <c r="BB63" s="124"/>
      <c r="BC63" s="124"/>
      <c r="BD63" s="124"/>
      <c r="BE63" s="124"/>
      <c r="BF63" s="124"/>
      <c r="BG63" s="124"/>
      <c r="BH63" s="124"/>
      <c r="BI63" s="124"/>
      <c r="BJ63" s="124"/>
      <c r="BK63" s="124"/>
      <c r="BL63" s="124"/>
      <c r="BM63" s="124"/>
    </row>
    <row r="64" spans="18:65" x14ac:dyDescent="0.2">
      <c r="R64" s="73"/>
      <c r="S64" s="73"/>
      <c r="T64" s="73"/>
      <c r="U64" s="73"/>
      <c r="V64" s="73"/>
      <c r="AG64" s="60" t="str">
        <v/>
      </c>
      <c r="AZ64" s="124"/>
      <c r="BA64" s="124"/>
      <c r="BB64" s="124"/>
      <c r="BC64" s="124"/>
      <c r="BD64" s="124"/>
      <c r="BE64" s="124"/>
      <c r="BF64" s="124"/>
      <c r="BG64" s="124"/>
      <c r="BH64" s="124"/>
      <c r="BI64" s="124"/>
      <c r="BJ64" s="124"/>
      <c r="BK64" s="124"/>
      <c r="BL64" s="124"/>
      <c r="BM64" s="124"/>
    </row>
    <row r="65" spans="18:66" x14ac:dyDescent="0.2">
      <c r="R65" s="73"/>
      <c r="S65" s="73"/>
      <c r="T65" s="73"/>
      <c r="U65" s="73"/>
      <c r="V65" s="73"/>
      <c r="AG65" s="60" t="str">
        <v/>
      </c>
      <c r="AZ65" s="124"/>
      <c r="BA65" s="124"/>
      <c r="BB65" s="124"/>
      <c r="BC65" s="124"/>
      <c r="BD65" s="124"/>
      <c r="BE65" s="124"/>
      <c r="BF65" s="124"/>
      <c r="BG65" s="124"/>
      <c r="BH65" s="124"/>
      <c r="BI65" s="124"/>
      <c r="BJ65" s="124"/>
      <c r="BK65" s="124"/>
      <c r="BL65" s="124"/>
      <c r="BM65" s="124"/>
    </row>
    <row r="66" spans="18:66" x14ac:dyDescent="0.2">
      <c r="R66" s="73"/>
      <c r="S66" s="73"/>
      <c r="T66" s="73"/>
      <c r="U66" s="73"/>
      <c r="V66" s="73"/>
      <c r="AG66" s="60" t="str">
        <v/>
      </c>
      <c r="AZ66" s="124"/>
      <c r="BA66" s="124"/>
      <c r="BB66" s="124"/>
      <c r="BC66" s="124"/>
      <c r="BD66" s="124"/>
      <c r="BE66" s="124"/>
      <c r="BF66" s="124"/>
      <c r="BG66" s="124"/>
      <c r="BH66" s="124"/>
      <c r="BI66" s="124"/>
      <c r="BJ66" s="124"/>
      <c r="BK66" s="124"/>
      <c r="BL66" s="124"/>
      <c r="BM66" s="124"/>
    </row>
    <row r="67" spans="18:66" x14ac:dyDescent="0.2">
      <c r="R67" s="73"/>
      <c r="S67" s="73"/>
      <c r="T67" s="73"/>
      <c r="U67" s="73"/>
      <c r="V67" s="73"/>
      <c r="AG67" s="60" t="str">
        <v/>
      </c>
    </row>
    <row r="68" spans="18:66" x14ac:dyDescent="0.2">
      <c r="R68" s="73"/>
      <c r="S68" s="73"/>
      <c r="T68" s="73"/>
      <c r="U68" s="73"/>
      <c r="V68" s="73"/>
      <c r="AG68" s="60" t="str">
        <v/>
      </c>
    </row>
    <row r="69" spans="18:66" x14ac:dyDescent="0.2">
      <c r="R69" s="73"/>
      <c r="S69" s="73"/>
      <c r="T69" s="73"/>
      <c r="U69" s="73"/>
      <c r="V69" s="73"/>
      <c r="AG69" s="60" t="str">
        <v/>
      </c>
    </row>
    <row r="70" spans="18:66" x14ac:dyDescent="0.2">
      <c r="R70" s="73"/>
      <c r="S70" s="73"/>
      <c r="T70" s="73"/>
      <c r="U70" s="73"/>
      <c r="V70" s="73"/>
      <c r="AG70" s="60" t="str">
        <v/>
      </c>
    </row>
    <row r="71" spans="18:66" x14ac:dyDescent="0.2">
      <c r="R71" s="73"/>
      <c r="S71" s="73"/>
      <c r="T71" s="73"/>
      <c r="U71" s="73"/>
      <c r="V71" s="73"/>
      <c r="AG71" s="60" t="str">
        <v/>
      </c>
    </row>
    <row r="72" spans="18:66" x14ac:dyDescent="0.2">
      <c r="R72" s="73"/>
      <c r="S72" s="73"/>
      <c r="T72" s="73"/>
      <c r="U72" s="73"/>
      <c r="V72" s="73"/>
      <c r="AG72" s="60" t="str">
        <v/>
      </c>
    </row>
    <row r="73" spans="18:66" x14ac:dyDescent="0.2">
      <c r="R73" s="73"/>
      <c r="S73" s="73"/>
      <c r="T73" s="73"/>
      <c r="U73" s="73"/>
      <c r="V73" s="73"/>
      <c r="AG73" s="60" t="str">
        <v/>
      </c>
    </row>
    <row r="74" spans="18:66" x14ac:dyDescent="0.2">
      <c r="R74" s="73"/>
      <c r="S74" s="73"/>
      <c r="T74" s="73"/>
      <c r="U74" s="73"/>
      <c r="V74" s="73"/>
      <c r="AG74" s="60" t="str">
        <v/>
      </c>
      <c r="AZ74" s="124"/>
      <c r="BA74" s="124"/>
      <c r="BB74" s="124"/>
      <c r="BC74" s="124"/>
      <c r="BD74" s="124"/>
      <c r="BE74" s="124"/>
      <c r="BF74" s="124"/>
      <c r="BG74" s="124"/>
      <c r="BH74" s="124"/>
      <c r="BI74" s="124"/>
      <c r="BJ74" s="124"/>
      <c r="BK74" s="124"/>
      <c r="BL74" s="124"/>
      <c r="BM74" s="124"/>
      <c r="BN74" s="124"/>
    </row>
    <row r="75" spans="18:66" x14ac:dyDescent="0.2">
      <c r="R75" s="73"/>
      <c r="S75" s="73"/>
      <c r="T75" s="73"/>
      <c r="U75" s="73"/>
      <c r="V75" s="73"/>
      <c r="AG75" s="61" t="str">
        <v/>
      </c>
      <c r="AZ75" s="124"/>
      <c r="BA75" s="124"/>
      <c r="BB75" s="124"/>
      <c r="BC75" s="124"/>
      <c r="BD75" s="124"/>
      <c r="BE75" s="124"/>
      <c r="BF75" s="124"/>
      <c r="BG75" s="124"/>
      <c r="BH75" s="124"/>
      <c r="BI75" s="124"/>
      <c r="BJ75" s="124"/>
      <c r="BK75" s="124"/>
      <c r="BL75" s="124"/>
      <c r="BM75" s="124"/>
      <c r="BN75" s="124"/>
    </row>
    <row r="76" spans="18:66" x14ac:dyDescent="0.2">
      <c r="R76" s="73"/>
      <c r="S76" s="73"/>
      <c r="T76" s="73"/>
      <c r="U76" s="73"/>
      <c r="V76" s="73"/>
      <c r="AZ76" s="124"/>
      <c r="BA76" s="124"/>
      <c r="BB76" s="124"/>
      <c r="BC76" s="124"/>
      <c r="BD76" s="124"/>
      <c r="BE76" s="124"/>
      <c r="BF76" s="124"/>
      <c r="BG76" s="124"/>
      <c r="BH76" s="124"/>
      <c r="BI76" s="124"/>
      <c r="BJ76" s="124"/>
      <c r="BK76" s="124"/>
      <c r="BL76" s="124"/>
      <c r="BM76" s="124"/>
      <c r="BN76" s="124"/>
    </row>
    <row r="77" spans="18:66" x14ac:dyDescent="0.2">
      <c r="R77" s="73"/>
      <c r="S77" s="73"/>
      <c r="T77" s="73"/>
      <c r="U77" s="73"/>
      <c r="V77" s="73"/>
      <c r="AZ77" s="124"/>
      <c r="BA77" s="124"/>
      <c r="BB77" s="124"/>
      <c r="BC77" s="124"/>
      <c r="BD77" s="124"/>
      <c r="BE77" s="124"/>
      <c r="BF77" s="124"/>
      <c r="BG77" s="124"/>
      <c r="BH77" s="124"/>
      <c r="BI77" s="124"/>
      <c r="BJ77" s="124"/>
      <c r="BK77" s="124"/>
      <c r="BL77" s="124"/>
      <c r="BM77" s="124"/>
      <c r="BN77" s="124"/>
    </row>
    <row r="78" spans="18:66" x14ac:dyDescent="0.2">
      <c r="R78" s="73"/>
      <c r="S78" s="73"/>
      <c r="T78" s="73"/>
      <c r="U78" s="73"/>
      <c r="V78" s="73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</row>
    <row r="79" spans="18:66" x14ac:dyDescent="0.2">
      <c r="R79" s="73"/>
      <c r="S79" s="73"/>
      <c r="T79" s="73"/>
      <c r="U79" s="73"/>
      <c r="V79" s="73"/>
      <c r="AZ79" s="124"/>
      <c r="BA79" s="124"/>
      <c r="BB79" s="124"/>
      <c r="BC79" s="124"/>
      <c r="BD79" s="124"/>
      <c r="BE79" s="124"/>
      <c r="BF79" s="124"/>
      <c r="BG79" s="124"/>
      <c r="BH79" s="124"/>
      <c r="BI79" s="124"/>
      <c r="BJ79" s="124"/>
      <c r="BK79" s="124"/>
      <c r="BL79" s="124"/>
      <c r="BM79" s="124"/>
      <c r="BN79" s="124"/>
    </row>
    <row r="80" spans="18:66" x14ac:dyDescent="0.2">
      <c r="R80" s="73"/>
      <c r="S80" s="73"/>
      <c r="T80" s="73"/>
      <c r="U80" s="73"/>
      <c r="V80" s="73"/>
      <c r="AZ80" s="124"/>
      <c r="BA80" s="124"/>
      <c r="BB80" s="124"/>
      <c r="BC80" s="124"/>
      <c r="BD80" s="124"/>
      <c r="BE80" s="124"/>
      <c r="BF80" s="124"/>
      <c r="BG80" s="124"/>
      <c r="BH80" s="124"/>
      <c r="BI80" s="124"/>
      <c r="BJ80" s="124"/>
      <c r="BK80" s="124"/>
      <c r="BL80" s="124"/>
      <c r="BM80" s="124"/>
      <c r="BN80" s="124"/>
    </row>
    <row r="81" spans="18:66" x14ac:dyDescent="0.2">
      <c r="R81" s="73"/>
      <c r="S81" s="73"/>
      <c r="T81" s="73"/>
      <c r="U81" s="73"/>
      <c r="V81" s="73"/>
      <c r="AZ81" s="124"/>
      <c r="BA81" s="124"/>
      <c r="BB81" s="124"/>
      <c r="BC81" s="124"/>
      <c r="BD81" s="124"/>
      <c r="BE81" s="124"/>
      <c r="BF81" s="124"/>
      <c r="BG81" s="124"/>
      <c r="BH81" s="124"/>
      <c r="BI81" s="124"/>
      <c r="BJ81" s="124"/>
      <c r="BK81" s="124"/>
      <c r="BL81" s="124"/>
      <c r="BM81" s="124"/>
      <c r="BN81" s="124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4"/>
      <c r="BA83" s="124"/>
      <c r="BB83" s="124"/>
      <c r="BC83" s="124"/>
      <c r="BD83" s="124"/>
      <c r="BE83" s="124"/>
      <c r="BF83" s="124"/>
      <c r="BG83" s="124"/>
      <c r="BH83" s="124"/>
      <c r="BI83" s="124"/>
      <c r="BJ83" s="124"/>
      <c r="BK83" s="124"/>
      <c r="BL83" s="124"/>
      <c r="BM83" s="124"/>
      <c r="BN83" s="124"/>
    </row>
    <row r="84" spans="18:66" x14ac:dyDescent="0.2">
      <c r="R84" s="73"/>
      <c r="S84" s="73"/>
      <c r="T84" s="73"/>
      <c r="U84" s="73"/>
      <c r="V84" s="73"/>
      <c r="AZ84" s="124"/>
      <c r="BA84" s="124"/>
      <c r="BB84" s="124"/>
      <c r="BC84" s="124"/>
      <c r="BD84" s="124"/>
      <c r="BE84" s="124"/>
      <c r="BF84" s="124"/>
      <c r="BG84" s="124"/>
      <c r="BH84" s="124"/>
      <c r="BI84" s="124"/>
      <c r="BJ84" s="124"/>
      <c r="BK84" s="124"/>
      <c r="BL84" s="124"/>
      <c r="BM84" s="124"/>
      <c r="BN84" s="124"/>
    </row>
    <row r="85" spans="18:66" x14ac:dyDescent="0.2">
      <c r="R85" s="73"/>
      <c r="S85" s="73"/>
      <c r="T85" s="73"/>
      <c r="U85" s="73"/>
      <c r="V85" s="73"/>
      <c r="AZ85" s="124"/>
      <c r="BA85" s="124"/>
      <c r="BB85" s="124"/>
      <c r="BC85" s="124"/>
      <c r="BD85" s="124"/>
      <c r="BE85" s="124"/>
      <c r="BF85" s="124"/>
      <c r="BG85" s="124"/>
      <c r="BH85" s="124"/>
      <c r="BI85" s="124"/>
      <c r="BJ85" s="124"/>
      <c r="BK85" s="124"/>
      <c r="BL85" s="124"/>
      <c r="BM85" s="124"/>
      <c r="BN85" s="124"/>
    </row>
    <row r="86" spans="18:66" x14ac:dyDescent="0.2">
      <c r="R86" s="73"/>
      <c r="S86" s="73"/>
      <c r="T86" s="73"/>
      <c r="U86" s="73"/>
      <c r="V86" s="73"/>
      <c r="AZ86" s="124"/>
      <c r="BA86" s="124"/>
      <c r="BB86" s="124"/>
      <c r="BC86" s="124"/>
      <c r="BD86" s="124"/>
      <c r="BE86" s="124"/>
      <c r="BF86" s="124"/>
      <c r="BG86" s="124"/>
      <c r="BH86" s="124"/>
      <c r="BI86" s="124"/>
      <c r="BJ86" s="124"/>
      <c r="BK86" s="124"/>
      <c r="BL86" s="124"/>
      <c r="BM86" s="124"/>
      <c r="BN86" s="124"/>
    </row>
    <row r="87" spans="18:66" x14ac:dyDescent="0.2">
      <c r="R87" s="73"/>
      <c r="S87" s="73"/>
      <c r="T87" s="73"/>
      <c r="U87" s="73"/>
      <c r="V87" s="73"/>
      <c r="AZ87" s="124"/>
      <c r="BA87" s="124"/>
      <c r="BB87" s="124"/>
      <c r="BC87" s="124"/>
      <c r="BD87" s="124"/>
      <c r="BE87" s="124"/>
      <c r="BF87" s="124"/>
      <c r="BG87" s="124"/>
      <c r="BH87" s="124"/>
      <c r="BI87" s="124"/>
      <c r="BJ87" s="124"/>
      <c r="BK87" s="124"/>
      <c r="BL87" s="124"/>
      <c r="BM87" s="124"/>
      <c r="BN87" s="124"/>
    </row>
    <row r="88" spans="18:66" x14ac:dyDescent="0.2">
      <c r="R88" s="73"/>
      <c r="S88" s="73"/>
      <c r="T88" s="73"/>
      <c r="U88" s="73"/>
      <c r="V88" s="73"/>
      <c r="AZ88" s="124"/>
      <c r="BA88" s="124"/>
      <c r="BB88" s="124"/>
      <c r="BC88" s="124"/>
      <c r="BD88" s="124"/>
      <c r="BE88" s="124"/>
      <c r="BF88" s="124"/>
      <c r="BG88" s="124"/>
      <c r="BH88" s="124"/>
      <c r="BI88" s="124"/>
      <c r="BJ88" s="124"/>
      <c r="BK88" s="124"/>
      <c r="BL88" s="124"/>
      <c r="BM88" s="124"/>
      <c r="BN88" s="124"/>
    </row>
    <row r="89" spans="18:66" x14ac:dyDescent="0.2">
      <c r="R89" s="73"/>
      <c r="S89" s="73"/>
      <c r="T89" s="73"/>
      <c r="U89" s="73"/>
      <c r="V89" s="73"/>
      <c r="AZ89" s="124"/>
      <c r="BA89" s="124"/>
      <c r="BB89" s="124"/>
      <c r="BC89" s="124"/>
      <c r="BD89" s="124"/>
      <c r="BE89" s="124"/>
      <c r="BF89" s="124"/>
      <c r="BG89" s="124"/>
      <c r="BH89" s="124"/>
      <c r="BI89" s="124"/>
      <c r="BJ89" s="124"/>
      <c r="BK89" s="124"/>
      <c r="BL89" s="124"/>
      <c r="BM89" s="124"/>
      <c r="BN89" s="124"/>
    </row>
    <row r="90" spans="18:66" x14ac:dyDescent="0.2">
      <c r="R90" s="73"/>
      <c r="S90" s="73"/>
      <c r="T90" s="73"/>
      <c r="U90" s="73"/>
      <c r="V90" s="73"/>
      <c r="AZ90" s="124"/>
      <c r="BA90" s="124"/>
      <c r="BB90" s="124"/>
      <c r="BC90" s="124"/>
      <c r="BD90" s="124"/>
      <c r="BE90" s="124"/>
      <c r="BF90" s="124"/>
      <c r="BG90" s="124"/>
      <c r="BH90" s="124"/>
      <c r="BI90" s="124"/>
      <c r="BJ90" s="124"/>
      <c r="BK90" s="124"/>
      <c r="BL90" s="124"/>
      <c r="BM90" s="124"/>
      <c r="BN90" s="124"/>
    </row>
    <row r="91" spans="18:66" x14ac:dyDescent="0.2">
      <c r="R91" s="73"/>
      <c r="S91" s="73"/>
      <c r="T91" s="73"/>
      <c r="U91" s="73"/>
      <c r="V91" s="73"/>
      <c r="AZ91" s="124"/>
      <c r="BA91" s="124"/>
      <c r="BB91" s="124"/>
      <c r="BC91" s="124"/>
      <c r="BD91" s="124"/>
      <c r="BE91" s="124"/>
      <c r="BF91" s="124"/>
      <c r="BG91" s="124"/>
      <c r="BH91" s="124"/>
      <c r="BI91" s="124"/>
      <c r="BJ91" s="124"/>
      <c r="BK91" s="124"/>
      <c r="BL91" s="124"/>
      <c r="BM91" s="124"/>
      <c r="BN91" s="124"/>
    </row>
    <row r="92" spans="18:66" x14ac:dyDescent="0.2">
      <c r="R92" s="73"/>
      <c r="S92" s="73"/>
      <c r="T92" s="73"/>
      <c r="U92" s="73"/>
      <c r="V92" s="73"/>
      <c r="AZ92" s="124"/>
      <c r="BA92" s="124"/>
      <c r="BB92" s="124"/>
      <c r="BC92" s="124"/>
      <c r="BD92" s="124"/>
      <c r="BE92" s="124"/>
      <c r="BF92" s="124"/>
      <c r="BG92" s="124"/>
      <c r="BH92" s="124"/>
      <c r="BI92" s="124"/>
      <c r="BJ92" s="124"/>
      <c r="BK92" s="124"/>
      <c r="BL92" s="124"/>
      <c r="BM92" s="124"/>
      <c r="BN92" s="124"/>
    </row>
    <row r="93" spans="18:66" x14ac:dyDescent="0.2">
      <c r="R93" s="73"/>
      <c r="S93" s="73"/>
      <c r="T93" s="73"/>
      <c r="U93" s="73"/>
      <c r="V93" s="73"/>
      <c r="AZ93" s="124"/>
      <c r="BA93" s="124"/>
      <c r="BB93" s="124"/>
      <c r="BC93" s="124"/>
      <c r="BD93" s="124"/>
      <c r="BE93" s="124"/>
      <c r="BF93" s="124"/>
      <c r="BG93" s="124"/>
      <c r="BH93" s="124"/>
      <c r="BI93" s="124"/>
      <c r="BJ93" s="124"/>
      <c r="BK93" s="124"/>
      <c r="BL93" s="124"/>
      <c r="BM93" s="124"/>
      <c r="BN93" s="124"/>
    </row>
    <row r="94" spans="18:66" x14ac:dyDescent="0.2">
      <c r="R94" s="73"/>
      <c r="S94" s="73"/>
      <c r="T94" s="73"/>
      <c r="U94" s="73"/>
      <c r="V94" s="73"/>
      <c r="AZ94" s="124"/>
      <c r="BA94" s="124"/>
      <c r="BB94" s="124"/>
      <c r="BC94" s="124"/>
      <c r="BD94" s="124"/>
      <c r="BE94" s="124"/>
      <c r="BF94" s="124"/>
      <c r="BG94" s="124"/>
      <c r="BH94" s="124"/>
      <c r="BI94" s="124"/>
      <c r="BJ94" s="124"/>
      <c r="BK94" s="124"/>
      <c r="BL94" s="124"/>
      <c r="BM94" s="124"/>
      <c r="BN94" s="124"/>
    </row>
    <row r="95" spans="18:66" x14ac:dyDescent="0.2">
      <c r="R95" s="73"/>
      <c r="S95" s="73"/>
      <c r="T95" s="73"/>
      <c r="U95" s="73"/>
      <c r="V95" s="73"/>
      <c r="AZ95" s="124"/>
      <c r="BA95" s="124"/>
      <c r="BB95" s="124"/>
      <c r="BC95" s="124"/>
      <c r="BD95" s="124"/>
      <c r="BE95" s="124"/>
      <c r="BF95" s="124"/>
      <c r="BG95" s="124"/>
      <c r="BH95" s="124"/>
      <c r="BI95" s="124"/>
      <c r="BJ95" s="124"/>
      <c r="BK95" s="124"/>
      <c r="BL95" s="124"/>
      <c r="BM95" s="124"/>
      <c r="BN95" s="124"/>
    </row>
    <row r="96" spans="18:66" x14ac:dyDescent="0.2">
      <c r="R96" s="73"/>
      <c r="S96" s="73"/>
      <c r="T96" s="73"/>
      <c r="U96" s="73"/>
      <c r="V96" s="73"/>
      <c r="AZ96" s="124"/>
      <c r="BA96" s="124"/>
      <c r="BB96" s="124"/>
      <c r="BC96" s="124"/>
      <c r="BD96" s="124"/>
      <c r="BE96" s="124"/>
      <c r="BF96" s="124"/>
      <c r="BG96" s="124"/>
      <c r="BH96" s="124"/>
      <c r="BI96" s="124"/>
      <c r="BJ96" s="124"/>
      <c r="BK96" s="124"/>
      <c r="BL96" s="124"/>
      <c r="BM96" s="124"/>
      <c r="BN96" s="124"/>
    </row>
    <row r="97" spans="18:66" x14ac:dyDescent="0.2">
      <c r="R97" s="73"/>
      <c r="S97" s="73"/>
      <c r="T97" s="73"/>
      <c r="U97" s="73"/>
      <c r="V97" s="73"/>
      <c r="AZ97" s="124"/>
      <c r="BA97" s="124"/>
      <c r="BB97" s="124"/>
      <c r="BC97" s="124"/>
      <c r="BD97" s="124"/>
      <c r="BE97" s="124"/>
      <c r="BF97" s="124"/>
      <c r="BG97" s="124"/>
      <c r="BH97" s="124"/>
      <c r="BI97" s="124"/>
      <c r="BJ97" s="124"/>
      <c r="BK97" s="124"/>
      <c r="BL97" s="124"/>
      <c r="BM97" s="124"/>
      <c r="BN97" s="124"/>
    </row>
    <row r="98" spans="18:66" x14ac:dyDescent="0.2">
      <c r="R98" s="73"/>
      <c r="S98" s="73"/>
      <c r="T98" s="73"/>
      <c r="U98" s="73"/>
      <c r="V98" s="73"/>
      <c r="AZ98" s="124"/>
      <c r="BA98" s="124"/>
      <c r="BB98" s="124"/>
      <c r="BC98" s="124"/>
      <c r="BD98" s="124"/>
      <c r="BE98" s="124"/>
      <c r="BF98" s="124"/>
      <c r="BG98" s="124"/>
      <c r="BH98" s="124"/>
      <c r="BI98" s="124"/>
      <c r="BJ98" s="124"/>
      <c r="BK98" s="124"/>
      <c r="BL98" s="124"/>
      <c r="BM98" s="124"/>
      <c r="BN98" s="124"/>
    </row>
    <row r="99" spans="18:66" x14ac:dyDescent="0.2">
      <c r="R99" s="73"/>
      <c r="S99" s="73"/>
      <c r="T99" s="73"/>
      <c r="U99" s="73"/>
      <c r="V99" s="73"/>
      <c r="AZ99" s="124"/>
      <c r="BA99" s="124"/>
      <c r="BB99" s="124"/>
      <c r="BC99" s="124"/>
      <c r="BD99" s="124"/>
      <c r="BE99" s="124"/>
      <c r="BF99" s="124"/>
      <c r="BG99" s="124"/>
      <c r="BH99" s="124"/>
      <c r="BI99" s="124"/>
      <c r="BJ99" s="124"/>
      <c r="BK99" s="124"/>
      <c r="BL99" s="124"/>
      <c r="BM99" s="124"/>
      <c r="BN99" s="124"/>
    </row>
    <row r="100" spans="18:66" x14ac:dyDescent="0.2">
      <c r="R100" s="73"/>
      <c r="S100" s="73"/>
      <c r="T100" s="73"/>
      <c r="U100" s="73"/>
      <c r="V100" s="73"/>
      <c r="AZ100" s="124"/>
      <c r="BA100" s="124"/>
      <c r="BB100" s="124"/>
      <c r="BC100" s="124"/>
      <c r="BD100" s="124"/>
      <c r="BE100" s="124"/>
      <c r="BF100" s="124"/>
      <c r="BG100" s="124"/>
      <c r="BH100" s="124"/>
      <c r="BI100" s="124"/>
      <c r="BJ100" s="124"/>
      <c r="BK100" s="124"/>
      <c r="BL100" s="124"/>
      <c r="BM100" s="124"/>
      <c r="BN100" s="124"/>
    </row>
    <row r="101" spans="18:66" x14ac:dyDescent="0.2">
      <c r="R101" s="73"/>
      <c r="S101" s="73"/>
      <c r="T101" s="73"/>
      <c r="U101" s="73"/>
      <c r="V101" s="73"/>
      <c r="AZ101" s="124"/>
      <c r="BA101" s="124"/>
      <c r="BB101" s="124"/>
      <c r="BC101" s="124"/>
      <c r="BD101" s="124"/>
      <c r="BE101" s="124"/>
      <c r="BF101" s="124"/>
      <c r="BG101" s="124"/>
      <c r="BH101" s="124"/>
      <c r="BI101" s="124"/>
      <c r="BJ101" s="124"/>
      <c r="BK101" s="124"/>
      <c r="BL101" s="124"/>
      <c r="BM101" s="124"/>
      <c r="BN101" s="124"/>
    </row>
    <row r="102" spans="18:66" x14ac:dyDescent="0.2">
      <c r="R102" s="73"/>
      <c r="S102" s="73"/>
      <c r="T102" s="73"/>
      <c r="U102" s="73"/>
      <c r="V102" s="73"/>
      <c r="AZ102" s="124"/>
      <c r="BA102" s="124"/>
      <c r="BB102" s="124"/>
      <c r="BC102" s="124"/>
      <c r="BD102" s="124"/>
      <c r="BE102" s="124"/>
      <c r="BF102" s="124"/>
      <c r="BG102" s="124"/>
      <c r="BH102" s="124"/>
      <c r="BI102" s="124"/>
      <c r="BJ102" s="124"/>
      <c r="BK102" s="124"/>
      <c r="BL102" s="124"/>
      <c r="BM102" s="124"/>
      <c r="BN102" s="124"/>
    </row>
    <row r="103" spans="18:66" x14ac:dyDescent="0.2">
      <c r="R103" s="73"/>
      <c r="S103" s="73"/>
      <c r="T103" s="73"/>
      <c r="U103" s="73"/>
      <c r="V103" s="73"/>
      <c r="AZ103" s="124"/>
      <c r="BA103" s="124"/>
      <c r="BB103" s="124"/>
      <c r="BC103" s="124"/>
      <c r="BD103" s="124"/>
      <c r="BE103" s="124"/>
      <c r="BF103" s="124"/>
      <c r="BG103" s="124"/>
      <c r="BH103" s="124"/>
      <c r="BI103" s="124"/>
      <c r="BJ103" s="124"/>
      <c r="BK103" s="124"/>
      <c r="BL103" s="124"/>
      <c r="BM103" s="124"/>
      <c r="BN103" s="124"/>
    </row>
    <row r="104" spans="18:66" x14ac:dyDescent="0.2">
      <c r="R104" s="73"/>
      <c r="S104" s="73"/>
      <c r="T104" s="73"/>
      <c r="U104" s="73"/>
      <c r="V104" s="73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</row>
    <row r="105" spans="18:66" x14ac:dyDescent="0.2">
      <c r="R105" s="73"/>
      <c r="S105" s="73"/>
      <c r="T105" s="73"/>
      <c r="U105" s="73"/>
      <c r="V105" s="73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12" priority="3" operator="equal">
      <formula>FALSE</formula>
    </cfRule>
  </conditionalFormatting>
  <conditionalFormatting sqref="M23:X23">
    <cfRule type="expression" dxfId="11" priority="2">
      <formula>ISNUMBER(MATCH($P23,$AG$23:$AG$75,0))</formula>
    </cfRule>
  </conditionalFormatting>
  <conditionalFormatting sqref="M24:X36">
    <cfRule type="expression" dxfId="10" priority="1">
      <formula>ISNUMBER(MATCH($P24,$AG$23:$AG$75,0))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hidden="1" customWidth="1" outlineLevel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20.7109375" style="72" hidden="1" customWidth="1" outlineLevel="1"/>
    <col min="39" max="39" width="6" style="72" bestFit="1" customWidth="1" collapsed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42938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7.015999999998886E-3</v>
      </c>
      <c r="H3" s="63">
        <f t="shared" ref="H3:H16" si="2">ROUNDDOWN(G3*10,2)/10</f>
        <v>7.000000000000001E-3</v>
      </c>
      <c r="I3" s="92">
        <f>MAX(_xll.ohPack(Data!$L$4:INDEX(Fwd3M,MATCH(E3+1,SettlementDates,1),1)))</f>
        <v>9.5479857668912451E-3</v>
      </c>
      <c r="J3" s="63">
        <f t="shared" ref="J3:J16" si="3">IF(I3-G3&gt;1%,(QUOTIENT(I3*10000,50)+1)*0.5%,(QUOTIENT(I3*10000,10)+1)*0.1%)</f>
        <v>0.01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43303</v>
      </c>
      <c r="F4" s="87">
        <f t="shared" si="1"/>
        <v>3</v>
      </c>
      <c r="G4" s="93">
        <f>MIN(_xll.ohPack(Data!$L$4:INDEX(Fwd3M,MATCH(E4+1,SettlementDates,1),1)))</f>
        <v>7.015999999998886E-3</v>
      </c>
      <c r="H4" s="64">
        <f t="shared" si="2"/>
        <v>7.000000000000001E-3</v>
      </c>
      <c r="I4" s="93">
        <f>MAX(_xll.ohPack(Data!$L$4:INDEX(Fwd3M,MATCH(E4+1,SettlementDates,1),1)))</f>
        <v>1.100792118816621E-2</v>
      </c>
      <c r="J4" s="64">
        <f t="shared" si="3"/>
        <v>1.2E-2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44399</v>
      </c>
      <c r="F5" s="87">
        <f t="shared" si="1"/>
        <v>6</v>
      </c>
      <c r="G5" s="93">
        <f>MIN(_xll.ohPack(Data!$L$4:INDEX(Fwd3M,MATCH(E5+1,SettlementDates,1),1)))</f>
        <v>7.015999999998886E-3</v>
      </c>
      <c r="H5" s="64">
        <f t="shared" si="2"/>
        <v>7.000000000000001E-3</v>
      </c>
      <c r="I5" s="93">
        <f>MAX(_xll.ohPack(Data!$L$4:INDEX(Fwd3M,MATCH(E5+1,SettlementDates,1),1)))</f>
        <v>1.495365303049438E-2</v>
      </c>
      <c r="J5" s="64">
        <f t="shared" si="3"/>
        <v>1.4999999999999999E-2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46225</v>
      </c>
      <c r="F6" s="87">
        <f t="shared" si="1"/>
        <v>6</v>
      </c>
      <c r="G6" s="93">
        <f>MIN(_xll.ohPack(Data!$L$4:INDEX(Fwd3M,MATCH(E6+1,SettlementDates,1),1)))</f>
        <v>7.015999999998886E-3</v>
      </c>
      <c r="H6" s="64">
        <f t="shared" si="2"/>
        <v>7.000000000000001E-3</v>
      </c>
      <c r="I6" s="93">
        <f>MAX(_xll.ohPack(Data!$L$4:INDEX(Fwd3M,MATCH(E6+1,SettlementDates,1),1)))</f>
        <v>1.9896453253881501E-2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49878</v>
      </c>
      <c r="F7" s="87">
        <f t="shared" si="1"/>
        <v>12</v>
      </c>
      <c r="G7" s="93">
        <f>MIN(_xll.ohPack(Data!$L$4:INDEX(Fwd3M,MATCH(E7+1,SettlementDates,1),1)))</f>
        <v>7.015999999998886E-3</v>
      </c>
      <c r="H7" s="64">
        <f t="shared" si="2"/>
        <v>7.000000000000001E-3</v>
      </c>
      <c r="I7" s="93">
        <f>MAX(_xll.ohPack(Data!$L$4:INDEX(Fwd3M,MATCH(E7+1,SettlementDates,1),1)))</f>
        <v>2.1500362881835648E-2</v>
      </c>
      <c r="J7" s="64">
        <f t="shared" si="3"/>
        <v>2.5000000000000001E-2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53530</v>
      </c>
      <c r="F8" s="87">
        <f t="shared" si="1"/>
        <v>36</v>
      </c>
      <c r="G8" s="93">
        <f>MIN(_xll.ohPack(Data!$L$4:INDEX(Fwd3M,MATCH(E8+1,SettlementDates,1),1)))</f>
        <v>7.015999999998886E-3</v>
      </c>
      <c r="H8" s="64">
        <f t="shared" si="2"/>
        <v>7.000000000000001E-3</v>
      </c>
      <c r="I8" s="93">
        <f>MAX(_xll.ohPack(Data!$L$4:INDEX(Fwd3M,MATCH(E8+1,SettlementDates,1),1)))</f>
        <v>2.1500362881835648E-2</v>
      </c>
      <c r="J8" s="64">
        <f t="shared" si="3"/>
        <v>2.5000000000000001E-2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64488</v>
      </c>
      <c r="F9" s="87">
        <f t="shared" si="1"/>
        <v>60</v>
      </c>
      <c r="G9" s="94">
        <f>MIN(_xll.ohPack(Data!$L$4:INDEX(Fwd3M,MATCH(E9+1,SettlementDates,1),1)))</f>
        <v>7.015999999998886E-3</v>
      </c>
      <c r="H9" s="65">
        <f t="shared" si="2"/>
        <v>7.000000000000001E-3</v>
      </c>
      <c r="I9" s="94">
        <f>MAX(_xll.ohPack(Data!$L$4:INDEX(Fwd3M,MATCH(E9+1,SettlementDates,1),1)))</f>
        <v>2.1500362881835648E-2</v>
      </c>
      <c r="J9" s="65">
        <f t="shared" si="3"/>
        <v>2.5000000000000001E-2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59" t="s">
        <v>60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42938</v>
      </c>
      <c r="F10" s="88">
        <f t="shared" si="1"/>
        <v>1</v>
      </c>
      <c r="G10" s="93">
        <f>MIN(_xll.ohPack(Data!$M$4:INDEX(ONFwd3M,MATCH(E10+1,SettlementDates,1),1)))</f>
        <v>6.5139207582820546E-3</v>
      </c>
      <c r="H10" s="64">
        <f t="shared" si="2"/>
        <v>6.0000000000000001E-3</v>
      </c>
      <c r="I10" s="93">
        <f>MAX(_xll.ohPack(Data!$M$4:INDEX(ONFwd3M,MATCH(E10+1,SettlementDates,1),1)))</f>
        <v>9.330303076842128E-3</v>
      </c>
      <c r="J10" s="64">
        <f t="shared" si="3"/>
        <v>0.01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60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43303</v>
      </c>
      <c r="F11" s="87">
        <f t="shared" si="1"/>
        <v>3</v>
      </c>
      <c r="G11" s="93">
        <f>MIN(_xll.ohPack(Data!$M$4:INDEX(ONFwd3M,MATCH(E11+1,SettlementDates,1),1)))</f>
        <v>6.5139207582820546E-3</v>
      </c>
      <c r="H11" s="64">
        <f t="shared" si="2"/>
        <v>6.0000000000000001E-3</v>
      </c>
      <c r="I11" s="93">
        <f>MAX(_xll.ohPack(Data!$M$4:INDEX(ONFwd3M,MATCH(E11+1,SettlementDates,1),1)))</f>
        <v>1.09357694065082E-2</v>
      </c>
      <c r="J11" s="64">
        <f t="shared" si="3"/>
        <v>1.0999999999999999E-2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60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44399</v>
      </c>
      <c r="F12" s="87">
        <f t="shared" si="1"/>
        <v>6</v>
      </c>
      <c r="G12" s="93">
        <f>MIN(_xll.ohPack(Data!$M$4:INDEX(ONFwd3M,MATCH(E12+1,SettlementDates,1),1)))</f>
        <v>6.5139207582820546E-3</v>
      </c>
      <c r="H12" s="64">
        <f t="shared" si="2"/>
        <v>6.0000000000000001E-3</v>
      </c>
      <c r="I12" s="93">
        <f>MAX(_xll.ohPack(Data!$M$4:INDEX(ONFwd3M,MATCH(E12+1,SettlementDates,1),1)))</f>
        <v>1.4701119495112991E-2</v>
      </c>
      <c r="J12" s="64">
        <f t="shared" si="3"/>
        <v>1.4999999999999999E-2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60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46225</v>
      </c>
      <c r="F13" s="87">
        <f t="shared" si="1"/>
        <v>6</v>
      </c>
      <c r="G13" s="93">
        <f>MIN(_xll.ohPack(Data!$M$4:INDEX(ONFwd3M,MATCH(E13+1,SettlementDates,1),1)))</f>
        <v>6.5139207582820546E-3</v>
      </c>
      <c r="H13" s="64">
        <f t="shared" si="2"/>
        <v>6.0000000000000001E-3</v>
      </c>
      <c r="I13" s="93">
        <f>MAX(_xll.ohPack(Data!$M$4:INDEX(ONFwd3M,MATCH(E13+1,SettlementDates,1),1)))</f>
        <v>1.9769851267579241E-2</v>
      </c>
      <c r="J13" s="64">
        <f t="shared" si="3"/>
        <v>0.02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60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49878</v>
      </c>
      <c r="F14" s="87">
        <f t="shared" si="1"/>
        <v>12</v>
      </c>
      <c r="G14" s="93">
        <f>MIN(_xll.ohPack(Data!$M$4:INDEX(ONFwd3M,MATCH(E14+1,SettlementDates,1),1)))</f>
        <v>6.5139207582820546E-3</v>
      </c>
      <c r="H14" s="64">
        <f t="shared" si="2"/>
        <v>6.0000000000000001E-3</v>
      </c>
      <c r="I14" s="93">
        <f>MAX(_xll.ohPack(Data!$M$4:INDEX(ONFwd3M,MATCH(E14+1,SettlementDates,1),1)))</f>
        <v>2.1442529067368099E-2</v>
      </c>
      <c r="J14" s="64">
        <f t="shared" si="3"/>
        <v>2.5000000000000001E-2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60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53530</v>
      </c>
      <c r="F15" s="87">
        <f t="shared" si="1"/>
        <v>36</v>
      </c>
      <c r="G15" s="93">
        <f>MIN(_xll.ohPack(Data!$M$4:INDEX(ONFwd3M,MATCH(E15+1,SettlementDates,1),1)))</f>
        <v>6.5139207582820546E-3</v>
      </c>
      <c r="H15" s="64">
        <f t="shared" si="2"/>
        <v>6.0000000000000001E-3</v>
      </c>
      <c r="I15" s="93">
        <f>MAX(_xll.ohPack(Data!$M$4:INDEX(ONFwd3M,MATCH(E15+1,SettlementDates,1),1)))</f>
        <v>2.1442529067368099E-2</v>
      </c>
      <c r="J15" s="64">
        <f t="shared" si="3"/>
        <v>2.5000000000000001E-2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61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64488</v>
      </c>
      <c r="F16" s="91">
        <f t="shared" si="1"/>
        <v>60</v>
      </c>
      <c r="G16" s="94">
        <f>MIN(_xll.ohPack(Data!$M$4:INDEX(ONFwd3M,MATCH(E16+1,SettlementDates,1),1)))</f>
        <v>6.5139207582820546E-3</v>
      </c>
      <c r="H16" s="65">
        <f t="shared" si="2"/>
        <v>6.0000000000000001E-3</v>
      </c>
      <c r="I16" s="94">
        <f>MAX(_xll.ohPack(Data!$M$4:INDEX(ONFwd3M,MATCH(E16+1,SettlementDates,1),1)))</f>
        <v>2.1442529067368099E-2</v>
      </c>
      <c r="J16" s="65">
        <f t="shared" si="3"/>
        <v>2.5000000000000001E-2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8" collapsed="1" x14ac:dyDescent="0.2">
      <c r="R17" s="73"/>
      <c r="S17" s="73"/>
      <c r="T17" s="73"/>
      <c r="U17" s="73"/>
      <c r="V17" s="73"/>
    </row>
    <row r="18" spans="3:38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8" x14ac:dyDescent="0.2">
      <c r="M19" s="111"/>
      <c r="P19" s="73"/>
      <c r="Q19" s="73"/>
      <c r="R19" s="73"/>
      <c r="S19" s="73"/>
      <c r="T19" s="73"/>
      <c r="V19" s="73"/>
      <c r="AA19" s="95"/>
    </row>
    <row r="20" spans="3:38" x14ac:dyDescent="0.2">
      <c r="P20" s="73"/>
      <c r="Q20" s="73"/>
      <c r="R20" s="73"/>
      <c r="S20" s="73"/>
      <c r="T20" s="73"/>
      <c r="U20" s="73"/>
      <c r="V20" s="73"/>
      <c r="Y20" s="73"/>
    </row>
    <row r="21" spans="3:38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8" x14ac:dyDescent="0.2">
      <c r="J22" s="72"/>
      <c r="K22" s="149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L22" s="109" t="s">
        <v>177</v>
      </c>
    </row>
    <row r="23" spans="3:38" x14ac:dyDescent="0.2">
      <c r="J23" s="72"/>
      <c r="K23" s="72"/>
      <c r="L23" s="72"/>
      <c r="M23" s="103" t="s">
        <v>176</v>
      </c>
      <c r="N23" s="103" t="s">
        <v>39</v>
      </c>
      <c r="O23" s="103" t="str">
        <f t="shared" ref="O23:O34" si="6">LEFT(N23,LEN(N23)-1)+3&amp;"M"</f>
        <v>4M</v>
      </c>
      <c r="P23" s="103" t="str">
        <f t="shared" ref="P23:P34" si="7">Currency&amp;LEFT(N23,LEN(N23)-1)&amp;"x"&amp;LEFT(O23,LEN(O23)-1)&amp;"F"&amp;QuoteSuffix</f>
        <v>USD1x4F_Quote</v>
      </c>
      <c r="Q23" s="155"/>
      <c r="R23" s="115">
        <f>_xll.qlInterestRateIndexFixingDate(Index3M,S23)</f>
        <v>42600</v>
      </c>
      <c r="S23" s="115">
        <f>_xll.qlCalendarAdvance(JointCalendar,SettlementDate,N23,"mf",TRUE)</f>
        <v>42604</v>
      </c>
      <c r="T23" s="115">
        <f>_xll.qlCalendarAdvance(JointCalendar,SettlementDate,O23,"mf",TRUE)</f>
        <v>42696</v>
      </c>
      <c r="U23" s="106">
        <f>_xll.qlIndexFixing(Index3M,R23,TRUE,_xll.ohTrigger(Trigger,Trigger3M))</f>
        <v>7.4539441475739102E-3</v>
      </c>
      <c r="V23" s="106">
        <f>_xll.qlQuoteValue(P23,_xll.ohTrigger(Trigger,Trigger3M))</f>
        <v>7.4599999999999996E-3</v>
      </c>
      <c r="W23" s="103" t="b">
        <f>NOT(ISERROR(V23))</f>
        <v>1</v>
      </c>
      <c r="X23" s="151">
        <f>U23-V23</f>
        <v>-6.0558524260893865E-6</v>
      </c>
      <c r="Y23" s="60" t="b">
        <f>ABS(X23)&lt;=ABS('General Settings'!$D$30)</f>
        <v>1</v>
      </c>
      <c r="AG23" s="136" t="b">
        <v>0</v>
      </c>
      <c r="AH23" s="137" t="str">
        <f>_xll.qlIMMNextCode(EvaluationDate+2,AG23)</f>
        <v>Q6</v>
      </c>
      <c r="AI23" s="137" t="b">
        <f>IF(OR(LEFT(AH23,1)="H",LEFT(AH23,1)="M",LEFT(AH23,1)="U",LEFT(AH23,1)="Z"),TRUE,FALSE)</f>
        <v>0</v>
      </c>
      <c r="AJ23" s="138" t="b">
        <f>NOT(AI23)</f>
        <v>1</v>
      </c>
      <c r="AK23" s="72" t="e">
        <f t="array" ref="AK23:AK34">NA()</f>
        <v>#N/A</v>
      </c>
      <c r="AL23" s="103" t="str">
        <f t="array" ref="AL23:AL114">_xll.ohGroupList("USD3M_instruments",Trigger3M)</f>
        <v>USD1MD_SYNTH3M_Quote</v>
      </c>
    </row>
    <row r="24" spans="3:38" x14ac:dyDescent="0.2">
      <c r="M24" s="104" t="s">
        <v>176</v>
      </c>
      <c r="N24" s="104" t="s">
        <v>75</v>
      </c>
      <c r="O24" s="104" t="str">
        <f t="shared" si="6"/>
        <v>5M</v>
      </c>
      <c r="P24" s="104" t="str">
        <f t="shared" si="7"/>
        <v>USD2x5F_Quote</v>
      </c>
      <c r="Q24" s="150"/>
      <c r="R24" s="116">
        <f>_xll.qlInterestRateIndexFixingDate(Index3M,S24)</f>
        <v>42633</v>
      </c>
      <c r="S24" s="116">
        <f>_xll.qlCalendarAdvance(JointCalendar,SettlementDate,N24,"mf",TRUE)</f>
        <v>42635</v>
      </c>
      <c r="T24" s="116">
        <f>_xll.qlCalendarAdvance(JointCalendar,SettlementDate,O24,"mf",TRUE)</f>
        <v>42726</v>
      </c>
      <c r="U24" s="107">
        <f>_xll.qlIndexFixing(Index3M,R24,TRUE,_xll.ohTrigger(Trigger,Trigger3M))</f>
        <v>7.7823345532165222E-3</v>
      </c>
      <c r="V24" s="107">
        <f>_xll.qlQuoteValue(P24,_xll.ohTrigger(Trigger,Trigger3M))</f>
        <v>7.7800000000000005E-3</v>
      </c>
      <c r="W24" s="104" t="b">
        <f t="shared" ref="W24:W34" si="8">NOT(ISERROR(V24))</f>
        <v>1</v>
      </c>
      <c r="X24" s="152">
        <f t="shared" ref="X24:X34" si="9">U24-V24</f>
        <v>2.3345532165217411E-6</v>
      </c>
      <c r="Y24" s="60" t="b">
        <f>ABS(X24)&lt;=ABS('General Settings'!$D$30)</f>
        <v>1</v>
      </c>
      <c r="AG24" s="139" t="b">
        <v>0</v>
      </c>
      <c r="AH24" s="72" t="str">
        <f>_xll.qlIMMNextCode(AH23,AG24)</f>
        <v>U6</v>
      </c>
      <c r="AI24" s="72" t="b">
        <f t="shared" ref="AI24:AI59" si="10">IF(OR(LEFT(AH24,1)="H",LEFT(AH24,1)="M",LEFT(AH24,1)="U",LEFT(AH24,1)="Z"),TRUE,FALSE)</f>
        <v>1</v>
      </c>
      <c r="AJ24" s="140" t="b">
        <f t="shared" ref="AJ24:AJ59" si="11">NOT(AI24)</f>
        <v>0</v>
      </c>
      <c r="AK24" s="72" t="e">
        <v>#N/A</v>
      </c>
      <c r="AL24" s="104" t="str">
        <v>USD2MD_SYNTH3M_Quote</v>
      </c>
    </row>
    <row r="25" spans="3:38" x14ac:dyDescent="0.2">
      <c r="K25" s="149" t="b">
        <v>1</v>
      </c>
      <c r="M25" s="104" t="s">
        <v>176</v>
      </c>
      <c r="N25" s="104" t="s">
        <v>40</v>
      </c>
      <c r="O25" s="104" t="str">
        <f t="shared" si="6"/>
        <v>6M</v>
      </c>
      <c r="P25" s="104" t="str">
        <f t="shared" si="7"/>
        <v>USD3x6F_Quote</v>
      </c>
      <c r="Q25" s="150"/>
      <c r="R25" s="116">
        <f>_xll.qlInterestRateIndexFixingDate(Index3M,S25)</f>
        <v>42663</v>
      </c>
      <c r="S25" s="116">
        <f>_xll.qlCalendarAdvance(JointCalendar,SettlementDate,N25,"mf",TRUE)</f>
        <v>42667</v>
      </c>
      <c r="T25" s="116">
        <f>_xll.qlCalendarAdvance(JointCalendar,SettlementDate,O25,"mf",TRUE)</f>
        <v>42758</v>
      </c>
      <c r="U25" s="107">
        <f>_xll.qlIndexFixing(Index3M,R25,TRUE,_xll.ohTrigger(Trigger,Trigger3M))</f>
        <v>8.0383108507416402E-3</v>
      </c>
      <c r="V25" s="107">
        <f>_xll.qlQuoteValue(P25,_xll.ohTrigger(Trigger,Trigger3M))</f>
        <v>8.0800000000000004E-3</v>
      </c>
      <c r="W25" s="104" t="b">
        <f t="shared" si="8"/>
        <v>1</v>
      </c>
      <c r="X25" s="152">
        <f t="shared" si="9"/>
        <v>-4.1689149258360148E-5</v>
      </c>
      <c r="Y25" s="60" t="b">
        <f>ABS(X25)&lt;=ABS('General Settings'!$D$30)</f>
        <v>1</v>
      </c>
      <c r="AG25" s="139" t="b">
        <v>0</v>
      </c>
      <c r="AH25" s="72" t="str">
        <f>_xll.qlIMMNextCode(AH24,AG25)</f>
        <v>V6</v>
      </c>
      <c r="AI25" s="72" t="b">
        <f t="shared" si="10"/>
        <v>0</v>
      </c>
      <c r="AJ25" s="140" t="b">
        <f t="shared" si="11"/>
        <v>1</v>
      </c>
      <c r="AK25" s="72" t="e">
        <v>#N/A</v>
      </c>
      <c r="AL25" s="104" t="str">
        <v>USD3MD_SYNTH3M_Quote</v>
      </c>
    </row>
    <row r="26" spans="3:38" x14ac:dyDescent="0.2">
      <c r="M26" s="104" t="s">
        <v>176</v>
      </c>
      <c r="N26" s="104" t="s">
        <v>76</v>
      </c>
      <c r="O26" s="104" t="str">
        <f t="shared" si="6"/>
        <v>7M</v>
      </c>
      <c r="P26" s="104" t="str">
        <f t="shared" si="7"/>
        <v>USD4x7F_Quote</v>
      </c>
      <c r="Q26" s="150"/>
      <c r="R26" s="116">
        <f>_xll.qlInterestRateIndexFixingDate(Index3M,S26)</f>
        <v>42692</v>
      </c>
      <c r="S26" s="116">
        <f>_xll.qlCalendarAdvance(JointCalendar,SettlementDate,N26,"mf",TRUE)</f>
        <v>42696</v>
      </c>
      <c r="T26" s="116">
        <f>_xll.qlCalendarAdvance(JointCalendar,SettlementDate,O26,"mf",TRUE)</f>
        <v>42788</v>
      </c>
      <c r="U26" s="107">
        <f>_xll.qlIndexFixing(Index3M,R26,TRUE,_xll.ohTrigger(Trigger,Trigger3M))</f>
        <v>8.2677544342551323E-3</v>
      </c>
      <c r="V26" s="107">
        <f>_xll.qlQuoteValue(P26,_xll.ohTrigger(Trigger,Trigger3M))</f>
        <v>8.3400000000000002E-3</v>
      </c>
      <c r="W26" s="104" t="b">
        <f t="shared" si="8"/>
        <v>1</v>
      </c>
      <c r="X26" s="152">
        <f t="shared" si="9"/>
        <v>-7.2245565744867915E-5</v>
      </c>
      <c r="Y26" s="60" t="b">
        <f>ABS(X26)&lt;=ABS('General Settings'!$D$30)</f>
        <v>1</v>
      </c>
      <c r="AG26" s="139" t="b">
        <v>0</v>
      </c>
      <c r="AH26" s="72" t="str">
        <f>_xll.qlIMMNextCode(AH25,AG26)</f>
        <v>X6</v>
      </c>
      <c r="AI26" s="72" t="b">
        <f t="shared" si="10"/>
        <v>0</v>
      </c>
      <c r="AJ26" s="140" t="b">
        <f t="shared" si="11"/>
        <v>1</v>
      </c>
      <c r="AK26" s="72" t="e">
        <v>#N/A</v>
      </c>
      <c r="AL26" s="104" t="str">
        <v>USDFUT3MN6_Quote</v>
      </c>
    </row>
    <row r="27" spans="3:38" x14ac:dyDescent="0.2">
      <c r="M27" s="104" t="s">
        <v>176</v>
      </c>
      <c r="N27" s="104" t="s">
        <v>77</v>
      </c>
      <c r="O27" s="104" t="str">
        <f t="shared" si="6"/>
        <v>8M</v>
      </c>
      <c r="P27" s="104" t="str">
        <f t="shared" si="7"/>
        <v>USD5x8F_Quote</v>
      </c>
      <c r="Q27" s="150"/>
      <c r="R27" s="116">
        <f>_xll.qlInterestRateIndexFixingDate(Index3M,S27)</f>
        <v>42724</v>
      </c>
      <c r="S27" s="116">
        <f>_xll.qlCalendarAdvance(JointCalendar,SettlementDate,N27,"mf",TRUE)</f>
        <v>42726</v>
      </c>
      <c r="T27" s="116">
        <f>_xll.qlCalendarAdvance(JointCalendar,SettlementDate,O27,"mf",TRUE)</f>
        <v>42816</v>
      </c>
      <c r="U27" s="107">
        <f>_xll.qlIndexFixing(Index3M,R27,TRUE,_xll.ohTrigger(Trigger,Trigger3M))</f>
        <v>8.5793378485474747E-3</v>
      </c>
      <c r="V27" s="107">
        <f>_xll.qlQuoteValue(P27,_xll.ohTrigger(Trigger,Trigger3M))</f>
        <v>8.5600000000000016E-3</v>
      </c>
      <c r="W27" s="104" t="b">
        <f t="shared" si="8"/>
        <v>1</v>
      </c>
      <c r="X27" s="152">
        <f t="shared" si="9"/>
        <v>1.9337848547473085E-5</v>
      </c>
      <c r="Y27" s="60" t="b">
        <f>ABS(X27)&lt;=ABS('General Settings'!$D$30)</f>
        <v>1</v>
      </c>
      <c r="AG27" s="139" t="b">
        <v>0</v>
      </c>
      <c r="AH27" s="72" t="str">
        <f>_xll.qlIMMNextCode(AH26,AG27)</f>
        <v>Z6</v>
      </c>
      <c r="AI27" s="72" t="b">
        <f t="shared" si="10"/>
        <v>1</v>
      </c>
      <c r="AJ27" s="140" t="b">
        <f t="shared" si="11"/>
        <v>0</v>
      </c>
      <c r="AK27" s="72" t="e">
        <v>#N/A</v>
      </c>
      <c r="AL27" s="104" t="str">
        <v>USDFUT3MU6_Quote</v>
      </c>
    </row>
    <row r="28" spans="3:38" x14ac:dyDescent="0.2">
      <c r="K28" s="149" t="b">
        <v>1</v>
      </c>
      <c r="M28" s="104" t="s">
        <v>176</v>
      </c>
      <c r="N28" s="104" t="s">
        <v>41</v>
      </c>
      <c r="O28" s="104" t="str">
        <f t="shared" si="6"/>
        <v>9M</v>
      </c>
      <c r="P28" s="104" t="str">
        <f t="shared" si="7"/>
        <v>USD6x9F_Quote</v>
      </c>
      <c r="Q28" s="150"/>
      <c r="R28" s="116">
        <f>_xll.qlInterestRateIndexFixingDate(Index3M,S28)</f>
        <v>42754</v>
      </c>
      <c r="S28" s="116">
        <f>_xll.qlCalendarAdvance(JointCalendar,SettlementDate,N28,"mf",TRUE)</f>
        <v>42758</v>
      </c>
      <c r="T28" s="116">
        <f>_xll.qlCalendarAdvance(JointCalendar,SettlementDate,O28,"mf",TRUE)</f>
        <v>42849</v>
      </c>
      <c r="U28" s="107">
        <f>_xll.qlIndexFixing(Index3M,R28,TRUE,_xll.ohTrigger(Trigger,Trigger3M))</f>
        <v>8.8178380742077473E-3</v>
      </c>
      <c r="V28" s="107">
        <f>_xll.qlQuoteValue(P28,_xll.ohTrigger(Trigger,Trigger3M))</f>
        <v>8.7400000000000012E-3</v>
      </c>
      <c r="W28" s="104" t="b">
        <f t="shared" si="8"/>
        <v>1</v>
      </c>
      <c r="X28" s="152">
        <f t="shared" si="9"/>
        <v>7.7838074207746064E-5</v>
      </c>
      <c r="Y28" s="60" t="b">
        <f>ABS(X28)&lt;=ABS('General Settings'!$D$30)</f>
        <v>1</v>
      </c>
      <c r="AG28" s="139" t="b">
        <v>0</v>
      </c>
      <c r="AH28" s="72" t="str">
        <f>_xll.qlIMMNextCode(AH27,AG28)</f>
        <v>F7</v>
      </c>
      <c r="AI28" s="72" t="b">
        <f t="shared" si="10"/>
        <v>0</v>
      </c>
      <c r="AJ28" s="140" t="b">
        <f t="shared" si="11"/>
        <v>1</v>
      </c>
      <c r="AK28" s="72" t="e">
        <v>#N/A</v>
      </c>
      <c r="AL28" s="104" t="str">
        <v>USDFUT3MZ6_Quote</v>
      </c>
    </row>
    <row r="29" spans="3:38" x14ac:dyDescent="0.2">
      <c r="M29" s="104" t="s">
        <v>176</v>
      </c>
      <c r="N29" s="104" t="s">
        <v>78</v>
      </c>
      <c r="O29" s="104" t="str">
        <f t="shared" si="6"/>
        <v>10M</v>
      </c>
      <c r="P29" s="104" t="str">
        <f t="shared" si="7"/>
        <v>USD7x10F_Quote</v>
      </c>
      <c r="Q29" s="150"/>
      <c r="R29" s="116">
        <f>_xll.qlInterestRateIndexFixingDate(Index3M,S29)</f>
        <v>42786</v>
      </c>
      <c r="S29" s="116">
        <f>_xll.qlCalendarAdvance(JointCalendar,SettlementDate,N29,"mf",TRUE)</f>
        <v>42788</v>
      </c>
      <c r="T29" s="116">
        <f>_xll.qlCalendarAdvance(JointCalendar,SettlementDate,O29,"mf",TRUE)</f>
        <v>42877</v>
      </c>
      <c r="U29" s="107">
        <f>_xll.qlIndexFixing(Index3M,R29,TRUE,_xll.ohTrigger(Trigger,Trigger3M))</f>
        <v>8.9415789556370768E-3</v>
      </c>
      <c r="V29" s="107">
        <f>_xll.qlQuoteValue(P29,_xll.ohTrigger(Trigger,Trigger3M))</f>
        <v>8.8800000000000007E-3</v>
      </c>
      <c r="W29" s="104" t="b">
        <f t="shared" si="8"/>
        <v>1</v>
      </c>
      <c r="X29" s="152">
        <f t="shared" si="9"/>
        <v>6.1578955637076049E-5</v>
      </c>
      <c r="Y29" s="60" t="b">
        <f>ABS(X29)&lt;=ABS('General Settings'!$D$30)</f>
        <v>1</v>
      </c>
      <c r="AG29" s="139" t="b">
        <v>1</v>
      </c>
      <c r="AH29" s="72" t="str">
        <f>_xll.qlIMMNextCode(AH28,AG29)</f>
        <v>H7</v>
      </c>
      <c r="AI29" s="72" t="b">
        <f t="shared" si="10"/>
        <v>1</v>
      </c>
      <c r="AJ29" s="140" t="b">
        <f t="shared" si="11"/>
        <v>0</v>
      </c>
      <c r="AK29" s="72" t="e">
        <v>#N/A</v>
      </c>
      <c r="AL29" s="104" t="str">
        <v>USDFUT3MH7_Quote</v>
      </c>
    </row>
    <row r="30" spans="3:38" x14ac:dyDescent="0.2">
      <c r="M30" s="104" t="s">
        <v>176</v>
      </c>
      <c r="N30" s="104" t="s">
        <v>79</v>
      </c>
      <c r="O30" s="104" t="str">
        <f t="shared" si="6"/>
        <v>11M</v>
      </c>
      <c r="P30" s="104" t="str">
        <f t="shared" si="7"/>
        <v>USD8x11F_Quote</v>
      </c>
      <c r="Q30" s="150"/>
      <c r="R30" s="116">
        <f>_xll.qlInterestRateIndexFixingDate(Index3M,S30)</f>
        <v>42814</v>
      </c>
      <c r="S30" s="116">
        <f>_xll.qlCalendarAdvance(JointCalendar,SettlementDate,N30,"mf",TRUE)</f>
        <v>42816</v>
      </c>
      <c r="T30" s="116">
        <f>_xll.qlCalendarAdvance(JointCalendar,SettlementDate,O30,"mf",TRUE)</f>
        <v>42908</v>
      </c>
      <c r="U30" s="107">
        <f>_xll.qlIndexFixing(Index3M,R30,TRUE,_xll.ohTrigger(Trigger,Trigger3M))</f>
        <v>9.0371265766702579E-3</v>
      </c>
      <c r="V30" s="107">
        <f>_xll.qlQuoteValue(P30,_xll.ohTrigger(Trigger,Trigger3M))</f>
        <v>8.9899999999999997E-3</v>
      </c>
      <c r="W30" s="104" t="b">
        <f t="shared" si="8"/>
        <v>1</v>
      </c>
      <c r="X30" s="152">
        <f t="shared" si="9"/>
        <v>4.7126576670258186E-5</v>
      </c>
      <c r="Y30" s="60" t="b">
        <f>ABS(X30)&lt;=ABS('General Settings'!$D$30)</f>
        <v>1</v>
      </c>
      <c r="AG30" s="139" t="b">
        <v>1</v>
      </c>
      <c r="AH30" s="72" t="str">
        <f>_xll.qlIMMNextCode(AH29,AG30)</f>
        <v>M7</v>
      </c>
      <c r="AI30" s="72" t="b">
        <f t="shared" si="10"/>
        <v>1</v>
      </c>
      <c r="AJ30" s="140" t="b">
        <f t="shared" si="11"/>
        <v>0</v>
      </c>
      <c r="AK30" s="72" t="e">
        <v>#N/A</v>
      </c>
      <c r="AL30" s="104" t="str">
        <v>USDFUT3MM7_Quote</v>
      </c>
    </row>
    <row r="31" spans="3:38" x14ac:dyDescent="0.2">
      <c r="M31" s="104" t="s">
        <v>176</v>
      </c>
      <c r="N31" s="104" t="s">
        <v>80</v>
      </c>
      <c r="O31" s="104" t="str">
        <f t="shared" si="6"/>
        <v>12M</v>
      </c>
      <c r="P31" s="104" t="str">
        <f t="shared" si="7"/>
        <v>USD9x12F_Quote</v>
      </c>
      <c r="Q31" s="150"/>
      <c r="R31" s="116">
        <f>_xll.qlInterestRateIndexFixingDate(Index3M,S31)</f>
        <v>42845</v>
      </c>
      <c r="S31" s="116">
        <f>_xll.qlCalendarAdvance(JointCalendar,SettlementDate,N31,"mf",TRUE)</f>
        <v>42849</v>
      </c>
      <c r="T31" s="116">
        <f>_xll.qlCalendarAdvance(JointCalendar,SettlementDate,O31,"mf",TRUE)</f>
        <v>42940</v>
      </c>
      <c r="U31" s="107">
        <f>_xll.qlIndexFixing(Index3M,R31,TRUE,_xll.ohTrigger(Trigger,Trigger3M))</f>
        <v>9.1559671834093651E-3</v>
      </c>
      <c r="V31" s="107">
        <f>_xll.qlQuoteValue(P31,_xll.ohTrigger(Trigger,Trigger3M))</f>
        <v>9.1199999999999996E-3</v>
      </c>
      <c r="W31" s="104" t="b">
        <f t="shared" si="8"/>
        <v>1</v>
      </c>
      <c r="X31" s="152">
        <f t="shared" si="9"/>
        <v>3.5967183409365416E-5</v>
      </c>
      <c r="Y31" s="60" t="b">
        <f>ABS(X31)&lt;=ABS('General Settings'!$D$30)</f>
        <v>1</v>
      </c>
      <c r="AG31" s="139" t="b">
        <v>1</v>
      </c>
      <c r="AH31" s="72" t="str">
        <f>_xll.qlIMMNextCode(AH30,AG31)</f>
        <v>U7</v>
      </c>
      <c r="AI31" s="72" t="b">
        <f t="shared" si="10"/>
        <v>1</v>
      </c>
      <c r="AJ31" s="140" t="b">
        <f t="shared" si="11"/>
        <v>0</v>
      </c>
      <c r="AK31" s="72" t="e">
        <v>#N/A</v>
      </c>
      <c r="AL31" s="104" t="str">
        <v>USDFUT3MU7_Quote</v>
      </c>
    </row>
    <row r="32" spans="3:38" x14ac:dyDescent="0.2">
      <c r="M32" s="104" t="s">
        <v>176</v>
      </c>
      <c r="N32" s="104" t="s">
        <v>81</v>
      </c>
      <c r="O32" s="104" t="str">
        <f t="shared" si="6"/>
        <v>13M</v>
      </c>
      <c r="P32" s="104" t="str">
        <f t="shared" si="7"/>
        <v>USD10x13F_Quote</v>
      </c>
      <c r="Q32" s="150"/>
      <c r="R32" s="116">
        <f>_xll.qlInterestRateIndexFixingDate(Index3M,S32)</f>
        <v>42873</v>
      </c>
      <c r="S32" s="116">
        <f>_xll.qlCalendarAdvance(JointCalendar,SettlementDate,N32,"mf",TRUE)</f>
        <v>42877</v>
      </c>
      <c r="T32" s="116">
        <f>_xll.qlCalendarAdvance(JointCalendar,SettlementDate,O32,"mf",TRUE)</f>
        <v>42969</v>
      </c>
      <c r="U32" s="107">
        <f>_xll.qlIndexFixing(Index3M,R32,TRUE,_xll.ohTrigger(Trigger,Trigger3M))</f>
        <v>9.2744893258295998E-3</v>
      </c>
      <c r="V32" s="107">
        <f>_xll.qlQuoteValue(P32,_xll.ohTrigger(Trigger,Trigger3M))</f>
        <v>9.2399999999999999E-3</v>
      </c>
      <c r="W32" s="104" t="b">
        <f t="shared" si="8"/>
        <v>1</v>
      </c>
      <c r="X32" s="152">
        <f t="shared" si="9"/>
        <v>3.4489325829599807E-5</v>
      </c>
      <c r="Y32" s="60" t="b">
        <f>ABS(X32)&lt;=ABS('General Settings'!$D$30)</f>
        <v>1</v>
      </c>
      <c r="AG32" s="139" t="b">
        <v>1</v>
      </c>
      <c r="AH32" s="72" t="str">
        <f>_xll.qlIMMNextCode(AH31,AG32)</f>
        <v>Z7</v>
      </c>
      <c r="AI32" s="72" t="b">
        <f t="shared" si="10"/>
        <v>1</v>
      </c>
      <c r="AJ32" s="140" t="b">
        <f t="shared" si="11"/>
        <v>0</v>
      </c>
      <c r="AK32" s="72" t="e">
        <v>#N/A</v>
      </c>
      <c r="AL32" s="104" t="str">
        <v>USDFUT3MZ7_Quote</v>
      </c>
    </row>
    <row r="33" spans="13:38" x14ac:dyDescent="0.2">
      <c r="M33" s="104" t="s">
        <v>176</v>
      </c>
      <c r="N33" s="104" t="s">
        <v>82</v>
      </c>
      <c r="O33" s="104" t="str">
        <f t="shared" si="6"/>
        <v>14M</v>
      </c>
      <c r="P33" s="104" t="str">
        <f t="shared" si="7"/>
        <v>USD11x14F_Quote</v>
      </c>
      <c r="Q33" s="150"/>
      <c r="R33" s="116">
        <f>_xll.qlInterestRateIndexFixingDate(Index3M,S33)</f>
        <v>42906</v>
      </c>
      <c r="S33" s="116">
        <f>_xll.qlCalendarAdvance(JointCalendar,SettlementDate,N33,"mf",TRUE)</f>
        <v>42908</v>
      </c>
      <c r="T33" s="116">
        <f>_xll.qlCalendarAdvance(JointCalendar,SettlementDate,O33,"mf",TRUE)</f>
        <v>43000</v>
      </c>
      <c r="U33" s="107">
        <f>_xll.qlIndexFixing(Index3M,R33,TRUE,_xll.ohTrigger(Trigger,Trigger3M))</f>
        <v>9.4110927789405122E-3</v>
      </c>
      <c r="V33" s="107">
        <f>_xll.qlQuoteValue(P33,_xll.ohTrigger(Trigger,Trigger3M))</f>
        <v>9.3699999999999999E-3</v>
      </c>
      <c r="W33" s="104" t="b">
        <f t="shared" si="8"/>
        <v>1</v>
      </c>
      <c r="X33" s="152">
        <f t="shared" si="9"/>
        <v>4.1092778940512303E-5</v>
      </c>
      <c r="Y33" s="60" t="b">
        <f>ABS(X33)&lt;=ABS('General Settings'!$D$30)</f>
        <v>1</v>
      </c>
      <c r="AG33" s="139" t="b">
        <v>1</v>
      </c>
      <c r="AH33" s="72" t="str">
        <f>_xll.qlIMMNextCode(AH32,AG33)</f>
        <v>H8</v>
      </c>
      <c r="AI33" s="72" t="b">
        <f t="shared" si="10"/>
        <v>1</v>
      </c>
      <c r="AJ33" s="140" t="b">
        <f t="shared" si="11"/>
        <v>0</v>
      </c>
      <c r="AK33" s="72" t="e">
        <v>#N/A</v>
      </c>
      <c r="AL33" s="104" t="str">
        <v>USDFUT3MH8_Quote</v>
      </c>
    </row>
    <row r="34" spans="13:38" x14ac:dyDescent="0.2">
      <c r="M34" s="105" t="s">
        <v>176</v>
      </c>
      <c r="N34" s="105" t="s">
        <v>128</v>
      </c>
      <c r="O34" s="105" t="str">
        <f t="shared" si="6"/>
        <v>15M</v>
      </c>
      <c r="P34" s="105" t="str">
        <f t="shared" si="7"/>
        <v>USD12x15F_Quote</v>
      </c>
      <c r="Q34" s="153"/>
      <c r="R34" s="117">
        <f>_xll.qlInterestRateIndexFixingDate(Index3M,S34)</f>
        <v>42936</v>
      </c>
      <c r="S34" s="117">
        <f>_xll.qlCalendarAdvance(JointCalendar,SettlementDate,N34,"mf",TRUE)</f>
        <v>42940</v>
      </c>
      <c r="T34" s="117">
        <f>_xll.qlCalendarAdvance(JointCalendar,SettlementDate,O34,"mf",TRUE)</f>
        <v>43031</v>
      </c>
      <c r="U34" s="108">
        <f>_xll.qlIndexFixing(Index3M,R34,TRUE,_xll.ohTrigger(Trigger,Trigger3M))</f>
        <v>9.556946774367055E-3</v>
      </c>
      <c r="V34" s="108">
        <f>_xll.qlQuoteValue(P34,_xll.ohTrigger(Trigger,Trigger3M))</f>
        <v>9.5100000000000011E-3</v>
      </c>
      <c r="W34" s="105" t="b">
        <f t="shared" si="8"/>
        <v>1</v>
      </c>
      <c r="X34" s="154">
        <f t="shared" si="9"/>
        <v>4.6946774367053953E-5</v>
      </c>
      <c r="Y34" s="60" t="b">
        <f>ABS(X34)&lt;=ABS('General Settings'!$D$30)</f>
        <v>1</v>
      </c>
      <c r="AG34" s="139" t="b">
        <v>1</v>
      </c>
      <c r="AH34" s="72" t="str">
        <f>_xll.qlIMMNextCode(AH33,AG34)</f>
        <v>M8</v>
      </c>
      <c r="AI34" s="72" t="b">
        <f t="shared" si="10"/>
        <v>1</v>
      </c>
      <c r="AJ34" s="140" t="b">
        <f t="shared" si="11"/>
        <v>0</v>
      </c>
      <c r="AK34" s="72" t="e">
        <v>#N/A</v>
      </c>
      <c r="AL34" s="104" t="str">
        <v>USDFUT3MM8_Quote</v>
      </c>
    </row>
    <row r="35" spans="13:38" x14ac:dyDescent="0.2">
      <c r="M35" s="103" t="s">
        <v>136</v>
      </c>
      <c r="N35" s="103"/>
      <c r="O35" s="103" t="str">
        <f t="array" ref="O35:O67">_xll.ohFilter(AH23:AH59,AI23:AI59)</f>
        <v>U6</v>
      </c>
      <c r="P35" s="103" t="str">
        <f t="shared" ref="P35:P71" si="12">Currency&amp;"FUT3M"&amp;O35&amp;QuoteSuffix</f>
        <v>USDFUT3MU6_Quote</v>
      </c>
      <c r="Q35" s="156" t="str">
        <f t="shared" ref="Q35:Q71" si="13">Currency&amp;"FUT3M"&amp;O35&amp;"ConvAdj"&amp;QuoteSuffix</f>
        <v>USDFUT3MU6ConvAdj_Quote</v>
      </c>
      <c r="R35" s="115">
        <f>_xll.qlInterestRateIndexFixingDate(Index3M,S35)</f>
        <v>42632</v>
      </c>
      <c r="S35" s="115">
        <f>_xll.qlIMMdate(O35)</f>
        <v>42634</v>
      </c>
      <c r="T35" s="115">
        <f>_xll.qlInterestRateIndexMaturity(Index3M,S35)</f>
        <v>42725</v>
      </c>
      <c r="U35" s="106">
        <f>_xll.qlIndexFixing(Index3M,R35,TRUE,_xll.ohTrigger(Trigger,Trigger3M))</f>
        <v>7.7733423746016153E-3</v>
      </c>
      <c r="V35" s="106">
        <f>(100-_xll.qlQuoteValue(P35,_xll.ohTrigger(Trigger,Trigger3M)))/100-_xll.qlQuoteValue(Q35,_xll.ohTrigger(Trigger,Trigger3M))</f>
        <v>7.7733423735597308E-3</v>
      </c>
      <c r="W35" s="103" t="b">
        <f>NOT(ISERROR(V35))</f>
        <v>1</v>
      </c>
      <c r="X35" s="151">
        <f>U35-V35</f>
        <v>1.0418844606507882E-12</v>
      </c>
      <c r="Y35" s="125" t="b">
        <f>ABS(X35)&lt;=ABS('General Settings'!$D$31)</f>
        <v>1</v>
      </c>
      <c r="AG35" s="139" t="b">
        <v>1</v>
      </c>
      <c r="AH35" s="72" t="str">
        <f>_xll.qlIMMNextCode(AH34,AG35)</f>
        <v>U8</v>
      </c>
      <c r="AI35" s="72" t="b">
        <f t="shared" si="10"/>
        <v>1</v>
      </c>
      <c r="AJ35" s="140" t="b">
        <f t="shared" si="11"/>
        <v>0</v>
      </c>
      <c r="AK35" s="72" t="e">
        <f t="array" ref="AK35:AK67">NA()</f>
        <v>#N/A</v>
      </c>
      <c r="AL35" s="104" t="str">
        <v>USDAM3L3Y_Quote</v>
      </c>
    </row>
    <row r="36" spans="13:38" x14ac:dyDescent="0.2">
      <c r="M36" s="104" t="s">
        <v>136</v>
      </c>
      <c r="N36" s="104"/>
      <c r="O36" s="104" t="str">
        <v>Z6</v>
      </c>
      <c r="P36" s="104" t="str">
        <f t="shared" si="12"/>
        <v>USDFUT3MZ6_Quote</v>
      </c>
      <c r="Q36" s="157" t="str">
        <f t="shared" si="13"/>
        <v>USDFUT3MZ6ConvAdj_Quote</v>
      </c>
      <c r="R36" s="116">
        <f>_xll.qlInterestRateIndexFixingDate(Index3M,S36)</f>
        <v>42723</v>
      </c>
      <c r="S36" s="116">
        <f>_xll.qlIMMdate(O36)</f>
        <v>42725</v>
      </c>
      <c r="T36" s="116">
        <f>_xll.qlInterestRateIndexMaturity(Index3M,S36)</f>
        <v>42815</v>
      </c>
      <c r="U36" s="107">
        <f>_xll.qlIndexFixing(Index3M,R36,TRUE,_xll.ohTrigger(Trigger,Trigger3M))</f>
        <v>8.569512153630221E-3</v>
      </c>
      <c r="V36" s="107">
        <f>(100-_xll.qlQuoteValue(P36,_xll.ohTrigger(Trigger,Trigger3M)))/100-_xll.qlQuoteValue(Q36,_xll.ohTrigger(Trigger,Trigger3M))</f>
        <v>8.5695121536299036E-3</v>
      </c>
      <c r="W36" s="104" t="b">
        <f t="shared" ref="W36:W99" si="14">NOT(ISERROR(V36))</f>
        <v>1</v>
      </c>
      <c r="X36" s="152">
        <f t="shared" ref="X36:X99" si="15">U36-V36</f>
        <v>3.174543961037557E-16</v>
      </c>
      <c r="Y36" s="123" t="b">
        <f>ABS(X36)&lt;=ABS('General Settings'!$D$31)</f>
        <v>1</v>
      </c>
      <c r="AG36" s="139" t="b">
        <v>1</v>
      </c>
      <c r="AH36" s="72" t="str">
        <f>_xll.qlIMMNextCode(AH35,AG36)</f>
        <v>Z8</v>
      </c>
      <c r="AI36" s="72" t="b">
        <f t="shared" si="10"/>
        <v>1</v>
      </c>
      <c r="AJ36" s="140" t="b">
        <f t="shared" si="11"/>
        <v>0</v>
      </c>
      <c r="AK36" s="72" t="e">
        <v>#N/A</v>
      </c>
      <c r="AL36" s="104" t="str">
        <v>USDAM3L4Y_Quote</v>
      </c>
    </row>
    <row r="37" spans="13:38" x14ac:dyDescent="0.2">
      <c r="M37" s="104" t="s">
        <v>136</v>
      </c>
      <c r="N37" s="104"/>
      <c r="O37" s="104" t="str">
        <v>H7</v>
      </c>
      <c r="P37" s="104" t="str">
        <f t="shared" si="12"/>
        <v>USDFUT3MH7_Quote</v>
      </c>
      <c r="Q37" s="157" t="str">
        <f t="shared" si="13"/>
        <v>USDFUT3MH7ConvAdj_Quote</v>
      </c>
      <c r="R37" s="116">
        <f>_xll.qlInterestRateIndexFixingDate(Index3M,S37)</f>
        <v>42807</v>
      </c>
      <c r="S37" s="116">
        <f>_xll.qlIMMdate(O37)</f>
        <v>42809</v>
      </c>
      <c r="T37" s="116">
        <f>_xll.qlInterestRateIndexMaturity(Index3M,S37)</f>
        <v>42901</v>
      </c>
      <c r="U37" s="107">
        <f>_xll.qlIndexFixing(Index3M,R37,TRUE,_xll.ohTrigger(Trigger,Trigger3M))</f>
        <v>9.0143541305414531E-3</v>
      </c>
      <c r="V37" s="107">
        <f>(100-_xll.qlQuoteValue(P37,_xll.ohTrigger(Trigger,Trigger3M)))/100-_xll.qlQuoteValue(Q37,_xll.ohTrigger(Trigger,Trigger3M))</f>
        <v>9.0143541300902307E-3</v>
      </c>
      <c r="W37" s="104" t="b">
        <f t="shared" si="14"/>
        <v>1</v>
      </c>
      <c r="X37" s="152">
        <f t="shared" si="15"/>
        <v>4.5122239278327925E-13</v>
      </c>
      <c r="Y37" s="123" t="b">
        <f>ABS(X37)&lt;=ABS('General Settings'!$D$31)</f>
        <v>1</v>
      </c>
      <c r="AG37" s="139" t="b">
        <v>1</v>
      </c>
      <c r="AH37" s="72" t="str">
        <f>_xll.qlIMMNextCode(AH36,AG37)</f>
        <v>H9</v>
      </c>
      <c r="AI37" s="72" t="b">
        <f t="shared" si="10"/>
        <v>1</v>
      </c>
      <c r="AJ37" s="140" t="b">
        <f t="shared" si="11"/>
        <v>0</v>
      </c>
      <c r="AK37" s="72" t="e">
        <v>#N/A</v>
      </c>
      <c r="AL37" s="104" t="str">
        <v>USDAM3L5Y_Quote</v>
      </c>
    </row>
    <row r="38" spans="13:38" x14ac:dyDescent="0.2">
      <c r="M38" s="104" t="s">
        <v>136</v>
      </c>
      <c r="N38" s="104"/>
      <c r="O38" s="104" t="str">
        <v>M7</v>
      </c>
      <c r="P38" s="104" t="str">
        <f t="shared" si="12"/>
        <v>USDFUT3MM7_Quote</v>
      </c>
      <c r="Q38" s="157" t="str">
        <f t="shared" si="13"/>
        <v>USDFUT3MM7ConvAdj_Quote</v>
      </c>
      <c r="R38" s="116">
        <f>_xll.qlInterestRateIndexFixingDate(Index3M,S38)</f>
        <v>42905</v>
      </c>
      <c r="S38" s="116">
        <f>_xll.qlIMMdate(O38)</f>
        <v>42907</v>
      </c>
      <c r="T38" s="116">
        <f>_xll.qlInterestRateIndexMaturity(Index3M,S38)</f>
        <v>42999</v>
      </c>
      <c r="U38" s="107">
        <f>_xll.qlIndexFixing(Index3M,R38,TRUE,_xll.ohTrigger(Trigger,Trigger3M))</f>
        <v>9.4066225127354824E-3</v>
      </c>
      <c r="V38" s="107">
        <f>(100-_xll.qlQuoteValue(P38,_xll.ohTrigger(Trigger,Trigger3M)))/100-_xll.qlQuoteValue(Q38,_xll.ohTrigger(Trigger,Trigger3M))</f>
        <v>9.4066225136507035E-3</v>
      </c>
      <c r="W38" s="104" t="b">
        <f t="shared" si="14"/>
        <v>1</v>
      </c>
      <c r="X38" s="152">
        <f t="shared" si="15"/>
        <v>-9.1522102396712768E-13</v>
      </c>
      <c r="Y38" s="123" t="b">
        <f>ABS(X38)&lt;=ABS('General Settings'!$D$31)</f>
        <v>1</v>
      </c>
      <c r="AG38" s="139" t="b">
        <v>1</v>
      </c>
      <c r="AH38" s="72" t="str">
        <f>_xll.qlIMMNextCode(AH37,AG38)</f>
        <v>M9</v>
      </c>
      <c r="AI38" s="72" t="b">
        <f t="shared" si="10"/>
        <v>1</v>
      </c>
      <c r="AJ38" s="140" t="b">
        <f t="shared" si="11"/>
        <v>0</v>
      </c>
      <c r="AK38" s="72" t="e">
        <v>#N/A</v>
      </c>
      <c r="AL38" s="104" t="str">
        <v>USDAM3L6Y_Quote</v>
      </c>
    </row>
    <row r="39" spans="13:38" x14ac:dyDescent="0.2">
      <c r="M39" s="104" t="s">
        <v>136</v>
      </c>
      <c r="N39" s="104"/>
      <c r="O39" s="104" t="str">
        <v>U7</v>
      </c>
      <c r="P39" s="104" t="str">
        <f t="shared" si="12"/>
        <v>USDFUT3MU7_Quote</v>
      </c>
      <c r="Q39" s="157" t="str">
        <f t="shared" si="13"/>
        <v>USDFUT3MU7ConvAdj_Quote</v>
      </c>
      <c r="R39" s="116">
        <f>_xll.qlInterestRateIndexFixingDate(Index3M,S39)</f>
        <v>42996</v>
      </c>
      <c r="S39" s="116">
        <f>_xll.qlIMMdate(O39)</f>
        <v>42998</v>
      </c>
      <c r="T39" s="116">
        <f>_xll.qlInterestRateIndexMaturity(Index3M,S39)</f>
        <v>43089</v>
      </c>
      <c r="U39" s="107">
        <f>_xll.qlIndexFixing(Index3M,R39,TRUE,_xll.ohTrigger(Trigger,Trigger3M))</f>
        <v>9.8478438180089906E-3</v>
      </c>
      <c r="V39" s="107">
        <f>(100-_xll.qlQuoteValue(P39,_xll.ohTrigger(Trigger,Trigger3M)))/100-_xll.qlQuoteValue(Q39,_xll.ohTrigger(Trigger,Trigger3M))</f>
        <v>9.8478438178411874E-3</v>
      </c>
      <c r="W39" s="104" t="b">
        <f t="shared" si="14"/>
        <v>1</v>
      </c>
      <c r="X39" s="152">
        <f t="shared" si="15"/>
        <v>1.678032712781885E-13</v>
      </c>
      <c r="Y39" s="123" t="b">
        <f>ABS(X39)&lt;=ABS('General Settings'!$D$31)</f>
        <v>1</v>
      </c>
      <c r="AG39" s="139" t="b">
        <v>1</v>
      </c>
      <c r="AH39" s="72" t="str">
        <f>_xll.qlIMMNextCode(AH38,AG39)</f>
        <v>U9</v>
      </c>
      <c r="AI39" s="72" t="b">
        <f t="shared" si="10"/>
        <v>1</v>
      </c>
      <c r="AJ39" s="140" t="b">
        <f t="shared" si="11"/>
        <v>0</v>
      </c>
      <c r="AK39" s="72" t="e">
        <v>#N/A</v>
      </c>
      <c r="AL39" s="104" t="str">
        <v>USDAM3L7Y_Quote</v>
      </c>
    </row>
    <row r="40" spans="13:38" x14ac:dyDescent="0.2">
      <c r="M40" s="104" t="s">
        <v>136</v>
      </c>
      <c r="N40" s="104"/>
      <c r="O40" s="104" t="str">
        <v>Z7</v>
      </c>
      <c r="P40" s="104" t="str">
        <f t="shared" si="12"/>
        <v>USDFUT3MZ7_Quote</v>
      </c>
      <c r="Q40" s="157" t="str">
        <f t="shared" si="13"/>
        <v>USDFUT3MZ7ConvAdj_Quote</v>
      </c>
      <c r="R40" s="116">
        <f>_xll.qlInterestRateIndexFixingDate(Index3M,S40)</f>
        <v>43087</v>
      </c>
      <c r="S40" s="116">
        <f>_xll.qlIMMdate(O40)</f>
        <v>43089</v>
      </c>
      <c r="T40" s="116">
        <f>_xll.qlInterestRateIndexMaturity(Index3M,S40)</f>
        <v>43179</v>
      </c>
      <c r="U40" s="107">
        <f>_xll.qlIndexFixing(Index3M,R40,TRUE,_xll.ohTrigger(Trigger,Trigger3M))</f>
        <v>1.0337513712162405E-2</v>
      </c>
      <c r="V40" s="107">
        <f>(100-_xll.qlQuoteValue(P40,_xll.ohTrigger(Trigger,Trigger3M)))/100-_xll.qlQuoteValue(Q40,_xll.ohTrigger(Trigger,Trigger3M))</f>
        <v>1.0337513712162277E-2</v>
      </c>
      <c r="W40" s="104" t="b">
        <f t="shared" si="14"/>
        <v>1</v>
      </c>
      <c r="X40" s="152">
        <f t="shared" si="15"/>
        <v>1.2836953722228372E-16</v>
      </c>
      <c r="Y40" s="123" t="b">
        <f>ABS(X40)&lt;=ABS('General Settings'!$D$31)</f>
        <v>1</v>
      </c>
      <c r="AG40" s="139" t="b">
        <v>1</v>
      </c>
      <c r="AH40" s="72" t="str">
        <f>_xll.qlIMMNextCode(AH39,AG40)</f>
        <v>Z9</v>
      </c>
      <c r="AI40" s="72" t="b">
        <f t="shared" si="10"/>
        <v>1</v>
      </c>
      <c r="AJ40" s="140" t="b">
        <f t="shared" si="11"/>
        <v>0</v>
      </c>
      <c r="AK40" s="72" t="e">
        <v>#N/A</v>
      </c>
      <c r="AL40" s="104" t="str">
        <v>USDAM3L8Y_Quote</v>
      </c>
    </row>
    <row r="41" spans="13:38" x14ac:dyDescent="0.2">
      <c r="M41" s="104" t="s">
        <v>136</v>
      </c>
      <c r="N41" s="104"/>
      <c r="O41" s="104" t="str">
        <v>H8</v>
      </c>
      <c r="P41" s="104" t="str">
        <f t="shared" si="12"/>
        <v>USDFUT3MH8_Quote</v>
      </c>
      <c r="Q41" s="157" t="str">
        <f t="shared" si="13"/>
        <v>USDFUT3MH8ConvAdj_Quote</v>
      </c>
      <c r="R41" s="116">
        <f>_xll.qlInterestRateIndexFixingDate(Index3M,S41)</f>
        <v>43178</v>
      </c>
      <c r="S41" s="116">
        <f>_xll.qlIMMdate(O41)</f>
        <v>43180</v>
      </c>
      <c r="T41" s="116">
        <f>_xll.qlInterestRateIndexMaturity(Index3M,S41)</f>
        <v>43272</v>
      </c>
      <c r="U41" s="107">
        <f>_xll.qlIndexFixing(Index3M,R41,TRUE,_xll.ohTrigger(Trigger,Trigger3M))</f>
        <v>1.0625298521680083E-2</v>
      </c>
      <c r="V41" s="107">
        <f>(100-_xll.qlQuoteValue(P41,_xll.ohTrigger(Trigger,Trigger3M)))/100-_xll.qlQuoteValue(Q41,_xll.ohTrigger(Trigger,Trigger3M))</f>
        <v>1.0625298521750662E-2</v>
      </c>
      <c r="W41" s="104" t="b">
        <f t="shared" si="14"/>
        <v>1</v>
      </c>
      <c r="X41" s="152">
        <f t="shared" si="15"/>
        <v>-7.0578959343592373E-14</v>
      </c>
      <c r="Y41" s="123" t="b">
        <f>ABS(X41)&lt;=ABS('General Settings'!$D$31)</f>
        <v>1</v>
      </c>
      <c r="AG41" s="139" t="b">
        <v>1</v>
      </c>
      <c r="AH41" s="72" t="str">
        <f>_xll.qlIMMNextCode(AH40,AG41)</f>
        <v>H0</v>
      </c>
      <c r="AI41" s="72" t="b">
        <f t="shared" si="10"/>
        <v>1</v>
      </c>
      <c r="AJ41" s="140" t="b">
        <f t="shared" si="11"/>
        <v>0</v>
      </c>
      <c r="AK41" s="72" t="e">
        <v>#N/A</v>
      </c>
      <c r="AL41" s="104" t="str">
        <v>USDAM3L9Y_Quote</v>
      </c>
    </row>
    <row r="42" spans="13:38" x14ac:dyDescent="0.2">
      <c r="M42" s="104" t="s">
        <v>136</v>
      </c>
      <c r="N42" s="104"/>
      <c r="O42" s="104" t="str">
        <v>M8</v>
      </c>
      <c r="P42" s="104" t="str">
        <f t="shared" si="12"/>
        <v>USDFUT3MM8_Quote</v>
      </c>
      <c r="Q42" s="157" t="str">
        <f t="shared" si="13"/>
        <v>USDFUT3MM8ConvAdj_Quote</v>
      </c>
      <c r="R42" s="116">
        <f>_xll.qlInterestRateIndexFixingDate(Index3M,S42)</f>
        <v>43269</v>
      </c>
      <c r="S42" s="116">
        <f>_xll.qlIMMdate(O42)</f>
        <v>43271</v>
      </c>
      <c r="T42" s="116">
        <f>_xll.qlInterestRateIndexMaturity(Index3M,S42)</f>
        <v>43363</v>
      </c>
      <c r="U42" s="107">
        <f>_xll.qlIndexFixing(Index3M,R42,TRUE,_xll.ohTrigger(Trigger,Trigger3M))</f>
        <v>1.0961781040417616E-2</v>
      </c>
      <c r="V42" s="107">
        <f>(100-_xll.qlQuoteValue(P42,_xll.ohTrigger(Trigger,Trigger3M)))/100-_xll.qlQuoteValue(Q42,_xll.ohTrigger(Trigger,Trigger3M))</f>
        <v>1.0961781040417623E-2</v>
      </c>
      <c r="W42" s="104" t="b">
        <f t="shared" si="14"/>
        <v>1</v>
      </c>
      <c r="X42" s="152">
        <f t="shared" si="15"/>
        <v>0</v>
      </c>
      <c r="Y42" s="123" t="b">
        <f>ABS(X42)&lt;=ABS('General Settings'!$D$31)</f>
        <v>1</v>
      </c>
      <c r="AG42" s="139" t="b">
        <v>1</v>
      </c>
      <c r="AH42" s="72" t="str">
        <f>_xll.qlIMMNextCode(AH41,AG42)</f>
        <v>M0</v>
      </c>
      <c r="AI42" s="72" t="b">
        <f t="shared" si="10"/>
        <v>1</v>
      </c>
      <c r="AJ42" s="140" t="b">
        <f t="shared" si="11"/>
        <v>0</v>
      </c>
      <c r="AK42" s="72" t="e">
        <v>#N/A</v>
      </c>
      <c r="AL42" s="104" t="str">
        <v>USDAM3L10Y_Quote</v>
      </c>
    </row>
    <row r="43" spans="13:38" x14ac:dyDescent="0.2">
      <c r="M43" s="104" t="s">
        <v>136</v>
      </c>
      <c r="N43" s="104"/>
      <c r="O43" s="104" t="str">
        <v>U8</v>
      </c>
      <c r="P43" s="104" t="str">
        <f t="shared" si="12"/>
        <v>USDFUT3MU8_Quote</v>
      </c>
      <c r="Q43" s="157" t="str">
        <f t="shared" si="13"/>
        <v>USDFUT3MU8ConvAdj_Quote</v>
      </c>
      <c r="R43" s="116">
        <f>_xll.qlInterestRateIndexFixingDate(Index3M,S43)</f>
        <v>43360</v>
      </c>
      <c r="S43" s="116">
        <f>_xll.qlIMMdate(O43)</f>
        <v>43362</v>
      </c>
      <c r="T43" s="116">
        <f>_xll.qlInterestRateIndexMaturity(Index3M,S43)</f>
        <v>43453</v>
      </c>
      <c r="U43" s="107">
        <f>_xll.qlIndexFixing(Index3M,R43,TRUE,_xll.ohTrigger(Trigger,Trigger3M))</f>
        <v>1.101650662207714E-2</v>
      </c>
      <c r="V43" s="107">
        <f>(100-_xll.qlQuoteValue(P43,_xll.ohTrigger(Trigger,Trigger3M)))/100-_xll.qlQuoteValue(Q43,_xll.ohTrigger(Trigger,Trigger3M))</f>
        <v>1.1346942061665529E-2</v>
      </c>
      <c r="W43" s="104" t="b">
        <f t="shared" si="14"/>
        <v>1</v>
      </c>
      <c r="X43" s="152">
        <f t="shared" si="15"/>
        <v>-3.3043543958838871E-4</v>
      </c>
      <c r="Y43" s="60" t="b">
        <f>ABS(X43)&lt;=ABS('General Settings'!$D$31)</f>
        <v>0</v>
      </c>
      <c r="AG43" s="139" t="b">
        <v>1</v>
      </c>
      <c r="AH43" s="72" t="str">
        <f>_xll.qlIMMNextCode(AH42,AG43)</f>
        <v>U0</v>
      </c>
      <c r="AI43" s="72" t="b">
        <f t="shared" si="10"/>
        <v>1</v>
      </c>
      <c r="AJ43" s="140" t="b">
        <f t="shared" si="11"/>
        <v>0</v>
      </c>
      <c r="AK43" s="72" t="e">
        <v>#N/A</v>
      </c>
      <c r="AL43" s="104" t="str">
        <v>USDAM3L12Y_Quote</v>
      </c>
    </row>
    <row r="44" spans="13:38" x14ac:dyDescent="0.2">
      <c r="M44" s="104" t="s">
        <v>136</v>
      </c>
      <c r="N44" s="104"/>
      <c r="O44" s="104" t="str">
        <v>Z8</v>
      </c>
      <c r="P44" s="104" t="str">
        <f t="shared" si="12"/>
        <v>USDFUT3MZ8_Quote</v>
      </c>
      <c r="Q44" s="157" t="str">
        <f t="shared" si="13"/>
        <v>USDFUT3MZ8ConvAdj_Quote</v>
      </c>
      <c r="R44" s="116">
        <f>_xll.qlInterestRateIndexFixingDate(Index3M,S44)</f>
        <v>43451</v>
      </c>
      <c r="S44" s="116">
        <f>_xll.qlIMMdate(O44)</f>
        <v>43453</v>
      </c>
      <c r="T44" s="116">
        <f>_xll.qlInterestRateIndexMaturity(Index3M,S44)</f>
        <v>43543</v>
      </c>
      <c r="U44" s="107">
        <f>_xll.qlIndexFixing(Index3M,R44,TRUE,_xll.ohTrigger(Trigger,Trigger3M))</f>
        <v>1.1112482646946198E-2</v>
      </c>
      <c r="V44" s="107">
        <f>(100-_xll.qlQuoteValue(P44,_xll.ohTrigger(Trigger,Trigger3M)))/100-_xll.qlQuoteValue(Q44,_xll.ohTrigger(Trigger,Trigger3M))</f>
        <v>1.1780690910341061E-2</v>
      </c>
      <c r="W44" s="104" t="b">
        <f t="shared" si="14"/>
        <v>1</v>
      </c>
      <c r="X44" s="152">
        <f t="shared" si="15"/>
        <v>-6.6820826339486321E-4</v>
      </c>
      <c r="Y44" s="60" t="b">
        <f>ABS(X44)&lt;=ABS('General Settings'!$D$31)</f>
        <v>0</v>
      </c>
      <c r="AG44" s="139" t="b">
        <v>1</v>
      </c>
      <c r="AH44" s="72" t="str">
        <f>_xll.qlIMMNextCode(AH43,AG44)</f>
        <v>Z0</v>
      </c>
      <c r="AI44" s="72" t="b">
        <f t="shared" si="10"/>
        <v>1</v>
      </c>
      <c r="AJ44" s="140" t="b">
        <f t="shared" si="11"/>
        <v>0</v>
      </c>
      <c r="AK44" s="72" t="e">
        <v>#N/A</v>
      </c>
      <c r="AL44" s="104" t="str">
        <v>USDAM3L15Y_Quote</v>
      </c>
    </row>
    <row r="45" spans="13:38" x14ac:dyDescent="0.2">
      <c r="M45" s="104" t="s">
        <v>136</v>
      </c>
      <c r="N45" s="104"/>
      <c r="O45" s="104" t="str">
        <v>H9</v>
      </c>
      <c r="P45" s="104" t="str">
        <f t="shared" si="12"/>
        <v>USDFUT3MH9_Quote</v>
      </c>
      <c r="Q45" s="157" t="str">
        <f t="shared" si="13"/>
        <v>USDFUT3MH9ConvAdj_Quote</v>
      </c>
      <c r="R45" s="116">
        <f>_xll.qlInterestRateIndexFixingDate(Index3M,S45)</f>
        <v>43542</v>
      </c>
      <c r="S45" s="116">
        <f>_xll.qlIMMdate(O45)</f>
        <v>43544</v>
      </c>
      <c r="T45" s="116">
        <f>_xll.qlInterestRateIndexMaturity(Index3M,S45)</f>
        <v>43636</v>
      </c>
      <c r="U45" s="107">
        <f>_xll.qlIndexFixing(Index3M,R45,TRUE,_xll.ohTrigger(Trigger,Trigger3M))</f>
        <v>1.137694018483042E-2</v>
      </c>
      <c r="V45" s="107">
        <f>(100-_xll.qlQuoteValue(P45,_xll.ohTrigger(Trigger,Trigger3M)))/100-_xll.qlQuoteValue(Q45,_xll.ohTrigger(Trigger,Trigger3M))</f>
        <v>1.2062488705900485E-2</v>
      </c>
      <c r="W45" s="104" t="b">
        <f t="shared" si="14"/>
        <v>1</v>
      </c>
      <c r="X45" s="152">
        <f t="shared" si="15"/>
        <v>-6.8554852107006493E-4</v>
      </c>
      <c r="Y45" s="60" t="b">
        <f>ABS(X45)&lt;=ABS('General Settings'!$D$31)</f>
        <v>0</v>
      </c>
      <c r="AG45" s="139" t="b">
        <v>1</v>
      </c>
      <c r="AH45" s="72" t="str">
        <f>_xll.qlIMMNextCode(AH44,AG45)</f>
        <v>H1</v>
      </c>
      <c r="AI45" s="72" t="b">
        <f t="shared" si="10"/>
        <v>1</v>
      </c>
      <c r="AJ45" s="140" t="b">
        <f t="shared" si="11"/>
        <v>0</v>
      </c>
      <c r="AK45" s="72" t="e">
        <v>#N/A</v>
      </c>
      <c r="AL45" s="104" t="str">
        <v>USDAM3L20Y_Quote</v>
      </c>
    </row>
    <row r="46" spans="13:38" x14ac:dyDescent="0.2">
      <c r="M46" s="104" t="s">
        <v>136</v>
      </c>
      <c r="N46" s="104"/>
      <c r="O46" s="104" t="str">
        <v>M9</v>
      </c>
      <c r="P46" s="104" t="str">
        <f t="shared" si="12"/>
        <v>USDFUT3MM9_Quote</v>
      </c>
      <c r="Q46" s="157" t="str">
        <f t="shared" si="13"/>
        <v>USDFUT3MM9ConvAdj_Quote</v>
      </c>
      <c r="R46" s="116">
        <f>_xll.qlInterestRateIndexFixingDate(Index3M,S46)</f>
        <v>43633</v>
      </c>
      <c r="S46" s="116">
        <f>_xll.qlIMMdate(O46)</f>
        <v>43635</v>
      </c>
      <c r="T46" s="116">
        <f>_xll.qlInterestRateIndexMaturity(Index3M,S46)</f>
        <v>43727</v>
      </c>
      <c r="U46" s="107">
        <f>_xll.qlIndexFixing(Index3M,R46,TRUE,_xll.ohTrigger(Trigger,Trigger3M))</f>
        <v>1.179275763985794E-2</v>
      </c>
      <c r="V46" s="107">
        <f>(100-_xll.qlQuoteValue(P46,_xll.ohTrigger(Trigger,Trigger3M)))/100-_xll.qlQuoteValue(Q46,_xll.ohTrigger(Trigger,Trigger3M))</f>
        <v>1.2468256670929309E-2</v>
      </c>
      <c r="W46" s="104" t="b">
        <f t="shared" si="14"/>
        <v>1</v>
      </c>
      <c r="X46" s="152">
        <f t="shared" si="15"/>
        <v>-6.7549903107136898E-4</v>
      </c>
      <c r="Y46" s="60" t="b">
        <f>ABS(X46)&lt;=ABS('General Settings'!$D$31)</f>
        <v>0</v>
      </c>
      <c r="AG46" s="139" t="b">
        <v>1</v>
      </c>
      <c r="AH46" s="72" t="str">
        <f>_xll.qlIMMNextCode(AH45,AG46)</f>
        <v>M1</v>
      </c>
      <c r="AI46" s="72" t="b">
        <f t="shared" si="10"/>
        <v>1</v>
      </c>
      <c r="AJ46" s="140" t="b">
        <f t="shared" si="11"/>
        <v>0</v>
      </c>
      <c r="AK46" s="72" t="e">
        <v>#N/A</v>
      </c>
      <c r="AL46" s="104" t="str">
        <v>USDAM3L25Y_Quote</v>
      </c>
    </row>
    <row r="47" spans="13:38" x14ac:dyDescent="0.2">
      <c r="M47" s="104" t="s">
        <v>136</v>
      </c>
      <c r="N47" s="104"/>
      <c r="O47" s="104" t="str">
        <v>U9</v>
      </c>
      <c r="P47" s="104" t="str">
        <f t="shared" si="12"/>
        <v>USDFUT3MU9_Quote</v>
      </c>
      <c r="Q47" s="157" t="str">
        <f t="shared" si="13"/>
        <v>USDFUT3MU9ConvAdj_Quote</v>
      </c>
      <c r="R47" s="116">
        <f>_xll.qlInterestRateIndexFixingDate(Index3M,S47)</f>
        <v>43724</v>
      </c>
      <c r="S47" s="116">
        <f>_xll.qlIMMdate(O47)</f>
        <v>43726</v>
      </c>
      <c r="T47" s="116">
        <f>_xll.qlInterestRateIndexMaturity(Index3M,S47)</f>
        <v>43817</v>
      </c>
      <c r="U47" s="107">
        <f>_xll.qlIndexFixing(Index3M,R47,TRUE,_xll.ohTrigger(Trigger,Trigger3M))</f>
        <v>1.2238645049139641E-2</v>
      </c>
      <c r="V47" s="107">
        <f>(100-_xll.qlQuoteValue(P47,_xll.ohTrigger(Trigger,Trigger3M)))/100-_xll.qlQuoteValue(Q47,_xll.ohTrigger(Trigger,Trigger3M))</f>
        <v>1.2872904464052076E-2</v>
      </c>
      <c r="W47" s="104" t="b">
        <f t="shared" si="14"/>
        <v>1</v>
      </c>
      <c r="X47" s="152">
        <f t="shared" si="15"/>
        <v>-6.3425941491243414E-4</v>
      </c>
      <c r="Y47" s="60" t="b">
        <f>ABS(X47)&lt;=ABS('General Settings'!$D$31)</f>
        <v>0</v>
      </c>
      <c r="AG47" s="139" t="b">
        <v>1</v>
      </c>
      <c r="AH47" s="72" t="str">
        <f>_xll.qlIMMNextCode(AH46,AG47)</f>
        <v>U1</v>
      </c>
      <c r="AI47" s="72" t="b">
        <f t="shared" si="10"/>
        <v>1</v>
      </c>
      <c r="AJ47" s="140" t="b">
        <f t="shared" si="11"/>
        <v>0</v>
      </c>
      <c r="AK47" s="72" t="e">
        <v>#N/A</v>
      </c>
      <c r="AL47" s="104" t="str">
        <v>USDAM3L30Y_Quote</v>
      </c>
    </row>
    <row r="48" spans="13:38" x14ac:dyDescent="0.2">
      <c r="M48" s="104" t="s">
        <v>136</v>
      </c>
      <c r="N48" s="104"/>
      <c r="O48" s="104" t="str">
        <v>Z9</v>
      </c>
      <c r="P48" s="104" t="str">
        <f t="shared" si="12"/>
        <v>USDFUT3MZ9_Quote</v>
      </c>
      <c r="Q48" s="157" t="str">
        <f t="shared" si="13"/>
        <v>USDFUT3MZ9ConvAdj_Quote</v>
      </c>
      <c r="R48" s="116">
        <f>_xll.qlInterestRateIndexFixingDate(Index3M,S48)</f>
        <v>43815</v>
      </c>
      <c r="S48" s="116">
        <f>_xll.qlIMMdate(O48)</f>
        <v>43817</v>
      </c>
      <c r="T48" s="116">
        <f>_xll.qlInterestRateIndexMaturity(Index3M,S48)</f>
        <v>43908</v>
      </c>
      <c r="U48" s="107">
        <f>_xll.qlIndexFixing(Index3M,R48,TRUE,_xll.ohTrigger(Trigger,Trigger3M))</f>
        <v>1.2636188495283468E-2</v>
      </c>
      <c r="V48" s="107">
        <f>(100-_xll.qlQuoteValue(P48,_xll.ohTrigger(Trigger,Trigger3M)))/100-_xll.qlQuoteValue(Q48,_xll.ohTrigger(Trigger,Trigger3M))</f>
        <v>1.3351026672948666E-2</v>
      </c>
      <c r="W48" s="104" t="b">
        <f t="shared" si="14"/>
        <v>1</v>
      </c>
      <c r="X48" s="152">
        <f t="shared" si="15"/>
        <v>-7.1483817766519742E-4</v>
      </c>
      <c r="Y48" s="60" t="b">
        <f>ABS(X48)&lt;=ABS('General Settings'!$D$31)</f>
        <v>0</v>
      </c>
      <c r="AG48" s="139" t="b">
        <v>1</v>
      </c>
      <c r="AH48" s="72" t="str">
        <f>_xll.qlIMMNextCode(AH47,AG48)</f>
        <v>Z1</v>
      </c>
      <c r="AI48" s="72" t="b">
        <f t="shared" si="10"/>
        <v>1</v>
      </c>
      <c r="AJ48" s="140" t="b">
        <f t="shared" si="11"/>
        <v>0</v>
      </c>
      <c r="AK48" s="72" t="e">
        <v>#N/A</v>
      </c>
      <c r="AL48" s="104" t="str">
        <v>USDAM3L40Y_Quote</v>
      </c>
    </row>
    <row r="49" spans="13:38" x14ac:dyDescent="0.2">
      <c r="M49" s="104" t="s">
        <v>136</v>
      </c>
      <c r="N49" s="104"/>
      <c r="O49" s="104" t="str">
        <v>H0</v>
      </c>
      <c r="P49" s="104" t="str">
        <f t="shared" si="12"/>
        <v>USDFUT3MH0_Quote</v>
      </c>
      <c r="Q49" s="157" t="str">
        <f t="shared" si="13"/>
        <v>USDFUT3MH0ConvAdj_Quote</v>
      </c>
      <c r="R49" s="116">
        <f>_xll.qlInterestRateIndexFixingDate(Index3M,S49)</f>
        <v>43906</v>
      </c>
      <c r="S49" s="116">
        <f>_xll.qlIMMdate(O49)</f>
        <v>43908</v>
      </c>
      <c r="T49" s="116">
        <f>_xll.qlInterestRateIndexMaturity(Index3M,S49)</f>
        <v>44000</v>
      </c>
      <c r="U49" s="107">
        <f>_xll.qlIndexFixing(Index3M,R49,TRUE,_xll.ohTrigger(Trigger,Trigger3M))</f>
        <v>1.2982840065083517E-2</v>
      </c>
      <c r="V49" s="107">
        <f>(100-_xll.qlQuoteValue(P49,_xll.ohTrigger(Trigger,Trigger3M)))/100-_xll.qlQuoteValue(Q49,_xll.ohTrigger(Trigger,Trigger3M))</f>
        <v>1.3677616308071511E-2</v>
      </c>
      <c r="W49" s="104" t="b">
        <f t="shared" si="14"/>
        <v>1</v>
      </c>
      <c r="X49" s="152">
        <f t="shared" si="15"/>
        <v>-6.9477624298799369E-4</v>
      </c>
      <c r="Y49" s="60" t="b">
        <f>ABS(X49)&lt;=ABS('General Settings'!$D$31)</f>
        <v>0</v>
      </c>
      <c r="AG49" s="139" t="b">
        <v>1</v>
      </c>
      <c r="AH49" s="72" t="str">
        <f>_xll.qlIMMNextCode(AH48,AG49)</f>
        <v>H2</v>
      </c>
      <c r="AI49" s="72" t="b">
        <f t="shared" si="10"/>
        <v>1</v>
      </c>
      <c r="AJ49" s="140" t="b">
        <f t="shared" si="11"/>
        <v>0</v>
      </c>
      <c r="AK49" s="72" t="e">
        <v>#N/A</v>
      </c>
      <c r="AL49" s="104" t="str">
        <v>USDAM3L50Y_Quote</v>
      </c>
    </row>
    <row r="50" spans="13:38" x14ac:dyDescent="0.2">
      <c r="M50" s="104" t="s">
        <v>136</v>
      </c>
      <c r="N50" s="104"/>
      <c r="O50" s="104" t="str">
        <v>M0</v>
      </c>
      <c r="P50" s="104" t="str">
        <f t="shared" si="12"/>
        <v>USDFUT3MM0_Quote</v>
      </c>
      <c r="Q50" s="157" t="str">
        <f t="shared" si="13"/>
        <v>USDFUT3MM0ConvAdj_Quote</v>
      </c>
      <c r="R50" s="116">
        <f>_xll.qlInterestRateIndexFixingDate(Index3M,S50)</f>
        <v>43997</v>
      </c>
      <c r="S50" s="116">
        <f>_xll.qlIMMdate(O50)</f>
        <v>43999</v>
      </c>
      <c r="T50" s="116">
        <f>_xll.qlInterestRateIndexMaturity(Index3M,S50)</f>
        <v>44091</v>
      </c>
      <c r="U50" s="107">
        <f>_xll.qlIndexFixing(Index3M,R50,TRUE,_xll.ohTrigger(Trigger,Trigger3M))</f>
        <v>1.3278556666949298E-2</v>
      </c>
      <c r="V50" s="107">
        <f>(100-_xll.qlQuoteValue(P50,_xll.ohTrigger(Trigger,Trigger3M)))/100-_xll.qlQuoteValue(Q50,_xll.ohTrigger(Trigger,Trigger3M))</f>
        <v>1.4103191794854746E-2</v>
      </c>
      <c r="W50" s="104" t="b">
        <f t="shared" si="14"/>
        <v>1</v>
      </c>
      <c r="X50" s="152">
        <f t="shared" si="15"/>
        <v>-8.246351279054473E-4</v>
      </c>
      <c r="Y50" s="60" t="b">
        <f>ABS(X50)&lt;=ABS('General Settings'!$D$31)</f>
        <v>0</v>
      </c>
      <c r="AG50" s="139" t="b">
        <v>1</v>
      </c>
      <c r="AH50" s="72" t="str">
        <f>_xll.qlIMMNextCode(AH49,AG50)</f>
        <v>M2</v>
      </c>
      <c r="AI50" s="72" t="b">
        <f t="shared" si="10"/>
        <v>1</v>
      </c>
      <c r="AJ50" s="140" t="b">
        <f t="shared" si="11"/>
        <v>0</v>
      </c>
      <c r="AK50" s="72" t="e">
        <v>#N/A</v>
      </c>
      <c r="AL50" s="104" t="str">
        <v/>
      </c>
    </row>
    <row r="51" spans="13:38" x14ac:dyDescent="0.2">
      <c r="M51" s="104" t="s">
        <v>136</v>
      </c>
      <c r="N51" s="104"/>
      <c r="O51" s="104" t="str">
        <v>U0</v>
      </c>
      <c r="P51" s="104" t="str">
        <f t="shared" si="12"/>
        <v>USDFUT3MU0_Quote</v>
      </c>
      <c r="Q51" s="157" t="str">
        <f t="shared" si="13"/>
        <v>USDFUT3MU0ConvAdj_Quote</v>
      </c>
      <c r="R51" s="116">
        <f>_xll.qlInterestRateIndexFixingDate(Index3M,S51)</f>
        <v>44088</v>
      </c>
      <c r="S51" s="116">
        <f>_xll.qlIMMdate(O51)</f>
        <v>44090</v>
      </c>
      <c r="T51" s="116">
        <f>_xll.qlInterestRateIndexMaturity(Index3M,S51)</f>
        <v>44181</v>
      </c>
      <c r="U51" s="107">
        <f>_xll.qlIndexFixing(Index3M,R51,TRUE,_xll.ohTrigger(Trigger,Trigger3M))</f>
        <v>1.3579262454487494E-2</v>
      </c>
      <c r="V51" s="107">
        <f>(100-_xll.qlQuoteValue(P51,_xll.ohTrigger(Trigger,Trigger3M)))/100-_xll.qlQuoteValue(Q51,_xll.ohTrigger(Trigger,Trigger3M))</f>
        <v>1.4527835217213658E-2</v>
      </c>
      <c r="W51" s="104" t="b">
        <f t="shared" si="14"/>
        <v>1</v>
      </c>
      <c r="X51" s="152">
        <f t="shared" si="15"/>
        <v>-9.4857276272616343E-4</v>
      </c>
      <c r="Y51" s="60" t="b">
        <f>ABS(X51)&lt;=ABS('General Settings'!$D$31)</f>
        <v>0</v>
      </c>
      <c r="AG51" s="139" t="b">
        <v>1</v>
      </c>
      <c r="AH51" s="72" t="str">
        <f>_xll.qlIMMNextCode(AH50,AG51)</f>
        <v>U2</v>
      </c>
      <c r="AI51" s="72" t="b">
        <f t="shared" si="10"/>
        <v>1</v>
      </c>
      <c r="AJ51" s="140" t="b">
        <f t="shared" si="11"/>
        <v>0</v>
      </c>
      <c r="AK51" s="72" t="e">
        <v>#N/A</v>
      </c>
      <c r="AL51" s="104" t="str">
        <v/>
      </c>
    </row>
    <row r="52" spans="13:38" x14ac:dyDescent="0.2">
      <c r="M52" s="104" t="s">
        <v>136</v>
      </c>
      <c r="N52" s="104"/>
      <c r="O52" s="104" t="str">
        <v>Z0</v>
      </c>
      <c r="P52" s="104" t="str">
        <f t="shared" si="12"/>
        <v>USDFUT3MZ0_Quote</v>
      </c>
      <c r="Q52" s="157" t="str">
        <f t="shared" si="13"/>
        <v>USDFUT3MZ0ConvAdj_Quote</v>
      </c>
      <c r="R52" s="116">
        <f>_xll.qlInterestRateIndexFixingDate(Index3M,S52)</f>
        <v>44179</v>
      </c>
      <c r="S52" s="116">
        <f>_xll.qlIMMdate(O52)</f>
        <v>44181</v>
      </c>
      <c r="T52" s="116">
        <f>_xll.qlInterestRateIndexMaturity(Index3M,S52)</f>
        <v>44271</v>
      </c>
      <c r="U52" s="107">
        <f>_xll.qlIndexFixing(Index3M,R52,TRUE,_xll.ohTrigger(Trigger,Trigger3M))</f>
        <v>1.392723400638296E-2</v>
      </c>
      <c r="V52" s="107">
        <f>(100-_xll.qlQuoteValue(P52,_xll.ohTrigger(Trigger,Trigger3M)))/100-_xll.qlQuoteValue(Q52,_xll.ohTrigger(Trigger,Trigger3M))</f>
        <v>1.5001315309632713E-2</v>
      </c>
      <c r="W52" s="104" t="b">
        <f t="shared" si="14"/>
        <v>1</v>
      </c>
      <c r="X52" s="152">
        <f t="shared" si="15"/>
        <v>-1.0740813032497527E-3</v>
      </c>
      <c r="Y52" s="60" t="b">
        <f>ABS(X52)&lt;=ABS('General Settings'!$D$31)</f>
        <v>0</v>
      </c>
      <c r="AG52" s="139" t="b">
        <v>1</v>
      </c>
      <c r="AH52" s="72" t="str">
        <f>_xll.qlIMMNextCode(AH51,AG52)</f>
        <v>Z2</v>
      </c>
      <c r="AI52" s="72" t="b">
        <f t="shared" si="10"/>
        <v>1</v>
      </c>
      <c r="AJ52" s="140" t="b">
        <f t="shared" si="11"/>
        <v>0</v>
      </c>
      <c r="AK52" s="72" t="e">
        <v>#N/A</v>
      </c>
      <c r="AL52" s="104" t="str">
        <v/>
      </c>
    </row>
    <row r="53" spans="13:38" x14ac:dyDescent="0.2">
      <c r="M53" s="104" t="s">
        <v>136</v>
      </c>
      <c r="N53" s="104"/>
      <c r="O53" s="104" t="str">
        <v>H1</v>
      </c>
      <c r="P53" s="104" t="str">
        <f t="shared" si="12"/>
        <v>USDFUT3MH1_Quote</v>
      </c>
      <c r="Q53" s="157" t="str">
        <f t="shared" si="13"/>
        <v>USDFUT3MH1ConvAdj_Quote</v>
      </c>
      <c r="R53" s="116">
        <f>_xll.qlInterestRateIndexFixingDate(Index3M,S53)</f>
        <v>44270</v>
      </c>
      <c r="S53" s="116">
        <f>_xll.qlIMMdate(O53)</f>
        <v>44272</v>
      </c>
      <c r="T53" s="116">
        <f>_xll.qlInterestRateIndexMaturity(Index3M,S53)</f>
        <v>44364</v>
      </c>
      <c r="U53" s="107">
        <f>_xll.qlIndexFixing(Index3M,R53,TRUE,_xll.ohTrigger(Trigger,Trigger3M))</f>
        <v>1.4331397028443058E-2</v>
      </c>
      <c r="V53" s="107">
        <f>(100-_xll.qlQuoteValue(P53,_xll.ohTrigger(Trigger,Trigger3M)))/100-_xll.qlQuoteValue(Q53,_xll.ohTrigger(Trigger,Trigger3M))</f>
        <v>1.5422709368125353E-2</v>
      </c>
      <c r="W53" s="104" t="b">
        <f t="shared" si="14"/>
        <v>1</v>
      </c>
      <c r="X53" s="152">
        <f t="shared" si="15"/>
        <v>-1.091312339682295E-3</v>
      </c>
      <c r="Y53" s="60" t="b">
        <f>ABS(X53)&lt;=ABS('General Settings'!$D$31)</f>
        <v>0</v>
      </c>
      <c r="AG53" s="139" t="b">
        <v>1</v>
      </c>
      <c r="AH53" s="72" t="str">
        <f>_xll.qlIMMNextCode(AH52,AG53)</f>
        <v>H3</v>
      </c>
      <c r="AI53" s="72" t="b">
        <f t="shared" si="10"/>
        <v>1</v>
      </c>
      <c r="AJ53" s="140" t="b">
        <f t="shared" si="11"/>
        <v>0</v>
      </c>
      <c r="AK53" s="72" t="e">
        <v>#N/A</v>
      </c>
      <c r="AL53" s="104" t="str">
        <v/>
      </c>
    </row>
    <row r="54" spans="13:38" x14ac:dyDescent="0.2">
      <c r="M54" s="104" t="s">
        <v>136</v>
      </c>
      <c r="N54" s="104"/>
      <c r="O54" s="104" t="str">
        <v>M1</v>
      </c>
      <c r="P54" s="104" t="str">
        <f t="shared" si="12"/>
        <v>USDFUT3MM1_Quote</v>
      </c>
      <c r="Q54" s="157" t="str">
        <f t="shared" si="13"/>
        <v>USDFUT3MM1ConvAdj_Quote</v>
      </c>
      <c r="R54" s="116">
        <f>_xll.qlInterestRateIndexFixingDate(Index3M,S54)</f>
        <v>44361</v>
      </c>
      <c r="S54" s="116">
        <f>_xll.qlIMMdate(O54)</f>
        <v>44363</v>
      </c>
      <c r="T54" s="116">
        <f>_xll.qlInterestRateIndexMaturity(Index3M,S54)</f>
        <v>44455</v>
      </c>
      <c r="U54" s="107">
        <f>_xll.qlIndexFixing(Index3M,R54,TRUE,_xll.ohTrigger(Trigger,Trigger3M))</f>
        <v>1.4775840993427857E-2</v>
      </c>
      <c r="V54" s="107">
        <f>(100-_xll.qlQuoteValue(P54,_xll.ohTrigger(Trigger,Trigger3M)))/100-_xll.qlQuoteValue(Q54,_xll.ohTrigger(Trigger,Trigger3M))</f>
        <v>1.584357888388762E-2</v>
      </c>
      <c r="W54" s="104" t="b">
        <f t="shared" si="14"/>
        <v>1</v>
      </c>
      <c r="X54" s="152">
        <f t="shared" si="15"/>
        <v>-1.0677378904597624E-3</v>
      </c>
      <c r="Y54" s="60" t="b">
        <f>ABS(X54)&lt;=ABS('General Settings'!$D$31)</f>
        <v>0</v>
      </c>
      <c r="AG54" s="139" t="b">
        <v>1</v>
      </c>
      <c r="AH54" s="72" t="str">
        <f>_xll.qlIMMNextCode(AH53,AG54)</f>
        <v>M3</v>
      </c>
      <c r="AI54" s="72" t="b">
        <f t="shared" si="10"/>
        <v>1</v>
      </c>
      <c r="AJ54" s="140" t="b">
        <f t="shared" si="11"/>
        <v>0</v>
      </c>
      <c r="AK54" s="72" t="e">
        <v>#N/A</v>
      </c>
      <c r="AL54" s="104" t="str">
        <v/>
      </c>
    </row>
    <row r="55" spans="13:38" x14ac:dyDescent="0.2">
      <c r="M55" s="104" t="s">
        <v>136</v>
      </c>
      <c r="N55" s="104"/>
      <c r="O55" s="104" t="str">
        <v>U1</v>
      </c>
      <c r="P55" s="104" t="str">
        <f t="shared" si="12"/>
        <v>USDFUT3MU1_Quote</v>
      </c>
      <c r="Q55" s="157" t="str">
        <f t="shared" si="13"/>
        <v>USDFUT3MU1ConvAdj_Quote</v>
      </c>
      <c r="R55" s="116">
        <f>_xll.qlInterestRateIndexFixingDate(Index3M,S55)</f>
        <v>44452</v>
      </c>
      <c r="S55" s="116">
        <f>_xll.qlIMMdate(O55)</f>
        <v>44454</v>
      </c>
      <c r="T55" s="116">
        <f>_xll.qlInterestRateIndexMaturity(Index3M,S55)</f>
        <v>44545</v>
      </c>
      <c r="U55" s="107">
        <f>_xll.qlIndexFixing(Index3M,R55,TRUE,_xll.ohTrigger(Trigger,Trigger3M))</f>
        <v>1.520931457112791E-2</v>
      </c>
      <c r="V55" s="107">
        <f>(100-_xll.qlQuoteValue(P55,_xll.ohTrigger(Trigger,Trigger3M)))/100-_xll.qlQuoteValue(Q55,_xll.ohTrigger(Trigger,Trigger3M))</f>
        <v>1.6288691154159183E-2</v>
      </c>
      <c r="W55" s="104" t="b">
        <f t="shared" si="14"/>
        <v>1</v>
      </c>
      <c r="X55" s="152">
        <f t="shared" si="15"/>
        <v>-1.0793765830312725E-3</v>
      </c>
      <c r="Y55" s="60" t="b">
        <f>ABS(X55)&lt;=ABS('General Settings'!$D$31)</f>
        <v>0</v>
      </c>
      <c r="AG55" s="139" t="b">
        <v>1</v>
      </c>
      <c r="AH55" s="72" t="str">
        <f>_xll.qlIMMNextCode(AH54,AG55)</f>
        <v>U3</v>
      </c>
      <c r="AI55" s="72" t="b">
        <f t="shared" si="10"/>
        <v>1</v>
      </c>
      <c r="AJ55" s="140" t="b">
        <f t="shared" si="11"/>
        <v>0</v>
      </c>
      <c r="AK55" s="72" t="e">
        <v>#N/A</v>
      </c>
      <c r="AL55" s="104" t="str">
        <v/>
      </c>
    </row>
    <row r="56" spans="13:38" x14ac:dyDescent="0.2">
      <c r="M56" s="104" t="s">
        <v>136</v>
      </c>
      <c r="N56" s="104"/>
      <c r="O56" s="104" t="str">
        <v>Z1</v>
      </c>
      <c r="P56" s="104" t="str">
        <f t="shared" si="12"/>
        <v>USDFUT3MZ1_Quote</v>
      </c>
      <c r="Q56" s="157" t="str">
        <f t="shared" si="13"/>
        <v>USDFUT3MZ1ConvAdj_Quote</v>
      </c>
      <c r="R56" s="116">
        <f>_xll.qlInterestRateIndexFixingDate(Index3M,S56)</f>
        <v>44543</v>
      </c>
      <c r="S56" s="116">
        <f>_xll.qlIMMdate(O56)</f>
        <v>44545</v>
      </c>
      <c r="T56" s="116">
        <f>_xll.qlInterestRateIndexMaturity(Index3M,S56)</f>
        <v>44635</v>
      </c>
      <c r="U56" s="107">
        <f>_xll.qlIndexFixing(Index3M,R56,TRUE,_xll.ohTrigger(Trigger,Trigger3M))</f>
        <v>1.5594692661252907E-2</v>
      </c>
      <c r="V56" s="107">
        <f>(100-_xll.qlQuoteValue(P56,_xll.ohTrigger(Trigger,Trigger3M)))/100-_xll.qlQuoteValue(Q56,_xll.ohTrigger(Trigger,Trigger3M))</f>
        <v>1.6757753737719042E-2</v>
      </c>
      <c r="W56" s="104" t="b">
        <f t="shared" si="14"/>
        <v>1</v>
      </c>
      <c r="X56" s="152">
        <f t="shared" si="15"/>
        <v>-1.1630610764661355E-3</v>
      </c>
      <c r="Y56" s="60" t="b">
        <f>ABS(X56)&lt;=ABS('General Settings'!$D$31)</f>
        <v>0</v>
      </c>
      <c r="AG56" s="139" t="b">
        <v>1</v>
      </c>
      <c r="AH56" s="72" t="str">
        <f>_xll.qlIMMNextCode(AH55,AG56)</f>
        <v>Z3</v>
      </c>
      <c r="AI56" s="72" t="b">
        <f t="shared" si="10"/>
        <v>1</v>
      </c>
      <c r="AJ56" s="140" t="b">
        <f t="shared" si="11"/>
        <v>0</v>
      </c>
      <c r="AK56" s="72" t="e">
        <v>#N/A</v>
      </c>
      <c r="AL56" s="104" t="str">
        <v/>
      </c>
    </row>
    <row r="57" spans="13:38" x14ac:dyDescent="0.2">
      <c r="M57" s="104" t="s">
        <v>136</v>
      </c>
      <c r="N57" s="104"/>
      <c r="O57" s="104" t="str">
        <v>H2</v>
      </c>
      <c r="P57" s="104" t="str">
        <f t="shared" si="12"/>
        <v>USDFUT3MH2_Quote</v>
      </c>
      <c r="Q57" s="157" t="str">
        <f t="shared" si="13"/>
        <v>USDFUT3MH2ConvAdj_Quote</v>
      </c>
      <c r="R57" s="116">
        <f>_xll.qlInterestRateIndexFixingDate(Index3M,S57)</f>
        <v>44634</v>
      </c>
      <c r="S57" s="116">
        <f>_xll.qlIMMdate(O57)</f>
        <v>44636</v>
      </c>
      <c r="T57" s="116">
        <f>_xll.qlInterestRateIndexMaturity(Index3M,S57)</f>
        <v>44728</v>
      </c>
      <c r="U57" s="107">
        <f>_xll.qlIndexFixing(Index3M,R57,TRUE,_xll.ohTrigger(Trigger,Trigger3M))</f>
        <v>1.5937047573902473E-2</v>
      </c>
      <c r="V57" s="107">
        <f>(100-_xll.qlQuoteValue(P57,_xll.ohTrigger(Trigger,Trigger3M)))/100-_xll.qlQuoteValue(Q57,_xll.ohTrigger(Trigger,Trigger3M))</f>
        <v>1.7099671668346767E-2</v>
      </c>
      <c r="W57" s="104" t="b">
        <f t="shared" si="14"/>
        <v>1</v>
      </c>
      <c r="X57" s="152">
        <f t="shared" si="15"/>
        <v>-1.1626240944442937E-3</v>
      </c>
      <c r="Y57" s="60" t="b">
        <f>ABS(X57)&lt;=ABS('General Settings'!$D$31)</f>
        <v>0</v>
      </c>
      <c r="AG57" s="139" t="b">
        <v>1</v>
      </c>
      <c r="AH57" s="72" t="str">
        <f>_xll.qlIMMNextCode(AH56,AG57)</f>
        <v>H4</v>
      </c>
      <c r="AI57" s="72" t="b">
        <f t="shared" si="10"/>
        <v>1</v>
      </c>
      <c r="AJ57" s="140" t="b">
        <f t="shared" si="11"/>
        <v>0</v>
      </c>
      <c r="AK57" s="72" t="e">
        <v>#N/A</v>
      </c>
      <c r="AL57" s="104" t="str">
        <v/>
      </c>
    </row>
    <row r="58" spans="13:38" x14ac:dyDescent="0.2">
      <c r="M58" s="104" t="s">
        <v>136</v>
      </c>
      <c r="N58" s="104"/>
      <c r="O58" s="104" t="str">
        <v>M2</v>
      </c>
      <c r="P58" s="104" t="str">
        <f t="shared" si="12"/>
        <v>USDFUT3MM2_Quote</v>
      </c>
      <c r="Q58" s="157" t="str">
        <f t="shared" si="13"/>
        <v>USDFUT3MM2ConvAdj_Quote</v>
      </c>
      <c r="R58" s="116">
        <f>_xll.qlInterestRateIndexFixingDate(Index3M,S58)</f>
        <v>44725</v>
      </c>
      <c r="S58" s="116">
        <f>_xll.qlIMMdate(O58)</f>
        <v>44727</v>
      </c>
      <c r="T58" s="116">
        <f>_xll.qlInterestRateIndexMaturity(Index3M,S58)</f>
        <v>44819</v>
      </c>
      <c r="U58" s="107">
        <f>_xll.qlIndexFixing(Index3M,R58,TRUE,_xll.ohTrigger(Trigger,Trigger3M))</f>
        <v>1.6227154920249058E-2</v>
      </c>
      <c r="V58" s="107">
        <f>(100-_xll.qlQuoteValue(P58,_xll.ohTrigger(Trigger,Trigger3M)))/100-_xll.qlQuoteValue(Q58,_xll.ohTrigger(Trigger,Trigger3M))</f>
        <v>1.7466294128294875E-2</v>
      </c>
      <c r="W58" s="104" t="b">
        <f t="shared" si="14"/>
        <v>1</v>
      </c>
      <c r="X58" s="152">
        <f t="shared" si="15"/>
        <v>-1.2391392080458169E-3</v>
      </c>
      <c r="Y58" s="60" t="b">
        <f>ABS(X58)&lt;=ABS('General Settings'!$D$31)</f>
        <v>0</v>
      </c>
      <c r="AG58" s="139" t="b">
        <v>1</v>
      </c>
      <c r="AH58" s="72" t="str">
        <f>_xll.qlIMMNextCode(AH57,AG58)</f>
        <v>M4</v>
      </c>
      <c r="AI58" s="72" t="b">
        <f t="shared" si="10"/>
        <v>1</v>
      </c>
      <c r="AJ58" s="140" t="b">
        <f t="shared" si="11"/>
        <v>0</v>
      </c>
      <c r="AK58" s="72" t="e">
        <v>#N/A</v>
      </c>
      <c r="AL58" s="104" t="str">
        <v/>
      </c>
    </row>
    <row r="59" spans="13:38" x14ac:dyDescent="0.2">
      <c r="M59" s="104" t="s">
        <v>136</v>
      </c>
      <c r="N59" s="104"/>
      <c r="O59" s="104" t="str">
        <v>U2</v>
      </c>
      <c r="P59" s="104" t="str">
        <f t="shared" si="12"/>
        <v>USDFUT3MU2_Quote</v>
      </c>
      <c r="Q59" s="157" t="str">
        <f t="shared" si="13"/>
        <v>USDFUT3MU2ConvAdj_Quote</v>
      </c>
      <c r="R59" s="116">
        <f>_xll.qlInterestRateIndexFixingDate(Index3M,S59)</f>
        <v>44823</v>
      </c>
      <c r="S59" s="116">
        <f>_xll.qlIMMdate(O59)</f>
        <v>44825</v>
      </c>
      <c r="T59" s="116">
        <f>_xll.qlInterestRateIndexMaturity(Index3M,S59)</f>
        <v>44916</v>
      </c>
      <c r="U59" s="107">
        <f>_xll.qlIndexFixing(Index3M,R59,TRUE,_xll.ohTrigger(Trigger,Trigger3M))</f>
        <v>1.6517649731831265E-2</v>
      </c>
      <c r="V59" s="107">
        <f>(100-_xll.qlQuoteValue(P59,_xll.ohTrigger(Trigger,Trigger3M)))/100-_xll.qlQuoteValue(Q59,_xll.ohTrigger(Trigger,Trigger3M))</f>
        <v>1.7804652613440119E-2</v>
      </c>
      <c r="W59" s="104" t="b">
        <f t="shared" si="14"/>
        <v>1</v>
      </c>
      <c r="X59" s="152">
        <f t="shared" si="15"/>
        <v>-1.2870028816088543E-3</v>
      </c>
      <c r="Y59" s="60" t="b">
        <f>ABS(X59)&lt;=ABS('General Settings'!$D$31)</f>
        <v>0</v>
      </c>
      <c r="AG59" s="141" t="b">
        <v>1</v>
      </c>
      <c r="AH59" s="142" t="str">
        <f>_xll.qlIMMNextCode(AH58,AG59)</f>
        <v>U4</v>
      </c>
      <c r="AI59" s="142" t="b">
        <f t="shared" si="10"/>
        <v>1</v>
      </c>
      <c r="AJ59" s="143" t="b">
        <f t="shared" si="11"/>
        <v>0</v>
      </c>
      <c r="AK59" s="72" t="e">
        <v>#N/A</v>
      </c>
      <c r="AL59" s="104" t="str">
        <v/>
      </c>
    </row>
    <row r="60" spans="13:38" x14ac:dyDescent="0.2">
      <c r="M60" s="104" t="s">
        <v>136</v>
      </c>
      <c r="N60" s="104"/>
      <c r="O60" s="104" t="str">
        <v>Z2</v>
      </c>
      <c r="P60" s="104" t="str">
        <f t="shared" si="12"/>
        <v>USDFUT3MZ2_Quote</v>
      </c>
      <c r="Q60" s="157" t="str">
        <f t="shared" si="13"/>
        <v>USDFUT3MZ2ConvAdj_Quote</v>
      </c>
      <c r="R60" s="116">
        <f>_xll.qlInterestRateIndexFixingDate(Index3M,S60)</f>
        <v>44914</v>
      </c>
      <c r="S60" s="116">
        <f>_xll.qlIMMdate(O60)</f>
        <v>44916</v>
      </c>
      <c r="T60" s="116">
        <f>_xll.qlInterestRateIndexMaturity(Index3M,S60)</f>
        <v>45006</v>
      </c>
      <c r="U60" s="107">
        <f>_xll.qlIndexFixing(Index3M,R60,TRUE,_xll.ohTrigger(Trigger,Trigger3M))</f>
        <v>1.6791043796989591E-2</v>
      </c>
      <c r="V60" s="107">
        <f>(100-_xll.qlQuoteValue(P60,_xll.ohTrigger(Trigger,Trigger3M)))/100-_xll.qlQuoteValue(Q60,_xll.ohTrigger(Trigger,Trigger3M))</f>
        <v>1.8144677952423777E-2</v>
      </c>
      <c r="W60" s="104" t="b">
        <f t="shared" si="14"/>
        <v>1</v>
      </c>
      <c r="X60" s="152">
        <f t="shared" si="15"/>
        <v>-1.3536341554341857E-3</v>
      </c>
      <c r="Y60" s="60" t="b">
        <f>ABS(X60)&lt;=ABS('General Settings'!$D$31)</f>
        <v>0</v>
      </c>
      <c r="AK60" s="72" t="e">
        <v>#N/A</v>
      </c>
      <c r="AL60" s="104" t="str">
        <v/>
      </c>
    </row>
    <row r="61" spans="13:38" x14ac:dyDescent="0.2">
      <c r="M61" s="104" t="s">
        <v>136</v>
      </c>
      <c r="N61" s="104"/>
      <c r="O61" s="104" t="str">
        <v>H3</v>
      </c>
      <c r="P61" s="104" t="str">
        <f t="shared" si="12"/>
        <v>USDFUT3MH3_Quote</v>
      </c>
      <c r="Q61" s="157" t="str">
        <f t="shared" si="13"/>
        <v>USDFUT3MH3ConvAdj_Quote</v>
      </c>
      <c r="R61" s="116">
        <f>_xll.qlInterestRateIndexFixingDate(Index3M,S61)</f>
        <v>44998</v>
      </c>
      <c r="S61" s="116">
        <f>_xll.qlIMMdate(O61)</f>
        <v>45000</v>
      </c>
      <c r="T61" s="116">
        <f>_xll.qlInterestRateIndexMaturity(Index3M,S61)</f>
        <v>45092</v>
      </c>
      <c r="U61" s="107">
        <f>_xll.qlIndexFixing(Index3M,R61,TRUE,_xll.ohTrigger(Trigger,Trigger3M))</f>
        <v>1.7052820916798897E-2</v>
      </c>
      <c r="V61" s="107">
        <f>(100-_xll.qlQuoteValue(P61,_xll.ohTrigger(Trigger,Trigger3M)))/100-_xll.qlQuoteValue(Q61,_xll.ohTrigger(Trigger,Trigger3M))</f>
        <v>1.8385317516131101E-2</v>
      </c>
      <c r="W61" s="104" t="b">
        <f t="shared" si="14"/>
        <v>1</v>
      </c>
      <c r="X61" s="152">
        <f t="shared" si="15"/>
        <v>-1.3324965993322044E-3</v>
      </c>
      <c r="Y61" s="60" t="b">
        <f>ABS(X61)&lt;=ABS('General Settings'!$D$31)</f>
        <v>0</v>
      </c>
      <c r="AK61" s="72" t="e">
        <v>#N/A</v>
      </c>
      <c r="AL61" s="104" t="str">
        <v/>
      </c>
    </row>
    <row r="62" spans="13:38" x14ac:dyDescent="0.2">
      <c r="M62" s="104" t="s">
        <v>136</v>
      </c>
      <c r="N62" s="104"/>
      <c r="O62" s="104" t="str">
        <v>M3</v>
      </c>
      <c r="P62" s="104" t="str">
        <f t="shared" si="12"/>
        <v>USDFUT3MM3_Quote</v>
      </c>
      <c r="Q62" s="157" t="str">
        <f t="shared" si="13"/>
        <v>USDFUT3MM3ConvAdj_Quote</v>
      </c>
      <c r="R62" s="116">
        <f>_xll.qlInterestRateIndexFixingDate(Index3M,S62)</f>
        <v>45096</v>
      </c>
      <c r="S62" s="116">
        <f>_xll.qlIMMdate(O62)</f>
        <v>45098</v>
      </c>
      <c r="T62" s="116">
        <f>_xll.qlInterestRateIndexMaturity(Index3M,S62)</f>
        <v>45190</v>
      </c>
      <c r="U62" s="107">
        <f>_xll.qlIndexFixing(Index3M,R62,TRUE,_xll.ohTrigger(Trigger,Trigger3M))</f>
        <v>1.7356539378321299E-2</v>
      </c>
      <c r="V62" s="107">
        <f>(100-_xll.qlQuoteValue(P62,_xll.ohTrigger(Trigger,Trigger3M)))/100-_xll.qlQuoteValue(Q62,_xll.ohTrigger(Trigger,Trigger3M))</f>
        <v>1.8720222938830626E-2</v>
      </c>
      <c r="W62" s="104" t="b">
        <f t="shared" si="14"/>
        <v>1</v>
      </c>
      <c r="X62" s="152">
        <f t="shared" si="15"/>
        <v>-1.3636835605093274E-3</v>
      </c>
      <c r="Y62" s="60" t="b">
        <f>ABS(X62)&lt;=ABS('General Settings'!$D$31)</f>
        <v>0</v>
      </c>
      <c r="AK62" s="72" t="e">
        <v>#N/A</v>
      </c>
      <c r="AL62" s="104" t="str">
        <v/>
      </c>
    </row>
    <row r="63" spans="13:38" x14ac:dyDescent="0.2">
      <c r="M63" s="104" t="s">
        <v>136</v>
      </c>
      <c r="N63" s="104"/>
      <c r="O63" s="104" t="str">
        <v>U3</v>
      </c>
      <c r="P63" s="104" t="str">
        <f t="shared" si="12"/>
        <v>USDFUT3MU3_Quote</v>
      </c>
      <c r="Q63" s="157" t="str">
        <f t="shared" si="13"/>
        <v>USDFUT3MU3ConvAdj_Quote</v>
      </c>
      <c r="R63" s="116">
        <f>_xll.qlInterestRateIndexFixingDate(Index3M,S63)</f>
        <v>45187</v>
      </c>
      <c r="S63" s="116">
        <f>_xll.qlIMMdate(O63)</f>
        <v>45189</v>
      </c>
      <c r="T63" s="116">
        <f>_xll.qlInterestRateIndexMaturity(Index3M,S63)</f>
        <v>45280</v>
      </c>
      <c r="U63" s="107">
        <f>_xll.qlIndexFixing(Index3M,R63,TRUE,_xll.ohTrigger(Trigger,Trigger3M))</f>
        <v>1.7617041045327606E-2</v>
      </c>
      <c r="V63" s="107">
        <f>(100-_xll.qlQuoteValue(P63,_xll.ohTrigger(Trigger,Trigger3M)))/100-_xll.qlQuoteValue(Q63,_xll.ohTrigger(Trigger,Trigger3M))</f>
        <v>1.8957542226151636E-2</v>
      </c>
      <c r="W63" s="104" t="b">
        <f t="shared" si="14"/>
        <v>1</v>
      </c>
      <c r="X63" s="152">
        <f t="shared" si="15"/>
        <v>-1.3405011808240302E-3</v>
      </c>
      <c r="Y63" s="60" t="b">
        <f>ABS(X63)&lt;=ABS('General Settings'!$D$31)</f>
        <v>0</v>
      </c>
      <c r="AK63" s="72" t="e">
        <v>#N/A</v>
      </c>
      <c r="AL63" s="104" t="str">
        <v/>
      </c>
    </row>
    <row r="64" spans="13:38" x14ac:dyDescent="0.2">
      <c r="M64" s="104" t="s">
        <v>136</v>
      </c>
      <c r="N64" s="104"/>
      <c r="O64" s="104" t="str">
        <v>Z3</v>
      </c>
      <c r="P64" s="104" t="str">
        <f t="shared" si="12"/>
        <v>USDFUT3MZ3_Quote</v>
      </c>
      <c r="Q64" s="157" t="str">
        <f t="shared" si="13"/>
        <v>USDFUT3MZ3ConvAdj_Quote</v>
      </c>
      <c r="R64" s="116">
        <f>_xll.qlInterestRateIndexFixingDate(Index3M,S64)</f>
        <v>45278</v>
      </c>
      <c r="S64" s="116">
        <f>_xll.qlIMMdate(O64)</f>
        <v>45280</v>
      </c>
      <c r="T64" s="116">
        <f>_xll.qlInterestRateIndexMaturity(Index3M,S64)</f>
        <v>45371</v>
      </c>
      <c r="U64" s="107">
        <f>_xll.qlIndexFixing(Index3M,R64,TRUE,_xll.ohTrigger(Trigger,Trigger3M))</f>
        <v>1.7844302897409327E-2</v>
      </c>
      <c r="V64" s="107">
        <f>(100-_xll.qlQuoteValue(P64,_xll.ohTrigger(Trigger,Trigger3M)))/100-_xll.qlQuoteValue(Q64,_xll.ohTrigger(Trigger,Trigger3M))</f>
        <v>1.9293526989859953E-2</v>
      </c>
      <c r="W64" s="104" t="b">
        <f t="shared" si="14"/>
        <v>1</v>
      </c>
      <c r="X64" s="152">
        <f t="shared" si="15"/>
        <v>-1.449224092450626E-3</v>
      </c>
      <c r="Y64" s="60" t="b">
        <f>ABS(X64)&lt;=ABS('General Settings'!$D$31)</f>
        <v>0</v>
      </c>
      <c r="AK64" s="72" t="e">
        <v>#N/A</v>
      </c>
      <c r="AL64" s="104" t="str">
        <v/>
      </c>
    </row>
    <row r="65" spans="10:38" x14ac:dyDescent="0.2">
      <c r="M65" s="104" t="s">
        <v>136</v>
      </c>
      <c r="N65" s="104"/>
      <c r="O65" s="104" t="str">
        <v>H4</v>
      </c>
      <c r="P65" s="104" t="str">
        <f t="shared" si="12"/>
        <v>USDFUT3MH4_Quote</v>
      </c>
      <c r="Q65" s="157" t="str">
        <f t="shared" si="13"/>
        <v>USDFUT3MH4ConvAdj_Quote</v>
      </c>
      <c r="R65" s="116">
        <f>_xll.qlInterestRateIndexFixingDate(Index3M,S65)</f>
        <v>45369</v>
      </c>
      <c r="S65" s="116">
        <f>_xll.qlIMMdate(O65)</f>
        <v>45371</v>
      </c>
      <c r="T65" s="116">
        <f>_xll.qlInterestRateIndexMaturity(Index3M,S65)</f>
        <v>45463</v>
      </c>
      <c r="U65" s="107">
        <f>_xll.qlIndexFixing(Index3M,R65,TRUE,_xll.ohTrigger(Trigger,Trigger3M))</f>
        <v>1.8037455132068676E-2</v>
      </c>
      <c r="V65" s="107" t="e">
        <f>(100-_xll.qlQuoteValue(P65,_xll.ohTrigger(Trigger,Trigger3M)))/100-_xll.qlQuoteValue(Q65,_xll.ohTrigger(Trigger,Trigger3M))</f>
        <v>#NUM!</v>
      </c>
      <c r="W65" s="104" t="b">
        <f t="shared" si="14"/>
        <v>0</v>
      </c>
      <c r="X65" s="152" t="e">
        <f t="shared" si="15"/>
        <v>#NUM!</v>
      </c>
      <c r="Y65" s="60" t="e">
        <f>ABS(X65)&lt;=ABS('General Settings'!$D$31)</f>
        <v>#NUM!</v>
      </c>
      <c r="AK65" s="72" t="e">
        <v>#N/A</v>
      </c>
      <c r="AL65" s="104" t="str">
        <v/>
      </c>
    </row>
    <row r="66" spans="10:38" x14ac:dyDescent="0.2">
      <c r="M66" s="104" t="s">
        <v>136</v>
      </c>
      <c r="N66" s="104"/>
      <c r="O66" s="104" t="str">
        <v>M4</v>
      </c>
      <c r="P66" s="104" t="str">
        <f t="shared" si="12"/>
        <v>USDFUT3MM4_Quote</v>
      </c>
      <c r="Q66" s="157" t="str">
        <f t="shared" si="13"/>
        <v>USDFUT3MM4ConvAdj_Quote</v>
      </c>
      <c r="R66" s="116">
        <f>_xll.qlInterestRateIndexFixingDate(Index3M,S66)</f>
        <v>45460</v>
      </c>
      <c r="S66" s="116">
        <f>_xll.qlIMMdate(O66)</f>
        <v>45462</v>
      </c>
      <c r="T66" s="116">
        <f>_xll.qlInterestRateIndexMaturity(Index3M,S66)</f>
        <v>45554</v>
      </c>
      <c r="U66" s="107">
        <f>_xll.qlIndexFixing(Index3M,R66,TRUE,_xll.ohTrigger(Trigger,Trigger3M))</f>
        <v>1.8196439652449506E-2</v>
      </c>
      <c r="V66" s="107" t="e">
        <f>(100-_xll.qlQuoteValue(P66,_xll.ohTrigger(Trigger,Trigger3M)))/100-_xll.qlQuoteValue(Q66,_xll.ohTrigger(Trigger,Trigger3M))</f>
        <v>#NUM!</v>
      </c>
      <c r="W66" s="104" t="b">
        <f t="shared" si="14"/>
        <v>0</v>
      </c>
      <c r="X66" s="152" t="e">
        <f t="shared" si="15"/>
        <v>#NUM!</v>
      </c>
      <c r="Y66" s="60" t="e">
        <f>ABS(X66)&lt;=ABS('General Settings'!$D$31)</f>
        <v>#NUM!</v>
      </c>
      <c r="AK66" s="72" t="e">
        <v>#N/A</v>
      </c>
      <c r="AL66" s="104" t="str">
        <v/>
      </c>
    </row>
    <row r="67" spans="10:38" x14ac:dyDescent="0.2">
      <c r="M67" s="105" t="s">
        <v>136</v>
      </c>
      <c r="N67" s="105"/>
      <c r="O67" s="105" t="str">
        <v>U4</v>
      </c>
      <c r="P67" s="105" t="str">
        <f t="shared" si="12"/>
        <v>USDFUT3MU4_Quote</v>
      </c>
      <c r="Q67" s="158" t="str">
        <f t="shared" si="13"/>
        <v>USDFUT3MU4ConvAdj_Quote</v>
      </c>
      <c r="R67" s="117">
        <f>_xll.qlInterestRateIndexFixingDate(Index3M,S67)</f>
        <v>45551</v>
      </c>
      <c r="S67" s="117">
        <f>_xll.qlIMMdate(O67)</f>
        <v>45553</v>
      </c>
      <c r="T67" s="117">
        <f>_xll.qlInterestRateIndexMaturity(Index3M,S67)</f>
        <v>45644</v>
      </c>
      <c r="U67" s="108">
        <f>_xll.qlIndexFixing(Index3M,R67,TRUE,_xll.ohTrigger(Trigger,Trigger3M))</f>
        <v>1.8357335533287267E-2</v>
      </c>
      <c r="V67" s="108" t="e">
        <f>(100-_xll.qlQuoteValue(P67,_xll.ohTrigger(Trigger,Trigger3M)))/100-_xll.qlQuoteValue(Q67,_xll.ohTrigger(Trigger,Trigger3M))</f>
        <v>#NUM!</v>
      </c>
      <c r="W67" s="105" t="b">
        <f t="shared" si="14"/>
        <v>0</v>
      </c>
      <c r="X67" s="154" t="e">
        <f t="shared" si="15"/>
        <v>#NUM!</v>
      </c>
      <c r="Y67" s="61" t="e">
        <f>ABS(X67)&lt;=ABS('General Settings'!$D$31)</f>
        <v>#NUM!</v>
      </c>
      <c r="AK67" s="72" t="e">
        <v>#N/A</v>
      </c>
      <c r="AL67" s="104" t="str">
        <v/>
      </c>
    </row>
    <row r="68" spans="10:38" x14ac:dyDescent="0.2">
      <c r="M68" s="104" t="s">
        <v>137</v>
      </c>
      <c r="N68" s="104"/>
      <c r="O68" s="104" t="str">
        <f t="array" ref="O68:O71">_xll.ohFilter(AH23:AH59,AJ23:AJ59)</f>
        <v>Q6</v>
      </c>
      <c r="P68" s="104" t="str">
        <f t="shared" si="12"/>
        <v>USDFUT3MQ6_Quote</v>
      </c>
      <c r="Q68" s="157" t="str">
        <f t="shared" si="13"/>
        <v>USDFUT3MQ6ConvAdj_Quote</v>
      </c>
      <c r="R68" s="116">
        <f>_xll.qlInterestRateIndexFixingDate(Index3M,S68)</f>
        <v>42597</v>
      </c>
      <c r="S68" s="116">
        <f>_xll.qlIMMdate(O68)</f>
        <v>42599</v>
      </c>
      <c r="T68" s="116">
        <f>_xll.qlInterestRateIndexMaturity(Index3M,S68)</f>
        <v>42691</v>
      </c>
      <c r="U68" s="107">
        <f>_xll.qlIndexFixing(Index3M,R68,TRUE,_xll.ohTrigger(Trigger,Trigger3M))</f>
        <v>7.3868610497407347E-3</v>
      </c>
      <c r="V68" s="107">
        <f>(100-_xll.qlQuoteValue(P68,_xll.ohTrigger(Trigger,Trigger3M)))/100-_xll.qlQuoteValue(Q68,_xll.ohTrigger(Trigger,Trigger3M))</f>
        <v>7.3868610513867748E-3</v>
      </c>
      <c r="W68" s="104" t="b">
        <f t="shared" si="14"/>
        <v>1</v>
      </c>
      <c r="X68" s="152">
        <f t="shared" si="15"/>
        <v>-1.6460400750761828E-12</v>
      </c>
      <c r="Y68" s="125" t="b">
        <f>ABS(X68)&lt;=ABS('General Settings'!$D$31)</f>
        <v>1</v>
      </c>
      <c r="AK68" s="72" t="e">
        <f t="array" ref="AK68:AK71">NA()</f>
        <v>#N/A</v>
      </c>
      <c r="AL68" s="104" t="str">
        <v/>
      </c>
    </row>
    <row r="69" spans="10:38" x14ac:dyDescent="0.2">
      <c r="M69" s="104" t="s">
        <v>137</v>
      </c>
      <c r="N69" s="104"/>
      <c r="O69" s="104" t="str">
        <v>V6</v>
      </c>
      <c r="P69" s="104" t="str">
        <f t="shared" si="12"/>
        <v>USDFUT3MV6_Quote</v>
      </c>
      <c r="Q69" s="157" t="str">
        <f t="shared" si="13"/>
        <v>USDFUT3MV6ConvAdj_Quote</v>
      </c>
      <c r="R69" s="116">
        <f>_xll.qlInterestRateIndexFixingDate(Index3M,S69)</f>
        <v>42660</v>
      </c>
      <c r="S69" s="116">
        <f>_xll.qlIMMdate(O69)</f>
        <v>42662</v>
      </c>
      <c r="T69" s="116">
        <f>_xll.qlInterestRateIndexMaturity(Index3M,S69)</f>
        <v>42754</v>
      </c>
      <c r="U69" s="107">
        <f>_xll.qlIndexFixing(Index3M,R69,TRUE,_xll.ohTrigger(Trigger,Trigger3M))</f>
        <v>8.002619340554299E-3</v>
      </c>
      <c r="V69" s="107">
        <f>(100-_xll.qlQuoteValue(P69,_xll.ohTrigger(Trigger,Trigger3M)))/100-_xll.qlQuoteValue(Q69,_xll.ohTrigger(Trigger,Trigger3M))</f>
        <v>8.0223179255349743E-3</v>
      </c>
      <c r="W69" s="104" t="b">
        <f t="shared" si="14"/>
        <v>1</v>
      </c>
      <c r="X69" s="152">
        <f t="shared" si="15"/>
        <v>-1.9698584980675296E-5</v>
      </c>
      <c r="Y69" s="60" t="b">
        <f>ABS(X69)&lt;=ABS('General Settings'!$D$31)</f>
        <v>1</v>
      </c>
      <c r="AK69" s="72" t="e">
        <v>#N/A</v>
      </c>
      <c r="AL69" s="104" t="str">
        <v/>
      </c>
    </row>
    <row r="70" spans="10:38" x14ac:dyDescent="0.2">
      <c r="M70" s="104" t="s">
        <v>137</v>
      </c>
      <c r="N70" s="104"/>
      <c r="O70" s="104" t="str">
        <v>X6</v>
      </c>
      <c r="P70" s="104" t="str">
        <f t="shared" si="12"/>
        <v>USDFUT3MX6_Quote</v>
      </c>
      <c r="Q70" s="157" t="str">
        <f t="shared" si="13"/>
        <v>USDFUT3MX6ConvAdj_Quote</v>
      </c>
      <c r="R70" s="116">
        <f>_xll.qlInterestRateIndexFixingDate(Index3M,S70)</f>
        <v>42688</v>
      </c>
      <c r="S70" s="116">
        <f>_xll.qlIMMdate(O70)</f>
        <v>42690</v>
      </c>
      <c r="T70" s="116">
        <f>_xll.qlInterestRateIndexMaturity(Index3M,S70)</f>
        <v>42782</v>
      </c>
      <c r="U70" s="107">
        <f>_xll.qlIndexFixing(Index3M,R70,TRUE,_xll.ohTrigger(Trigger,Trigger3M))</f>
        <v>8.2109017440047741E-3</v>
      </c>
      <c r="V70" s="107">
        <f>(100-_xll.qlQuoteValue(P70,_xll.ohTrigger(Trigger,Trigger3M)))/100-_xll.qlQuoteValue(Q70,_xll.ohTrigger(Trigger,Trigger3M))</f>
        <v>8.2711433895517016E-3</v>
      </c>
      <c r="W70" s="104" t="b">
        <f t="shared" si="14"/>
        <v>1</v>
      </c>
      <c r="X70" s="152">
        <f t="shared" si="15"/>
        <v>-6.0241645546927486E-5</v>
      </c>
      <c r="Y70" s="60" t="b">
        <f>ABS(X70)&lt;=ABS('General Settings'!$D$31)</f>
        <v>0</v>
      </c>
      <c r="AK70" s="72" t="e">
        <v>#N/A</v>
      </c>
      <c r="AL70" s="104" t="str">
        <v/>
      </c>
    </row>
    <row r="71" spans="10:38" x14ac:dyDescent="0.2">
      <c r="J71" s="72"/>
      <c r="K71" s="72"/>
      <c r="L71" s="72"/>
      <c r="M71" s="104" t="s">
        <v>137</v>
      </c>
      <c r="N71" s="104"/>
      <c r="O71" s="104" t="str">
        <v>F7</v>
      </c>
      <c r="P71" s="104" t="str">
        <f t="shared" si="12"/>
        <v>USDFUT3MF7_Quote</v>
      </c>
      <c r="Q71" s="157" t="str">
        <f t="shared" si="13"/>
        <v>USDFUT3MF7ConvAdj_Quote</v>
      </c>
      <c r="R71" s="116">
        <f>_xll.qlInterestRateIndexFixingDate(Index3M,S71)</f>
        <v>42751</v>
      </c>
      <c r="S71" s="116">
        <f>_xll.qlIMMdate(O71)</f>
        <v>42753</v>
      </c>
      <c r="T71" s="116">
        <f>_xll.qlInterestRateIndexMaturity(Index3M,S71)</f>
        <v>42843</v>
      </c>
      <c r="U71" s="107">
        <f>_xll.qlIndexFixing(Index3M,R71,TRUE,_xll.ohTrigger(Trigger,Trigger3M))</f>
        <v>8.7874857253975591E-3</v>
      </c>
      <c r="V71" s="107">
        <f>(100-_xll.qlQuoteValue(P71,_xll.ohTrigger(Trigger,Trigger3M)))/100-_xll.qlQuoteValue(Q71,_xll.ohTrigger(Trigger,Trigger3M))</f>
        <v>8.6679857175071991E-3</v>
      </c>
      <c r="W71" s="104" t="b">
        <f t="shared" si="14"/>
        <v>1</v>
      </c>
      <c r="X71" s="152">
        <f t="shared" si="15"/>
        <v>1.1950000789036005E-4</v>
      </c>
      <c r="Y71" s="61" t="b">
        <f>ABS(X71)&lt;=ABS('General Settings'!$D$31)</f>
        <v>0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  <c r="AL71" s="104" t="str">
        <v/>
      </c>
    </row>
    <row r="72" spans="10:38" x14ac:dyDescent="0.2">
      <c r="M72" s="103" t="s">
        <v>72</v>
      </c>
      <c r="N72" s="103"/>
      <c r="O72" s="103" t="s">
        <v>42</v>
      </c>
      <c r="P72" s="103" t="str">
        <f t="shared" ref="P72:P109" si="16">Currency&amp;"AM3L"&amp;O72&amp;QuoteSuffix</f>
        <v>USDAM3L1Y_Quote</v>
      </c>
      <c r="Q72" s="155"/>
      <c r="R72" s="115">
        <f t="shared" ref="R72:R109" si="17">EvaluationDate</f>
        <v>42571</v>
      </c>
      <c r="S72" s="115">
        <f>_xll.qlInterestRateIndexValueDate(AA72,R72)</f>
        <v>42573</v>
      </c>
      <c r="T72" s="115">
        <f>_xll.qlInterestRateIndexMaturity(AA72,S72)</f>
        <v>42940</v>
      </c>
      <c r="U72" s="106">
        <f>_xll.qlIndexFixing('3M Monitor'!AA72,R72,TRUE,_xll.ohTrigger(Trigger,Trigger3M))</f>
        <v>8.2613006457300242E-3</v>
      </c>
      <c r="V72" s="106">
        <f>_xll.qlQuoteValue(P72,_xll.ohTrigger(Trigger,Trigger3M))</f>
        <v>8.2400000000000008E-3</v>
      </c>
      <c r="W72" s="103" t="b">
        <f t="shared" si="14"/>
        <v>1</v>
      </c>
      <c r="X72" s="151">
        <f t="shared" si="15"/>
        <v>2.130064573002341E-5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obj_0038e#0002</v>
      </c>
      <c r="AC72" s="113" t="s">
        <v>42</v>
      </c>
      <c r="AD72" s="113" t="s">
        <v>134</v>
      </c>
      <c r="AE72" s="114" t="s">
        <v>124</v>
      </c>
      <c r="AL72" s="104" t="str">
        <v/>
      </c>
    </row>
    <row r="73" spans="10:38" x14ac:dyDescent="0.2">
      <c r="M73" s="104" t="s">
        <v>72</v>
      </c>
      <c r="N73" s="104"/>
      <c r="O73" s="104" t="s">
        <v>85</v>
      </c>
      <c r="P73" s="104" t="str">
        <f t="shared" si="16"/>
        <v>USDAM3L15M_Quote</v>
      </c>
      <c r="Q73" s="150"/>
      <c r="R73" s="116">
        <f t="shared" si="17"/>
        <v>42571</v>
      </c>
      <c r="S73" s="116">
        <f>_xll.qlInterestRateIndexValueDate(AA73,R73)</f>
        <v>42573</v>
      </c>
      <c r="T73" s="116">
        <f>_xll.qlInterestRateIndexMaturity(AA73,S73)</f>
        <v>43031</v>
      </c>
      <c r="U73" s="107">
        <f>_xll.qlIndexFixing('3M Monitor'!AA73,R73,TRUE,_xll.ohTrigger(Trigger,Trigger3M))</f>
        <v>8.5188262913724055E-3</v>
      </c>
      <c r="V73" s="107" t="e">
        <f>_xll.qlQuoteValue(P73,_xll.ohTrigger(Trigger,Trigger3M))</f>
        <v>#NUM!</v>
      </c>
      <c r="W73" s="104" t="b">
        <f t="shared" si="14"/>
        <v>0</v>
      </c>
      <c r="X73" s="152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obj_0039f#0002</v>
      </c>
      <c r="AL73" s="104" t="str">
        <v/>
      </c>
    </row>
    <row r="74" spans="10:38" x14ac:dyDescent="0.2">
      <c r="M74" s="104" t="s">
        <v>72</v>
      </c>
      <c r="N74" s="104"/>
      <c r="O74" s="104" t="s">
        <v>88</v>
      </c>
      <c r="P74" s="104" t="str">
        <f t="shared" si="16"/>
        <v>USDAM3L18M_Quote</v>
      </c>
      <c r="Q74" s="150"/>
      <c r="R74" s="116">
        <f t="shared" si="17"/>
        <v>42571</v>
      </c>
      <c r="S74" s="116">
        <f>_xll.qlInterestRateIndexValueDate(AA74,R74)</f>
        <v>42573</v>
      </c>
      <c r="T74" s="116">
        <f>_xll.qlInterestRateIndexMaturity(AA74,S74)</f>
        <v>43122</v>
      </c>
      <c r="U74" s="107">
        <f>_xll.qlIndexFixing('3M Monitor'!AA74,R74,TRUE,_xll.ohTrigger(Trigger,Trigger3M))</f>
        <v>8.7726627454550992E-3</v>
      </c>
      <c r="V74" s="107" t="e">
        <f>_xll.qlQuoteValue(P74,_xll.ohTrigger(Trigger,Trigger3M))</f>
        <v>#NUM!</v>
      </c>
      <c r="W74" s="104" t="b">
        <f t="shared" si="14"/>
        <v>0</v>
      </c>
      <c r="X74" s="152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obj_003d0#0002</v>
      </c>
      <c r="AL74" s="104" t="str">
        <v/>
      </c>
    </row>
    <row r="75" spans="10:38" x14ac:dyDescent="0.2">
      <c r="M75" s="104" t="s">
        <v>72</v>
      </c>
      <c r="N75" s="104"/>
      <c r="O75" s="104" t="s">
        <v>91</v>
      </c>
      <c r="P75" s="104" t="str">
        <f t="shared" si="16"/>
        <v>USDAM3L21M_Quote</v>
      </c>
      <c r="Q75" s="150"/>
      <c r="R75" s="116">
        <f t="shared" si="17"/>
        <v>42571</v>
      </c>
      <c r="S75" s="116">
        <f>_xll.qlInterestRateIndexValueDate(AA75,R75)</f>
        <v>42573</v>
      </c>
      <c r="T75" s="116">
        <f>_xll.qlInterestRateIndexMaturity(AA75,S75)</f>
        <v>43213</v>
      </c>
      <c r="U75" s="107">
        <f>_xll.qlIndexFixing('3M Monitor'!AA75,R75,TRUE,_xll.ohTrigger(Trigger,Trigger3M))</f>
        <v>9.0149342022385701E-3</v>
      </c>
      <c r="V75" s="107" t="e">
        <f>_xll.qlQuoteValue(P75,_xll.ohTrigger(Trigger,Trigger3M))</f>
        <v>#NUM!</v>
      </c>
      <c r="W75" s="104" t="b">
        <f t="shared" si="14"/>
        <v>0</v>
      </c>
      <c r="X75" s="152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obj_003e1#0002</v>
      </c>
      <c r="AL75" s="104" t="str">
        <v/>
      </c>
    </row>
    <row r="76" spans="10:38" x14ac:dyDescent="0.2">
      <c r="M76" s="104" t="s">
        <v>72</v>
      </c>
      <c r="N76" s="104"/>
      <c r="O76" s="104" t="s">
        <v>94</v>
      </c>
      <c r="P76" s="104" t="str">
        <f t="shared" si="16"/>
        <v>USDAM3L2Y_Quote</v>
      </c>
      <c r="Q76" s="150"/>
      <c r="R76" s="116">
        <f t="shared" si="17"/>
        <v>42571</v>
      </c>
      <c r="S76" s="116">
        <f>_xll.qlInterestRateIndexValueDate(AA76,R76)</f>
        <v>42573</v>
      </c>
      <c r="T76" s="116">
        <f>_xll.qlInterestRateIndexMaturity(AA76,S76)</f>
        <v>43304</v>
      </c>
      <c r="U76" s="107">
        <f>_xll.qlIndexFixing('3M Monitor'!AA76,R76,TRUE,_xll.ohTrigger(Trigger,Trigger3M))</f>
        <v>9.2359952081833511E-3</v>
      </c>
      <c r="V76" s="107">
        <f>_xll.qlQuoteValue(P76,_xll.ohTrigger(Trigger,Trigger3M))</f>
        <v>9.1700000000000011E-3</v>
      </c>
      <c r="W76" s="104" t="b">
        <f t="shared" si="14"/>
        <v>1</v>
      </c>
      <c r="X76" s="152">
        <f t="shared" si="15"/>
        <v>6.5995208183350015E-5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obj_003f8#0002</v>
      </c>
      <c r="AL76" s="104" t="str">
        <v/>
      </c>
    </row>
    <row r="77" spans="10:38" x14ac:dyDescent="0.2">
      <c r="M77" s="104" t="s">
        <v>72</v>
      </c>
      <c r="N77" s="104"/>
      <c r="O77" s="104" t="s">
        <v>98</v>
      </c>
      <c r="P77" s="104" t="str">
        <f t="shared" si="16"/>
        <v>USDAM3L3Y_Quote</v>
      </c>
      <c r="Q77" s="150"/>
      <c r="R77" s="116">
        <f t="shared" si="17"/>
        <v>42571</v>
      </c>
      <c r="S77" s="116">
        <f>_xll.qlInterestRateIndexValueDate(AA77,R77)</f>
        <v>42573</v>
      </c>
      <c r="T77" s="116">
        <f>_xll.qlInterestRateIndexMaturity(AA77,S77)</f>
        <v>43668</v>
      </c>
      <c r="U77" s="107">
        <f>_xll.qlIndexFixing('3M Monitor'!AA77,R77,TRUE,_xll.ohTrigger(Trigger,Trigger3M))</f>
        <v>9.8899999998213767E-3</v>
      </c>
      <c r="V77" s="107">
        <f>_xll.qlQuoteValue(P77,_xll.ohTrigger(Trigger,Trigger3M))</f>
        <v>9.8900000000000012E-3</v>
      </c>
      <c r="W77" s="104" t="b">
        <f t="shared" si="14"/>
        <v>1</v>
      </c>
      <c r="X77" s="152">
        <f t="shared" si="15"/>
        <v>-1.7862447632133183E-13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obj_003fc#0002</v>
      </c>
      <c r="AL77" s="104" t="str">
        <v/>
      </c>
    </row>
    <row r="78" spans="10:38" x14ac:dyDescent="0.2">
      <c r="M78" s="104" t="s">
        <v>72</v>
      </c>
      <c r="N78" s="104"/>
      <c r="O78" s="104" t="s">
        <v>102</v>
      </c>
      <c r="P78" s="104" t="str">
        <f t="shared" si="16"/>
        <v>USDAM3L4Y_Quote</v>
      </c>
      <c r="Q78" s="150"/>
      <c r="R78" s="116">
        <f t="shared" si="17"/>
        <v>42571</v>
      </c>
      <c r="S78" s="116">
        <f>_xll.qlInterestRateIndexValueDate(AA78,R78)</f>
        <v>42573</v>
      </c>
      <c r="T78" s="116">
        <f>_xll.qlInterestRateIndexMaturity(AA78,S78)</f>
        <v>44034</v>
      </c>
      <c r="U78" s="107">
        <f>_xll.qlIndexFixing('3M Monitor'!AA78,R78,TRUE,_xll.ohTrigger(Trigger,Trigger3M))</f>
        <v>1.0559999999937744E-2</v>
      </c>
      <c r="V78" s="107">
        <f>_xll.qlQuoteValue(P78,_xll.ohTrigger(Trigger,Trigger3M))</f>
        <v>1.056E-2</v>
      </c>
      <c r="W78" s="104" t="b">
        <f t="shared" si="14"/>
        <v>1</v>
      </c>
      <c r="X78" s="152">
        <f t="shared" si="15"/>
        <v>-6.2255756105855653E-14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obj_003db#0002</v>
      </c>
      <c r="AL78" s="104" t="str">
        <v/>
      </c>
    </row>
    <row r="79" spans="10:38" x14ac:dyDescent="0.2">
      <c r="M79" s="104" t="s">
        <v>72</v>
      </c>
      <c r="N79" s="104"/>
      <c r="O79" s="104" t="s">
        <v>106</v>
      </c>
      <c r="P79" s="104" t="str">
        <f t="shared" si="16"/>
        <v>USDAM3L5Y_Quote</v>
      </c>
      <c r="Q79" s="150"/>
      <c r="R79" s="116">
        <f t="shared" si="17"/>
        <v>42571</v>
      </c>
      <c r="S79" s="116">
        <f>_xll.qlInterestRateIndexValueDate(AA79,R79)</f>
        <v>42573</v>
      </c>
      <c r="T79" s="116">
        <f>_xll.qlInterestRateIndexMaturity(AA79,S79)</f>
        <v>44399</v>
      </c>
      <c r="U79" s="107">
        <f>_xll.qlIndexFixing('3M Monitor'!AA79,R79,TRUE,_xll.ohTrigger(Trigger,Trigger3M))</f>
        <v>1.1229999999942985E-2</v>
      </c>
      <c r="V79" s="107">
        <f>_xll.qlQuoteValue(P79,_xll.ohTrigger(Trigger,Trigger3M))</f>
        <v>1.123E-2</v>
      </c>
      <c r="W79" s="104" t="b">
        <f t="shared" si="14"/>
        <v>1</v>
      </c>
      <c r="X79" s="152">
        <f t="shared" si="15"/>
        <v>-5.7015156484929719E-14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obj_003bb#0002</v>
      </c>
      <c r="AL79" s="104" t="str">
        <v/>
      </c>
    </row>
    <row r="80" spans="10:38" x14ac:dyDescent="0.2">
      <c r="M80" s="104" t="s">
        <v>72</v>
      </c>
      <c r="N80" s="104"/>
      <c r="O80" s="104" t="s">
        <v>107</v>
      </c>
      <c r="P80" s="104" t="str">
        <f t="shared" si="16"/>
        <v>USDAM3L6Y_Quote</v>
      </c>
      <c r="Q80" s="150"/>
      <c r="R80" s="116">
        <f t="shared" si="17"/>
        <v>42571</v>
      </c>
      <c r="S80" s="116">
        <f>_xll.qlInterestRateIndexValueDate(AA80,R80)</f>
        <v>42573</v>
      </c>
      <c r="T80" s="116">
        <f>_xll.qlInterestRateIndexMaturity(AA80,S80)</f>
        <v>44764</v>
      </c>
      <c r="U80" s="107">
        <f>_xll.qlIndexFixing('3M Monitor'!AA80,R80,TRUE,_xll.ohTrigger(Trigger,Trigger3M))</f>
        <v>1.1939999999992189E-2</v>
      </c>
      <c r="V80" s="107">
        <f>_xll.qlQuoteValue(P80,_xll.ohTrigger(Trigger,Trigger3M))</f>
        <v>1.1939999999999999E-2</v>
      </c>
      <c r="W80" s="104" t="b">
        <f t="shared" si="14"/>
        <v>1</v>
      </c>
      <c r="X80" s="152">
        <f t="shared" si="15"/>
        <v>-7.8097250888475855E-15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obj_003d6#0002</v>
      </c>
      <c r="AL80" s="104" t="str">
        <v/>
      </c>
    </row>
    <row r="81" spans="13:38" x14ac:dyDescent="0.2">
      <c r="M81" s="104" t="s">
        <v>72</v>
      </c>
      <c r="N81" s="104"/>
      <c r="O81" s="104" t="s">
        <v>108</v>
      </c>
      <c r="P81" s="104" t="str">
        <f t="shared" si="16"/>
        <v>USDAM3L7Y_Quote</v>
      </c>
      <c r="Q81" s="150"/>
      <c r="R81" s="116">
        <f t="shared" si="17"/>
        <v>42571</v>
      </c>
      <c r="S81" s="116">
        <f>_xll.qlInterestRateIndexValueDate(AA81,R81)</f>
        <v>42573</v>
      </c>
      <c r="T81" s="116">
        <f>_xll.qlInterestRateIndexMaturity(AA81,S81)</f>
        <v>45131</v>
      </c>
      <c r="U81" s="107">
        <f>_xll.qlIndexFixing('3M Monitor'!AA81,R81,TRUE,_xll.ohTrigger(Trigger,Trigger3M))</f>
        <v>1.2619999999936328E-2</v>
      </c>
      <c r="V81" s="107">
        <f>_xll.qlQuoteValue(P81,_xll.ohTrigger(Trigger,Trigger3M))</f>
        <v>1.2619999999999999E-2</v>
      </c>
      <c r="W81" s="104" t="b">
        <f t="shared" si="14"/>
        <v>1</v>
      </c>
      <c r="X81" s="152">
        <f t="shared" si="15"/>
        <v>-6.3671290462252728E-14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obj_003aa#0002</v>
      </c>
      <c r="AL81" s="104" t="str">
        <v/>
      </c>
    </row>
    <row r="82" spans="13:38" x14ac:dyDescent="0.2">
      <c r="M82" s="104" t="s">
        <v>72</v>
      </c>
      <c r="N82" s="104"/>
      <c r="O82" s="104" t="s">
        <v>109</v>
      </c>
      <c r="P82" s="104" t="str">
        <f t="shared" si="16"/>
        <v>USDAM3L8Y_Quote</v>
      </c>
      <c r="Q82" s="150"/>
      <c r="R82" s="116">
        <f t="shared" si="17"/>
        <v>42571</v>
      </c>
      <c r="S82" s="116">
        <f>_xll.qlInterestRateIndexValueDate(AA82,R82)</f>
        <v>42573</v>
      </c>
      <c r="T82" s="116">
        <f>_xll.qlInterestRateIndexMaturity(AA82,S82)</f>
        <v>45495</v>
      </c>
      <c r="U82" s="107">
        <f>_xll.qlIndexFixing('3M Monitor'!AA82,R82,TRUE,_xll.ohTrigger(Trigger,Trigger3M))</f>
        <v>1.3249999999932784E-2</v>
      </c>
      <c r="V82" s="107">
        <f>_xll.qlQuoteValue(P82,_xll.ohTrigger(Trigger,Trigger3M))</f>
        <v>1.325E-2</v>
      </c>
      <c r="W82" s="104" t="b">
        <f t="shared" si="14"/>
        <v>1</v>
      </c>
      <c r="X82" s="152">
        <f t="shared" si="15"/>
        <v>-6.7215330523673344E-14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obj_003ed#0002</v>
      </c>
      <c r="AL82" s="104" t="str">
        <v/>
      </c>
    </row>
    <row r="83" spans="13:38" x14ac:dyDescent="0.2">
      <c r="M83" s="104" t="s">
        <v>72</v>
      </c>
      <c r="N83" s="104"/>
      <c r="O83" s="104" t="s">
        <v>110</v>
      </c>
      <c r="P83" s="104" t="str">
        <f t="shared" si="16"/>
        <v>USDAM3L9Y_Quote</v>
      </c>
      <c r="Q83" s="150"/>
      <c r="R83" s="116">
        <f t="shared" si="17"/>
        <v>42571</v>
      </c>
      <c r="S83" s="116">
        <f>_xll.qlInterestRateIndexValueDate(AA83,R83)</f>
        <v>42573</v>
      </c>
      <c r="T83" s="116">
        <f>_xll.qlInterestRateIndexMaturity(AA83,S83)</f>
        <v>45860</v>
      </c>
      <c r="U83" s="107">
        <f>_xll.qlIndexFixing('3M Monitor'!AA83,R83,TRUE,_xll.ohTrigger(Trigger,Trigger3M))</f>
        <v>1.3820000000143471E-2</v>
      </c>
      <c r="V83" s="107">
        <f>_xll.qlQuoteValue(P83,_xll.ohTrigger(Trigger,Trigger3M))</f>
        <v>1.3820000000000001E-2</v>
      </c>
      <c r="W83" s="104" t="b">
        <f t="shared" si="14"/>
        <v>1</v>
      </c>
      <c r="X83" s="152">
        <f t="shared" si="15"/>
        <v>1.4347030508066183E-13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obj_00394#0002</v>
      </c>
      <c r="AL83" s="104" t="str">
        <v/>
      </c>
    </row>
    <row r="84" spans="13:38" x14ac:dyDescent="0.2">
      <c r="M84" s="104" t="s">
        <v>72</v>
      </c>
      <c r="N84" s="104"/>
      <c r="O84" s="104" t="s">
        <v>111</v>
      </c>
      <c r="P84" s="104" t="str">
        <f t="shared" si="16"/>
        <v>USDAM3L10Y_Quote</v>
      </c>
      <c r="Q84" s="150"/>
      <c r="R84" s="116">
        <f t="shared" si="17"/>
        <v>42571</v>
      </c>
      <c r="S84" s="116">
        <f>_xll.qlInterestRateIndexValueDate(AA84,R84)</f>
        <v>42573</v>
      </c>
      <c r="T84" s="116">
        <f>_xll.qlInterestRateIndexMaturity(AA84,S84)</f>
        <v>46225</v>
      </c>
      <c r="U84" s="107">
        <f>_xll.qlIndexFixing('3M Monitor'!AA84,R84,TRUE,_xll.ohTrigger(Trigger,Trigger3M))</f>
        <v>1.4360000000014373E-2</v>
      </c>
      <c r="V84" s="107">
        <f>_xll.qlQuoteValue(P84,_xll.ohTrigger(Trigger,Trigger3M))</f>
        <v>1.436E-2</v>
      </c>
      <c r="W84" s="104" t="b">
        <f t="shared" si="14"/>
        <v>1</v>
      </c>
      <c r="X84" s="152">
        <f t="shared" si="15"/>
        <v>1.4373918721943824E-14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obj_003d3#0002</v>
      </c>
      <c r="AL84" s="104" t="str">
        <v/>
      </c>
    </row>
    <row r="85" spans="13:38" x14ac:dyDescent="0.2">
      <c r="M85" s="104" t="s">
        <v>72</v>
      </c>
      <c r="N85" s="104"/>
      <c r="O85" s="104" t="s">
        <v>138</v>
      </c>
      <c r="P85" s="104" t="str">
        <f t="shared" si="16"/>
        <v>USDAM3L11Y_Quote</v>
      </c>
      <c r="Q85" s="150"/>
      <c r="R85" s="116">
        <f t="shared" si="17"/>
        <v>42571</v>
      </c>
      <c r="S85" s="116">
        <f>_xll.qlInterestRateIndexValueDate(AA85,R85)</f>
        <v>42573</v>
      </c>
      <c r="T85" s="116">
        <f>_xll.qlInterestRateIndexMaturity(AA85,S85)</f>
        <v>46590</v>
      </c>
      <c r="U85" s="107">
        <f>_xll.qlIndexFixing('3M Monitor'!AA85,R85,TRUE,_xll.ohTrigger(Trigger,Trigger3M))</f>
        <v>1.4857976998841962E-2</v>
      </c>
      <c r="V85" s="107" t="e">
        <f>_xll.qlQuoteValue(P85,_xll.ohTrigger(Trigger,Trigger3M))</f>
        <v>#NUM!</v>
      </c>
      <c r="W85" s="104" t="b">
        <f t="shared" si="14"/>
        <v>0</v>
      </c>
      <c r="X85" s="152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obj_003b3#0002</v>
      </c>
      <c r="AL85" s="104" t="str">
        <v/>
      </c>
    </row>
    <row r="86" spans="13:38" x14ac:dyDescent="0.2">
      <c r="M86" s="104" t="s">
        <v>72</v>
      </c>
      <c r="N86" s="104"/>
      <c r="O86" s="104" t="s">
        <v>112</v>
      </c>
      <c r="P86" s="104" t="str">
        <f t="shared" si="16"/>
        <v>USDAM3L12Y_Quote</v>
      </c>
      <c r="Q86" s="150"/>
      <c r="R86" s="116">
        <f t="shared" si="17"/>
        <v>42571</v>
      </c>
      <c r="S86" s="116">
        <f>_xll.qlInterestRateIndexValueDate(AA86,R86)</f>
        <v>42573</v>
      </c>
      <c r="T86" s="116">
        <f>_xll.qlInterestRateIndexMaturity(AA86,S86)</f>
        <v>46958</v>
      </c>
      <c r="U86" s="107">
        <f>_xll.qlIndexFixing('3M Monitor'!AA86,R86,TRUE,_xll.ohTrigger(Trigger,Trigger3M))</f>
        <v>1.5310000000001494E-2</v>
      </c>
      <c r="V86" s="107">
        <f>_xll.qlQuoteValue(P86,_xll.ohTrigger(Trigger,Trigger3M))</f>
        <v>1.5310000000000001E-2</v>
      </c>
      <c r="W86" s="104" t="b">
        <f t="shared" si="14"/>
        <v>1</v>
      </c>
      <c r="X86" s="152">
        <f t="shared" si="15"/>
        <v>1.4935969128160309E-15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obj_003e4#0002</v>
      </c>
      <c r="AL86" s="104" t="str">
        <v/>
      </c>
    </row>
    <row r="87" spans="13:38" x14ac:dyDescent="0.2">
      <c r="M87" s="104" t="s">
        <v>72</v>
      </c>
      <c r="N87" s="104"/>
      <c r="O87" s="104" t="s">
        <v>139</v>
      </c>
      <c r="P87" s="104" t="str">
        <f t="shared" si="16"/>
        <v>USDAM3L13Y_Quote</v>
      </c>
      <c r="Q87" s="150"/>
      <c r="R87" s="116">
        <f t="shared" si="17"/>
        <v>42571</v>
      </c>
      <c r="S87" s="116">
        <f>_xll.qlInterestRateIndexValueDate(AA87,R87)</f>
        <v>42573</v>
      </c>
      <c r="T87" s="116">
        <f>_xll.qlInterestRateIndexMaturity(AA87,S87)</f>
        <v>47322</v>
      </c>
      <c r="U87" s="107">
        <f>_xll.qlIndexFixing('3M Monitor'!AA87,R87,TRUE,_xll.ohTrigger(Trigger,Trigger3M))</f>
        <v>1.5707046811332889E-2</v>
      </c>
      <c r="V87" s="107" t="e">
        <f>_xll.qlQuoteValue(P87,_xll.ohTrigger(Trigger,Trigger3M))</f>
        <v>#NUM!</v>
      </c>
      <c r="W87" s="104" t="b">
        <f t="shared" si="14"/>
        <v>0</v>
      </c>
      <c r="X87" s="152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obj_003c1#0002</v>
      </c>
      <c r="AL87" s="104" t="str">
        <v/>
      </c>
    </row>
    <row r="88" spans="13:38" x14ac:dyDescent="0.2">
      <c r="M88" s="104" t="s">
        <v>72</v>
      </c>
      <c r="N88" s="104"/>
      <c r="O88" s="104" t="s">
        <v>140</v>
      </c>
      <c r="P88" s="104" t="str">
        <f t="shared" si="16"/>
        <v>USDAM3L14Y_Quote</v>
      </c>
      <c r="Q88" s="150"/>
      <c r="R88" s="116">
        <f t="shared" si="17"/>
        <v>42571</v>
      </c>
      <c r="S88" s="116">
        <f>_xll.qlInterestRateIndexValueDate(AA88,R88)</f>
        <v>42573</v>
      </c>
      <c r="T88" s="116">
        <f>_xll.qlInterestRateIndexMaturity(AA88,S88)</f>
        <v>47686</v>
      </c>
      <c r="U88" s="107">
        <f>_xll.qlIndexFixing('3M Monitor'!AA88,R88,TRUE,_xll.ohTrigger(Trigger,Trigger3M))</f>
        <v>1.6061219009833681E-2</v>
      </c>
      <c r="V88" s="107" t="e">
        <f>_xll.qlQuoteValue(P88,_xll.ohTrigger(Trigger,Trigger3M))</f>
        <v>#NUM!</v>
      </c>
      <c r="W88" s="104" t="b">
        <f t="shared" si="14"/>
        <v>0</v>
      </c>
      <c r="X88" s="152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obj_0039c#0002</v>
      </c>
      <c r="AL88" s="104" t="str">
        <v/>
      </c>
    </row>
    <row r="89" spans="13:38" x14ac:dyDescent="0.2">
      <c r="M89" s="104" t="s">
        <v>72</v>
      </c>
      <c r="N89" s="104"/>
      <c r="O89" s="104" t="s">
        <v>113</v>
      </c>
      <c r="P89" s="104" t="str">
        <f t="shared" si="16"/>
        <v>USDAM3L15Y_Quote</v>
      </c>
      <c r="Q89" s="150"/>
      <c r="R89" s="116">
        <f t="shared" si="17"/>
        <v>42571</v>
      </c>
      <c r="S89" s="116">
        <f>_xll.qlInterestRateIndexValueDate(AA89,R89)</f>
        <v>42573</v>
      </c>
      <c r="T89" s="116">
        <f>_xll.qlInterestRateIndexMaturity(AA89,S89)</f>
        <v>48051</v>
      </c>
      <c r="U89" s="107">
        <f>_xll.qlIndexFixing('3M Monitor'!AA89,R89,TRUE,_xll.ohTrigger(Trigger,Trigger3M))</f>
        <v>1.637999999999807E-2</v>
      </c>
      <c r="V89" s="107">
        <f>_xll.qlQuoteValue(P89,_xll.ohTrigger(Trigger,Trigger3M))</f>
        <v>1.6380000000000002E-2</v>
      </c>
      <c r="W89" s="104" t="b">
        <f t="shared" si="14"/>
        <v>1</v>
      </c>
      <c r="X89" s="152">
        <f t="shared" si="15"/>
        <v>-1.9324819522381631E-15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obj_003e7#0002</v>
      </c>
      <c r="AL89" s="104" t="str">
        <v/>
      </c>
    </row>
    <row r="90" spans="13:38" x14ac:dyDescent="0.2">
      <c r="M90" s="104" t="s">
        <v>72</v>
      </c>
      <c r="N90" s="104"/>
      <c r="O90" s="104" t="s">
        <v>141</v>
      </c>
      <c r="P90" s="104" t="str">
        <f t="shared" si="16"/>
        <v>USDAM3L16Y_Quote</v>
      </c>
      <c r="Q90" s="150"/>
      <c r="R90" s="116">
        <f t="shared" si="17"/>
        <v>42571</v>
      </c>
      <c r="S90" s="116">
        <f>_xll.qlInterestRateIndexValueDate(AA90,R90)</f>
        <v>42573</v>
      </c>
      <c r="T90" s="116">
        <f>_xll.qlInterestRateIndexMaturity(AA90,S90)</f>
        <v>48417</v>
      </c>
      <c r="U90" s="107">
        <f>_xll.qlIndexFixing('3M Monitor'!AA90,R90,TRUE,_xll.ohTrigger(Trigger,Trigger3M))</f>
        <v>1.6667629565213848E-2</v>
      </c>
      <c r="V90" s="107" t="e">
        <f>_xll.qlQuoteValue(P90,_xll.ohTrigger(Trigger,Trigger3M))</f>
        <v>#NUM!</v>
      </c>
      <c r="W90" s="104" t="b">
        <f t="shared" si="14"/>
        <v>0</v>
      </c>
      <c r="X90" s="152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obj_00396#0002</v>
      </c>
      <c r="AL90" s="104" t="str">
        <v/>
      </c>
    </row>
    <row r="91" spans="13:38" x14ac:dyDescent="0.2">
      <c r="M91" s="104" t="s">
        <v>72</v>
      </c>
      <c r="N91" s="104"/>
      <c r="O91" s="104" t="s">
        <v>142</v>
      </c>
      <c r="P91" s="104" t="str">
        <f t="shared" si="16"/>
        <v>USDAM3L17Y_Quote</v>
      </c>
      <c r="Q91" s="150"/>
      <c r="R91" s="116">
        <f t="shared" si="17"/>
        <v>42571</v>
      </c>
      <c r="S91" s="116">
        <f>_xll.qlInterestRateIndexValueDate(AA91,R91)</f>
        <v>42573</v>
      </c>
      <c r="T91" s="116">
        <f>_xll.qlInterestRateIndexMaturity(AA91,S91)</f>
        <v>48782</v>
      </c>
      <c r="U91" s="107">
        <f>_xll.qlIndexFixing('3M Monitor'!AA91,R91,TRUE,_xll.ohTrigger(Trigger,Trigger3M))</f>
        <v>1.6924065115125297E-2</v>
      </c>
      <c r="V91" s="107" t="e">
        <f>_xll.qlQuoteValue(P91,_xll.ohTrigger(Trigger,Trigger3M))</f>
        <v>#NUM!</v>
      </c>
      <c r="W91" s="104" t="b">
        <f t="shared" si="14"/>
        <v>0</v>
      </c>
      <c r="X91" s="152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obj_003a4#0002</v>
      </c>
      <c r="AL91" s="104" t="str">
        <v/>
      </c>
    </row>
    <row r="92" spans="13:38" x14ac:dyDescent="0.2">
      <c r="M92" s="104" t="s">
        <v>72</v>
      </c>
      <c r="N92" s="104"/>
      <c r="O92" s="104" t="s">
        <v>143</v>
      </c>
      <c r="P92" s="104" t="str">
        <f t="shared" si="16"/>
        <v>USDAM3L18Y_Quote</v>
      </c>
      <c r="Q92" s="150"/>
      <c r="R92" s="116">
        <f t="shared" si="17"/>
        <v>42571</v>
      </c>
      <c r="S92" s="116">
        <f>_xll.qlInterestRateIndexValueDate(AA92,R92)</f>
        <v>42573</v>
      </c>
      <c r="T92" s="116">
        <f>_xll.qlInterestRateIndexMaturity(AA92,S92)</f>
        <v>49149</v>
      </c>
      <c r="U92" s="107">
        <f>_xll.qlIndexFixing('3M Monitor'!AA92,R92,TRUE,_xll.ohTrigger(Trigger,Trigger3M))</f>
        <v>1.715223225202412E-2</v>
      </c>
      <c r="V92" s="107" t="e">
        <f>_xll.qlQuoteValue(P92,_xll.ohTrigger(Trigger,Trigger3M))</f>
        <v>#NUM!</v>
      </c>
      <c r="W92" s="104" t="b">
        <f t="shared" si="14"/>
        <v>0</v>
      </c>
      <c r="X92" s="152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obj_003ae#0002</v>
      </c>
      <c r="AL92" s="104" t="str">
        <v/>
      </c>
    </row>
    <row r="93" spans="13:38" x14ac:dyDescent="0.2">
      <c r="M93" s="104" t="s">
        <v>72</v>
      </c>
      <c r="N93" s="104"/>
      <c r="O93" s="104" t="s">
        <v>144</v>
      </c>
      <c r="P93" s="104" t="str">
        <f t="shared" si="16"/>
        <v>USDAM3L19Y_Quote</v>
      </c>
      <c r="Q93" s="150"/>
      <c r="R93" s="116">
        <f t="shared" si="17"/>
        <v>42571</v>
      </c>
      <c r="S93" s="116">
        <f>_xll.qlInterestRateIndexValueDate(AA93,R93)</f>
        <v>42573</v>
      </c>
      <c r="T93" s="116">
        <f>_xll.qlInterestRateIndexMaturity(AA93,S93)</f>
        <v>49513</v>
      </c>
      <c r="U93" s="107">
        <f>_xll.qlIndexFixing('3M Monitor'!AA93,R93,TRUE,_xll.ohTrigger(Trigger,Trigger3M))</f>
        <v>1.7349811238611252E-2</v>
      </c>
      <c r="V93" s="107" t="e">
        <f>_xll.qlQuoteValue(P93,_xll.ohTrigger(Trigger,Trigger3M))</f>
        <v>#NUM!</v>
      </c>
      <c r="W93" s="104" t="b">
        <f t="shared" si="14"/>
        <v>0</v>
      </c>
      <c r="X93" s="152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obj_003b5#0002</v>
      </c>
      <c r="AL93" s="104" t="str">
        <v/>
      </c>
    </row>
    <row r="94" spans="13:38" x14ac:dyDescent="0.2">
      <c r="M94" s="104" t="s">
        <v>72</v>
      </c>
      <c r="N94" s="104"/>
      <c r="O94" s="104" t="s">
        <v>114</v>
      </c>
      <c r="P94" s="104" t="str">
        <f t="shared" si="16"/>
        <v>USDAM3L20Y_Quote</v>
      </c>
      <c r="Q94" s="150"/>
      <c r="R94" s="116">
        <f t="shared" si="17"/>
        <v>42571</v>
      </c>
      <c r="S94" s="116">
        <f>_xll.qlInterestRateIndexValueDate(AA94,R94)</f>
        <v>42573</v>
      </c>
      <c r="T94" s="116">
        <f>_xll.qlInterestRateIndexMaturity(AA94,S94)</f>
        <v>49878</v>
      </c>
      <c r="U94" s="107">
        <f>_xll.qlIndexFixing('3M Monitor'!AA94,R94,TRUE,_xll.ohTrigger(Trigger,Trigger3M))</f>
        <v>1.7520000000017032E-2</v>
      </c>
      <c r="V94" s="107">
        <f>_xll.qlQuoteValue(P94,_xll.ohTrigger(Trigger,Trigger3M))</f>
        <v>1.7520000000000001E-2</v>
      </c>
      <c r="W94" s="104" t="b">
        <f t="shared" si="14"/>
        <v>1</v>
      </c>
      <c r="X94" s="152">
        <f t="shared" si="15"/>
        <v>1.7031515087140292E-14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obj_0039a#0002</v>
      </c>
      <c r="AL94" s="104" t="str">
        <v/>
      </c>
    </row>
    <row r="95" spans="13:38" x14ac:dyDescent="0.2">
      <c r="M95" s="104" t="s">
        <v>72</v>
      </c>
      <c r="N95" s="104"/>
      <c r="O95" s="104" t="s">
        <v>145</v>
      </c>
      <c r="P95" s="104" t="str">
        <f t="shared" si="16"/>
        <v>USDAM3L21Y_Quote</v>
      </c>
      <c r="Q95" s="150"/>
      <c r="R95" s="116">
        <f t="shared" si="17"/>
        <v>42571</v>
      </c>
      <c r="S95" s="116">
        <f>_xll.qlInterestRateIndexValueDate(AA95,R95)</f>
        <v>42573</v>
      </c>
      <c r="T95" s="116">
        <f>_xll.qlInterestRateIndexMaturity(AA95,S95)</f>
        <v>50243</v>
      </c>
      <c r="U95" s="107">
        <f>_xll.qlIndexFixing('3M Monitor'!AA95,R95,TRUE,_xll.ohTrigger(Trigger,Trigger3M))</f>
        <v>1.7663795411579964E-2</v>
      </c>
      <c r="V95" s="107" t="e">
        <f>_xll.qlQuoteValue(P95,_xll.ohTrigger(Trigger,Trigger3M))</f>
        <v>#NUM!</v>
      </c>
      <c r="W95" s="104" t="b">
        <f t="shared" si="14"/>
        <v>0</v>
      </c>
      <c r="X95" s="152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obj_003c2#0002</v>
      </c>
      <c r="AL95" s="104" t="str">
        <v/>
      </c>
    </row>
    <row r="96" spans="13:38" x14ac:dyDescent="0.2">
      <c r="M96" s="104" t="s">
        <v>72</v>
      </c>
      <c r="N96" s="104"/>
      <c r="O96" s="104" t="s">
        <v>146</v>
      </c>
      <c r="P96" s="104" t="str">
        <f t="shared" si="16"/>
        <v>USDAM3L22Y_Quote</v>
      </c>
      <c r="Q96" s="150"/>
      <c r="R96" s="116">
        <f t="shared" si="17"/>
        <v>42571</v>
      </c>
      <c r="S96" s="116">
        <f>_xll.qlInterestRateIndexValueDate(AA96,R96)</f>
        <v>42573</v>
      </c>
      <c r="T96" s="116">
        <f>_xll.qlInterestRateIndexMaturity(AA96,S96)</f>
        <v>50608</v>
      </c>
      <c r="U96" s="107">
        <f>_xll.qlIndexFixing('3M Monitor'!AA96,R96,TRUE,_xll.ohTrigger(Trigger,Trigger3M))</f>
        <v>1.7786166676341909E-2</v>
      </c>
      <c r="V96" s="107" t="e">
        <f>_xll.qlQuoteValue(P96,_xll.ohTrigger(Trigger,Trigger3M))</f>
        <v>#NUM!</v>
      </c>
      <c r="W96" s="104" t="b">
        <f t="shared" si="14"/>
        <v>0</v>
      </c>
      <c r="X96" s="152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obj_003c8#0002</v>
      </c>
      <c r="AL96" s="104" t="str">
        <v/>
      </c>
    </row>
    <row r="97" spans="13:77" x14ac:dyDescent="0.2">
      <c r="M97" s="104" t="s">
        <v>72</v>
      </c>
      <c r="N97" s="104"/>
      <c r="O97" s="104" t="s">
        <v>147</v>
      </c>
      <c r="P97" s="104" t="str">
        <f t="shared" si="16"/>
        <v>USDAM3L23Y_Quote</v>
      </c>
      <c r="Q97" s="150"/>
      <c r="R97" s="116">
        <f t="shared" si="17"/>
        <v>42571</v>
      </c>
      <c r="S97" s="116">
        <f>_xll.qlInterestRateIndexValueDate(AA97,R97)</f>
        <v>42573</v>
      </c>
      <c r="T97" s="116">
        <f>_xll.qlInterestRateIndexMaturity(AA97,S97)</f>
        <v>50973</v>
      </c>
      <c r="U97" s="107">
        <f>_xll.qlIndexFixing('3M Monitor'!AA97,R97,TRUE,_xll.ohTrigger(Trigger,Trigger3M))</f>
        <v>1.7892034685277693E-2</v>
      </c>
      <c r="V97" s="107" t="e">
        <f>_xll.qlQuoteValue(P97,_xll.ohTrigger(Trigger,Trigger3M))</f>
        <v>#NUM!</v>
      </c>
      <c r="W97" s="104" t="b">
        <f t="shared" si="14"/>
        <v>0</v>
      </c>
      <c r="X97" s="152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obj_003cc#0002</v>
      </c>
      <c r="AL97" s="104" t="str">
        <v/>
      </c>
    </row>
    <row r="98" spans="13:77" x14ac:dyDescent="0.2">
      <c r="M98" s="104" t="s">
        <v>72</v>
      </c>
      <c r="N98" s="104"/>
      <c r="O98" s="104" t="s">
        <v>148</v>
      </c>
      <c r="P98" s="104" t="str">
        <f t="shared" si="16"/>
        <v>USDAM3L24Y_Quote</v>
      </c>
      <c r="Q98" s="150"/>
      <c r="R98" s="116">
        <f t="shared" si="17"/>
        <v>42571</v>
      </c>
      <c r="S98" s="116">
        <f>_xll.qlInterestRateIndexValueDate(AA98,R98)</f>
        <v>42573</v>
      </c>
      <c r="T98" s="116">
        <f>_xll.qlInterestRateIndexMaturity(AA98,S98)</f>
        <v>51340</v>
      </c>
      <c r="U98" s="107">
        <f>_xll.qlIndexFixing('3M Monitor'!AA98,R98,TRUE,_xll.ohTrigger(Trigger,Trigger3M))</f>
        <v>1.7985962529716539E-2</v>
      </c>
      <c r="V98" s="107" t="e">
        <f>_xll.qlQuoteValue(P98,_xll.ohTrigger(Trigger,Trigger3M))</f>
        <v>#NUM!</v>
      </c>
      <c r="W98" s="104" t="b">
        <f t="shared" si="14"/>
        <v>0</v>
      </c>
      <c r="X98" s="152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obj_003dd#0002</v>
      </c>
      <c r="AG98" s="136" t="b">
        <v>1</v>
      </c>
      <c r="AH98" s="138" t="str">
        <f>_xll.qlIMMNextCode(EvaluationDate-1,AG98)</f>
        <v>U6</v>
      </c>
      <c r="AL98" s="104" t="str">
        <v/>
      </c>
    </row>
    <row r="99" spans="13:77" x14ac:dyDescent="0.2">
      <c r="M99" s="104" t="s">
        <v>72</v>
      </c>
      <c r="N99" s="104"/>
      <c r="O99" s="104" t="s">
        <v>115</v>
      </c>
      <c r="P99" s="104" t="str">
        <f t="shared" si="16"/>
        <v>USDAM3L25Y_Quote</v>
      </c>
      <c r="Q99" s="150"/>
      <c r="R99" s="116">
        <f t="shared" si="17"/>
        <v>42571</v>
      </c>
      <c r="S99" s="116">
        <f>_xll.qlInterestRateIndexValueDate(AA99,R99)</f>
        <v>42573</v>
      </c>
      <c r="T99" s="116">
        <f>_xll.qlInterestRateIndexMaturity(AA99,S99)</f>
        <v>51704</v>
      </c>
      <c r="U99" s="107">
        <f>_xll.qlIndexFixing('3M Monitor'!AA99,R99,TRUE,_xll.ohTrigger(Trigger,Trigger3M))</f>
        <v>1.8069999999998015E-2</v>
      </c>
      <c r="V99" s="107">
        <f>_xll.qlQuoteValue(P99,_xll.ohTrigger(Trigger,Trigger3M))</f>
        <v>1.8069999999999999E-2</v>
      </c>
      <c r="W99" s="104" t="b">
        <f t="shared" si="14"/>
        <v>1</v>
      </c>
      <c r="X99" s="152">
        <f t="shared" si="15"/>
        <v>-1.9845236565174673E-15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obj_003e2#0002</v>
      </c>
      <c r="AG99" s="139" t="b">
        <v>1</v>
      </c>
      <c r="AH99" s="140" t="str">
        <f>_xll.qlIMMNextCode(AH98,AG99)</f>
        <v>Z6</v>
      </c>
      <c r="AL99" s="104" t="str">
        <v/>
      </c>
    </row>
    <row r="100" spans="13:77" x14ac:dyDescent="0.2">
      <c r="M100" s="104" t="s">
        <v>72</v>
      </c>
      <c r="N100" s="104"/>
      <c r="O100" s="104" t="s">
        <v>149</v>
      </c>
      <c r="P100" s="104" t="str">
        <f t="shared" si="16"/>
        <v>USDAM3L26Y_Quote</v>
      </c>
      <c r="Q100" s="150"/>
      <c r="R100" s="116">
        <f t="shared" si="17"/>
        <v>42571</v>
      </c>
      <c r="S100" s="116">
        <f>_xll.qlInterestRateIndexValueDate(AA100,R100)</f>
        <v>42573</v>
      </c>
      <c r="T100" s="116">
        <f>_xll.qlInterestRateIndexMaturity(AA100,S100)</f>
        <v>52069</v>
      </c>
      <c r="U100" s="107">
        <f>_xll.qlIndexFixing('3M Monitor'!AA100,R100,TRUE,_xll.ohTrigger(Trigger,Trigger3M))</f>
        <v>1.8147538470150135E-2</v>
      </c>
      <c r="V100" s="107" t="e">
        <f>_xll.qlQuoteValue(P100,_xll.ohTrigger(Trigger,Trigger3M))</f>
        <v>#NUM!</v>
      </c>
      <c r="W100" s="104" t="b">
        <f t="shared" ref="W100:W114" si="18">NOT(ISERROR(V100))</f>
        <v>0</v>
      </c>
      <c r="X100" s="152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obj_003c4#0002</v>
      </c>
      <c r="AG100" s="139" t="b">
        <v>1</v>
      </c>
      <c r="AH100" s="140" t="str">
        <f>_xll.qlIMMNextCode(AH99,AG100)</f>
        <v>H7</v>
      </c>
      <c r="AL100" s="104" t="str">
        <v/>
      </c>
    </row>
    <row r="101" spans="13:77" x14ac:dyDescent="0.2">
      <c r="M101" s="104" t="s">
        <v>72</v>
      </c>
      <c r="N101" s="104"/>
      <c r="O101" s="104" t="s">
        <v>116</v>
      </c>
      <c r="P101" s="104" t="str">
        <f t="shared" si="16"/>
        <v>USDAM3L27Y_Quote</v>
      </c>
      <c r="Q101" s="150"/>
      <c r="R101" s="116">
        <f t="shared" si="17"/>
        <v>42571</v>
      </c>
      <c r="S101" s="116">
        <f>_xll.qlInterestRateIndexValueDate(AA101,R101)</f>
        <v>42573</v>
      </c>
      <c r="T101" s="116">
        <f>_xll.qlInterestRateIndexMaturity(AA101,S101)</f>
        <v>52434</v>
      </c>
      <c r="U101" s="107">
        <f>_xll.qlIndexFixing('3M Monitor'!AA101,R101,TRUE,_xll.ohTrigger(Trigger,Trigger3M))</f>
        <v>1.8218506899364498E-2</v>
      </c>
      <c r="V101" s="107" t="e">
        <f>_xll.qlQuoteValue(P101,_xll.ohTrigger(Trigger,Trigger3M))</f>
        <v>#NUM!</v>
      </c>
      <c r="W101" s="104" t="b">
        <f t="shared" si="18"/>
        <v>0</v>
      </c>
      <c r="X101" s="152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obj_003b9#0002</v>
      </c>
      <c r="AG101" s="139" t="b">
        <v>1</v>
      </c>
      <c r="AH101" s="140" t="str">
        <f>_xll.qlIMMNextCode(AH100,AG101)</f>
        <v>M7</v>
      </c>
      <c r="AL101" s="104" t="str">
        <v/>
      </c>
    </row>
    <row r="102" spans="13:77" x14ac:dyDescent="0.2">
      <c r="M102" s="104" t="s">
        <v>72</v>
      </c>
      <c r="N102" s="104"/>
      <c r="O102" s="104" t="s">
        <v>150</v>
      </c>
      <c r="P102" s="104" t="str">
        <f t="shared" si="16"/>
        <v>USDAM3L28Y_Quote</v>
      </c>
      <c r="Q102" s="150"/>
      <c r="R102" s="116">
        <f t="shared" si="17"/>
        <v>42571</v>
      </c>
      <c r="S102" s="116">
        <f>_xll.qlInterestRateIndexValueDate(AA102,R102)</f>
        <v>42573</v>
      </c>
      <c r="T102" s="116">
        <f>_xll.qlInterestRateIndexMaturity(AA102,S102)</f>
        <v>52800</v>
      </c>
      <c r="U102" s="107">
        <f>_xll.qlIndexFixing('3M Monitor'!AA102,R102,TRUE,_xll.ohTrigger(Trigger,Trigger3M))</f>
        <v>1.8282831027644025E-2</v>
      </c>
      <c r="V102" s="107" t="e">
        <f>_xll.qlQuoteValue(P102,_xll.ohTrigger(Trigger,Trigger3M))</f>
        <v>#NUM!</v>
      </c>
      <c r="W102" s="104" t="b">
        <f t="shared" si="18"/>
        <v>0</v>
      </c>
      <c r="X102" s="152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obj_0039e#0002</v>
      </c>
      <c r="AG102" s="141" t="b">
        <v>1</v>
      </c>
      <c r="AH102" s="143" t="str">
        <f>_xll.qlIMMNextCode(AH101,AG102)</f>
        <v>U7</v>
      </c>
      <c r="AL102" s="104" t="str">
        <v/>
      </c>
    </row>
    <row r="103" spans="13:77" x14ac:dyDescent="0.2">
      <c r="M103" s="104" t="s">
        <v>72</v>
      </c>
      <c r="N103" s="104"/>
      <c r="O103" s="104" t="s">
        <v>151</v>
      </c>
      <c r="P103" s="104" t="str">
        <f t="shared" si="16"/>
        <v>USDAM3L29Y_Quote</v>
      </c>
      <c r="Q103" s="150"/>
      <c r="R103" s="116">
        <f t="shared" si="17"/>
        <v>42571</v>
      </c>
      <c r="S103" s="116">
        <f>_xll.qlInterestRateIndexValueDate(AA103,R103)</f>
        <v>42573</v>
      </c>
      <c r="T103" s="116">
        <f>_xll.qlInterestRateIndexMaturity(AA103,S103)</f>
        <v>53167</v>
      </c>
      <c r="U103" s="107">
        <f>_xll.qlIndexFixing('3M Monitor'!AA103,R103,TRUE,_xll.ohTrigger(Trigger,Trigger3M))</f>
        <v>1.8340252027325796E-2</v>
      </c>
      <c r="V103" s="107" t="e">
        <f>_xll.qlQuoteValue(P103,_xll.ohTrigger(Trigger,Trigger3M))</f>
        <v>#NUM!</v>
      </c>
      <c r="W103" s="104" t="b">
        <f t="shared" si="18"/>
        <v>0</v>
      </c>
      <c r="X103" s="152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obj_0039b#0002</v>
      </c>
      <c r="AL103" s="104" t="str">
        <v/>
      </c>
    </row>
    <row r="104" spans="13:77" x14ac:dyDescent="0.2">
      <c r="M104" s="104" t="s">
        <v>72</v>
      </c>
      <c r="N104" s="104"/>
      <c r="O104" s="104" t="s">
        <v>117</v>
      </c>
      <c r="P104" s="104" t="str">
        <f t="shared" si="16"/>
        <v>USDAM3L30Y_Quote</v>
      </c>
      <c r="Q104" s="150"/>
      <c r="R104" s="116">
        <f t="shared" si="17"/>
        <v>42571</v>
      </c>
      <c r="S104" s="116">
        <f>_xll.qlInterestRateIndexValueDate(AA104,R104)</f>
        <v>42573</v>
      </c>
      <c r="T104" s="116">
        <f>_xll.qlInterestRateIndexMaturity(AA104,S104)</f>
        <v>53531</v>
      </c>
      <c r="U104" s="107">
        <f>_xll.qlIndexFixing('3M Monitor'!AA104,R104,TRUE,_xll.ohTrigger(Trigger,Trigger3M))</f>
        <v>1.8389999999999723E-2</v>
      </c>
      <c r="V104" s="107">
        <f>_xll.qlQuoteValue(P104,_xll.ohTrigger(Trigger,Trigger3M))</f>
        <v>1.839E-2</v>
      </c>
      <c r="W104" s="104" t="b">
        <f t="shared" si="18"/>
        <v>1</v>
      </c>
      <c r="X104" s="152">
        <f t="shared" si="19"/>
        <v>-2.7755575615628914E-16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obj_003a6#0002</v>
      </c>
      <c r="AF104" s="133"/>
      <c r="AG104" s="124"/>
      <c r="AH104" s="133"/>
      <c r="AI104" s="97"/>
      <c r="AJ104" s="133"/>
      <c r="AK104" s="134"/>
      <c r="AL104" s="104" t="str">
        <v/>
      </c>
      <c r="AM104" s="131"/>
      <c r="AN104" s="135"/>
      <c r="AO104" s="131"/>
      <c r="AP104" s="131"/>
      <c r="AQ104" s="131"/>
      <c r="AR104" s="131"/>
      <c r="AS104" s="131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  <c r="BO104" s="124"/>
      <c r="BP104" s="124"/>
    </row>
    <row r="105" spans="13:77" x14ac:dyDescent="0.2">
      <c r="M105" s="104" t="s">
        <v>72</v>
      </c>
      <c r="N105" s="104"/>
      <c r="O105" s="104" t="s">
        <v>118</v>
      </c>
      <c r="P105" s="104" t="str">
        <f t="shared" si="16"/>
        <v>USDAM3L35Y_Quote</v>
      </c>
      <c r="Q105" s="150"/>
      <c r="R105" s="116">
        <f t="shared" si="17"/>
        <v>42571</v>
      </c>
      <c r="S105" s="116">
        <f>_xll.qlInterestRateIndexValueDate(AA105,R105)</f>
        <v>42573</v>
      </c>
      <c r="T105" s="116">
        <f>_xll.qlInterestRateIndexMaturity(AA105,S105)</f>
        <v>55358</v>
      </c>
      <c r="U105" s="107">
        <f>_xll.qlIndexFixing('3M Monitor'!AA105,R105,TRUE,_xll.ohTrigger(Trigger,Trigger3M))</f>
        <v>1.8542001845647499E-2</v>
      </c>
      <c r="V105" s="107" t="e">
        <f>_xll.qlQuoteValue(P105,_xll.ohTrigger(Trigger,Trigger3M))</f>
        <v>#NUM!</v>
      </c>
      <c r="W105" s="104" t="b">
        <f t="shared" si="18"/>
        <v>0</v>
      </c>
      <c r="X105" s="152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obj_003c0#0002</v>
      </c>
      <c r="AF105" s="133"/>
      <c r="AG105" s="124"/>
      <c r="AH105" s="133"/>
      <c r="AI105" s="97"/>
      <c r="AJ105" s="133"/>
      <c r="AK105" s="134"/>
      <c r="AL105" s="104" t="str">
        <v/>
      </c>
      <c r="AM105" s="131"/>
      <c r="AN105" s="135"/>
      <c r="AO105" s="131"/>
      <c r="AP105" s="131"/>
      <c r="AQ105" s="131"/>
      <c r="AR105" s="131"/>
      <c r="AS105" s="131"/>
      <c r="AT105" s="124"/>
      <c r="AU105" s="124"/>
      <c r="AV105" s="124"/>
      <c r="AW105" s="124"/>
      <c r="AX105" s="124"/>
      <c r="AY105" s="124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  <c r="BO105" s="124"/>
      <c r="BP105" s="124"/>
      <c r="BQ105" s="124"/>
      <c r="BR105" s="124"/>
      <c r="BS105" s="124"/>
      <c r="BT105" s="124"/>
      <c r="BU105" s="124"/>
      <c r="BV105" s="124"/>
      <c r="BW105" s="124"/>
      <c r="BX105" s="124"/>
      <c r="BY105" s="124"/>
    </row>
    <row r="106" spans="13:77" x14ac:dyDescent="0.2">
      <c r="M106" s="104" t="s">
        <v>72</v>
      </c>
      <c r="N106" s="104"/>
      <c r="O106" s="104" t="s">
        <v>119</v>
      </c>
      <c r="P106" s="104" t="str">
        <f t="shared" si="16"/>
        <v>USDAM3L40Y_Quote</v>
      </c>
      <c r="Q106" s="150"/>
      <c r="R106" s="116">
        <f t="shared" si="17"/>
        <v>42571</v>
      </c>
      <c r="S106" s="116">
        <f>_xll.qlInterestRateIndexValueDate(AA106,R106)</f>
        <v>42573</v>
      </c>
      <c r="T106" s="116">
        <f>_xll.qlInterestRateIndexMaturity(AA106,S106)</f>
        <v>57185</v>
      </c>
      <c r="U106" s="107">
        <f>_xll.qlIndexFixing('3M Monitor'!AA106,R106,TRUE,_xll.ohTrigger(Trigger,Trigger3M))</f>
        <v>1.8570000000056992E-2</v>
      </c>
      <c r="V106" s="107">
        <f>_xll.qlQuoteValue(P106,_xll.ohTrigger(Trigger,Trigger3M))</f>
        <v>1.857E-2</v>
      </c>
      <c r="W106" s="104" t="b">
        <f t="shared" si="18"/>
        <v>1</v>
      </c>
      <c r="X106" s="152">
        <f t="shared" si="19"/>
        <v>5.699260507974202E-14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obj_003a9#0002</v>
      </c>
      <c r="AF106" s="133"/>
      <c r="AG106" s="124"/>
      <c r="AH106" s="133"/>
      <c r="AI106" s="97"/>
      <c r="AJ106" s="133"/>
      <c r="AK106" s="134"/>
      <c r="AL106" s="104" t="str">
        <v/>
      </c>
      <c r="AM106" s="131"/>
      <c r="AN106" s="135"/>
      <c r="AO106" s="131"/>
      <c r="AP106" s="131"/>
      <c r="AQ106" s="131"/>
      <c r="AR106" s="131"/>
      <c r="AS106" s="131"/>
      <c r="AT106" s="124"/>
      <c r="AU106" s="124"/>
      <c r="AV106" s="124"/>
      <c r="AW106" s="124"/>
      <c r="AX106" s="124"/>
      <c r="AY106" s="124"/>
      <c r="AZ106" s="124"/>
      <c r="BA106" s="124"/>
      <c r="BB106" s="124"/>
      <c r="BC106" s="124"/>
      <c r="BD106" s="124"/>
      <c r="BE106" s="124"/>
      <c r="BF106" s="124"/>
      <c r="BG106" s="124"/>
      <c r="BH106" s="124"/>
      <c r="BI106" s="124"/>
      <c r="BJ106" s="124"/>
      <c r="BK106" s="124"/>
      <c r="BL106" s="124"/>
      <c r="BM106" s="124"/>
      <c r="BN106" s="124"/>
      <c r="BO106" s="124"/>
      <c r="BP106" s="124"/>
      <c r="BQ106" s="124"/>
      <c r="BR106" s="124"/>
      <c r="BS106" s="124"/>
      <c r="BT106" s="124"/>
      <c r="BU106" s="124"/>
      <c r="BV106" s="124"/>
      <c r="BW106" s="124"/>
      <c r="BX106" s="124"/>
      <c r="BY106" s="124"/>
    </row>
    <row r="107" spans="13:77" x14ac:dyDescent="0.2">
      <c r="M107" s="104" t="s">
        <v>72</v>
      </c>
      <c r="N107" s="104"/>
      <c r="O107" s="104" t="s">
        <v>120</v>
      </c>
      <c r="P107" s="104" t="str">
        <f t="shared" si="16"/>
        <v>USDAM3L45Y_Quote</v>
      </c>
      <c r="Q107" s="150"/>
      <c r="R107" s="116">
        <f t="shared" si="17"/>
        <v>42571</v>
      </c>
      <c r="S107" s="116">
        <f>_xll.qlInterestRateIndexValueDate(AA107,R107)</f>
        <v>42573</v>
      </c>
      <c r="T107" s="116">
        <f>_xll.qlInterestRateIndexMaturity(AA107,S107)</f>
        <v>59009</v>
      </c>
      <c r="U107" s="107">
        <f>_xll.qlIndexFixing('3M Monitor'!AA107,R107,TRUE,_xll.ohTrigger(Trigger,Trigger3M))</f>
        <v>1.8517712170123452E-2</v>
      </c>
      <c r="V107" s="107" t="e">
        <f>_xll.qlQuoteValue(P107,_xll.ohTrigger(Trigger,Trigger3M))</f>
        <v>#NUM!</v>
      </c>
      <c r="W107" s="104" t="b">
        <f t="shared" si="18"/>
        <v>0</v>
      </c>
      <c r="X107" s="152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obj_003f0#0002</v>
      </c>
      <c r="AF107" s="133"/>
      <c r="AG107" s="124"/>
      <c r="AH107" s="133"/>
      <c r="AI107" s="97"/>
      <c r="AJ107" s="133"/>
      <c r="AK107" s="134"/>
      <c r="AL107" s="104" t="str">
        <v/>
      </c>
      <c r="AM107" s="131"/>
      <c r="AN107" s="135"/>
      <c r="AO107" s="131"/>
      <c r="AP107" s="131"/>
      <c r="AQ107" s="131"/>
      <c r="AR107" s="131"/>
      <c r="AS107" s="131"/>
      <c r="AT107" s="124"/>
      <c r="AU107" s="124"/>
      <c r="AV107" s="124"/>
      <c r="AW107" s="124"/>
      <c r="AX107" s="124"/>
      <c r="AY107" s="124"/>
      <c r="AZ107" s="124"/>
      <c r="BA107" s="124"/>
      <c r="BB107" s="124"/>
      <c r="BC107" s="124"/>
      <c r="BD107" s="124"/>
      <c r="BE107" s="124"/>
      <c r="BF107" s="124"/>
      <c r="BG107" s="124"/>
      <c r="BH107" s="124"/>
      <c r="BI107" s="124"/>
      <c r="BJ107" s="124"/>
      <c r="BK107" s="124"/>
      <c r="BL107" s="124"/>
      <c r="BM107" s="124"/>
      <c r="BN107" s="124"/>
      <c r="BO107" s="124"/>
      <c r="BP107" s="124"/>
      <c r="BQ107" s="124"/>
      <c r="BR107" s="124"/>
      <c r="BS107" s="124"/>
      <c r="BT107" s="124"/>
      <c r="BU107" s="124"/>
      <c r="BV107" s="124"/>
      <c r="BW107" s="124"/>
      <c r="BX107" s="124"/>
      <c r="BY107" s="124"/>
    </row>
    <row r="108" spans="13:77" x14ac:dyDescent="0.2">
      <c r="M108" s="104" t="s">
        <v>72</v>
      </c>
      <c r="N108" s="104"/>
      <c r="O108" s="104" t="s">
        <v>121</v>
      </c>
      <c r="P108" s="104" t="str">
        <f t="shared" si="16"/>
        <v>USDAM3L50Y_Quote</v>
      </c>
      <c r="Q108" s="150"/>
      <c r="R108" s="116">
        <f t="shared" si="17"/>
        <v>42571</v>
      </c>
      <c r="S108" s="116">
        <f>_xll.qlInterestRateIndexValueDate(AA108,R108)</f>
        <v>42573</v>
      </c>
      <c r="T108" s="116">
        <f>_xll.qlInterestRateIndexMaturity(AA108,S108)</f>
        <v>60835</v>
      </c>
      <c r="U108" s="107">
        <f>_xll.qlIndexFixing('3M Monitor'!AA108,R108,TRUE,_xll.ohTrigger(Trigger,Trigger3M))</f>
        <v>1.8440000000015506E-2</v>
      </c>
      <c r="V108" s="107">
        <f>_xll.qlQuoteValue(P108,_xll.ohTrigger(Trigger,Trigger3M))</f>
        <v>1.8440000000000002E-2</v>
      </c>
      <c r="W108" s="104" t="b">
        <f t="shared" si="18"/>
        <v>1</v>
      </c>
      <c r="X108" s="152">
        <f t="shared" si="19"/>
        <v>1.5504958428280702E-14</v>
      </c>
      <c r="Y108" s="123" t="b">
        <f>ABS(X108)&lt;=ABS('General Settings'!$D$32)</f>
        <v>1</v>
      </c>
      <c r="AA108" s="60" t="str">
        <f>_xll.qlSwapIndex(,,O108,SettlementDays,Currency,JointCalendar,FixedLegTenor,FixedLegBDC,FixedLegDayCounter,Index3M,DiscountingCurve,Permanent,Trigger,ObjectOverwrite)</f>
        <v>obj_003cd#0002</v>
      </c>
      <c r="AF108" s="133"/>
      <c r="AG108" s="124"/>
      <c r="AH108" s="133"/>
      <c r="AI108" s="97"/>
      <c r="AJ108" s="133"/>
      <c r="AK108" s="134"/>
      <c r="AL108" s="104" t="str">
        <v/>
      </c>
      <c r="AM108" s="131"/>
      <c r="AN108" s="135"/>
      <c r="AO108" s="131"/>
      <c r="AP108" s="131"/>
      <c r="AQ108" s="131"/>
      <c r="AR108" s="131"/>
      <c r="AS108" s="131"/>
      <c r="AT108" s="124"/>
      <c r="AU108" s="124"/>
      <c r="AV108" s="124"/>
      <c r="AW108" s="124"/>
      <c r="AX108" s="124"/>
      <c r="AY108" s="124"/>
      <c r="AZ108" s="124"/>
      <c r="BA108" s="124"/>
      <c r="BB108" s="124"/>
      <c r="BC108" s="124"/>
      <c r="BD108" s="124"/>
      <c r="BE108" s="124"/>
      <c r="BF108" s="124"/>
      <c r="BG108" s="124"/>
      <c r="BH108" s="124"/>
      <c r="BI108" s="124"/>
      <c r="BJ108" s="124"/>
      <c r="BK108" s="124"/>
      <c r="BL108" s="124"/>
      <c r="BM108" s="124"/>
      <c r="BN108" s="124"/>
      <c r="BO108" s="124"/>
      <c r="BP108" s="124"/>
      <c r="BQ108" s="124"/>
      <c r="BR108" s="124"/>
      <c r="BS108" s="124"/>
      <c r="BT108" s="124"/>
      <c r="BU108" s="124"/>
      <c r="BV108" s="124"/>
      <c r="BW108" s="124"/>
      <c r="BX108" s="124"/>
      <c r="BY108" s="124"/>
    </row>
    <row r="109" spans="13:77" x14ac:dyDescent="0.2">
      <c r="M109" s="105" t="s">
        <v>72</v>
      </c>
      <c r="N109" s="105"/>
      <c r="O109" s="105" t="s">
        <v>152</v>
      </c>
      <c r="P109" s="105" t="str">
        <f t="shared" si="16"/>
        <v>USDAM3L60Y_Quote</v>
      </c>
      <c r="Q109" s="153"/>
      <c r="R109" s="117">
        <f t="shared" si="17"/>
        <v>42571</v>
      </c>
      <c r="S109" s="117">
        <f>_xll.qlInterestRateIndexValueDate(AA109,R109)</f>
        <v>42573</v>
      </c>
      <c r="T109" s="117">
        <f>_xll.qlInterestRateIndexMaturity(AA109,S109)</f>
        <v>64488</v>
      </c>
      <c r="U109" s="108">
        <f>_xll.qlIndexFixing('3M Monitor'!AA109,R109,TRUE,_xll.ohTrigger(Trigger,Trigger3M))</f>
        <v>1.8314217035499365E-2</v>
      </c>
      <c r="V109" s="108" t="e">
        <f>_xll.qlQuoteValue(P109,_xll.ohTrigger(Trigger,Trigger3M))</f>
        <v>#NUM!</v>
      </c>
      <c r="W109" s="105" t="b">
        <f t="shared" si="18"/>
        <v>0</v>
      </c>
      <c r="X109" s="154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obj_003a7#0002</v>
      </c>
      <c r="AC109" s="114" t="s">
        <v>164</v>
      </c>
      <c r="AF109" s="133"/>
      <c r="AG109" s="124"/>
      <c r="AH109" s="133"/>
      <c r="AI109" s="97"/>
      <c r="AJ109" s="133"/>
      <c r="AK109" s="134"/>
      <c r="AL109" s="104" t="e">
        <v>#N/A</v>
      </c>
      <c r="AM109" s="131"/>
      <c r="AN109" s="135"/>
      <c r="AO109" s="131"/>
      <c r="AP109" s="131"/>
      <c r="AQ109" s="131"/>
      <c r="AR109" s="131"/>
      <c r="AS109" s="131"/>
      <c r="AT109" s="124"/>
      <c r="AU109" s="124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4"/>
      <c r="BG109" s="124"/>
      <c r="BH109" s="124"/>
      <c r="BI109" s="124"/>
      <c r="BJ109" s="124"/>
      <c r="BK109" s="124"/>
      <c r="BL109" s="124"/>
      <c r="BM109" s="124"/>
      <c r="BN109" s="124"/>
      <c r="BO109" s="124"/>
      <c r="BP109" s="124"/>
      <c r="BQ109" s="124"/>
      <c r="BR109" s="124"/>
      <c r="BS109" s="124"/>
      <c r="BT109" s="124"/>
      <c r="BU109" s="124"/>
      <c r="BV109" s="124"/>
      <c r="BW109" s="124"/>
      <c r="BX109" s="124"/>
      <c r="BY109" s="124"/>
    </row>
    <row r="110" spans="13:77" x14ac:dyDescent="0.2">
      <c r="M110" s="104" t="s">
        <v>153</v>
      </c>
      <c r="N110" s="104"/>
      <c r="O110" s="104" t="s">
        <v>159</v>
      </c>
      <c r="P110" s="104" t="str">
        <f>Currency&amp;O110&amp;"12"&amp;QuoteSuffix</f>
        <v>USD1S12_Quote</v>
      </c>
      <c r="Q110" s="150"/>
      <c r="R110" s="116">
        <f>_xll.qlInterestRateIndexFixingDate(Index3M,S110)</f>
        <v>42632</v>
      </c>
      <c r="S110" s="116">
        <f>_xll.qlIMMdate(AH98)</f>
        <v>42634</v>
      </c>
      <c r="T110" s="116">
        <f>_xll.qlSwapMaturityDate(AA110)</f>
        <v>42998</v>
      </c>
      <c r="U110" s="107">
        <f>_xll.qlVanillaSwapFairRate(AA110,_xll.ohTrigger(Trigger,Trigger3M))</f>
        <v>8.714221601663491E-3</v>
      </c>
      <c r="V110" s="107">
        <f>_xll.qlQuoteValue(P110,_xll.ohTrigger(Trigger,Trigger3M))</f>
        <v>8.6899999999999998E-3</v>
      </c>
      <c r="W110" s="104" t="b">
        <f t="shared" si="18"/>
        <v>1</v>
      </c>
      <c r="X110" s="152">
        <f t="shared" si="19"/>
        <v>2.4221601663491216E-5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obj_003fe#0002</v>
      </c>
      <c r="AC110" s="114" t="str">
        <f>_xll.qlDiscountingSwapEngine(,DiscountingCurve,,,,Permanent,Trigger,ObjectOverwrite)</f>
        <v>obj_00393#0002</v>
      </c>
      <c r="AF110" s="133"/>
      <c r="AG110" s="124"/>
      <c r="AH110" s="133"/>
      <c r="AI110" s="97"/>
      <c r="AJ110" s="133"/>
      <c r="AK110" s="134"/>
      <c r="AL110" s="104" t="e">
        <v>#N/A</v>
      </c>
      <c r="AM110" s="131"/>
      <c r="AN110" s="135"/>
      <c r="AO110" s="131"/>
      <c r="AP110" s="131"/>
      <c r="AQ110" s="131"/>
      <c r="AR110" s="131"/>
      <c r="AS110" s="131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  <c r="BR110" s="124"/>
      <c r="BS110" s="124"/>
      <c r="BT110" s="124"/>
      <c r="BU110" s="124"/>
      <c r="BV110" s="124"/>
      <c r="BW110" s="124"/>
      <c r="BX110" s="124"/>
      <c r="BY110" s="124"/>
    </row>
    <row r="111" spans="13:77" x14ac:dyDescent="0.2">
      <c r="M111" s="104" t="s">
        <v>153</v>
      </c>
      <c r="N111" s="104"/>
      <c r="O111" s="104" t="s">
        <v>160</v>
      </c>
      <c r="P111" s="104" t="str">
        <f>Currency&amp;O111&amp;"12"&amp;QuoteSuffix</f>
        <v>USD2S12_Quote</v>
      </c>
      <c r="Q111" s="150"/>
      <c r="R111" s="116">
        <f>_xll.qlInterestRateIndexFixingDate(Index3M,S111)</f>
        <v>42723</v>
      </c>
      <c r="S111" s="116">
        <f>_xll.qlIMMdate(AH99)</f>
        <v>42725</v>
      </c>
      <c r="T111" s="116">
        <f>_xll.qlSwapMaturityDate(AA111)</f>
        <v>43089</v>
      </c>
      <c r="U111" s="107">
        <f>_xll.qlVanillaSwapFairRate(AA111,_xll.ohTrigger(Trigger,Trigger3M))</f>
        <v>9.2355119704517295E-3</v>
      </c>
      <c r="V111" s="107">
        <f>_xll.qlQuoteValue(P111,_xll.ohTrigger(Trigger,Trigger3M))</f>
        <v>9.1999999999999998E-3</v>
      </c>
      <c r="W111" s="104" t="b">
        <f t="shared" si="18"/>
        <v>1</v>
      </c>
      <c r="X111" s="152">
        <f t="shared" si="19"/>
        <v>3.5511970451729616E-5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obj_003ff#0002</v>
      </c>
      <c r="AF111" s="133"/>
      <c r="AG111" s="124"/>
      <c r="AH111" s="133"/>
      <c r="AI111" s="97"/>
      <c r="AJ111" s="133"/>
      <c r="AK111" s="134"/>
      <c r="AL111" s="104" t="e">
        <v>#N/A</v>
      </c>
      <c r="AM111" s="131"/>
      <c r="AN111" s="135"/>
      <c r="AO111" s="131"/>
      <c r="AP111" s="131"/>
      <c r="AQ111" s="131"/>
      <c r="AR111" s="131"/>
      <c r="AS111" s="131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124"/>
      <c r="BQ111" s="124"/>
      <c r="BR111" s="124"/>
      <c r="BS111" s="124"/>
      <c r="BT111" s="124"/>
      <c r="BU111" s="124"/>
      <c r="BV111" s="124"/>
      <c r="BW111" s="124"/>
      <c r="BX111" s="124"/>
      <c r="BY111" s="124"/>
    </row>
    <row r="112" spans="13:77" x14ac:dyDescent="0.2">
      <c r="M112" s="104" t="s">
        <v>153</v>
      </c>
      <c r="N112" s="104"/>
      <c r="O112" s="104" t="s">
        <v>161</v>
      </c>
      <c r="P112" s="104" t="str">
        <f>Currency&amp;O112&amp;"12"&amp;QuoteSuffix</f>
        <v>USD3S12_Quote</v>
      </c>
      <c r="Q112" s="150"/>
      <c r="R112" s="116">
        <f>_xll.qlInterestRateIndexFixingDate(Index3M,S112)</f>
        <v>42807</v>
      </c>
      <c r="S112" s="116">
        <f>_xll.qlIMMdate(AH100)</f>
        <v>42809</v>
      </c>
      <c r="T112" s="116">
        <f>_xll.qlSwapMaturityDate(AA112)</f>
        <v>43180</v>
      </c>
      <c r="U112" s="107">
        <f>_xll.qlVanillaSwapFairRate(AA112,_xll.ohTrigger(Trigger,Trigger3M))</f>
        <v>9.6654378646270772E-3</v>
      </c>
      <c r="V112" s="107">
        <f>_xll.qlQuoteValue(P112,_xll.ohTrigger(Trigger,Trigger3M))</f>
        <v>9.5999999999999992E-3</v>
      </c>
      <c r="W112" s="104" t="b">
        <f t="shared" si="18"/>
        <v>1</v>
      </c>
      <c r="X112" s="152">
        <f t="shared" si="19"/>
        <v>6.5437864627078055E-5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obj_003fd#0002</v>
      </c>
      <c r="AF112" s="133"/>
      <c r="AG112" s="124"/>
      <c r="AH112" s="133"/>
      <c r="AI112" s="97"/>
      <c r="AJ112" s="133"/>
      <c r="AK112" s="134"/>
      <c r="AL112" s="104" t="e">
        <v>#N/A</v>
      </c>
      <c r="AM112" s="131"/>
      <c r="AN112" s="135"/>
      <c r="AO112" s="131"/>
      <c r="AP112" s="131"/>
      <c r="AQ112" s="131"/>
      <c r="AR112" s="131"/>
      <c r="AS112" s="131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  <c r="BD112" s="124"/>
      <c r="BE112" s="124"/>
      <c r="BF112" s="124"/>
      <c r="BG112" s="124"/>
      <c r="BH112" s="124"/>
      <c r="BI112" s="124"/>
      <c r="BJ112" s="124"/>
      <c r="BK112" s="124"/>
      <c r="BL112" s="124"/>
      <c r="BM112" s="124"/>
      <c r="BN112" s="124"/>
      <c r="BO112" s="124"/>
      <c r="BP112" s="124"/>
      <c r="BQ112" s="124"/>
      <c r="BR112" s="124"/>
      <c r="BS112" s="124"/>
      <c r="BT112" s="124"/>
      <c r="BU112" s="124"/>
      <c r="BV112" s="124"/>
      <c r="BW112" s="124"/>
      <c r="BX112" s="124"/>
      <c r="BY112" s="124"/>
    </row>
    <row r="113" spans="13:77" x14ac:dyDescent="0.2">
      <c r="M113" s="104" t="s">
        <v>153</v>
      </c>
      <c r="N113" s="104"/>
      <c r="O113" s="104" t="s">
        <v>162</v>
      </c>
      <c r="P113" s="104" t="str">
        <f>Currency&amp;O113&amp;"12"&amp;QuoteSuffix</f>
        <v>USD4S12_Quote</v>
      </c>
      <c r="Q113" s="150"/>
      <c r="R113" s="116">
        <f>_xll.qlInterestRateIndexFixingDate(Index3M,S113)</f>
        <v>42905</v>
      </c>
      <c r="S113" s="116">
        <f>_xll.qlIMMdate(AH101)</f>
        <v>42907</v>
      </c>
      <c r="T113" s="116">
        <f>_xll.qlSwapMaturityDate(AA113)</f>
        <v>43271</v>
      </c>
      <c r="U113" s="107">
        <f>_xll.qlVanillaSwapFairRate(AA113,_xll.ohTrigger(Trigger,Trigger3M))</f>
        <v>1.0078518108810443E-2</v>
      </c>
      <c r="V113" s="107">
        <f>_xll.qlQuoteValue(P113,_xll.ohTrigger(Trigger,Trigger3M))</f>
        <v>9.9799999999999993E-3</v>
      </c>
      <c r="W113" s="104" t="b">
        <f t="shared" si="18"/>
        <v>1</v>
      </c>
      <c r="X113" s="152">
        <f t="shared" si="19"/>
        <v>9.8518108810443858E-5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obj_00400#0002</v>
      </c>
      <c r="AF113" s="133"/>
      <c r="AG113" s="124"/>
      <c r="AH113" s="133"/>
      <c r="AI113" s="97"/>
      <c r="AJ113" s="133"/>
      <c r="AK113" s="134"/>
      <c r="AL113" s="104" t="e">
        <v>#N/A</v>
      </c>
      <c r="AM113" s="131"/>
      <c r="AN113" s="135"/>
      <c r="AO113" s="131"/>
      <c r="AP113" s="131"/>
      <c r="AQ113" s="131"/>
      <c r="AR113" s="131"/>
      <c r="AS113" s="131"/>
      <c r="AT113" s="124"/>
      <c r="AU113" s="124"/>
      <c r="AV113" s="124"/>
      <c r="AW113" s="124"/>
      <c r="AX113" s="124"/>
      <c r="AY113" s="124"/>
      <c r="AZ113" s="124"/>
      <c r="BA113" s="124"/>
      <c r="BB113" s="124"/>
      <c r="BC113" s="124"/>
      <c r="BD113" s="124"/>
      <c r="BE113" s="124"/>
      <c r="BF113" s="124"/>
      <c r="BG113" s="124"/>
      <c r="BH113" s="124"/>
      <c r="BI113" s="124"/>
      <c r="BJ113" s="124"/>
      <c r="BK113" s="124"/>
      <c r="BL113" s="124"/>
      <c r="BM113" s="124"/>
      <c r="BN113" s="124"/>
      <c r="BO113" s="124"/>
      <c r="BP113" s="124"/>
      <c r="BQ113" s="124"/>
      <c r="BR113" s="124"/>
      <c r="BS113" s="124"/>
      <c r="BT113" s="124"/>
      <c r="BU113" s="124"/>
      <c r="BV113" s="124"/>
      <c r="BW113" s="124"/>
      <c r="BX113" s="124"/>
      <c r="BY113" s="124"/>
    </row>
    <row r="114" spans="13:77" x14ac:dyDescent="0.2">
      <c r="M114" s="105" t="s">
        <v>153</v>
      </c>
      <c r="N114" s="105"/>
      <c r="O114" s="105" t="s">
        <v>163</v>
      </c>
      <c r="P114" s="105" t="str">
        <f>Currency&amp;O114&amp;"12"&amp;QuoteSuffix</f>
        <v>USD5S12_Quote</v>
      </c>
      <c r="Q114" s="153"/>
      <c r="R114" s="117">
        <f>_xll.qlInterestRateIndexFixingDate(Index3M,S114)</f>
        <v>42996</v>
      </c>
      <c r="S114" s="117">
        <f>_xll.qlIMMdate(AH102)</f>
        <v>42998</v>
      </c>
      <c r="T114" s="117">
        <f>_xll.qlSwapMaturityDate(AA114)</f>
        <v>43362</v>
      </c>
      <c r="U114" s="108">
        <f>_xll.qlVanillaSwapFairRate(AA114,_xll.ohTrigger(Trigger,Trigger3M))</f>
        <v>1.0469926264693698E-2</v>
      </c>
      <c r="V114" s="108">
        <f>_xll.qlQuoteValue(P114,_xll.ohTrigger(Trigger,Trigger3M))</f>
        <v>1.0329999999999999E-2</v>
      </c>
      <c r="W114" s="105" t="b">
        <f t="shared" si="18"/>
        <v>1</v>
      </c>
      <c r="X114" s="154">
        <f t="shared" si="19"/>
        <v>1.3992626469369954E-4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obj_00401#0002</v>
      </c>
      <c r="AF114" s="133"/>
      <c r="AG114" s="124"/>
      <c r="AH114" s="133"/>
      <c r="AI114" s="97"/>
      <c r="AJ114" s="133"/>
      <c r="AK114" s="134"/>
      <c r="AL114" s="105" t="e">
        <v>#N/A</v>
      </c>
      <c r="AM114" s="131"/>
      <c r="AN114" s="135"/>
      <c r="AO114" s="131"/>
      <c r="AP114" s="131"/>
      <c r="AQ114" s="131"/>
      <c r="AR114" s="131"/>
      <c r="AS114" s="131"/>
      <c r="AT114" s="124"/>
      <c r="AU114" s="124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4"/>
      <c r="BG114" s="124"/>
      <c r="BH114" s="124"/>
      <c r="BI114" s="124"/>
      <c r="BJ114" s="124"/>
      <c r="BK114" s="124"/>
      <c r="BL114" s="124"/>
      <c r="BM114" s="124"/>
      <c r="BN114" s="124"/>
      <c r="BO114" s="124"/>
      <c r="BP114" s="124"/>
      <c r="BQ114" s="124"/>
      <c r="BR114" s="124"/>
      <c r="BS114" s="124"/>
      <c r="BT114" s="124"/>
      <c r="BU114" s="124"/>
      <c r="BV114" s="124"/>
      <c r="BW114" s="124"/>
      <c r="BX114" s="124"/>
      <c r="BY114" s="124"/>
    </row>
    <row r="115" spans="13:77" x14ac:dyDescent="0.2">
      <c r="W115" s="72"/>
      <c r="X115" s="73"/>
      <c r="AA115" s="97"/>
      <c r="AB115" s="132"/>
      <c r="AC115" s="132"/>
      <c r="AD115" s="97"/>
      <c r="AF115" s="133"/>
      <c r="AG115" s="124"/>
      <c r="AH115" s="133"/>
      <c r="AI115" s="97"/>
      <c r="AJ115" s="133"/>
      <c r="AK115" s="134"/>
      <c r="AL115" s="131"/>
      <c r="AM115" s="131"/>
      <c r="AN115" s="135"/>
      <c r="AO115" s="131"/>
      <c r="AP115" s="131"/>
      <c r="AQ115" s="131"/>
      <c r="AR115" s="131"/>
      <c r="AS115" s="131"/>
      <c r="AT115" s="124"/>
      <c r="AU115" s="124"/>
      <c r="AV115" s="124"/>
      <c r="AW115" s="124"/>
      <c r="AX115" s="124"/>
      <c r="AY115" s="124"/>
      <c r="AZ115" s="124"/>
      <c r="BA115" s="124"/>
      <c r="BB115" s="124"/>
      <c r="BC115" s="124"/>
      <c r="BD115" s="124"/>
      <c r="BE115" s="124"/>
      <c r="BF115" s="124"/>
      <c r="BG115" s="124"/>
      <c r="BH115" s="124"/>
      <c r="BI115" s="124"/>
      <c r="BJ115" s="124"/>
      <c r="BK115" s="124"/>
      <c r="BL115" s="124"/>
      <c r="BM115" s="124"/>
      <c r="BN115" s="124"/>
      <c r="BO115" s="124"/>
      <c r="BP115" s="124"/>
      <c r="BQ115" s="124"/>
      <c r="BR115" s="124"/>
      <c r="BS115" s="124"/>
      <c r="BT115" s="124"/>
      <c r="BU115" s="124"/>
      <c r="BV115" s="124"/>
      <c r="BW115" s="124"/>
      <c r="BX115" s="124"/>
      <c r="BY115" s="124"/>
    </row>
    <row r="116" spans="13:77" x14ac:dyDescent="0.2">
      <c r="W116" s="72"/>
      <c r="X116" s="73"/>
      <c r="AA116" s="97"/>
      <c r="AB116" s="132"/>
      <c r="AC116" s="132"/>
      <c r="AD116" s="97"/>
      <c r="AE116" s="97"/>
      <c r="AF116" s="133"/>
      <c r="AG116" s="124"/>
      <c r="AH116" s="133"/>
      <c r="AI116" s="97"/>
      <c r="AJ116" s="133"/>
      <c r="AK116" s="134"/>
      <c r="AL116" s="131"/>
      <c r="AM116" s="131"/>
      <c r="AN116" s="135"/>
      <c r="AO116" s="131"/>
      <c r="AP116" s="131"/>
      <c r="AQ116" s="131"/>
      <c r="AR116" s="131"/>
      <c r="AS116" s="131"/>
      <c r="AT116" s="124"/>
      <c r="AU116" s="124"/>
      <c r="AV116" s="124"/>
      <c r="AW116" s="124"/>
      <c r="AX116" s="124"/>
      <c r="AY116" s="124"/>
      <c r="AZ116" s="124"/>
      <c r="BA116" s="124"/>
      <c r="BB116" s="124"/>
      <c r="BC116" s="124"/>
      <c r="BD116" s="124"/>
      <c r="BE116" s="124"/>
      <c r="BF116" s="124"/>
      <c r="BG116" s="124"/>
      <c r="BH116" s="124"/>
      <c r="BI116" s="124"/>
      <c r="BJ116" s="124"/>
      <c r="BK116" s="124"/>
      <c r="BL116" s="124"/>
      <c r="BM116" s="124"/>
      <c r="BN116" s="124"/>
      <c r="BO116" s="124"/>
      <c r="BP116" s="124"/>
      <c r="BQ116" s="124"/>
      <c r="BR116" s="124"/>
      <c r="BS116" s="124"/>
      <c r="BT116" s="124"/>
      <c r="BU116" s="124"/>
      <c r="BV116" s="124"/>
      <c r="BW116" s="124"/>
      <c r="BX116" s="124"/>
      <c r="BY116" s="124"/>
    </row>
    <row r="117" spans="13:77" x14ac:dyDescent="0.2">
      <c r="W117" s="72"/>
      <c r="X117" s="73"/>
      <c r="AA117" s="97"/>
      <c r="AB117" s="132"/>
      <c r="AC117" s="132"/>
      <c r="AD117" s="97"/>
      <c r="AE117" s="97"/>
      <c r="AF117" s="133"/>
      <c r="AG117" s="124"/>
      <c r="AH117" s="133"/>
      <c r="AI117" s="97"/>
      <c r="AJ117" s="133"/>
      <c r="AK117" s="134"/>
      <c r="AL117" s="131"/>
      <c r="AM117" s="131"/>
      <c r="AN117" s="135"/>
      <c r="AO117" s="131"/>
      <c r="AP117" s="131"/>
      <c r="AQ117" s="131"/>
      <c r="AR117" s="131"/>
      <c r="AS117" s="131"/>
      <c r="AT117" s="124"/>
      <c r="AU117" s="124"/>
      <c r="AV117" s="124"/>
      <c r="AW117" s="124"/>
      <c r="AX117" s="124"/>
      <c r="AY117" s="124"/>
      <c r="AZ117" s="124"/>
      <c r="BA117" s="124"/>
      <c r="BB117" s="124"/>
      <c r="BC117" s="124"/>
      <c r="BD117" s="124"/>
      <c r="BE117" s="124"/>
      <c r="BF117" s="124"/>
      <c r="BG117" s="124"/>
      <c r="BH117" s="124"/>
      <c r="BI117" s="124"/>
      <c r="BJ117" s="124"/>
      <c r="BK117" s="124"/>
      <c r="BL117" s="124"/>
      <c r="BM117" s="124"/>
      <c r="BN117" s="124"/>
      <c r="BO117" s="124"/>
      <c r="BP117" s="124"/>
      <c r="BQ117" s="124"/>
      <c r="BR117" s="124"/>
      <c r="BS117" s="124"/>
      <c r="BT117" s="124"/>
      <c r="BU117" s="124"/>
      <c r="BV117" s="124"/>
      <c r="BW117" s="124"/>
      <c r="BX117" s="124"/>
      <c r="BY117" s="124"/>
    </row>
    <row r="118" spans="13:77" x14ac:dyDescent="0.2">
      <c r="W118" s="72"/>
      <c r="X118" s="73"/>
      <c r="AA118" s="97"/>
      <c r="AB118" s="132"/>
      <c r="AC118" s="132"/>
      <c r="AD118" s="97"/>
      <c r="AE118" s="97"/>
      <c r="AF118" s="133"/>
      <c r="AG118" s="124"/>
      <c r="AH118" s="133"/>
      <c r="AI118" s="97"/>
      <c r="AJ118" s="133"/>
      <c r="AK118" s="134"/>
      <c r="AL118" s="131"/>
      <c r="AM118" s="131"/>
      <c r="AN118" s="135"/>
      <c r="AO118" s="131"/>
      <c r="AP118" s="131"/>
      <c r="AQ118" s="131"/>
      <c r="AR118" s="131"/>
      <c r="AS118" s="131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4"/>
      <c r="BD118" s="124"/>
      <c r="BE118" s="124"/>
      <c r="BF118" s="124"/>
      <c r="BG118" s="124"/>
      <c r="BH118" s="124"/>
      <c r="BI118" s="124"/>
      <c r="BJ118" s="124"/>
      <c r="BK118" s="124"/>
      <c r="BL118" s="124"/>
      <c r="BM118" s="124"/>
      <c r="BN118" s="124"/>
      <c r="BO118" s="124"/>
      <c r="BP118" s="124"/>
      <c r="BQ118" s="124"/>
      <c r="BR118" s="124"/>
      <c r="BS118" s="124"/>
      <c r="BT118" s="124"/>
      <c r="BU118" s="124"/>
      <c r="BV118" s="124"/>
      <c r="BW118" s="124"/>
      <c r="BX118" s="124"/>
      <c r="BY118" s="124"/>
    </row>
    <row r="119" spans="13:77" x14ac:dyDescent="0.2">
      <c r="W119" s="72"/>
      <c r="X119" s="73"/>
      <c r="AA119" s="97"/>
      <c r="AB119" s="132"/>
      <c r="AC119" s="132"/>
      <c r="AD119" s="97"/>
      <c r="AE119" s="97"/>
      <c r="AF119" s="133"/>
      <c r="AG119" s="124"/>
      <c r="AH119" s="133"/>
      <c r="AI119" s="97"/>
      <c r="AJ119" s="133"/>
      <c r="AK119" s="134"/>
      <c r="AL119" s="131"/>
      <c r="AM119" s="131"/>
      <c r="AN119" s="135"/>
      <c r="AO119" s="131"/>
      <c r="AP119" s="131"/>
      <c r="AQ119" s="131"/>
      <c r="AR119" s="131"/>
      <c r="AS119" s="131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124"/>
      <c r="BQ119" s="124"/>
      <c r="BR119" s="124"/>
      <c r="BS119" s="124"/>
      <c r="BT119" s="124"/>
      <c r="BU119" s="124"/>
      <c r="BV119" s="124"/>
      <c r="BW119" s="124"/>
      <c r="BX119" s="124"/>
      <c r="BY119" s="124"/>
    </row>
    <row r="120" spans="13:77" x14ac:dyDescent="0.2">
      <c r="W120" s="72"/>
      <c r="X120" s="73"/>
      <c r="AA120" s="97"/>
      <c r="AB120" s="132"/>
      <c r="AC120" s="132"/>
      <c r="AD120" s="97"/>
      <c r="AE120" s="97"/>
      <c r="AF120" s="133"/>
      <c r="AG120" s="124"/>
      <c r="AH120" s="133"/>
      <c r="AI120" s="97"/>
      <c r="AJ120" s="133"/>
      <c r="AK120" s="134"/>
      <c r="AL120" s="131"/>
      <c r="AM120" s="131"/>
      <c r="AN120" s="135"/>
      <c r="AO120" s="131"/>
      <c r="AP120" s="131"/>
      <c r="AQ120" s="131"/>
      <c r="AR120" s="131"/>
      <c r="AS120" s="131"/>
      <c r="AT120" s="124"/>
      <c r="AU120" s="124"/>
      <c r="AV120" s="124"/>
      <c r="AW120" s="124"/>
      <c r="AX120" s="124"/>
      <c r="AY120" s="124"/>
      <c r="AZ120" s="124"/>
      <c r="BA120" s="124"/>
      <c r="BB120" s="124"/>
      <c r="BC120" s="124"/>
      <c r="BD120" s="124"/>
      <c r="BE120" s="124"/>
      <c r="BF120" s="124"/>
      <c r="BG120" s="124"/>
      <c r="BH120" s="124"/>
      <c r="BI120" s="124"/>
      <c r="BJ120" s="124"/>
      <c r="BK120" s="124"/>
      <c r="BL120" s="124"/>
      <c r="BM120" s="124"/>
      <c r="BN120" s="124"/>
      <c r="BO120" s="124"/>
      <c r="BP120" s="124"/>
      <c r="BQ120" s="124"/>
      <c r="BR120" s="124"/>
      <c r="BS120" s="124"/>
      <c r="BT120" s="124"/>
      <c r="BU120" s="124"/>
      <c r="BV120" s="124"/>
      <c r="BW120" s="124"/>
      <c r="BX120" s="124"/>
      <c r="BY120" s="124"/>
    </row>
    <row r="121" spans="13:77" x14ac:dyDescent="0.2">
      <c r="W121" s="72"/>
      <c r="X121" s="73"/>
      <c r="AA121" s="97"/>
      <c r="AB121" s="132"/>
      <c r="AC121" s="132"/>
      <c r="AD121" s="97"/>
      <c r="AE121" s="97"/>
      <c r="AF121" s="133"/>
      <c r="AG121" s="124"/>
      <c r="AH121" s="133"/>
      <c r="AI121" s="97"/>
      <c r="AJ121" s="133"/>
      <c r="AK121" s="134"/>
      <c r="AL121" s="131"/>
      <c r="AM121" s="131"/>
      <c r="AN121" s="135"/>
      <c r="AO121" s="131"/>
      <c r="AP121" s="131"/>
      <c r="AQ121" s="131"/>
      <c r="AR121" s="131"/>
      <c r="AS121" s="131"/>
      <c r="AT121" s="124"/>
      <c r="AU121" s="124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4"/>
      <c r="BG121" s="124"/>
      <c r="BH121" s="124"/>
      <c r="BI121" s="124"/>
      <c r="BJ121" s="124"/>
      <c r="BK121" s="124"/>
      <c r="BL121" s="124"/>
      <c r="BM121" s="124"/>
      <c r="BN121" s="124"/>
      <c r="BO121" s="124"/>
      <c r="BP121" s="124"/>
      <c r="BQ121" s="124"/>
      <c r="BR121" s="124"/>
      <c r="BS121" s="124"/>
      <c r="BT121" s="124"/>
      <c r="BU121" s="124"/>
      <c r="BV121" s="124"/>
      <c r="BW121" s="124"/>
      <c r="BX121" s="124"/>
      <c r="BY121" s="124"/>
    </row>
    <row r="122" spans="13:77" x14ac:dyDescent="0.2">
      <c r="W122" s="72"/>
      <c r="X122" s="73"/>
      <c r="AA122" s="97"/>
      <c r="AB122" s="132"/>
      <c r="AC122" s="132"/>
      <c r="AD122" s="97"/>
      <c r="AE122" s="97"/>
      <c r="AF122" s="133"/>
      <c r="AG122" s="124"/>
      <c r="AH122" s="133"/>
      <c r="AI122" s="97"/>
      <c r="AJ122" s="133"/>
      <c r="AK122" s="134"/>
      <c r="AL122" s="131"/>
      <c r="AM122" s="131"/>
      <c r="AN122" s="135"/>
      <c r="AO122" s="131"/>
      <c r="AP122" s="131"/>
      <c r="AQ122" s="131"/>
      <c r="AR122" s="131"/>
      <c r="AS122" s="131"/>
      <c r="AT122" s="124"/>
      <c r="AU122" s="124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4"/>
      <c r="BG122" s="124"/>
      <c r="BH122" s="124"/>
      <c r="BI122" s="124"/>
      <c r="BJ122" s="124"/>
      <c r="BK122" s="124"/>
      <c r="BL122" s="124"/>
      <c r="BM122" s="124"/>
      <c r="BN122" s="124"/>
      <c r="BO122" s="124"/>
      <c r="BP122" s="124"/>
      <c r="BQ122" s="124"/>
      <c r="BR122" s="124"/>
      <c r="BS122" s="124"/>
      <c r="BT122" s="124"/>
      <c r="BU122" s="124"/>
      <c r="BV122" s="124"/>
      <c r="BW122" s="124"/>
      <c r="BX122" s="124"/>
      <c r="BY122" s="124"/>
    </row>
    <row r="123" spans="13:77" x14ac:dyDescent="0.2">
      <c r="W123" s="72"/>
      <c r="X123" s="73"/>
      <c r="AA123" s="97"/>
      <c r="AB123" s="132"/>
      <c r="AC123" s="132"/>
      <c r="AD123" s="97"/>
      <c r="AE123" s="97"/>
      <c r="AF123" s="133"/>
      <c r="AG123" s="124"/>
      <c r="AH123" s="133"/>
      <c r="AI123" s="97"/>
      <c r="AJ123" s="133"/>
      <c r="AK123" s="134"/>
      <c r="AL123" s="131"/>
      <c r="AM123" s="131"/>
      <c r="AN123" s="135"/>
      <c r="AO123" s="131"/>
      <c r="AP123" s="131"/>
      <c r="AQ123" s="131"/>
      <c r="AR123" s="131"/>
      <c r="AS123" s="131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BG123" s="124"/>
      <c r="BH123" s="124"/>
      <c r="BI123" s="124"/>
      <c r="BJ123" s="124"/>
      <c r="BK123" s="124"/>
      <c r="BL123" s="124"/>
      <c r="BM123" s="124"/>
      <c r="BN123" s="124"/>
      <c r="BO123" s="124"/>
      <c r="BP123" s="124"/>
      <c r="BQ123" s="124"/>
      <c r="BR123" s="124"/>
      <c r="BS123" s="124"/>
      <c r="BT123" s="124"/>
      <c r="BU123" s="124"/>
      <c r="BV123" s="124"/>
      <c r="BW123" s="124"/>
      <c r="BX123" s="124"/>
      <c r="BY123" s="124"/>
    </row>
    <row r="124" spans="13:77" x14ac:dyDescent="0.2">
      <c r="W124" s="72"/>
      <c r="X124" s="73"/>
      <c r="AA124" s="97"/>
      <c r="AB124" s="132"/>
      <c r="AC124" s="132"/>
      <c r="AD124" s="97"/>
      <c r="AE124" s="97"/>
      <c r="AF124" s="133"/>
      <c r="AG124" s="124"/>
      <c r="AH124" s="133"/>
      <c r="AI124" s="97"/>
      <c r="AJ124" s="133"/>
      <c r="AK124" s="134"/>
      <c r="AL124" s="131"/>
      <c r="AM124" s="131"/>
      <c r="AN124" s="135"/>
      <c r="AO124" s="131"/>
      <c r="AP124" s="131"/>
      <c r="AQ124" s="131"/>
      <c r="AR124" s="131"/>
      <c r="AS124" s="131"/>
      <c r="AT124" s="124"/>
      <c r="AU124" s="124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4"/>
      <c r="BG124" s="124"/>
      <c r="BH124" s="124"/>
      <c r="BI124" s="124"/>
      <c r="BJ124" s="124"/>
      <c r="BK124" s="124"/>
      <c r="BL124" s="124"/>
      <c r="BM124" s="124"/>
      <c r="BN124" s="124"/>
      <c r="BO124" s="124"/>
      <c r="BP124" s="124"/>
      <c r="BQ124" s="124"/>
      <c r="BR124" s="124"/>
      <c r="BS124" s="124"/>
      <c r="BT124" s="124"/>
      <c r="BU124" s="124"/>
      <c r="BV124" s="124"/>
      <c r="BW124" s="124"/>
      <c r="BX124" s="124"/>
      <c r="BY124" s="124"/>
    </row>
    <row r="125" spans="13:77" x14ac:dyDescent="0.2">
      <c r="W125" s="72"/>
      <c r="X125" s="73"/>
      <c r="AA125" s="97"/>
      <c r="AB125" s="132"/>
      <c r="AC125" s="132"/>
      <c r="AD125" s="97"/>
      <c r="AE125" s="97"/>
    </row>
    <row r="126" spans="13:77" x14ac:dyDescent="0.2">
      <c r="W126" s="72"/>
      <c r="X126" s="73"/>
      <c r="AA126" s="97"/>
      <c r="AB126" s="132"/>
      <c r="AC126" s="132"/>
      <c r="AD126" s="97"/>
      <c r="AE126" s="97"/>
    </row>
    <row r="127" spans="13:77" x14ac:dyDescent="0.2">
      <c r="W127" s="72"/>
      <c r="X127" s="73"/>
      <c r="AA127" s="97"/>
      <c r="AB127" s="132"/>
      <c r="AC127" s="132"/>
      <c r="AD127" s="97"/>
      <c r="AE127" s="97"/>
    </row>
    <row r="128" spans="13:77" x14ac:dyDescent="0.2">
      <c r="W128" s="72"/>
      <c r="X128" s="73"/>
      <c r="AA128" s="97"/>
      <c r="AB128" s="132"/>
      <c r="AC128" s="132"/>
      <c r="AD128" s="97"/>
      <c r="AE128" s="97"/>
    </row>
    <row r="129" spans="23:31" x14ac:dyDescent="0.2">
      <c r="W129" s="72"/>
      <c r="X129" s="73"/>
      <c r="AA129" s="97"/>
      <c r="AB129" s="132"/>
      <c r="AC129" s="132"/>
      <c r="AD129" s="97"/>
      <c r="AE129" s="97"/>
    </row>
    <row r="130" spans="23:31" x14ac:dyDescent="0.2">
      <c r="W130" s="72"/>
      <c r="X130" s="73"/>
      <c r="AA130" s="97"/>
      <c r="AB130" s="132"/>
      <c r="AC130" s="132"/>
      <c r="AD130" s="97"/>
      <c r="AE130" s="97"/>
    </row>
    <row r="131" spans="23:31" x14ac:dyDescent="0.2">
      <c r="W131" s="72"/>
      <c r="X131" s="73"/>
      <c r="AA131" s="97"/>
      <c r="AB131" s="132"/>
      <c r="AC131" s="132"/>
      <c r="AD131" s="97"/>
      <c r="AE131" s="97"/>
    </row>
    <row r="132" spans="23:31" x14ac:dyDescent="0.2">
      <c r="W132" s="72"/>
      <c r="X132" s="73"/>
      <c r="AA132" s="97"/>
      <c r="AB132" s="132"/>
      <c r="AC132" s="132"/>
      <c r="AD132" s="97"/>
      <c r="AE132" s="97"/>
    </row>
    <row r="133" spans="23:31" x14ac:dyDescent="0.2">
      <c r="W133" s="72"/>
      <c r="X133" s="73"/>
      <c r="AA133" s="97"/>
      <c r="AB133" s="132"/>
      <c r="AC133" s="132"/>
      <c r="AD133" s="97"/>
      <c r="AE133" s="97"/>
    </row>
    <row r="134" spans="23:31" x14ac:dyDescent="0.2">
      <c r="W134" s="72"/>
      <c r="X134" s="73"/>
      <c r="AA134" s="97"/>
      <c r="AB134" s="132"/>
      <c r="AC134" s="132"/>
      <c r="AD134" s="97"/>
      <c r="AE134" s="97"/>
    </row>
    <row r="135" spans="23:31" x14ac:dyDescent="0.2">
      <c r="W135" s="72"/>
      <c r="X135" s="73"/>
      <c r="AA135" s="97"/>
      <c r="AB135" s="132"/>
      <c r="AC135" s="132"/>
      <c r="AD135" s="97"/>
      <c r="AE135" s="97"/>
    </row>
    <row r="136" spans="23:31" x14ac:dyDescent="0.2">
      <c r="W136" s="72"/>
      <c r="X136" s="73"/>
      <c r="AA136" s="97"/>
      <c r="AB136" s="132"/>
      <c r="AC136" s="132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9" priority="4" operator="equal">
      <formula>FALSE</formula>
    </cfRule>
  </conditionalFormatting>
  <conditionalFormatting sqref="Y23:Y34">
    <cfRule type="cellIs" dxfId="8" priority="3" operator="equal">
      <formula>FALSE</formula>
    </cfRule>
  </conditionalFormatting>
  <conditionalFormatting sqref="M23:X23">
    <cfRule type="expression" dxfId="7" priority="2">
      <formula>ISNUMBER(MATCH($P23,$AL$23:$AL$114,0))</formula>
    </cfRule>
  </conditionalFormatting>
  <conditionalFormatting sqref="M24:X114">
    <cfRule type="expression" dxfId="6" priority="1">
      <formula>ISNUMBER(MATCH($P24,$AL$23:$AL$114,0))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20.710937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42938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1.0201999999998978E-2</v>
      </c>
      <c r="H3" s="63">
        <f t="shared" ref="H3:H16" si="2">ROUNDDOWN(G3*10,2)/10</f>
        <v>0.01</v>
      </c>
      <c r="I3" s="92">
        <f>MAX(_xll.ohPack(Data!$N$4:INDEX(Fwd6M,MATCH(E3+1,SettlementDates,1),1)))</f>
        <v>1.2024417580313985E-2</v>
      </c>
      <c r="J3" s="63">
        <f t="shared" ref="J3:J16" si="3">IF(I3-G3&gt;1%,(QUOTIENT(I3*10000,50)+1)*0.5%,(QUOTIENT(I3*10000,10)+1)*0.1%)</f>
        <v>1.3000000000000001E-2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43303</v>
      </c>
      <c r="F4" s="87">
        <f t="shared" si="1"/>
        <v>3</v>
      </c>
      <c r="G4" s="93">
        <f>MIN(_xll.ohPack(Data!$N$4:INDEX(Fwd6M,MATCH(E4+1,SettlementDates,1),1)))</f>
        <v>1.0201999999998978E-2</v>
      </c>
      <c r="H4" s="64">
        <f t="shared" si="2"/>
        <v>0.01</v>
      </c>
      <c r="I4" s="93">
        <f>MAX(_xll.ohPack(Data!$N$4:INDEX(Fwd6M,MATCH(E4+1,SettlementDates,1),1)))</f>
        <v>1.2905269474299083E-2</v>
      </c>
      <c r="J4" s="64">
        <f t="shared" si="3"/>
        <v>1.3000000000000001E-2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44399</v>
      </c>
      <c r="F5" s="87">
        <f t="shared" si="1"/>
        <v>6</v>
      </c>
      <c r="G5" s="93">
        <f>MIN(_xll.ohPack(Data!$N$4:INDEX(Fwd6M,MATCH(E5+1,SettlementDates,1),1)))</f>
        <v>1.0201999999998978E-2</v>
      </c>
      <c r="H5" s="64">
        <f t="shared" si="2"/>
        <v>0.01</v>
      </c>
      <c r="I5" s="93">
        <f>MAX(_xll.ohPack(Data!$N$4:INDEX(Fwd6M,MATCH(E5+1,SettlementDates,1),1)))</f>
        <v>1.6581737883120652E-2</v>
      </c>
      <c r="J5" s="64">
        <f t="shared" si="3"/>
        <v>1.7000000000000001E-2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46225</v>
      </c>
      <c r="F6" s="87">
        <f t="shared" si="1"/>
        <v>6</v>
      </c>
      <c r="G6" s="93">
        <f>MIN(_xll.ohPack(Data!$N$4:INDEX(Fwd6M,MATCH(E6+1,SettlementDates,1),1)))</f>
        <v>1.0201999999998978E-2</v>
      </c>
      <c r="H6" s="64">
        <f t="shared" si="2"/>
        <v>0.01</v>
      </c>
      <c r="I6" s="93">
        <f>MAX(_xll.ohPack(Data!$N$4:INDEX(Fwd6M,MATCH(E6+1,SettlementDates,1),1)))</f>
        <v>2.1931430425230131E-2</v>
      </c>
      <c r="J6" s="64">
        <f t="shared" si="3"/>
        <v>2.5000000000000001E-2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49878</v>
      </c>
      <c r="F7" s="87">
        <f t="shared" si="1"/>
        <v>12</v>
      </c>
      <c r="G7" s="93">
        <f>MIN(_xll.ohPack(Data!$N$4:INDEX(Fwd6M,MATCH(E7+1,SettlementDates,1),1)))</f>
        <v>1.0201999999998978E-2</v>
      </c>
      <c r="H7" s="64">
        <f t="shared" si="2"/>
        <v>0.01</v>
      </c>
      <c r="I7" s="93">
        <f>MAX(_xll.ohPack(Data!$N$4:INDEX(Fwd6M,MATCH(E7+1,SettlementDates,1),1)))</f>
        <v>2.3327540556211435E-2</v>
      </c>
      <c r="J7" s="64">
        <f t="shared" si="3"/>
        <v>2.5000000000000001E-2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53530</v>
      </c>
      <c r="F8" s="87">
        <f t="shared" si="1"/>
        <v>36</v>
      </c>
      <c r="G8" s="93">
        <f>MIN(_xll.ohPack(Data!$N$4:INDEX(Fwd6M,MATCH(E8+1,SettlementDates,1),1)))</f>
        <v>1.0201999999998978E-2</v>
      </c>
      <c r="H8" s="64">
        <f t="shared" si="2"/>
        <v>0.01</v>
      </c>
      <c r="I8" s="93">
        <f>MAX(_xll.ohPack(Data!$N$4:INDEX(Fwd6M,MATCH(E8+1,SettlementDates,1),1)))</f>
        <v>2.3327540556211435E-2</v>
      </c>
      <c r="J8" s="64">
        <f t="shared" si="3"/>
        <v>2.5000000000000001E-2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64488</v>
      </c>
      <c r="F9" s="87">
        <f t="shared" si="1"/>
        <v>60</v>
      </c>
      <c r="G9" s="94">
        <f>MIN(_xll.ohPack(Data!$N$4:INDEX(Fwd6M,MATCH(E9+1,SettlementDates,1),1)))</f>
        <v>1.0201999999998978E-2</v>
      </c>
      <c r="H9" s="65">
        <f t="shared" si="2"/>
        <v>0.01</v>
      </c>
      <c r="I9" s="94">
        <f>MAX(_xll.ohPack(Data!$N$4:INDEX(Fwd6M,MATCH(E9+1,SettlementDates,1),1)))</f>
        <v>2.3327540556211435E-2</v>
      </c>
      <c r="J9" s="65">
        <f t="shared" si="3"/>
        <v>2.5000000000000001E-2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59" t="s">
        <v>60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42938</v>
      </c>
      <c r="F10" s="88">
        <f t="shared" si="1"/>
        <v>1</v>
      </c>
      <c r="G10" s="93">
        <f>MIN(_xll.ohPack(Data!$O$4:INDEX(ONFwd6M,MATCH(E10+1,SettlementDates,1),1)))</f>
        <v>8.5173967977780762E-3</v>
      </c>
      <c r="H10" s="63">
        <f t="shared" si="2"/>
        <v>8.0000000000000002E-3</v>
      </c>
      <c r="I10" s="92">
        <f>MAX(_xll.ohPack(Data!$O$4:INDEX(ONFwd6M,MATCH(E10+1,SettlementDates,1),1)))</f>
        <v>1.1842715192100783E-2</v>
      </c>
      <c r="J10" s="63">
        <f t="shared" si="3"/>
        <v>1.2E-2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60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43303</v>
      </c>
      <c r="F11" s="87">
        <f t="shared" si="1"/>
        <v>3</v>
      </c>
      <c r="G11" s="93">
        <f>MIN(_xll.ohPack(Data!$O$4:INDEX(ONFwd6M,MATCH(E11+1,SettlementDates,1),1)))</f>
        <v>8.5173967977780762E-3</v>
      </c>
      <c r="H11" s="64">
        <f t="shared" si="2"/>
        <v>8.0000000000000002E-3</v>
      </c>
      <c r="I11" s="93">
        <f>MAX(_xll.ohPack(Data!$O$4:INDEX(ONFwd6M,MATCH(E11+1,SettlementDates,1),1)))</f>
        <v>1.2979712090679385E-2</v>
      </c>
      <c r="J11" s="64">
        <f t="shared" si="3"/>
        <v>1.3000000000000001E-2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60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44399</v>
      </c>
      <c r="F12" s="87">
        <f t="shared" si="1"/>
        <v>6</v>
      </c>
      <c r="G12" s="93">
        <f>MIN(_xll.ohPack(Data!$O$4:INDEX(ONFwd6M,MATCH(E12+1,SettlementDates,1),1)))</f>
        <v>8.5173967977780762E-3</v>
      </c>
      <c r="H12" s="64">
        <f t="shared" si="2"/>
        <v>8.0000000000000002E-3</v>
      </c>
      <c r="I12" s="93">
        <f>MAX(_xll.ohPack(Data!$O$4:INDEX(ONFwd6M,MATCH(E12+1,SettlementDates,1),1)))</f>
        <v>1.6066236852427807E-2</v>
      </c>
      <c r="J12" s="64">
        <f t="shared" si="3"/>
        <v>1.7000000000000001E-2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60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46225</v>
      </c>
      <c r="F13" s="87">
        <f t="shared" si="1"/>
        <v>6</v>
      </c>
      <c r="G13" s="93">
        <f>MIN(_xll.ohPack(Data!$O$4:INDEX(ONFwd6M,MATCH(E13+1,SettlementDates,1),1)))</f>
        <v>8.5173967977780762E-3</v>
      </c>
      <c r="H13" s="64">
        <f t="shared" si="2"/>
        <v>8.0000000000000002E-3</v>
      </c>
      <c r="I13" s="93">
        <f>MAX(_xll.ohPack(Data!$O$4:INDEX(ONFwd6M,MATCH(E13+1,SettlementDates,1),1)))</f>
        <v>2.1627741048879656E-2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60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49878</v>
      </c>
      <c r="F14" s="87">
        <f t="shared" si="1"/>
        <v>12</v>
      </c>
      <c r="G14" s="93">
        <f>MIN(_xll.ohPack(Data!$O$4:INDEX(ONFwd6M,MATCH(E14+1,SettlementDates,1),1)))</f>
        <v>8.5173967977780762E-3</v>
      </c>
      <c r="H14" s="64">
        <f t="shared" si="2"/>
        <v>8.0000000000000002E-3</v>
      </c>
      <c r="I14" s="93">
        <f>MAX(_xll.ohPack(Data!$O$4:INDEX(ONFwd6M,MATCH(E14+1,SettlementDates,1),1)))</f>
        <v>2.3194118029827848E-2</v>
      </c>
      <c r="J14" s="64">
        <f t="shared" si="3"/>
        <v>2.5000000000000001E-2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60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53530</v>
      </c>
      <c r="F15" s="87">
        <f t="shared" si="1"/>
        <v>36</v>
      </c>
      <c r="G15" s="93">
        <f>MIN(_xll.ohPack(Data!$O$4:INDEX(ONFwd6M,MATCH(E15+1,SettlementDates,1),1)))</f>
        <v>8.5173967977780762E-3</v>
      </c>
      <c r="H15" s="64">
        <f t="shared" si="2"/>
        <v>8.0000000000000002E-3</v>
      </c>
      <c r="I15" s="93">
        <f>MAX(_xll.ohPack(Data!$O$4:INDEX(ONFwd6M,MATCH(E15+1,SettlementDates,1),1)))</f>
        <v>2.3194118029827848E-2</v>
      </c>
      <c r="J15" s="64">
        <f t="shared" si="3"/>
        <v>2.5000000000000001E-2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61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64488</v>
      </c>
      <c r="F16" s="91">
        <f t="shared" si="1"/>
        <v>60</v>
      </c>
      <c r="G16" s="94">
        <f>MIN(_xll.ohPack(Data!$O$4:INDEX(ONFwd6M,MATCH(E16+1,SettlementDates,1),1)))</f>
        <v>8.5173967977780762E-3</v>
      </c>
      <c r="H16" s="65">
        <f t="shared" si="2"/>
        <v>8.0000000000000002E-3</v>
      </c>
      <c r="I16" s="94">
        <f>MAX(_xll.ohPack(Data!$O$4:INDEX(ONFwd6M,MATCH(E16+1,SettlementDates,1),1)))</f>
        <v>2.3194118029827848E-2</v>
      </c>
      <c r="J16" s="65">
        <f t="shared" si="3"/>
        <v>2.5000000000000001E-2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9" collapsed="1" x14ac:dyDescent="0.2">
      <c r="R17" s="73"/>
      <c r="S17" s="73"/>
      <c r="T17" s="73"/>
      <c r="U17" s="73"/>
      <c r="V17" s="73"/>
    </row>
    <row r="18" spans="3:29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9" x14ac:dyDescent="0.2">
      <c r="M19" s="111"/>
      <c r="P19" s="73"/>
      <c r="Q19" s="73"/>
      <c r="R19" s="73"/>
      <c r="S19" s="73"/>
      <c r="T19" s="73"/>
      <c r="V19" s="73"/>
      <c r="AA19" s="95"/>
    </row>
    <row r="20" spans="3:29" x14ac:dyDescent="0.2">
      <c r="P20" s="73"/>
      <c r="Q20" s="73"/>
      <c r="R20" s="73"/>
      <c r="S20" s="73"/>
      <c r="T20" s="73"/>
      <c r="U20" s="73"/>
      <c r="V20" s="73"/>
      <c r="Y20" s="73"/>
    </row>
    <row r="21" spans="3:29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9" x14ac:dyDescent="0.2">
      <c r="J22" s="72"/>
      <c r="K22" s="149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C22" s="109" t="s">
        <v>177</v>
      </c>
    </row>
    <row r="23" spans="3:29" x14ac:dyDescent="0.2">
      <c r="J23" s="72"/>
      <c r="K23" s="72"/>
      <c r="L23" s="72"/>
      <c r="M23" s="104" t="s">
        <v>176</v>
      </c>
      <c r="N23" s="104" t="s">
        <v>39</v>
      </c>
      <c r="O23" s="104" t="str">
        <f t="shared" ref="O23:O40" si="6">LEFT(N23,LEN(N23)-1)+6&amp;"M"</f>
        <v>7M</v>
      </c>
      <c r="P23" s="104" t="str">
        <f t="shared" ref="P23:P40" si="7">Currency&amp;LEFT(N23,LEN(N23)-1)&amp;"x"&amp;LEFT(O23,LEN(O23)-1)&amp;"F"&amp;QuoteSuffix</f>
        <v>USD1x7F_Quote</v>
      </c>
      <c r="Q23" s="150"/>
      <c r="R23" s="116">
        <f>_xll.qlInterestRateIndexFixingDate(Index6M,S23)</f>
        <v>42600</v>
      </c>
      <c r="S23" s="116">
        <f>_xll.qlCalendarAdvance(JointCalendar,SettlementDate,N23,"mf",TRUE)</f>
        <v>42604</v>
      </c>
      <c r="T23" s="116">
        <f>_xll.qlCalendarAdvance(JointCalendar,SettlementDate,O23,"mf",TRUE)</f>
        <v>42788</v>
      </c>
      <c r="U23" s="107">
        <f>_xll.qlIndexFixing(Index6M,R23,TRUE,_xll.ohTrigger(Trigger,Trigger6M))</f>
        <v>1.0589999999847208E-2</v>
      </c>
      <c r="V23" s="107">
        <f>IFERROR(_xll.qlQuoteValue(P23,_xll.ohTrigger(Trigger,Trigger6M)),NA())</f>
        <v>1.0590000000000002E-2</v>
      </c>
      <c r="W23" s="104" t="b">
        <f>NOT(ISERROR(V23))</f>
        <v>1</v>
      </c>
      <c r="X23" s="152">
        <f>U23-V23</f>
        <v>-1.5279444376403717E-13</v>
      </c>
      <c r="Y23" s="104" t="b">
        <f>ABS(X23)&lt;=ABS('General Settings'!$D$34)</f>
        <v>1</v>
      </c>
      <c r="AA23" s="72" t="e">
        <f t="array" ref="AA23:AA40">NA()</f>
        <v>#N/A</v>
      </c>
      <c r="AC23" s="106" t="str">
        <f t="array" ref="AC23:AC86">_xll.ohGroupList("USD6M_instruments",Trigger6M)</f>
        <v>USD1MD_SYNTH6M_Quote</v>
      </c>
    </row>
    <row r="24" spans="3:29" x14ac:dyDescent="0.2">
      <c r="M24" s="104" t="s">
        <v>176</v>
      </c>
      <c r="N24" s="104" t="s">
        <v>75</v>
      </c>
      <c r="O24" s="104" t="str">
        <f t="shared" si="6"/>
        <v>8M</v>
      </c>
      <c r="P24" s="104" t="str">
        <f t="shared" si="7"/>
        <v>USD2x8F_Quote</v>
      </c>
      <c r="Q24" s="150"/>
      <c r="R24" s="116">
        <f>_xll.qlInterestRateIndexFixingDate(Index6M,S24)</f>
        <v>42633</v>
      </c>
      <c r="S24" s="116">
        <f>_xll.qlCalendarAdvance(JointCalendar,SettlementDate,N24,"mf",TRUE)</f>
        <v>42635</v>
      </c>
      <c r="T24" s="116">
        <f>_xll.qlCalendarAdvance(JointCalendar,SettlementDate,O24,"mf",TRUE)</f>
        <v>42816</v>
      </c>
      <c r="U24" s="107">
        <f>_xll.qlIndexFixing(Index6M,R24,TRUE,_xll.ohTrigger(Trigger,Trigger6M))</f>
        <v>1.0789999998779632E-2</v>
      </c>
      <c r="V24" s="107">
        <f>IFERROR(_xll.qlQuoteValue(P24,_xll.ohTrigger(Trigger,Trigger6M)),NA())</f>
        <v>1.0789999999999999E-2</v>
      </c>
      <c r="W24" s="104" t="b">
        <f t="shared" ref="W24:W40" si="8">NOT(ISERROR(V24))</f>
        <v>1</v>
      </c>
      <c r="X24" s="152">
        <f t="shared" ref="X24:X40" si="9">U24-V24</f>
        <v>-1.2203675570088279E-12</v>
      </c>
      <c r="Y24" s="104" t="b">
        <f>ABS(X24)&lt;=ABS('General Settings'!$D$34)</f>
        <v>1</v>
      </c>
      <c r="AA24" s="72" t="e">
        <v>#N/A</v>
      </c>
      <c r="AC24" s="107" t="str">
        <v>USD2MD_SYNTH6M_Quote</v>
      </c>
    </row>
    <row r="25" spans="3:29" x14ac:dyDescent="0.2">
      <c r="M25" s="104" t="s">
        <v>176</v>
      </c>
      <c r="N25" s="104" t="s">
        <v>40</v>
      </c>
      <c r="O25" s="104" t="str">
        <f t="shared" si="6"/>
        <v>9M</v>
      </c>
      <c r="P25" s="104" t="str">
        <f t="shared" si="7"/>
        <v>USD3x9F_Quote</v>
      </c>
      <c r="Q25" s="150"/>
      <c r="R25" s="116">
        <f>_xll.qlInterestRateIndexFixingDate(Index6M,S25)</f>
        <v>42663</v>
      </c>
      <c r="S25" s="116">
        <f>_xll.qlCalendarAdvance(JointCalendar,SettlementDate,N25,"mf",TRUE)</f>
        <v>42667</v>
      </c>
      <c r="T25" s="116">
        <f>_xll.qlCalendarAdvance(JointCalendar,SettlementDate,O25,"mf",TRUE)</f>
        <v>42849</v>
      </c>
      <c r="U25" s="107">
        <f>_xll.qlIndexFixing(Index6M,R25,TRUE,_xll.ohTrigger(Trigger,Trigger6M))</f>
        <v>1.0959999999999859E-2</v>
      </c>
      <c r="V25" s="107">
        <f>IFERROR(_xll.qlQuoteValue(P25,_xll.ohTrigger(Trigger,Trigger6M)),NA())</f>
        <v>1.0960000000000001E-2</v>
      </c>
      <c r="W25" s="104" t="b">
        <f t="shared" si="8"/>
        <v>1</v>
      </c>
      <c r="X25" s="152">
        <f t="shared" si="9"/>
        <v>-1.4224732503009818E-16</v>
      </c>
      <c r="Y25" s="104" t="b">
        <f>ABS(X25)&lt;=ABS('General Settings'!$D$34)</f>
        <v>1</v>
      </c>
      <c r="AA25" s="72" t="e">
        <v>#N/A</v>
      </c>
      <c r="AC25" s="107" t="str">
        <v>USD3MD_SYNTH6M_Quote</v>
      </c>
    </row>
    <row r="26" spans="3:29" x14ac:dyDescent="0.2">
      <c r="M26" s="104" t="s">
        <v>176</v>
      </c>
      <c r="N26" s="104" t="s">
        <v>76</v>
      </c>
      <c r="O26" s="104" t="str">
        <f t="shared" si="6"/>
        <v>10M</v>
      </c>
      <c r="P26" s="104" t="str">
        <f t="shared" si="7"/>
        <v>USD4x10F_Quote</v>
      </c>
      <c r="Q26" s="150"/>
      <c r="R26" s="116">
        <f>_xll.qlInterestRateIndexFixingDate(Index6M,S26)</f>
        <v>42692</v>
      </c>
      <c r="S26" s="116">
        <f>_xll.qlCalendarAdvance(JointCalendar,SettlementDate,N26,"mf",TRUE)</f>
        <v>42696</v>
      </c>
      <c r="T26" s="116">
        <f>_xll.qlCalendarAdvance(JointCalendar,SettlementDate,O26,"mf",TRUE)</f>
        <v>42877</v>
      </c>
      <c r="U26" s="107">
        <f>_xll.qlIndexFixing(Index6M,R26,TRUE,_xll.ohTrigger(Trigger,Trigger6M))</f>
        <v>1.111999999998152E-2</v>
      </c>
      <c r="V26" s="107">
        <f>IFERROR(_xll.qlQuoteValue(P26,_xll.ohTrigger(Trigger,Trigger6M)),NA())</f>
        <v>1.1120000000000001E-2</v>
      </c>
      <c r="W26" s="104" t="b">
        <f t="shared" si="8"/>
        <v>1</v>
      </c>
      <c r="X26" s="152">
        <f t="shared" si="9"/>
        <v>-1.8481743913056903E-14</v>
      </c>
      <c r="Y26" s="104" t="b">
        <f>ABS(X26)&lt;=ABS('General Settings'!$D$34)</f>
        <v>1</v>
      </c>
      <c r="AA26" s="72" t="e">
        <v>#N/A</v>
      </c>
      <c r="AC26" s="107" t="str">
        <v>USD4MD_SYNTH6M_Quote</v>
      </c>
    </row>
    <row r="27" spans="3:29" x14ac:dyDescent="0.2">
      <c r="M27" s="104" t="s">
        <v>176</v>
      </c>
      <c r="N27" s="104" t="s">
        <v>77</v>
      </c>
      <c r="O27" s="104" t="str">
        <f t="shared" si="6"/>
        <v>11M</v>
      </c>
      <c r="P27" s="104" t="str">
        <f t="shared" si="7"/>
        <v>USD5x11F_Quote</v>
      </c>
      <c r="Q27" s="150"/>
      <c r="R27" s="116">
        <f>_xll.qlInterestRateIndexFixingDate(Index6M,S27)</f>
        <v>42724</v>
      </c>
      <c r="S27" s="116">
        <f>_xll.qlCalendarAdvance(JointCalendar,SettlementDate,N27,"mf",TRUE)</f>
        <v>42726</v>
      </c>
      <c r="T27" s="116">
        <f>_xll.qlCalendarAdvance(JointCalendar,SettlementDate,O27,"mf",TRUE)</f>
        <v>42908</v>
      </c>
      <c r="U27" s="107">
        <f>_xll.qlIndexFixing(Index6M,R27,TRUE,_xll.ohTrigger(Trigger,Trigger6M))</f>
        <v>1.1259999998848901E-2</v>
      </c>
      <c r="V27" s="107">
        <f>IFERROR(_xll.qlQuoteValue(P27,_xll.ohTrigger(Trigger,Trigger6M)),NA())</f>
        <v>1.1260000000000001E-2</v>
      </c>
      <c r="W27" s="104" t="b">
        <f t="shared" si="8"/>
        <v>1</v>
      </c>
      <c r="X27" s="152">
        <f t="shared" si="9"/>
        <v>-1.151100048613074E-12</v>
      </c>
      <c r="Y27" s="104" t="b">
        <f>ABS(X27)&lt;=ABS('General Settings'!$D$34)</f>
        <v>1</v>
      </c>
      <c r="AA27" s="72" t="e">
        <v>#N/A</v>
      </c>
      <c r="AC27" s="107" t="str">
        <v>USD5MD_SYNTH6M_Quote</v>
      </c>
    </row>
    <row r="28" spans="3:29" x14ac:dyDescent="0.2">
      <c r="M28" s="104" t="s">
        <v>176</v>
      </c>
      <c r="N28" s="104" t="s">
        <v>41</v>
      </c>
      <c r="O28" s="104" t="str">
        <f t="shared" si="6"/>
        <v>12M</v>
      </c>
      <c r="P28" s="104" t="str">
        <f t="shared" si="7"/>
        <v>USD6x12F_Quote</v>
      </c>
      <c r="Q28" s="150"/>
      <c r="R28" s="116">
        <f>_xll.qlInterestRateIndexFixingDate(Index6M,S28)</f>
        <v>42754</v>
      </c>
      <c r="S28" s="116">
        <f>_xll.qlCalendarAdvance(JointCalendar,SettlementDate,N28,"mf",TRUE)</f>
        <v>42758</v>
      </c>
      <c r="T28" s="116">
        <f>_xll.qlCalendarAdvance(JointCalendar,SettlementDate,O28,"mf",TRUE)</f>
        <v>42940</v>
      </c>
      <c r="U28" s="107">
        <f>_xll.qlIndexFixing(Index6M,R28,TRUE,_xll.ohTrigger(Trigger,Trigger6M))</f>
        <v>1.1379999999999712E-2</v>
      </c>
      <c r="V28" s="107">
        <f>IFERROR(_xll.qlQuoteValue(P28,_xll.ohTrigger(Trigger,Trigger6M)),NA())</f>
        <v>1.1380000000000001E-2</v>
      </c>
      <c r="W28" s="104" t="b">
        <f t="shared" si="8"/>
        <v>1</v>
      </c>
      <c r="X28" s="152">
        <f t="shared" si="9"/>
        <v>-2.8969882048812678E-16</v>
      </c>
      <c r="Y28" s="104" t="b">
        <f>ABS(X28)&lt;=ABS('General Settings'!$D$34)</f>
        <v>1</v>
      </c>
      <c r="AA28" s="72" t="e">
        <v>#N/A</v>
      </c>
      <c r="AC28" s="107" t="str">
        <v>USD6MD_SYNTH6M_Quote</v>
      </c>
    </row>
    <row r="29" spans="3:29" x14ac:dyDescent="0.2">
      <c r="M29" s="104" t="s">
        <v>176</v>
      </c>
      <c r="N29" s="104" t="s">
        <v>78</v>
      </c>
      <c r="O29" s="104" t="str">
        <f t="shared" si="6"/>
        <v>13M</v>
      </c>
      <c r="P29" s="104" t="str">
        <f t="shared" si="7"/>
        <v>USD7x13F_Quote</v>
      </c>
      <c r="Q29" s="150"/>
      <c r="R29" s="116">
        <f>_xll.qlInterestRateIndexFixingDate(Index6M,S29)</f>
        <v>42786</v>
      </c>
      <c r="S29" s="116">
        <f>_xll.qlCalendarAdvance(JointCalendar,SettlementDate,N29,"mf",TRUE)</f>
        <v>42788</v>
      </c>
      <c r="T29" s="116">
        <f>_xll.qlCalendarAdvance(JointCalendar,SettlementDate,O29,"mf",TRUE)</f>
        <v>42969</v>
      </c>
      <c r="U29" s="107">
        <f>_xll.qlIndexFixing(Index6M,R29,TRUE,_xll.ohTrigger(Trigger,Trigger6M))</f>
        <v>1.1480000000000042E-2</v>
      </c>
      <c r="V29" s="107">
        <f>IFERROR(_xll.qlQuoteValue(P29,_xll.ohTrigger(Trigger,Trigger6M)),NA())</f>
        <v>1.1480000000000001E-2</v>
      </c>
      <c r="W29" s="104" t="b">
        <f t="shared" si="8"/>
        <v>1</v>
      </c>
      <c r="X29" s="152">
        <f t="shared" si="9"/>
        <v>4.163336342344337E-17</v>
      </c>
      <c r="Y29" s="104" t="b">
        <f>ABS(X29)&lt;=ABS('General Settings'!$D$34)</f>
        <v>1</v>
      </c>
      <c r="AA29" s="72" t="e">
        <v>#N/A</v>
      </c>
      <c r="AC29" s="107" t="str">
        <v>USD1x7F_Quote</v>
      </c>
    </row>
    <row r="30" spans="3:29" x14ac:dyDescent="0.2">
      <c r="M30" s="104" t="s">
        <v>176</v>
      </c>
      <c r="N30" s="104" t="s">
        <v>79</v>
      </c>
      <c r="O30" s="104" t="str">
        <f t="shared" si="6"/>
        <v>14M</v>
      </c>
      <c r="P30" s="104" t="str">
        <f t="shared" si="7"/>
        <v>USD8x14F_Quote</v>
      </c>
      <c r="Q30" s="150"/>
      <c r="R30" s="116">
        <f>_xll.qlInterestRateIndexFixingDate(Index6M,S30)</f>
        <v>42814</v>
      </c>
      <c r="S30" s="116">
        <f>_xll.qlCalendarAdvance(JointCalendar,SettlementDate,N30,"mf",TRUE)</f>
        <v>42816</v>
      </c>
      <c r="T30" s="116">
        <f>_xll.qlCalendarAdvance(JointCalendar,SettlementDate,O30,"mf",TRUE)</f>
        <v>43000</v>
      </c>
      <c r="U30" s="107">
        <f>_xll.qlIndexFixing(Index6M,R30,TRUE,_xll.ohTrigger(Trigger,Trigger6M))</f>
        <v>1.1579999998663602E-2</v>
      </c>
      <c r="V30" s="107">
        <f>IFERROR(_xll.qlQuoteValue(P30,_xll.ohTrigger(Trigger,Trigger6M)),NA())</f>
        <v>1.1580000000000002E-2</v>
      </c>
      <c r="W30" s="104" t="b">
        <f t="shared" si="8"/>
        <v>1</v>
      </c>
      <c r="X30" s="152">
        <f t="shared" si="9"/>
        <v>-1.3363997408699646E-12</v>
      </c>
      <c r="Y30" s="104" t="b">
        <f>ABS(X30)&lt;=ABS('General Settings'!$D$34)</f>
        <v>1</v>
      </c>
      <c r="AA30" s="72" t="e">
        <v>#N/A</v>
      </c>
      <c r="AC30" s="107" t="str">
        <v>USD2x8F_Quote</v>
      </c>
    </row>
    <row r="31" spans="3:29" x14ac:dyDescent="0.2">
      <c r="M31" s="104" t="s">
        <v>176</v>
      </c>
      <c r="N31" s="104" t="s">
        <v>80</v>
      </c>
      <c r="O31" s="104" t="str">
        <f t="shared" si="6"/>
        <v>15M</v>
      </c>
      <c r="P31" s="104" t="str">
        <f t="shared" si="7"/>
        <v>USD9x15F_Quote</v>
      </c>
      <c r="Q31" s="150"/>
      <c r="R31" s="116">
        <f>_xll.qlInterestRateIndexFixingDate(Index6M,S31)</f>
        <v>42845</v>
      </c>
      <c r="S31" s="116">
        <f>_xll.qlCalendarAdvance(JointCalendar,SettlementDate,N31,"mf",TRUE)</f>
        <v>42849</v>
      </c>
      <c r="T31" s="116">
        <f>_xll.qlCalendarAdvance(JointCalendar,SettlementDate,O31,"mf",TRUE)</f>
        <v>43031</v>
      </c>
      <c r="U31" s="107">
        <f>_xll.qlIndexFixing(Index6M,R31,TRUE,_xll.ohTrigger(Trigger,Trigger6M))</f>
        <v>1.1680000000057911E-2</v>
      </c>
      <c r="V31" s="107">
        <f>IFERROR(_xll.qlQuoteValue(P31,_xll.ohTrigger(Trigger,Trigger6M)),NA())</f>
        <v>1.1680000000000001E-2</v>
      </c>
      <c r="W31" s="104" t="b">
        <f t="shared" si="8"/>
        <v>1</v>
      </c>
      <c r="X31" s="152">
        <f t="shared" si="9"/>
        <v>5.7910273798533751E-14</v>
      </c>
      <c r="Y31" s="104" t="b">
        <f>ABS(X31)&lt;=ABS('General Settings'!$D$34)</f>
        <v>1</v>
      </c>
      <c r="AA31" s="72" t="e">
        <v>#N/A</v>
      </c>
      <c r="AC31" s="107" t="str">
        <v>USD3x9F_Quote</v>
      </c>
    </row>
    <row r="32" spans="3:29" x14ac:dyDescent="0.2">
      <c r="M32" s="104" t="s">
        <v>176</v>
      </c>
      <c r="N32" s="104" t="s">
        <v>81</v>
      </c>
      <c r="O32" s="104" t="str">
        <f t="shared" si="6"/>
        <v>16M</v>
      </c>
      <c r="P32" s="104" t="str">
        <f t="shared" si="7"/>
        <v>USD10x16F_Quote</v>
      </c>
      <c r="Q32" s="150"/>
      <c r="R32" s="116">
        <f>_xll.qlInterestRateIndexFixingDate(Index6M,S32)</f>
        <v>42873</v>
      </c>
      <c r="S32" s="116">
        <f>_xll.qlCalendarAdvance(JointCalendar,SettlementDate,N32,"mf",TRUE)</f>
        <v>42877</v>
      </c>
      <c r="T32" s="116">
        <f>_xll.qlCalendarAdvance(JointCalendar,SettlementDate,O32,"mf",TRUE)</f>
        <v>43061</v>
      </c>
      <c r="U32" s="107">
        <f>_xll.qlIndexFixing(Index6M,R32,TRUE,_xll.ohTrigger(Trigger,Trigger6M))</f>
        <v>1.1779999999999931E-2</v>
      </c>
      <c r="V32" s="107">
        <f>IFERROR(_xll.qlQuoteValue(P32,_xll.ohTrigger(Trigger,Trigger6M)),NA())</f>
        <v>1.1779999999999999E-2</v>
      </c>
      <c r="W32" s="104" t="b">
        <f t="shared" si="8"/>
        <v>1</v>
      </c>
      <c r="X32" s="152">
        <f t="shared" si="9"/>
        <v>-6.7654215563095477E-17</v>
      </c>
      <c r="Y32" s="104" t="b">
        <f>ABS(X32)&lt;=ABS('General Settings'!$D$34)</f>
        <v>1</v>
      </c>
      <c r="AA32" s="72" t="e">
        <v>#N/A</v>
      </c>
      <c r="AC32" s="107" t="str">
        <v>USD4x10F_Quote</v>
      </c>
    </row>
    <row r="33" spans="13:30" x14ac:dyDescent="0.2">
      <c r="M33" s="104" t="s">
        <v>176</v>
      </c>
      <c r="N33" s="104" t="s">
        <v>82</v>
      </c>
      <c r="O33" s="104" t="str">
        <f t="shared" si="6"/>
        <v>17M</v>
      </c>
      <c r="P33" s="104" t="str">
        <f t="shared" si="7"/>
        <v>USD11x17F_Quote</v>
      </c>
      <c r="Q33" s="150"/>
      <c r="R33" s="116">
        <f>_xll.qlInterestRateIndexFixingDate(Index6M,S33)</f>
        <v>42906</v>
      </c>
      <c r="S33" s="116">
        <f>_xll.qlCalendarAdvance(JointCalendar,SettlementDate,N33,"mf",TRUE)</f>
        <v>42908</v>
      </c>
      <c r="T33" s="116">
        <f>_xll.qlCalendarAdvance(JointCalendar,SettlementDate,O33,"mf",TRUE)</f>
        <v>43091</v>
      </c>
      <c r="U33" s="107">
        <f>_xll.qlIndexFixing(Index6M,R33,TRUE,_xll.ohTrigger(Trigger,Trigger6M))</f>
        <v>1.1918697904834486E-2</v>
      </c>
      <c r="V33" s="107" t="e">
        <f>IFERROR(_xll.qlQuoteValue(P33,_xll.ohTrigger(Trigger,Trigger6M)),NA())</f>
        <v>#N/A</v>
      </c>
      <c r="W33" s="104" t="b">
        <f t="shared" si="8"/>
        <v>0</v>
      </c>
      <c r="X33" s="152" t="e">
        <f t="shared" si="9"/>
        <v>#N/A</v>
      </c>
      <c r="Y33" s="104" t="e">
        <f>ABS(X33)&lt;=ABS('General Settings'!$D$34)</f>
        <v>#N/A</v>
      </c>
      <c r="AA33" s="72" t="e">
        <v>#N/A</v>
      </c>
      <c r="AC33" s="107" t="str">
        <v>USD5x11F_Quote</v>
      </c>
    </row>
    <row r="34" spans="13:30" x14ac:dyDescent="0.2">
      <c r="M34" s="104" t="s">
        <v>176</v>
      </c>
      <c r="N34" s="104" t="s">
        <v>128</v>
      </c>
      <c r="O34" s="104" t="str">
        <f t="shared" si="6"/>
        <v>18M</v>
      </c>
      <c r="P34" s="104" t="str">
        <f t="shared" si="7"/>
        <v>USD12x18F_Quote</v>
      </c>
      <c r="Q34" s="150"/>
      <c r="R34" s="116">
        <f>_xll.qlInterestRateIndexFixingDate(Index6M,S34)</f>
        <v>42936</v>
      </c>
      <c r="S34" s="116">
        <f>_xll.qlCalendarAdvance(JointCalendar,SettlementDate,N34,"mf",TRUE)</f>
        <v>42940</v>
      </c>
      <c r="T34" s="116">
        <f>_xll.qlCalendarAdvance(JointCalendar,SettlementDate,O34,"mf",TRUE)</f>
        <v>43122</v>
      </c>
      <c r="U34" s="107">
        <f>_xll.qlIndexFixing(Index6M,R34,TRUE,_xll.ohTrigger(Trigger,Trigger6M))</f>
        <v>1.2029999999999831E-2</v>
      </c>
      <c r="V34" s="107">
        <f>IFERROR(_xll.qlQuoteValue(P34,_xll.ohTrigger(Trigger,Trigger6M)),NA())</f>
        <v>1.2030000000000001E-2</v>
      </c>
      <c r="W34" s="104" t="b">
        <f t="shared" si="8"/>
        <v>1</v>
      </c>
      <c r="X34" s="152">
        <f t="shared" si="9"/>
        <v>-1.700029006457271E-16</v>
      </c>
      <c r="Y34" s="104" t="b">
        <f>ABS(X34)&lt;=ABS('General Settings'!$D$34)</f>
        <v>1</v>
      </c>
      <c r="AA34" s="72" t="e">
        <v>#N/A</v>
      </c>
      <c r="AC34" s="107" t="str">
        <v>USD6x12F_Quote</v>
      </c>
    </row>
    <row r="35" spans="13:30" x14ac:dyDescent="0.2">
      <c r="M35" s="104" t="s">
        <v>176</v>
      </c>
      <c r="N35" s="104" t="s">
        <v>83</v>
      </c>
      <c r="O35" s="104" t="str">
        <f t="shared" si="6"/>
        <v>19M</v>
      </c>
      <c r="P35" s="104" t="str">
        <f t="shared" si="7"/>
        <v>USD13x19F_Quote</v>
      </c>
      <c r="Q35" s="150"/>
      <c r="R35" s="116">
        <f>_xll.qlInterestRateIndexFixingDate(Index6M,S35)</f>
        <v>42965</v>
      </c>
      <c r="S35" s="116">
        <f>_xll.qlCalendarAdvance(JointCalendar,SettlementDate,N35,"mf",TRUE)</f>
        <v>42969</v>
      </c>
      <c r="T35" s="116">
        <f>_xll.qlCalendarAdvance(JointCalendar,SettlementDate,O35,"mf",TRUE)</f>
        <v>43153</v>
      </c>
      <c r="U35" s="107">
        <f>_xll.qlIndexFixing(Index6M,R35,TRUE,_xll.ohTrigger(Trigger,Trigger6M))</f>
        <v>1.2110000000000008E-2</v>
      </c>
      <c r="V35" s="107">
        <f>IFERROR(_xll.qlQuoteValue(P35,_xll.ohTrigger(Trigger,Trigger6M)),NA())</f>
        <v>1.2110000000000001E-2</v>
      </c>
      <c r="W35" s="104" t="b">
        <f t="shared" si="8"/>
        <v>1</v>
      </c>
      <c r="X35" s="152">
        <f t="shared" si="9"/>
        <v>0</v>
      </c>
      <c r="Y35" s="104" t="b">
        <f>ABS(X35)&lt;=ABS('General Settings'!$D$34)</f>
        <v>1</v>
      </c>
      <c r="AA35" s="72" t="e">
        <v>#N/A</v>
      </c>
      <c r="AC35" s="107" t="str">
        <v>USD7x13F_Quote</v>
      </c>
    </row>
    <row r="36" spans="13:30" x14ac:dyDescent="0.2">
      <c r="M36" s="104" t="s">
        <v>176</v>
      </c>
      <c r="N36" s="104" t="s">
        <v>84</v>
      </c>
      <c r="O36" s="104" t="str">
        <f t="shared" si="6"/>
        <v>20M</v>
      </c>
      <c r="P36" s="104" t="str">
        <f t="shared" si="7"/>
        <v>USD14x20F_Quote</v>
      </c>
      <c r="Q36" s="150"/>
      <c r="R36" s="116">
        <f>_xll.qlInterestRateIndexFixingDate(Index6M,S36)</f>
        <v>42998</v>
      </c>
      <c r="S36" s="116">
        <f>_xll.qlCalendarAdvance(JointCalendar,SettlementDate,N36,"mf",TRUE)</f>
        <v>43000</v>
      </c>
      <c r="T36" s="116">
        <f>_xll.qlCalendarAdvance(JointCalendar,SettlementDate,O36,"mf",TRUE)</f>
        <v>43181</v>
      </c>
      <c r="U36" s="107">
        <f>_xll.qlIndexFixing(Index6M,R36,TRUE,_xll.ohTrigger(Trigger,Trigger6M))</f>
        <v>1.2290153839831685E-2</v>
      </c>
      <c r="V36" s="107" t="e">
        <f>IFERROR(_xll.qlQuoteValue(P36,_xll.ohTrigger(Trigger,Trigger6M)),NA())</f>
        <v>#N/A</v>
      </c>
      <c r="W36" s="104" t="b">
        <f t="shared" si="8"/>
        <v>0</v>
      </c>
      <c r="X36" s="152" t="e">
        <f t="shared" si="9"/>
        <v>#N/A</v>
      </c>
      <c r="Y36" s="104" t="e">
        <f>ABS(X36)&lt;=ABS('General Settings'!$D$34)</f>
        <v>#N/A</v>
      </c>
      <c r="AA36" s="72" t="e">
        <v>#N/A</v>
      </c>
      <c r="AC36" s="107" t="str">
        <v>USD8x14F_Quote</v>
      </c>
    </row>
    <row r="37" spans="13:30" x14ac:dyDescent="0.2">
      <c r="M37" s="104" t="s">
        <v>176</v>
      </c>
      <c r="N37" s="104" t="s">
        <v>85</v>
      </c>
      <c r="O37" s="104" t="str">
        <f t="shared" si="6"/>
        <v>21M</v>
      </c>
      <c r="P37" s="104" t="str">
        <f t="shared" si="7"/>
        <v>USD15x21F_Quote</v>
      </c>
      <c r="Q37" s="150"/>
      <c r="R37" s="116">
        <f>_xll.qlInterestRateIndexFixingDate(Index6M,S37)</f>
        <v>43027</v>
      </c>
      <c r="S37" s="116">
        <f>_xll.qlCalendarAdvance(JointCalendar,SettlementDate,N37,"mf",TRUE)</f>
        <v>43031</v>
      </c>
      <c r="T37" s="116">
        <f>_xll.qlCalendarAdvance(JointCalendar,SettlementDate,O37,"mf",TRUE)</f>
        <v>43213</v>
      </c>
      <c r="U37" s="107">
        <f>_xll.qlIndexFixing(Index6M,R37,TRUE,_xll.ohTrigger(Trigger,Trigger6M))</f>
        <v>1.243000621323103E-2</v>
      </c>
      <c r="V37" s="107" t="e">
        <f>IFERROR(_xll.qlQuoteValue(P37,_xll.ohTrigger(Trigger,Trigger6M)),NA())</f>
        <v>#N/A</v>
      </c>
      <c r="W37" s="104" t="b">
        <f t="shared" si="8"/>
        <v>0</v>
      </c>
      <c r="X37" s="152" t="e">
        <f t="shared" si="9"/>
        <v>#N/A</v>
      </c>
      <c r="Y37" s="104" t="e">
        <f>ABS(X37)&lt;=ABS('General Settings'!$D$34)</f>
        <v>#N/A</v>
      </c>
      <c r="AA37" s="72" t="e">
        <v>#N/A</v>
      </c>
      <c r="AC37" s="107" t="str">
        <v>USD9x15F_Quote</v>
      </c>
    </row>
    <row r="38" spans="13:30" x14ac:dyDescent="0.2">
      <c r="M38" s="104" t="s">
        <v>176</v>
      </c>
      <c r="N38" s="104" t="s">
        <v>86</v>
      </c>
      <c r="O38" s="104" t="str">
        <f t="shared" si="6"/>
        <v>22M</v>
      </c>
      <c r="P38" s="104" t="str">
        <f t="shared" si="7"/>
        <v>USD16x22F_Quote</v>
      </c>
      <c r="Q38" s="150"/>
      <c r="R38" s="116">
        <f>_xll.qlInterestRateIndexFixingDate(Index6M,S38)</f>
        <v>43059</v>
      </c>
      <c r="S38" s="116">
        <f>_xll.qlCalendarAdvance(JointCalendar,SettlementDate,N38,"mf",TRUE)</f>
        <v>43061</v>
      </c>
      <c r="T38" s="116">
        <f>_xll.qlCalendarAdvance(JointCalendar,SettlementDate,O38,"mf",TRUE)</f>
        <v>43242</v>
      </c>
      <c r="U38" s="107">
        <f>_xll.qlIndexFixing(Index6M,R38,TRUE,_xll.ohTrigger(Trigger,Trigger6M))</f>
        <v>1.2523653906263489E-2</v>
      </c>
      <c r="V38" s="107" t="e">
        <f>IFERROR(_xll.qlQuoteValue(P38,_xll.ohTrigger(Trigger,Trigger6M)),NA())</f>
        <v>#N/A</v>
      </c>
      <c r="W38" s="104" t="b">
        <f t="shared" si="8"/>
        <v>0</v>
      </c>
      <c r="X38" s="152" t="e">
        <f t="shared" si="9"/>
        <v>#N/A</v>
      </c>
      <c r="Y38" s="104" t="e">
        <f>ABS(X38)&lt;=ABS('General Settings'!$D$34)</f>
        <v>#N/A</v>
      </c>
      <c r="AA38" s="72" t="e">
        <v>#N/A</v>
      </c>
      <c r="AC38" s="126" t="str">
        <v>USD10x16F_Quote</v>
      </c>
    </row>
    <row r="39" spans="13:30" x14ac:dyDescent="0.2">
      <c r="M39" s="104" t="s">
        <v>176</v>
      </c>
      <c r="N39" s="104" t="s">
        <v>87</v>
      </c>
      <c r="O39" s="104" t="str">
        <f t="shared" si="6"/>
        <v>23M</v>
      </c>
      <c r="P39" s="104" t="str">
        <f t="shared" si="7"/>
        <v>USD17x23F_Quote</v>
      </c>
      <c r="Q39" s="150"/>
      <c r="R39" s="116">
        <f>_xll.qlInterestRateIndexFixingDate(Index6M,S39)</f>
        <v>43089</v>
      </c>
      <c r="S39" s="116">
        <f>_xll.qlCalendarAdvance(JointCalendar,SettlementDate,N39,"mf",TRUE)</f>
        <v>43091</v>
      </c>
      <c r="T39" s="116">
        <f>_xll.qlCalendarAdvance(JointCalendar,SettlementDate,O39,"mf",TRUE)</f>
        <v>43273</v>
      </c>
      <c r="U39" s="107">
        <f>_xll.qlIndexFixing(Index6M,R39,TRUE,_xll.ohTrigger(Trigger,Trigger6M))</f>
        <v>1.2592072938075299E-2</v>
      </c>
      <c r="V39" s="107" t="e">
        <f>IFERROR(_xll.qlQuoteValue(P39,_xll.ohTrigger(Trigger,Trigger6M)),NA())</f>
        <v>#N/A</v>
      </c>
      <c r="W39" s="104" t="b">
        <f t="shared" si="8"/>
        <v>0</v>
      </c>
      <c r="X39" s="152" t="e">
        <f t="shared" si="9"/>
        <v>#N/A</v>
      </c>
      <c r="Y39" s="104" t="e">
        <f>ABS(X39)&lt;=ABS('General Settings'!$D$34)</f>
        <v>#N/A</v>
      </c>
      <c r="AA39" s="72" t="e">
        <v>#N/A</v>
      </c>
      <c r="AC39" s="126" t="str">
        <v>USD12x18F_Quote</v>
      </c>
    </row>
    <row r="40" spans="13:30" x14ac:dyDescent="0.2">
      <c r="M40" s="105" t="s">
        <v>176</v>
      </c>
      <c r="N40" s="105" t="s">
        <v>88</v>
      </c>
      <c r="O40" s="105" t="str">
        <f t="shared" si="6"/>
        <v>24M</v>
      </c>
      <c r="P40" s="105" t="str">
        <f t="shared" si="7"/>
        <v>USD18x24F_Quote</v>
      </c>
      <c r="Q40" s="153"/>
      <c r="R40" s="117">
        <f>_xll.qlInterestRateIndexFixingDate(Index6M,S40)</f>
        <v>43118</v>
      </c>
      <c r="S40" s="117">
        <f>_xll.qlCalendarAdvance(JointCalendar,SettlementDate,N40,"mf",TRUE)</f>
        <v>43122</v>
      </c>
      <c r="T40" s="117">
        <f>_xll.qlCalendarAdvance(JointCalendar,SettlementDate,O40,"mf",TRUE)</f>
        <v>43304</v>
      </c>
      <c r="U40" s="108">
        <f>_xll.qlIndexFixing(Index6M,R40,TRUE,_xll.ohTrigger(Trigger,Trigger6M))</f>
        <v>1.2679071789280608E-2</v>
      </c>
      <c r="V40" s="108">
        <f>IFERROR(_xll.qlQuoteValue(P40,_xll.ohTrigger(Trigger,Trigger6M)),NA())</f>
        <v>1.24E-2</v>
      </c>
      <c r="W40" s="105" t="b">
        <f t="shared" si="8"/>
        <v>1</v>
      </c>
      <c r="X40" s="154">
        <f t="shared" si="9"/>
        <v>2.7907178928060841E-4</v>
      </c>
      <c r="Y40" s="105" t="b">
        <f>ABS(X40)&lt;=ABS('General Settings'!$D$34)</f>
        <v>1</v>
      </c>
      <c r="AA40" s="72" t="e">
        <v>#N/A</v>
      </c>
      <c r="AC40" s="126" t="str">
        <v>USD13x19F_Quote</v>
      </c>
    </row>
    <row r="41" spans="13:30" x14ac:dyDescent="0.2">
      <c r="W41" s="72"/>
      <c r="X41" s="73"/>
      <c r="AA41" s="97"/>
      <c r="AB41" s="132"/>
      <c r="AC41" s="107" t="str">
        <v>USDAM3L2Y_S6L3L_Quote</v>
      </c>
      <c r="AD41" s="97"/>
    </row>
    <row r="42" spans="13:30" x14ac:dyDescent="0.2">
      <c r="W42" s="72"/>
      <c r="X42" s="73"/>
      <c r="AA42" s="97"/>
      <c r="AB42" s="132"/>
      <c r="AC42" s="107" t="str">
        <v>USDAM3L3Y_S6L3L_Quote</v>
      </c>
      <c r="AD42" s="97"/>
    </row>
    <row r="43" spans="13:30" x14ac:dyDescent="0.2">
      <c r="W43" s="72"/>
      <c r="X43" s="73"/>
      <c r="AA43" s="97"/>
      <c r="AB43" s="132"/>
      <c r="AC43" s="107" t="str">
        <v>USDAM3L4Y_S6L3L_Quote</v>
      </c>
      <c r="AD43" s="97"/>
    </row>
    <row r="44" spans="13:30" x14ac:dyDescent="0.2">
      <c r="W44" s="72"/>
      <c r="X44" s="73"/>
      <c r="AA44" s="97"/>
      <c r="AB44" s="132"/>
      <c r="AC44" s="107" t="str">
        <v>USDAM3L5Y_S6L3L_Quote</v>
      </c>
      <c r="AD44" s="97"/>
    </row>
    <row r="45" spans="13:30" x14ac:dyDescent="0.2">
      <c r="W45" s="72"/>
      <c r="X45" s="73"/>
      <c r="AA45" s="97"/>
      <c r="AB45" s="132"/>
      <c r="AC45" s="107" t="str">
        <v>USDAM3L6Y_S6L3L_Quote</v>
      </c>
      <c r="AD45" s="97"/>
    </row>
    <row r="46" spans="13:30" x14ac:dyDescent="0.2">
      <c r="W46" s="72"/>
      <c r="X46" s="73"/>
      <c r="AA46" s="97"/>
      <c r="AB46" s="132"/>
      <c r="AC46" s="107" t="str">
        <v>USDAM3L7Y_S6L3L_Quote</v>
      </c>
      <c r="AD46" s="97"/>
    </row>
    <row r="47" spans="13:30" x14ac:dyDescent="0.2">
      <c r="W47" s="72"/>
      <c r="X47" s="73"/>
      <c r="AA47" s="97"/>
      <c r="AB47" s="132"/>
      <c r="AC47" s="107" t="str">
        <v>USDAM3L8Y_S6L3L_Quote</v>
      </c>
      <c r="AD47" s="97"/>
    </row>
    <row r="48" spans="13:30" x14ac:dyDescent="0.2">
      <c r="W48" s="72"/>
      <c r="X48" s="73"/>
      <c r="AA48" s="97"/>
      <c r="AB48" s="132"/>
      <c r="AC48" s="126" t="str">
        <v>USDAM3L9Y_S6L3L_Quote</v>
      </c>
      <c r="AD48" s="97"/>
    </row>
    <row r="49" spans="23:30" x14ac:dyDescent="0.2">
      <c r="W49" s="72"/>
      <c r="X49" s="73"/>
      <c r="AA49" s="97"/>
      <c r="AB49" s="132"/>
      <c r="AC49" s="126" t="str">
        <v>USDAM3L10Y_S6L3L_Quote</v>
      </c>
      <c r="AD49" s="97"/>
    </row>
    <row r="50" spans="23:30" x14ac:dyDescent="0.2">
      <c r="W50" s="72"/>
      <c r="X50" s="73"/>
      <c r="AA50" s="97"/>
      <c r="AB50" s="132"/>
      <c r="AC50" s="126" t="str">
        <v>USDAM3L12Y_S6L3L_Quote</v>
      </c>
      <c r="AD50" s="97"/>
    </row>
    <row r="51" spans="23:30" x14ac:dyDescent="0.2">
      <c r="W51" s="72"/>
      <c r="X51" s="73"/>
      <c r="AA51" s="97"/>
      <c r="AB51" s="132"/>
      <c r="AC51" s="107" t="str">
        <v>USDAM3L15Y_S6L3L_Quote</v>
      </c>
      <c r="AD51" s="97"/>
    </row>
    <row r="52" spans="23:30" x14ac:dyDescent="0.2">
      <c r="W52" s="72"/>
      <c r="X52" s="73"/>
      <c r="AA52" s="97"/>
      <c r="AB52" s="132"/>
      <c r="AC52" s="107" t="str">
        <v>USDAM3L20Y_S6L3L_Quote</v>
      </c>
      <c r="AD52" s="97"/>
    </row>
    <row r="53" spans="23:30" x14ac:dyDescent="0.2">
      <c r="W53" s="72"/>
      <c r="X53" s="73"/>
      <c r="AA53" s="97"/>
      <c r="AB53" s="132"/>
      <c r="AC53" s="107" t="str">
        <v>USDAM3L25Y_S6L3L_Quote</v>
      </c>
      <c r="AD53" s="97"/>
    </row>
    <row r="54" spans="23:30" x14ac:dyDescent="0.2">
      <c r="W54" s="72"/>
      <c r="X54" s="73"/>
      <c r="AA54" s="97"/>
      <c r="AB54" s="132"/>
      <c r="AC54" s="107" t="str">
        <v>USDAM3L30Y_S6L3L_Quote</v>
      </c>
      <c r="AD54" s="97"/>
    </row>
    <row r="55" spans="23:30" x14ac:dyDescent="0.2">
      <c r="W55" s="72"/>
      <c r="X55" s="73"/>
      <c r="AA55" s="97"/>
      <c r="AB55" s="132"/>
      <c r="AC55" s="107" t="str">
        <v>USDAM3L35Y_S6L3L_Quote</v>
      </c>
      <c r="AD55" s="97"/>
    </row>
    <row r="56" spans="23:30" x14ac:dyDescent="0.2">
      <c r="W56" s="72"/>
      <c r="X56" s="73"/>
      <c r="AA56" s="97"/>
      <c r="AB56" s="132"/>
      <c r="AC56" s="107" t="str">
        <v>USDAM3L40Y_S6L3L_Quote</v>
      </c>
      <c r="AD56" s="97"/>
    </row>
    <row r="57" spans="23:30" x14ac:dyDescent="0.2">
      <c r="W57" s="72"/>
      <c r="X57" s="73"/>
      <c r="AA57" s="97"/>
      <c r="AB57" s="132"/>
      <c r="AC57" s="107" t="str">
        <v>USDAM3L50Y_S6L3L_Quote</v>
      </c>
      <c r="AD57" s="97"/>
    </row>
    <row r="58" spans="23:30" x14ac:dyDescent="0.2">
      <c r="W58" s="72"/>
      <c r="X58" s="73"/>
      <c r="AA58" s="97"/>
      <c r="AB58" s="132"/>
      <c r="AC58" s="126" t="str">
        <v>USDAM3L60Y_S6L3L_Quote</v>
      </c>
      <c r="AD58" s="97"/>
    </row>
    <row r="59" spans="23:30" x14ac:dyDescent="0.2">
      <c r="W59" s="72"/>
      <c r="X59" s="73"/>
      <c r="AA59" s="97"/>
      <c r="AB59" s="132"/>
      <c r="AC59" s="126" t="str">
        <v/>
      </c>
      <c r="AD59" s="97"/>
    </row>
    <row r="60" spans="23:30" x14ac:dyDescent="0.2">
      <c r="W60" s="72"/>
      <c r="X60" s="73"/>
      <c r="AA60" s="97"/>
      <c r="AB60" s="132"/>
      <c r="AC60" s="126" t="str">
        <v/>
      </c>
      <c r="AD60" s="97"/>
    </row>
    <row r="61" spans="23:30" x14ac:dyDescent="0.2">
      <c r="W61" s="72"/>
      <c r="X61" s="73"/>
      <c r="AA61" s="97"/>
      <c r="AB61" s="132"/>
      <c r="AC61" s="107" t="str">
        <v/>
      </c>
      <c r="AD61" s="97"/>
    </row>
    <row r="62" spans="23:30" x14ac:dyDescent="0.2">
      <c r="W62" s="72"/>
      <c r="X62" s="73"/>
      <c r="AA62" s="97"/>
      <c r="AB62" s="132"/>
      <c r="AC62" s="107" t="str">
        <v/>
      </c>
      <c r="AD62" s="97"/>
    </row>
    <row r="63" spans="23:30" x14ac:dyDescent="0.2">
      <c r="W63" s="72"/>
      <c r="X63" s="73"/>
      <c r="AA63" s="97"/>
      <c r="AB63" s="132"/>
      <c r="AC63" s="107" t="str">
        <v/>
      </c>
      <c r="AD63" s="97"/>
    </row>
    <row r="64" spans="23:30" x14ac:dyDescent="0.2">
      <c r="W64" s="72"/>
      <c r="X64" s="73"/>
      <c r="AA64" s="97"/>
      <c r="AB64" s="132"/>
      <c r="AC64" s="107" t="str">
        <v/>
      </c>
      <c r="AD64" s="97"/>
    </row>
    <row r="65" spans="10:30" x14ac:dyDescent="0.2">
      <c r="W65" s="72"/>
      <c r="X65" s="73"/>
      <c r="AA65" s="97"/>
      <c r="AB65" s="132"/>
      <c r="AC65" s="107" t="str">
        <v/>
      </c>
      <c r="AD65" s="97"/>
    </row>
    <row r="66" spans="10:30" x14ac:dyDescent="0.2">
      <c r="W66" s="72"/>
      <c r="X66" s="73"/>
      <c r="AA66" s="97"/>
      <c r="AB66" s="132"/>
      <c r="AC66" s="107" t="str">
        <v/>
      </c>
      <c r="AD66" s="97"/>
    </row>
    <row r="67" spans="10:30" x14ac:dyDescent="0.2">
      <c r="W67" s="72"/>
      <c r="X67" s="73"/>
      <c r="AA67" s="97"/>
      <c r="AB67" s="132"/>
      <c r="AC67" s="107" t="str">
        <v/>
      </c>
      <c r="AD67" s="97"/>
    </row>
    <row r="68" spans="10:30" x14ac:dyDescent="0.2">
      <c r="W68" s="72"/>
      <c r="X68" s="73"/>
      <c r="AA68" s="97"/>
      <c r="AB68" s="132"/>
      <c r="AC68" s="107" t="str">
        <v/>
      </c>
      <c r="AD68" s="97"/>
    </row>
    <row r="69" spans="10:30" x14ac:dyDescent="0.2">
      <c r="W69" s="72"/>
      <c r="X69" s="73"/>
      <c r="AA69" s="97"/>
      <c r="AB69" s="132"/>
      <c r="AC69" s="107" t="str">
        <v/>
      </c>
      <c r="AD69" s="97"/>
    </row>
    <row r="70" spans="10:30" x14ac:dyDescent="0.2">
      <c r="W70" s="72"/>
      <c r="X70" s="73"/>
      <c r="AA70" s="97"/>
      <c r="AB70" s="132"/>
      <c r="AC70" s="107" t="str">
        <v/>
      </c>
      <c r="AD70" s="97"/>
    </row>
    <row r="71" spans="10:30" x14ac:dyDescent="0.2">
      <c r="J71" s="72"/>
      <c r="K71" s="72"/>
      <c r="L71" s="72"/>
      <c r="W71" s="72"/>
      <c r="X71" s="73"/>
      <c r="AA71" s="97"/>
      <c r="AB71" s="132"/>
      <c r="AC71" s="107" t="str">
        <v/>
      </c>
      <c r="AD71" s="97"/>
    </row>
    <row r="72" spans="10:30" x14ac:dyDescent="0.2">
      <c r="W72" s="72"/>
      <c r="X72" s="73"/>
      <c r="AA72" s="97"/>
      <c r="AB72" s="132"/>
      <c r="AC72" s="126" t="str">
        <v/>
      </c>
      <c r="AD72" s="97"/>
    </row>
    <row r="73" spans="10:30" x14ac:dyDescent="0.2">
      <c r="W73" s="72"/>
      <c r="X73" s="73"/>
      <c r="AA73" s="97"/>
      <c r="AB73" s="132"/>
      <c r="AC73" s="126" t="str">
        <v/>
      </c>
      <c r="AD73" s="97"/>
    </row>
    <row r="74" spans="10:30" x14ac:dyDescent="0.2">
      <c r="W74" s="72"/>
      <c r="X74" s="73"/>
      <c r="AA74" s="97"/>
      <c r="AB74" s="132"/>
      <c r="AC74" s="126" t="str">
        <v/>
      </c>
      <c r="AD74" s="97"/>
    </row>
    <row r="75" spans="10:30" x14ac:dyDescent="0.2">
      <c r="W75" s="72"/>
      <c r="X75" s="73"/>
      <c r="AA75" s="97"/>
      <c r="AB75" s="132"/>
      <c r="AC75" s="126" t="str">
        <v/>
      </c>
      <c r="AD75" s="97"/>
    </row>
    <row r="76" spans="10:30" x14ac:dyDescent="0.2">
      <c r="W76" s="72"/>
      <c r="X76" s="73"/>
      <c r="AA76" s="97"/>
      <c r="AB76" s="132"/>
      <c r="AC76" s="126" t="str">
        <v/>
      </c>
      <c r="AD76" s="97"/>
    </row>
    <row r="77" spans="10:30" x14ac:dyDescent="0.2">
      <c r="W77" s="72"/>
      <c r="X77" s="73"/>
      <c r="AA77" s="97"/>
      <c r="AB77" s="132"/>
      <c r="AC77" s="126" t="str">
        <v/>
      </c>
      <c r="AD77" s="97"/>
    </row>
    <row r="78" spans="10:30" x14ac:dyDescent="0.2">
      <c r="W78" s="72"/>
      <c r="X78" s="73"/>
      <c r="AA78" s="97"/>
      <c r="AB78" s="132"/>
      <c r="AC78" s="126" t="str">
        <v/>
      </c>
      <c r="AD78" s="97"/>
    </row>
    <row r="79" spans="10:30" x14ac:dyDescent="0.2">
      <c r="W79" s="72"/>
      <c r="X79" s="73"/>
      <c r="AA79" s="97"/>
      <c r="AB79" s="132"/>
      <c r="AC79" s="126" t="str">
        <v/>
      </c>
      <c r="AD79" s="97"/>
    </row>
    <row r="80" spans="10:30" x14ac:dyDescent="0.2">
      <c r="W80" s="72"/>
      <c r="X80" s="73"/>
      <c r="AA80" s="97"/>
      <c r="AB80" s="132"/>
      <c r="AC80" s="126" t="str">
        <v/>
      </c>
      <c r="AD80" s="97"/>
    </row>
    <row r="81" spans="23:30" x14ac:dyDescent="0.2">
      <c r="W81" s="72"/>
      <c r="X81" s="73"/>
      <c r="AA81" s="97"/>
      <c r="AB81" s="132"/>
      <c r="AC81" s="126" t="str">
        <v/>
      </c>
      <c r="AD81" s="97"/>
    </row>
    <row r="82" spans="23:30" x14ac:dyDescent="0.2">
      <c r="W82" s="72"/>
      <c r="X82" s="73"/>
      <c r="AA82" s="97"/>
      <c r="AB82" s="132"/>
      <c r="AC82" s="126" t="str">
        <v/>
      </c>
      <c r="AD82" s="97"/>
    </row>
    <row r="83" spans="23:30" x14ac:dyDescent="0.2">
      <c r="W83" s="72"/>
      <c r="X83" s="73"/>
      <c r="AA83" s="97"/>
      <c r="AB83" s="132"/>
      <c r="AC83" s="126" t="str">
        <v/>
      </c>
      <c r="AD83" s="97"/>
    </row>
    <row r="84" spans="23:30" x14ac:dyDescent="0.2">
      <c r="W84" s="72"/>
      <c r="X84" s="73"/>
      <c r="AA84" s="97"/>
      <c r="AB84" s="132"/>
      <c r="AC84" s="126" t="str">
        <v/>
      </c>
      <c r="AD84" s="97"/>
    </row>
    <row r="85" spans="23:30" x14ac:dyDescent="0.2">
      <c r="W85" s="72"/>
      <c r="X85" s="73"/>
      <c r="AA85" s="97"/>
      <c r="AB85" s="132"/>
      <c r="AC85" s="126" t="str">
        <v/>
      </c>
      <c r="AD85" s="97"/>
    </row>
    <row r="86" spans="23:30" x14ac:dyDescent="0.2">
      <c r="W86" s="72"/>
      <c r="X86" s="73"/>
      <c r="AA86" s="97"/>
      <c r="AB86" s="132"/>
      <c r="AC86" s="127" t="str">
        <v/>
      </c>
      <c r="AD86" s="97"/>
    </row>
    <row r="87" spans="23:30" x14ac:dyDescent="0.2">
      <c r="W87" s="72"/>
      <c r="X87" s="73"/>
      <c r="AA87" s="97"/>
      <c r="AB87" s="132"/>
      <c r="AC87" s="132"/>
      <c r="AD87" s="97"/>
    </row>
    <row r="88" spans="23:30" x14ac:dyDescent="0.2">
      <c r="W88" s="72"/>
      <c r="X88" s="73"/>
      <c r="AA88" s="97"/>
      <c r="AB88" s="132"/>
      <c r="AC88" s="132"/>
      <c r="AD88" s="97"/>
    </row>
    <row r="89" spans="23:30" x14ac:dyDescent="0.2">
      <c r="W89" s="72"/>
      <c r="X89" s="73"/>
      <c r="AA89" s="97"/>
      <c r="AB89" s="132"/>
      <c r="AC89" s="132"/>
      <c r="AD89" s="97"/>
    </row>
    <row r="90" spans="23:30" x14ac:dyDescent="0.2">
      <c r="W90" s="72"/>
      <c r="X90" s="73"/>
      <c r="AA90" s="97"/>
      <c r="AB90" s="132"/>
      <c r="AC90" s="132"/>
      <c r="AD90" s="97"/>
    </row>
    <row r="91" spans="23:30" x14ac:dyDescent="0.2">
      <c r="W91" s="72"/>
      <c r="X91" s="73"/>
      <c r="AA91" s="97"/>
      <c r="AB91" s="132"/>
      <c r="AC91" s="132"/>
      <c r="AD91" s="97"/>
    </row>
    <row r="92" spans="23:30" x14ac:dyDescent="0.2">
      <c r="W92" s="72"/>
      <c r="X92" s="73"/>
      <c r="AA92" s="97"/>
      <c r="AB92" s="132"/>
      <c r="AC92" s="132"/>
      <c r="AD92" s="97"/>
    </row>
    <row r="93" spans="23:30" x14ac:dyDescent="0.2">
      <c r="W93" s="72"/>
      <c r="X93" s="73"/>
      <c r="AA93" s="97"/>
      <c r="AB93" s="132"/>
      <c r="AC93" s="132"/>
      <c r="AD93" s="97"/>
    </row>
    <row r="94" spans="23:30" x14ac:dyDescent="0.2">
      <c r="W94" s="72"/>
      <c r="X94" s="73"/>
      <c r="AA94" s="97"/>
      <c r="AB94" s="132"/>
      <c r="AC94" s="132"/>
      <c r="AD94" s="97"/>
    </row>
    <row r="95" spans="23:30" x14ac:dyDescent="0.2">
      <c r="W95" s="72"/>
      <c r="X95" s="73"/>
      <c r="AA95" s="97"/>
      <c r="AB95" s="132"/>
      <c r="AC95" s="132"/>
      <c r="AD95" s="97"/>
    </row>
    <row r="96" spans="23:30" x14ac:dyDescent="0.2">
      <c r="W96" s="72"/>
      <c r="X96" s="73"/>
      <c r="AA96" s="97"/>
      <c r="AB96" s="132"/>
      <c r="AC96" s="132"/>
      <c r="AD96" s="97"/>
    </row>
    <row r="97" spans="23:30" x14ac:dyDescent="0.2">
      <c r="W97" s="72"/>
      <c r="X97" s="73"/>
      <c r="AA97" s="97"/>
      <c r="AB97" s="132"/>
      <c r="AC97" s="132"/>
      <c r="AD97" s="97"/>
    </row>
    <row r="98" spans="23:30" x14ac:dyDescent="0.2">
      <c r="W98" s="72"/>
      <c r="X98" s="73"/>
      <c r="AA98" s="97"/>
      <c r="AB98" s="132"/>
      <c r="AC98" s="132"/>
      <c r="AD98" s="97"/>
    </row>
    <row r="99" spans="23:30" x14ac:dyDescent="0.2">
      <c r="W99" s="72"/>
      <c r="X99" s="73"/>
      <c r="AA99" s="97"/>
      <c r="AB99" s="132"/>
      <c r="AC99" s="132"/>
      <c r="AD99" s="97"/>
    </row>
    <row r="100" spans="23:30" x14ac:dyDescent="0.2">
      <c r="W100" s="72"/>
      <c r="X100" s="73"/>
      <c r="AA100" s="97"/>
      <c r="AB100" s="132"/>
      <c r="AC100" s="132"/>
      <c r="AD100" s="97"/>
    </row>
    <row r="101" spans="23:30" x14ac:dyDescent="0.2">
      <c r="W101" s="72"/>
      <c r="X101" s="73"/>
      <c r="AA101" s="97"/>
      <c r="AB101" s="132"/>
      <c r="AC101" s="132"/>
      <c r="AD101" s="97"/>
    </row>
    <row r="102" spans="23:30" x14ac:dyDescent="0.2">
      <c r="W102" s="72"/>
      <c r="X102" s="73"/>
      <c r="AA102" s="97"/>
      <c r="AB102" s="132"/>
      <c r="AC102" s="132"/>
      <c r="AD102" s="97"/>
    </row>
    <row r="103" spans="23:30" x14ac:dyDescent="0.2">
      <c r="W103" s="72"/>
      <c r="X103" s="73"/>
      <c r="AA103" s="97"/>
      <c r="AB103" s="132"/>
      <c r="AC103" s="132"/>
      <c r="AD103" s="97"/>
    </row>
    <row r="104" spans="23:30" x14ac:dyDescent="0.2">
      <c r="W104" s="72"/>
      <c r="X104" s="73"/>
      <c r="AA104" s="97"/>
      <c r="AB104" s="132"/>
      <c r="AC104" s="132"/>
      <c r="AD104" s="97"/>
    </row>
    <row r="105" spans="23:30" x14ac:dyDescent="0.2">
      <c r="W105" s="72"/>
      <c r="X105" s="73"/>
      <c r="AA105" s="97"/>
      <c r="AB105" s="132"/>
      <c r="AC105" s="132"/>
      <c r="AD105" s="97"/>
    </row>
    <row r="106" spans="23:30" x14ac:dyDescent="0.2">
      <c r="W106" s="72"/>
      <c r="X106" s="73"/>
      <c r="AA106" s="97"/>
      <c r="AB106" s="132"/>
      <c r="AC106" s="132"/>
      <c r="AD106" s="97"/>
    </row>
    <row r="107" spans="23:30" x14ac:dyDescent="0.2">
      <c r="W107" s="72"/>
      <c r="X107" s="73"/>
      <c r="AA107" s="97"/>
      <c r="AB107" s="132"/>
      <c r="AC107" s="132"/>
      <c r="AD107" s="97"/>
    </row>
    <row r="108" spans="23:30" x14ac:dyDescent="0.2">
      <c r="W108" s="72"/>
      <c r="X108" s="73"/>
      <c r="AA108" s="97"/>
      <c r="AB108" s="132"/>
      <c r="AC108" s="132"/>
      <c r="AD108" s="97"/>
    </row>
    <row r="109" spans="23:30" x14ac:dyDescent="0.2">
      <c r="W109" s="72"/>
      <c r="X109" s="73"/>
      <c r="AA109" s="97"/>
      <c r="AB109" s="132"/>
      <c r="AC109" s="132"/>
      <c r="AD109" s="97"/>
    </row>
    <row r="110" spans="23:30" x14ac:dyDescent="0.2">
      <c r="W110" s="72"/>
      <c r="X110" s="73"/>
      <c r="AA110" s="97"/>
      <c r="AB110" s="132"/>
      <c r="AC110" s="132"/>
      <c r="AD110" s="97"/>
    </row>
    <row r="111" spans="23:30" x14ac:dyDescent="0.2">
      <c r="W111" s="72"/>
      <c r="X111" s="73"/>
      <c r="AA111" s="97"/>
      <c r="AB111" s="132"/>
      <c r="AC111" s="132"/>
      <c r="AD111" s="97"/>
    </row>
    <row r="112" spans="23:30" x14ac:dyDescent="0.2">
      <c r="W112" s="72"/>
      <c r="X112" s="73"/>
      <c r="AA112" s="97"/>
      <c r="AB112" s="132"/>
      <c r="AC112" s="132"/>
      <c r="AD112" s="97"/>
    </row>
    <row r="113" spans="23:30" x14ac:dyDescent="0.2">
      <c r="W113" s="72"/>
      <c r="X113" s="73"/>
      <c r="AA113" s="97"/>
      <c r="AB113" s="132"/>
      <c r="AC113" s="132"/>
      <c r="AD113" s="97"/>
    </row>
    <row r="114" spans="23:30" x14ac:dyDescent="0.2">
      <c r="W114" s="72"/>
      <c r="X114" s="73"/>
      <c r="AA114" s="97"/>
      <c r="AB114" s="132"/>
      <c r="AC114" s="132"/>
      <c r="AD114" s="97"/>
    </row>
    <row r="115" spans="23:30" x14ac:dyDescent="0.2">
      <c r="W115" s="72"/>
      <c r="X115" s="73"/>
      <c r="AA115" s="97"/>
      <c r="AB115" s="132"/>
      <c r="AC115" s="132"/>
      <c r="AD115" s="97"/>
    </row>
    <row r="116" spans="23:30" x14ac:dyDescent="0.2">
      <c r="W116" s="72"/>
      <c r="X116" s="73"/>
      <c r="AA116" s="97"/>
      <c r="AB116" s="132"/>
      <c r="AC116" s="132"/>
      <c r="AD116" s="97"/>
    </row>
    <row r="117" spans="23:30" x14ac:dyDescent="0.2">
      <c r="W117" s="72"/>
      <c r="X117" s="73"/>
      <c r="AA117" s="97"/>
      <c r="AB117" s="132"/>
      <c r="AC117" s="132"/>
      <c r="AD117" s="97"/>
    </row>
    <row r="118" spans="23:30" x14ac:dyDescent="0.2">
      <c r="W118" s="72"/>
      <c r="X118" s="73"/>
      <c r="AA118" s="97"/>
      <c r="AB118" s="132"/>
      <c r="AC118" s="132"/>
      <c r="AD118" s="97"/>
    </row>
    <row r="119" spans="23:30" x14ac:dyDescent="0.2">
      <c r="W119" s="72"/>
      <c r="X119" s="73"/>
      <c r="AA119" s="97"/>
      <c r="AB119" s="132"/>
      <c r="AC119" s="132"/>
      <c r="AD119" s="97"/>
    </row>
    <row r="120" spans="23:30" x14ac:dyDescent="0.2">
      <c r="W120" s="72"/>
      <c r="X120" s="73"/>
      <c r="AA120" s="97"/>
      <c r="AB120" s="132"/>
      <c r="AC120" s="132"/>
      <c r="AD120" s="97"/>
    </row>
    <row r="121" spans="23:30" x14ac:dyDescent="0.2">
      <c r="W121" s="72"/>
      <c r="X121" s="73"/>
      <c r="AA121" s="97"/>
      <c r="AB121" s="132"/>
      <c r="AC121" s="132"/>
      <c r="AD121" s="97"/>
    </row>
    <row r="122" spans="23:30" x14ac:dyDescent="0.2">
      <c r="W122" s="72"/>
      <c r="X122" s="73"/>
      <c r="AA122" s="97"/>
      <c r="AB122" s="132"/>
      <c r="AC122" s="132"/>
      <c r="AD122" s="97"/>
    </row>
    <row r="123" spans="23:30" x14ac:dyDescent="0.2">
      <c r="W123" s="72"/>
      <c r="X123" s="73"/>
      <c r="AA123" s="97"/>
      <c r="AB123" s="132"/>
      <c r="AC123" s="132"/>
      <c r="AD123" s="97"/>
    </row>
    <row r="124" spans="23:30" x14ac:dyDescent="0.2">
      <c r="W124" s="72"/>
      <c r="X124" s="73"/>
      <c r="AA124" s="97"/>
      <c r="AB124" s="132"/>
      <c r="AC124" s="132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5" priority="10" operator="equal">
      <formula>FALSE</formula>
    </cfRule>
  </conditionalFormatting>
  <conditionalFormatting sqref="M23:X23">
    <cfRule type="expression" dxfId="4" priority="2">
      <formula>ISNUMBER(MATCH($P23,$AC$23:$AC$86,0))</formula>
    </cfRule>
  </conditionalFormatting>
  <conditionalFormatting sqref="M24:X40">
    <cfRule type="expression" dxfId="3" priority="1">
      <formula>ISNUMBER(MATCH($P24,$AC$23:$AC$86,0))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9.140625" style="72" hidden="1" customWidth="1" outlineLevel="1"/>
    <col min="28" max="28" width="2.7109375" style="72" hidden="1" customWidth="1" outlineLevel="1"/>
    <col min="29" max="29" width="20.7109375" style="72" hidden="1" customWidth="1" outlineLevel="1"/>
    <col min="30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42938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1.2453467913888587E-2</v>
      </c>
      <c r="H3" s="63">
        <f t="shared" ref="H3:H16" si="2">ROUNDDOWN(G3*10,2)/10</f>
        <v>1.2E-2</v>
      </c>
      <c r="I3" s="92">
        <f>MAX(_xll.ohPack(Data!$P$4:INDEX(Fwd1Y,MATCH(E3+1,SettlementDates,1),1)))</f>
        <v>1.5288390033045902E-2</v>
      </c>
      <c r="J3" s="63">
        <f t="shared" ref="J3:J16" si="3">IF(I3-G3&gt;1%,(QUOTIENT(I3*10000,50)+1)*0.5%,(QUOTIENT(I3*10000,10)+1)*0.1%)</f>
        <v>1.6E-2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43303</v>
      </c>
      <c r="F4" s="87">
        <f t="shared" si="1"/>
        <v>3</v>
      </c>
      <c r="G4" s="93">
        <f>MIN(_xll.ohPack(Data!$P$4:INDEX(Fwd1Y,MATCH(E4+1,SettlementDates,1),1)))</f>
        <v>1.2453467913888587E-2</v>
      </c>
      <c r="H4" s="64">
        <f t="shared" si="2"/>
        <v>1.2E-2</v>
      </c>
      <c r="I4" s="93">
        <f>MAX(_xll.ohPack(Data!$P$4:INDEX(Fwd1Y,MATCH(E4+1,SettlementDates,1),1)))</f>
        <v>1.7621266046855863E-2</v>
      </c>
      <c r="J4" s="64">
        <f t="shared" si="3"/>
        <v>1.8000000000000002E-2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44399</v>
      </c>
      <c r="F5" s="87">
        <f t="shared" si="1"/>
        <v>6</v>
      </c>
      <c r="G5" s="93">
        <f>MIN(_xll.ohPack(Data!$P$4:INDEX(Fwd1Y,MATCH(E5+1,SettlementDates,1),1)))</f>
        <v>1.2453467913888587E-2</v>
      </c>
      <c r="H5" s="64">
        <f t="shared" si="2"/>
        <v>1.2E-2</v>
      </c>
      <c r="I5" s="93">
        <f>MAX(_xll.ohPack(Data!$P$4:INDEX(Fwd1Y,MATCH(E5+1,SettlementDates,1),1)))</f>
        <v>1.9547821650220225E-2</v>
      </c>
      <c r="J5" s="64">
        <f t="shared" si="3"/>
        <v>0.02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46225</v>
      </c>
      <c r="F6" s="87">
        <f t="shared" si="1"/>
        <v>6</v>
      </c>
      <c r="G6" s="93">
        <f>MIN(_xll.ohPack(Data!$P$4:INDEX(Fwd1Y,MATCH(E6+1,SettlementDates,1),1)))</f>
        <v>1.2453467913888587E-2</v>
      </c>
      <c r="H6" s="64">
        <f t="shared" si="2"/>
        <v>1.2E-2</v>
      </c>
      <c r="I6" s="93">
        <f>MAX(_xll.ohPack(Data!$P$4:INDEX(Fwd1Y,MATCH(E6+1,SettlementDates,1),1)))</f>
        <v>2.357932484044278E-2</v>
      </c>
      <c r="J6" s="64">
        <f t="shared" si="3"/>
        <v>2.5000000000000001E-2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49878</v>
      </c>
      <c r="F7" s="87">
        <f t="shared" si="1"/>
        <v>12</v>
      </c>
      <c r="G7" s="93">
        <f>MIN(_xll.ohPack(Data!$P$4:INDEX(Fwd1Y,MATCH(E7+1,SettlementDates,1),1)))</f>
        <v>1.2453467913888587E-2</v>
      </c>
      <c r="H7" s="64">
        <f t="shared" si="2"/>
        <v>1.2E-2</v>
      </c>
      <c r="I7" s="93">
        <f>MAX(_xll.ohPack(Data!$P$4:INDEX(Fwd1Y,MATCH(E7+1,SettlementDates,1),1)))</f>
        <v>2.5125580499750506E-2</v>
      </c>
      <c r="J7" s="64">
        <f t="shared" si="3"/>
        <v>0.03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53530</v>
      </c>
      <c r="F8" s="87">
        <f t="shared" si="1"/>
        <v>36</v>
      </c>
      <c r="G8" s="93">
        <f>MIN(_xll.ohPack(Data!$P$4:INDEX(Fwd1Y,MATCH(E8+1,SettlementDates,1),1)))</f>
        <v>1.2453467913888587E-2</v>
      </c>
      <c r="H8" s="64">
        <f t="shared" si="2"/>
        <v>1.2E-2</v>
      </c>
      <c r="I8" s="93">
        <f>MAX(_xll.ohPack(Data!$P$4:INDEX(Fwd1Y,MATCH(E8+1,SettlementDates,1),1)))</f>
        <v>2.5125580499750506E-2</v>
      </c>
      <c r="J8" s="64">
        <f t="shared" si="3"/>
        <v>0.03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64488</v>
      </c>
      <c r="F9" s="87">
        <f t="shared" si="1"/>
        <v>60</v>
      </c>
      <c r="G9" s="94">
        <f>MIN(_xll.ohPack(Data!$P$4:INDEX(Fwd1Y,MATCH(E9+1,SettlementDates,1),1)))</f>
        <v>1.2453467913888587E-2</v>
      </c>
      <c r="H9" s="65">
        <f t="shared" si="2"/>
        <v>1.2E-2</v>
      </c>
      <c r="I9" s="94">
        <f>MAX(_xll.ohPack(Data!$P$4:INDEX(Fwd1Y,MATCH(E9+1,SettlementDates,1),1)))</f>
        <v>2.5125580499750506E-2</v>
      </c>
      <c r="J9" s="65">
        <f t="shared" si="3"/>
        <v>0.03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59" t="s">
        <v>60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42938</v>
      </c>
      <c r="F10" s="88">
        <f t="shared" si="1"/>
        <v>1</v>
      </c>
      <c r="G10" s="93">
        <f>MIN(_xll.ohPack(Data!$Q$4:INDEX(ONFwd1Y,MATCH(E10+1,SettlementDates,1),1)))</f>
        <v>1.2314993544926267E-2</v>
      </c>
      <c r="H10" s="63">
        <f t="shared" si="2"/>
        <v>1.2E-2</v>
      </c>
      <c r="I10" s="92">
        <f>MAX(_xll.ohPack(Data!$Q$4:INDEX(ONFwd1Y,MATCH(E10+1,SettlementDates,1),1)))</f>
        <v>1.4463185801725231E-2</v>
      </c>
      <c r="J10" s="63">
        <f t="shared" si="3"/>
        <v>1.4999999999999999E-2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60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43303</v>
      </c>
      <c r="F11" s="87">
        <f t="shared" si="1"/>
        <v>3</v>
      </c>
      <c r="G11" s="93">
        <f>MIN(_xll.ohPack(Data!$Q$4:INDEX(ONFwd1Y,MATCH(E11+1,SettlementDates,1),1)))</f>
        <v>8.2357382018116709E-3</v>
      </c>
      <c r="H11" s="64">
        <f t="shared" si="2"/>
        <v>8.0000000000000002E-3</v>
      </c>
      <c r="I11" s="93">
        <f>MAX(_xll.ohPack(Data!$Q$4:INDEX(ONFwd1Y,MATCH(E11+1,SettlementDates,1),1)))</f>
        <v>2.192611096245578E-2</v>
      </c>
      <c r="J11" s="64">
        <f t="shared" si="3"/>
        <v>2.5000000000000001E-2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60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44399</v>
      </c>
      <c r="F12" s="87">
        <f t="shared" si="1"/>
        <v>6</v>
      </c>
      <c r="G12" s="93">
        <f>MIN(_xll.ohPack(Data!$Q$4:INDEX(ONFwd1Y,MATCH(E12+1,SettlementDates,1),1)))</f>
        <v>8.2357382018116709E-3</v>
      </c>
      <c r="H12" s="64">
        <f t="shared" si="2"/>
        <v>8.0000000000000002E-3</v>
      </c>
      <c r="I12" s="93">
        <f>MAX(_xll.ohPack(Data!$Q$4:INDEX(ONFwd1Y,MATCH(E12+1,SettlementDates,1),1)))</f>
        <v>2.192611096245578E-2</v>
      </c>
      <c r="J12" s="64">
        <f t="shared" si="3"/>
        <v>2.5000000000000001E-2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60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46225</v>
      </c>
      <c r="F13" s="87">
        <f t="shared" si="1"/>
        <v>6</v>
      </c>
      <c r="G13" s="93">
        <f>MIN(_xll.ohPack(Data!$Q$4:INDEX(ONFwd1Y,MATCH(E13+1,SettlementDates,1),1)))</f>
        <v>8.2357382018116709E-3</v>
      </c>
      <c r="H13" s="64">
        <f t="shared" si="2"/>
        <v>8.0000000000000002E-3</v>
      </c>
      <c r="I13" s="93">
        <f>MAX(_xll.ohPack(Data!$Q$4:INDEX(ONFwd1Y,MATCH(E13+1,SettlementDates,1),1)))</f>
        <v>2.3157437717713503E-2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60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49878</v>
      </c>
      <c r="F14" s="87">
        <f t="shared" si="1"/>
        <v>12</v>
      </c>
      <c r="G14" s="93">
        <f>MIN(_xll.ohPack(Data!$Q$4:INDEX(ONFwd1Y,MATCH(E14+1,SettlementDates,1),1)))</f>
        <v>8.2357382018116709E-3</v>
      </c>
      <c r="H14" s="64">
        <f t="shared" si="2"/>
        <v>8.0000000000000002E-3</v>
      </c>
      <c r="I14" s="93">
        <f>MAX(_xll.ohPack(Data!$Q$4:INDEX(ONFwd1Y,MATCH(E14+1,SettlementDates,1),1)))</f>
        <v>2.4818726159026028E-2</v>
      </c>
      <c r="J14" s="64">
        <f t="shared" si="3"/>
        <v>2.5000000000000001E-2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60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53530</v>
      </c>
      <c r="F15" s="87">
        <f t="shared" si="1"/>
        <v>36</v>
      </c>
      <c r="G15" s="93">
        <f>MIN(_xll.ohPack(Data!$Q$4:INDEX(ONFwd1Y,MATCH(E15+1,SettlementDates,1),1)))</f>
        <v>8.2357382018116709E-3</v>
      </c>
      <c r="H15" s="64">
        <f t="shared" si="2"/>
        <v>8.0000000000000002E-3</v>
      </c>
      <c r="I15" s="93">
        <f>MAX(_xll.ohPack(Data!$Q$4:INDEX(ONFwd1Y,MATCH(E15+1,SettlementDates,1),1)))</f>
        <v>2.4818726159026028E-2</v>
      </c>
      <c r="J15" s="64">
        <f t="shared" si="3"/>
        <v>2.5000000000000001E-2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61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64488</v>
      </c>
      <c r="F16" s="91">
        <f t="shared" si="1"/>
        <v>60</v>
      </c>
      <c r="G16" s="94">
        <f>MIN(_xll.ohPack(Data!$Q$4:INDEX(ONFwd1Y,MATCH(E16+1,SettlementDates,1),1)))</f>
        <v>8.2357382018116709E-3</v>
      </c>
      <c r="H16" s="65">
        <f t="shared" si="2"/>
        <v>8.0000000000000002E-3</v>
      </c>
      <c r="I16" s="94">
        <f>MAX(_xll.ohPack(Data!$Q$4:INDEX(ONFwd1Y,MATCH(E16+1,SettlementDates,1),1)))</f>
        <v>2.4818726159026028E-2</v>
      </c>
      <c r="J16" s="65">
        <f t="shared" si="3"/>
        <v>2.5000000000000001E-2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9" collapsed="1" x14ac:dyDescent="0.2">
      <c r="R17" s="73"/>
      <c r="S17" s="73"/>
      <c r="T17" s="73"/>
      <c r="U17" s="73"/>
      <c r="V17" s="73"/>
    </row>
    <row r="18" spans="3:29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9" x14ac:dyDescent="0.2">
      <c r="M19" s="111"/>
      <c r="P19" s="73"/>
      <c r="Q19" s="73"/>
      <c r="R19" s="73"/>
      <c r="S19" s="73"/>
      <c r="T19" s="73"/>
      <c r="V19" s="73"/>
    </row>
    <row r="20" spans="3:29" x14ac:dyDescent="0.2">
      <c r="P20" s="73"/>
      <c r="Q20" s="73"/>
      <c r="R20" s="73"/>
      <c r="S20" s="73"/>
      <c r="T20" s="73"/>
      <c r="U20" s="73"/>
      <c r="V20" s="73"/>
      <c r="Y20" s="73"/>
    </row>
    <row r="21" spans="3:29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9" x14ac:dyDescent="0.2">
      <c r="J22" s="72"/>
      <c r="K22" s="149" t="b">
        <v>1</v>
      </c>
      <c r="L22" s="72"/>
      <c r="M22" s="146" t="s">
        <v>65</v>
      </c>
      <c r="N22" s="146"/>
      <c r="O22" s="146" t="s">
        <v>21</v>
      </c>
      <c r="P22" s="147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C22" s="109" t="s">
        <v>177</v>
      </c>
    </row>
    <row r="23" spans="3:29" x14ac:dyDescent="0.2">
      <c r="J23" s="72"/>
      <c r="K23" s="72"/>
      <c r="L23" s="72"/>
      <c r="M23" s="103" t="s">
        <v>176</v>
      </c>
      <c r="N23" s="103" t="s">
        <v>39</v>
      </c>
      <c r="O23" s="103" t="str">
        <f t="shared" ref="O23:O46" si="6">LEFT(N23,LEN(N23)-1)+12&amp;"M"</f>
        <v>13M</v>
      </c>
      <c r="P23" s="103" t="str">
        <f t="shared" ref="P23:P46" si="7">Currency&amp;LEFT(N23,LEN(N23)-1)&amp;"x"&amp;LEFT(O23,LEN(O23)-1)&amp;"F"&amp;QuoteSuffix</f>
        <v>USD1x13F_Quote</v>
      </c>
      <c r="Q23" s="155"/>
      <c r="R23" s="115">
        <f>_xll.qlInterestRateIndexFixingDate(Index1Y,S23)</f>
        <v>42600</v>
      </c>
      <c r="S23" s="115">
        <f>_xll.qlCalendarAdvance(JointCalendar,SettlementDate,N23,"mf",TRUE)</f>
        <v>42604</v>
      </c>
      <c r="T23" s="115">
        <f>_xll.qlCalendarAdvance(JointCalendar,SettlementDate,O23,"mf",TRUE)</f>
        <v>42969</v>
      </c>
      <c r="U23" s="106">
        <f>_xll.qlIndexFixing(Index1Y,R23,TRUE,_xll.ohTrigger(Trigger,Trigger1Y))</f>
        <v>1.3250000000000024E-2</v>
      </c>
      <c r="V23" s="106">
        <f>IFERROR(_xll.qlQuoteValue(P23,_xll.ohTrigger(Trigger,Trigger1Y)),NA())</f>
        <v>1.3250000000000001E-2</v>
      </c>
      <c r="W23" s="103" t="b">
        <f>NOT(ISERROR(V23))</f>
        <v>1</v>
      </c>
      <c r="X23" s="151">
        <f>U23-V23</f>
        <v>2.2551405187698492E-17</v>
      </c>
      <c r="Y23" s="103" t="b">
        <f>ABS(X23)&lt;=ABS('General Settings'!$D$36)</f>
        <v>1</v>
      </c>
      <c r="AA23" s="72" t="e">
        <f t="array" ref="AA23:AA46">NA()</f>
        <v>#N/A</v>
      </c>
      <c r="AC23" s="103" t="str">
        <f t="array" ref="AC23:AC75">_xll.ohGroupList("USD1Y_instruments",Trigger1Y)</f>
        <v>USD1MD_SYNTH1Y_Quote</v>
      </c>
    </row>
    <row r="24" spans="3:29" x14ac:dyDescent="0.2">
      <c r="M24" s="104" t="s">
        <v>176</v>
      </c>
      <c r="N24" s="104" t="s">
        <v>75</v>
      </c>
      <c r="O24" s="104" t="str">
        <f t="shared" si="6"/>
        <v>14M</v>
      </c>
      <c r="P24" s="104" t="str">
        <f t="shared" si="7"/>
        <v>USD2x14F_Quote</v>
      </c>
      <c r="Q24" s="150"/>
      <c r="R24" s="116">
        <f>_xll.qlInterestRateIndexFixingDate(Index1Y,S24)</f>
        <v>42633</v>
      </c>
      <c r="S24" s="116">
        <f>_xll.qlCalendarAdvance(JointCalendar,SettlementDate,N24,"mf",TRUE)</f>
        <v>42635</v>
      </c>
      <c r="T24" s="116">
        <f>_xll.qlCalendarAdvance(JointCalendar,SettlementDate,O24,"mf",TRUE)</f>
        <v>43000</v>
      </c>
      <c r="U24" s="107">
        <f>_xll.qlIndexFixing(Index1Y,R24,TRUE,_xll.ohTrigger(Trigger,Trigger1Y))</f>
        <v>1.2869999999735936E-2</v>
      </c>
      <c r="V24" s="107">
        <f>IFERROR(_xll.qlQuoteValue(P24,_xll.ohTrigger(Trigger,Trigger1Y)),NA())</f>
        <v>1.2870000000000001E-2</v>
      </c>
      <c r="W24" s="104" t="b">
        <f t="shared" ref="W24:W46" si="8">NOT(ISERROR(V24))</f>
        <v>1</v>
      </c>
      <c r="X24" s="152">
        <f t="shared" ref="X24:X46" si="9">U24-V24</f>
        <v>-2.6406481168361751E-13</v>
      </c>
      <c r="Y24" s="104" t="b">
        <f>ABS(X24)&lt;=ABS('General Settings'!$D$36)</f>
        <v>1</v>
      </c>
      <c r="AA24" s="72" t="e">
        <v>#N/A</v>
      </c>
      <c r="AC24" s="104" t="str">
        <v>USD2MD_SYNTH1Y_Quote</v>
      </c>
    </row>
    <row r="25" spans="3:29" x14ac:dyDescent="0.2">
      <c r="M25" s="104" t="s">
        <v>176</v>
      </c>
      <c r="N25" s="104" t="s">
        <v>40</v>
      </c>
      <c r="O25" s="104" t="str">
        <f t="shared" si="6"/>
        <v>15M</v>
      </c>
      <c r="P25" s="104" t="str">
        <f t="shared" si="7"/>
        <v>USD3x15F_Quote</v>
      </c>
      <c r="Q25" s="150"/>
      <c r="R25" s="116">
        <f>_xll.qlInterestRateIndexFixingDate(Index1Y,S25)</f>
        <v>42663</v>
      </c>
      <c r="S25" s="116">
        <f>_xll.qlCalendarAdvance(JointCalendar,SettlementDate,N25,"mf",TRUE)</f>
        <v>42667</v>
      </c>
      <c r="T25" s="116">
        <f>_xll.qlCalendarAdvance(JointCalendar,SettlementDate,O25,"mf",TRUE)</f>
        <v>43031</v>
      </c>
      <c r="U25" s="107">
        <f>_xll.qlIndexFixing(Index1Y,R25,TRUE,_xll.ohTrigger(Trigger,Trigger1Y))</f>
        <v>1.2459999999634971E-2</v>
      </c>
      <c r="V25" s="107">
        <f>IFERROR(_xll.qlQuoteValue(P25,_xll.ohTrigger(Trigger,Trigger1Y)),NA())</f>
        <v>1.2460000000000001E-2</v>
      </c>
      <c r="W25" s="104" t="b">
        <f t="shared" si="8"/>
        <v>1</v>
      </c>
      <c r="X25" s="152">
        <f t="shared" si="9"/>
        <v>-3.6502918743241963E-13</v>
      </c>
      <c r="Y25" s="104" t="b">
        <f>ABS(X25)&lt;=ABS('General Settings'!$D$36)</f>
        <v>1</v>
      </c>
      <c r="AA25" s="72" t="e">
        <v>#N/A</v>
      </c>
      <c r="AC25" s="104" t="str">
        <v>USD3MD_SYNTH1Y_Quote</v>
      </c>
    </row>
    <row r="26" spans="3:29" x14ac:dyDescent="0.2">
      <c r="M26" s="104" t="s">
        <v>176</v>
      </c>
      <c r="N26" s="104" t="s">
        <v>76</v>
      </c>
      <c r="O26" s="104" t="str">
        <f t="shared" si="6"/>
        <v>16M</v>
      </c>
      <c r="P26" s="104" t="str">
        <f t="shared" si="7"/>
        <v>USD4x16F_Quote</v>
      </c>
      <c r="Q26" s="150"/>
      <c r="R26" s="116">
        <f>_xll.qlInterestRateIndexFixingDate(Index1Y,S26)</f>
        <v>42692</v>
      </c>
      <c r="S26" s="116">
        <f>_xll.qlCalendarAdvance(JointCalendar,SettlementDate,N26,"mf",TRUE)</f>
        <v>42696</v>
      </c>
      <c r="T26" s="116">
        <f>_xll.qlCalendarAdvance(JointCalendar,SettlementDate,O26,"mf",TRUE)</f>
        <v>43061</v>
      </c>
      <c r="U26" s="107">
        <f>_xll.qlIndexFixing(Index1Y,R26,TRUE,_xll.ohTrigger(Trigger,Trigger1Y))</f>
        <v>1.2579999999999961E-2</v>
      </c>
      <c r="V26" s="107">
        <f>IFERROR(_xll.qlQuoteValue(P26,_xll.ohTrigger(Trigger,Trigger1Y)),NA())</f>
        <v>1.2580000000000001E-2</v>
      </c>
      <c r="W26" s="104" t="b">
        <f t="shared" si="8"/>
        <v>1</v>
      </c>
      <c r="X26" s="152">
        <f t="shared" si="9"/>
        <v>-3.9898639947466563E-17</v>
      </c>
      <c r="Y26" s="104" t="b">
        <f>ABS(X26)&lt;=ABS('General Settings'!$D$36)</f>
        <v>1</v>
      </c>
      <c r="AA26" s="72" t="e">
        <v>#N/A</v>
      </c>
      <c r="AC26" s="104" t="str">
        <v>USD4MD_SYNTH1Y_Quote</v>
      </c>
    </row>
    <row r="27" spans="3:29" x14ac:dyDescent="0.2">
      <c r="M27" s="104" t="s">
        <v>176</v>
      </c>
      <c r="N27" s="104" t="s">
        <v>77</v>
      </c>
      <c r="O27" s="104" t="str">
        <f t="shared" si="6"/>
        <v>17M</v>
      </c>
      <c r="P27" s="104" t="str">
        <f t="shared" si="7"/>
        <v>USD5x17F_Quote</v>
      </c>
      <c r="Q27" s="150"/>
      <c r="R27" s="116">
        <f>_xll.qlInterestRateIndexFixingDate(Index1Y,S27)</f>
        <v>42724</v>
      </c>
      <c r="S27" s="116">
        <f>_xll.qlCalendarAdvance(JointCalendar,SettlementDate,N27,"mf",TRUE)</f>
        <v>42726</v>
      </c>
      <c r="T27" s="116">
        <f>_xll.qlCalendarAdvance(JointCalendar,SettlementDate,O27,"mf",TRUE)</f>
        <v>43091</v>
      </c>
      <c r="U27" s="107">
        <f>_xll.qlIndexFixing(Index1Y,R27,TRUE,_xll.ohTrigger(Trigger,Trigger1Y))</f>
        <v>1.270000000000009E-2</v>
      </c>
      <c r="V27" s="107">
        <f>IFERROR(_xll.qlQuoteValue(P27,_xll.ohTrigger(Trigger,Trigger1Y)),NA())</f>
        <v>1.2699999999999999E-2</v>
      </c>
      <c r="W27" s="104" t="b">
        <f t="shared" si="8"/>
        <v>1</v>
      </c>
      <c r="X27" s="152">
        <f t="shared" si="9"/>
        <v>9.0205620750793969E-17</v>
      </c>
      <c r="Y27" s="104" t="b">
        <f>ABS(X27)&lt;=ABS('General Settings'!$D$36)</f>
        <v>1</v>
      </c>
      <c r="AA27" s="72" t="e">
        <v>#N/A</v>
      </c>
      <c r="AC27" s="104" t="str">
        <v>USD5MD_SYNTH1Y_Quote</v>
      </c>
    </row>
    <row r="28" spans="3:29" x14ac:dyDescent="0.2">
      <c r="M28" s="104" t="s">
        <v>176</v>
      </c>
      <c r="N28" s="104" t="s">
        <v>41</v>
      </c>
      <c r="O28" s="104" t="str">
        <f t="shared" si="6"/>
        <v>18M</v>
      </c>
      <c r="P28" s="104" t="str">
        <f t="shared" si="7"/>
        <v>USD6x18F_Quote</v>
      </c>
      <c r="Q28" s="150"/>
      <c r="R28" s="116">
        <f>_xll.qlInterestRateIndexFixingDate(Index1Y,S28)</f>
        <v>42754</v>
      </c>
      <c r="S28" s="116">
        <f>_xll.qlCalendarAdvance(JointCalendar,SettlementDate,N28,"mf",TRUE)</f>
        <v>42758</v>
      </c>
      <c r="T28" s="116">
        <f>_xll.qlCalendarAdvance(JointCalendar,SettlementDate,O28,"mf",TRUE)</f>
        <v>43122</v>
      </c>
      <c r="U28" s="107">
        <f>_xll.qlIndexFixing(Index1Y,R28,TRUE,_xll.ohTrigger(Trigger,Trigger1Y))</f>
        <v>1.2809999999999988E-2</v>
      </c>
      <c r="V28" s="107">
        <f>IFERROR(_xll.qlQuoteValue(P28,_xll.ohTrigger(Trigger,Trigger1Y)),NA())</f>
        <v>1.2810000000000002E-2</v>
      </c>
      <c r="W28" s="104" t="b">
        <f t="shared" si="8"/>
        <v>1</v>
      </c>
      <c r="X28" s="152">
        <f t="shared" si="9"/>
        <v>-1.3877787807814457E-17</v>
      </c>
      <c r="Y28" s="104" t="b">
        <f>ABS(X28)&lt;=ABS('General Settings'!$D$36)</f>
        <v>1</v>
      </c>
      <c r="AA28" s="72" t="e">
        <v>#N/A</v>
      </c>
      <c r="AC28" s="104" t="str">
        <v>USD6MD_SYNTH1Y_Quote</v>
      </c>
    </row>
    <row r="29" spans="3:29" x14ac:dyDescent="0.2">
      <c r="M29" s="104" t="s">
        <v>176</v>
      </c>
      <c r="N29" s="104" t="s">
        <v>78</v>
      </c>
      <c r="O29" s="104" t="str">
        <f t="shared" si="6"/>
        <v>19M</v>
      </c>
      <c r="P29" s="104" t="str">
        <f t="shared" si="7"/>
        <v>USD7x19F_Quote</v>
      </c>
      <c r="Q29" s="150"/>
      <c r="R29" s="116">
        <f>_xll.qlInterestRateIndexFixingDate(Index1Y,S29)</f>
        <v>42786</v>
      </c>
      <c r="S29" s="116">
        <f>_xll.qlCalendarAdvance(JointCalendar,SettlementDate,N29,"mf",TRUE)</f>
        <v>42788</v>
      </c>
      <c r="T29" s="116">
        <f>_xll.qlCalendarAdvance(JointCalendar,SettlementDate,O29,"mf",TRUE)</f>
        <v>43153</v>
      </c>
      <c r="U29" s="107">
        <f>_xll.qlIndexFixing(Index1Y,R29,TRUE,_xll.ohTrigger(Trigger,Trigger1Y))</f>
        <v>1.2838786198145158E-2</v>
      </c>
      <c r="V29" s="107" t="e">
        <f>IFERROR(_xll.qlQuoteValue(P29,_xll.ohTrigger(Trigger,Trigger1Y)),NA())</f>
        <v>#N/A</v>
      </c>
      <c r="W29" s="104" t="b">
        <f t="shared" si="8"/>
        <v>0</v>
      </c>
      <c r="X29" s="152" t="e">
        <f t="shared" si="9"/>
        <v>#N/A</v>
      </c>
      <c r="Y29" s="104" t="e">
        <f>ABS(X29)&lt;=ABS('General Settings'!$D$36)</f>
        <v>#N/A</v>
      </c>
      <c r="AA29" s="72" t="e">
        <v>#N/A</v>
      </c>
      <c r="AC29" s="104" t="str">
        <v>USD9MD_SYNTH1Y_Quote</v>
      </c>
    </row>
    <row r="30" spans="3:29" x14ac:dyDescent="0.2">
      <c r="M30" s="104" t="s">
        <v>176</v>
      </c>
      <c r="N30" s="104" t="s">
        <v>79</v>
      </c>
      <c r="O30" s="104" t="str">
        <f t="shared" si="6"/>
        <v>20M</v>
      </c>
      <c r="P30" s="104" t="str">
        <f t="shared" si="7"/>
        <v>USD8x20F_Quote</v>
      </c>
      <c r="Q30" s="150"/>
      <c r="R30" s="116">
        <f>_xll.qlInterestRateIndexFixingDate(Index1Y,S30)</f>
        <v>42814</v>
      </c>
      <c r="S30" s="116">
        <f>_xll.qlCalendarAdvance(JointCalendar,SettlementDate,N30,"mf",TRUE)</f>
        <v>42816</v>
      </c>
      <c r="T30" s="116">
        <f>_xll.qlCalendarAdvance(JointCalendar,SettlementDate,O30,"mf",TRUE)</f>
        <v>43181</v>
      </c>
      <c r="U30" s="107">
        <f>_xll.qlIndexFixing(Index1Y,R30,TRUE,_xll.ohTrigger(Trigger,Trigger1Y))</f>
        <v>1.2894433419194357E-2</v>
      </c>
      <c r="V30" s="107" t="e">
        <f>IFERROR(_xll.qlQuoteValue(P30,_xll.ohTrigger(Trigger,Trigger1Y)),NA())</f>
        <v>#N/A</v>
      </c>
      <c r="W30" s="104" t="b">
        <f t="shared" si="8"/>
        <v>0</v>
      </c>
      <c r="X30" s="152" t="e">
        <f t="shared" si="9"/>
        <v>#N/A</v>
      </c>
      <c r="Y30" s="104" t="e">
        <f>ABS(X30)&lt;=ABS('General Settings'!$D$36)</f>
        <v>#N/A</v>
      </c>
      <c r="AA30" s="72" t="e">
        <v>#N/A</v>
      </c>
      <c r="AC30" s="104" t="str">
        <v>USD1YD_SYNTH1Y_Quote</v>
      </c>
    </row>
    <row r="31" spans="3:29" x14ac:dyDescent="0.2">
      <c r="M31" s="104" t="s">
        <v>176</v>
      </c>
      <c r="N31" s="104" t="s">
        <v>80</v>
      </c>
      <c r="O31" s="104" t="str">
        <f t="shared" si="6"/>
        <v>21M</v>
      </c>
      <c r="P31" s="104" t="str">
        <f t="shared" si="7"/>
        <v>USD9x21F_Quote</v>
      </c>
      <c r="Q31" s="150"/>
      <c r="R31" s="116">
        <f>_xll.qlInterestRateIndexFixingDate(Index1Y,S31)</f>
        <v>42845</v>
      </c>
      <c r="S31" s="116">
        <f>_xll.qlCalendarAdvance(JointCalendar,SettlementDate,N31,"mf",TRUE)</f>
        <v>42849</v>
      </c>
      <c r="T31" s="116">
        <f>_xll.qlCalendarAdvance(JointCalendar,SettlementDate,O31,"mf",TRUE)</f>
        <v>43213</v>
      </c>
      <c r="U31" s="107">
        <f>_xll.qlIndexFixing(Index1Y,R31,TRUE,_xll.ohTrigger(Trigger,Trigger1Y))</f>
        <v>1.3179999999413021E-2</v>
      </c>
      <c r="V31" s="107">
        <f>IFERROR(_xll.qlQuoteValue(P31,_xll.ohTrigger(Trigger,Trigger1Y)),NA())</f>
        <v>1.3180000000000001E-2</v>
      </c>
      <c r="W31" s="104" t="b">
        <f t="shared" si="8"/>
        <v>1</v>
      </c>
      <c r="X31" s="152">
        <f t="shared" si="9"/>
        <v>-5.8698011728974819E-13</v>
      </c>
      <c r="Y31" s="104" t="b">
        <f>ABS(X31)&lt;=ABS('General Settings'!$D$36)</f>
        <v>1</v>
      </c>
      <c r="AA31" s="72" t="e">
        <v>#N/A</v>
      </c>
      <c r="AC31" s="104" t="str">
        <v>USD1x13F_Quote</v>
      </c>
    </row>
    <row r="32" spans="3:29" x14ac:dyDescent="0.2">
      <c r="M32" s="104" t="s">
        <v>176</v>
      </c>
      <c r="N32" s="104" t="s">
        <v>81</v>
      </c>
      <c r="O32" s="104" t="str">
        <f t="shared" si="6"/>
        <v>22M</v>
      </c>
      <c r="P32" s="104" t="str">
        <f t="shared" si="7"/>
        <v>USD10x22F_Quote</v>
      </c>
      <c r="Q32" s="150"/>
      <c r="R32" s="116">
        <f>_xll.qlInterestRateIndexFixingDate(Index1Y,S32)</f>
        <v>42873</v>
      </c>
      <c r="S32" s="116">
        <f>_xll.qlCalendarAdvance(JointCalendar,SettlementDate,N32,"mf",TRUE)</f>
        <v>42877</v>
      </c>
      <c r="T32" s="116">
        <f>_xll.qlCalendarAdvance(JointCalendar,SettlementDate,O32,"mf",TRUE)</f>
        <v>43242</v>
      </c>
      <c r="U32" s="107">
        <f>_xll.qlIndexFixing(Index1Y,R32,TRUE,_xll.ohTrigger(Trigger,Trigger1Y))</f>
        <v>1.3712140167334831E-2</v>
      </c>
      <c r="V32" s="107" t="e">
        <f>IFERROR(_xll.qlQuoteValue(P32,_xll.ohTrigger(Trigger,Trigger1Y)),NA())</f>
        <v>#N/A</v>
      </c>
      <c r="W32" s="104" t="b">
        <f t="shared" si="8"/>
        <v>0</v>
      </c>
      <c r="X32" s="152" t="e">
        <f t="shared" si="9"/>
        <v>#N/A</v>
      </c>
      <c r="Y32" s="104" t="e">
        <f>ABS(X32)&lt;=ABS('General Settings'!$D$36)</f>
        <v>#N/A</v>
      </c>
      <c r="AA32" s="72" t="e">
        <v>#N/A</v>
      </c>
      <c r="AC32" s="104" t="str">
        <v>USD2x14F_Quote</v>
      </c>
    </row>
    <row r="33" spans="13:29" x14ac:dyDescent="0.2">
      <c r="M33" s="104" t="s">
        <v>176</v>
      </c>
      <c r="N33" s="104" t="s">
        <v>82</v>
      </c>
      <c r="O33" s="104" t="str">
        <f t="shared" si="6"/>
        <v>23M</v>
      </c>
      <c r="P33" s="104" t="str">
        <f t="shared" si="7"/>
        <v>USD11x23F_Quote</v>
      </c>
      <c r="Q33" s="150"/>
      <c r="R33" s="116">
        <f>_xll.qlInterestRateIndexFixingDate(Index1Y,S33)</f>
        <v>42906</v>
      </c>
      <c r="S33" s="116">
        <f>_xll.qlCalendarAdvance(JointCalendar,SettlementDate,N33,"mf",TRUE)</f>
        <v>42908</v>
      </c>
      <c r="T33" s="116">
        <f>_xll.qlCalendarAdvance(JointCalendar,SettlementDate,O33,"mf",TRUE)</f>
        <v>43273</v>
      </c>
      <c r="U33" s="107">
        <f>_xll.qlIndexFixing(Index1Y,R33,TRUE,_xll.ohTrigger(Trigger,Trigger1Y))</f>
        <v>1.4496339843654376E-2</v>
      </c>
      <c r="V33" s="107" t="e">
        <f>IFERROR(_xll.qlQuoteValue(P33,_xll.ohTrigger(Trigger,Trigger1Y)),NA())</f>
        <v>#N/A</v>
      </c>
      <c r="W33" s="104" t="b">
        <f t="shared" si="8"/>
        <v>0</v>
      </c>
      <c r="X33" s="152" t="e">
        <f t="shared" si="9"/>
        <v>#N/A</v>
      </c>
      <c r="Y33" s="104" t="e">
        <f>ABS(X33)&lt;=ABS('General Settings'!$D$36)</f>
        <v>#N/A</v>
      </c>
      <c r="AA33" s="72" t="e">
        <v>#N/A</v>
      </c>
      <c r="AC33" s="104" t="str">
        <v>USD3x15F_Quote</v>
      </c>
    </row>
    <row r="34" spans="13:29" x14ac:dyDescent="0.2">
      <c r="M34" s="104" t="s">
        <v>176</v>
      </c>
      <c r="N34" s="104" t="s">
        <v>128</v>
      </c>
      <c r="O34" s="104" t="str">
        <f t="shared" si="6"/>
        <v>24M</v>
      </c>
      <c r="P34" s="104" t="str">
        <f t="shared" si="7"/>
        <v>USD12x24F_Quote</v>
      </c>
      <c r="Q34" s="150"/>
      <c r="R34" s="116">
        <f>_xll.qlInterestRateIndexFixingDate(Index1Y,S34)</f>
        <v>42936</v>
      </c>
      <c r="S34" s="116">
        <f>_xll.qlCalendarAdvance(JointCalendar,SettlementDate,N34,"mf",TRUE)</f>
        <v>42940</v>
      </c>
      <c r="T34" s="116">
        <f>_xll.qlCalendarAdvance(JointCalendar,SettlementDate,O34,"mf",TRUE)</f>
        <v>43304</v>
      </c>
      <c r="U34" s="107">
        <f>_xll.qlIndexFixing(Index1Y,R34,TRUE,_xll.ohTrigger(Trigger,Trigger1Y))</f>
        <v>1.532748322436089E-2</v>
      </c>
      <c r="V34" s="107">
        <f>IFERROR(_xll.qlQuoteValue(P34,_xll.ohTrigger(Trigger,Trigger1Y)),NA())</f>
        <v>1.3509999999999999E-2</v>
      </c>
      <c r="W34" s="104" t="b">
        <f t="shared" si="8"/>
        <v>1</v>
      </c>
      <c r="X34" s="152">
        <f t="shared" si="9"/>
        <v>1.8174832243608909E-3</v>
      </c>
      <c r="Y34" s="104" t="b">
        <f>ABS(X34)&lt;=ABS('General Settings'!$D$36)</f>
        <v>0</v>
      </c>
      <c r="AA34" s="72" t="e">
        <v>#N/A</v>
      </c>
      <c r="AC34" s="104" t="str">
        <v>USD4x16F_Quote</v>
      </c>
    </row>
    <row r="35" spans="13:29" x14ac:dyDescent="0.2">
      <c r="M35" s="104" t="s">
        <v>176</v>
      </c>
      <c r="N35" s="104" t="s">
        <v>83</v>
      </c>
      <c r="O35" s="104" t="str">
        <f t="shared" si="6"/>
        <v>25M</v>
      </c>
      <c r="P35" s="104" t="str">
        <f t="shared" si="7"/>
        <v>USD13x25F_Quote</v>
      </c>
      <c r="Q35" s="150"/>
      <c r="R35" s="116">
        <f>_xll.qlInterestRateIndexFixingDate(Index1Y,S35)</f>
        <v>42965</v>
      </c>
      <c r="S35" s="116">
        <f>_xll.qlCalendarAdvance(JointCalendar,SettlementDate,N35,"mf",TRUE)</f>
        <v>42969</v>
      </c>
      <c r="T35" s="116">
        <f>_xll.qlCalendarAdvance(JointCalendar,SettlementDate,O35,"mf",TRUE)</f>
        <v>43334</v>
      </c>
      <c r="U35" s="107">
        <f>_xll.qlIndexFixing(Index1Y,R35,TRUE,_xll.ohTrigger(Trigger,Trigger1Y))</f>
        <v>1.6000235694235115E-2</v>
      </c>
      <c r="V35" s="107" t="e">
        <f>IFERROR(_xll.qlQuoteValue(P35,_xll.ohTrigger(Trigger,Trigger1Y)),NA())</f>
        <v>#N/A</v>
      </c>
      <c r="W35" s="104" t="b">
        <f t="shared" si="8"/>
        <v>0</v>
      </c>
      <c r="X35" s="152" t="e">
        <f t="shared" si="9"/>
        <v>#N/A</v>
      </c>
      <c r="Y35" s="104" t="e">
        <f>ABS(X35)&lt;=ABS('General Settings'!$D$36)</f>
        <v>#N/A</v>
      </c>
      <c r="AA35" s="72" t="e">
        <v>#N/A</v>
      </c>
      <c r="AC35" s="104" t="str">
        <v>USD5x17F_Quote</v>
      </c>
    </row>
    <row r="36" spans="13:29" x14ac:dyDescent="0.2">
      <c r="M36" s="104" t="s">
        <v>176</v>
      </c>
      <c r="N36" s="104" t="s">
        <v>84</v>
      </c>
      <c r="O36" s="104" t="str">
        <f t="shared" si="6"/>
        <v>26M</v>
      </c>
      <c r="P36" s="104" t="str">
        <f t="shared" si="7"/>
        <v>USD14x26F_Quote</v>
      </c>
      <c r="Q36" s="150"/>
      <c r="R36" s="116">
        <f>_xll.qlInterestRateIndexFixingDate(Index1Y,S36)</f>
        <v>42998</v>
      </c>
      <c r="S36" s="116">
        <f>_xll.qlCalendarAdvance(JointCalendar,SettlementDate,N36,"mf",TRUE)</f>
        <v>43000</v>
      </c>
      <c r="T36" s="116">
        <f>_xll.qlCalendarAdvance(JointCalendar,SettlementDate,O36,"mf",TRUE)</f>
        <v>43367</v>
      </c>
      <c r="U36" s="107">
        <f>_xll.qlIndexFixing(Index1Y,R36,TRUE,_xll.ohTrigger(Trigger,Trigger1Y))</f>
        <v>1.680014979240917E-2</v>
      </c>
      <c r="V36" s="107" t="e">
        <f>IFERROR(_xll.qlQuoteValue(P36,_xll.ohTrigger(Trigger,Trigger1Y)),NA())</f>
        <v>#N/A</v>
      </c>
      <c r="W36" s="104" t="b">
        <f t="shared" si="8"/>
        <v>0</v>
      </c>
      <c r="X36" s="152" t="e">
        <f t="shared" si="9"/>
        <v>#N/A</v>
      </c>
      <c r="Y36" s="104" t="e">
        <f>ABS(X36)&lt;=ABS('General Settings'!$D$36)</f>
        <v>#N/A</v>
      </c>
      <c r="AA36" s="72" t="e">
        <v>#N/A</v>
      </c>
      <c r="AC36" s="104" t="str">
        <v>USD6x18F_Quote</v>
      </c>
    </row>
    <row r="37" spans="13:29" x14ac:dyDescent="0.2">
      <c r="M37" s="104" t="s">
        <v>176</v>
      </c>
      <c r="N37" s="104" t="s">
        <v>85</v>
      </c>
      <c r="O37" s="104" t="str">
        <f t="shared" si="6"/>
        <v>27M</v>
      </c>
      <c r="P37" s="104" t="str">
        <f t="shared" si="7"/>
        <v>USD15x27F_Quote</v>
      </c>
      <c r="Q37" s="150"/>
      <c r="R37" s="116">
        <f>_xll.qlInterestRateIndexFixingDate(Index1Y,S37)</f>
        <v>43027</v>
      </c>
      <c r="S37" s="116">
        <f>_xll.qlCalendarAdvance(JointCalendar,SettlementDate,N37,"mf",TRUE)</f>
        <v>43031</v>
      </c>
      <c r="T37" s="116">
        <f>_xll.qlCalendarAdvance(JointCalendar,SettlementDate,O37,"mf",TRUE)</f>
        <v>43395</v>
      </c>
      <c r="U37" s="107">
        <f>_xll.qlIndexFixing(Index1Y,R37,TRUE,_xll.ohTrigger(Trigger,Trigger1Y))</f>
        <v>1.7487605340644138E-2</v>
      </c>
      <c r="V37" s="107">
        <f>IFERROR(_xll.qlQuoteValue(P37,_xll.ohTrigger(Trigger,Trigger1Y)),NA())</f>
        <v>1.3800000000000002E-2</v>
      </c>
      <c r="W37" s="104" t="b">
        <f t="shared" si="8"/>
        <v>1</v>
      </c>
      <c r="X37" s="152">
        <f t="shared" si="9"/>
        <v>3.6876053406441362E-3</v>
      </c>
      <c r="Y37" s="104" t="b">
        <f>ABS(X37)&lt;=ABS('General Settings'!$D$36)</f>
        <v>0</v>
      </c>
      <c r="AA37" s="72" t="e">
        <v>#N/A</v>
      </c>
      <c r="AC37" s="60" t="str">
        <v>USD9x21F_Quote</v>
      </c>
    </row>
    <row r="38" spans="13:29" x14ac:dyDescent="0.2">
      <c r="M38" s="104" t="s">
        <v>176</v>
      </c>
      <c r="N38" s="104" t="s">
        <v>86</v>
      </c>
      <c r="O38" s="104" t="str">
        <f t="shared" si="6"/>
        <v>28M</v>
      </c>
      <c r="P38" s="104" t="str">
        <f t="shared" si="7"/>
        <v>USD16x28F_Quote</v>
      </c>
      <c r="Q38" s="150"/>
      <c r="R38" s="116">
        <f>_xll.qlInterestRateIndexFixingDate(Index1Y,S38)</f>
        <v>43059</v>
      </c>
      <c r="S38" s="116">
        <f>_xll.qlCalendarAdvance(JointCalendar,SettlementDate,N38,"mf",TRUE)</f>
        <v>43061</v>
      </c>
      <c r="T38" s="116">
        <f>_xll.qlCalendarAdvance(JointCalendar,SettlementDate,O38,"mf",TRUE)</f>
        <v>43427</v>
      </c>
      <c r="U38" s="107">
        <f>_xll.qlIndexFixing(Index1Y,R38,TRUE,_xll.ohTrigger(Trigger,Trigger1Y))</f>
        <v>1.7578782867210065E-2</v>
      </c>
      <c r="V38" s="107" t="e">
        <f>IFERROR(_xll.qlQuoteValue(P38,_xll.ohTrigger(Trigger,Trigger1Y)),NA())</f>
        <v>#N/A</v>
      </c>
      <c r="W38" s="104" t="b">
        <f t="shared" si="8"/>
        <v>0</v>
      </c>
      <c r="X38" s="152" t="e">
        <f t="shared" si="9"/>
        <v>#N/A</v>
      </c>
      <c r="Y38" s="104" t="e">
        <f>ABS(X38)&lt;=ABS('General Settings'!$D$36)</f>
        <v>#N/A</v>
      </c>
      <c r="AA38" s="72" t="e">
        <v>#N/A</v>
      </c>
      <c r="AC38" s="60" t="str">
        <v>USDAM3L2Y_S12L3L_Quote</v>
      </c>
    </row>
    <row r="39" spans="13:29" x14ac:dyDescent="0.2">
      <c r="M39" s="104" t="s">
        <v>176</v>
      </c>
      <c r="N39" s="104" t="s">
        <v>87</v>
      </c>
      <c r="O39" s="104" t="str">
        <f t="shared" si="6"/>
        <v>29M</v>
      </c>
      <c r="P39" s="104" t="str">
        <f t="shared" si="7"/>
        <v>USD17x29F_Quote</v>
      </c>
      <c r="Q39" s="150"/>
      <c r="R39" s="116">
        <f>_xll.qlInterestRateIndexFixingDate(Index1Y,S39)</f>
        <v>43089</v>
      </c>
      <c r="S39" s="116">
        <f>_xll.qlCalendarAdvance(JointCalendar,SettlementDate,N39,"mf",TRUE)</f>
        <v>43091</v>
      </c>
      <c r="T39" s="116">
        <f>_xll.qlCalendarAdvance(JointCalendar,SettlementDate,O39,"mf",TRUE)</f>
        <v>43458</v>
      </c>
      <c r="U39" s="107">
        <f>_xll.qlIndexFixing(Index1Y,R39,TRUE,_xll.ohTrigger(Trigger,Trigger1Y))</f>
        <v>1.7597603894920499E-2</v>
      </c>
      <c r="V39" s="107" t="e">
        <f>IFERROR(_xll.qlQuoteValue(P39,_xll.ohTrigger(Trigger,Trigger1Y)),NA())</f>
        <v>#N/A</v>
      </c>
      <c r="W39" s="104" t="b">
        <f t="shared" si="8"/>
        <v>0</v>
      </c>
      <c r="X39" s="152" t="e">
        <f t="shared" si="9"/>
        <v>#N/A</v>
      </c>
      <c r="Y39" s="104" t="e">
        <f>ABS(X39)&lt;=ABS('General Settings'!$D$36)</f>
        <v>#N/A</v>
      </c>
      <c r="AA39" s="72" t="e">
        <v>#N/A</v>
      </c>
      <c r="AC39" s="60" t="str">
        <v>USDAM3L3Y_S12L3L_Quote</v>
      </c>
    </row>
    <row r="40" spans="13:29" x14ac:dyDescent="0.2">
      <c r="M40" s="104" t="s">
        <v>176</v>
      </c>
      <c r="N40" s="104" t="s">
        <v>88</v>
      </c>
      <c r="O40" s="104" t="str">
        <f t="shared" si="6"/>
        <v>30M</v>
      </c>
      <c r="P40" s="104" t="str">
        <f t="shared" si="7"/>
        <v>USD18x30F_Quote</v>
      </c>
      <c r="Q40" s="150"/>
      <c r="R40" s="116">
        <f>_xll.qlInterestRateIndexFixingDate(Index1Y,S40)</f>
        <v>43118</v>
      </c>
      <c r="S40" s="116">
        <f>_xll.qlCalendarAdvance(JointCalendar,SettlementDate,N40,"mf",TRUE)</f>
        <v>43122</v>
      </c>
      <c r="T40" s="116">
        <f>_xll.qlCalendarAdvance(JointCalendar,SettlementDate,O40,"mf",TRUE)</f>
        <v>43487</v>
      </c>
      <c r="U40" s="107">
        <f>_xll.qlIndexFixing(Index1Y,R40,TRUE,_xll.ohTrigger(Trigger,Trigger1Y))</f>
        <v>1.7591071835033976E-2</v>
      </c>
      <c r="V40" s="107">
        <f>IFERROR(_xll.qlQuoteValue(P40,_xll.ohTrigger(Trigger,Trigger1Y)),NA())</f>
        <v>1.4060000000000001E-2</v>
      </c>
      <c r="W40" s="104" t="b">
        <f t="shared" si="8"/>
        <v>1</v>
      </c>
      <c r="X40" s="152">
        <f t="shared" si="9"/>
        <v>3.5310718350339745E-3</v>
      </c>
      <c r="Y40" s="104" t="b">
        <f>ABS(X40)&lt;=ABS('General Settings'!$D$36)</f>
        <v>0</v>
      </c>
      <c r="AA40" s="72" t="e">
        <v>#N/A</v>
      </c>
      <c r="AC40" s="60" t="str">
        <v>USDAM3L4Y_S12L3L_Quote</v>
      </c>
    </row>
    <row r="41" spans="13:29" x14ac:dyDescent="0.2">
      <c r="M41" s="104" t="s">
        <v>176</v>
      </c>
      <c r="N41" s="104" t="s">
        <v>89</v>
      </c>
      <c r="O41" s="104" t="str">
        <f t="shared" si="6"/>
        <v>31M</v>
      </c>
      <c r="P41" s="104" t="str">
        <f t="shared" si="7"/>
        <v>USD19x31F_Quote</v>
      </c>
      <c r="Q41" s="150"/>
      <c r="R41" s="116">
        <f>_xll.qlInterestRateIndexFixingDate(Index1Y,S41)</f>
        <v>43151</v>
      </c>
      <c r="S41" s="116">
        <f>_xll.qlCalendarAdvance(JointCalendar,SettlementDate,N41,"mf",TRUE)</f>
        <v>43153</v>
      </c>
      <c r="T41" s="116">
        <f>_xll.qlCalendarAdvance(JointCalendar,SettlementDate,O41,"mf",TRUE)</f>
        <v>43518</v>
      </c>
      <c r="U41" s="107">
        <f>_xll.qlIndexFixing(Index1Y,R41,TRUE,_xll.ohTrigger(Trigger,Trigger1Y))</f>
        <v>1.7615360559000641E-2</v>
      </c>
      <c r="V41" s="107" t="e">
        <f>IFERROR(_xll.qlQuoteValue(P41,_xll.ohTrigger(Trigger,Trigger1Y)),NA())</f>
        <v>#N/A</v>
      </c>
      <c r="W41" s="104" t="b">
        <f t="shared" si="8"/>
        <v>0</v>
      </c>
      <c r="X41" s="152" t="e">
        <f t="shared" si="9"/>
        <v>#N/A</v>
      </c>
      <c r="Y41" s="104" t="e">
        <f>ABS(X41)&lt;=ABS('General Settings'!$D$36)</f>
        <v>#N/A</v>
      </c>
      <c r="AA41" s="72" t="e">
        <v>#N/A</v>
      </c>
      <c r="AC41" s="60" t="str">
        <v>USDAM3L5Y_S12L3L_Quote</v>
      </c>
    </row>
    <row r="42" spans="13:29" x14ac:dyDescent="0.2">
      <c r="M42" s="104" t="s">
        <v>176</v>
      </c>
      <c r="N42" s="104" t="s">
        <v>90</v>
      </c>
      <c r="O42" s="104" t="str">
        <f t="shared" si="6"/>
        <v>32M</v>
      </c>
      <c r="P42" s="104" t="str">
        <f t="shared" si="7"/>
        <v>USD20x32F_Quote</v>
      </c>
      <c r="Q42" s="150"/>
      <c r="R42" s="116">
        <f>_xll.qlInterestRateIndexFixingDate(Index1Y,S42)</f>
        <v>43179</v>
      </c>
      <c r="S42" s="116">
        <f>_xll.qlCalendarAdvance(JointCalendar,SettlementDate,N42,"mf",TRUE)</f>
        <v>43181</v>
      </c>
      <c r="T42" s="116">
        <f>_xll.qlCalendarAdvance(JointCalendar,SettlementDate,O42,"mf",TRUE)</f>
        <v>43546</v>
      </c>
      <c r="U42" s="107">
        <f>_xll.qlIndexFixing(Index1Y,R42,TRUE,_xll.ohTrigger(Trigger,Trigger1Y))</f>
        <v>1.7602678957105791E-2</v>
      </c>
      <c r="V42" s="107" t="e">
        <f>IFERROR(_xll.qlQuoteValue(P42,_xll.ohTrigger(Trigger,Trigger1Y)),NA())</f>
        <v>#N/A</v>
      </c>
      <c r="W42" s="104" t="b">
        <f t="shared" si="8"/>
        <v>0</v>
      </c>
      <c r="X42" s="152" t="e">
        <f t="shared" si="9"/>
        <v>#N/A</v>
      </c>
      <c r="Y42" s="104" t="e">
        <f>ABS(X42)&lt;=ABS('General Settings'!$D$36)</f>
        <v>#N/A</v>
      </c>
      <c r="AA42" s="72" t="e">
        <v>#N/A</v>
      </c>
      <c r="AC42" s="60" t="str">
        <v>USDAM3L6Y_S12L3L_Quote</v>
      </c>
    </row>
    <row r="43" spans="13:29" x14ac:dyDescent="0.2">
      <c r="M43" s="104" t="s">
        <v>176</v>
      </c>
      <c r="N43" s="104" t="s">
        <v>91</v>
      </c>
      <c r="O43" s="104" t="str">
        <f t="shared" si="6"/>
        <v>33M</v>
      </c>
      <c r="P43" s="104" t="str">
        <f t="shared" si="7"/>
        <v>USD21x33F_Quote</v>
      </c>
      <c r="Q43" s="150"/>
      <c r="R43" s="116">
        <f>_xll.qlInterestRateIndexFixingDate(Index1Y,S43)</f>
        <v>43209</v>
      </c>
      <c r="S43" s="116">
        <f>_xll.qlCalendarAdvance(JointCalendar,SettlementDate,N43,"mf",TRUE)</f>
        <v>43213</v>
      </c>
      <c r="T43" s="116">
        <f>_xll.qlCalendarAdvance(JointCalendar,SettlementDate,O43,"mf",TRUE)</f>
        <v>43578</v>
      </c>
      <c r="U43" s="107">
        <f>_xll.qlIndexFixing(Index1Y,R43,TRUE,_xll.ohTrigger(Trigger,Trigger1Y))</f>
        <v>1.7393129140149722E-2</v>
      </c>
      <c r="V43" s="107">
        <f>IFERROR(_xll.qlQuoteValue(P43,_xll.ohTrigger(Trigger,Trigger1Y)),NA())</f>
        <v>1.4140000000000002E-2</v>
      </c>
      <c r="W43" s="104" t="b">
        <f t="shared" si="8"/>
        <v>1</v>
      </c>
      <c r="X43" s="152">
        <f t="shared" si="9"/>
        <v>3.2531291401497204E-3</v>
      </c>
      <c r="Y43" s="104" t="b">
        <f>ABS(X43)&lt;=ABS('General Settings'!$D$36)</f>
        <v>0</v>
      </c>
      <c r="AA43" s="72" t="e">
        <v>#N/A</v>
      </c>
      <c r="AC43" s="60" t="str">
        <v>USDAM3L7Y_S12L3L_Quote</v>
      </c>
    </row>
    <row r="44" spans="13:29" x14ac:dyDescent="0.2">
      <c r="M44" s="104" t="s">
        <v>176</v>
      </c>
      <c r="N44" s="104" t="s">
        <v>92</v>
      </c>
      <c r="O44" s="104" t="str">
        <f t="shared" si="6"/>
        <v>34M</v>
      </c>
      <c r="P44" s="104" t="str">
        <f t="shared" si="7"/>
        <v>USD22x34F_Quote</v>
      </c>
      <c r="Q44" s="150"/>
      <c r="R44" s="116">
        <f>_xll.qlInterestRateIndexFixingDate(Index1Y,S44)</f>
        <v>43238</v>
      </c>
      <c r="S44" s="116">
        <f>_xll.qlCalendarAdvance(JointCalendar,SettlementDate,N44,"mf",TRUE)</f>
        <v>43242</v>
      </c>
      <c r="T44" s="116">
        <f>_xll.qlCalendarAdvance(JointCalendar,SettlementDate,O44,"mf",TRUE)</f>
        <v>43607</v>
      </c>
      <c r="U44" s="107">
        <f>_xll.qlIndexFixing(Index1Y,R44,TRUE,_xll.ohTrigger(Trigger,Trigger1Y))</f>
        <v>1.6931733818878539E-2</v>
      </c>
      <c r="V44" s="107" t="e">
        <f>IFERROR(_xll.qlQuoteValue(P44,_xll.ohTrigger(Trigger,Trigger1Y)),NA())</f>
        <v>#N/A</v>
      </c>
      <c r="W44" s="104" t="b">
        <f t="shared" si="8"/>
        <v>0</v>
      </c>
      <c r="X44" s="152" t="e">
        <f t="shared" si="9"/>
        <v>#N/A</v>
      </c>
      <c r="Y44" s="104" t="e">
        <f>ABS(X44)&lt;=ABS('General Settings'!$D$36)</f>
        <v>#N/A</v>
      </c>
      <c r="AA44" s="72" t="e">
        <v>#N/A</v>
      </c>
      <c r="AC44" s="60" t="str">
        <v>USDAM3L8Y_S12L3L_Quote</v>
      </c>
    </row>
    <row r="45" spans="13:29" x14ac:dyDescent="0.2">
      <c r="M45" s="104" t="s">
        <v>176</v>
      </c>
      <c r="N45" s="104" t="s">
        <v>93</v>
      </c>
      <c r="O45" s="104" t="str">
        <f t="shared" si="6"/>
        <v>35M</v>
      </c>
      <c r="P45" s="104" t="str">
        <f t="shared" si="7"/>
        <v>USD23x35F_Quote</v>
      </c>
      <c r="Q45" s="150"/>
      <c r="R45" s="116">
        <f>_xll.qlInterestRateIndexFixingDate(Index1Y,S45)</f>
        <v>43271</v>
      </c>
      <c r="S45" s="116">
        <f>_xll.qlCalendarAdvance(JointCalendar,SettlementDate,N45,"mf",TRUE)</f>
        <v>43273</v>
      </c>
      <c r="T45" s="116">
        <f>_xll.qlCalendarAdvance(JointCalendar,SettlementDate,O45,"mf",TRUE)</f>
        <v>43640</v>
      </c>
      <c r="U45" s="107">
        <f>_xll.qlIndexFixing(Index1Y,R45,TRUE,_xll.ohTrigger(Trigger,Trigger1Y))</f>
        <v>1.6263761914905531E-2</v>
      </c>
      <c r="V45" s="107" t="e">
        <f>IFERROR(_xll.qlQuoteValue(P45,_xll.ohTrigger(Trigger,Trigger1Y)),NA())</f>
        <v>#N/A</v>
      </c>
      <c r="W45" s="104" t="b">
        <f t="shared" si="8"/>
        <v>0</v>
      </c>
      <c r="X45" s="152" t="e">
        <f t="shared" si="9"/>
        <v>#N/A</v>
      </c>
      <c r="Y45" s="104" t="e">
        <f>ABS(X45)&lt;=ABS('General Settings'!$D$36)</f>
        <v>#N/A</v>
      </c>
      <c r="AA45" s="72" t="e">
        <v>#N/A</v>
      </c>
      <c r="AC45" s="104" t="str">
        <v>USDAM3L9Y_S12L3L_Quote</v>
      </c>
    </row>
    <row r="46" spans="13:29" x14ac:dyDescent="0.2">
      <c r="M46" s="105" t="s">
        <v>176</v>
      </c>
      <c r="N46" s="105" t="s">
        <v>129</v>
      </c>
      <c r="O46" s="105" t="str">
        <f t="shared" si="6"/>
        <v>36M</v>
      </c>
      <c r="P46" s="105" t="str">
        <f t="shared" si="7"/>
        <v>USD24x36F_Quote</v>
      </c>
      <c r="Q46" s="153"/>
      <c r="R46" s="117">
        <f>_xll.qlInterestRateIndexFixingDate(Index1Y,S46)</f>
        <v>43300</v>
      </c>
      <c r="S46" s="117">
        <f>_xll.qlCalendarAdvance(JointCalendar,SettlementDate,N46,"mf",TRUE)</f>
        <v>43304</v>
      </c>
      <c r="T46" s="117">
        <f>_xll.qlCalendarAdvance(JointCalendar,SettlementDate,O46,"mf",TRUE)</f>
        <v>43668</v>
      </c>
      <c r="U46" s="108">
        <f>_xll.qlIndexFixing(Index1Y,R46,TRUE,_xll.ohTrigger(Trigger,Trigger1Y))</f>
        <v>1.5634470120298859E-2</v>
      </c>
      <c r="V46" s="108">
        <f>IFERROR(_xll.qlQuoteValue(P46,_xll.ohTrigger(Trigger,Trigger1Y)),NA())</f>
        <v>1.4220000000000002E-2</v>
      </c>
      <c r="W46" s="105" t="b">
        <f t="shared" si="8"/>
        <v>1</v>
      </c>
      <c r="X46" s="154">
        <f t="shared" si="9"/>
        <v>1.414470120298857E-3</v>
      </c>
      <c r="Y46" s="105" t="b">
        <f>ABS(X46)&lt;=ABS('General Settings'!$D$36)</f>
        <v>0</v>
      </c>
      <c r="AA46" s="72" t="e">
        <v>#N/A</v>
      </c>
      <c r="AC46" s="104" t="str">
        <v>USDAM3L10Y_S12L3L_Quote</v>
      </c>
    </row>
    <row r="47" spans="13:29" x14ac:dyDescent="0.2">
      <c r="W47" s="72"/>
      <c r="X47" s="73"/>
      <c r="AC47" s="104" t="str">
        <v>USDAM3L11Y_S12L3L_Quote</v>
      </c>
    </row>
    <row r="48" spans="13:29" x14ac:dyDescent="0.2">
      <c r="W48" s="72"/>
      <c r="X48" s="73"/>
      <c r="AC48" s="104" t="str">
        <v>USDAM3L12Y_S12L3L_Quote</v>
      </c>
    </row>
    <row r="49" spans="23:29" x14ac:dyDescent="0.2">
      <c r="W49" s="72"/>
      <c r="X49" s="73"/>
      <c r="AC49" s="104" t="str">
        <v>USDAM3L13Y_S12L3L_Quote</v>
      </c>
    </row>
    <row r="50" spans="23:29" x14ac:dyDescent="0.2">
      <c r="W50" s="72"/>
      <c r="X50" s="73"/>
      <c r="AC50" s="104" t="str">
        <v>USDAM3L14Y_S12L3L_Quote</v>
      </c>
    </row>
    <row r="51" spans="23:29" x14ac:dyDescent="0.2">
      <c r="W51" s="72"/>
      <c r="X51" s="73"/>
      <c r="AC51" s="104" t="str">
        <v>USDAM3L15Y_S12L3L_Quote</v>
      </c>
    </row>
    <row r="52" spans="23:29" x14ac:dyDescent="0.2">
      <c r="W52" s="72"/>
      <c r="X52" s="73"/>
      <c r="AC52" s="104" t="str">
        <v>USDAM3L20Y_S12L3L_Quote</v>
      </c>
    </row>
    <row r="53" spans="23:29" x14ac:dyDescent="0.2">
      <c r="W53" s="72"/>
      <c r="X53" s="73"/>
      <c r="AC53" s="104" t="str">
        <v>USDAM3L25Y_S12L3L_Quote</v>
      </c>
    </row>
    <row r="54" spans="23:29" x14ac:dyDescent="0.2">
      <c r="W54" s="72"/>
      <c r="X54" s="73"/>
      <c r="AC54" s="104" t="str">
        <v>USDAM3L30Y_S12L3L_Quote</v>
      </c>
    </row>
    <row r="55" spans="23:29" x14ac:dyDescent="0.2">
      <c r="W55" s="72"/>
      <c r="X55" s="73"/>
      <c r="AC55" s="104" t="str">
        <v>USDAM3L35Y_S12L3L_Quote</v>
      </c>
    </row>
    <row r="56" spans="23:29" x14ac:dyDescent="0.2">
      <c r="W56" s="72"/>
      <c r="X56" s="73"/>
      <c r="AC56" s="104" t="str">
        <v>USDAM3L40Y_S12L3L_Quote</v>
      </c>
    </row>
    <row r="57" spans="23:29" x14ac:dyDescent="0.2">
      <c r="W57" s="72"/>
      <c r="X57" s="73"/>
      <c r="AC57" s="104" t="str">
        <v>USDAM3L50Y_S12L3L_Quote</v>
      </c>
    </row>
    <row r="58" spans="23:29" x14ac:dyDescent="0.2">
      <c r="W58" s="72"/>
      <c r="X58" s="73"/>
      <c r="AC58" s="104" t="str">
        <v>USDAM3L60Y_S12L3L_Quote</v>
      </c>
    </row>
    <row r="59" spans="23:29" x14ac:dyDescent="0.2">
      <c r="W59" s="72"/>
      <c r="X59" s="73"/>
      <c r="AC59" s="60" t="str">
        <v/>
      </c>
    </row>
    <row r="60" spans="23:29" x14ac:dyDescent="0.2">
      <c r="W60" s="72"/>
      <c r="X60" s="73"/>
      <c r="AC60" s="60" t="str">
        <v/>
      </c>
    </row>
    <row r="61" spans="23:29" x14ac:dyDescent="0.2">
      <c r="W61" s="72"/>
      <c r="X61" s="73"/>
      <c r="AC61" s="104" t="str">
        <v/>
      </c>
    </row>
    <row r="62" spans="23:29" x14ac:dyDescent="0.2">
      <c r="W62" s="72"/>
      <c r="X62" s="73"/>
      <c r="AC62" s="104" t="str">
        <v/>
      </c>
    </row>
    <row r="63" spans="23:29" x14ac:dyDescent="0.2">
      <c r="W63" s="72"/>
      <c r="X63" s="73"/>
      <c r="AC63" s="104" t="str">
        <v/>
      </c>
    </row>
    <row r="64" spans="23:29" x14ac:dyDescent="0.2">
      <c r="W64" s="72"/>
      <c r="X64" s="73"/>
      <c r="AC64" s="104" t="str">
        <v/>
      </c>
    </row>
    <row r="65" spans="10:29" x14ac:dyDescent="0.2">
      <c r="W65" s="72"/>
      <c r="X65" s="73"/>
      <c r="AC65" s="104" t="str">
        <v/>
      </c>
    </row>
    <row r="66" spans="10:29" x14ac:dyDescent="0.2">
      <c r="W66" s="72"/>
      <c r="X66" s="73"/>
      <c r="AC66" s="104" t="str">
        <v/>
      </c>
    </row>
    <row r="67" spans="10:29" x14ac:dyDescent="0.2">
      <c r="W67" s="72"/>
      <c r="X67" s="73"/>
      <c r="AC67" s="104" t="str">
        <v/>
      </c>
    </row>
    <row r="68" spans="10:29" x14ac:dyDescent="0.2">
      <c r="W68" s="72"/>
      <c r="X68" s="73"/>
      <c r="AC68" s="104" t="str">
        <v/>
      </c>
    </row>
    <row r="69" spans="10:29" x14ac:dyDescent="0.2">
      <c r="W69" s="72"/>
      <c r="X69" s="73"/>
      <c r="AC69" s="104" t="str">
        <v/>
      </c>
    </row>
    <row r="70" spans="10:29" x14ac:dyDescent="0.2">
      <c r="W70" s="72"/>
      <c r="X70" s="73"/>
      <c r="AC70" s="104" t="str">
        <v/>
      </c>
    </row>
    <row r="71" spans="10:29" x14ac:dyDescent="0.2">
      <c r="J71" s="72"/>
      <c r="K71" s="72"/>
      <c r="L71" s="72"/>
      <c r="W71" s="72"/>
      <c r="X71" s="73"/>
      <c r="AC71" s="104" t="str">
        <v/>
      </c>
    </row>
    <row r="72" spans="10:29" x14ac:dyDescent="0.2">
      <c r="W72" s="72"/>
      <c r="X72" s="73"/>
      <c r="AC72" s="104" t="str">
        <v/>
      </c>
    </row>
    <row r="73" spans="10:29" x14ac:dyDescent="0.2">
      <c r="W73" s="72"/>
      <c r="X73" s="73"/>
      <c r="AC73" s="104" t="str">
        <v/>
      </c>
    </row>
    <row r="74" spans="10:29" x14ac:dyDescent="0.2">
      <c r="W74" s="72"/>
      <c r="X74" s="73"/>
      <c r="AC74" s="104" t="str">
        <v/>
      </c>
    </row>
    <row r="75" spans="10:29" x14ac:dyDescent="0.2">
      <c r="W75" s="72"/>
      <c r="X75" s="73"/>
      <c r="AC75" s="105" t="str">
        <v/>
      </c>
    </row>
    <row r="76" spans="10:29" x14ac:dyDescent="0.2">
      <c r="W76" s="72"/>
      <c r="X76" s="73"/>
    </row>
    <row r="77" spans="10:29" x14ac:dyDescent="0.2">
      <c r="W77" s="72"/>
      <c r="X77" s="73"/>
    </row>
    <row r="78" spans="10:29" x14ac:dyDescent="0.2">
      <c r="W78" s="72"/>
      <c r="X78" s="73"/>
    </row>
    <row r="79" spans="10:29" x14ac:dyDescent="0.2">
      <c r="W79" s="72"/>
      <c r="X79" s="73"/>
    </row>
    <row r="80" spans="10:29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2" priority="5" operator="equal">
      <formula>FALSE</formula>
    </cfRule>
  </conditionalFormatting>
  <conditionalFormatting sqref="M23:X23">
    <cfRule type="expression" dxfId="1" priority="2">
      <formula>ISNUMBER(MATCH($P23,$AC$23:$AC$75,0))</formula>
    </cfRule>
  </conditionalFormatting>
  <conditionalFormatting sqref="M24:X46">
    <cfRule type="expression" dxfId="0" priority="1">
      <formula>ISNUMBER(MATCH($P24,$AC$23:$AC$75,0))</formula>
    </cfRule>
  </conditionalFormatting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42571</v>
      </c>
      <c r="E4" s="48">
        <f>_xll.qlInterestRateIndexValueDate(IndexON,D4)</f>
        <v>42571</v>
      </c>
      <c r="F4" s="51">
        <f>IFERROR(_xll.qlIndexFixing(IndexON,D4,TRUE,_xll.ohTrigger(RecalcTrigger,TriggerON)),NA())</f>
        <v>4.174000000034539E-3</v>
      </c>
      <c r="H4" s="48">
        <f>EvaluationDate</f>
        <v>42571</v>
      </c>
      <c r="I4" s="48">
        <f>_xll.qlInterestRateIndexValueDate(Index1M,$H4)</f>
        <v>42573</v>
      </c>
      <c r="J4" s="51">
        <f>IFERROR(_xll.qlIndexFixing(Index1M,$H4,TRUE,_xll.ohTrigger(_xll.ohTrigger(RecalcTrigger,Trigger1M),Trigger1M)),NA())</f>
        <v>4.8739999999991568E-3</v>
      </c>
      <c r="K4" s="51">
        <f>IFERROR(_xll.qlIndexFixing(ONIndex1M,I4,TRUE,_xll.ohTrigger(RecalcTrigger,Trigger1M)),NA())</f>
        <v>5.0600863367122884E-3</v>
      </c>
      <c r="L4" s="51">
        <f>IFERROR(_xll.qlIndexFixing(Index3M,H4,TRUE,_xll.ohTrigger(RecalcTrigger,Trigger3M)),NA())</f>
        <v>7.015999999998886E-3</v>
      </c>
      <c r="M4" s="51">
        <f>IFERROR(_xll.qlIndexFixing(ONIndex3M,I4,TRUE,_xll.ohTrigger(RecalcTrigger,Trigger3M)),NA())</f>
        <v>6.5139207582820546E-3</v>
      </c>
      <c r="N4" s="51">
        <f>IFERROR(_xll.qlIndexFixing(Index6M,$H4,TRUE,_xll.ohTrigger(RecalcTrigger,Trigger6M)),NA())</f>
        <v>1.0201999999998978E-2</v>
      </c>
      <c r="O4" s="51">
        <f>IFERROR(_xll.qlIndexFixing(ONIndex6M,I4,TRUE,_xll.ohTrigger(RecalcTrigger,Trigger6M)),NA())</f>
        <v>8.5173967977780762E-3</v>
      </c>
      <c r="P4" s="51">
        <f>IFERROR(_xll.qlIndexFixing(Index1Y,$H4,TRUE,_xll.ohTrigger(RecalcTrigger,Trigger1Y)),NA())</f>
        <v>1.344900000000129E-2</v>
      </c>
      <c r="Q4" s="51">
        <f>IFERROR(_xll.qlIndexFixing(ONIndex1Y,I4,TRUE,_xll.ohTrigger(RecalcTrigger,Trigger1Y)),NA())</f>
        <v>1.4463185801725231E-2</v>
      </c>
    </row>
    <row r="5" spans="2:17" x14ac:dyDescent="0.2">
      <c r="B5" s="46" t="s">
        <v>20</v>
      </c>
      <c r="D5" s="49">
        <f>_xll.qlCalendarAdvance(LocalCalendar,$D4,B5,"f",FALSE)</f>
        <v>42572</v>
      </c>
      <c r="E5" s="49">
        <f>_xll.qlInterestRateIndexValueDate(IndexON,D5)</f>
        <v>42572</v>
      </c>
      <c r="F5" s="52">
        <f>IFERROR(_xll.qlIndexFixing(IndexON,D5,TRUE,_xll.ohTrigger(RecalcTrigger,TriggerON)),NA())</f>
        <v>4.1541042722492705E-3</v>
      </c>
      <c r="H5" s="49">
        <f>_xll.qlCalendarAdvance(IborCalendar,$H4,B5,"f",FALSE)</f>
        <v>42572</v>
      </c>
      <c r="I5" s="49">
        <f>_xll.qlInterestRateIndexValueDate(Index1M,$H5)</f>
        <v>42576</v>
      </c>
      <c r="J5" s="52">
        <f>IFERROR(_xll.qlIndexFixing(Index1M,$H5,TRUE,_xll.ohTrigger(RecalcTrigger,Trigger1M)),NA())</f>
        <v>4.853541833800626E-3</v>
      </c>
      <c r="K5" s="52">
        <f>IFERROR(_xll.qlIndexFixing(ONIndex1M,I5,TRUE,_xll.ohTrigger(RecalcTrigger,Trigger1M)),NA())</f>
        <v>5.0430566323722559E-3</v>
      </c>
      <c r="L5" s="52">
        <f>IFERROR(_xll.qlIndexFixing(Index3M,H5,TRUE,_xll.ohTrigger(RecalcTrigger,Trigger3M)),NA())</f>
        <v>7.0413299731636701E-3</v>
      </c>
      <c r="M5" s="52">
        <f>IFERROR(_xll.qlIndexFixing(ONIndex3M,I5,TRUE,_xll.ohTrigger(RecalcTrigger,Trigger3M)),NA())</f>
        <v>6.5152558964687302E-3</v>
      </c>
      <c r="N5" s="52">
        <f>IFERROR(_xll.qlIndexFixing(Index6M,$H5,TRUE,_xll.ohTrigger(RecalcTrigger,Trigger6M)),NA())</f>
        <v>1.0239719622762929E-2</v>
      </c>
      <c r="O5" s="52">
        <f>IFERROR(_xll.qlIndexFixing(ONIndex6M,I5,TRUE,_xll.ohTrigger(RecalcTrigger,Trigger6M)),NA())</f>
        <v>8.5212741746776288E-3</v>
      </c>
      <c r="P5" s="52">
        <f>IFERROR(_xll.qlIndexFixing(Index1Y,$H5,TRUE,_xll.ohTrigger(RecalcTrigger,Trigger1Y)),NA())</f>
        <v>1.3436652502322382E-2</v>
      </c>
      <c r="Q5" s="52">
        <f>IFERROR(_xll.qlIndexFixing(ONIndex1Y,I5,TRUE,_xll.ohTrigger(RecalcTrigger,Trigger1Y)),NA())</f>
        <v>1.4459863262361594E-2</v>
      </c>
    </row>
    <row r="6" spans="2:17" x14ac:dyDescent="0.2">
      <c r="B6" s="46" t="s">
        <v>20</v>
      </c>
      <c r="D6" s="49">
        <f>_xll.qlCalendarAdvance(LocalCalendar,$D5,B6,"f",FALSE)</f>
        <v>42573</v>
      </c>
      <c r="E6" s="49">
        <f>_xll.qlInterestRateIndexValueDate(IndexON,D6)</f>
        <v>42573</v>
      </c>
      <c r="F6" s="52">
        <f>IFERROR(_xll.qlIndexFixing(IndexON,D6,TRUE,_xll.ohTrigger(RecalcTrigger,TriggerON)),NA())</f>
        <v>4.1089010997374942E-3</v>
      </c>
      <c r="H6" s="49">
        <f>_xll.qlCalendarAdvance(IborCalendar,$H5,B6,"f",FALSE)</f>
        <v>42573</v>
      </c>
      <c r="I6" s="49">
        <f>_xll.qlInterestRateIndexValueDate(Index1M,$H6)</f>
        <v>42577</v>
      </c>
      <c r="J6" s="52">
        <f>IFERROR(_xll.qlIndexFixing(Index1M,$H6,TRUE,_xll.ohTrigger(RecalcTrigger,Trigger1M)),NA())</f>
        <v>4.8481171156034009E-3</v>
      </c>
      <c r="K6" s="52">
        <f>IFERROR(_xll.qlIndexFixing(ONIndex1M,I6,TRUE,_xll.ohTrigger(RecalcTrigger,Trigger1M)),NA())</f>
        <v>5.0285207051103953E-3</v>
      </c>
      <c r="L6" s="52">
        <f>IFERROR(_xll.qlIndexFixing(Index3M,H6,TRUE,_xll.ohTrigger(RecalcTrigger,Trigger3M)),NA())</f>
        <v>7.0561372903221739E-3</v>
      </c>
      <c r="M6" s="52">
        <f>IFERROR(_xll.qlIndexFixing(ONIndex3M,I6,TRUE,_xll.ohTrigger(RecalcTrigger,Trigger3M)),NA())</f>
        <v>6.5165013240697789E-3</v>
      </c>
      <c r="N6" s="52">
        <f>IFERROR(_xll.qlIndexFixing(Index6M,$H6,TRUE,_xll.ohTrigger(RecalcTrigger,Trigger6M)),NA())</f>
        <v>1.0254057094478445E-2</v>
      </c>
      <c r="O6" s="52">
        <f>IFERROR(_xll.qlIndexFixing(ONIndex6M,I6,TRUE,_xll.ohTrigger(RecalcTrigger,Trigger6M)),NA())</f>
        <v>8.5247703624968807E-3</v>
      </c>
      <c r="P6" s="52">
        <f>IFERROR(_xll.qlIndexFixing(Index1Y,$H6,TRUE,_xll.ohTrigger(RecalcTrigger,Trigger1Y)),NA())</f>
        <v>1.3430954575053302E-2</v>
      </c>
      <c r="Q6" s="52">
        <f>IFERROR(_xll.qlIndexFixing(ONIndex1Y,I6,TRUE,_xll.ohTrigger(RecalcTrigger,Trigger1Y)),NA())</f>
        <v>1.4457513394701138E-2</v>
      </c>
    </row>
    <row r="7" spans="2:17" x14ac:dyDescent="0.2">
      <c r="B7" s="46" t="s">
        <v>20</v>
      </c>
      <c r="D7" s="49">
        <f>_xll.qlCalendarAdvance(LocalCalendar,$D6,B7,"f",FALSE)</f>
        <v>42576</v>
      </c>
      <c r="E7" s="49">
        <f>_xll.qlInterestRateIndexValueDate(IndexON,D7)</f>
        <v>42576</v>
      </c>
      <c r="F7" s="52">
        <f>IFERROR(_xll.qlIndexFixing(IndexON,D7,TRUE,_xll.ohTrigger(RecalcTrigger,TriggerON)),NA())</f>
        <v>4.0664446771465634E-3</v>
      </c>
      <c r="H7" s="49">
        <f>_xll.qlCalendarAdvance(IborCalendar,$H6,B7,"f",FALSE)</f>
        <v>42576</v>
      </c>
      <c r="I7" s="49">
        <f>_xll.qlInterestRateIndexValueDate(Index1M,$H7)</f>
        <v>42578</v>
      </c>
      <c r="J7" s="52">
        <f>IFERROR(_xll.qlIndexFixing(Index1M,$H7,TRUE,_xll.ohTrigger(RecalcTrigger,Trigger1M)),NA())</f>
        <v>4.8500083613939645E-3</v>
      </c>
      <c r="K7" s="52">
        <f>IFERROR(_xll.qlIndexFixing(ONIndex1M,I7,TRUE,_xll.ohTrigger(RecalcTrigger,Trigger1M)),NA())</f>
        <v>5.0103507969723182E-3</v>
      </c>
      <c r="L7" s="52">
        <f>IFERROR(_xll.qlIndexFixing(Index3M,H7,TRUE,_xll.ohTrigger(RecalcTrigger,Trigger3M)),NA())</f>
        <v>7.0710737257610916E-3</v>
      </c>
      <c r="M7" s="52">
        <f>IFERROR(_xll.qlIndexFixing(ONIndex3M,I7,TRUE,_xll.ohTrigger(RecalcTrigger,Trigger3M)),NA())</f>
        <v>6.5180581086110578E-3</v>
      </c>
      <c r="N7" s="52">
        <f>IFERROR(_xll.qlIndexFixing(Index6M,$H7,TRUE,_xll.ohTrigger(RecalcTrigger,Trigger6M)),NA())</f>
        <v>1.0268340886605797E-2</v>
      </c>
      <c r="O7" s="52">
        <f>IFERROR(_xll.qlIndexFixing(ONIndex6M,I7,TRUE,_xll.ohTrigger(RecalcTrigger,Trigger6M)),NA())</f>
        <v>8.5291405973908496E-3</v>
      </c>
      <c r="P7" s="52">
        <f>IFERROR(_xll.qlIndexFixing(Index1Y,$H7,TRUE,_xll.ohTrigger(RecalcTrigger,Trigger1Y)),NA())</f>
        <v>1.3425259245703473E-2</v>
      </c>
      <c r="Q7" s="52">
        <f>IFERROR(_xll.qlIndexFixing(ONIndex1Y,I7,TRUE,_xll.ohTrigger(RecalcTrigger,Trigger1Y)),NA())</f>
        <v>1.4454576060165536E-2</v>
      </c>
    </row>
    <row r="8" spans="2:17" x14ac:dyDescent="0.2">
      <c r="B8" s="46" t="s">
        <v>20</v>
      </c>
      <c r="D8" s="49">
        <f>_xll.qlCalendarAdvance(LocalCalendar,$D7,B8,"f",FALSE)</f>
        <v>42577</v>
      </c>
      <c r="E8" s="49">
        <f>_xll.qlInterestRateIndexValueDate(IndexON,D8)</f>
        <v>42577</v>
      </c>
      <c r="F8" s="52">
        <f>IFERROR(_xll.qlIndexFixing(IndexON,D8,TRUE,_xll.ohTrigger(RecalcTrigger,TriggerON)),NA())</f>
        <v>4.046660184462425E-3</v>
      </c>
      <c r="H8" s="49">
        <f>_xll.qlCalendarAdvance(IborCalendar,$H7,B8,"f",FALSE)</f>
        <v>42577</v>
      </c>
      <c r="I8" s="49">
        <f>_xll.qlInterestRateIndexValueDate(Index1M,$H8)</f>
        <v>42579</v>
      </c>
      <c r="J8" s="52">
        <f>IFERROR(_xll.qlIndexFixing(Index1M,$H8,TRUE,_xll.ohTrigger(RecalcTrigger,Trigger1M)),NA())</f>
        <v>4.8450820675965452E-3</v>
      </c>
      <c r="K8" s="52">
        <f>IFERROR(_xll.qlIndexFixing(ONIndex1M,I8,TRUE,_xll.ohTrigger(RecalcTrigger,Trigger1M)),NA())</f>
        <v>4.9885469082777689E-3</v>
      </c>
      <c r="L8" s="52">
        <f>IFERROR(_xll.qlIndexFixing(Index3M,H8,TRUE,_xll.ohTrigger(RecalcTrigger,Trigger3M)),NA())</f>
        <v>7.0861236374527526E-3</v>
      </c>
      <c r="M8" s="52">
        <f>IFERROR(_xll.qlIndexFixing(ONIndex3M,I8,TRUE,_xll.ohTrigger(RecalcTrigger,Trigger3M)),NA())</f>
        <v>6.519926250172503E-3</v>
      </c>
      <c r="N8" s="52">
        <f>IFERROR(_xll.qlIndexFixing(Index6M,$H8,TRUE,_xll.ohTrigger(RecalcTrigger,Trigger6M)),NA())</f>
        <v>1.0292192737713018E-2</v>
      </c>
      <c r="O8" s="52">
        <f>IFERROR(_xll.qlIndexFixing(ONIndex6M,I8,TRUE,_xll.ohTrigger(RecalcTrigger,Trigger6M)),NA())</f>
        <v>8.5343848792795995E-3</v>
      </c>
      <c r="P8" s="52">
        <f>IFERROR(_xll.qlIndexFixing(Index1Y,$H8,TRUE,_xll.ohTrigger(RecalcTrigger,Trigger1Y)),NA())</f>
        <v>1.3419557937678555E-2</v>
      </c>
      <c r="Q8" s="52">
        <f>IFERROR(_xll.qlIndexFixing(ONIndex1Y,I8,TRUE,_xll.ohTrigger(RecalcTrigger,Trigger1Y)),NA())</f>
        <v>1.4451051258754788E-2</v>
      </c>
    </row>
    <row r="9" spans="2:17" x14ac:dyDescent="0.2">
      <c r="B9" s="46" t="s">
        <v>20</v>
      </c>
      <c r="D9" s="49">
        <f>_xll.qlCalendarAdvance(LocalCalendar,$D8,B9,"f",FALSE)</f>
        <v>42578</v>
      </c>
      <c r="E9" s="49">
        <f>_xll.qlInterestRateIndexValueDate(IndexON,D9)</f>
        <v>42578</v>
      </c>
      <c r="F9" s="52">
        <f>IFERROR(_xll.qlIndexFixing(IndexON,D9,TRUE,_xll.ohTrigger(RecalcTrigger,TriggerON)),NA())</f>
        <v>4.0277278540390427E-3</v>
      </c>
      <c r="H9" s="49">
        <f>_xll.qlCalendarAdvance(IborCalendar,$H8,B9,"f",FALSE)</f>
        <v>42578</v>
      </c>
      <c r="I9" s="49">
        <f>_xll.qlInterestRateIndexValueDate(Index1M,$H9)</f>
        <v>42580</v>
      </c>
      <c r="J9" s="52">
        <f>IFERROR(_xll.qlIndexFixing(Index1M,$H9,TRUE,_xll.ohTrigger(RecalcTrigger,Trigger1M)),NA())</f>
        <v>4.8436235392366397E-3</v>
      </c>
      <c r="K9" s="52">
        <f>IFERROR(_xll.qlIndexFixing(ONIndex1M,I9,TRUE,_xll.ohTrigger(RecalcTrigger,Trigger1M)),NA())</f>
        <v>4.9407564283043826E-3</v>
      </c>
      <c r="L9" s="52">
        <f>IFERROR(_xll.qlIndexFixing(Index3M,H9,TRUE,_xll.ohTrigger(RecalcTrigger,Trigger3M)),NA())</f>
        <v>7.1191063562509151E-3</v>
      </c>
      <c r="M9" s="52">
        <f>IFERROR(_xll.qlIndexFixing(ONIndex3M,I9,TRUE,_xll.ohTrigger(RecalcTrigger,Trigger3M)),NA())</f>
        <v>6.5248186450883594E-3</v>
      </c>
      <c r="N9" s="52">
        <f>IFERROR(_xll.qlIndexFixing(Index6M,$H9,TRUE,_xll.ohTrigger(RecalcTrigger,Trigger6M)),NA())</f>
        <v>1.0306088819022313E-2</v>
      </c>
      <c r="O9" s="52">
        <f>IFERROR(_xll.qlIndexFixing(ONIndex6M,I9,TRUE,_xll.ohTrigger(RecalcTrigger,Trigger6M)),NA())</f>
        <v>8.5479898923424003E-3</v>
      </c>
      <c r="P9" s="52">
        <f>IFERROR(_xll.qlIndexFixing(Index1Y,$H9,TRUE,_xll.ohTrigger(RecalcTrigger,Trigger1Y)),NA())</f>
        <v>1.3409083498001738E-2</v>
      </c>
      <c r="Q9" s="52">
        <f>IFERROR(_xll.qlIndexFixing(ONIndex1Y,I9,TRUE,_xll.ohTrigger(RecalcTrigger,Trigger1Y)),NA())</f>
        <v>1.4442622809136552E-2</v>
      </c>
    </row>
    <row r="10" spans="2:17" x14ac:dyDescent="0.2">
      <c r="B10" s="46" t="s">
        <v>20</v>
      </c>
      <c r="D10" s="49">
        <f>_xll.qlCalendarAdvance(LocalCalendar,$D9,B10,"f",FALSE)</f>
        <v>42579</v>
      </c>
      <c r="E10" s="49">
        <f>_xll.qlInterestRateIndexValueDate(IndexON,D10)</f>
        <v>42579</v>
      </c>
      <c r="F10" s="52">
        <f>IFERROR(_xll.qlIndexFixing(IndexON,D10,TRUE,_xll.ohTrigger(RecalcTrigger,TriggerON)),NA())</f>
        <v>4.0096476856366081E-3</v>
      </c>
      <c r="H10" s="49">
        <f>_xll.qlCalendarAdvance(IborCalendar,$H9,B10,"f",FALSE)</f>
        <v>42579</v>
      </c>
      <c r="I10" s="49">
        <f>_xll.qlInterestRateIndexValueDate(Index1M,$H10)</f>
        <v>42583</v>
      </c>
      <c r="J10" s="52">
        <f>IFERROR(_xll.qlIndexFixing(Index1M,$H10,TRUE,_xll.ohTrigger(RecalcTrigger,Trigger1M)),NA())</f>
        <v>4.8376398865345562E-3</v>
      </c>
      <c r="K10" s="52">
        <f>IFERROR(_xll.qlIndexFixing(ONIndex1M,I10,TRUE,_xll.ohTrigger(RecalcTrigger,Trigger1M)),NA())</f>
        <v>4.8973162219123623E-3</v>
      </c>
      <c r="L10" s="52">
        <f>IFERROR(_xll.qlIndexFixing(Index3M,H10,TRUE,_xll.ohTrigger(RecalcTrigger,Trigger3M)),NA())</f>
        <v>7.1471451980494342E-3</v>
      </c>
      <c r="M10" s="52">
        <f>IFERROR(_xll.qlIndexFixing(ONIndex3M,I10,TRUE,_xll.ohTrigger(RecalcTrigger,Trigger3M)),NA())</f>
        <v>6.5305123855008418E-3</v>
      </c>
      <c r="N10" s="52">
        <f>IFERROR(_xll.qlIndexFixing(Index6M,$H10,TRUE,_xll.ohTrigger(RecalcTrigger,Trigger6M)),NA())</f>
        <v>1.0338624804735175E-2</v>
      </c>
      <c r="O10" s="52">
        <f>IFERROR(_xll.qlIndexFixing(ONIndex6M,I10,TRUE,_xll.ohTrigger(RecalcTrigger,Trigger6M)),NA())</f>
        <v>8.5641024780613861E-3</v>
      </c>
      <c r="P10" s="52">
        <f>IFERROR(_xll.qlIndexFixing(Index1Y,$H10,TRUE,_xll.ohTrigger(RecalcTrigger,Trigger1Y)),NA())</f>
        <v>1.3396521393812427E-2</v>
      </c>
      <c r="Q10" s="52">
        <f>IFERROR(_xll.qlIndexFixing(ONIndex1Y,I10,TRUE,_xll.ohTrigger(RecalcTrigger,Trigger1Y)),NA())</f>
        <v>1.4431077384520208E-2</v>
      </c>
    </row>
    <row r="11" spans="2:17" x14ac:dyDescent="0.2">
      <c r="B11" s="46" t="s">
        <v>20</v>
      </c>
      <c r="D11" s="49">
        <f>_xll.qlCalendarAdvance(LocalCalendar,$D10,B11,"f",FALSE)</f>
        <v>42580</v>
      </c>
      <c r="E11" s="49">
        <f>_xll.qlInterestRateIndexValueDate(IndexON,D11)</f>
        <v>42580</v>
      </c>
      <c r="F11" s="52">
        <f>IFERROR(_xll.qlIndexFixing(IndexON,D11,TRUE,_xll.ohTrigger(RecalcTrigger,TriggerON)),NA())</f>
        <v>3.9763718082230781E-3</v>
      </c>
      <c r="H11" s="49">
        <f>_xll.qlCalendarAdvance(IborCalendar,$H10,B11,"f",FALSE)</f>
        <v>42580</v>
      </c>
      <c r="I11" s="49">
        <f>_xll.qlInterestRateIndexValueDate(Index1M,$H11)</f>
        <v>42584</v>
      </c>
      <c r="J11" s="52">
        <f>IFERROR(_xll.qlIndexFixing(Index1M,$H11,TRUE,_xll.ohTrigger(RecalcTrigger,Trigger1M)),NA())</f>
        <v>4.8398745552736431E-3</v>
      </c>
      <c r="K11" s="52">
        <f>IFERROR(_xll.qlIndexFixing(ONIndex1M,I11,TRUE,_xll.ohTrigger(RecalcTrigger,Trigger1M)),NA())</f>
        <v>4.8783097842886036E-3</v>
      </c>
      <c r="L11" s="52">
        <f>IFERROR(_xll.qlIndexFixing(Index3M,H11,TRUE,_xll.ohTrigger(RecalcTrigger,Trigger3M)),NA())</f>
        <v>7.1625278524058214E-3</v>
      </c>
      <c r="M11" s="52">
        <f>IFERROR(_xll.qlIndexFixing(ONIndex3M,I11,TRUE,_xll.ohTrigger(RecalcTrigger,Trigger3M)),NA())</f>
        <v>6.5339373117634381E-3</v>
      </c>
      <c r="N11" s="52">
        <f>IFERROR(_xll.qlIndexFixing(Index6M,$H11,TRUE,_xll.ohTrigger(RecalcTrigger,Trigger6M)),NA())</f>
        <v>1.0352388606463959E-2</v>
      </c>
      <c r="O11" s="52">
        <f>IFERROR(_xll.qlIndexFixing(ONIndex6M,I11,TRUE,_xll.ohTrigger(RecalcTrigger,Trigger6M)),NA())</f>
        <v>8.5737169958832737E-3</v>
      </c>
      <c r="P11" s="52">
        <f>IFERROR(_xll.qlIndexFixing(Index1Y,$H11,TRUE,_xll.ohTrigger(RecalcTrigger,Trigger1Y)),NA())</f>
        <v>1.3390661550391628E-2</v>
      </c>
      <c r="Q11" s="52">
        <f>IFERROR(_xll.qlIndexFixing(ONIndex1Y,I11,TRUE,_xll.ohTrigger(RecalcTrigger,Trigger1Y)),NA())</f>
        <v>1.4424615249053474E-2</v>
      </c>
    </row>
    <row r="12" spans="2:17" x14ac:dyDescent="0.2">
      <c r="B12" s="46" t="s">
        <v>20</v>
      </c>
      <c r="D12" s="49">
        <f>_xll.qlCalendarAdvance(LocalCalendar,$D11,B12,"f",FALSE)</f>
        <v>42583</v>
      </c>
      <c r="E12" s="49">
        <f>_xll.qlInterestRateIndexValueDate(IndexON,D12)</f>
        <v>42583</v>
      </c>
      <c r="F12" s="52">
        <f>IFERROR(_xll.qlIndexFixing(IndexON,D12,TRUE,_xll.ohTrigger(RecalcTrigger,TriggerON)),NA())</f>
        <v>3.9458486299182027E-3</v>
      </c>
      <c r="H12" s="49">
        <f>_xll.qlCalendarAdvance(IborCalendar,$H11,B12,"f",FALSE)</f>
        <v>42583</v>
      </c>
      <c r="I12" s="49">
        <f>_xll.qlInterestRateIndexValueDate(Index1M,$H12)</f>
        <v>42585</v>
      </c>
      <c r="J12" s="52">
        <f>IFERROR(_xll.qlIndexFixing(Index1M,$H12,TRUE,_xll.ohTrigger(RecalcTrigger,Trigger1M)),NA())</f>
        <v>4.8576756172665179E-3</v>
      </c>
      <c r="K12" s="52">
        <f>IFERROR(_xll.qlIndexFixing(ONIndex1M,I12,TRUE,_xll.ohTrigger(RecalcTrigger,Trigger1M)),NA())</f>
        <v>4.8609112037922841E-3</v>
      </c>
      <c r="L12" s="52">
        <f>IFERROR(_xll.qlIndexFixing(Index3M,H12,TRUE,_xll.ohTrigger(RecalcTrigger,Trigger3M)),NA())</f>
        <v>7.1779301258989578E-3</v>
      </c>
      <c r="M12" s="52">
        <f>IFERROR(_xll.qlIndexFixing(ONIndex3M,I12,TRUE,_xll.ohTrigger(RecalcTrigger,Trigger3M)),NA())</f>
        <v>6.5376735948863285E-3</v>
      </c>
      <c r="N12" s="52">
        <f>IFERROR(_xll.qlIndexFixing(Index6M,$H12,TRUE,_xll.ohTrigger(RecalcTrigger,Trigger6M)),NA())</f>
        <v>1.0366032755244326E-2</v>
      </c>
      <c r="O12" s="52">
        <f>IFERROR(_xll.qlIndexFixing(ONIndex6M,I12,TRUE,_xll.ohTrigger(RecalcTrigger,Trigger6M)),NA())</f>
        <v>8.5842055610196866E-3</v>
      </c>
      <c r="P12" s="52">
        <f>IFERROR(_xll.qlIndexFixing(Index1Y,$H12,TRUE,_xll.ohTrigger(RecalcTrigger,Trigger1Y)),NA())</f>
        <v>1.33847442728958E-2</v>
      </c>
      <c r="Q12" s="52">
        <f>IFERROR(_xll.qlIndexFixing(ONIndex1Y,I12,TRUE,_xll.ohTrigger(RecalcTrigger,Trigger1Y)),NA())</f>
        <v>1.441756564679153E-2</v>
      </c>
    </row>
    <row r="13" spans="2:17" x14ac:dyDescent="0.2">
      <c r="B13" s="46" t="s">
        <v>20</v>
      </c>
      <c r="D13" s="49">
        <f>_xll.qlCalendarAdvance(LocalCalendar,$D12,B13,"f",FALSE)</f>
        <v>42584</v>
      </c>
      <c r="E13" s="49">
        <f>_xll.qlInterestRateIndexValueDate(IndexON,D13)</f>
        <v>42584</v>
      </c>
      <c r="F13" s="52">
        <f>IFERROR(_xll.qlIndexFixing(IndexON,D13,TRUE,_xll.ohTrigger(RecalcTrigger,TriggerON)),NA())</f>
        <v>3.9320292698619141E-3</v>
      </c>
      <c r="H13" s="49">
        <f>_xll.qlCalendarAdvance(IborCalendar,$H12,B13,"f",FALSE)</f>
        <v>42584</v>
      </c>
      <c r="I13" s="49">
        <f>_xll.qlInterestRateIndexValueDate(Index1M,$H13)</f>
        <v>42586</v>
      </c>
      <c r="J13" s="52">
        <f>IFERROR(_xll.qlIndexFixing(Index1M,$H13,TRUE,_xll.ohTrigger(RecalcTrigger,Trigger1M)),NA())</f>
        <v>4.8575119804846042E-3</v>
      </c>
      <c r="K13" s="52">
        <f>IFERROR(_xll.qlIndexFixing(ONIndex1M,I13,TRUE,_xll.ohTrigger(RecalcTrigger,Trigger1M)),NA())</f>
        <v>4.8451204800237235E-3</v>
      </c>
      <c r="L13" s="52">
        <f>IFERROR(_xll.qlIndexFixing(Index3M,H13,TRUE,_xll.ohTrigger(RecalcTrigger,Trigger3M)),NA())</f>
        <v>7.1933363748277268E-3</v>
      </c>
      <c r="M13" s="52">
        <f>IFERROR(_xll.qlIndexFixing(ONIndex3M,I13,TRUE,_xll.ohTrigger(RecalcTrigger,Trigger3M)),NA())</f>
        <v>6.5417212350293852E-3</v>
      </c>
      <c r="N13" s="52">
        <f>IFERROR(_xll.qlIndexFixing(Index6M,$H13,TRUE,_xll.ohTrigger(RecalcTrigger,Trigger6M)),NA())</f>
        <v>1.0387243203338632E-2</v>
      </c>
      <c r="O13" s="52">
        <f>IFERROR(_xll.qlIndexFixing(ONIndex6M,I13,TRUE,_xll.ohTrigger(RecalcTrigger,Trigger6M)),NA())</f>
        <v>8.5955681736304967E-3</v>
      </c>
      <c r="P13" s="52">
        <f>IFERROR(_xll.qlIndexFixing(Index1Y,$H13,TRUE,_xll.ohTrigger(RecalcTrigger,Trigger1Y)),NA())</f>
        <v>1.3378760986144704E-2</v>
      </c>
      <c r="Q13" s="52">
        <f>IFERROR(_xll.qlIndexFixing(ONIndex1Y,I13,TRUE,_xll.ohTrigger(RecalcTrigger,Trigger1Y)),NA())</f>
        <v>1.4409928577894249E-2</v>
      </c>
    </row>
    <row r="14" spans="2:17" x14ac:dyDescent="0.2">
      <c r="B14" s="46" t="s">
        <v>20</v>
      </c>
      <c r="D14" s="49">
        <f>_xll.qlCalendarAdvance(LocalCalendar,$D13,B14,"f",FALSE)</f>
        <v>42585</v>
      </c>
      <c r="E14" s="49">
        <f>_xll.qlInterestRateIndexValueDate(IndexON,D14)</f>
        <v>42585</v>
      </c>
      <c r="F14" s="52">
        <f>IFERROR(_xll.qlIndexFixing(IndexON,D14,TRUE,_xll.ohTrigger(RecalcTrigger,TriggerON)),NA())</f>
        <v>3.919062071267021E-3</v>
      </c>
      <c r="H14" s="49">
        <f>_xll.qlCalendarAdvance(IborCalendar,$H13,B14,"f",FALSE)</f>
        <v>42585</v>
      </c>
      <c r="I14" s="49">
        <f>_xll.qlInterestRateIndexValueDate(Index1M,$H14)</f>
        <v>42587</v>
      </c>
      <c r="J14" s="52">
        <f>IFERROR(_xll.qlIndexFixing(Index1M,$H14,TRUE,_xll.ohTrigger(RecalcTrigger,Trigger1M)),NA())</f>
        <v>4.8578338349025696E-3</v>
      </c>
      <c r="K14" s="52">
        <f>IFERROR(_xll.qlIndexFixing(ONIndex1M,I14,TRUE,_xll.ohTrigger(RecalcTrigger,Trigger1M)),NA())</f>
        <v>4.8189630592077037E-3</v>
      </c>
      <c r="L14" s="52">
        <f>IFERROR(_xll.qlIndexFixing(Index3M,H14,TRUE,_xll.ohTrigger(RecalcTrigger,Trigger3M)),NA())</f>
        <v>7.2249792909977505E-3</v>
      </c>
      <c r="M14" s="52">
        <f>IFERROR(_xll.qlIndexFixing(ONIndex3M,I14,TRUE,_xll.ohTrigger(RecalcTrigger,Trigger3M)),NA())</f>
        <v>6.5509735773883193E-3</v>
      </c>
      <c r="N14" s="52">
        <f>IFERROR(_xll.qlIndexFixing(Index6M,$H14,TRUE,_xll.ohTrigger(RecalcTrigger,Trigger6M)),NA())</f>
        <v>1.0396679696092587E-2</v>
      </c>
      <c r="O14" s="52">
        <f>IFERROR(_xll.qlIndexFixing(ONIndex6M,I14,TRUE,_xll.ohTrigger(RecalcTrigger,Trigger6M)),NA())</f>
        <v>8.6214133510953417E-3</v>
      </c>
      <c r="P14" s="52">
        <f>IFERROR(_xll.qlIndexFixing(Index1Y,$H14,TRUE,_xll.ohTrigger(RecalcTrigger,Trigger1Y)),NA())</f>
        <v>1.3367044769913372E-2</v>
      </c>
      <c r="Q14" s="52">
        <f>IFERROR(_xll.qlIndexFixing(ONIndex1Y,I14,TRUE,_xll.ohTrigger(RecalcTrigger,Trigger1Y)),NA())</f>
        <v>1.4393271641264249E-2</v>
      </c>
    </row>
    <row r="15" spans="2:17" x14ac:dyDescent="0.2">
      <c r="B15" s="46" t="s">
        <v>20</v>
      </c>
      <c r="D15" s="49">
        <f>_xll.qlCalendarAdvance(LocalCalendar,$D14,B15,"f",FALSE)</f>
        <v>42586</v>
      </c>
      <c r="E15" s="49">
        <f>_xll.qlInterestRateIndexValueDate(IndexON,D15)</f>
        <v>42586</v>
      </c>
      <c r="F15" s="52">
        <f>IFERROR(_xll.qlIndexFixing(IndexON,D15,TRUE,_xll.ohTrigger(RecalcTrigger,TriggerON)),NA())</f>
        <v>3.9069470338137791E-3</v>
      </c>
      <c r="H15" s="49">
        <f>_xll.qlCalendarAdvance(IborCalendar,$H14,B15,"f",FALSE)</f>
        <v>42586</v>
      </c>
      <c r="I15" s="49">
        <f>_xll.qlInterestRateIndexValueDate(Index1M,$H15)</f>
        <v>42590</v>
      </c>
      <c r="J15" s="52">
        <f>IFERROR(_xll.qlIndexFixing(Index1M,$H15,TRUE,_xll.ohTrigger(RecalcTrigger,Trigger1M)),NA())</f>
        <v>4.8731803656980816E-3</v>
      </c>
      <c r="K15" s="52">
        <f>IFERROR(_xll.qlIndexFixing(ONIndex1M,I15,TRUE,_xll.ohTrigger(RecalcTrigger,Trigger1M)),NA())</f>
        <v>4.7980361489496914E-3</v>
      </c>
      <c r="L15" s="52">
        <f>IFERROR(_xll.qlIndexFixing(Index3M,H15,TRUE,_xll.ohTrigger(RecalcTrigger,Trigger3M)),NA())</f>
        <v>7.2546882422732375E-3</v>
      </c>
      <c r="M15" s="52">
        <f>IFERROR(_xll.qlIndexFixing(ONIndex3M,I15,TRUE,_xll.ohTrigger(RecalcTrigger,Trigger3M)),NA())</f>
        <v>6.5610253655634665E-3</v>
      </c>
      <c r="N15" s="52">
        <f>IFERROR(_xll.qlIndexFixing(Index6M,$H15,TRUE,_xll.ohTrigger(RecalcTrigger,Trigger6M)),NA())</f>
        <v>1.0432128794948356E-2</v>
      </c>
      <c r="O15" s="52">
        <f>IFERROR(_xll.qlIndexFixing(ONIndex6M,I15,TRUE,_xll.ohTrigger(RecalcTrigger,Trigger6M)),NA())</f>
        <v>8.6497591001766239E-3</v>
      </c>
      <c r="P15" s="52">
        <f>IFERROR(_xll.qlIndexFixing(Index1Y,$H15,TRUE,_xll.ohTrigger(RecalcTrigger,Trigger1Y)),NA())</f>
        <v>1.3353996250723784E-2</v>
      </c>
      <c r="Q15" s="52">
        <f>IFERROR(_xll.qlIndexFixing(ONIndex1Y,I15,TRUE,_xll.ohTrigger(RecalcTrigger,Trigger1Y)),NA())</f>
        <v>1.4373505635871808E-2</v>
      </c>
    </row>
    <row r="16" spans="2:17" x14ac:dyDescent="0.2">
      <c r="B16" s="46" t="s">
        <v>20</v>
      </c>
      <c r="D16" s="49">
        <f>_xll.qlCalendarAdvance(LocalCalendar,$D15,B16,"f",FALSE)</f>
        <v>42587</v>
      </c>
      <c r="E16" s="49">
        <f>_xll.qlInterestRateIndexValueDate(IndexON,D16)</f>
        <v>42587</v>
      </c>
      <c r="F16" s="52">
        <f>IFERROR(_xll.qlIndexFixing(IndexON,D16,TRUE,_xll.ohTrigger(RecalcTrigger,TriggerON)),NA())</f>
        <v>3.8855994339126454E-3</v>
      </c>
      <c r="H16" s="49">
        <f>_xll.qlCalendarAdvance(IborCalendar,$H15,B16,"f",FALSE)</f>
        <v>42587</v>
      </c>
      <c r="I16" s="49">
        <f>_xll.qlInterestRateIndexValueDate(Index1M,$H16)</f>
        <v>42591</v>
      </c>
      <c r="J16" s="52">
        <f>IFERROR(_xll.qlIndexFixing(Index1M,$H16,TRUE,_xll.ohTrigger(RecalcTrigger,Trigger1M)),NA())</f>
        <v>4.8815605975355818E-3</v>
      </c>
      <c r="K16" s="52">
        <f>IFERROR(_xll.qlIndexFixing(ONIndex1M,I16,TRUE,_xll.ohTrigger(RecalcTrigger,Trigger1M)),NA())</f>
        <v>4.7902847064218435E-3</v>
      </c>
      <c r="L16" s="52">
        <f>IFERROR(_xll.qlIndexFixing(Index3M,H16,TRUE,_xll.ohTrigger(RecalcTrigger,Trigger3M)),NA())</f>
        <v>7.2698797042746325E-3</v>
      </c>
      <c r="M16" s="52">
        <f>IFERROR(_xll.qlIndexFixing(ONIndex3M,I16,TRUE,_xll.ohTrigger(RecalcTrigger,Trigger3M)),NA())</f>
        <v>6.5666297908073545E-3</v>
      </c>
      <c r="N16" s="52">
        <f>IFERROR(_xll.qlIndexFixing(Index6M,$H16,TRUE,_xll.ohTrigger(RecalcTrigger,Trigger6M)),NA())</f>
        <v>1.0444857076920243E-2</v>
      </c>
      <c r="O16" s="52">
        <f>IFERROR(_xll.qlIndexFixing(ONIndex6M,I16,TRUE,_xll.ohTrigger(RecalcTrigger,Trigger6M)),NA())</f>
        <v>8.6654919512785256E-3</v>
      </c>
      <c r="P16" s="52">
        <f>IFERROR(_xll.qlIndexFixing(Index1Y,$H16,TRUE,_xll.ohTrigger(RecalcTrigger,Trigger1Y)),NA())</f>
        <v>1.3347554297827623E-2</v>
      </c>
      <c r="Q16" s="52">
        <f>IFERROR(_xll.qlIndexFixing(ONIndex1Y,I16,TRUE,_xll.ohTrigger(RecalcTrigger,Trigger1Y)),NA())</f>
        <v>1.4362931234037646E-2</v>
      </c>
    </row>
    <row r="17" spans="2:17" x14ac:dyDescent="0.2">
      <c r="B17" s="46" t="s">
        <v>20</v>
      </c>
      <c r="D17" s="49">
        <f>_xll.qlCalendarAdvance(LocalCalendar,$D16,B17,"f",FALSE)</f>
        <v>42590</v>
      </c>
      <c r="E17" s="49">
        <f>_xll.qlInterestRateIndexValueDate(IndexON,D17)</f>
        <v>42590</v>
      </c>
      <c r="F17" s="52">
        <f>IFERROR(_xll.qlIndexFixing(IndexON,D17,TRUE,_xll.ohTrigger(RecalcTrigger,TriggerON)),NA())</f>
        <v>3.8670084953373873E-3</v>
      </c>
      <c r="H17" s="49">
        <f>_xll.qlCalendarAdvance(IborCalendar,$H16,B17,"f",FALSE)</f>
        <v>42590</v>
      </c>
      <c r="I17" s="49">
        <f>_xll.qlInterestRateIndexValueDate(Index1M,$H17)</f>
        <v>42592</v>
      </c>
      <c r="J17" s="52">
        <f>IFERROR(_xll.qlIndexFixing(Index1M,$H17,TRUE,_xll.ohTrigger(RecalcTrigger,Trigger1M)),NA())</f>
        <v>4.9028362504557133E-3</v>
      </c>
      <c r="K17" s="52">
        <f>IFERROR(_xll.qlIndexFixing(ONIndex1M,I17,TRUE,_xll.ohTrigger(RecalcTrigger,Trigger1M)),NA())</f>
        <v>4.7841411197424577E-3</v>
      </c>
      <c r="L17" s="52">
        <f>IFERROR(_xll.qlIndexFixing(Index3M,H17,TRUE,_xll.ohTrigger(RecalcTrigger,Trigger3M)),NA())</f>
        <v>7.2849812743690659E-3</v>
      </c>
      <c r="M17" s="52">
        <f>IFERROR(_xll.qlIndexFixing(ONIndex3M,I17,TRUE,_xll.ohTrigger(RecalcTrigger,Trigger3M)),NA())</f>
        <v>6.5725455730714089E-3</v>
      </c>
      <c r="N17" s="52">
        <f>IFERROR(_xll.qlIndexFixing(Index6M,$H17,TRUE,_xll.ohTrigger(RecalcTrigger,Trigger6M)),NA())</f>
        <v>1.0457399720874996E-2</v>
      </c>
      <c r="O17" s="52">
        <f>IFERROR(_xll.qlIndexFixing(ONIndex6M,I17,TRUE,_xll.ohTrigger(RecalcTrigger,Trigger6M)),NA())</f>
        <v>8.6820988505742491E-3</v>
      </c>
      <c r="P17" s="52">
        <f>IFERROR(_xll.qlIndexFixing(Index1Y,$H17,TRUE,_xll.ohTrigger(RecalcTrigger,Trigger1Y)),NA())</f>
        <v>1.3340994889396631E-2</v>
      </c>
      <c r="Q17" s="52">
        <f>IFERROR(_xll.qlIndexFixing(ONIndex1Y,I17,TRUE,_xll.ohTrigger(RecalcTrigger,Trigger1Y)),NA())</f>
        <v>1.4351769365807954E-2</v>
      </c>
    </row>
    <row r="18" spans="2:17" x14ac:dyDescent="0.2">
      <c r="B18" s="46" t="s">
        <v>20</v>
      </c>
      <c r="D18" s="49">
        <f>_xll.qlCalendarAdvance(LocalCalendar,$D17,B18,"f",FALSE)</f>
        <v>42591</v>
      </c>
      <c r="E18" s="49">
        <f>_xll.qlInterestRateIndexValueDate(IndexON,D18)</f>
        <v>42591</v>
      </c>
      <c r="F18" s="52">
        <f>IFERROR(_xll.qlIndexFixing(IndexON,D18,TRUE,_xll.ohTrigger(RecalcTrigger,TriggerON)),NA())</f>
        <v>3.8591542631127851E-3</v>
      </c>
      <c r="H18" s="49">
        <f>_xll.qlCalendarAdvance(IborCalendar,$H17,B18,"f",FALSE)</f>
        <v>42591</v>
      </c>
      <c r="I18" s="49">
        <f>_xll.qlInterestRateIndexValueDate(Index1M,$H18)</f>
        <v>42593</v>
      </c>
      <c r="J18" s="52">
        <f>IFERROR(_xll.qlIndexFixing(Index1M,$H18,TRUE,_xll.ohTrigger(RecalcTrigger,Trigger1M)),NA())</f>
        <v>4.906480269692981E-3</v>
      </c>
      <c r="K18" s="52">
        <f>IFERROR(_xll.qlIndexFixing(ONIndex1M,I18,TRUE,_xll.ohTrigger(RecalcTrigger,Trigger1M)),NA())</f>
        <v>4.7796053889115342E-3</v>
      </c>
      <c r="L18" s="52">
        <f>IFERROR(_xll.qlIndexFixing(Index3M,H18,TRUE,_xll.ohTrigger(RecalcTrigger,Trigger3M)),NA())</f>
        <v>7.3206089800428075E-3</v>
      </c>
      <c r="M18" s="52">
        <f>IFERROR(_xll.qlIndexFixing(ONIndex3M,I18,TRUE,_xll.ohTrigger(RecalcTrigger,Trigger3M)),NA())</f>
        <v>6.5787727123556294E-3</v>
      </c>
      <c r="N18" s="52">
        <f>IFERROR(_xll.qlIndexFixing(Index6M,$H18,TRUE,_xll.ohTrigger(RecalcTrigger,Trigger6M)),NA())</f>
        <v>1.0475128724613732E-2</v>
      </c>
      <c r="O18" s="52">
        <f>IFERROR(_xll.qlIndexFixing(ONIndex6M,I18,TRUE,_xll.ohTrigger(RecalcTrigger,Trigger6M)),NA())</f>
        <v>8.6995797979039224E-3</v>
      </c>
      <c r="P18" s="52">
        <f>IFERROR(_xll.qlIndexFixing(Index1Y,$H18,TRUE,_xll.ohTrigger(RecalcTrigger,Trigger1Y)),NA())</f>
        <v>1.3334309451923532E-2</v>
      </c>
      <c r="Q18" s="52">
        <f>IFERROR(_xll.qlIndexFixing(ONIndex1Y,I18,TRUE,_xll.ohTrigger(RecalcTrigger,Trigger1Y)),NA())</f>
        <v>1.4340020031182732E-2</v>
      </c>
    </row>
    <row r="19" spans="2:17" x14ac:dyDescent="0.2">
      <c r="B19" s="46" t="s">
        <v>20</v>
      </c>
      <c r="D19" s="49">
        <f>_xll.qlCalendarAdvance(LocalCalendar,$D18,B19,"f",FALSE)</f>
        <v>42592</v>
      </c>
      <c r="E19" s="49">
        <f>_xll.qlInterestRateIndexValueDate(IndexON,D19)</f>
        <v>42592</v>
      </c>
      <c r="F19" s="52">
        <f>IFERROR(_xll.qlIndexFixing(IndexON,D19,TRUE,_xll.ohTrigger(RecalcTrigger,TriggerON)),NA())</f>
        <v>3.8521521917100898E-3</v>
      </c>
      <c r="H19" s="49">
        <f>_xll.qlCalendarAdvance(IborCalendar,$H18,B19,"f",FALSE)</f>
        <v>42592</v>
      </c>
      <c r="I19" s="49">
        <f>_xll.qlInterestRateIndexValueDate(Index1M,$H19)</f>
        <v>42594</v>
      </c>
      <c r="J19" s="52">
        <f>IFERROR(_xll.qlIndexFixing(Index1M,$H19,TRUE,_xll.ohTrigger(RecalcTrigger,Trigger1M)),NA())</f>
        <v>4.9105078125347952E-3</v>
      </c>
      <c r="K19" s="52">
        <f>IFERROR(_xll.qlIndexFixing(ONIndex1M,I19,TRUE,_xll.ohTrigger(RecalcTrigger,Trigger1M)),NA())</f>
        <v>4.7759568050498302E-3</v>
      </c>
      <c r="L19" s="52">
        <f>IFERROR(_xll.qlIndexFixing(Index3M,H19,TRUE,_xll.ohTrigger(RecalcTrigger,Trigger3M)),NA())</f>
        <v>7.3283669339517963E-3</v>
      </c>
      <c r="M19" s="52">
        <f>IFERROR(_xll.qlIndexFixing(ONIndex3M,I19,TRUE,_xll.ohTrigger(RecalcTrigger,Trigger3M)),NA())</f>
        <v>6.5923855652005869E-3</v>
      </c>
      <c r="N19" s="52">
        <f>IFERROR(_xll.qlIndexFixing(Index6M,$H19,TRUE,_xll.ohTrigger(RecalcTrigger,Trigger6M)),NA())</f>
        <v>1.048447292385526E-2</v>
      </c>
      <c r="O19" s="52">
        <f>IFERROR(_xll.qlIndexFixing(ONIndex6M,I19,TRUE,_xll.ohTrigger(RecalcTrigger,Trigger6M)),NA())</f>
        <v>8.7376672526939814E-3</v>
      </c>
      <c r="P19" s="52">
        <f>IFERROR(_xll.qlIndexFixing(Index1Y,$H19,TRUE,_xll.ohTrigger(RecalcTrigger,Trigger1Y)),NA())</f>
        <v>1.3319958433217514E-2</v>
      </c>
      <c r="Q19" s="52">
        <f>IFERROR(_xll.qlIndexFixing(ONIndex1Y,I19,TRUE,_xll.ohTrigger(RecalcTrigger,Trigger1Y)),NA())</f>
        <v>1.4315132333653224E-2</v>
      </c>
    </row>
    <row r="20" spans="2:17" x14ac:dyDescent="0.2">
      <c r="B20" s="46" t="s">
        <v>20</v>
      </c>
      <c r="D20" s="49">
        <f>_xll.qlCalendarAdvance(LocalCalendar,$D19,B20,"f",FALSE)</f>
        <v>42593</v>
      </c>
      <c r="E20" s="49">
        <f>_xll.qlInterestRateIndexValueDate(IndexON,D20)</f>
        <v>42593</v>
      </c>
      <c r="F20" s="52">
        <f>IFERROR(_xll.qlIndexFixing(IndexON,D20,TRUE,_xll.ohTrigger(RecalcTrigger,TriggerON)),NA())</f>
        <v>3.8460022811293015E-3</v>
      </c>
      <c r="H20" s="49">
        <f>_xll.qlCalendarAdvance(IborCalendar,$H19,B20,"f",FALSE)</f>
        <v>42593</v>
      </c>
      <c r="I20" s="49">
        <f>_xll.qlInterestRateIndexValueDate(Index1M,$H20)</f>
        <v>42597</v>
      </c>
      <c r="J20" s="52">
        <f>IFERROR(_xll.qlIndexFixing(Index1M,$H20,TRUE,_xll.ohTrigger(RecalcTrigger,Trigger1M)),NA())</f>
        <v>4.944068975098667E-3</v>
      </c>
      <c r="K20" s="52">
        <f>IFERROR(_xll.qlIndexFixing(ONIndex1M,I20,TRUE,_xll.ohTrigger(RecalcTrigger,Trigger1M)),NA())</f>
        <v>4.777541021994125E-3</v>
      </c>
      <c r="L20" s="52">
        <f>IFERROR(_xll.qlIndexFixing(Index3M,H20,TRUE,_xll.ohTrigger(RecalcTrigger,Trigger3M)),NA())</f>
        <v>7.3585931493411558E-3</v>
      </c>
      <c r="M20" s="52">
        <f>IFERROR(_xll.qlIndexFixing(ONIndex3M,I20,TRUE,_xll.ohTrigger(RecalcTrigger,Trigger3M)),NA())</f>
        <v>6.6067948405734711E-3</v>
      </c>
      <c r="N20" s="52">
        <f>IFERROR(_xll.qlIndexFixing(Index6M,$H20,TRUE,_xll.ohTrigger(RecalcTrigger,Trigger6M)),NA())</f>
        <v>1.0516998410143526E-2</v>
      </c>
      <c r="O20" s="52">
        <f>IFERROR(_xll.qlIndexFixing(ONIndex6M,I20,TRUE,_xll.ohTrigger(RecalcTrigger,Trigger6M)),NA())</f>
        <v>8.77824407147898E-3</v>
      </c>
      <c r="P20" s="52">
        <f>IFERROR(_xll.qlIndexFixing(Index1Y,$H20,TRUE,_xll.ohTrigger(RecalcTrigger,Trigger1Y)),NA())</f>
        <v>1.3306135951352792E-2</v>
      </c>
      <c r="Q20" s="52">
        <f>IFERROR(_xll.qlIndexFixing(ONIndex1Y,I20,TRUE,_xll.ohTrigger(RecalcTrigger,Trigger1Y)),NA())</f>
        <v>1.4287148030085461E-2</v>
      </c>
    </row>
    <row r="21" spans="2:17" x14ac:dyDescent="0.2">
      <c r="B21" s="46" t="s">
        <v>20</v>
      </c>
      <c r="D21" s="49">
        <f>_xll.qlCalendarAdvance(LocalCalendar,$D20,B21,"f",FALSE)</f>
        <v>42594</v>
      </c>
      <c r="E21" s="49">
        <f>_xll.qlInterestRateIndexValueDate(IndexON,D21)</f>
        <v>42594</v>
      </c>
      <c r="F21" s="52">
        <f>IFERROR(_xll.qlIndexFixing(IndexON,D21,TRUE,_xll.ohTrigger(RecalcTrigger,TriggerON)),NA())</f>
        <v>3.8365838821086129E-3</v>
      </c>
      <c r="H21" s="49">
        <f>_xll.qlCalendarAdvance(IborCalendar,$H20,B21,"f",FALSE)</f>
        <v>42594</v>
      </c>
      <c r="I21" s="49">
        <f>_xll.qlInterestRateIndexValueDate(Index1M,$H21)</f>
        <v>42598</v>
      </c>
      <c r="J21" s="52">
        <f>IFERROR(_xll.qlIndexFixing(Index1M,$H21,TRUE,_xll.ohTrigger(RecalcTrigger,Trigger1M)),NA())</f>
        <v>4.956037831708995E-3</v>
      </c>
      <c r="K21" s="52">
        <f>IFERROR(_xll.qlIndexFixing(ONIndex1M,I21,TRUE,_xll.ohTrigger(RecalcTrigger,Trigger1M)),NA())</f>
        <v>4.78104456944628E-3</v>
      </c>
      <c r="L21" s="52">
        <f>IFERROR(_xll.qlIndexFixing(Index3M,H21,TRUE,_xll.ohTrigger(RecalcTrigger,Trigger3M)),NA())</f>
        <v>7.3728268067251935E-3</v>
      </c>
      <c r="M21" s="52">
        <f>IFERROR(_xll.qlIndexFixing(ONIndex3M,I21,TRUE,_xll.ohTrigger(RecalcTrigger,Trigger3M)),NA())</f>
        <v>6.6145787655180754E-3</v>
      </c>
      <c r="N21" s="52">
        <f>IFERROR(_xll.qlIndexFixing(Index6M,$H21,TRUE,_xll.ohTrigger(RecalcTrigger,Trigger6M)),NA())</f>
        <v>1.0528229247541421E-2</v>
      </c>
      <c r="O21" s="52">
        <f>IFERROR(_xll.qlIndexFixing(ONIndex6M,I21,TRUE,_xll.ohTrigger(RecalcTrigger,Trigger6M)),NA())</f>
        <v>8.800095261696228E-3</v>
      </c>
      <c r="P21" s="52">
        <f>IFERROR(_xll.qlIndexFixing(Index1Y,$H21,TRUE,_xll.ohTrigger(RecalcTrigger,Trigger1Y)),NA())</f>
        <v>1.3298691776107246E-2</v>
      </c>
      <c r="Q21" s="52">
        <f>IFERROR(_xll.qlIndexFixing(ONIndex1Y,I21,TRUE,_xll.ohTrigger(RecalcTrigger,Trigger1Y)),NA())</f>
        <v>1.4272461364441824E-2</v>
      </c>
    </row>
    <row r="22" spans="2:17" x14ac:dyDescent="0.2">
      <c r="B22" s="46" t="s">
        <v>20</v>
      </c>
      <c r="D22" s="49">
        <f>_xll.qlCalendarAdvance(LocalCalendar,$D21,B22,"f",FALSE)</f>
        <v>42597</v>
      </c>
      <c r="E22" s="49">
        <f>_xll.qlInterestRateIndexValueDate(IndexON,D22)</f>
        <v>42597</v>
      </c>
      <c r="F22" s="52">
        <f>IFERROR(_xll.qlIndexFixing(IndexON,D22,TRUE,_xll.ohTrigger(RecalcTrigger,TriggerON)),NA())</f>
        <v>3.8299242459061134E-3</v>
      </c>
      <c r="H22" s="49">
        <f>_xll.qlCalendarAdvance(IborCalendar,$H21,B22,"f",FALSE)</f>
        <v>42597</v>
      </c>
      <c r="I22" s="49">
        <f>_xll.qlInterestRateIndexValueDate(Index1M,$H22)</f>
        <v>42599</v>
      </c>
      <c r="J22" s="52">
        <f>IFERROR(_xll.qlIndexFixing(Index1M,$H22,TRUE,_xll.ohTrigger(RecalcTrigger,Trigger1M)),NA())</f>
        <v>4.981319713612012E-3</v>
      </c>
      <c r="K22" s="52">
        <f>IFERROR(_xll.qlIndexFixing(ONIndex1M,I22,TRUE,_xll.ohTrigger(RecalcTrigger,Trigger1M)),NA())</f>
        <v>4.7861559725870251E-3</v>
      </c>
      <c r="L22" s="52">
        <f>IFERROR(_xll.qlIndexFixing(Index3M,H22,TRUE,_xll.ohTrigger(RecalcTrigger,Trigger3M)),NA())</f>
        <v>7.3868610497407347E-3</v>
      </c>
      <c r="M22" s="52">
        <f>IFERROR(_xll.qlIndexFixing(ONIndex3M,I22,TRUE,_xll.ohTrigger(RecalcTrigger,Trigger3M)),NA())</f>
        <v>6.6226740475627821E-3</v>
      </c>
      <c r="N22" s="52">
        <f>IFERROR(_xll.qlIndexFixing(Index6M,$H22,TRUE,_xll.ohTrigger(RecalcTrigger,Trigger6M)),NA())</f>
        <v>1.0539208452655175E-2</v>
      </c>
      <c r="O22" s="52">
        <f>IFERROR(_xll.qlIndexFixing(ONIndex6M,I22,TRUE,_xll.ohTrigger(RecalcTrigger,Trigger6M)),NA())</f>
        <v>8.8228205008267224E-3</v>
      </c>
      <c r="P22" s="52">
        <f>IFERROR(_xll.qlIndexFixing(Index1Y,$H22,TRUE,_xll.ohTrigger(RecalcTrigger,Trigger1Y)),NA())</f>
        <v>1.3291070136973733E-2</v>
      </c>
      <c r="Q22" s="52">
        <f>IFERROR(_xll.qlIndexFixing(ONIndex1Y,I22,TRUE,_xll.ohTrigger(RecalcTrigger,Trigger1Y)),NA())</f>
        <v>1.4257187232882274E-2</v>
      </c>
    </row>
    <row r="23" spans="2:17" x14ac:dyDescent="0.2">
      <c r="B23" s="46" t="s">
        <v>20</v>
      </c>
      <c r="D23" s="49">
        <f>_xll.qlCalendarAdvance(LocalCalendar,$D22,B23,"f",FALSE)</f>
        <v>42598</v>
      </c>
      <c r="E23" s="49">
        <f>_xll.qlInterestRateIndexValueDate(IndexON,D23)</f>
        <v>42598</v>
      </c>
      <c r="F23" s="52">
        <f>IFERROR(_xll.qlIndexFixing(IndexON,D23,TRUE,_xll.ohTrigger(RecalcTrigger,TriggerON)),NA())</f>
        <v>3.8280351387154354E-3</v>
      </c>
      <c r="H23" s="49">
        <f>_xll.qlCalendarAdvance(IborCalendar,$H22,B23,"f",FALSE)</f>
        <v>42598</v>
      </c>
      <c r="I23" s="49">
        <f>_xll.qlInterestRateIndexValueDate(Index1M,$H23)</f>
        <v>42600</v>
      </c>
      <c r="J23" s="52">
        <f>IFERROR(_xll.qlIndexFixing(Index1M,$H23,TRUE,_xll.ohTrigger(RecalcTrigger,Trigger1M)),NA())</f>
        <v>4.9873522742810428E-3</v>
      </c>
      <c r="K23" s="52">
        <f>IFERROR(_xll.qlIndexFixing(ONIndex1M,I23,TRUE,_xll.ohTrigger(RecalcTrigger,Trigger1M)),NA())</f>
        <v>4.7928752315762324E-3</v>
      </c>
      <c r="L23" s="52">
        <f>IFERROR(_xll.qlIndexFixing(Index3M,H23,TRUE,_xll.ohTrigger(RecalcTrigger,Trigger3M)),NA())</f>
        <v>7.4006838374073925E-3</v>
      </c>
      <c r="M23" s="52">
        <f>IFERROR(_xll.qlIndexFixing(ONIndex3M,I23,TRUE,_xll.ohTrigger(RecalcTrigger,Trigger3M)),NA())</f>
        <v>6.6310806868674632E-3</v>
      </c>
      <c r="N23" s="52">
        <f>IFERROR(_xll.qlIndexFixing(Index6M,$H23,TRUE,_xll.ohTrigger(RecalcTrigger,Trigger6M)),NA())</f>
        <v>1.0553772637380434E-2</v>
      </c>
      <c r="O23" s="52">
        <f>IFERROR(_xll.qlIndexFixing(ONIndex6M,I23,TRUE,_xll.ohTrigger(RecalcTrigger,Trigger6M)),NA())</f>
        <v>8.8464197891902074E-3</v>
      </c>
      <c r="P23" s="52">
        <f>IFERROR(_xll.qlIndexFixing(Index1Y,$H23,TRUE,_xll.ohTrigger(RecalcTrigger,Trigger1Y)),NA())</f>
        <v>1.3283262462630846E-2</v>
      </c>
      <c r="Q23" s="52">
        <f>IFERROR(_xll.qlIndexFixing(ONIndex1Y,I23,TRUE,_xll.ohTrigger(RecalcTrigger,Trigger1Y)),NA())</f>
        <v>1.424132563540681E-2</v>
      </c>
    </row>
    <row r="24" spans="2:17" x14ac:dyDescent="0.2">
      <c r="B24" s="46" t="s">
        <v>20</v>
      </c>
      <c r="D24" s="49">
        <f>_xll.qlCalendarAdvance(LocalCalendar,$D23,B24,"f",FALSE)</f>
        <v>42599</v>
      </c>
      <c r="E24" s="49">
        <f>_xll.qlInterestRateIndexValueDate(IndexON,D24)</f>
        <v>42599</v>
      </c>
      <c r="F24" s="52">
        <f>IFERROR(_xll.qlIndexFixing(IndexON,D24,TRUE,_xll.ohTrigger(RecalcTrigger,TriggerON)),NA())</f>
        <v>3.8269981921867924E-3</v>
      </c>
      <c r="H24" s="49">
        <f>_xll.qlCalendarAdvance(IborCalendar,$H23,B24,"f",FALSE)</f>
        <v>42599</v>
      </c>
      <c r="I24" s="49">
        <f>_xll.qlInterestRateIndexValueDate(Index1M,$H24)</f>
        <v>42601</v>
      </c>
      <c r="J24" s="52">
        <f>IFERROR(_xll.qlIndexFixing(Index1M,$H24,TRUE,_xll.ohTrigger(RecalcTrigger,Trigger1M)),NA())</f>
        <v>4.9935592453083603E-3</v>
      </c>
      <c r="K24" s="52">
        <f>IFERROR(_xll.qlIndexFixing(ONIndex1M,I24,TRUE,_xll.ohTrigger(RecalcTrigger,Trigger1M)),NA())</f>
        <v>4.8117375811518315E-3</v>
      </c>
      <c r="L24" s="52">
        <f>IFERROR(_xll.qlIndexFixing(Index3M,H24,TRUE,_xll.ohTrigger(RecalcTrigger,Trigger3M)),NA())</f>
        <v>7.4242427333663027E-3</v>
      </c>
      <c r="M24" s="52">
        <f>IFERROR(_xll.qlIndexFixing(ONIndex3M,I24,TRUE,_xll.ohTrigger(RecalcTrigger,Trigger3M)),NA())</f>
        <v>6.6490546243258564E-3</v>
      </c>
      <c r="N24" s="52">
        <f>IFERROR(_xll.qlIndexFixing(Index6M,$H24,TRUE,_xll.ohTrigger(RecalcTrigger,Trigger6M)),NA())</f>
        <v>1.0562692392626942E-2</v>
      </c>
      <c r="O24" s="52">
        <f>IFERROR(_xll.qlIndexFixing(ONIndex6M,I24,TRUE,_xll.ohTrigger(RecalcTrigger,Trigger6M)),NA())</f>
        <v>8.8967517215454706E-3</v>
      </c>
      <c r="P24" s="52">
        <f>IFERROR(_xll.qlIndexFixing(Index1Y,$H24,TRUE,_xll.ohTrigger(RecalcTrigger,Trigger1Y)),NA())</f>
        <v>1.3264899715388847E-2</v>
      </c>
      <c r="Q24" s="52">
        <f>IFERROR(_xll.qlIndexFixing(ONIndex1Y,I24,TRUE,_xll.ohTrigger(RecalcTrigger,Trigger1Y)),NA())</f>
        <v>1.4208204942525171E-2</v>
      </c>
    </row>
    <row r="25" spans="2:17" x14ac:dyDescent="0.2">
      <c r="B25" s="46" t="s">
        <v>20</v>
      </c>
      <c r="D25" s="49">
        <f>_xll.qlCalendarAdvance(LocalCalendar,$D24,B25,"f",FALSE)</f>
        <v>42600</v>
      </c>
      <c r="E25" s="49">
        <f>_xll.qlInterestRateIndexValueDate(IndexON,D25)</f>
        <v>42600</v>
      </c>
      <c r="F25" s="52">
        <f>IFERROR(_xll.qlIndexFixing(IndexON,D25,TRUE,_xll.ohTrigger(RecalcTrigger,TriggerON)),NA())</f>
        <v>3.8268134062402481E-3</v>
      </c>
      <c r="H25" s="49">
        <f>_xll.qlCalendarAdvance(IborCalendar,$H24,B25,"f",FALSE)</f>
        <v>42600</v>
      </c>
      <c r="I25" s="49">
        <f>_xll.qlInterestRateIndexValueDate(Index1M,$H25)</f>
        <v>42604</v>
      </c>
      <c r="J25" s="52">
        <f>IFERROR(_xll.qlIndexFixing(Index1M,$H25,TRUE,_xll.ohTrigger(RecalcTrigger,Trigger1M)),NA())</f>
        <v>5.0324070687206785E-3</v>
      </c>
      <c r="K25" s="52">
        <f>IFERROR(_xll.qlIndexFixing(ONIndex1M,I25,TRUE,_xll.ohTrigger(RecalcTrigger,Trigger1M)),NA())</f>
        <v>4.8355613207995418E-3</v>
      </c>
      <c r="L25" s="52">
        <f>IFERROR(_xll.qlIndexFixing(Index3M,H25,TRUE,_xll.ohTrigger(RecalcTrigger,Trigger3M)),NA())</f>
        <v>7.4539441475739102E-3</v>
      </c>
      <c r="M25" s="52">
        <f>IFERROR(_xll.qlIndexFixing(ONIndex3M,I25,TRUE,_xll.ohTrigger(RecalcTrigger,Trigger3M)),NA())</f>
        <v>6.6678527652097586E-3</v>
      </c>
      <c r="N25" s="52">
        <f>IFERROR(_xll.qlIndexFixing(Index6M,$H25,TRUE,_xll.ohTrigger(RecalcTrigger,Trigger6M)),NA())</f>
        <v>1.0589999999847208E-2</v>
      </c>
      <c r="O25" s="52">
        <f>IFERROR(_xll.qlIndexFixing(ONIndex6M,I25,TRUE,_xll.ohTrigger(RecalcTrigger,Trigger6M)),NA())</f>
        <v>8.9494642623844101E-3</v>
      </c>
      <c r="P25" s="52">
        <f>IFERROR(_xll.qlIndexFixing(Index1Y,$H25,TRUE,_xll.ohTrigger(RecalcTrigger,Trigger1Y)),NA())</f>
        <v>1.3250000000000024E-2</v>
      </c>
      <c r="Q25" s="52">
        <f>IFERROR(_xll.qlIndexFixing(ONIndex1Y,I25,TRUE,_xll.ohTrigger(RecalcTrigger,Trigger1Y)),NA())</f>
        <v>1.4172264231611109E-2</v>
      </c>
    </row>
    <row r="26" spans="2:17" x14ac:dyDescent="0.2">
      <c r="B26" s="46" t="s">
        <v>20</v>
      </c>
      <c r="D26" s="49">
        <f>_xll.qlCalendarAdvance(LocalCalendar,$D25,B26,"f",FALSE)</f>
        <v>42601</v>
      </c>
      <c r="E26" s="49">
        <f>_xll.qlInterestRateIndexValueDate(IndexON,D26)</f>
        <v>42601</v>
      </c>
      <c r="F26" s="52">
        <f>IFERROR(_xll.qlIndexFixing(IndexON,D26,TRUE,_xll.ohTrigger(RecalcTrigger,TriggerON)),NA())</f>
        <v>3.8293251016252583E-3</v>
      </c>
      <c r="H26" s="49">
        <f>_xll.qlCalendarAdvance(IborCalendar,$H25,B26,"f",FALSE)</f>
        <v>42601</v>
      </c>
      <c r="I26" s="49">
        <f>_xll.qlInterestRateIndexValueDate(Index1M,$H26)</f>
        <v>42605</v>
      </c>
      <c r="J26" s="52">
        <f>IFERROR(_xll.qlIndexFixing(Index1M,$H26,TRUE,_xll.ohTrigger(RecalcTrigger,Trigger1M)),NA())</f>
        <v>5.0454162727546987E-3</v>
      </c>
      <c r="K26" s="52">
        <f>IFERROR(_xll.qlIndexFixing(ONIndex1M,I26,TRUE,_xll.ohTrigger(RecalcTrigger,Trigger1M)),NA())</f>
        <v>4.8487028202881532E-3</v>
      </c>
      <c r="L26" s="52">
        <f>IFERROR(_xll.qlIndexFixing(Index3M,H26,TRUE,_xll.ohTrigger(RecalcTrigger,Trigger3M)),NA())</f>
        <v>7.4667811110461172E-3</v>
      </c>
      <c r="M26" s="52">
        <f>IFERROR(_xll.qlIndexFixing(ONIndex3M,I26,TRUE,_xll.ohTrigger(RecalcTrigger,Trigger3M)),NA())</f>
        <v>6.6780078839556722E-3</v>
      </c>
      <c r="N26" s="52">
        <f>IFERROR(_xll.qlIndexFixing(Index6M,$H26,TRUE,_xll.ohTrigger(RecalcTrigger,Trigger6M)),NA())</f>
        <v>1.0599274933260676E-2</v>
      </c>
      <c r="O26" s="52">
        <f>IFERROR(_xll.qlIndexFixing(ONIndex6M,I26,TRUE,_xll.ohTrigger(RecalcTrigger,Trigger6M)),NA())</f>
        <v>8.9768747461071996E-3</v>
      </c>
      <c r="P26" s="52">
        <f>IFERROR(_xll.qlIndexFixing(Index1Y,$H26,TRUE,_xll.ohTrigger(RecalcTrigger,Trigger1Y)),NA())</f>
        <v>1.324113506310259E-2</v>
      </c>
      <c r="Q26" s="52">
        <f>IFERROR(_xll.qlIndexFixing(ONIndex1Y,I26,TRUE,_xll.ohTrigger(RecalcTrigger,Trigger1Y)),NA())</f>
        <v>1.4155023168154202E-2</v>
      </c>
    </row>
    <row r="27" spans="2:17" x14ac:dyDescent="0.2">
      <c r="B27" s="46" t="s">
        <v>20</v>
      </c>
      <c r="D27" s="49">
        <f>_xll.qlCalendarAdvance(LocalCalendar,$D26,B27,"f",FALSE)</f>
        <v>42604</v>
      </c>
      <c r="E27" s="49">
        <f>_xll.qlInterestRateIndexValueDate(IndexON,D27)</f>
        <v>42604</v>
      </c>
      <c r="F27" s="52">
        <f>IFERROR(_xll.qlIndexFixing(IndexON,D27,TRUE,_xll.ohTrigger(RecalcTrigger,TriggerON)),NA())</f>
        <v>3.8345528906535975E-3</v>
      </c>
      <c r="H27" s="49">
        <f>_xll.qlCalendarAdvance(IborCalendar,$H26,B27,"f",FALSE)</f>
        <v>42604</v>
      </c>
      <c r="I27" s="49">
        <f>_xll.qlInterestRateIndexValueDate(Index1M,$H27)</f>
        <v>42606</v>
      </c>
      <c r="J27" s="52">
        <f>IFERROR(_xll.qlIndexFixing(Index1M,$H27,TRUE,_xll.ohTrigger(RecalcTrigger,Trigger1M)),NA())</f>
        <v>5.0714295882067521E-3</v>
      </c>
      <c r="K27" s="52">
        <f>IFERROR(_xll.qlIndexFixing(ONIndex1M,I27,TRUE,_xll.ohTrigger(RecalcTrigger,Trigger1M)),NA())</f>
        <v>4.8618351361628953E-3</v>
      </c>
      <c r="L27" s="52">
        <f>IFERROR(_xll.qlIndexFixing(Index3M,H27,TRUE,_xll.ohTrigger(RecalcTrigger,Trigger3M)),NA())</f>
        <v>7.4834159030833262E-3</v>
      </c>
      <c r="M27" s="52">
        <f>IFERROR(_xll.qlIndexFixing(ONIndex3M,I27,TRUE,_xll.ohTrigger(RecalcTrigger,Trigger3M)),NA())</f>
        <v>6.6886660533427289E-3</v>
      </c>
      <c r="N27" s="52">
        <f>IFERROR(_xll.qlIndexFixing(Index6M,$H27,TRUE,_xll.ohTrigger(RecalcTrigger,Trigger6M)),NA())</f>
        <v>1.0608253352472258E-2</v>
      </c>
      <c r="O27" s="52">
        <f>IFERROR(_xll.qlIndexFixing(ONIndex6M,I27,TRUE,_xll.ohTrigger(RecalcTrigger,Trigger6M)),NA())</f>
        <v>9.0046002267385461E-3</v>
      </c>
      <c r="P27" s="52">
        <f>IFERROR(_xll.qlIndexFixing(Index1Y,$H27,TRUE,_xll.ohTrigger(RecalcTrigger,Trigger1Y)),NA())</f>
        <v>1.3232041490193993E-2</v>
      </c>
      <c r="Q27" s="52">
        <f>IFERROR(_xll.qlIndexFixing(ONIndex1Y,I27,TRUE,_xll.ohTrigger(RecalcTrigger,Trigger1Y)),NA())</f>
        <v>1.4138752501500207E-2</v>
      </c>
    </row>
    <row r="28" spans="2:17" x14ac:dyDescent="0.2">
      <c r="B28" s="46" t="s">
        <v>20</v>
      </c>
      <c r="D28" s="49">
        <f>_xll.qlCalendarAdvance(LocalCalendar,$D27,B28,"f",FALSE)</f>
        <v>42605</v>
      </c>
      <c r="E28" s="49">
        <f>_xll.qlInterestRateIndexValueDate(IndexON,D28)</f>
        <v>42605</v>
      </c>
      <c r="F28" s="52">
        <f>IFERROR(_xll.qlIndexFixing(IndexON,D28,TRUE,_xll.ohTrigger(RecalcTrigger,TriggerON)),NA())</f>
        <v>3.8383710397305038E-3</v>
      </c>
      <c r="H28" s="49">
        <f>_xll.qlCalendarAdvance(IborCalendar,$H27,B28,"f",FALSE)</f>
        <v>42605</v>
      </c>
      <c r="I28" s="49">
        <f>_xll.qlInterestRateIndexValueDate(Index1M,$H28)</f>
        <v>42607</v>
      </c>
      <c r="J28" s="52">
        <f>IFERROR(_xll.qlIndexFixing(Index1M,$H28,TRUE,_xll.ohTrigger(RecalcTrigger,Trigger1M)),NA())</f>
        <v>5.0779108371520887E-3</v>
      </c>
      <c r="K28" s="52">
        <f>IFERROR(_xll.qlIndexFixing(ONIndex1M,I28,TRUE,_xll.ohTrigger(RecalcTrigger,Trigger1M)),NA())</f>
        <v>4.8749582682638959E-3</v>
      </c>
      <c r="L28" s="52">
        <f>IFERROR(_xll.qlIndexFixing(Index3M,H28,TRUE,_xll.ohTrigger(RecalcTrigger,Trigger3M)),NA())</f>
        <v>7.4919152914074503E-3</v>
      </c>
      <c r="M28" s="52">
        <f>IFERROR(_xll.qlIndexFixing(ONIndex3M,I28,TRUE,_xll.ohTrigger(RecalcTrigger,Trigger3M)),NA())</f>
        <v>6.6998272732909925E-3</v>
      </c>
      <c r="N28" s="52">
        <f>IFERROR(_xll.qlIndexFixing(Index6M,$H28,TRUE,_xll.ohTrigger(RecalcTrigger,Trigger6M)),NA())</f>
        <v>1.06169949701944E-2</v>
      </c>
      <c r="O28" s="52">
        <f>IFERROR(_xll.qlIndexFixing(ONIndex6M,I28,TRUE,_xll.ohTrigger(RecalcTrigger,Trigger6M)),NA())</f>
        <v>9.0326407044383217E-3</v>
      </c>
      <c r="P28" s="52">
        <f>IFERROR(_xll.qlIndexFixing(Index1Y,$H28,TRUE,_xll.ohTrigger(RecalcTrigger,Trigger1Y)),NA())</f>
        <v>1.3222719531383641E-2</v>
      </c>
      <c r="Q28" s="52">
        <f>IFERROR(_xll.qlIndexFixing(ONIndex1Y,I28,TRUE,_xll.ohTrigger(RecalcTrigger,Trigger1Y)),NA())</f>
        <v>1.4123452231329381E-2</v>
      </c>
    </row>
    <row r="29" spans="2:17" x14ac:dyDescent="0.2">
      <c r="B29" s="46" t="s">
        <v>20</v>
      </c>
      <c r="D29" s="49">
        <f>_xll.qlCalendarAdvance(LocalCalendar,$D28,B29,"f",FALSE)</f>
        <v>42606</v>
      </c>
      <c r="E29" s="49">
        <f>_xll.qlInterestRateIndexValueDate(IndexON,D29)</f>
        <v>42606</v>
      </c>
      <c r="F29" s="52">
        <f>IFERROR(_xll.qlIndexFixing(IndexON,D29,TRUE,_xll.ohTrigger(RecalcTrigger,TriggerON)),NA())</f>
        <v>3.8427834812626571E-3</v>
      </c>
      <c r="H29" s="49">
        <f>_xll.qlCalendarAdvance(IborCalendar,$H28,B29,"f",FALSE)</f>
        <v>42606</v>
      </c>
      <c r="I29" s="49">
        <f>_xll.qlInterestRateIndexValueDate(Index1M,$H29)</f>
        <v>42608</v>
      </c>
      <c r="J29" s="52">
        <f>IFERROR(_xll.qlIndexFixing(Index1M,$H29,TRUE,_xll.ohTrigger(RecalcTrigger,Trigger1M)),NA())</f>
        <v>5.0843888437031885E-3</v>
      </c>
      <c r="K29" s="52">
        <f>IFERROR(_xll.qlIndexFixing(ONIndex1M,I29,TRUE,_xll.ohTrigger(RecalcTrigger,Trigger1M)),NA())</f>
        <v>4.9078205376695827E-3</v>
      </c>
      <c r="L29" s="52">
        <f>IFERROR(_xll.qlIndexFixing(Index3M,H29,TRUE,_xll.ohTrigger(RecalcTrigger,Trigger3M)),NA())</f>
        <v>7.511352023633267E-3</v>
      </c>
      <c r="M29" s="52">
        <f>IFERROR(_xll.qlIndexFixing(ONIndex3M,I29,TRUE,_xll.ohTrigger(RecalcTrigger,Trigger3M)),NA())</f>
        <v>6.7304343128138377E-3</v>
      </c>
      <c r="N29" s="52">
        <f>IFERROR(_xll.qlIndexFixing(Index6M,$H29,TRUE,_xll.ohTrigger(RecalcTrigger,Trigger6M)),NA())</f>
        <v>1.0625292451614912E-2</v>
      </c>
      <c r="O29" s="52">
        <f>IFERROR(_xll.qlIndexFixing(ONIndex6M,I29,TRUE,_xll.ohTrigger(RecalcTrigger,Trigger6M)),NA())</f>
        <v>9.1046622576596015E-3</v>
      </c>
      <c r="P29" s="52">
        <f>IFERROR(_xll.qlIndexFixing(Index1Y,$H29,TRUE,_xll.ohTrigger(RecalcTrigger,Trigger1Y)),NA())</f>
        <v>1.3192135763004714E-2</v>
      </c>
      <c r="Q29" s="52">
        <f>IFERROR(_xll.qlIndexFixing(ONIndex1Y,I29,TRUE,_xll.ohTrigger(RecalcTrigger,Trigger1Y)),NA())</f>
        <v>1.4090880766244318E-2</v>
      </c>
    </row>
    <row r="30" spans="2:17" x14ac:dyDescent="0.2">
      <c r="B30" s="46" t="s">
        <v>20</v>
      </c>
      <c r="D30" s="49">
        <f>_xll.qlCalendarAdvance(LocalCalendar,$D29,B30,"f",FALSE)</f>
        <v>42607</v>
      </c>
      <c r="E30" s="49">
        <f>_xll.qlInterestRateIndexValueDate(IndexON,D30)</f>
        <v>42607</v>
      </c>
      <c r="F30" s="52">
        <f>IFERROR(_xll.qlIndexFixing(IndexON,D30,TRUE,_xll.ohTrigger(RecalcTrigger,TriggerON)),NA())</f>
        <v>3.8477902154099297E-3</v>
      </c>
      <c r="H30" s="49">
        <f>_xll.qlCalendarAdvance(IborCalendar,$H29,B30,"f",FALSE)</f>
        <v>42607</v>
      </c>
      <c r="I30" s="49">
        <f>_xll.qlInterestRateIndexValueDate(Index1M,$H30)</f>
        <v>42612</v>
      </c>
      <c r="J30" s="52">
        <f>IFERROR(_xll.qlIndexFixing(Index1M,$H30,TRUE,_xll.ohTrigger(RecalcTrigger,Trigger1M)),NA())</f>
        <v>5.1362238411330067E-3</v>
      </c>
      <c r="K30" s="52">
        <f>IFERROR(_xll.qlIndexFixing(ONIndex1M,I30,TRUE,_xll.ohTrigger(RecalcTrigger,Trigger1M)),NA())</f>
        <v>4.9404361729621371E-3</v>
      </c>
      <c r="L30" s="52">
        <f>IFERROR(_xll.qlIndexFixing(Index3M,H30,TRUE,_xll.ohTrigger(RecalcTrigger,Trigger3M)),NA())</f>
        <v>7.5517842992517646E-3</v>
      </c>
      <c r="M30" s="52">
        <f>IFERROR(_xll.qlIndexFixing(ONIndex3M,I30,TRUE,_xll.ohTrigger(RecalcTrigger,Trigger3M)),NA())</f>
        <v>6.7631791336886238E-3</v>
      </c>
      <c r="N30" s="52">
        <f>IFERROR(_xll.qlIndexFixing(Index6M,$H30,TRUE,_xll.ohTrigger(RecalcTrigger,Trigger6M)),NA())</f>
        <v>1.0657466530823665E-2</v>
      </c>
      <c r="O30" s="52">
        <f>IFERROR(_xll.qlIndexFixing(ONIndex6M,I30,TRUE,_xll.ohTrigger(RecalcTrigger,Trigger6M)),NA())</f>
        <v>9.1775680503225487E-3</v>
      </c>
      <c r="P30" s="52">
        <f>IFERROR(_xll.qlIndexFixing(Index1Y,$H30,TRUE,_xll.ohTrigger(RecalcTrigger,Trigger1Y)),NA())</f>
        <v>1.3172692712926435E-2</v>
      </c>
      <c r="Q30" s="52">
        <f>IFERROR(_xll.qlIndexFixing(ONIndex1Y,I30,TRUE,_xll.ohTrigger(RecalcTrigger,Trigger1Y)),NA())</f>
        <v>1.4061506826203996E-2</v>
      </c>
    </row>
    <row r="31" spans="2:17" x14ac:dyDescent="0.2">
      <c r="B31" s="46" t="s">
        <v>20</v>
      </c>
      <c r="D31" s="49">
        <f>_xll.qlCalendarAdvance(LocalCalendar,$D30,B31,"f",FALSE)</f>
        <v>42608</v>
      </c>
      <c r="E31" s="49">
        <f>_xll.qlInterestRateIndexValueDate(IndexON,D31)</f>
        <v>42608</v>
      </c>
      <c r="F31" s="52">
        <f>IFERROR(_xll.qlIndexFixing(IndexON,D31,TRUE,_xll.ohTrigger(RecalcTrigger,TriggerON)),NA())</f>
        <v>3.8598260420386055E-3</v>
      </c>
      <c r="H31" s="49">
        <f>_xll.qlCalendarAdvance(IborCalendar,$H30,B31,"f",FALSE)</f>
        <v>42608</v>
      </c>
      <c r="I31" s="49">
        <f>_xll.qlInterestRateIndexValueDate(Index1M,$H31)</f>
        <v>42613</v>
      </c>
      <c r="J31" s="52">
        <f>IFERROR(_xll.qlIndexFixing(Index1M,$H31,TRUE,_xll.ohTrigger(RecalcTrigger,Trigger1M)),NA())</f>
        <v>5.1426795215157028E-3</v>
      </c>
      <c r="K31" s="52">
        <f>IFERROR(_xll.qlIndexFixing(ONIndex1M,I31,TRUE,_xll.ohTrigger(RecalcTrigger,Trigger1M)),NA())</f>
        <v>4.953504202740433E-3</v>
      </c>
      <c r="L31" s="52">
        <f>IFERROR(_xll.qlIndexFixing(Index3M,H31,TRUE,_xll.ohTrigger(RecalcTrigger,Trigger3M)),NA())</f>
        <v>7.5603082575293771E-3</v>
      </c>
      <c r="M31" s="52">
        <f>IFERROR(_xll.qlIndexFixing(ONIndex3M,I31,TRUE,_xll.ohTrigger(RecalcTrigger,Trigger3M)),NA())</f>
        <v>6.7773586582831058E-3</v>
      </c>
      <c r="N31" s="52">
        <f>IFERROR(_xll.qlIndexFixing(Index6M,$H31,TRUE,_xll.ohTrigger(RecalcTrigger,Trigger6M)),NA())</f>
        <v>1.066537087061421E-2</v>
      </c>
      <c r="O31" s="52">
        <f>IFERROR(_xll.qlIndexFixing(ONIndex6M,I31,TRUE,_xll.ohTrigger(RecalcTrigger,Trigger6M)),NA())</f>
        <v>9.2074985116319397E-3</v>
      </c>
      <c r="P31" s="52">
        <f>IFERROR(_xll.qlIndexFixing(Index1Y,$H31,TRUE,_xll.ohTrigger(RecalcTrigger,Trigger1Y)),NA())</f>
        <v>1.3162005699223728E-2</v>
      </c>
      <c r="Q31" s="52">
        <f>IFERROR(_xll.qlIndexFixing(ONIndex1Y,I31,TRUE,_xll.ohTrigger(RecalcTrigger,Trigger1Y)),NA())</f>
        <v>1.4052028933573268E-2</v>
      </c>
    </row>
    <row r="32" spans="2:17" x14ac:dyDescent="0.2">
      <c r="B32" s="46" t="s">
        <v>20</v>
      </c>
      <c r="D32" s="49">
        <f>_xll.qlCalendarAdvance(LocalCalendar,$D31,B32,"f",FALSE)</f>
        <v>42611</v>
      </c>
      <c r="E32" s="49">
        <f>_xll.qlInterestRateIndexValueDate(IndexON,D32)</f>
        <v>42611</v>
      </c>
      <c r="F32" s="52">
        <f>IFERROR(_xll.qlIndexFixing(IndexON,D32,TRUE,_xll.ohTrigger(RecalcTrigger,TriggerON)),NA())</f>
        <v>3.8737600775107239E-3</v>
      </c>
      <c r="H32" s="49">
        <f>_xll.qlCalendarAdvance(IborCalendar,$H31,B32,"f",FALSE)</f>
        <v>42612</v>
      </c>
      <c r="I32" s="49">
        <f>_xll.qlInterestRateIndexValueDate(Index1M,$H32)</f>
        <v>42614</v>
      </c>
      <c r="J32" s="52">
        <f>IFERROR(_xll.qlIndexFixing(Index1M,$H32,TRUE,_xll.ohTrigger(RecalcTrigger,Trigger1M)),NA())</f>
        <v>5.168559156183139E-3</v>
      </c>
      <c r="K32" s="52">
        <f>IFERROR(_xll.qlIndexFixing(ONIndex1M,I32,TRUE,_xll.ohTrigger(RecalcTrigger,Trigger1M)),NA())</f>
        <v>4.9665630488249235E-3</v>
      </c>
      <c r="L32" s="52">
        <f>IFERROR(_xll.qlIndexFixing(Index3M,H32,TRUE,_xll.ohTrigger(RecalcTrigger,Trigger3M)),NA())</f>
        <v>7.5717747431330315E-3</v>
      </c>
      <c r="M32" s="52">
        <f>IFERROR(_xll.qlIndexFixing(ONIndex3M,I32,TRUE,_xll.ohTrigger(RecalcTrigger,Trigger3M)),NA())</f>
        <v>6.792041233758539E-3</v>
      </c>
      <c r="N32" s="52">
        <f>IFERROR(_xll.qlIndexFixing(Index6M,$H32,TRUE,_xll.ohTrigger(RecalcTrigger,Trigger6M)),NA())</f>
        <v>1.0672675135300782E-2</v>
      </c>
      <c r="O32" s="52">
        <f>IFERROR(_xll.qlIndexFixing(ONIndex6M,I32,TRUE,_xll.ohTrigger(RecalcTrigger,Trigger6M)),NA())</f>
        <v>9.23774397040944E-3</v>
      </c>
      <c r="P32" s="52">
        <f>IFERROR(_xll.qlIndexFixing(Index1Y,$H32,TRUE,_xll.ohTrigger(RecalcTrigger,Trigger1Y)),NA())</f>
        <v>1.3151092054484019E-2</v>
      </c>
      <c r="Q32" s="52">
        <f>IFERROR(_xll.qlIndexFixing(ONIndex1Y,I32,TRUE,_xll.ohTrigger(RecalcTrigger,Trigger1Y)),NA())</f>
        <v>1.4043521436786222E-2</v>
      </c>
    </row>
    <row r="33" spans="2:17" x14ac:dyDescent="0.2">
      <c r="B33" s="46" t="s">
        <v>20</v>
      </c>
      <c r="D33" s="49">
        <f>_xll.qlCalendarAdvance(LocalCalendar,$D32,B33,"f",FALSE)</f>
        <v>42612</v>
      </c>
      <c r="E33" s="49">
        <f>_xll.qlInterestRateIndexValueDate(IndexON,D33)</f>
        <v>42612</v>
      </c>
      <c r="F33" s="52">
        <f>IFERROR(_xll.qlIndexFixing(IndexON,D33,TRUE,_xll.ohTrigger(RecalcTrigger,TriggerON)),NA())</f>
        <v>3.8817382747335927E-3</v>
      </c>
      <c r="H33" s="49">
        <f>_xll.qlCalendarAdvance(IborCalendar,$H32,B33,"f",FALSE)</f>
        <v>42613</v>
      </c>
      <c r="I33" s="49">
        <f>_xll.qlInterestRateIndexValueDate(Index1M,$H33)</f>
        <v>42615</v>
      </c>
      <c r="J33" s="52">
        <f>IFERROR(_xll.qlIndexFixing(Index1M,$H33,TRUE,_xll.ohTrigger(RecalcTrigger,Trigger1M)),NA())</f>
        <v>5.1750037652513953E-3</v>
      </c>
      <c r="K33" s="52">
        <f>IFERROR(_xll.qlIndexFixing(ONIndex1M,I33,TRUE,_xll.ohTrigger(RecalcTrigger,Trigger1M)),NA())</f>
        <v>4.9992683778099511E-3</v>
      </c>
      <c r="L33" s="52">
        <f>IFERROR(_xll.qlIndexFixing(Index3M,H33,TRUE,_xll.ohTrigger(RecalcTrigger,Trigger3M)),NA())</f>
        <v>7.5830840423426757E-3</v>
      </c>
      <c r="M33" s="52">
        <f>IFERROR(_xll.qlIndexFixing(ONIndex3M,I33,TRUE,_xll.ohTrigger(RecalcTrigger,Trigger3M)),NA())</f>
        <v>6.8314573724115313E-3</v>
      </c>
      <c r="N33" s="52">
        <f>IFERROR(_xll.qlIndexFixing(Index6M,$H33,TRUE,_xll.ohTrigger(RecalcTrigger,Trigger6M)),NA())</f>
        <v>1.0679744040805487E-2</v>
      </c>
      <c r="O33" s="52">
        <f>IFERROR(_xll.qlIndexFixing(ONIndex6M,I33,TRUE,_xll.ohTrigger(RecalcTrigger,Trigger6M)),NA())</f>
        <v>9.3152941435326042E-3</v>
      </c>
      <c r="P33" s="52">
        <f>IFERROR(_xll.qlIndexFixing(Index1Y,$H33,TRUE,_xll.ohTrigger(RecalcTrigger,Trigger1Y)),NA())</f>
        <v>1.3114237617832767E-2</v>
      </c>
      <c r="Q33" s="52">
        <f>IFERROR(_xll.qlIndexFixing(ONIndex1Y,I33,TRUE,_xll.ohTrigger(RecalcTrigger,Trigger1Y)),NA())</f>
        <v>1.402792452714241E-2</v>
      </c>
    </row>
    <row r="34" spans="2:17" x14ac:dyDescent="0.2">
      <c r="B34" s="46" t="s">
        <v>20</v>
      </c>
      <c r="D34" s="49">
        <f>_xll.qlCalendarAdvance(LocalCalendar,$D33,B34,"f",FALSE)</f>
        <v>42613</v>
      </c>
      <c r="E34" s="49">
        <f>_xll.qlInterestRateIndexValueDate(IndexON,D34)</f>
        <v>42613</v>
      </c>
      <c r="F34" s="52">
        <f>IFERROR(_xll.qlIndexFixing(IndexON,D34,TRUE,_xll.ohTrigger(RecalcTrigger,TriggerON)),NA())</f>
        <v>3.8903107645715806E-3</v>
      </c>
      <c r="H34" s="49">
        <f>_xll.qlCalendarAdvance(IborCalendar,$H33,B34,"f",FALSE)</f>
        <v>42614</v>
      </c>
      <c r="I34" s="49">
        <f>_xll.qlInterestRateIndexValueDate(Index1M,$H34)</f>
        <v>42619</v>
      </c>
      <c r="J34" s="52">
        <f>IFERROR(_xll.qlIndexFixing(Index1M,$H34,TRUE,_xll.ohTrigger(RecalcTrigger,Trigger1M)),NA())</f>
        <v>5.2201281696744317E-3</v>
      </c>
      <c r="K34" s="52">
        <f>IFERROR(_xll.qlIndexFixing(ONIndex1M,I34,TRUE,_xll.ohTrigger(RecalcTrigger,Trigger1M)),NA())</f>
        <v>5.03171952312087E-3</v>
      </c>
      <c r="L34" s="52">
        <f>IFERROR(_xll.qlIndexFixing(Index3M,H34,TRUE,_xll.ohTrigger(RecalcTrigger,Trigger3M)),NA())</f>
        <v>7.626828274154041E-3</v>
      </c>
      <c r="M34" s="52">
        <f>IFERROR(_xll.qlIndexFixing(ONIndex3M,I34,TRUE,_xll.ohTrigger(RecalcTrigger,Trigger3M)),NA())</f>
        <v>6.8729998783467749E-3</v>
      </c>
      <c r="N34" s="52">
        <f>IFERROR(_xll.qlIndexFixing(Index6M,$H34,TRUE,_xll.ohTrigger(RecalcTrigger,Trigger6M)),NA())</f>
        <v>1.070590376031475E-2</v>
      </c>
      <c r="O34" s="52">
        <f>IFERROR(_xll.qlIndexFixing(ONIndex6M,I34,TRUE,_xll.ohTrigger(RecalcTrigger,Trigger6M)),NA())</f>
        <v>9.3936962302354488E-3</v>
      </c>
      <c r="P34" s="52">
        <f>IFERROR(_xll.qlIndexFixing(Index1Y,$H34,TRUE,_xll.ohTrigger(RecalcTrigger,Trigger1Y)),NA())</f>
        <v>1.3093133164819169E-2</v>
      </c>
      <c r="Q34" s="52">
        <f>IFERROR(_xll.qlIndexFixing(ONIndex1Y,I34,TRUE,_xll.ohTrigger(RecalcTrigger,Trigger1Y)),NA())</f>
        <v>1.401553988970683E-2</v>
      </c>
    </row>
    <row r="35" spans="2:17" x14ac:dyDescent="0.2">
      <c r="B35" s="46" t="s">
        <v>20</v>
      </c>
      <c r="D35" s="49">
        <f>_xll.qlCalendarAdvance(LocalCalendar,$D34,B35,"f",FALSE)</f>
        <v>42614</v>
      </c>
      <c r="E35" s="49">
        <f>_xll.qlInterestRateIndexValueDate(IndexON,D35)</f>
        <v>42614</v>
      </c>
      <c r="F35" s="52">
        <f>IFERROR(_xll.qlIndexFixing(IndexON,D35,TRUE,_xll.ohTrigger(RecalcTrigger,TriggerON)),NA())</f>
        <v>3.89947754718456E-3</v>
      </c>
      <c r="H35" s="49">
        <f>_xll.qlCalendarAdvance(IborCalendar,$H34,B35,"f",FALSE)</f>
        <v>42615</v>
      </c>
      <c r="I35" s="49">
        <f>_xll.qlInterestRateIndexValueDate(Index1M,$H35)</f>
        <v>42619</v>
      </c>
      <c r="J35" s="52">
        <f>IFERROR(_xll.qlIndexFixing(Index1M,$H35,TRUE,_xll.ohTrigger(RecalcTrigger,Trigger1M)),NA())</f>
        <v>5.2201281696744317E-3</v>
      </c>
      <c r="K35" s="52">
        <f>IFERROR(_xll.qlIndexFixing(ONIndex1M,I35,TRUE,_xll.ohTrigger(RecalcTrigger,Trigger1M)),NA())</f>
        <v>5.03171952312087E-3</v>
      </c>
      <c r="L35" s="52">
        <f>IFERROR(_xll.qlIndexFixing(Index3M,H35,TRUE,_xll.ohTrigger(RecalcTrigger,Trigger3M)),NA())</f>
        <v>7.626828274154041E-3</v>
      </c>
      <c r="M35" s="52">
        <f>IFERROR(_xll.qlIndexFixing(ONIndex3M,I35,TRUE,_xll.ohTrigger(RecalcTrigger,Trigger3M)),NA())</f>
        <v>6.8729998783467749E-3</v>
      </c>
      <c r="N35" s="52">
        <f>IFERROR(_xll.qlIndexFixing(Index6M,$H35,TRUE,_xll.ohTrigger(RecalcTrigger,Trigger6M)),NA())</f>
        <v>1.070590376031475E-2</v>
      </c>
      <c r="O35" s="52">
        <f>IFERROR(_xll.qlIndexFixing(ONIndex6M,I35,TRUE,_xll.ohTrigger(RecalcTrigger,Trigger6M)),NA())</f>
        <v>9.3936962302354488E-3</v>
      </c>
      <c r="P35" s="52">
        <f>IFERROR(_xll.qlIndexFixing(Index1Y,$H35,TRUE,_xll.ohTrigger(RecalcTrigger,Trigger1Y)),NA())</f>
        <v>1.3093133164819169E-2</v>
      </c>
      <c r="Q35" s="52">
        <f>IFERROR(_xll.qlIndexFixing(ONIndex1Y,I35,TRUE,_xll.ohTrigger(RecalcTrigger,Trigger1Y)),NA())</f>
        <v>1.401553988970683E-2</v>
      </c>
    </row>
    <row r="36" spans="2:17" x14ac:dyDescent="0.2">
      <c r="B36" s="46" t="s">
        <v>20</v>
      </c>
      <c r="D36" s="49">
        <f>_xll.qlCalendarAdvance(LocalCalendar,$D35,B36,"f",FALSE)</f>
        <v>42615</v>
      </c>
      <c r="E36" s="49">
        <f>_xll.qlInterestRateIndexValueDate(IndexON,D36)</f>
        <v>42615</v>
      </c>
      <c r="F36" s="52">
        <f>IFERROR(_xll.qlIndexFixing(IndexON,D36,TRUE,_xll.ohTrigger(RecalcTrigger,TriggerON)),NA())</f>
        <v>3.9254301703350869E-3</v>
      </c>
      <c r="H36" s="49">
        <f>_xll.qlCalendarAdvance(IborCalendar,$H35,B36,"f",FALSE)</f>
        <v>42618</v>
      </c>
      <c r="I36" s="49">
        <f>_xll.qlInterestRateIndexValueDate(Index1M,$H36)</f>
        <v>42620</v>
      </c>
      <c r="J36" s="52">
        <f>IFERROR(_xll.qlIndexFixing(Index1M,$H36,TRUE,_xll.ohTrigger(RecalcTrigger,Trigger1M)),NA())</f>
        <v>5.2330041680113126E-3</v>
      </c>
      <c r="K36" s="52">
        <f>IFERROR(_xll.qlIndexFixing(ONIndex1M,I36,TRUE,_xll.ohTrigger(RecalcTrigger,Trigger1M)),NA())</f>
        <v>5.0447232668826558E-3</v>
      </c>
      <c r="L36" s="52">
        <f>IFERROR(_xll.qlIndexFixing(Index3M,H36,TRUE,_xll.ohTrigger(RecalcTrigger,Trigger3M)),NA())</f>
        <v>7.637410816113261E-3</v>
      </c>
      <c r="M36" s="52">
        <f>IFERROR(_xll.qlIndexFixing(ONIndex3M,I36,TRUE,_xll.ohTrigger(RecalcTrigger,Trigger3M)),NA())</f>
        <v>6.8907007611063165E-3</v>
      </c>
      <c r="N36" s="52">
        <f>IFERROR(_xll.qlIndexFixing(Index6M,$H36,TRUE,_xll.ohTrigger(RecalcTrigger,Trigger6M)),NA())</f>
        <v>1.0711974138864192E-2</v>
      </c>
      <c r="O36" s="52">
        <f>IFERROR(_xll.qlIndexFixing(ONIndex6M,I36,TRUE,_xll.ohTrigger(RecalcTrigger,Trigger6M)),NA())</f>
        <v>9.4258316759798788E-3</v>
      </c>
      <c r="P36" s="52">
        <f>IFERROR(_xll.qlIndexFixing(Index1Y,$H36,TRUE,_xll.ohTrigger(RecalcTrigger,Trigger1Y)),NA())</f>
        <v>1.3080865015600251E-2</v>
      </c>
      <c r="Q36" s="52">
        <f>IFERROR(_xll.qlIndexFixing(ONIndex1Y,I36,TRUE,_xll.ohTrigger(RecalcTrigger,Trigger1Y)),NA())</f>
        <v>1.4012854767342375E-2</v>
      </c>
    </row>
    <row r="37" spans="2:17" x14ac:dyDescent="0.2">
      <c r="B37" s="46" t="s">
        <v>20</v>
      </c>
      <c r="D37" s="49">
        <f>_xll.qlCalendarAdvance(LocalCalendar,$D36,B37,"f",FALSE)</f>
        <v>42619</v>
      </c>
      <c r="E37" s="49">
        <f>_xll.qlInterestRateIndexValueDate(IndexON,D37)</f>
        <v>42619</v>
      </c>
      <c r="F37" s="52">
        <f>IFERROR(_xll.qlIndexFixing(IndexON,D37,TRUE,_xll.ohTrigger(RecalcTrigger,TriggerON)),NA())</f>
        <v>3.9542258534730479E-3</v>
      </c>
      <c r="H37" s="49">
        <f>_xll.qlCalendarAdvance(IborCalendar,$H36,B37,"f",FALSE)</f>
        <v>42619</v>
      </c>
      <c r="I37" s="49">
        <f>_xll.qlInterestRateIndexValueDate(Index1M,$H37)</f>
        <v>42621</v>
      </c>
      <c r="J37" s="52">
        <f>IFERROR(_xll.qlIndexFixing(Index1M,$H37,TRUE,_xll.ohTrigger(RecalcTrigger,Trigger1M)),NA())</f>
        <v>5.2651971593514254E-3</v>
      </c>
      <c r="K37" s="52">
        <f>IFERROR(_xll.qlIndexFixing(ONIndex1M,I37,TRUE,_xll.ohTrigger(RecalcTrigger,Trigger1M)),NA())</f>
        <v>5.0577178267907641E-3</v>
      </c>
      <c r="L37" s="52">
        <f>IFERROR(_xll.qlIndexFixing(Index3M,H37,TRUE,_xll.ohTrigger(RecalcTrigger,Trigger3M)),NA())</f>
        <v>7.6478598419846252E-3</v>
      </c>
      <c r="M37" s="52">
        <f>IFERROR(_xll.qlIndexFixing(ONIndex3M,I37,TRUE,_xll.ohTrigger(RecalcTrigger,Trigger3M)),NA())</f>
        <v>6.9089046953063615E-3</v>
      </c>
      <c r="N37" s="52">
        <f>IFERROR(_xll.qlIndexFixing(Index6M,$H37,TRUE,_xll.ohTrigger(RecalcTrigger,Trigger6M)),NA())</f>
        <v>1.0717880467324317E-2</v>
      </c>
      <c r="O37" s="52">
        <f>IFERROR(_xll.qlIndexFixing(ONIndex6M,I37,TRUE,_xll.ohTrigger(RecalcTrigger,Trigger6M)),NA())</f>
        <v>9.4582821198319067E-3</v>
      </c>
      <c r="P37" s="52">
        <f>IFERROR(_xll.qlIndexFixing(Index1Y,$H37,TRUE,_xll.ohTrigger(RecalcTrigger,Trigger1Y)),NA())</f>
        <v>1.3068371997247388E-2</v>
      </c>
      <c r="Q37" s="52">
        <f>IFERROR(_xll.qlIndexFixing(ONIndex1Y,I37,TRUE,_xll.ohTrigger(RecalcTrigger,Trigger1Y)),NA())</f>
        <v>1.4011140040581793E-2</v>
      </c>
    </row>
    <row r="38" spans="2:17" x14ac:dyDescent="0.2">
      <c r="B38" s="46" t="s">
        <v>20</v>
      </c>
      <c r="D38" s="49">
        <f>_xll.qlCalendarAdvance(LocalCalendar,$D37,B38,"f",FALSE)</f>
        <v>42620</v>
      </c>
      <c r="E38" s="49">
        <f>_xll.qlInterestRateIndexValueDate(IndexON,D38)</f>
        <v>42620</v>
      </c>
      <c r="F38" s="52">
        <f>IFERROR(_xll.qlIndexFixing(IndexON,D38,TRUE,_xll.ohTrigger(RecalcTrigger,TriggerON)),NA())</f>
        <v>3.966958393775144E-3</v>
      </c>
      <c r="H38" s="49">
        <f>_xll.qlCalendarAdvance(IborCalendar,$H37,B38,"f",FALSE)</f>
        <v>42620</v>
      </c>
      <c r="I38" s="49">
        <f>_xll.qlInterestRateIndexValueDate(Index1M,$H38)</f>
        <v>42622</v>
      </c>
      <c r="J38" s="52">
        <f>IFERROR(_xll.qlIndexFixing(Index1M,$H38,TRUE,_xll.ohTrigger(RecalcTrigger,Trigger1M)),NA())</f>
        <v>5.2716068265498683E-3</v>
      </c>
      <c r="K38" s="52">
        <f>IFERROR(_xll.qlIndexFixing(ONIndex1M,I38,TRUE,_xll.ohTrigger(RecalcTrigger,Trigger1M)),NA())</f>
        <v>5.0837481227361536E-3</v>
      </c>
      <c r="L38" s="52">
        <f>IFERROR(_xll.qlIndexFixing(Index3M,H38,TRUE,_xll.ohTrigger(RecalcTrigger,Trigger3M)),NA())</f>
        <v>7.6581792970210486E-3</v>
      </c>
      <c r="M38" s="52">
        <f>IFERROR(_xll.qlIndexFixing(ONIndex3M,I38,TRUE,_xll.ohTrigger(RecalcTrigger,Trigger3M)),NA())</f>
        <v>6.9471234601259368E-3</v>
      </c>
      <c r="N38" s="52">
        <f>IFERROR(_xll.qlIndexFixing(Index6M,$H38,TRUE,_xll.ohTrigger(RecalcTrigger,Trigger6M)),NA())</f>
        <v>1.0723634631247562E-2</v>
      </c>
      <c r="O38" s="52">
        <f>IFERROR(_xll.qlIndexFixing(ONIndex6M,I38,TRUE,_xll.ohTrigger(RecalcTrigger,Trigger6M)),NA())</f>
        <v>9.5244849778808316E-3</v>
      </c>
      <c r="P38" s="52">
        <f>IFERROR(_xll.qlIndexFixing(Index1Y,$H38,TRUE,_xll.ohTrigger(RecalcTrigger,Trigger1Y)),NA())</f>
        <v>1.3035902243739697E-2</v>
      </c>
      <c r="Q38" s="52">
        <f>IFERROR(_xll.qlIndexFixing(ONIndex1Y,I38,TRUE,_xll.ohTrigger(RecalcTrigger,Trigger1Y)),NA())</f>
        <v>1.4011490542076288E-2</v>
      </c>
    </row>
    <row r="39" spans="2:17" x14ac:dyDescent="0.2">
      <c r="B39" s="46" t="s">
        <v>20</v>
      </c>
      <c r="D39" s="49">
        <f>_xll.qlCalendarAdvance(LocalCalendar,$D38,B39,"f",FALSE)</f>
        <v>42621</v>
      </c>
      <c r="E39" s="49">
        <f>_xll.qlInterestRateIndexValueDate(IndexON,D39)</f>
        <v>42621</v>
      </c>
      <c r="F39" s="52">
        <f>IFERROR(_xll.qlIndexFixing(IndexON,D39,TRUE,_xll.ohTrigger(RecalcTrigger,TriggerON)),NA())</f>
        <v>3.9802852270920397E-3</v>
      </c>
      <c r="H39" s="49">
        <f>_xll.qlCalendarAdvance(IborCalendar,$H38,B39,"f",FALSE)</f>
        <v>42621</v>
      </c>
      <c r="I39" s="49">
        <f>_xll.qlInterestRateIndexValueDate(Index1M,$H39)</f>
        <v>42625</v>
      </c>
      <c r="J39" s="52">
        <f>IFERROR(_xll.qlIndexFixing(Index1M,$H39,TRUE,_xll.ohTrigger(RecalcTrigger,Trigger1M)),NA())</f>
        <v>5.2972465449547812E-3</v>
      </c>
      <c r="K39" s="52">
        <f>IFERROR(_xll.qlIndexFixing(ONIndex1M,I39,TRUE,_xll.ohTrigger(RecalcTrigger,Trigger1M)),NA())</f>
        <v>5.1096042293252708E-3</v>
      </c>
      <c r="L39" s="52">
        <f>IFERROR(_xll.qlIndexFixing(Index3M,H39,TRUE,_xll.ohTrigger(RecalcTrigger,Trigger3M)),NA())</f>
        <v>7.6883996904535843E-3</v>
      </c>
      <c r="M39" s="52">
        <f>IFERROR(_xll.qlIndexFixing(ONIndex3M,I39,TRUE,_xll.ohTrigger(RecalcTrigger,Trigger3M)),NA())</f>
        <v>6.9867509480303625E-3</v>
      </c>
      <c r="N39" s="52">
        <f>IFERROR(_xll.qlIndexFixing(Index6M,$H39,TRUE,_xll.ohTrigger(RecalcTrigger,Trigger6M)),NA())</f>
        <v>1.0739310674247037E-2</v>
      </c>
      <c r="O39" s="52">
        <f>IFERROR(_xll.qlIndexFixing(ONIndex6M,I39,TRUE,_xll.ohTrigger(RecalcTrigger,Trigger6M)),NA())</f>
        <v>9.5912338779946538E-3</v>
      </c>
      <c r="P39" s="52">
        <f>IFERROR(_xll.qlIndexFixing(Index1Y,$H39,TRUE,_xll.ohTrigger(RecalcTrigger,Trigger1Y)),NA())</f>
        <v>1.3016156279853664E-2</v>
      </c>
      <c r="Q39" s="52">
        <f>IFERROR(_xll.qlIndexFixing(ONIndex1Y,I39,TRUE,_xll.ohTrigger(RecalcTrigger,Trigger1Y)),NA())</f>
        <v>1.4013985089258441E-2</v>
      </c>
    </row>
    <row r="40" spans="2:17" x14ac:dyDescent="0.2">
      <c r="B40" s="46" t="s">
        <v>20</v>
      </c>
      <c r="D40" s="49">
        <f>_xll.qlCalendarAdvance(LocalCalendar,$D39,B40,"f",FALSE)</f>
        <v>42622</v>
      </c>
      <c r="E40" s="49">
        <f>_xll.qlInterestRateIndexValueDate(IndexON,D40)</f>
        <v>42622</v>
      </c>
      <c r="F40" s="52">
        <f>IFERROR(_xll.qlIndexFixing(IndexON,D40,TRUE,_xll.ohTrigger(RecalcTrigger,TriggerON)),NA())</f>
        <v>4.00896451430377E-3</v>
      </c>
      <c r="H40" s="49">
        <f>_xll.qlCalendarAdvance(IborCalendar,$H39,B40,"f",FALSE)</f>
        <v>42622</v>
      </c>
      <c r="I40" s="49">
        <f>_xll.qlInterestRateIndexValueDate(Index1M,$H40)</f>
        <v>42626</v>
      </c>
      <c r="J40" s="52">
        <f>IFERROR(_xll.qlIndexFixing(Index1M,$H40,TRUE,_xll.ohTrigger(RecalcTrigger,Trigger1M)),NA())</f>
        <v>5.3100674971906514E-3</v>
      </c>
      <c r="K40" s="52">
        <f>IFERROR(_xll.qlIndexFixing(ONIndex1M,I40,TRUE,_xll.ohTrigger(RecalcTrigger,Trigger1M)),NA())</f>
        <v>5.1225528706044798E-3</v>
      </c>
      <c r="L40" s="52">
        <f>IFERROR(_xll.qlIndexFixing(Index3M,H40,TRUE,_xll.ohTrigger(RecalcTrigger,Trigger3M)),NA())</f>
        <v>7.6982403157422876E-3</v>
      </c>
      <c r="M40" s="52">
        <f>IFERROR(_xll.qlIndexFixing(ONIndex3M,I40,TRUE,_xll.ohTrigger(RecalcTrigger,Trigger3M)),NA())</f>
        <v>7.0074701407119022E-3</v>
      </c>
      <c r="N40" s="52">
        <f>IFERROR(_xll.qlIndexFixing(Index6M,$H40,TRUE,_xll.ohTrigger(RecalcTrigger,Trigger6M)),NA())</f>
        <v>1.0745367358495874E-2</v>
      </c>
      <c r="O40" s="52">
        <f>IFERROR(_xll.qlIndexFixing(ONIndex6M,I40,TRUE,_xll.ohTrigger(RecalcTrigger,Trigger6M)),NA())</f>
        <v>9.6252593136636477E-3</v>
      </c>
      <c r="P40" s="52">
        <f>IFERROR(_xll.qlIndexFixing(Index1Y,$H40,TRUE,_xll.ohTrigger(RecalcTrigger,Trigger1Y)),NA())</f>
        <v>1.3002542702560916E-2</v>
      </c>
      <c r="Q40" s="52">
        <f>IFERROR(_xll.qlIndexFixing(ONIndex1Y,I40,TRUE,_xll.ohTrigger(RecalcTrigger,Trigger1Y)),NA())</f>
        <v>1.4017122340517219E-2</v>
      </c>
    </row>
    <row r="41" spans="2:17" x14ac:dyDescent="0.2">
      <c r="B41" s="46" t="s">
        <v>20</v>
      </c>
      <c r="D41" s="49">
        <f>_xll.qlCalendarAdvance(LocalCalendar,$D40,B41,"f",FALSE)</f>
        <v>42625</v>
      </c>
      <c r="E41" s="49">
        <f>_xll.qlInterestRateIndexValueDate(IndexON,D41)</f>
        <v>42625</v>
      </c>
      <c r="F41" s="52">
        <f>IFERROR(_xll.qlIndexFixing(IndexON,D41,TRUE,_xll.ohTrigger(RecalcTrigger,TriggerON)),NA())</f>
        <v>4.0395354935451877E-3</v>
      </c>
      <c r="H41" s="49">
        <f>_xll.qlCalendarAdvance(IborCalendar,$H40,B41,"f",FALSE)</f>
        <v>42625</v>
      </c>
      <c r="I41" s="49">
        <f>_xll.qlInterestRateIndexValueDate(Index1M,$H41)</f>
        <v>42627</v>
      </c>
      <c r="J41" s="52">
        <f>IFERROR(_xll.qlIndexFixing(Index1M,$H41,TRUE,_xll.ohTrigger(RecalcTrigger,Trigger1M)),NA())</f>
        <v>5.3228792749733245E-3</v>
      </c>
      <c r="K41" s="52">
        <f>IFERROR(_xll.qlIndexFixing(ONIndex1M,I41,TRUE,_xll.ohTrigger(RecalcTrigger,Trigger1M)),NA())</f>
        <v>5.1354923281898834E-3</v>
      </c>
      <c r="L41" s="52">
        <f>IFERROR(_xll.qlIndexFixing(Index3M,H41,TRUE,_xll.ohTrigger(RecalcTrigger,Trigger3M)),NA())</f>
        <v>7.7079710972468123E-3</v>
      </c>
      <c r="M41" s="52">
        <f>IFERROR(_xll.qlIndexFixing(ONIndex3M,I41,TRUE,_xll.ohTrigger(RecalcTrigger,Trigger3M)),NA())</f>
        <v>7.0286923852336258E-3</v>
      </c>
      <c r="N41" s="52">
        <f>IFERROR(_xll.qlIndexFixing(Index6M,$H41,TRUE,_xll.ohTrigger(RecalcTrigger,Trigger6M)),NA())</f>
        <v>1.0750538988790711E-2</v>
      </c>
      <c r="O41" s="52">
        <f>IFERROR(_xll.qlIndexFixing(ONIndex6M,I41,TRUE,_xll.ohTrigger(RecalcTrigger,Trigger6M)),NA())</f>
        <v>9.659599748079728E-3</v>
      </c>
      <c r="P41" s="52">
        <f>IFERROR(_xll.qlIndexFixing(Index1Y,$H41,TRUE,_xll.ohTrigger(RecalcTrigger,Trigger1Y)),NA())</f>
        <v>1.2988705771792619E-2</v>
      </c>
      <c r="Q41" s="52">
        <f>IFERROR(_xll.qlIndexFixing(ONIndex1Y,I41,TRUE,_xll.ohTrigger(RecalcTrigger,Trigger1Y)),NA())</f>
        <v>1.4021229987219996E-2</v>
      </c>
    </row>
    <row r="42" spans="2:17" x14ac:dyDescent="0.2">
      <c r="B42" s="46" t="s">
        <v>20</v>
      </c>
      <c r="D42" s="49">
        <f>_xll.qlCalendarAdvance(LocalCalendar,$D41,B42,"f",FALSE)</f>
        <v>42626</v>
      </c>
      <c r="E42" s="49">
        <f>_xll.qlInterestRateIndexValueDate(IndexON,D42)</f>
        <v>42626</v>
      </c>
      <c r="F42" s="52">
        <f>IFERROR(_xll.qlIndexFixing(IndexON,D42,TRUE,_xll.ohTrigger(RecalcTrigger,TriggerON)),NA())</f>
        <v>4.0558337936946742E-3</v>
      </c>
      <c r="H42" s="49">
        <f>_xll.qlCalendarAdvance(IborCalendar,$H41,B42,"f",FALSE)</f>
        <v>42626</v>
      </c>
      <c r="I42" s="49">
        <f>_xll.qlInterestRateIndexValueDate(Index1M,$H42)</f>
        <v>42628</v>
      </c>
      <c r="J42" s="52">
        <f>IFERROR(_xll.qlIndexFixing(Index1M,$H42,TRUE,_xll.ohTrigger(RecalcTrigger,Trigger1M)),NA())</f>
        <v>5.348507284086701E-3</v>
      </c>
      <c r="K42" s="52">
        <f>IFERROR(_xll.qlIndexFixing(ONIndex1M,I42,TRUE,_xll.ohTrigger(RecalcTrigger,Trigger1M)),NA())</f>
        <v>5.1484226020015456E-3</v>
      </c>
      <c r="L42" s="52">
        <f>IFERROR(_xll.qlIndexFixing(Index3M,H42,TRUE,_xll.ohTrigger(RecalcTrigger,Trigger3M)),NA())</f>
        <v>7.717595980527521E-3</v>
      </c>
      <c r="M42" s="52">
        <f>IFERROR(_xll.qlIndexFixing(ONIndex3M,I42,TRUE,_xll.ohTrigger(RecalcTrigger,Trigger3M)),NA())</f>
        <v>7.0504176817554054E-3</v>
      </c>
      <c r="N42" s="52">
        <f>IFERROR(_xll.qlIndexFixing(Index6M,$H42,TRUE,_xll.ohTrigger(RecalcTrigger,Trigger6M)),NA())</f>
        <v>1.0755629771221896E-2</v>
      </c>
      <c r="O42" s="52">
        <f>IFERROR(_xll.qlIndexFixing(ONIndex6M,I42,TRUE,_xll.ohTrigger(RecalcTrigger,Trigger6M)),NA())</f>
        <v>9.6942551810830224E-3</v>
      </c>
      <c r="P42" s="52">
        <f>IFERROR(_xll.qlIndexFixing(Index1Y,$H42,TRUE,_xll.ohTrigger(RecalcTrigger,Trigger1Y)),NA())</f>
        <v>1.2974645740638814E-2</v>
      </c>
      <c r="Q42" s="52">
        <f>IFERROR(_xll.qlIndexFixing(ONIndex1Y,I42,TRUE,_xll.ohTrigger(RecalcTrigger,Trigger1Y)),NA())</f>
        <v>1.4026308029766454E-2</v>
      </c>
    </row>
    <row r="43" spans="2:17" x14ac:dyDescent="0.2">
      <c r="B43" s="46" t="s">
        <v>20</v>
      </c>
      <c r="D43" s="49">
        <f>_xll.qlCalendarAdvance(LocalCalendar,$D42,B43,"f",FALSE)</f>
        <v>42627</v>
      </c>
      <c r="E43" s="49">
        <f>_xll.qlInterestRateIndexValueDate(IndexON,D43)</f>
        <v>42627</v>
      </c>
      <c r="F43" s="52">
        <f>IFERROR(_xll.qlIndexFixing(IndexON,D43,TRUE,_xll.ohTrigger(RecalcTrigger,TriggerON)),NA())</f>
        <v>4.0727263874984487E-3</v>
      </c>
      <c r="H43" s="49">
        <f>_xll.qlCalendarAdvance(IborCalendar,$H42,B43,"f",FALSE)</f>
        <v>42627</v>
      </c>
      <c r="I43" s="49">
        <f>_xll.qlInterestRateIndexValueDate(Index1M,$H43)</f>
        <v>42629</v>
      </c>
      <c r="J43" s="52">
        <f>IFERROR(_xll.qlIndexFixing(Index1M,$H43,TRUE,_xll.ohTrigger(RecalcTrigger,Trigger1M)),NA())</f>
        <v>5.3548850475260866E-3</v>
      </c>
      <c r="K43" s="52">
        <f>IFERROR(_xll.qlIndexFixing(ONIndex1M,I43,TRUE,_xll.ohTrigger(RecalcTrigger,Trigger1M)),NA())</f>
        <v>5.1743269065163133E-3</v>
      </c>
      <c r="L43" s="52">
        <f>IFERROR(_xll.qlIndexFixing(Index3M,H43,TRUE,_xll.ohTrigger(RecalcTrigger,Trigger3M)),NA())</f>
        <v>7.7271189111886964E-3</v>
      </c>
      <c r="M43" s="52">
        <f>IFERROR(_xll.qlIndexFixing(ONIndex3M,I43,TRUE,_xll.ohTrigger(RecalcTrigger,Trigger3M)),NA())</f>
        <v>7.0956849679948419E-3</v>
      </c>
      <c r="N43" s="52">
        <f>IFERROR(_xll.qlIndexFixing(Index6M,$H43,TRUE,_xll.ohTrigger(RecalcTrigger,Trigger6M)),NA())</f>
        <v>1.076065159239737E-2</v>
      </c>
      <c r="O43" s="52">
        <f>IFERROR(_xll.qlIndexFixing(ONIndex6M,I43,TRUE,_xll.ohTrigger(RecalcTrigger,Trigger6M)),NA())</f>
        <v>9.7648808994232894E-3</v>
      </c>
      <c r="P43" s="52">
        <f>IFERROR(_xll.qlIndexFixing(Index1Y,$H43,TRUE,_xll.ohTrigger(RecalcTrigger,Trigger1Y)),NA())</f>
        <v>1.2938154285930028E-2</v>
      </c>
      <c r="Q43" s="52">
        <f>IFERROR(_xll.qlIndexFixing(ONIndex1Y,I43,TRUE,_xll.ohTrigger(RecalcTrigger,Trigger1Y)),NA())</f>
        <v>1.4040246310775828E-2</v>
      </c>
    </row>
    <row r="44" spans="2:17" x14ac:dyDescent="0.2">
      <c r="B44" s="46" t="s">
        <v>20</v>
      </c>
      <c r="D44" s="49">
        <f>_xll.qlCalendarAdvance(LocalCalendar,$D43,B44,"f",FALSE)</f>
        <v>42628</v>
      </c>
      <c r="E44" s="49">
        <f>_xll.qlInterestRateIndexValueDate(IndexON,D44)</f>
        <v>42628</v>
      </c>
      <c r="F44" s="52">
        <f>IFERROR(_xll.qlIndexFixing(IndexON,D44,TRUE,_xll.ohTrigger(RecalcTrigger,TriggerON)),NA())</f>
        <v>4.0902132748765752E-3</v>
      </c>
      <c r="H44" s="49">
        <f>_xll.qlCalendarAdvance(IborCalendar,$H43,B44,"f",FALSE)</f>
        <v>42628</v>
      </c>
      <c r="I44" s="49">
        <f>_xll.qlInterestRateIndexValueDate(Index1M,$H44)</f>
        <v>42632</v>
      </c>
      <c r="J44" s="52">
        <f>IFERROR(_xll.qlIndexFixing(Index1M,$H44,TRUE,_xll.ohTrigger(RecalcTrigger,Trigger1M)),NA())</f>
        <v>5.3868005460628865E-3</v>
      </c>
      <c r="K44" s="52">
        <f>IFERROR(_xll.qlIndexFixing(ONIndex1M,I44,TRUE,_xll.ohTrigger(RecalcTrigger,Trigger1M)),NA())</f>
        <v>5.2000518599104595E-3</v>
      </c>
      <c r="L44" s="52">
        <f>IFERROR(_xll.qlIndexFixing(Index3M,H44,TRUE,_xll.ohTrigger(RecalcTrigger,Trigger3M)),NA())</f>
        <v>7.7551154442093671E-3</v>
      </c>
      <c r="M44" s="52">
        <f>IFERROR(_xll.qlIndexFixing(ONIndex3M,I44,TRUE,_xll.ohTrigger(RecalcTrigger,Trigger3M)),NA())</f>
        <v>7.1423493900812929E-3</v>
      </c>
      <c r="N44" s="52">
        <f>IFERROR(_xll.qlIndexFixing(Index6M,$H44,TRUE,_xll.ohTrigger(RecalcTrigger,Trigger6M)),NA())</f>
        <v>1.0775391682629833E-2</v>
      </c>
      <c r="O44" s="52">
        <f>IFERROR(_xll.qlIndexFixing(ONIndex6M,I44,TRUE,_xll.ohTrigger(RecalcTrigger,Trigger6M)),NA())</f>
        <v>9.8360269024055924E-3</v>
      </c>
      <c r="P44" s="52">
        <f>IFERROR(_xll.qlIndexFixing(Index1Y,$H44,TRUE,_xll.ohTrigger(RecalcTrigger,Trigger1Y)),NA())</f>
        <v>1.2916179678717334E-2</v>
      </c>
      <c r="Q44" s="52">
        <f>IFERROR(_xll.qlIndexFixing(ONIndex1Y,I44,TRUE,_xll.ohTrigger(RecalcTrigger,Trigger1Y)),NA())</f>
        <v>1.405632415734992E-2</v>
      </c>
    </row>
    <row r="45" spans="2:17" x14ac:dyDescent="0.2">
      <c r="B45" s="46" t="s">
        <v>20</v>
      </c>
      <c r="D45" s="49">
        <f>_xll.qlCalendarAdvance(LocalCalendar,$D44,B45,"f",FALSE)</f>
        <v>42629</v>
      </c>
      <c r="E45" s="49">
        <f>_xll.qlInterestRateIndexValueDate(IndexON,D45)</f>
        <v>42629</v>
      </c>
      <c r="F45" s="52">
        <f>IFERROR(_xll.qlIndexFixing(IndexON,D45,TRUE,_xll.ohTrigger(RecalcTrigger,TriggerON)),NA())</f>
        <v>4.1272153442051263E-3</v>
      </c>
      <c r="H45" s="49">
        <f>_xll.qlCalendarAdvance(IborCalendar,$H44,B45,"f",FALSE)</f>
        <v>42629</v>
      </c>
      <c r="I45" s="49">
        <f>_xll.qlInterestRateIndexValueDate(Index1M,$H45)</f>
        <v>42633</v>
      </c>
      <c r="J45" s="52">
        <f>IFERROR(_xll.qlIndexFixing(Index1M,$H45,TRUE,_xll.ohTrigger(RecalcTrigger,Trigger1M)),NA())</f>
        <v>5.399557276510869E-3</v>
      </c>
      <c r="K45" s="52">
        <f>IFERROR(_xll.qlIndexFixing(ONIndex1M,I45,TRUE,_xll.ohTrigger(RecalcTrigger,Trigger1M)),NA())</f>
        <v>5.2129362150132863E-3</v>
      </c>
      <c r="L45" s="52">
        <f>IFERROR(_xll.qlIndexFixing(Index3M,H45,TRUE,_xll.ohTrigger(RecalcTrigger,Trigger3M)),NA())</f>
        <v>7.764270021364603E-3</v>
      </c>
      <c r="M45" s="52">
        <f>IFERROR(_xll.qlIndexFixing(ONIndex3M,I45,TRUE,_xll.ohTrigger(RecalcTrigger,Trigger3M)),NA())</f>
        <v>7.1665899482020734E-3</v>
      </c>
      <c r="N45" s="52">
        <f>IFERROR(_xll.qlIndexFixing(Index6M,$H45,TRUE,_xll.ohTrigger(RecalcTrigger,Trigger6M)),NA())</f>
        <v>1.0780287001091715E-2</v>
      </c>
      <c r="O45" s="52">
        <f>IFERROR(_xll.qlIndexFixing(ONIndex6M,I45,TRUE,_xll.ohTrigger(RecalcTrigger,Trigger6M)),NA())</f>
        <v>9.8722573304232952E-3</v>
      </c>
      <c r="P45" s="52">
        <f>IFERROR(_xll.qlIndexFixing(Index1Y,$H45,TRUE,_xll.ohTrigger(RecalcTrigger,Trigger1Y)),NA())</f>
        <v>1.2901007946724746E-2</v>
      </c>
      <c r="Q45" s="52">
        <f>IFERROR(_xll.qlIndexFixing(ONIndex1Y,I45,TRUE,_xll.ohTrigger(RecalcTrigger,Trigger1Y)),NA())</f>
        <v>1.4066254179034843E-2</v>
      </c>
    </row>
    <row r="46" spans="2:17" x14ac:dyDescent="0.2">
      <c r="B46" s="46" t="s">
        <v>20</v>
      </c>
      <c r="D46" s="49">
        <f>_xll.qlCalendarAdvance(LocalCalendar,$D45,B46,"f",FALSE)</f>
        <v>42632</v>
      </c>
      <c r="E46" s="49">
        <f>_xll.qlInterestRateIndexValueDate(IndexON,D46)</f>
        <v>42632</v>
      </c>
      <c r="F46" s="52">
        <f>IFERROR(_xll.qlIndexFixing(IndexON,D46,TRUE,_xll.ohTrigger(RecalcTrigger,TriggerON)),NA())</f>
        <v>4.1661037629303621E-3</v>
      </c>
      <c r="H46" s="49">
        <f>_xll.qlCalendarAdvance(IborCalendar,$H45,B46,"f",FALSE)</f>
        <v>42632</v>
      </c>
      <c r="I46" s="49">
        <f>_xll.qlInterestRateIndexValueDate(Index1M,$H46)</f>
        <v>42634</v>
      </c>
      <c r="J46" s="52">
        <f>IFERROR(_xll.qlIndexFixing(Index1M,$H46,TRUE,_xll.ohTrigger(RecalcTrigger,Trigger1M)),NA())</f>
        <v>5.4123048323004852E-3</v>
      </c>
      <c r="K46" s="52">
        <f>IFERROR(_xll.qlIndexFixing(ONIndex1M,I46,TRUE,_xll.ohTrigger(RecalcTrigger,Trigger1M)),NA())</f>
        <v>5.2258113864223077E-3</v>
      </c>
      <c r="L46" s="52">
        <f>IFERROR(_xll.qlIndexFixing(Index3M,H46,TRUE,_xll.ohTrigger(RecalcTrigger,Trigger3M)),NA())</f>
        <v>7.7733423746016153E-3</v>
      </c>
      <c r="M46" s="52">
        <f>IFERROR(_xll.qlIndexFixing(ONIndex3M,I46,TRUE,_xll.ohTrigger(RecalcTrigger,Trigger3M)),NA())</f>
        <v>7.1913335588824623E-3</v>
      </c>
      <c r="N46" s="52">
        <f>IFERROR(_xll.qlIndexFixing(Index6M,$H46,TRUE,_xll.ohTrigger(RecalcTrigger,Trigger6M)),NA())</f>
        <v>1.0785142319454325E-2</v>
      </c>
      <c r="O46" s="52">
        <f>IFERROR(_xll.qlIndexFixing(ONIndex6M,I46,TRUE,_xll.ohTrigger(RecalcTrigger,Trigger6M)),NA())</f>
        <v>9.9088027578275728E-3</v>
      </c>
      <c r="P46" s="52">
        <f>IFERROR(_xll.qlIndexFixing(Index1Y,$H46,TRUE,_xll.ohTrigger(RecalcTrigger,Trigger1Y)),NA())</f>
        <v>1.2885614635721238E-2</v>
      </c>
      <c r="Q46" s="52">
        <f>IFERROR(_xll.qlIndexFixing(ONIndex1Y,I46,TRUE,_xll.ohTrigger(RecalcTrigger,Trigger1Y)),NA())</f>
        <v>1.4077154596723318E-2</v>
      </c>
    </row>
    <row r="47" spans="2:17" x14ac:dyDescent="0.2">
      <c r="B47" s="46" t="s">
        <v>20</v>
      </c>
      <c r="D47" s="49">
        <f>_xll.qlCalendarAdvance(LocalCalendar,$D46,B47,"f",FALSE)</f>
        <v>42633</v>
      </c>
      <c r="E47" s="49">
        <f>_xll.qlInterestRateIndexValueDate(IndexON,D47)</f>
        <v>42633</v>
      </c>
      <c r="F47" s="52">
        <f>IFERROR(_xll.qlIndexFixing(IndexON,D47,TRUE,_xll.ohTrigger(RecalcTrigger,TriggerON)),NA())</f>
        <v>4.1865621200987135E-3</v>
      </c>
      <c r="H47" s="49">
        <f>_xll.qlCalendarAdvance(IborCalendar,$H46,B47,"f",FALSE)</f>
        <v>42633</v>
      </c>
      <c r="I47" s="49">
        <f>_xll.qlInterestRateIndexValueDate(Index1M,$H47)</f>
        <v>42635</v>
      </c>
      <c r="J47" s="52">
        <f>IFERROR(_xll.qlIndexFixing(Index1M,$H47,TRUE,_xll.ohTrigger(RecalcTrigger,Trigger1M)),NA())</f>
        <v>5.437807071373979E-3</v>
      </c>
      <c r="K47" s="52">
        <f>IFERROR(_xll.qlIndexFixing(ONIndex1M,I47,TRUE,_xll.ohTrigger(RecalcTrigger,Trigger1M)),NA())</f>
        <v>5.2386773739776515E-3</v>
      </c>
      <c r="L47" s="52">
        <f>IFERROR(_xll.qlIndexFixing(Index3M,H47,TRUE,_xll.ohTrigger(RecalcTrigger,Trigger3M)),NA())</f>
        <v>7.7823345532165222E-3</v>
      </c>
      <c r="M47" s="52">
        <f>IFERROR(_xll.qlIndexFixing(ONIndex3M,I47,TRUE,_xll.ohTrigger(RecalcTrigger,Trigger3M)),NA())</f>
        <v>7.2164448277067805E-3</v>
      </c>
      <c r="N47" s="52">
        <f>IFERROR(_xll.qlIndexFixing(Index6M,$H47,TRUE,_xll.ohTrigger(RecalcTrigger,Trigger6M)),NA())</f>
        <v>1.0789999998779632E-2</v>
      </c>
      <c r="O47" s="52">
        <f>IFERROR(_xll.qlIndexFixing(ONIndex6M,I47,TRUE,_xll.ohTrigger(RecalcTrigger,Trigger6M)),NA())</f>
        <v>9.9454313516655901E-3</v>
      </c>
      <c r="P47" s="52">
        <f>IFERROR(_xll.qlIndexFixing(Index1Y,$H47,TRUE,_xll.ohTrigger(RecalcTrigger,Trigger1Y)),NA())</f>
        <v>1.2869999999735936E-2</v>
      </c>
      <c r="Q47" s="52">
        <f>IFERROR(_xll.qlIndexFixing(ONIndex1Y,I47,TRUE,_xll.ohTrigger(RecalcTrigger,Trigger1Y)),NA())</f>
        <v>1.4088704099757265E-2</v>
      </c>
    </row>
    <row r="48" spans="2:17" x14ac:dyDescent="0.2">
      <c r="B48" s="46" t="s">
        <v>20</v>
      </c>
      <c r="D48" s="49">
        <f>_xll.qlCalendarAdvance(LocalCalendar,$D47,B48,"f",FALSE)</f>
        <v>42634</v>
      </c>
      <c r="E48" s="49">
        <f>_xll.qlInterestRateIndexValueDate(IndexON,D48)</f>
        <v>42634</v>
      </c>
      <c r="F48" s="52">
        <f>IFERROR(_xll.qlIndexFixing(IndexON,D48,TRUE,_xll.ohTrigger(RecalcTrigger,TriggerON)),NA())</f>
        <v>4.2076147714009693E-3</v>
      </c>
      <c r="H48" s="49">
        <f>_xll.qlCalendarAdvance(IborCalendar,$H47,B48,"f",FALSE)</f>
        <v>42634</v>
      </c>
      <c r="I48" s="49">
        <f>_xll.qlInterestRateIndexValueDate(Index1M,$H48)</f>
        <v>42636</v>
      </c>
      <c r="J48" s="52">
        <f>IFERROR(_xll.qlIndexFixing(Index1M,$H48,TRUE,_xll.ohTrigger(RecalcTrigger,Trigger1M)),NA())</f>
        <v>5.4441513873505808E-3</v>
      </c>
      <c r="K48" s="52">
        <f>IFERROR(_xll.qlIndexFixing(ONIndex1M,I48,TRUE,_xll.ohTrigger(RecalcTrigger,Trigger1M)),NA())</f>
        <v>5.2644557194625463E-3</v>
      </c>
      <c r="L48" s="52">
        <f>IFERROR(_xll.qlIndexFixing(Index3M,H48,TRUE,_xll.ohTrigger(RecalcTrigger,Trigger3M)),NA())</f>
        <v>7.7912425109646641E-3</v>
      </c>
      <c r="M48" s="52">
        <f>IFERROR(_xll.qlIndexFixing(ONIndex3M,I48,TRUE,_xll.ohTrigger(RecalcTrigger,Trigger3M)),NA())</f>
        <v>7.2660537533142389E-3</v>
      </c>
      <c r="N48" s="52">
        <f>IFERROR(_xll.qlIndexFixing(Index6M,$H48,TRUE,_xll.ohTrigger(RecalcTrigger,Trigger6M)),NA())</f>
        <v>1.079487004750017E-2</v>
      </c>
      <c r="O48" s="52">
        <f>IFERROR(_xll.qlIndexFixing(ONIndex6M,I48,TRUE,_xll.ohTrigger(RecalcTrigger,Trigger6M)),NA())</f>
        <v>1.001584418914625E-2</v>
      </c>
      <c r="P48" s="52">
        <f>IFERROR(_xll.qlIndexFixing(Index1Y,$H48,TRUE,_xll.ohTrigger(RecalcTrigger,Trigger1Y)),NA())</f>
        <v>1.2829990078228095E-2</v>
      </c>
      <c r="Q48" s="52">
        <f>IFERROR(_xll.qlIndexFixing(ONIndex1Y,I48,TRUE,_xll.ohTrigger(RecalcTrigger,Trigger1Y)),NA())</f>
        <v>1.4109807149278453E-2</v>
      </c>
    </row>
    <row r="49" spans="2:17" x14ac:dyDescent="0.2">
      <c r="B49" s="46" t="s">
        <v>20</v>
      </c>
      <c r="D49" s="49">
        <f>_xll.qlCalendarAdvance(LocalCalendar,$D48,B49,"f",FALSE)</f>
        <v>42635</v>
      </c>
      <c r="E49" s="49">
        <f>_xll.qlInterestRateIndexValueDate(IndexON,D49)</f>
        <v>42635</v>
      </c>
      <c r="F49" s="52">
        <f>IFERROR(_xll.qlIndexFixing(IndexON,D49,TRUE,_xll.ohTrigger(RecalcTrigger,TriggerON)),NA())</f>
        <v>4.2290176144987868E-3</v>
      </c>
      <c r="H49" s="49">
        <f>_xll.qlCalendarAdvance(IborCalendar,$H48,B49,"f",FALSE)</f>
        <v>42635</v>
      </c>
      <c r="I49" s="49">
        <f>_xll.qlInterestRateIndexValueDate(Index1M,$H49)</f>
        <v>42639</v>
      </c>
      <c r="J49" s="52">
        <f>IFERROR(_xll.qlIndexFixing(Index1M,$H49,TRUE,_xll.ohTrigger(RecalcTrigger,Trigger1M)),NA())</f>
        <v>5.4759026585138315E-3</v>
      </c>
      <c r="K49" s="52">
        <f>IFERROR(_xll.qlIndexFixing(ONIndex1M,I49,TRUE,_xll.ohTrigger(RecalcTrigger,Trigger1M)),NA())</f>
        <v>5.2900494871011006E-3</v>
      </c>
      <c r="L49" s="52">
        <f>IFERROR(_xll.qlIndexFixing(Index3M,H49,TRUE,_xll.ohTrigger(RecalcTrigger,Trigger3M)),NA())</f>
        <v>7.8239306338998265E-3</v>
      </c>
      <c r="M49" s="52">
        <f>IFERROR(_xll.qlIndexFixing(ONIndex3M,I49,TRUE,_xll.ohTrigger(RecalcTrigger,Trigger3M)),NA())</f>
        <v>7.3143383312501697E-3</v>
      </c>
      <c r="N49" s="52">
        <f>IFERROR(_xll.qlIndexFixing(Index6M,$H49,TRUE,_xll.ohTrigger(RecalcTrigger,Trigger6M)),NA())</f>
        <v>1.0810782069588845E-2</v>
      </c>
      <c r="O49" s="52">
        <f>IFERROR(_xll.qlIndexFixing(ONIndex6M,I49,TRUE,_xll.ohTrigger(RecalcTrigger,Trigger6M)),NA())</f>
        <v>1.0082113075124965E-2</v>
      </c>
      <c r="P49" s="52">
        <f>IFERROR(_xll.qlIndexFixing(Index1Y,$H49,TRUE,_xll.ohTrigger(RecalcTrigger,Trigger1Y)),NA())</f>
        <v>1.2805733887633826E-2</v>
      </c>
      <c r="Q49" s="52">
        <f>IFERROR(_xll.qlIndexFixing(ONIndex1Y,I49,TRUE,_xll.ohTrigger(RecalcTrigger,Trigger1Y)),NA())</f>
        <v>1.4126612673477368E-2</v>
      </c>
    </row>
    <row r="50" spans="2:17" x14ac:dyDescent="0.2">
      <c r="B50" s="46" t="s">
        <v>20</v>
      </c>
      <c r="D50" s="49">
        <f>_xll.qlCalendarAdvance(LocalCalendar,$D49,B50,"f",FALSE)</f>
        <v>42636</v>
      </c>
      <c r="E50" s="49">
        <f>_xll.qlInterestRateIndexValueDate(IndexON,D50)</f>
        <v>42636</v>
      </c>
      <c r="F50" s="52">
        <f>IFERROR(_xll.qlIndexFixing(IndexON,D50,TRUE,_xll.ohTrigger(RecalcTrigger,TriggerON)),NA())</f>
        <v>4.2694610691107471E-3</v>
      </c>
      <c r="H50" s="49">
        <f>_xll.qlCalendarAdvance(IborCalendar,$H49,B50,"f",FALSE)</f>
        <v>42636</v>
      </c>
      <c r="I50" s="49">
        <f>_xll.qlInterestRateIndexValueDate(Index1M,$H50)</f>
        <v>42640</v>
      </c>
      <c r="J50" s="52">
        <f>IFERROR(_xll.qlIndexFixing(Index1M,$H50,TRUE,_xll.ohTrigger(RecalcTrigger,Trigger1M)),NA())</f>
        <v>5.4885896276237744E-3</v>
      </c>
      <c r="K50" s="52">
        <f>IFERROR(_xll.qlIndexFixing(ONIndex1M,I50,TRUE,_xll.ohTrigger(RecalcTrigger,Trigger1M)),NA())</f>
        <v>5.3028695559476091E-3</v>
      </c>
      <c r="L50" s="52">
        <f>IFERROR(_xll.qlIndexFixing(Index3M,H50,TRUE,_xll.ohTrigger(RecalcTrigger,Trigger3M)),NA())</f>
        <v>7.8293106078154776E-3</v>
      </c>
      <c r="M50" s="52">
        <f>IFERROR(_xll.qlIndexFixing(ONIndex3M,I50,TRUE,_xll.ohTrigger(RecalcTrigger,Trigger3M)),NA())</f>
        <v>7.3380384193022508E-3</v>
      </c>
      <c r="N50" s="52">
        <f>IFERROR(_xll.qlIndexFixing(Index6M,$H50,TRUE,_xll.ohTrigger(RecalcTrigger,Trigger6M)),NA())</f>
        <v>1.0814504995520806E-2</v>
      </c>
      <c r="O50" s="52">
        <f>IFERROR(_xll.qlIndexFixing(ONIndex6M,I50,TRUE,_xll.ohTrigger(RecalcTrigger,Trigger6M)),NA())</f>
        <v>1.011359350866492E-2</v>
      </c>
      <c r="P50" s="52">
        <f>IFERROR(_xll.qlIndexFixing(Index1Y,$H50,TRUE,_xll.ohTrigger(RecalcTrigger,Trigger1Y)),NA())</f>
        <v>1.2789398247340211E-2</v>
      </c>
      <c r="Q50" s="52">
        <f>IFERROR(_xll.qlIndexFixing(ONIndex1Y,I50,TRUE,_xll.ohTrigger(RecalcTrigger,Trigger1Y)),NA())</f>
        <v>1.4133696146165775E-2</v>
      </c>
    </row>
    <row r="51" spans="2:17" x14ac:dyDescent="0.2">
      <c r="B51" s="46" t="s">
        <v>20</v>
      </c>
      <c r="D51" s="49">
        <f>_xll.qlCalendarAdvance(LocalCalendar,$D50,B51,"f",FALSE)</f>
        <v>42639</v>
      </c>
      <c r="E51" s="49">
        <f>_xll.qlInterestRateIndexValueDate(IndexON,D51)</f>
        <v>42639</v>
      </c>
      <c r="F51" s="52">
        <f>IFERROR(_xll.qlIndexFixing(IndexON,D51,TRUE,_xll.ohTrigger(RecalcTrigger,TriggerON)),NA())</f>
        <v>4.3069021878494596E-3</v>
      </c>
      <c r="H51" s="49">
        <f>_xll.qlCalendarAdvance(IborCalendar,$H50,B51,"f",FALSE)</f>
        <v>42639</v>
      </c>
      <c r="I51" s="49">
        <f>_xll.qlInterestRateIndexValueDate(Index1M,$H51)</f>
        <v>42641</v>
      </c>
      <c r="J51" s="52">
        <f>IFERROR(_xll.qlIndexFixing(Index1M,$H51,TRUE,_xll.ohTrigger(RecalcTrigger,Trigger1M)),NA())</f>
        <v>5.5012621752270618E-3</v>
      </c>
      <c r="K51" s="52">
        <f>IFERROR(_xll.qlIndexFixing(ONIndex1M,I51,TRUE,_xll.ohTrigger(RecalcTrigger,Trigger1M)),NA())</f>
        <v>5.3156804411003122E-3</v>
      </c>
      <c r="L51" s="52">
        <f>IFERROR(_xll.qlIndexFixing(Index3M,H51,TRUE,_xll.ohTrigger(RecalcTrigger,Trigger3M)),NA())</f>
        <v>7.834549508224169E-3</v>
      </c>
      <c r="M51" s="52">
        <f>IFERROR(_xll.qlIndexFixing(ONIndex3M,I51,TRUE,_xll.ohTrigger(RecalcTrigger,Trigger3M)),NA())</f>
        <v>7.3614291921408892E-3</v>
      </c>
      <c r="N51" s="52">
        <f>IFERROR(_xll.qlIndexFixing(Index6M,$H51,TRUE,_xll.ohTrigger(RecalcTrigger,Trigger6M)),NA())</f>
        <v>1.0819455488151442E-2</v>
      </c>
      <c r="O51" s="52">
        <f>IFERROR(_xll.qlIndexFixing(ONIndex6M,I51,TRUE,_xll.ohTrigger(RecalcTrigger,Trigger6M)),NA())</f>
        <v>1.0143997942595462E-2</v>
      </c>
      <c r="P51" s="52">
        <f>IFERROR(_xll.qlIndexFixing(Index1Y,$H51,TRUE,_xll.ohTrigger(RecalcTrigger,Trigger1Y)),NA())</f>
        <v>1.2773030569570364E-2</v>
      </c>
      <c r="Q51" s="52">
        <f>IFERROR(_xll.qlIndexFixing(ONIndex1Y,I51,TRUE,_xll.ohTrigger(RecalcTrigger,Trigger1Y)),NA())</f>
        <v>1.4139822150509573E-2</v>
      </c>
    </row>
    <row r="52" spans="2:17" x14ac:dyDescent="0.2">
      <c r="B52" s="46" t="s">
        <v>20</v>
      </c>
      <c r="D52" s="49">
        <f>_xll.qlCalendarAdvance(LocalCalendar,$D51,B52,"f",FALSE)</f>
        <v>42640</v>
      </c>
      <c r="E52" s="49">
        <f>_xll.qlInterestRateIndexValueDate(IndexON,D52)</f>
        <v>42640</v>
      </c>
      <c r="F52" s="52">
        <f>IFERROR(_xll.qlIndexFixing(IndexON,D52,TRUE,_xll.ohTrigger(RecalcTrigger,TriggerON)),NA())</f>
        <v>4.3241975282093392E-3</v>
      </c>
      <c r="H52" s="49">
        <f>_xll.qlCalendarAdvance(IborCalendar,$H51,B52,"f",FALSE)</f>
        <v>42640</v>
      </c>
      <c r="I52" s="49">
        <f>_xll.qlInterestRateIndexValueDate(Index1M,$H52)</f>
        <v>42642</v>
      </c>
      <c r="J52" s="52">
        <f>IFERROR(_xll.qlIndexFixing(Index1M,$H52,TRUE,_xll.ohTrigger(RecalcTrigger,Trigger1M)),NA())</f>
        <v>5.5265635945550562E-3</v>
      </c>
      <c r="K52" s="52">
        <f>IFERROR(_xll.qlIndexFixing(ONIndex1M,I52,TRUE,_xll.ohTrigger(RecalcTrigger,Trigger1M)),NA())</f>
        <v>5.3284821424792739E-3</v>
      </c>
      <c r="L52" s="52">
        <f>IFERROR(_xll.qlIndexFixing(Index3M,H52,TRUE,_xll.ohTrigger(RecalcTrigger,Trigger3M)),NA())</f>
        <v>7.8429749261786936E-3</v>
      </c>
      <c r="M52" s="52">
        <f>IFERROR(_xll.qlIndexFixing(ONIndex3M,I52,TRUE,_xll.ohTrigger(RecalcTrigger,Trigger3M)),NA())</f>
        <v>7.384510649686149E-3</v>
      </c>
      <c r="N52" s="52">
        <f>IFERROR(_xll.qlIndexFixing(Index6M,$H52,TRUE,_xll.ohTrigger(RecalcTrigger,Trigger6M)),NA())</f>
        <v>1.0824423909991575E-2</v>
      </c>
      <c r="O52" s="52">
        <f>IFERROR(_xll.qlIndexFixing(ONIndex6M,I52,TRUE,_xll.ohTrigger(RecalcTrigger,Trigger6M)),NA())</f>
        <v>1.0173326376836656E-2</v>
      </c>
      <c r="P52" s="52">
        <f>IFERROR(_xll.qlIndexFixing(Index1Y,$H52,TRUE,_xll.ohTrigger(RecalcTrigger,Trigger1Y)),NA())</f>
        <v>1.2756668653742234E-2</v>
      </c>
      <c r="Q52" s="52">
        <f>IFERROR(_xll.qlIndexFixing(ONIndex1Y,I52,TRUE,_xll.ohTrigger(RecalcTrigger,Trigger1Y)),NA())</f>
        <v>1.4144990686348891E-2</v>
      </c>
    </row>
    <row r="53" spans="2:17" x14ac:dyDescent="0.2">
      <c r="B53" s="46" t="s">
        <v>20</v>
      </c>
      <c r="D53" s="49">
        <f>_xll.qlCalendarAdvance(LocalCalendar,$D52,B53,"f",FALSE)</f>
        <v>42641</v>
      </c>
      <c r="E53" s="49">
        <f>_xll.qlInterestRateIndexValueDate(IndexON,D53)</f>
        <v>42641</v>
      </c>
      <c r="F53" s="52">
        <f>IFERROR(_xll.qlIndexFixing(IndexON,D53,TRUE,_xll.ohTrigger(RecalcTrigger,TriggerON)),NA())</f>
        <v>4.3406225470743465E-3</v>
      </c>
      <c r="H53" s="49">
        <f>_xll.qlCalendarAdvance(IborCalendar,$H52,B53,"f",FALSE)</f>
        <v>42641</v>
      </c>
      <c r="I53" s="49">
        <f>_xll.qlInterestRateIndexValueDate(Index1M,$H53)</f>
        <v>42643</v>
      </c>
      <c r="J53" s="52">
        <f>IFERROR(_xll.qlIndexFixing(Index1M,$H53,TRUE,_xll.ohTrigger(RecalcTrigger,Trigger1M)),NA())</f>
        <v>5.5328714249071364E-3</v>
      </c>
      <c r="K53" s="52">
        <f>IFERROR(_xll.qlIndexFixing(ONIndex1M,I53,TRUE,_xll.ohTrigger(RecalcTrigger,Trigger1M)),NA())</f>
        <v>5.3541345605090385E-3</v>
      </c>
      <c r="L53" s="52">
        <f>IFERROR(_xll.qlIndexFixing(Index3M,H53,TRUE,_xll.ohTrigger(RecalcTrigger,Trigger3M)),NA())</f>
        <v>7.8513252093179251E-3</v>
      </c>
      <c r="M53" s="52">
        <f>IFERROR(_xll.qlIndexFixing(ONIndex3M,I53,TRUE,_xll.ohTrigger(RecalcTrigger,Trigger3M)),NA())</f>
        <v>7.4297958462121727E-3</v>
      </c>
      <c r="N53" s="52">
        <f>IFERROR(_xll.qlIndexFixing(Index6M,$H53,TRUE,_xll.ohTrigger(RecalcTrigger,Trigger6M)),NA())</f>
        <v>1.083124519811501E-2</v>
      </c>
      <c r="O53" s="52">
        <f>IFERROR(_xll.qlIndexFixing(ONIndex6M,I53,TRUE,_xll.ohTrigger(RecalcTrigger,Trigger6M)),NA())</f>
        <v>1.0228687191409236E-2</v>
      </c>
      <c r="P53" s="52">
        <f>IFERROR(_xll.qlIndexFixing(Index1Y,$H53,TRUE,_xll.ohTrigger(RecalcTrigger,Trigger1Y)),NA())</f>
        <v>1.2752353521330209E-2</v>
      </c>
      <c r="Q53" s="52">
        <f>IFERROR(_xll.qlIndexFixing(ONIndex1Y,I53,TRUE,_xll.ohTrigger(RecalcTrigger,Trigger1Y)),NA())</f>
        <v>1.41526925451263E-2</v>
      </c>
    </row>
    <row r="54" spans="2:17" x14ac:dyDescent="0.2">
      <c r="B54" s="46" t="s">
        <v>20</v>
      </c>
      <c r="D54" s="49">
        <f>_xll.qlCalendarAdvance(LocalCalendar,$D53,B54,"f",FALSE)</f>
        <v>42642</v>
      </c>
      <c r="E54" s="49">
        <f>_xll.qlInterestRateIndexValueDate(IndexON,D54)</f>
        <v>42642</v>
      </c>
      <c r="F54" s="52">
        <f>IFERROR(_xll.qlIndexFixing(IndexON,D54,TRUE,_xll.ohTrigger(RecalcTrigger,TriggerON)),NA())</f>
        <v>4.3561772442846092E-3</v>
      </c>
      <c r="H54" s="49">
        <f>_xll.qlCalendarAdvance(IborCalendar,$H53,B54,"f",FALSE)</f>
        <v>42642</v>
      </c>
      <c r="I54" s="49">
        <f>_xll.qlInterestRateIndexValueDate(Index1M,$H54)</f>
        <v>42646</v>
      </c>
      <c r="J54" s="52">
        <f>IFERROR(_xll.qlIndexFixing(Index1M,$H54,TRUE,_xll.ohTrigger(RecalcTrigger,Trigger1M)),NA())</f>
        <v>5.5706128159646864E-3</v>
      </c>
      <c r="K54" s="52">
        <f>IFERROR(_xll.qlIndexFixing(ONIndex1M,I54,TRUE,_xll.ohTrigger(RecalcTrigger,Trigger1M)),NA())</f>
        <v>5.3795971104975138E-3</v>
      </c>
      <c r="L54" s="52">
        <f>IFERROR(_xll.qlIndexFixing(Index3M,H54,TRUE,_xll.ohTrigger(RecalcTrigger,Trigger3M)),NA())</f>
        <v>7.8797077424462032E-3</v>
      </c>
      <c r="M54" s="52">
        <f>IFERROR(_xll.qlIndexFixing(ONIndex3M,I54,TRUE,_xll.ohTrigger(RecalcTrigger,Trigger3M)),NA())</f>
        <v>7.4737433255744889E-3</v>
      </c>
      <c r="N54" s="52">
        <f>IFERROR(_xll.qlIndexFixing(Index6M,$H54,TRUE,_xll.ohTrigger(RecalcTrigger,Trigger6M)),NA())</f>
        <v>1.0846734449319296E-2</v>
      </c>
      <c r="O54" s="52">
        <f>IFERROR(_xll.qlIndexFixing(ONIndex6M,I54,TRUE,_xll.ohTrigger(RecalcTrigger,Trigger6M)),NA())</f>
        <v>1.0279880110513062E-2</v>
      </c>
      <c r="P54" s="52">
        <f>IFERROR(_xll.qlIndexFixing(Index1Y,$H54,TRUE,_xll.ohTrigger(RecalcTrigger,Trigger1Y)),NA())</f>
        <v>1.2692034511878718E-2</v>
      </c>
      <c r="Q54" s="52">
        <f>IFERROR(_xll.qlIndexFixing(ONIndex1Y,I54,TRUE,_xll.ohTrigger(RecalcTrigger,Trigger1Y)),NA())</f>
        <v>1.4156090144341604E-2</v>
      </c>
    </row>
    <row r="55" spans="2:17" x14ac:dyDescent="0.2">
      <c r="B55" s="46" t="s">
        <v>20</v>
      </c>
      <c r="D55" s="49">
        <f>_xll.qlCalendarAdvance(LocalCalendar,$D54,B55,"f",FALSE)</f>
        <v>42643</v>
      </c>
      <c r="E55" s="49">
        <f>_xll.qlInterestRateIndexValueDate(IndexON,D55)</f>
        <v>42643</v>
      </c>
      <c r="F55" s="52">
        <f>IFERROR(_xll.qlIndexFixing(IndexON,D55,TRUE,_xll.ohTrigger(RecalcTrigger,TriggerON)),NA())</f>
        <v>4.3844389631431113E-3</v>
      </c>
      <c r="H55" s="49">
        <f>_xll.qlCalendarAdvance(IborCalendar,$H54,B55,"f",FALSE)</f>
        <v>42643</v>
      </c>
      <c r="I55" s="49">
        <f>_xll.qlInterestRateIndexValueDate(Index1M,$H55)</f>
        <v>42647</v>
      </c>
      <c r="J55" s="52">
        <f>IFERROR(_xll.qlIndexFixing(Index1M,$H55,TRUE,_xll.ohTrigger(RecalcTrigger,Trigger1M)),NA())</f>
        <v>5.5831433365703276E-3</v>
      </c>
      <c r="K55" s="52">
        <f>IFERROR(_xll.qlIndexFixing(ONIndex1M,I55,TRUE,_xll.ohTrigger(RecalcTrigger,Trigger1M)),NA())</f>
        <v>5.392352893087704E-3</v>
      </c>
      <c r="L55" s="52">
        <f>IFERROR(_xll.qlIndexFixing(Index3M,H55,TRUE,_xll.ohTrigger(RecalcTrigger,Trigger3M)),NA())</f>
        <v>7.8878527965260993E-3</v>
      </c>
      <c r="M55" s="52">
        <f>IFERROR(_xll.qlIndexFixing(ONIndex3M,I55,TRUE,_xll.ohTrigger(RecalcTrigger,Trigger3M)),NA())</f>
        <v>7.4952782056936229E-3</v>
      </c>
      <c r="N55" s="52">
        <f>IFERROR(_xll.qlIndexFixing(Index6M,$H55,TRUE,_xll.ohTrigger(RecalcTrigger,Trigger6M)),NA())</f>
        <v>1.0851927816500869E-2</v>
      </c>
      <c r="O55" s="52">
        <f>IFERROR(_xll.qlIndexFixing(ONIndex6M,I55,TRUE,_xll.ohTrigger(RecalcTrigger,Trigger6M)),NA())</f>
        <v>1.0303828541990967E-2</v>
      </c>
      <c r="P55" s="52">
        <f>IFERROR(_xll.qlIndexFixing(Index1Y,$H55,TRUE,_xll.ohTrigger(RecalcTrigger,Trigger1Y)),NA())</f>
        <v>1.2676268311031495E-2</v>
      </c>
      <c r="Q55" s="52">
        <f>IFERROR(_xll.qlIndexFixing(ONIndex1Y,I55,TRUE,_xll.ohTrigger(RecalcTrigger,Trigger1Y)),NA())</f>
        <v>1.4156471337498644E-2</v>
      </c>
    </row>
    <row r="56" spans="2:17" x14ac:dyDescent="0.2">
      <c r="B56" s="46" t="s">
        <v>20</v>
      </c>
      <c r="D56" s="49">
        <f>_xll.qlCalendarAdvance(LocalCalendar,$D55,B56,"f",FALSE)</f>
        <v>42646</v>
      </c>
      <c r="E56" s="49">
        <f>_xll.qlInterestRateIndexValueDate(IndexON,D56)</f>
        <v>42646</v>
      </c>
      <c r="F56" s="52">
        <f>IFERROR(_xll.qlIndexFixing(IndexON,D56,TRUE,_xll.ohTrigger(RecalcTrigger,TriggerON)),NA())</f>
        <v>4.4096928152992376E-3</v>
      </c>
      <c r="H56" s="49">
        <f>_xll.qlCalendarAdvance(IborCalendar,$H55,B56,"f",FALSE)</f>
        <v>42646</v>
      </c>
      <c r="I56" s="49">
        <f>_xll.qlInterestRateIndexValueDate(Index1M,$H56)</f>
        <v>42648</v>
      </c>
      <c r="J56" s="52">
        <f>IFERROR(_xll.qlIndexFixing(Index1M,$H56,TRUE,_xll.ohTrigger(RecalcTrigger,Trigger1M)),NA())</f>
        <v>5.6080502596035269E-3</v>
      </c>
      <c r="K56" s="52">
        <f>IFERROR(_xll.qlIndexFixing(ONIndex1M,I56,TRUE,_xll.ohTrigger(RecalcTrigger,Trigger1M)),NA())</f>
        <v>5.4050994919840889E-3</v>
      </c>
      <c r="L56" s="52">
        <f>IFERROR(_xll.qlIndexFixing(Index3M,H56,TRUE,_xll.ohTrigger(RecalcTrigger,Trigger3M)),NA())</f>
        <v>7.8959291311619471E-3</v>
      </c>
      <c r="M56" s="52">
        <f>IFERROR(_xll.qlIndexFixing(ONIndex3M,I56,TRUE,_xll.ohTrigger(RecalcTrigger,Trigger3M)),NA())</f>
        <v>7.5165037701196979E-3</v>
      </c>
      <c r="N56" s="52">
        <f>IFERROR(_xll.qlIndexFixing(Index6M,$H56,TRUE,_xll.ohTrigger(RecalcTrigger,Trigger6M)),NA())</f>
        <v>1.0857137342293596E-2</v>
      </c>
      <c r="O56" s="52">
        <f>IFERROR(_xll.qlIndexFixing(ONIndex6M,I56,TRUE,_xll.ohTrigger(RecalcTrigger,Trigger6M)),NA())</f>
        <v>1.0326700972260738E-2</v>
      </c>
      <c r="P56" s="52">
        <f>IFERROR(_xll.qlIndexFixing(Index1Y,$H56,TRUE,_xll.ohTrigger(RecalcTrigger,Trigger1Y)),NA())</f>
        <v>1.2660734617485793E-2</v>
      </c>
      <c r="Q56" s="52">
        <f>IFERROR(_xll.qlIndexFixing(ONIndex1Y,I56,TRUE,_xll.ohTrigger(RecalcTrigger,Trigger1Y)),NA())</f>
        <v>1.4155895061911394E-2</v>
      </c>
    </row>
    <row r="57" spans="2:17" x14ac:dyDescent="0.2">
      <c r="B57" s="46" t="s">
        <v>20</v>
      </c>
      <c r="D57" s="49">
        <f>_xll.qlCalendarAdvance(LocalCalendar,$D56,B57,"f",FALSE)</f>
        <v>42647</v>
      </c>
      <c r="E57" s="49">
        <f>_xll.qlInterestRateIndexValueDate(IndexON,D57)</f>
        <v>42647</v>
      </c>
      <c r="F57" s="52">
        <f>IFERROR(_xll.qlIndexFixing(IndexON,D57,TRUE,_xll.ohTrigger(RecalcTrigger,TriggerON)),NA())</f>
        <v>4.4208959031166728E-3</v>
      </c>
      <c r="H57" s="49">
        <f>_xll.qlCalendarAdvance(IborCalendar,$H56,B57,"f",FALSE)</f>
        <v>42647</v>
      </c>
      <c r="I57" s="49">
        <f>_xll.qlInterestRateIndexValueDate(Index1M,$H57)</f>
        <v>42649</v>
      </c>
      <c r="J57" s="52">
        <f>IFERROR(_xll.qlIndexFixing(Index1M,$H57,TRUE,_xll.ohTrigger(RecalcTrigger,Trigger1M)),NA())</f>
        <v>5.614308176939975E-3</v>
      </c>
      <c r="K57" s="52">
        <f>IFERROR(_xll.qlIndexFixing(ONIndex1M,I57,TRUE,_xll.ohTrigger(RecalcTrigger,Trigger1M)),NA())</f>
        <v>5.4178369071067323E-3</v>
      </c>
      <c r="L57" s="52">
        <f>IFERROR(_xll.qlIndexFixing(Index3M,H57,TRUE,_xll.ohTrigger(RecalcTrigger,Trigger3M)),NA())</f>
        <v>7.9039382410659251E-3</v>
      </c>
      <c r="M57" s="52">
        <f>IFERROR(_xll.qlIndexFixing(ONIndex3M,I57,TRUE,_xll.ohTrigger(RecalcTrigger,Trigger3M)),NA())</f>
        <v>7.5374200189326501E-3</v>
      </c>
      <c r="N57" s="52">
        <f>IFERROR(_xll.qlIndexFixing(Index6M,$H57,TRUE,_xll.ohTrigger(RecalcTrigger,Trigger6M)),NA())</f>
        <v>1.0862363636839303E-2</v>
      </c>
      <c r="O57" s="52">
        <f>IFERROR(_xll.qlIndexFixing(ONIndex6M,I57,TRUE,_xll.ohTrigger(RecalcTrigger,Trigger6M)),NA())</f>
        <v>1.0348497401082568E-2</v>
      </c>
      <c r="P57" s="52">
        <f>IFERROR(_xll.qlIndexFixing(Index1Y,$H57,TRUE,_xll.ohTrigger(RecalcTrigger,Trigger1Y)),NA())</f>
        <v>1.2645471214031331E-2</v>
      </c>
      <c r="Q57" s="52">
        <f>IFERROR(_xll.qlIndexFixing(ONIndex1Y,I57,TRUE,_xll.ohTrigger(RecalcTrigger,Trigger1Y)),NA())</f>
        <v>1.4154361317819664E-2</v>
      </c>
    </row>
    <row r="58" spans="2:17" x14ac:dyDescent="0.2">
      <c r="B58" s="46" t="s">
        <v>20</v>
      </c>
      <c r="D58" s="49">
        <f>_xll.qlCalendarAdvance(LocalCalendar,$D57,B58,"f",FALSE)</f>
        <v>42648</v>
      </c>
      <c r="E58" s="49">
        <f>_xll.qlInterestRateIndexValueDate(IndexON,D58)</f>
        <v>42648</v>
      </c>
      <c r="F58" s="52">
        <f>IFERROR(_xll.qlIndexFixing(IndexON,D58,TRUE,_xll.ohTrigger(RecalcTrigger,TriggerON)),NA())</f>
        <v>4.431228668719811E-3</v>
      </c>
      <c r="H58" s="49">
        <f>_xll.qlCalendarAdvance(IborCalendar,$H57,B58,"f",FALSE)</f>
        <v>42648</v>
      </c>
      <c r="I58" s="49">
        <f>_xll.qlInterestRateIndexValueDate(Index1M,$H58)</f>
        <v>42650</v>
      </c>
      <c r="J58" s="52">
        <f>IFERROR(_xll.qlIndexFixing(Index1M,$H58,TRUE,_xll.ohTrigger(RecalcTrigger,Trigger1M)),NA())</f>
        <v>5.6205613729377567E-3</v>
      </c>
      <c r="K58" s="52">
        <f>IFERROR(_xll.qlIndexFixing(ONIndex1M,I58,TRUE,_xll.ohTrigger(RecalcTrigger,Trigger1M)),NA())</f>
        <v>5.4497582708390446E-3</v>
      </c>
      <c r="L58" s="52">
        <f>IFERROR(_xll.qlIndexFixing(Index3M,H58,TRUE,_xll.ohTrigger(RecalcTrigger,Trigger3M)),NA())</f>
        <v>7.9202582536940166E-3</v>
      </c>
      <c r="M58" s="52">
        <f>IFERROR(_xll.qlIndexFixing(ONIndex3M,I58,TRUE,_xll.ohTrigger(RecalcTrigger,Trigger3M)),NA())</f>
        <v>7.5884039821239035E-3</v>
      </c>
      <c r="N58" s="52">
        <f>IFERROR(_xll.qlIndexFixing(Index6M,$H58,TRUE,_xll.ohTrigger(RecalcTrigger,Trigger6M)),NA())</f>
        <v>1.0867607310287722E-2</v>
      </c>
      <c r="O58" s="52">
        <f>IFERROR(_xll.qlIndexFixing(ONIndex6M,I58,TRUE,_xll.ohTrigger(RecalcTrigger,Trigger6M)),NA())</f>
        <v>1.0398058931762044E-2</v>
      </c>
      <c r="P58" s="52">
        <f>IFERROR(_xll.qlIndexFixing(Index1Y,$H58,TRUE,_xll.ohTrigger(RecalcTrigger,Trigger1Y)),NA())</f>
        <v>1.2602071933875776E-2</v>
      </c>
      <c r="Q58" s="52">
        <f>IFERROR(_xll.qlIndexFixing(ONIndex1Y,I58,TRUE,_xll.ohTrigger(RecalcTrigger,Trigger1Y)),NA())</f>
        <v>1.4146573394633322E-2</v>
      </c>
    </row>
    <row r="59" spans="2:17" x14ac:dyDescent="0.2">
      <c r="B59" s="46" t="s">
        <v>20</v>
      </c>
      <c r="D59" s="49">
        <f>_xll.qlCalendarAdvance(LocalCalendar,$D58,B59,"f",FALSE)</f>
        <v>42649</v>
      </c>
      <c r="E59" s="49">
        <f>_xll.qlInterestRateIndexValueDate(IndexON,D59)</f>
        <v>42649</v>
      </c>
      <c r="F59" s="52">
        <f>IFERROR(_xll.qlIndexFixing(IndexON,D59,TRUE,_xll.ohTrigger(RecalcTrigger,TriggerON)),NA())</f>
        <v>4.4406911120287162E-3</v>
      </c>
      <c r="H59" s="49">
        <f>_xll.qlCalendarAdvance(IborCalendar,$H58,B59,"f",FALSE)</f>
        <v>42649</v>
      </c>
      <c r="I59" s="49">
        <f>_xll.qlInterestRateIndexValueDate(Index1M,$H59)</f>
        <v>42654</v>
      </c>
      <c r="J59" s="52">
        <f>IFERROR(_xll.qlIndexFixing(Index1M,$H59,TRUE,_xll.ohTrigger(RecalcTrigger,Trigger1M)),NA())</f>
        <v>5.6881296597360532E-3</v>
      </c>
      <c r="K59" s="52">
        <f>IFERROR(_xll.qlIndexFixing(ONIndex1M,I59,TRUE,_xll.ohTrigger(RecalcTrigger,Trigger1M)),NA())</f>
        <v>5.4813862261937629E-3</v>
      </c>
      <c r="L59" s="52">
        <f>IFERROR(_xll.qlIndexFixing(Index3M,H59,TRUE,_xll.ohTrigger(RecalcTrigger,Trigger3M)),NA())</f>
        <v>7.943027735590651E-3</v>
      </c>
      <c r="M59" s="52">
        <f>IFERROR(_xll.qlIndexFixing(ONIndex3M,I59,TRUE,_xll.ohTrigger(RecalcTrigger,Trigger3M)),NA())</f>
        <v>7.6373615252833815E-3</v>
      </c>
      <c r="N59" s="52">
        <f>IFERROR(_xll.qlIndexFixing(Index6M,$H59,TRUE,_xll.ohTrigger(RecalcTrigger,Trigger6M)),NA())</f>
        <v>1.0888767996338158E-2</v>
      </c>
      <c r="O59" s="52">
        <f>IFERROR(_xll.qlIndexFixing(ONIndex6M,I59,TRUE,_xll.ohTrigger(RecalcTrigger,Trigger6M)),NA())</f>
        <v>1.0441339517157644E-2</v>
      </c>
      <c r="P59" s="52">
        <f>IFERROR(_xll.qlIndexFixing(Index1Y,$H59,TRUE,_xll.ohTrigger(RecalcTrigger,Trigger1Y)),NA())</f>
        <v>1.2574530804608155E-2</v>
      </c>
      <c r="Q59" s="52">
        <f>IFERROR(_xll.qlIndexFixing(ONIndex1Y,I59,TRUE,_xll.ohTrigger(RecalcTrigger,Trigger1Y)),NA())</f>
        <v>1.4132330569074369E-2</v>
      </c>
    </row>
    <row r="60" spans="2:17" x14ac:dyDescent="0.2">
      <c r="B60" s="46" t="s">
        <v>20</v>
      </c>
      <c r="D60" s="49">
        <f>_xll.qlCalendarAdvance(LocalCalendar,$D59,B60,"f",FALSE)</f>
        <v>42650</v>
      </c>
      <c r="E60" s="49">
        <f>_xll.qlInterestRateIndexValueDate(IndexON,D60)</f>
        <v>42650</v>
      </c>
      <c r="F60" s="52">
        <f>IFERROR(_xll.qlIndexFixing(IndexON,D60,TRUE,_xll.ohTrigger(RecalcTrigger,TriggerON)),NA())</f>
        <v>4.4600784907511404E-3</v>
      </c>
      <c r="H60" s="49">
        <f>_xll.qlCalendarAdvance(IborCalendar,$H59,B60,"f",FALSE)</f>
        <v>42650</v>
      </c>
      <c r="I60" s="49">
        <f>_xll.qlInterestRateIndexValueDate(Index1M,$H60)</f>
        <v>42654</v>
      </c>
      <c r="J60" s="52">
        <f>IFERROR(_xll.qlIndexFixing(Index1M,$H60,TRUE,_xll.ohTrigger(RecalcTrigger,Trigger1M)),NA())</f>
        <v>5.6881296597360532E-3</v>
      </c>
      <c r="K60" s="52">
        <f>IFERROR(_xll.qlIndexFixing(ONIndex1M,I60,TRUE,_xll.ohTrigger(RecalcTrigger,Trigger1M)),NA())</f>
        <v>5.4813862261937629E-3</v>
      </c>
      <c r="L60" s="52">
        <f>IFERROR(_xll.qlIndexFixing(Index3M,H60,TRUE,_xll.ohTrigger(RecalcTrigger,Trigger3M)),NA())</f>
        <v>7.943027735590651E-3</v>
      </c>
      <c r="M60" s="52">
        <f>IFERROR(_xll.qlIndexFixing(ONIndex3M,I60,TRUE,_xll.ohTrigger(RecalcTrigger,Trigger3M)),NA())</f>
        <v>7.6373615252833815E-3</v>
      </c>
      <c r="N60" s="52">
        <f>IFERROR(_xll.qlIndexFixing(Index6M,$H60,TRUE,_xll.ohTrigger(RecalcTrigger,Trigger6M)),NA())</f>
        <v>1.0888767996338158E-2</v>
      </c>
      <c r="O60" s="52">
        <f>IFERROR(_xll.qlIndexFixing(ONIndex6M,I60,TRUE,_xll.ohTrigger(RecalcTrigger,Trigger6M)),NA())</f>
        <v>1.0441339517157644E-2</v>
      </c>
      <c r="P60" s="52">
        <f>IFERROR(_xll.qlIndexFixing(Index1Y,$H60,TRUE,_xll.ohTrigger(RecalcTrigger,Trigger1Y)),NA())</f>
        <v>1.2574530804608155E-2</v>
      </c>
      <c r="Q60" s="52">
        <f>IFERROR(_xll.qlIndexFixing(ONIndex1Y,I60,TRUE,_xll.ohTrigger(RecalcTrigger,Trigger1Y)),NA())</f>
        <v>1.4132330569074369E-2</v>
      </c>
    </row>
    <row r="61" spans="2:17" x14ac:dyDescent="0.2">
      <c r="B61" s="46" t="s">
        <v>20</v>
      </c>
      <c r="D61" s="49">
        <f>_xll.qlCalendarAdvance(LocalCalendar,$D60,B61,"f",FALSE)</f>
        <v>42654</v>
      </c>
      <c r="E61" s="49">
        <f>_xll.qlInterestRateIndexValueDate(IndexON,D61)</f>
        <v>42654</v>
      </c>
      <c r="F61" s="52">
        <f>IFERROR(_xll.qlIndexFixing(IndexON,D61,TRUE,_xll.ohTrigger(RecalcTrigger,TriggerON)),NA())</f>
        <v>4.4749484929607064E-3</v>
      </c>
      <c r="H61" s="49">
        <f>_xll.qlCalendarAdvance(IborCalendar,$H60,B61,"f",FALSE)</f>
        <v>42653</v>
      </c>
      <c r="I61" s="49">
        <f>_xll.qlInterestRateIndexValueDate(Index1M,$H61)</f>
        <v>42655</v>
      </c>
      <c r="J61" s="52">
        <f>IFERROR(_xll.qlIndexFixing(Index1M,$H61,TRUE,_xll.ohTrigger(RecalcTrigger,Trigger1M)),NA())</f>
        <v>5.6943079103177752E-3</v>
      </c>
      <c r="K61" s="52">
        <f>IFERROR(_xll.qlIndexFixing(ONIndex1M,I61,TRUE,_xll.ohTrigger(RecalcTrigger,Trigger1M)),NA())</f>
        <v>5.4940685386739574E-3</v>
      </c>
      <c r="L61" s="52">
        <f>IFERROR(_xll.qlIndexFixing(Index3M,H61,TRUE,_xll.ohTrigger(RecalcTrigger,Trigger3M)),NA())</f>
        <v>7.95066488690809E-3</v>
      </c>
      <c r="M61" s="52">
        <f>IFERROR(_xll.qlIndexFixing(ONIndex3M,I61,TRUE,_xll.ohTrigger(RecalcTrigger,Trigger3M)),NA())</f>
        <v>7.6564218786590033E-3</v>
      </c>
      <c r="N61" s="52">
        <f>IFERROR(_xll.qlIndexFixing(Index6M,$H61,TRUE,_xll.ohTrigger(RecalcTrigger,Trigger6M)),NA())</f>
        <v>1.0894107716783306E-2</v>
      </c>
      <c r="O61" s="52">
        <f>IFERROR(_xll.qlIndexFixing(ONIndex6M,I61,TRUE,_xll.ohTrigger(RecalcTrigger,Trigger6M)),NA())</f>
        <v>1.0456679933614765E-2</v>
      </c>
      <c r="P61" s="52">
        <f>IFERROR(_xll.qlIndexFixing(Index1Y,$H61,TRUE,_xll.ohTrigger(RecalcTrigger,Trigger1Y)),NA())</f>
        <v>1.2561682470599382E-2</v>
      </c>
      <c r="Q61" s="52">
        <f>IFERROR(_xll.qlIndexFixing(ONIndex1Y,I61,TRUE,_xll.ohTrigger(RecalcTrigger,Trigger1Y)),NA())</f>
        <v>1.4125052013955752E-2</v>
      </c>
    </row>
    <row r="62" spans="2:17" x14ac:dyDescent="0.2">
      <c r="B62" s="46" t="s">
        <v>20</v>
      </c>
      <c r="D62" s="49">
        <f>_xll.qlCalendarAdvance(LocalCalendar,$D61,B62,"f",FALSE)</f>
        <v>42655</v>
      </c>
      <c r="E62" s="49">
        <f>_xll.qlInterestRateIndexValueDate(IndexON,D62)</f>
        <v>42655</v>
      </c>
      <c r="F62" s="52">
        <f>IFERROR(_xll.qlIndexFixing(IndexON,D62,TRUE,_xll.ohTrigger(RecalcTrigger,TriggerON)),NA())</f>
        <v>4.479189001624917E-3</v>
      </c>
      <c r="H62" s="49">
        <f>_xll.qlCalendarAdvance(IborCalendar,$H61,B62,"f",FALSE)</f>
        <v>42654</v>
      </c>
      <c r="I62" s="49">
        <f>_xll.qlInterestRateIndexValueDate(Index1M,$H62)</f>
        <v>42656</v>
      </c>
      <c r="J62" s="52">
        <f>IFERROR(_xll.qlIndexFixing(Index1M,$H62,TRUE,_xll.ohTrigger(RecalcTrigger,Trigger1M)),NA())</f>
        <v>5.7004783939618164E-3</v>
      </c>
      <c r="K62" s="52">
        <f>IFERROR(_xll.qlIndexFixing(ONIndex1M,I62,TRUE,_xll.ohTrigger(RecalcTrigger,Trigger1M)),NA())</f>
        <v>5.5067416675402825E-3</v>
      </c>
      <c r="L62" s="52">
        <f>IFERROR(_xll.qlIndexFixing(Index3M,H62,TRUE,_xll.ohTrigger(RecalcTrigger,Trigger3M)),NA())</f>
        <v>7.9582452769020613E-3</v>
      </c>
      <c r="M62" s="52">
        <f>IFERROR(_xll.qlIndexFixing(ONIndex3M,I62,TRUE,_xll.ohTrigger(RecalcTrigger,Trigger3M)),NA())</f>
        <v>7.6751729160218218E-3</v>
      </c>
      <c r="N62" s="52">
        <f>IFERROR(_xll.qlIndexFixing(Index6M,$H62,TRUE,_xll.ohTrigger(RecalcTrigger,Trigger6M)),NA())</f>
        <v>1.0899468477174065E-2</v>
      </c>
      <c r="O62" s="52">
        <f>IFERROR(_xll.qlIndexFixing(ONIndex6M,I62,TRUE,_xll.ohTrigger(RecalcTrigger,Trigger6M)),NA())</f>
        <v>1.0470944347424904E-2</v>
      </c>
      <c r="P62" s="52">
        <f>IFERROR(_xll.qlIndexFixing(Index1Y,$H62,TRUE,_xll.ohTrigger(RecalcTrigger,Trigger1Y)),NA())</f>
        <v>1.2549368854266335E-2</v>
      </c>
      <c r="Q62" s="52">
        <f>IFERROR(_xll.qlIndexFixing(ONIndex1Y,I62,TRUE,_xll.ohTrigger(RecalcTrigger,Trigger1Y)),NA())</f>
        <v>1.411681599041259E-2</v>
      </c>
    </row>
    <row r="63" spans="2:17" x14ac:dyDescent="0.2">
      <c r="B63" s="46" t="s">
        <v>20</v>
      </c>
      <c r="D63" s="49">
        <f>_xll.qlCalendarAdvance(LocalCalendar,$D62,B63,"f",FALSE)</f>
        <v>42656</v>
      </c>
      <c r="E63" s="49">
        <f>_xll.qlInterestRateIndexValueDate(IndexON,D63)</f>
        <v>42656</v>
      </c>
      <c r="F63" s="52">
        <f>IFERROR(_xll.qlIndexFixing(IndexON,D63,TRUE,_xll.ohTrigger(RecalcTrigger,TriggerON)),NA())</f>
        <v>4.4825591876751503E-3</v>
      </c>
      <c r="H63" s="49">
        <f>_xll.qlCalendarAdvance(IborCalendar,$H62,B63,"f",FALSE)</f>
        <v>42655</v>
      </c>
      <c r="I63" s="49">
        <f>_xll.qlInterestRateIndexValueDate(Index1M,$H63)</f>
        <v>42657</v>
      </c>
      <c r="J63" s="52">
        <f>IFERROR(_xll.qlIndexFixing(Index1M,$H63,TRUE,_xll.ohTrigger(RecalcTrigger,Trigger1M)),NA())</f>
        <v>5.7066406741266718E-3</v>
      </c>
      <c r="K63" s="52">
        <f>IFERROR(_xll.qlIndexFixing(ONIndex1M,I63,TRUE,_xll.ohTrigger(RecalcTrigger,Trigger1M)),NA())</f>
        <v>5.5321423229326427E-3</v>
      </c>
      <c r="L63" s="52">
        <f>IFERROR(_xll.qlIndexFixing(Index3M,H63,TRUE,_xll.ohTrigger(RecalcTrigger,Trigger3M)),NA())</f>
        <v>7.9798035241527288E-3</v>
      </c>
      <c r="M63" s="52">
        <f>IFERROR(_xll.qlIndexFixing(ONIndex3M,I63,TRUE,_xll.ohTrigger(RecalcTrigger,Trigger3M)),NA())</f>
        <v>7.711809130723779E-3</v>
      </c>
      <c r="N63" s="52">
        <f>IFERROR(_xll.qlIndexFixing(Index6M,$H63,TRUE,_xll.ohTrigger(RecalcTrigger,Trigger6M)),NA())</f>
        <v>1.0918718633680996E-2</v>
      </c>
      <c r="O63" s="52">
        <f>IFERROR(_xll.qlIndexFixing(ONIndex6M,I63,TRUE,_xll.ohTrigger(RecalcTrigger,Trigger6M)),NA())</f>
        <v>1.0496192512103875E-2</v>
      </c>
      <c r="P63" s="52">
        <f>IFERROR(_xll.qlIndexFixing(Index1Y,$H63,TRUE,_xll.ohTrigger(RecalcTrigger,Trigger1Y)),NA())</f>
        <v>1.2525636740368192E-2</v>
      </c>
      <c r="Q63" s="52">
        <f>IFERROR(_xll.qlIndexFixing(ONIndex1Y,I63,TRUE,_xll.ohTrigger(RecalcTrigger,Trigger1Y)),NA())</f>
        <v>1.4097704416755619E-2</v>
      </c>
    </row>
    <row r="64" spans="2:17" x14ac:dyDescent="0.2">
      <c r="B64" s="46" t="s">
        <v>20</v>
      </c>
      <c r="D64" s="49">
        <f>_xll.qlCalendarAdvance(LocalCalendar,$D63,B64,"f",FALSE)</f>
        <v>42657</v>
      </c>
      <c r="E64" s="49">
        <f>_xll.qlInterestRateIndexValueDate(IndexON,D64)</f>
        <v>42657</v>
      </c>
      <c r="F64" s="52">
        <f>IFERROR(_xll.qlIndexFixing(IndexON,D64,TRUE,_xll.ohTrigger(RecalcTrigger,TriggerON)),NA())</f>
        <v>4.4864543951650404E-3</v>
      </c>
      <c r="H64" s="49">
        <f>_xll.qlCalendarAdvance(IborCalendar,$H63,B64,"f",FALSE)</f>
        <v>42656</v>
      </c>
      <c r="I64" s="49">
        <f>_xll.qlInterestRateIndexValueDate(Index1M,$H64)</f>
        <v>42660</v>
      </c>
      <c r="J64" s="52">
        <f>IFERROR(_xll.qlIndexFixing(Index1M,$H64,TRUE,_xll.ohTrigger(RecalcTrigger,Trigger1M)),NA())</f>
        <v>5.7428948746045035E-3</v>
      </c>
      <c r="K64" s="52">
        <f>IFERROR(_xll.qlIndexFixing(ONIndex1M,I64,TRUE,_xll.ohTrigger(RecalcTrigger,Trigger1M)),NA())</f>
        <v>5.5573423448684878E-3</v>
      </c>
      <c r="L64" s="52">
        <f>IFERROR(_xll.qlIndexFixing(Index3M,H64,TRUE,_xll.ohTrigger(RecalcTrigger,Trigger3M)),NA())</f>
        <v>7.9880291204648124E-3</v>
      </c>
      <c r="M64" s="52">
        <f>IFERROR(_xll.qlIndexFixing(ONIndex3M,I64,TRUE,_xll.ohTrigger(RecalcTrigger,Trigger3M)),NA())</f>
        <v>7.7470839038262795E-3</v>
      </c>
      <c r="N64" s="52">
        <f>IFERROR(_xll.qlIndexFixing(Index6M,$H64,TRUE,_xll.ohTrigger(RecalcTrigger,Trigger6M)),NA())</f>
        <v>1.0924689727690944E-2</v>
      </c>
      <c r="O64" s="52">
        <f>IFERROR(_xll.qlIndexFixing(ONIndex6M,I64,TRUE,_xll.ohTrigger(RecalcTrigger,Trigger6M)),NA())</f>
        <v>1.0517241974357106E-2</v>
      </c>
      <c r="P64" s="52">
        <f>IFERROR(_xll.qlIndexFixing(Index1Y,$H64,TRUE,_xll.ohTrigger(RecalcTrigger,Trigger1Y)),NA())</f>
        <v>1.2506216950057755E-2</v>
      </c>
      <c r="Q64" s="52">
        <f>IFERROR(_xll.qlIndexFixing(ONIndex1Y,I64,TRUE,_xll.ohTrigger(RecalcTrigger,Trigger1Y)),NA())</f>
        <v>1.4074297214552445E-2</v>
      </c>
    </row>
    <row r="65" spans="2:17" x14ac:dyDescent="0.2">
      <c r="B65" s="46" t="s">
        <v>20</v>
      </c>
      <c r="D65" s="49">
        <f>_xll.qlCalendarAdvance(LocalCalendar,$D64,B65,"f",FALSE)</f>
        <v>42660</v>
      </c>
      <c r="E65" s="49">
        <f>_xll.qlInterestRateIndexValueDate(IndexON,D65)</f>
        <v>42660</v>
      </c>
      <c r="F65" s="52">
        <f>IFERROR(_xll.qlIndexFixing(IndexON,D65,TRUE,_xll.ohTrigger(RecalcTrigger,TriggerON)),NA())</f>
        <v>4.4873367057363112E-3</v>
      </c>
      <c r="H65" s="49">
        <f>_xll.qlCalendarAdvance(IborCalendar,$H64,B65,"f",FALSE)</f>
        <v>42657</v>
      </c>
      <c r="I65" s="49">
        <f>_xll.qlInterestRateIndexValueDate(Index1M,$H65)</f>
        <v>42661</v>
      </c>
      <c r="J65" s="52">
        <f>IFERROR(_xll.qlIndexFixing(Index1M,$H65,TRUE,_xll.ohTrigger(RecalcTrigger,Trigger1M)),NA())</f>
        <v>5.7548822714499851E-3</v>
      </c>
      <c r="K65" s="52">
        <f>IFERROR(_xll.qlIndexFixing(ONIndex1M,I65,TRUE,_xll.ohTrigger(RecalcTrigger,Trigger1M)),NA())</f>
        <v>5.5699695548661055E-3</v>
      </c>
      <c r="L65" s="52">
        <f>IFERROR(_xll.qlIndexFixing(Index3M,H65,TRUE,_xll.ohTrigger(RecalcTrigger,Trigger3M)),NA())</f>
        <v>7.9953481265772897E-3</v>
      </c>
      <c r="M65" s="52">
        <f>IFERROR(_xll.qlIndexFixing(ONIndex3M,I65,TRUE,_xll.ohTrigger(RecalcTrigger,Trigger3M)),NA())</f>
        <v>7.7642883600859136E-3</v>
      </c>
      <c r="N65" s="52">
        <f>IFERROR(_xll.qlIndexFixing(Index6M,$H65,TRUE,_xll.ohTrigger(RecalcTrigger,Trigger6M)),NA())</f>
        <v>1.092660923551768E-2</v>
      </c>
      <c r="O65" s="52">
        <f>IFERROR(_xll.qlIndexFixing(ONIndex6M,I65,TRUE,_xll.ohTrigger(RecalcTrigger,Trigger6M)),NA())</f>
        <v>1.0526126373493483E-2</v>
      </c>
      <c r="P65" s="52">
        <f>IFERROR(_xll.qlIndexFixing(Index1Y,$H65,TRUE,_xll.ohTrigger(RecalcTrigger,Trigger1Y)),NA())</f>
        <v>1.249714345550107E-2</v>
      </c>
      <c r="Q65" s="52">
        <f>IFERROR(_xll.qlIndexFixing(ONIndex1Y,I65,TRUE,_xll.ohTrigger(RecalcTrigger,Trigger1Y)),NA())</f>
        <v>1.4061273850485279E-2</v>
      </c>
    </row>
    <row r="66" spans="2:17" x14ac:dyDescent="0.2">
      <c r="B66" s="46" t="s">
        <v>20</v>
      </c>
      <c r="D66" s="49">
        <f>_xll.qlCalendarAdvance(LocalCalendar,$D65,B66,"f",FALSE)</f>
        <v>42661</v>
      </c>
      <c r="E66" s="49">
        <f>_xll.qlInterestRateIndexValueDate(IndexON,D66)</f>
        <v>42661</v>
      </c>
      <c r="F66" s="52">
        <f>IFERROR(_xll.qlIndexFixing(IndexON,D66,TRUE,_xll.ohTrigger(RecalcTrigger,TriggerON)),NA())</f>
        <v>4.4863552786367222E-3</v>
      </c>
      <c r="H66" s="49">
        <f>_xll.qlCalendarAdvance(IborCalendar,$H65,B66,"f",FALSE)</f>
        <v>42660</v>
      </c>
      <c r="I66" s="49">
        <f>_xll.qlInterestRateIndexValueDate(Index1M,$H66)</f>
        <v>42662</v>
      </c>
      <c r="J66" s="52">
        <f>IFERROR(_xll.qlIndexFixing(Index1M,$H66,TRUE,_xll.ohTrigger(RecalcTrigger,Trigger1M)),NA())</f>
        <v>5.778479871774358E-3</v>
      </c>
      <c r="K66" s="52">
        <f>IFERROR(_xll.qlIndexFixing(ONIndex1M,I66,TRUE,_xll.ohTrigger(RecalcTrigger,Trigger1M)),NA())</f>
        <v>5.5825875810100456E-3</v>
      </c>
      <c r="L66" s="52">
        <f>IFERROR(_xll.qlIndexFixing(Index3M,H66,TRUE,_xll.ohTrigger(RecalcTrigger,Trigger3M)),NA())</f>
        <v>8.002619340554299E-3</v>
      </c>
      <c r="M66" s="52">
        <f>IFERROR(_xll.qlIndexFixing(ONIndex3M,I66,TRUE,_xll.ohTrigger(RecalcTrigger,Trigger3M)),NA())</f>
        <v>7.7811835000130003E-3</v>
      </c>
      <c r="N66" s="52">
        <f>IFERROR(_xll.qlIndexFixing(Index6M,$H66,TRUE,_xll.ohTrigger(RecalcTrigger,Trigger6M)),NA())</f>
        <v>1.0932109050011176E-2</v>
      </c>
      <c r="O66" s="52">
        <f>IFERROR(_xll.qlIndexFixing(ONIndex6M,I66,TRUE,_xll.ohTrigger(RecalcTrigger,Trigger6M)),NA())</f>
        <v>1.0533934769423325E-2</v>
      </c>
      <c r="P66" s="52">
        <f>IFERROR(_xll.qlIndexFixing(Index1Y,$H66,TRUE,_xll.ohTrigger(RecalcTrigger,Trigger1Y)),NA())</f>
        <v>1.2488831289449718E-2</v>
      </c>
      <c r="Q66" s="52">
        <f>IFERROR(_xll.qlIndexFixing(ONIndex1Y,I66,TRUE,_xll.ohTrigger(RecalcTrigger,Trigger1Y)),NA())</f>
        <v>1.404729301855312E-2</v>
      </c>
    </row>
    <row r="67" spans="2:17" x14ac:dyDescent="0.2">
      <c r="B67" s="46" t="s">
        <v>20</v>
      </c>
      <c r="D67" s="49">
        <f>_xll.qlCalendarAdvance(LocalCalendar,$D66,B67,"f",FALSE)</f>
        <v>42662</v>
      </c>
      <c r="E67" s="49">
        <f>_xll.qlInterestRateIndexValueDate(IndexON,D67)</f>
        <v>42662</v>
      </c>
      <c r="F67" s="52">
        <f>IFERROR(_xll.qlIndexFixing(IndexON,D67,TRUE,_xll.ohTrigger(RecalcTrigger,TriggerON)),NA())</f>
        <v>4.48450352884322E-3</v>
      </c>
      <c r="H67" s="49">
        <f>_xll.qlCalendarAdvance(IborCalendar,$H66,B67,"f",FALSE)</f>
        <v>42661</v>
      </c>
      <c r="I67" s="49">
        <f>_xll.qlInterestRateIndexValueDate(Index1M,$H67)</f>
        <v>42663</v>
      </c>
      <c r="J67" s="52">
        <f>IFERROR(_xll.qlIndexFixing(Index1M,$H67,TRUE,_xll.ohTrigger(RecalcTrigger,Trigger1M)),NA())</f>
        <v>5.7845118043520216E-3</v>
      </c>
      <c r="K67" s="52">
        <f>IFERROR(_xll.qlIndexFixing(ONIndex1M,I67,TRUE,_xll.ohTrigger(RecalcTrigger,Trigger1M)),NA())</f>
        <v>5.5951964233802443E-3</v>
      </c>
      <c r="L67" s="52">
        <f>IFERROR(_xll.qlIndexFixing(Index3M,H67,TRUE,_xll.ohTrigger(RecalcTrigger,Trigger3M)),NA())</f>
        <v>8.0098442573078611E-3</v>
      </c>
      <c r="M67" s="52">
        <f>IFERROR(_xll.qlIndexFixing(ONIndex3M,I67,TRUE,_xll.ohTrigger(RecalcTrigger,Trigger3M)),NA())</f>
        <v>7.7977693236874757E-3</v>
      </c>
      <c r="N67" s="52">
        <f>IFERROR(_xll.qlIndexFixing(Index6M,$H67,TRUE,_xll.ohTrigger(RecalcTrigger,Trigger6M)),NA())</f>
        <v>1.0937634175996037E-2</v>
      </c>
      <c r="O67" s="52">
        <f>IFERROR(_xll.qlIndexFixing(ONIndex6M,I67,TRUE,_xll.ohTrigger(RecalcTrigger,Trigger6M)),NA())</f>
        <v>1.0540667161986761E-2</v>
      </c>
      <c r="P67" s="52">
        <f>IFERROR(_xll.qlIndexFixing(Index1Y,$H67,TRUE,_xll.ohTrigger(RecalcTrigger,Trigger1Y)),NA())</f>
        <v>1.2481318220314785E-2</v>
      </c>
      <c r="Q67" s="52">
        <f>IFERROR(_xll.qlIndexFixing(ONIndex1Y,I67,TRUE,_xll.ohTrigger(RecalcTrigger,Trigger1Y)),NA())</f>
        <v>1.4032354718995776E-2</v>
      </c>
    </row>
    <row r="68" spans="2:17" x14ac:dyDescent="0.2">
      <c r="B68" s="46" t="s">
        <v>20</v>
      </c>
      <c r="D68" s="49">
        <f>_xll.qlCalendarAdvance(LocalCalendar,$D67,B68,"f",FALSE)</f>
        <v>42663</v>
      </c>
      <c r="E68" s="49">
        <f>_xll.qlInterestRateIndexValueDate(IndexON,D68)</f>
        <v>42663</v>
      </c>
      <c r="F68" s="52">
        <f>IFERROR(_xll.qlIndexFixing(IndexON,D68,TRUE,_xll.ohTrigger(RecalcTrigger,TriggerON)),NA())</f>
        <v>4.4817814564357406E-3</v>
      </c>
      <c r="H68" s="49">
        <f>_xll.qlCalendarAdvance(IborCalendar,$H67,B68,"f",FALSE)</f>
        <v>42662</v>
      </c>
      <c r="I68" s="49">
        <f>_xll.qlInterestRateIndexValueDate(Index1M,$H68)</f>
        <v>42664</v>
      </c>
      <c r="J68" s="52">
        <f>IFERROR(_xll.qlIndexFixing(Index1M,$H68,TRUE,_xll.ohTrigger(RecalcTrigger,Trigger1M)),NA())</f>
        <v>5.79052875449789E-3</v>
      </c>
      <c r="K68" s="52">
        <f>IFERROR(_xll.qlIndexFixing(ONIndex1M,I68,TRUE,_xll.ohTrigger(RecalcTrigger,Trigger1M)),NA())</f>
        <v>5.6204712423113534E-3</v>
      </c>
      <c r="L68" s="52">
        <f>IFERROR(_xll.qlIndexFixing(Index3M,H68,TRUE,_xll.ohTrigger(RecalcTrigger,Trigger3M)),NA())</f>
        <v>8.0271479307448181E-3</v>
      </c>
      <c r="M68" s="52">
        <f>IFERROR(_xll.qlIndexFixing(ONIndex3M,I68,TRUE,_xll.ohTrigger(RecalcTrigger,Trigger3M)),NA())</f>
        <v>7.8300802154895877E-3</v>
      </c>
      <c r="N68" s="52">
        <f>IFERROR(_xll.qlIndexFixing(Index6M,$H68,TRUE,_xll.ohTrigger(RecalcTrigger,Trigger6M)),NA())</f>
        <v>1.0943185223724769E-2</v>
      </c>
      <c r="O68" s="52">
        <f>IFERROR(_xll.qlIndexFixing(ONIndex6M,I68,TRUE,_xll.ohTrigger(RecalcTrigger,Trigger6M)),NA())</f>
        <v>1.0550854477910931E-2</v>
      </c>
      <c r="P68" s="52">
        <f>IFERROR(_xll.qlIndexFixing(Index1Y,$H68,TRUE,_xll.ohTrigger(RecalcTrigger,Trigger1Y)),NA())</f>
        <v>1.2473332094438672E-2</v>
      </c>
      <c r="Q68" s="52">
        <f>IFERROR(_xll.qlIndexFixing(ONIndex1Y,I68,TRUE,_xll.ohTrigger(RecalcTrigger,Trigger1Y)),NA())</f>
        <v>1.3999830956992199E-2</v>
      </c>
    </row>
    <row r="69" spans="2:17" x14ac:dyDescent="0.2">
      <c r="B69" s="46" t="s">
        <v>20</v>
      </c>
      <c r="D69" s="49">
        <f>_xll.qlCalendarAdvance(LocalCalendar,$D68,B69,"f",FALSE)</f>
        <v>42664</v>
      </c>
      <c r="E69" s="49">
        <f>_xll.qlInterestRateIndexValueDate(IndexON,D69)</f>
        <v>42664</v>
      </c>
      <c r="F69" s="52">
        <f>IFERROR(_xll.qlIndexFixing(IndexON,D69,TRUE,_xll.ohTrigger(RecalcTrigger,TriggerON)),NA())</f>
        <v>4.4734918244149213E-3</v>
      </c>
      <c r="H69" s="49">
        <f>_xll.qlCalendarAdvance(IborCalendar,$H68,B69,"f",FALSE)</f>
        <v>42663</v>
      </c>
      <c r="I69" s="49">
        <f>_xll.qlInterestRateIndexValueDate(Index1M,$H69)</f>
        <v>42667</v>
      </c>
      <c r="J69" s="52">
        <f>IFERROR(_xll.qlIndexFixing(Index1M,$H69,TRUE,_xll.ohTrigger(RecalcTrigger,Trigger1M)),NA())</f>
        <v>5.8313550582853035E-3</v>
      </c>
      <c r="K69" s="52">
        <f>IFERROR(_xll.qlIndexFixing(ONIndex1M,I69,TRUE,_xll.ohTrigger(RecalcTrigger,Trigger1M)),NA())</f>
        <v>5.645531214675259E-3</v>
      </c>
      <c r="L69" s="52">
        <f>IFERROR(_xll.qlIndexFixing(Index3M,H69,TRUE,_xll.ohTrigger(RecalcTrigger,Trigger3M)),NA())</f>
        <v>8.0383108507416402E-3</v>
      </c>
      <c r="M69" s="52">
        <f>IFERROR(_xll.qlIndexFixing(ONIndex3M,I69,TRUE,_xll.ohTrigger(RecalcTrigger,Trigger3M)),NA())</f>
        <v>7.8608834603244304E-3</v>
      </c>
      <c r="N69" s="52">
        <f>IFERROR(_xll.qlIndexFixing(Index6M,$H69,TRUE,_xll.ohTrigger(RecalcTrigger,Trigger6M)),NA())</f>
        <v>1.0959999999999859E-2</v>
      </c>
      <c r="O69" s="52">
        <f>IFERROR(_xll.qlIndexFixing(ONIndex6M,I69,TRUE,_xll.ohTrigger(RecalcTrigger,Trigger6M)),NA())</f>
        <v>1.0557062539522377E-2</v>
      </c>
      <c r="P69" s="52">
        <f>IFERROR(_xll.qlIndexFixing(Index1Y,$H69,TRUE,_xll.ohTrigger(RecalcTrigger,Trigger1Y)),NA())</f>
        <v>1.2459999999634971E-2</v>
      </c>
      <c r="Q69" s="52">
        <f>IFERROR(_xll.qlIndexFixing(ONIndex1Y,I69,TRUE,_xll.ohTrigger(RecalcTrigger,Trigger1Y)),NA())</f>
        <v>1.3963270668435612E-2</v>
      </c>
    </row>
    <row r="70" spans="2:17" x14ac:dyDescent="0.2">
      <c r="B70" s="46" t="s">
        <v>20</v>
      </c>
      <c r="D70" s="49">
        <f>_xll.qlCalendarAdvance(LocalCalendar,$D69,B70,"f",FALSE)</f>
        <v>42667</v>
      </c>
      <c r="E70" s="49">
        <f>_xll.qlInterestRateIndexValueDate(IndexON,D70)</f>
        <v>42667</v>
      </c>
      <c r="F70" s="52">
        <f>IFERROR(_xll.qlIndexFixing(IndexON,D70,TRUE,_xll.ohTrigger(RecalcTrigger,TriggerON)),NA())</f>
        <v>4.4624161894457615E-3</v>
      </c>
      <c r="H70" s="49">
        <f>_xll.qlCalendarAdvance(IborCalendar,$H69,B70,"f",FALSE)</f>
        <v>42664</v>
      </c>
      <c r="I70" s="49">
        <f>_xll.qlInterestRateIndexValueDate(Index1M,$H70)</f>
        <v>42668</v>
      </c>
      <c r="J70" s="52">
        <f>IFERROR(_xll.qlIndexFixing(Index1M,$H70,TRUE,_xll.ohTrigger(RecalcTrigger,Trigger1M)),NA())</f>
        <v>5.8372578357629972E-3</v>
      </c>
      <c r="K70" s="52">
        <f>IFERROR(_xll.qlIndexFixing(ONIndex1M,I70,TRUE,_xll.ohTrigger(RecalcTrigger,Trigger1M)),NA())</f>
        <v>5.6580416950069434E-3</v>
      </c>
      <c r="L70" s="52">
        <f>IFERROR(_xll.qlIndexFixing(Index3M,H70,TRUE,_xll.ohTrigger(RecalcTrigger,Trigger3M)),NA())</f>
        <v>8.0453281866678938E-3</v>
      </c>
      <c r="M70" s="52">
        <f>IFERROR(_xll.qlIndexFixing(ONIndex3M,I70,TRUE,_xll.ohTrigger(RecalcTrigger,Trigger3M)),NA())</f>
        <v>7.8751067444748912E-3</v>
      </c>
      <c r="N70" s="52">
        <f>IFERROR(_xll.qlIndexFixing(Index6M,$H70,TRUE,_xll.ohTrigger(RecalcTrigger,Trigger6M)),NA())</f>
        <v>1.0965660235109047E-2</v>
      </c>
      <c r="O70" s="52">
        <f>IFERROR(_xll.qlIndexFixing(ONIndex6M,I70,TRUE,_xll.ohTrigger(RecalcTrigger,Trigger6M)),NA())</f>
        <v>1.0559769961169252E-2</v>
      </c>
      <c r="P70" s="52">
        <f>IFERROR(_xll.qlIndexFixing(Index1Y,$H70,TRUE,_xll.ohTrigger(RecalcTrigger,Trigger1Y)),NA())</f>
        <v>1.2456962107802744E-2</v>
      </c>
      <c r="Q70" s="52">
        <f>IFERROR(_xll.qlIndexFixing(ONIndex1Y,I70,TRUE,_xll.ohTrigger(RecalcTrigger,Trigger1Y)),NA())</f>
        <v>1.3945007968123591E-2</v>
      </c>
    </row>
    <row r="71" spans="2:17" x14ac:dyDescent="0.2">
      <c r="B71" s="46" t="s">
        <v>20</v>
      </c>
      <c r="D71" s="49">
        <f>_xll.qlCalendarAdvance(LocalCalendar,$D70,B71,"f",FALSE)</f>
        <v>42668</v>
      </c>
      <c r="E71" s="49">
        <f>_xll.qlInterestRateIndexValueDate(IndexON,D71)</f>
        <v>42668</v>
      </c>
      <c r="F71" s="52">
        <f>IFERROR(_xll.qlIndexFixing(IndexON,D71,TRUE,_xll.ohTrigger(RecalcTrigger,TriggerON)),NA())</f>
        <v>4.4566999944883889E-3</v>
      </c>
      <c r="H71" s="49">
        <f>_xll.qlCalendarAdvance(IborCalendar,$H70,B71,"f",FALSE)</f>
        <v>42667</v>
      </c>
      <c r="I71" s="49">
        <f>_xll.qlInterestRateIndexValueDate(Index1M,$H71)</f>
        <v>42669</v>
      </c>
      <c r="J71" s="52">
        <f>IFERROR(_xll.qlIndexFixing(Index1M,$H71,TRUE,_xll.ohTrigger(RecalcTrigger,Trigger1M)),NA())</f>
        <v>5.8600228406824328E-3</v>
      </c>
      <c r="K71" s="52">
        <f>IFERROR(_xll.qlIndexFixing(ONIndex1M,I71,TRUE,_xll.ohTrigger(RecalcTrigger,Trigger1M)),NA())</f>
        <v>5.6704905484750157E-3</v>
      </c>
      <c r="L71" s="52">
        <f>IFERROR(_xll.qlIndexFixing(Index3M,H71,TRUE,_xll.ohTrigger(RecalcTrigger,Trigger3M)),NA())</f>
        <v>8.0523170822553673E-3</v>
      </c>
      <c r="M71" s="52">
        <f>IFERROR(_xll.qlIndexFixing(ONIndex3M,I71,TRUE,_xll.ohTrigger(RecalcTrigger,Trigger3M)),NA())</f>
        <v>7.8882047548312073E-3</v>
      </c>
      <c r="N71" s="52">
        <f>IFERROR(_xll.qlIndexFixing(Index6M,$H71,TRUE,_xll.ohTrigger(RecalcTrigger,Trigger6M)),NA())</f>
        <v>1.0971345829749854E-2</v>
      </c>
      <c r="O71" s="52">
        <f>IFERROR(_xll.qlIndexFixing(ONIndex6M,I71,TRUE,_xll.ohTrigger(RecalcTrigger,Trigger6M)),NA())</f>
        <v>1.0562756425525066E-2</v>
      </c>
      <c r="P71" s="52">
        <f>IFERROR(_xll.qlIndexFixing(Index1Y,$H71,TRUE,_xll.ohTrigger(RecalcTrigger,Trigger1Y)),NA())</f>
        <v>1.2454798131772924E-2</v>
      </c>
      <c r="Q71" s="52">
        <f>IFERROR(_xll.qlIndexFixing(ONIndex1Y,I71,TRUE,_xll.ohTrigger(RecalcTrigger,Trigger1Y)),NA())</f>
        <v>1.3927250736598396E-2</v>
      </c>
    </row>
    <row r="72" spans="2:17" x14ac:dyDescent="0.2">
      <c r="B72" s="46" t="s">
        <v>20</v>
      </c>
      <c r="D72" s="49">
        <f>_xll.qlCalendarAdvance(LocalCalendar,$D71,B72,"f",FALSE)</f>
        <v>42669</v>
      </c>
      <c r="E72" s="49">
        <f>_xll.qlInterestRateIndexValueDate(IndexON,D72)</f>
        <v>42669</v>
      </c>
      <c r="F72" s="52">
        <f>IFERROR(_xll.qlIndexFixing(IndexON,D72,TRUE,_xll.ohTrigger(RecalcTrigger,TriggerON)),NA())</f>
        <v>4.4514709673570962E-3</v>
      </c>
      <c r="H72" s="49">
        <f>_xll.qlCalendarAdvance(IborCalendar,$H71,B72,"f",FALSE)</f>
        <v>42668</v>
      </c>
      <c r="I72" s="49">
        <f>_xll.qlInterestRateIndexValueDate(Index1M,$H72)</f>
        <v>42670</v>
      </c>
      <c r="J72" s="52">
        <f>IFERROR(_xll.qlIndexFixing(Index1M,$H72,TRUE,_xll.ohTrigger(RecalcTrigger,Trigger1M)),NA())</f>
        <v>5.8658533296324089E-3</v>
      </c>
      <c r="K72" s="52">
        <f>IFERROR(_xll.qlIndexFixing(ONIndex1M,I72,TRUE,_xll.ohTrigger(RecalcTrigger,Trigger1M)),NA())</f>
        <v>5.6828777749995396E-3</v>
      </c>
      <c r="L72" s="52">
        <f>IFERROR(_xll.qlIndexFixing(Index3M,H72,TRUE,_xll.ohTrigger(RecalcTrigger,Trigger3M)),NA())</f>
        <v>8.0592879197174117E-3</v>
      </c>
      <c r="M72" s="52">
        <f>IFERROR(_xll.qlIndexFixing(ONIndex3M,I72,TRUE,_xll.ohTrigger(RecalcTrigger,Trigger3M)),NA())</f>
        <v>7.9001774914733147E-3</v>
      </c>
      <c r="N72" s="52">
        <f>IFERROR(_xll.qlIndexFixing(Index6M,$H72,TRUE,_xll.ohTrigger(RecalcTrigger,Trigger6M)),NA())</f>
        <v>1.097705378059546E-2</v>
      </c>
      <c r="O72" s="52">
        <f>IFERROR(_xll.qlIndexFixing(ONIndex6M,I72,TRUE,_xll.ohTrigger(RecalcTrigger,Trigger6M)),NA())</f>
        <v>1.056602193258982E-2</v>
      </c>
      <c r="P72" s="52">
        <f>IFERROR(_xll.qlIndexFixing(Index1Y,$H72,TRUE,_xll.ohTrigger(RecalcTrigger,Trigger1Y)),NA())</f>
        <v>1.2453467913888587E-2</v>
      </c>
      <c r="Q72" s="52">
        <f>IFERROR(_xll.qlIndexFixing(ONIndex1Y,I72,TRUE,_xll.ohTrigger(RecalcTrigger,Trigger1Y)),NA())</f>
        <v>1.3909998973860027E-2</v>
      </c>
    </row>
    <row r="73" spans="2:17" x14ac:dyDescent="0.2">
      <c r="B73" s="46" t="s">
        <v>20</v>
      </c>
      <c r="D73" s="49">
        <f>_xll.qlCalendarAdvance(LocalCalendar,$D72,B73,"f",FALSE)</f>
        <v>42670</v>
      </c>
      <c r="E73" s="49">
        <f>_xll.qlInterestRateIndexValueDate(IndexON,D73)</f>
        <v>42670</v>
      </c>
      <c r="F73" s="52">
        <f>IFERROR(_xll.qlIndexFixing(IndexON,D73,TRUE,_xll.ohTrigger(RecalcTrigger,TriggerON)),NA())</f>
        <v>4.4467291078120752E-3</v>
      </c>
      <c r="H73" s="49">
        <f>_xll.qlCalendarAdvance(IborCalendar,$H72,B73,"f",FALSE)</f>
        <v>42669</v>
      </c>
      <c r="I73" s="49">
        <f>_xll.qlInterestRateIndexValueDate(Index1M,$H73)</f>
        <v>42671</v>
      </c>
      <c r="J73" s="52">
        <f>IFERROR(_xll.qlIndexFixing(Index1M,$H73,TRUE,_xll.ohTrigger(RecalcTrigger,Trigger1M)),NA())</f>
        <v>5.871663078144523E-3</v>
      </c>
      <c r="K73" s="52">
        <f>IFERROR(_xll.qlIndexFixing(ONIndex1M,I73,TRUE,_xll.ohTrigger(RecalcTrigger,Trigger1M)),NA())</f>
        <v>5.7075372912684941E-3</v>
      </c>
      <c r="L73" s="52">
        <f>IFERROR(_xll.qlIndexFixing(Index3M,H73,TRUE,_xll.ohTrigger(RecalcTrigger,Trigger3M)),NA())</f>
        <v>8.0770495911155153E-3</v>
      </c>
      <c r="M73" s="52">
        <f>IFERROR(_xll.qlIndexFixing(ONIndex3M,I73,TRUE,_xll.ohTrigger(RecalcTrigger,Trigger3M)),NA())</f>
        <v>7.920546309119203E-3</v>
      </c>
      <c r="N73" s="52">
        <f>IFERROR(_xll.qlIndexFixing(Index6M,$H73,TRUE,_xll.ohTrigger(RecalcTrigger,Trigger6M)),NA())</f>
        <v>1.0982781084286545E-2</v>
      </c>
      <c r="O73" s="52">
        <f>IFERROR(_xll.qlIndexFixing(ONIndex6M,I73,TRUE,_xll.ohTrigger(RecalcTrigger,Trigger6M)),NA())</f>
        <v>1.0573793643624541E-2</v>
      </c>
      <c r="P73" s="52">
        <f>IFERROR(_xll.qlIndexFixing(Index1Y,$H73,TRUE,_xll.ohTrigger(RecalcTrigger,Trigger1Y)),NA())</f>
        <v>1.2462833870713999E-2</v>
      </c>
      <c r="Q73" s="52">
        <f>IFERROR(_xll.qlIndexFixing(ONIndex1Y,I73,TRUE,_xll.ohTrigger(RecalcTrigger,Trigger1Y)),NA())</f>
        <v>1.387771528427173E-2</v>
      </c>
    </row>
    <row r="74" spans="2:17" x14ac:dyDescent="0.2">
      <c r="B74" s="46" t="s">
        <v>20</v>
      </c>
      <c r="D74" s="49">
        <f>_xll.qlCalendarAdvance(LocalCalendar,$D73,B74,"f",FALSE)</f>
        <v>42671</v>
      </c>
      <c r="E74" s="49">
        <f>_xll.qlInterestRateIndexValueDate(IndexON,D74)</f>
        <v>42671</v>
      </c>
      <c r="F74" s="52">
        <f>IFERROR(_xll.qlIndexFixing(IndexON,D74,TRUE,_xll.ohTrigger(RecalcTrigger,TriggerON)),NA())</f>
        <v>4.4389240134012908E-3</v>
      </c>
      <c r="H74" s="49">
        <f>_xll.qlCalendarAdvance(IborCalendar,$H73,B74,"f",FALSE)</f>
        <v>42670</v>
      </c>
      <c r="I74" s="49">
        <f>_xll.qlInterestRateIndexValueDate(Index1M,$H74)</f>
        <v>42674</v>
      </c>
      <c r="J74" s="52">
        <f>IFERROR(_xll.qlIndexFixing(Index1M,$H74,TRUE,_xll.ohTrigger(RecalcTrigger,Trigger1M)),NA())</f>
        <v>5.9000186680657762E-3</v>
      </c>
      <c r="K74" s="52">
        <f>IFERROR(_xll.qlIndexFixing(ONIndex1M,I74,TRUE,_xll.ohTrigger(RecalcTrigger,Trigger1M)),NA())</f>
        <v>5.7318104116621527E-3</v>
      </c>
      <c r="L74" s="52">
        <f>IFERROR(_xll.qlIndexFixing(Index3M,H74,TRUE,_xll.ohTrigger(RecalcTrigger,Trigger3M)),NA())</f>
        <v>8.0871983351623079E-3</v>
      </c>
      <c r="M74" s="52">
        <f>IFERROR(_xll.qlIndexFixing(ONIndex3M,I74,TRUE,_xll.ohTrigger(RecalcTrigger,Trigger3M)),NA())</f>
        <v>7.9368156980219595E-3</v>
      </c>
      <c r="N74" s="52">
        <f>IFERROR(_xll.qlIndexFixing(Index6M,$H74,TRUE,_xll.ohTrigger(RecalcTrigger,Trigger6M)),NA())</f>
        <v>1.0988667356555721E-2</v>
      </c>
      <c r="O74" s="52">
        <f>IFERROR(_xll.qlIndexFixing(ONIndex6M,I74,TRUE,_xll.ohTrigger(RecalcTrigger,Trigger6M)),NA())</f>
        <v>1.05818743880981E-2</v>
      </c>
      <c r="P74" s="52">
        <f>IFERROR(_xll.qlIndexFixing(Index1Y,$H74,TRUE,_xll.ohTrigger(RecalcTrigger,Trigger1Y)),NA())</f>
        <v>1.245568154688626E-2</v>
      </c>
      <c r="Q74" s="52">
        <f>IFERROR(_xll.qlIndexFixing(ONIndex1Y,I74,TRUE,_xll.ohTrigger(RecalcTrigger,Trigger1Y)),NA())</f>
        <v>1.3846046609176099E-2</v>
      </c>
    </row>
    <row r="75" spans="2:17" x14ac:dyDescent="0.2">
      <c r="B75" s="46" t="s">
        <v>20</v>
      </c>
      <c r="D75" s="49">
        <f>_xll.qlCalendarAdvance(LocalCalendar,$D74,B75,"f",FALSE)</f>
        <v>42674</v>
      </c>
      <c r="E75" s="49">
        <f>_xll.qlInterestRateIndexValueDate(IndexON,D75)</f>
        <v>42674</v>
      </c>
      <c r="F75" s="52">
        <f>IFERROR(_xll.qlIndexFixing(IndexON,D75,TRUE,_xll.ohTrigger(RecalcTrigger,TriggerON)),NA())</f>
        <v>4.4326333464539402E-3</v>
      </c>
      <c r="H75" s="49">
        <f>_xll.qlCalendarAdvance(IborCalendar,$H74,B75,"f",FALSE)</f>
        <v>42671</v>
      </c>
      <c r="I75" s="49">
        <f>_xll.qlInterestRateIndexValueDate(Index1M,$H75)</f>
        <v>42675</v>
      </c>
      <c r="J75" s="52">
        <f>IFERROR(_xll.qlIndexFixing(Index1M,$H75,TRUE,_xll.ohTrigger(RecalcTrigger,Trigger1M)),NA())</f>
        <v>5.9112094894366862E-3</v>
      </c>
      <c r="K75" s="52">
        <f>IFERROR(_xll.qlIndexFixing(ONIndex1M,I75,TRUE,_xll.ohTrigger(RecalcTrigger,Trigger1M)),NA())</f>
        <v>5.7438895035488713E-3</v>
      </c>
      <c r="L75" s="52">
        <f>IFERROR(_xll.qlIndexFixing(Index3M,H75,TRUE,_xll.ohTrigger(RecalcTrigger,Trigger3M)),NA())</f>
        <v>8.0942346177832088E-3</v>
      </c>
      <c r="M75" s="52">
        <f>IFERROR(_xll.qlIndexFixing(ONIndex3M,I75,TRUE,_xll.ohTrigger(RecalcTrigger,Trigger3M)),NA())</f>
        <v>7.9431620642544942E-3</v>
      </c>
      <c r="N75" s="52">
        <f>IFERROR(_xll.qlIndexFixing(Index6M,$H75,TRUE,_xll.ohTrigger(RecalcTrigger,Trigger6M)),NA())</f>
        <v>1.1005823759119378E-2</v>
      </c>
      <c r="O75" s="52">
        <f>IFERROR(_xll.qlIndexFixing(ONIndex6M,I75,TRUE,_xll.ohTrigger(RecalcTrigger,Trigger6M)),NA())</f>
        <v>1.0586535108867423E-2</v>
      </c>
      <c r="P75" s="52">
        <f>IFERROR(_xll.qlIndexFixing(Index1Y,$H75,TRUE,_xll.ohTrigger(RecalcTrigger,Trigger1Y)),NA())</f>
        <v>1.2457917826739063E-2</v>
      </c>
      <c r="Q75" s="52">
        <f>IFERROR(_xll.qlIndexFixing(ONIndex1Y,I75,TRUE,_xll.ohTrigger(RecalcTrigger,Trigger1Y)),NA())</f>
        <v>1.3831322189252759E-2</v>
      </c>
    </row>
    <row r="76" spans="2:17" x14ac:dyDescent="0.2">
      <c r="B76" s="46" t="s">
        <v>20</v>
      </c>
      <c r="D76" s="49">
        <f>_xll.qlCalendarAdvance(LocalCalendar,$D75,B76,"f",FALSE)</f>
        <v>42675</v>
      </c>
      <c r="E76" s="49">
        <f>_xll.qlInterestRateIndexValueDate(IndexON,D76)</f>
        <v>42675</v>
      </c>
      <c r="F76" s="52">
        <f>IFERROR(_xll.qlIndexFixing(IndexON,D76,TRUE,_xll.ohTrigger(RecalcTrigger,TriggerON)),NA())</f>
        <v>4.4303273251600217E-3</v>
      </c>
      <c r="H76" s="49">
        <f>_xll.qlCalendarAdvance(IborCalendar,$H75,B76,"f",FALSE)</f>
        <v>42674</v>
      </c>
      <c r="I76" s="49">
        <f>_xll.qlInterestRateIndexValueDate(Index1M,$H76)</f>
        <v>42676</v>
      </c>
      <c r="J76" s="52">
        <f>IFERROR(_xll.qlIndexFixing(Index1M,$H76,TRUE,_xll.ohTrigger(RecalcTrigger,Trigger1M)),NA())</f>
        <v>5.9223386644369214E-3</v>
      </c>
      <c r="K76" s="52">
        <f>IFERROR(_xll.qlIndexFixing(ONIndex1M,I76,TRUE,_xll.ohTrigger(RecalcTrigger,Trigger1M)),NA())</f>
        <v>5.7559069683321695E-3</v>
      </c>
      <c r="L76" s="52">
        <f>IFERROR(_xll.qlIndexFixing(Index3M,H76,TRUE,_xll.ohTrigger(RecalcTrigger,Trigger3M)),NA())</f>
        <v>8.1013151371123193E-3</v>
      </c>
      <c r="M76" s="52">
        <f>IFERROR(_xll.qlIndexFixing(ONIndex3M,I76,TRUE,_xll.ohTrigger(RecalcTrigger,Trigger3M)),NA())</f>
        <v>7.9483831562132679E-3</v>
      </c>
      <c r="N76" s="52">
        <f>IFERROR(_xll.qlIndexFixing(Index6M,$H76,TRUE,_xll.ohTrigger(RecalcTrigger,Trigger6M)),NA())</f>
        <v>1.1007816563675736E-2</v>
      </c>
      <c r="O76" s="52">
        <f>IFERROR(_xll.qlIndexFixing(ONIndex6M,I76,TRUE,_xll.ohTrigger(RecalcTrigger,Trigger6M)),NA())</f>
        <v>1.0591474872345685E-2</v>
      </c>
      <c r="P76" s="52">
        <f>IFERROR(_xll.qlIndexFixing(Index1Y,$H76,TRUE,_xll.ohTrigger(RecalcTrigger,Trigger1Y)),NA())</f>
        <v>1.2460746957695308E-2</v>
      </c>
      <c r="Q76" s="52">
        <f>IFERROR(_xll.qlIndexFixing(ONIndex1Y,I76,TRUE,_xll.ohTrigger(RecalcTrigger,Trigger1Y)),NA())</f>
        <v>1.3817103237556694E-2</v>
      </c>
    </row>
    <row r="77" spans="2:17" x14ac:dyDescent="0.2">
      <c r="B77" s="46" t="s">
        <v>20</v>
      </c>
      <c r="D77" s="49">
        <f>_xll.qlCalendarAdvance(LocalCalendar,$D76,B77,"f",FALSE)</f>
        <v>42676</v>
      </c>
      <c r="E77" s="49">
        <f>_xll.qlInterestRateIndexValueDate(IndexON,D77)</f>
        <v>42676</v>
      </c>
      <c r="F77" s="52">
        <f>IFERROR(_xll.qlIndexFixing(IndexON,D77,TRUE,_xll.ohTrigger(RecalcTrigger,TriggerON)),NA())</f>
        <v>4.4285084715323109E-3</v>
      </c>
      <c r="H77" s="49">
        <f>_xll.qlCalendarAdvance(IborCalendar,$H76,B77,"f",FALSE)</f>
        <v>42675</v>
      </c>
      <c r="I77" s="49">
        <f>_xll.qlInterestRateIndexValueDate(Index1M,$H77)</f>
        <v>42677</v>
      </c>
      <c r="J77" s="52">
        <f>IFERROR(_xll.qlIndexFixing(Index1M,$H77,TRUE,_xll.ohTrigger(RecalcTrigger,Trigger1M)),NA())</f>
        <v>5.9441916439428866E-3</v>
      </c>
      <c r="K77" s="52">
        <f>IFERROR(_xll.qlIndexFixing(ONIndex1M,I77,TRUE,_xll.ohTrigger(RecalcTrigger,Trigger1M)),NA())</f>
        <v>5.7678628061719195E-3</v>
      </c>
      <c r="L77" s="52">
        <f>IFERROR(_xll.qlIndexFixing(Index3M,H77,TRUE,_xll.ohTrigger(RecalcTrigger,Trigger3M)),NA())</f>
        <v>8.1084502758851807E-3</v>
      </c>
      <c r="M77" s="52">
        <f>IFERROR(_xll.qlIndexFixing(ONIndex3M,I77,TRUE,_xll.ohTrigger(RecalcTrigger,Trigger3M)),NA())</f>
        <v>7.9524789738183443E-3</v>
      </c>
      <c r="N77" s="52">
        <f>IFERROR(_xll.qlIndexFixing(Index6M,$H77,TRUE,_xll.ohTrigger(RecalcTrigger,Trigger6M)),NA())</f>
        <v>1.101359989556382E-2</v>
      </c>
      <c r="O77" s="52">
        <f>IFERROR(_xll.qlIndexFixing(ONIndex6M,I77,TRUE,_xll.ohTrigger(RecalcTrigger,Trigger6M)),NA())</f>
        <v>1.0596693678612823E-2</v>
      </c>
      <c r="P77" s="52">
        <f>IFERROR(_xll.qlIndexFixing(Index1Y,$H77,TRUE,_xll.ohTrigger(RecalcTrigger,Trigger1Y)),NA())</f>
        <v>1.2464128792388359E-2</v>
      </c>
      <c r="Q77" s="52">
        <f>IFERROR(_xll.qlIndexFixing(ONIndex1Y,I77,TRUE,_xll.ohTrigger(RecalcTrigger,Trigger1Y)),NA())</f>
        <v>1.3803389754247775E-2</v>
      </c>
    </row>
    <row r="78" spans="2:17" x14ac:dyDescent="0.2">
      <c r="B78" s="46" t="s">
        <v>20</v>
      </c>
      <c r="D78" s="49">
        <f>_xll.qlCalendarAdvance(LocalCalendar,$D77,B78,"f",FALSE)</f>
        <v>42677</v>
      </c>
      <c r="E78" s="49">
        <f>_xll.qlInterestRateIndexValueDate(IndexON,D78)</f>
        <v>42677</v>
      </c>
      <c r="F78" s="52">
        <f>IFERROR(_xll.qlIndexFixing(IndexON,D78,TRUE,_xll.ohTrigger(RecalcTrigger,TriggerON)),NA())</f>
        <v>4.4271767854908717E-3</v>
      </c>
      <c r="H78" s="49">
        <f>_xll.qlCalendarAdvance(IborCalendar,$H77,B78,"f",FALSE)</f>
        <v>42676</v>
      </c>
      <c r="I78" s="49">
        <f>_xll.qlInterestRateIndexValueDate(Index1M,$H78)</f>
        <v>42678</v>
      </c>
      <c r="J78" s="52">
        <f>IFERROR(_xll.qlIndexFixing(Index1M,$H78,TRUE,_xll.ohTrigger(RecalcTrigger,Trigger1M)),NA())</f>
        <v>5.9497843444700936E-3</v>
      </c>
      <c r="K78" s="52">
        <f>IFERROR(_xll.qlIndexFixing(ONIndex1M,I78,TRUE,_xll.ohTrigger(RecalcTrigger,Trigger1M)),NA())</f>
        <v>5.7916622319886812E-3</v>
      </c>
      <c r="L78" s="52">
        <f>IFERROR(_xll.qlIndexFixing(Index3M,H78,TRUE,_xll.ohTrigger(RecalcTrigger,Trigger3M)),NA())</f>
        <v>8.1269405201954623E-3</v>
      </c>
      <c r="M78" s="52">
        <f>IFERROR(_xll.qlIndexFixing(ONIndex3M,I78,TRUE,_xll.ohTrigger(RecalcTrigger,Trigger3M)),NA())</f>
        <v>7.9570955639152174E-3</v>
      </c>
      <c r="N78" s="52">
        <f>IFERROR(_xll.qlIndexFixing(Index6M,$H78,TRUE,_xll.ohTrigger(RecalcTrigger,Trigger6M)),NA())</f>
        <v>1.1019383016410552E-2</v>
      </c>
      <c r="O78" s="52">
        <f>IFERROR(_xll.qlIndexFixing(ONIndex6M,I78,TRUE,_xll.ohTrigger(RecalcTrigger,Trigger6M)),NA())</f>
        <v>1.0608374022904599E-2</v>
      </c>
      <c r="P78" s="52">
        <f>IFERROR(_xll.qlIndexFixing(Index1Y,$H78,TRUE,_xll.ohTrigger(RecalcTrigger,Trigger1Y)),NA())</f>
        <v>1.2485261424914271E-2</v>
      </c>
      <c r="Q78" s="52">
        <f>IFERROR(_xll.qlIndexFixing(ONIndex1Y,I78,TRUE,_xll.ohTrigger(RecalcTrigger,Trigger1Y)),NA())</f>
        <v>1.3778174975982438E-2</v>
      </c>
    </row>
    <row r="79" spans="2:17" x14ac:dyDescent="0.2">
      <c r="B79" s="46" t="s">
        <v>20</v>
      </c>
      <c r="D79" s="49">
        <f>_xll.qlCalendarAdvance(LocalCalendar,$D78,B79,"f",FALSE)</f>
        <v>42678</v>
      </c>
      <c r="E79" s="49">
        <f>_xll.qlInterestRateIndexValueDate(IndexON,D79)</f>
        <v>42678</v>
      </c>
      <c r="F79" s="52">
        <f>IFERROR(_xll.qlIndexFixing(IndexON,D79,TRUE,_xll.ohTrigger(RecalcTrigger,TriggerON)),NA())</f>
        <v>4.4261917241783522E-3</v>
      </c>
      <c r="H79" s="49">
        <f>_xll.qlCalendarAdvance(IborCalendar,$H78,B79,"f",FALSE)</f>
        <v>42677</v>
      </c>
      <c r="I79" s="49">
        <f>_xll.qlInterestRateIndexValueDate(Index1M,$H79)</f>
        <v>42681</v>
      </c>
      <c r="J79" s="52">
        <f>IFERROR(_xll.qlIndexFixing(Index1M,$H79,TRUE,_xll.ohTrigger(RecalcTrigger,Trigger1M)),NA())</f>
        <v>5.9770598379413897E-3</v>
      </c>
      <c r="K79" s="52">
        <f>IFERROR(_xll.qlIndexFixing(ONIndex1M,I79,TRUE,_xll.ohTrigger(RecalcTrigger,Trigger1M)),NA())</f>
        <v>5.8150698877756923E-3</v>
      </c>
      <c r="L79" s="52">
        <f>IFERROR(_xll.qlIndexFixing(Index3M,H79,TRUE,_xll.ohTrigger(RecalcTrigger,Trigger3M)),NA())</f>
        <v>8.1377446828592836E-3</v>
      </c>
      <c r="M79" s="52">
        <f>IFERROR(_xll.qlIndexFixing(ONIndex3M,I79,TRUE,_xll.ohTrigger(RecalcTrigger,Trigger3M)),NA())</f>
        <v>7.9576095002220626E-3</v>
      </c>
      <c r="N79" s="52">
        <f>IFERROR(_xll.qlIndexFixing(Index6M,$H79,TRUE,_xll.ohTrigger(RecalcTrigger,Trigger6M)),NA())</f>
        <v>1.1040457764023818E-2</v>
      </c>
      <c r="O79" s="52">
        <f>IFERROR(_xll.qlIndexFixing(ONIndex6M,I79,TRUE,_xll.ohTrigger(RecalcTrigger,Trigger6M)),NA())</f>
        <v>1.0620359331809937E-2</v>
      </c>
      <c r="P79" s="52">
        <f>IFERROR(_xll.qlIndexFixing(Index1Y,$H79,TRUE,_xll.ohTrigger(RecalcTrigger,Trigger1Y)),NA())</f>
        <v>1.2482380231494934E-2</v>
      </c>
      <c r="Q79" s="52">
        <f>IFERROR(_xll.qlIndexFixing(ONIndex1Y,I79,TRUE,_xll.ohTrigger(RecalcTrigger,Trigger1Y)),NA())</f>
        <v>1.3753590502965096E-2</v>
      </c>
    </row>
    <row r="80" spans="2:17" x14ac:dyDescent="0.2">
      <c r="B80" s="46" t="s">
        <v>20</v>
      </c>
      <c r="D80" s="49">
        <f>_xll.qlCalendarAdvance(LocalCalendar,$D79,B80,"f",FALSE)</f>
        <v>42681</v>
      </c>
      <c r="E80" s="49">
        <f>_xll.qlInterestRateIndexValueDate(IndexON,D80)</f>
        <v>42681</v>
      </c>
      <c r="F80" s="52">
        <f>IFERROR(_xll.qlIndexFixing(IndexON,D80,TRUE,_xll.ohTrigger(RecalcTrigger,TriggerON)),NA())</f>
        <v>4.4267217171878315E-3</v>
      </c>
      <c r="H80" s="49">
        <f>_xll.qlCalendarAdvance(IborCalendar,$H79,B80,"f",FALSE)</f>
        <v>42678</v>
      </c>
      <c r="I80" s="49">
        <f>_xll.qlInterestRateIndexValueDate(Index1M,$H80)</f>
        <v>42682</v>
      </c>
      <c r="J80" s="52">
        <f>IFERROR(_xll.qlIndexFixing(Index1M,$H80,TRUE,_xll.ohTrigger(RecalcTrigger,Trigger1M)),NA())</f>
        <v>5.9878191311577567E-3</v>
      </c>
      <c r="K80" s="52">
        <f>IFERROR(_xll.qlIndexFixing(ONIndex1M,I80,TRUE,_xll.ohTrigger(RecalcTrigger,Trigger1M)),NA())</f>
        <v>5.8267175906578927E-3</v>
      </c>
      <c r="L80" s="52">
        <f>IFERROR(_xll.qlIndexFixing(Index3M,H80,TRUE,_xll.ohTrigger(RecalcTrigger,Trigger3M)),NA())</f>
        <v>8.1453086626496248E-3</v>
      </c>
      <c r="M80" s="52">
        <f>IFERROR(_xll.qlIndexFixing(ONIndex3M,I80,TRUE,_xll.ohTrigger(RecalcTrigger,Trigger3M)),NA())</f>
        <v>7.9560789456589731E-3</v>
      </c>
      <c r="N80" s="52">
        <f>IFERROR(_xll.qlIndexFixing(Index6M,$H80,TRUE,_xll.ohTrigger(RecalcTrigger,Trigger6M)),NA())</f>
        <v>1.1042452986452268E-2</v>
      </c>
      <c r="O80" s="52">
        <f>IFERROR(_xll.qlIndexFixing(ONIndex6M,I80,TRUE,_xll.ohTrigger(RecalcTrigger,Trigger6M)),NA())</f>
        <v>1.0626973352181324E-2</v>
      </c>
      <c r="P80" s="52">
        <f>IFERROR(_xll.qlIndexFixing(Index1Y,$H80,TRUE,_xll.ohTrigger(RecalcTrigger,Trigger1Y)),NA())</f>
        <v>1.2487923381903533E-2</v>
      </c>
      <c r="Q80" s="52">
        <f>IFERROR(_xll.qlIndexFixing(ONIndex1Y,I80,TRUE,_xll.ohTrigger(RecalcTrigger,Trigger1Y)),NA())</f>
        <v>1.3742404360312932E-2</v>
      </c>
    </row>
    <row r="81" spans="2:17" x14ac:dyDescent="0.2">
      <c r="B81" s="46" t="s">
        <v>20</v>
      </c>
      <c r="D81" s="49">
        <f>_xll.qlCalendarAdvance(LocalCalendar,$D80,B81,"f",FALSE)</f>
        <v>42682</v>
      </c>
      <c r="E81" s="49">
        <f>_xll.qlInterestRateIndexValueDate(IndexON,D81)</f>
        <v>42682</v>
      </c>
      <c r="F81" s="52">
        <f>IFERROR(_xll.qlIndexFixing(IndexON,D81,TRUE,_xll.ohTrigger(RecalcTrigger,TriggerON)),NA())</f>
        <v>4.4278258691576866E-3</v>
      </c>
      <c r="H81" s="49">
        <f>_xll.qlCalendarAdvance(IborCalendar,$H80,B81,"f",FALSE)</f>
        <v>42681</v>
      </c>
      <c r="I81" s="49">
        <f>_xll.qlInterestRateIndexValueDate(Index1M,$H81)</f>
        <v>42683</v>
      </c>
      <c r="J81" s="52">
        <f>IFERROR(_xll.qlIndexFixing(Index1M,$H81,TRUE,_xll.ohTrigger(RecalcTrigger,Trigger1M)),NA())</f>
        <v>5.9985167768310532E-3</v>
      </c>
      <c r="K81" s="52">
        <f>IFERROR(_xll.qlIndexFixing(ONIndex1M,I81,TRUE,_xll.ohTrigger(RecalcTrigger,Trigger1M)),NA())</f>
        <v>5.8383036665965449E-3</v>
      </c>
      <c r="L81" s="52">
        <f>IFERROR(_xll.qlIndexFixing(Index3M,H81,TRUE,_xll.ohTrigger(RecalcTrigger,Trigger3M)),NA())</f>
        <v>8.152989559988652E-3</v>
      </c>
      <c r="M81" s="52">
        <f>IFERROR(_xll.qlIndexFixing(ONIndex3M,I81,TRUE,_xll.ohTrigger(RecalcTrigger,Trigger3M)),NA())</f>
        <v>7.9534231167421865E-3</v>
      </c>
      <c r="N81" s="52">
        <f>IFERROR(_xll.qlIndexFixing(Index6M,$H81,TRUE,_xll.ohTrigger(RecalcTrigger,Trigger6M)),NA())</f>
        <v>1.1048189749588402E-2</v>
      </c>
      <c r="O81" s="52">
        <f>IFERROR(_xll.qlIndexFixing(ONIndex6M,I81,TRUE,_xll.ohTrigger(RecalcTrigger,Trigger6M)),NA())</f>
        <v>1.0633866415421522E-2</v>
      </c>
      <c r="P81" s="52">
        <f>IFERROR(_xll.qlIndexFixing(Index1Y,$H81,TRUE,_xll.ohTrigger(RecalcTrigger,Trigger1Y)),NA())</f>
        <v>1.2493778353733859E-2</v>
      </c>
      <c r="Q81" s="52">
        <f>IFERROR(_xll.qlIndexFixing(ONIndex1Y,I81,TRUE,_xll.ohTrigger(RecalcTrigger,Trigger1Y)),NA())</f>
        <v>1.3731723685648234E-2</v>
      </c>
    </row>
    <row r="82" spans="2:17" x14ac:dyDescent="0.2">
      <c r="B82" s="46" t="s">
        <v>20</v>
      </c>
      <c r="D82" s="49">
        <f>_xll.qlCalendarAdvance(LocalCalendar,$D81,B82,"f",FALSE)</f>
        <v>42683</v>
      </c>
      <c r="E82" s="49">
        <f>_xll.qlInterestRateIndexValueDate(IndexON,D82)</f>
        <v>42683</v>
      </c>
      <c r="F82" s="52">
        <f>IFERROR(_xll.qlIndexFixing(IndexON,D82,TRUE,_xll.ohTrigger(RecalcTrigger,TriggerON)),NA())</f>
        <v>4.4294171887138134E-3</v>
      </c>
      <c r="H82" s="49">
        <f>_xll.qlCalendarAdvance(IborCalendar,$H81,B82,"f",FALSE)</f>
        <v>42682</v>
      </c>
      <c r="I82" s="49">
        <f>_xll.qlInterestRateIndexValueDate(Index1M,$H82)</f>
        <v>42684</v>
      </c>
      <c r="J82" s="52">
        <f>IFERROR(_xll.qlIndexFixing(Index1M,$H82,TRUE,_xll.ohTrigger(RecalcTrigger,Trigger1M)),NA())</f>
        <v>6.0195091944567625E-3</v>
      </c>
      <c r="K82" s="52">
        <f>IFERROR(_xll.qlIndexFixing(ONIndex1M,I82,TRUE,_xll.ohTrigger(RecalcTrigger,Trigger1M)),NA())</f>
        <v>5.8671041443592031E-3</v>
      </c>
      <c r="L82" s="52">
        <f>IFERROR(_xll.qlIndexFixing(Index3M,H82,TRUE,_xll.ohTrigger(RecalcTrigger,Trigger3M)),NA())</f>
        <v>8.1607977581949175E-3</v>
      </c>
      <c r="M82" s="52">
        <f>IFERROR(_xll.qlIndexFixing(ONIndex3M,I82,TRUE,_xll.ohTrigger(RecalcTrigger,Trigger3M)),NA())</f>
        <v>7.941419934693883E-3</v>
      </c>
      <c r="N82" s="52">
        <f>IFERROR(_xll.qlIndexFixing(Index6M,$H82,TRUE,_xll.ohTrigger(RecalcTrigger,Trigger6M)),NA())</f>
        <v>1.1053908180439014E-2</v>
      </c>
      <c r="O82" s="52">
        <f>IFERROR(_xll.qlIndexFixing(ONIndex6M,I82,TRUE,_xll.ohTrigger(RecalcTrigger,Trigger6M)),NA())</f>
        <v>1.0652967112325662E-2</v>
      </c>
      <c r="P82" s="52">
        <f>IFERROR(_xll.qlIndexFixing(Index1Y,$H82,TRUE,_xll.ohTrigger(RecalcTrigger,Trigger1Y)),NA())</f>
        <v>1.2530658436496913E-2</v>
      </c>
      <c r="Q82" s="52">
        <f>IFERROR(_xll.qlIndexFixing(ONIndex1Y,I82,TRUE,_xll.ohTrigger(RecalcTrigger,Trigger1Y)),NA())</f>
        <v>1.3708332262050149E-2</v>
      </c>
    </row>
    <row r="83" spans="2:17" x14ac:dyDescent="0.2">
      <c r="B83" s="46" t="s">
        <v>20</v>
      </c>
      <c r="D83" s="49">
        <f>_xll.qlCalendarAdvance(LocalCalendar,$D82,B83,"f",FALSE)</f>
        <v>42684</v>
      </c>
      <c r="E83" s="49">
        <f>_xll.qlInterestRateIndexValueDate(IndexON,D83)</f>
        <v>42684</v>
      </c>
      <c r="F83" s="52">
        <f>IFERROR(_xll.qlIndexFixing(IndexON,D83,TRUE,_xll.ohTrigger(RecalcTrigger,TriggerON)),NA())</f>
        <v>4.4359133120330796E-3</v>
      </c>
      <c r="H83" s="49">
        <f>_xll.qlCalendarAdvance(IborCalendar,$H82,B83,"f",FALSE)</f>
        <v>42683</v>
      </c>
      <c r="I83" s="49">
        <f>_xll.qlInterestRateIndexValueDate(Index1M,$H83)</f>
        <v>42688</v>
      </c>
      <c r="J83" s="52">
        <f>IFERROR(_xll.qlIndexFixing(Index1M,$H83,TRUE,_xll.ohTrigger(RecalcTrigger,Trigger1M)),NA())</f>
        <v>6.051080286224142E-3</v>
      </c>
      <c r="K83" s="52">
        <f>IFERROR(_xll.qlIndexFixing(ONIndex1M,I83,TRUE,_xll.ohTrigger(RecalcTrigger,Trigger1M)),NA())</f>
        <v>5.8953096407776684E-3</v>
      </c>
      <c r="L83" s="52">
        <f>IFERROR(_xll.qlIndexFixing(Index3M,H83,TRUE,_xll.ohTrigger(RecalcTrigger,Trigger3M)),NA())</f>
        <v>8.1935112295032832E-3</v>
      </c>
      <c r="M83" s="52">
        <f>IFERROR(_xll.qlIndexFixing(ONIndex3M,I83,TRUE,_xll.ohTrigger(RecalcTrigger,Trigger3M)),NA())</f>
        <v>7.9232648571725406E-3</v>
      </c>
      <c r="N83" s="52">
        <f>IFERROR(_xll.qlIndexFixing(Index6M,$H83,TRUE,_xll.ohTrigger(RecalcTrigger,Trigger6M)),NA())</f>
        <v>1.108019580991372E-2</v>
      </c>
      <c r="O83" s="52">
        <f>IFERROR(_xll.qlIndexFixing(ONIndex6M,I83,TRUE,_xll.ohTrigger(RecalcTrigger,Trigger6M)),NA())</f>
        <v>1.0672517375134305E-2</v>
      </c>
      <c r="P83" s="52">
        <f>IFERROR(_xll.qlIndexFixing(Index1Y,$H83,TRUE,_xll.ohTrigger(RecalcTrigger,Trigger1Y)),NA())</f>
        <v>1.2526325313698249E-2</v>
      </c>
      <c r="Q83" s="52">
        <f>IFERROR(_xll.qlIndexFixing(ONIndex1Y,I83,TRUE,_xll.ohTrigger(RecalcTrigger,Trigger1Y)),NA())</f>
        <v>1.3685902330697886E-2</v>
      </c>
    </row>
    <row r="84" spans="2:17" x14ac:dyDescent="0.2">
      <c r="B84" s="46" t="s">
        <v>20</v>
      </c>
      <c r="D84" s="49">
        <f>_xll.qlCalendarAdvance(LocalCalendar,$D83,B84,"f",FALSE)</f>
        <v>42688</v>
      </c>
      <c r="E84" s="49">
        <f>_xll.qlInterestRateIndexValueDate(IndexON,D84)</f>
        <v>42688</v>
      </c>
      <c r="F84" s="52">
        <f>IFERROR(_xll.qlIndexFixing(IndexON,D84,TRUE,_xll.ohTrigger(RecalcTrigger,TriggerON)),NA())</f>
        <v>4.4446813006082664E-3</v>
      </c>
      <c r="H84" s="49">
        <f>_xll.qlCalendarAdvance(IborCalendar,$H83,B84,"f",FALSE)</f>
        <v>42684</v>
      </c>
      <c r="I84" s="49">
        <f>_xll.qlInterestRateIndexValueDate(Index1M,$H84)</f>
        <v>42688</v>
      </c>
      <c r="J84" s="52">
        <f>IFERROR(_xll.qlIndexFixing(Index1M,$H84,TRUE,_xll.ohTrigger(RecalcTrigger,Trigger1M)),NA())</f>
        <v>6.051080286224142E-3</v>
      </c>
      <c r="K84" s="52">
        <f>IFERROR(_xll.qlIndexFixing(ONIndex1M,I84,TRUE,_xll.ohTrigger(RecalcTrigger,Trigger1M)),NA())</f>
        <v>5.8953096407776684E-3</v>
      </c>
      <c r="L84" s="52">
        <f>IFERROR(_xll.qlIndexFixing(Index3M,H84,TRUE,_xll.ohTrigger(RecalcTrigger,Trigger3M)),NA())</f>
        <v>8.1935112295032832E-3</v>
      </c>
      <c r="M84" s="52">
        <f>IFERROR(_xll.qlIndexFixing(ONIndex3M,I84,TRUE,_xll.ohTrigger(RecalcTrigger,Trigger3M)),NA())</f>
        <v>7.9232648571725406E-3</v>
      </c>
      <c r="N84" s="52">
        <f>IFERROR(_xll.qlIndexFixing(Index6M,$H84,TRUE,_xll.ohTrigger(RecalcTrigger,Trigger6M)),NA())</f>
        <v>1.108019580991372E-2</v>
      </c>
      <c r="O84" s="52">
        <f>IFERROR(_xll.qlIndexFixing(ONIndex6M,I84,TRUE,_xll.ohTrigger(RecalcTrigger,Trigger6M)),NA())</f>
        <v>1.0672517375134305E-2</v>
      </c>
      <c r="P84" s="52">
        <f>IFERROR(_xll.qlIndexFixing(Index1Y,$H84,TRUE,_xll.ohTrigger(RecalcTrigger,Trigger1Y)),NA())</f>
        <v>1.2526325313698249E-2</v>
      </c>
      <c r="Q84" s="52">
        <f>IFERROR(_xll.qlIndexFixing(ONIndex1Y,I84,TRUE,_xll.ohTrigger(RecalcTrigger,Trigger1Y)),NA())</f>
        <v>1.3685902330697886E-2</v>
      </c>
    </row>
    <row r="85" spans="2:17" x14ac:dyDescent="0.2">
      <c r="B85" s="46" t="s">
        <v>20</v>
      </c>
      <c r="D85" s="49">
        <f>_xll.qlCalendarAdvance(LocalCalendar,$D84,B85,"f",FALSE)</f>
        <v>42689</v>
      </c>
      <c r="E85" s="49">
        <f>_xll.qlInterestRateIndexValueDate(IndexON,D85)</f>
        <v>42689</v>
      </c>
      <c r="F85" s="52">
        <f>IFERROR(_xll.qlIndexFixing(IndexON,D85,TRUE,_xll.ohTrigger(RecalcTrigger,TriggerON)),NA())</f>
        <v>4.4491956259218313E-3</v>
      </c>
      <c r="H85" s="49">
        <f>_xll.qlCalendarAdvance(IborCalendar,$H84,B85,"f",FALSE)</f>
        <v>42685</v>
      </c>
      <c r="I85" s="49">
        <f>_xll.qlInterestRateIndexValueDate(Index1M,$H85)</f>
        <v>42689</v>
      </c>
      <c r="J85" s="52">
        <f>IFERROR(_xll.qlIndexFixing(Index1M,$H85,TRUE,_xll.ohTrigger(RecalcTrigger,Trigger1M)),NA())</f>
        <v>6.0614080431751205E-3</v>
      </c>
      <c r="K85" s="52">
        <f>IFERROR(_xll.qlIndexFixing(ONIndex1M,I85,TRUE,_xll.ohTrigger(RecalcTrigger,Trigger1M)),NA())</f>
        <v>5.9065259544954785E-3</v>
      </c>
      <c r="L85" s="52">
        <f>IFERROR(_xll.qlIndexFixing(Index3M,H85,TRUE,_xll.ohTrigger(RecalcTrigger,Trigger3M)),NA())</f>
        <v>8.2021116852995148E-3</v>
      </c>
      <c r="M85" s="52">
        <f>IFERROR(_xll.qlIndexFixing(ONIndex3M,I85,TRUE,_xll.ohTrigger(RecalcTrigger,Trigger3M)),NA())</f>
        <v>7.9138573826131875E-3</v>
      </c>
      <c r="N85" s="52">
        <f>IFERROR(_xll.qlIndexFixing(Index6M,$H85,TRUE,_xll.ohTrigger(RecalcTrigger,Trigger6M)),NA())</f>
        <v>1.1082119637750253E-2</v>
      </c>
      <c r="O85" s="52">
        <f>IFERROR(_xll.qlIndexFixing(ONIndex6M,I85,TRUE,_xll.ohTrigger(RecalcTrigger,Trigger6M)),NA())</f>
        <v>1.0681084695827181E-2</v>
      </c>
      <c r="P85" s="52">
        <f>IFERROR(_xll.qlIndexFixing(Index1Y,$H85,TRUE,_xll.ohTrigger(RecalcTrigger,Trigger1Y)),NA())</f>
        <v>1.2533208069396668E-2</v>
      </c>
      <c r="Q85" s="52">
        <f>IFERROR(_xll.qlIndexFixing(ONIndex1Y,I85,TRUE,_xll.ohTrigger(RecalcTrigger,Trigger1Y)),NA())</f>
        <v>1.3678254462998751E-2</v>
      </c>
    </row>
    <row r="86" spans="2:17" x14ac:dyDescent="0.2">
      <c r="B86" s="46" t="s">
        <v>20</v>
      </c>
      <c r="D86" s="49">
        <f>_xll.qlCalendarAdvance(LocalCalendar,$D85,B86,"f",FALSE)</f>
        <v>42690</v>
      </c>
      <c r="E86" s="49">
        <f>_xll.qlInterestRateIndexValueDate(IndexON,D86)</f>
        <v>42690</v>
      </c>
      <c r="F86" s="52">
        <f>IFERROR(_xll.qlIndexFixing(IndexON,D86,TRUE,_xll.ohTrigger(RecalcTrigger,TriggerON)),NA())</f>
        <v>4.4541971189016039E-3</v>
      </c>
      <c r="H86" s="49">
        <f>_xll.qlCalendarAdvance(IborCalendar,$H85,B86,"f",FALSE)</f>
        <v>42688</v>
      </c>
      <c r="I86" s="49">
        <f>_xll.qlInterestRateIndexValueDate(Index1M,$H86)</f>
        <v>42690</v>
      </c>
      <c r="J86" s="52">
        <f>IFERROR(_xll.qlIndexFixing(Index1M,$H86,TRUE,_xll.ohTrigger(RecalcTrigger,Trigger1M)),NA())</f>
        <v>6.0716741514426076E-3</v>
      </c>
      <c r="K86" s="52">
        <f>IFERROR(_xll.qlIndexFixing(ONIndex1M,I86,TRUE,_xll.ohTrigger(RecalcTrigger,Trigger1M)),NA())</f>
        <v>5.9176806411098681E-3</v>
      </c>
      <c r="L86" s="52">
        <f>IFERROR(_xll.qlIndexFixing(Index3M,H86,TRUE,_xll.ohTrigger(RecalcTrigger,Trigger3M)),NA())</f>
        <v>8.2109017440047741E-3</v>
      </c>
      <c r="M86" s="52">
        <f>IFERROR(_xll.qlIndexFixing(ONIndex3M,I86,TRUE,_xll.ohTrigger(RecalcTrigger,Trigger3M)),NA())</f>
        <v>7.9033246340998176E-3</v>
      </c>
      <c r="N86" s="52">
        <f>IFERROR(_xll.qlIndexFixing(Index6M,$H86,TRUE,_xll.ohTrigger(RecalcTrigger,Trigger6M)),NA())</f>
        <v>1.1087664646829335E-2</v>
      </c>
      <c r="O86" s="52">
        <f>IFERROR(_xll.qlIndexFixing(ONIndex6M,I86,TRUE,_xll.ohTrigger(RecalcTrigger,Trigger6M)),NA())</f>
        <v>1.0689931059548741E-2</v>
      </c>
      <c r="P86" s="52">
        <f>IFERROR(_xll.qlIndexFixing(Index1Y,$H86,TRUE,_xll.ohTrigger(RecalcTrigger,Trigger1Y)),NA())</f>
        <v>1.2540121589480976E-2</v>
      </c>
      <c r="Q86" s="52">
        <f>IFERROR(_xll.qlIndexFixing(ONIndex1Y,I86,TRUE,_xll.ohTrigger(RecalcTrigger,Trigger1Y)),NA())</f>
        <v>1.3671112063127211E-2</v>
      </c>
    </row>
    <row r="87" spans="2:17" x14ac:dyDescent="0.2">
      <c r="B87" s="46" t="s">
        <v>20</v>
      </c>
      <c r="D87" s="49">
        <f>_xll.qlCalendarAdvance(LocalCalendar,$D86,B87,"f",FALSE)</f>
        <v>42691</v>
      </c>
      <c r="E87" s="49">
        <f>_xll.qlInterestRateIndexValueDate(IndexON,D87)</f>
        <v>42691</v>
      </c>
      <c r="F87" s="52">
        <f>IFERROR(_xll.qlIndexFixing(IndexON,D87,TRUE,_xll.ohTrigger(RecalcTrigger,TriggerON)),NA())</f>
        <v>4.4596857797074563E-3</v>
      </c>
      <c r="H87" s="49">
        <f>_xll.qlCalendarAdvance(IborCalendar,$H86,B87,"f",FALSE)</f>
        <v>42689</v>
      </c>
      <c r="I87" s="49">
        <f>_xll.qlInterestRateIndexValueDate(Index1M,$H87)</f>
        <v>42691</v>
      </c>
      <c r="J87" s="52">
        <f>IFERROR(_xll.qlIndexFixing(Index1M,$H87,TRUE,_xll.ohTrigger(RecalcTrigger,Trigger1M)),NA())</f>
        <v>6.0918059205175568E-3</v>
      </c>
      <c r="K87" s="52">
        <f>IFERROR(_xll.qlIndexFixing(ONIndex1M,I87,TRUE,_xll.ohTrigger(RecalcTrigger,Trigger1M)),NA())</f>
        <v>5.9287737007807095E-3</v>
      </c>
      <c r="L87" s="52">
        <f>IFERROR(_xll.qlIndexFixing(Index3M,H87,TRUE,_xll.ohTrigger(RecalcTrigger,Trigger3M)),NA())</f>
        <v>8.2198917896857075E-3</v>
      </c>
      <c r="M87" s="52">
        <f>IFERROR(_xll.qlIndexFixing(ONIndex3M,I87,TRUE,_xll.ohTrigger(RecalcTrigger,Trigger3M)),NA())</f>
        <v>7.8919977373193007E-3</v>
      </c>
      <c r="N87" s="52">
        <f>IFERROR(_xll.qlIndexFixing(Index6M,$H87,TRUE,_xll.ohTrigger(RecalcTrigger,Trigger6M)),NA())</f>
        <v>1.1093170180631006E-2</v>
      </c>
      <c r="O87" s="52">
        <f>IFERROR(_xll.qlIndexFixing(ONIndex6M,I87,TRUE,_xll.ohTrigger(RecalcTrigger,Trigger6M)),NA())</f>
        <v>1.069905646637892E-2</v>
      </c>
      <c r="P87" s="52">
        <f>IFERROR(_xll.qlIndexFixing(Index1Y,$H87,TRUE,_xll.ohTrigger(RecalcTrigger,Trigger1Y)),NA())</f>
        <v>1.2547025718851763E-2</v>
      </c>
      <c r="Q87" s="52">
        <f>IFERROR(_xll.qlIndexFixing(ONIndex1Y,I87,TRUE,_xll.ohTrigger(RecalcTrigger,Trigger1Y)),NA())</f>
        <v>1.3664475130923392E-2</v>
      </c>
    </row>
    <row r="88" spans="2:17" x14ac:dyDescent="0.2">
      <c r="B88" s="46" t="s">
        <v>20</v>
      </c>
      <c r="D88" s="49">
        <f>_xll.qlCalendarAdvance(LocalCalendar,$D87,B88,"f",FALSE)</f>
        <v>42692</v>
      </c>
      <c r="E88" s="49">
        <f>_xll.qlInterestRateIndexValueDate(IndexON,D88)</f>
        <v>42692</v>
      </c>
      <c r="F88" s="52">
        <f>IFERROR(_xll.qlIndexFixing(IndexON,D88,TRUE,_xll.ohTrigger(RecalcTrigger,TriggerON)),NA())</f>
        <v>4.4723425530968086E-3</v>
      </c>
      <c r="H88" s="49">
        <f>_xll.qlCalendarAdvance(IborCalendar,$H87,B88,"f",FALSE)</f>
        <v>42690</v>
      </c>
      <c r="I88" s="49">
        <f>_xll.qlInterestRateIndexValueDate(Index1M,$H88)</f>
        <v>42692</v>
      </c>
      <c r="J88" s="52">
        <f>IFERROR(_xll.qlIndexFixing(Index1M,$H88,TRUE,_xll.ohTrigger(RecalcTrigger,Trigger1M)),NA())</f>
        <v>6.0969646145937438E-3</v>
      </c>
      <c r="K88" s="52">
        <f>IFERROR(_xll.qlIndexFixing(ONIndex1M,I88,TRUE,_xll.ohTrigger(RecalcTrigger,Trigger1M)),NA())</f>
        <v>5.9508527621598972E-3</v>
      </c>
      <c r="L88" s="52">
        <f>IFERROR(_xll.qlIndexFixing(Index3M,H88,TRUE,_xll.ohTrigger(RecalcTrigger,Trigger3M)),NA())</f>
        <v>8.2461605516495756E-3</v>
      </c>
      <c r="M88" s="52">
        <f>IFERROR(_xll.qlIndexFixing(ONIndex3M,I88,TRUE,_xll.ohTrigger(RecalcTrigger,Trigger3M)),NA())</f>
        <v>7.8717254097426803E-3</v>
      </c>
      <c r="N88" s="52">
        <f>IFERROR(_xll.qlIndexFixing(Index6M,$H88,TRUE,_xll.ohTrigger(RecalcTrigger,Trigger6M)),NA())</f>
        <v>1.1098633218599526E-2</v>
      </c>
      <c r="O88" s="52">
        <f>IFERROR(_xll.qlIndexFixing(ONIndex6M,I88,TRUE,_xll.ohTrigger(RecalcTrigger,Trigger6M)),NA())</f>
        <v>1.0718556539215385E-2</v>
      </c>
      <c r="P88" s="52">
        <f>IFERROR(_xll.qlIndexFixing(Index1Y,$H88,TRUE,_xll.ohTrigger(RecalcTrigger,Trigger1Y)),NA())</f>
        <v>1.2574160354027872E-2</v>
      </c>
      <c r="Q88" s="52">
        <f>IFERROR(_xll.qlIndexFixing(ONIndex1Y,I88,TRUE,_xll.ohTrigger(RecalcTrigger,Trigger1Y)),NA())</f>
        <v>1.3653403946554121E-2</v>
      </c>
    </row>
    <row r="89" spans="2:17" x14ac:dyDescent="0.2">
      <c r="B89" s="46" t="s">
        <v>20</v>
      </c>
      <c r="D89" s="49">
        <f>_xll.qlCalendarAdvance(LocalCalendar,$D88,B89,"f",FALSE)</f>
        <v>42695</v>
      </c>
      <c r="E89" s="49">
        <f>_xll.qlInterestRateIndexValueDate(IndexON,D89)</f>
        <v>42695</v>
      </c>
      <c r="F89" s="52">
        <f>IFERROR(_xll.qlIndexFixing(IndexON,D89,TRUE,_xll.ohTrigger(RecalcTrigger,TriggerON)),NA())</f>
        <v>4.4865121001524955E-3</v>
      </c>
      <c r="H89" s="49">
        <f>_xll.qlCalendarAdvance(IborCalendar,$H88,B89,"f",FALSE)</f>
        <v>42691</v>
      </c>
      <c r="I89" s="49">
        <f>_xll.qlInterestRateIndexValueDate(Index1M,$H89)</f>
        <v>42695</v>
      </c>
      <c r="J89" s="52">
        <f>IFERROR(_xll.qlIndexFixing(Index1M,$H89,TRUE,_xll.ohTrigger(RecalcTrigger,Trigger1M)),NA())</f>
        <v>6.1220799570467221E-3</v>
      </c>
      <c r="K89" s="52">
        <f>IFERROR(_xll.qlIndexFixing(ONIndex1M,I89,TRUE,_xll.ohTrigger(RecalcTrigger,Trigger1M)),NA())</f>
        <v>5.9725296686696794E-3</v>
      </c>
      <c r="L89" s="52">
        <f>IFERROR(_xll.qlIndexFixing(Index3M,H89,TRUE,_xll.ohTrigger(RecalcTrigger,Trigger3M)),NA())</f>
        <v>8.2578286985669838E-3</v>
      </c>
      <c r="M89" s="52">
        <f>IFERROR(_xll.qlIndexFixing(ONIndex3M,I89,TRUE,_xll.ohTrigger(RecalcTrigger,Trigger3M)),NA())</f>
        <v>7.8539804511201794E-3</v>
      </c>
      <c r="N89" s="52">
        <f>IFERROR(_xll.qlIndexFixing(Index6M,$H89,TRUE,_xll.ohTrigger(RecalcTrigger,Trigger6M)),NA())</f>
        <v>1.1118232886999573E-2</v>
      </c>
      <c r="O89" s="52">
        <f>IFERROR(_xll.qlIndexFixing(ONIndex6M,I89,TRUE,_xll.ohTrigger(RecalcTrigger,Trigger6M)),NA())</f>
        <v>1.0738348523826602E-2</v>
      </c>
      <c r="P89" s="52">
        <f>IFERROR(_xll.qlIndexFixing(Index1Y,$H89,TRUE,_xll.ohTrigger(RecalcTrigger,Trigger1Y)),NA())</f>
        <v>1.2573745188753703E-2</v>
      </c>
      <c r="Q89" s="52">
        <f>IFERROR(_xll.qlIndexFixing(ONIndex1Y,I89,TRUE,_xll.ohTrigger(RecalcTrigger,Trigger1Y)),NA())</f>
        <v>1.3642982078385657E-2</v>
      </c>
    </row>
    <row r="90" spans="2:17" x14ac:dyDescent="0.2">
      <c r="B90" s="46" t="s">
        <v>20</v>
      </c>
      <c r="D90" s="49">
        <f>_xll.qlCalendarAdvance(LocalCalendar,$D89,B90,"f",FALSE)</f>
        <v>42696</v>
      </c>
      <c r="E90" s="49">
        <f>_xll.qlInterestRateIndexValueDate(IndexON,D90)</f>
        <v>42696</v>
      </c>
      <c r="F90" s="52">
        <f>IFERROR(_xll.qlIndexFixing(IndexON,D90,TRUE,_xll.ohTrigger(RecalcTrigger,TriggerON)),NA())</f>
        <v>4.4943912113559747E-3</v>
      </c>
      <c r="H90" s="49">
        <f>_xll.qlCalendarAdvance(IborCalendar,$H89,B90,"f",FALSE)</f>
        <v>42692</v>
      </c>
      <c r="I90" s="49">
        <f>_xll.qlInterestRateIndexValueDate(Index1M,$H90)</f>
        <v>42696</v>
      </c>
      <c r="J90" s="52">
        <f>IFERROR(_xll.qlIndexFixing(Index1M,$H90,TRUE,_xll.ohTrigger(RecalcTrigger,Trigger1M)),NA())</f>
        <v>6.1319761699305531E-3</v>
      </c>
      <c r="K90" s="52">
        <f>IFERROR(_xll.qlIndexFixing(ONIndex1M,I90,TRUE,_xll.ohTrigger(RecalcTrigger,Trigger1M)),NA())</f>
        <v>5.9833145929033549E-3</v>
      </c>
      <c r="L90" s="52">
        <f>IFERROR(_xll.qlIndexFixing(Index3M,H90,TRUE,_xll.ohTrigger(RecalcTrigger,Trigger3M)),NA())</f>
        <v>8.2677544342551323E-3</v>
      </c>
      <c r="M90" s="52">
        <f>IFERROR(_xll.qlIndexFixing(ONIndex3M,I90,TRUE,_xll.ohTrigger(RecalcTrigger,Trigger3M)),NA())</f>
        <v>7.8466298301282933E-3</v>
      </c>
      <c r="N90" s="52">
        <f>IFERROR(_xll.qlIndexFixing(Index6M,$H90,TRUE,_xll.ohTrigger(RecalcTrigger,Trigger6M)),NA())</f>
        <v>1.111999999998152E-2</v>
      </c>
      <c r="O90" s="52">
        <f>IFERROR(_xll.qlIndexFixing(ONIndex6M,I90,TRUE,_xll.ohTrigger(RecalcTrigger,Trigger6M)),NA())</f>
        <v>1.0748821046355772E-2</v>
      </c>
      <c r="P90" s="52">
        <f>IFERROR(_xll.qlIndexFixing(Index1Y,$H90,TRUE,_xll.ohTrigger(RecalcTrigger,Trigger1Y)),NA())</f>
        <v>1.2579999999999961E-2</v>
      </c>
      <c r="Q90" s="52">
        <f>IFERROR(_xll.qlIndexFixing(ONIndex1Y,I90,TRUE,_xll.ohTrigger(RecalcTrigger,Trigger1Y)),NA())</f>
        <v>1.3638826289792405E-2</v>
      </c>
    </row>
    <row r="91" spans="2:17" x14ac:dyDescent="0.2">
      <c r="B91" s="46" t="s">
        <v>20</v>
      </c>
      <c r="D91" s="49">
        <f>_xll.qlCalendarAdvance(LocalCalendar,$D90,B91,"f",FALSE)</f>
        <v>42697</v>
      </c>
      <c r="E91" s="49">
        <f>_xll.qlInterestRateIndexValueDate(IndexON,D91)</f>
        <v>42697</v>
      </c>
      <c r="F91" s="52">
        <f>IFERROR(_xll.qlIndexFixing(IndexON,D91,TRUE,_xll.ohTrigger(RecalcTrigger,TriggerON)),NA())</f>
        <v>4.5067358443917627E-3</v>
      </c>
      <c r="H91" s="49">
        <f>_xll.qlCalendarAdvance(IborCalendar,$H90,B91,"f",FALSE)</f>
        <v>42695</v>
      </c>
      <c r="I91" s="49">
        <f>_xll.qlInterestRateIndexValueDate(Index1M,$H91)</f>
        <v>42697</v>
      </c>
      <c r="J91" s="52">
        <f>IFERROR(_xll.qlIndexFixing(Index1M,$H91,TRUE,_xll.ohTrigger(RecalcTrigger,Trigger1M)),NA())</f>
        <v>6.1418107330437621E-3</v>
      </c>
      <c r="K91" s="52">
        <f>IFERROR(_xll.qlIndexFixing(ONIndex1M,I91,TRUE,_xll.ohTrigger(RecalcTrigger,Trigger1M)),NA())</f>
        <v>5.9994187145795408E-3</v>
      </c>
      <c r="L91" s="52">
        <f>IFERROR(_xll.qlIndexFixing(Index3M,H91,TRUE,_xll.ohTrigger(RecalcTrigger,Trigger3M)),NA())</f>
        <v>8.2778342611343914E-3</v>
      </c>
      <c r="M91" s="52">
        <f>IFERROR(_xll.qlIndexFixing(ONIndex3M,I91,TRUE,_xll.ohTrigger(RecalcTrigger,Trigger3M)),NA())</f>
        <v>7.8374121696134225E-3</v>
      </c>
      <c r="N91" s="52">
        <f>IFERROR(_xll.qlIndexFixing(Index6M,$H91,TRUE,_xll.ohTrigger(RecalcTrigger,Trigger6M)),NA())</f>
        <v>1.1125205959760584E-2</v>
      </c>
      <c r="O91" s="52">
        <f>IFERROR(_xll.qlIndexFixing(ONIndex6M,I91,TRUE,_xll.ohTrigger(RecalcTrigger,Trigger6M)),NA())</f>
        <v>1.0764743810063315E-2</v>
      </c>
      <c r="P91" s="52">
        <f>IFERROR(_xll.qlIndexFixing(Index1Y,$H91,TRUE,_xll.ohTrigger(RecalcTrigger,Trigger1Y)),NA())</f>
        <v>1.2595112134672858E-2</v>
      </c>
      <c r="Q91" s="52">
        <f>IFERROR(_xll.qlIndexFixing(ONIndex1Y,I91,TRUE,_xll.ohTrigger(RecalcTrigger,Trigger1Y)),NA())</f>
        <v>1.3633376642578909E-2</v>
      </c>
    </row>
    <row r="92" spans="2:17" x14ac:dyDescent="0.2">
      <c r="B92" s="46" t="s">
        <v>20</v>
      </c>
      <c r="D92" s="49">
        <f>_xll.qlCalendarAdvance(LocalCalendar,$D91,B92,"f",FALSE)</f>
        <v>42699</v>
      </c>
      <c r="E92" s="49">
        <f>_xll.qlInterestRateIndexValueDate(IndexON,D92)</f>
        <v>42699</v>
      </c>
      <c r="F92" s="52">
        <f>IFERROR(_xll.qlIndexFixing(IndexON,D92,TRUE,_xll.ohTrigger(RecalcTrigger,TriggerON)),NA())</f>
        <v>4.5283661562667277E-3</v>
      </c>
      <c r="H92" s="49">
        <f>_xll.qlCalendarAdvance(IborCalendar,$H91,B92,"f",FALSE)</f>
        <v>42696</v>
      </c>
      <c r="I92" s="49">
        <f>_xll.qlInterestRateIndexValueDate(Index1M,$H92)</f>
        <v>42699</v>
      </c>
      <c r="J92" s="52">
        <f>IFERROR(_xll.qlIndexFixing(Index1M,$H92,TRUE,_xll.ohTrigger(RecalcTrigger,Trigger1M)),NA())</f>
        <v>6.1754195187926153E-3</v>
      </c>
      <c r="K92" s="52">
        <f>IFERROR(_xll.qlIndexFixing(ONIndex1M,I92,TRUE,_xll.ohTrigger(RecalcTrigger,Trigger1M)),NA())</f>
        <v>6.025918339593872E-3</v>
      </c>
      <c r="L92" s="52">
        <f>IFERROR(_xll.qlIndexFixing(Index3M,H92,TRUE,_xll.ohTrigger(RecalcTrigger,Trigger3M)),NA())</f>
        <v>8.3093640984047198E-3</v>
      </c>
      <c r="M92" s="52">
        <f>IFERROR(_xll.qlIndexFixing(ONIndex3M,I92,TRUE,_xll.ohTrigger(RecalcTrigger,Trigger3M)),NA())</f>
        <v>7.8262994424616039E-3</v>
      </c>
      <c r="N92" s="52">
        <f>IFERROR(_xll.qlIndexFixing(Index6M,$H92,TRUE,_xll.ohTrigger(RecalcTrigger,Trigger6M)),NA())</f>
        <v>1.1135450047725232E-2</v>
      </c>
      <c r="O92" s="52">
        <f>IFERROR(_xll.qlIndexFixing(ONIndex6M,I92,TRUE,_xll.ohTrigger(RecalcTrigger,Trigger6M)),NA())</f>
        <v>1.0791128257983118E-2</v>
      </c>
      <c r="P92" s="52">
        <f>IFERROR(_xll.qlIndexFixing(Index1Y,$H92,TRUE,_xll.ohTrigger(RecalcTrigger,Trigger1Y)),NA())</f>
        <v>1.2614278181637559E-2</v>
      </c>
      <c r="Q92" s="52">
        <f>IFERROR(_xll.qlIndexFixing(ONIndex1Y,I92,TRUE,_xll.ohTrigger(RecalcTrigger,Trigger1Y)),NA())</f>
        <v>1.3625262681502548E-2</v>
      </c>
    </row>
    <row r="93" spans="2:17" x14ac:dyDescent="0.2">
      <c r="B93" s="46" t="s">
        <v>20</v>
      </c>
      <c r="D93" s="49">
        <f>_xll.qlCalendarAdvance(LocalCalendar,$D92,B93,"f",FALSE)</f>
        <v>42702</v>
      </c>
      <c r="E93" s="49">
        <f>_xll.qlInterestRateIndexValueDate(IndexON,D93)</f>
        <v>42702</v>
      </c>
      <c r="F93" s="52">
        <f>IFERROR(_xll.qlIndexFixing(IndexON,D93,TRUE,_xll.ohTrigger(RecalcTrigger,TriggerON)),NA())</f>
        <v>4.5464497943203952E-3</v>
      </c>
      <c r="H93" s="49">
        <f>_xll.qlCalendarAdvance(IborCalendar,$H92,B93,"f",FALSE)</f>
        <v>42697</v>
      </c>
      <c r="I93" s="49">
        <f>_xll.qlInterestRateIndexValueDate(Index1M,$H93)</f>
        <v>42699</v>
      </c>
      <c r="J93" s="52">
        <f>IFERROR(_xll.qlIndexFixing(Index1M,$H93,TRUE,_xll.ohTrigger(RecalcTrigger,Trigger1M)),NA())</f>
        <v>6.1754195187926153E-3</v>
      </c>
      <c r="K93" s="52">
        <f>IFERROR(_xll.qlIndexFixing(ONIndex1M,I93,TRUE,_xll.ohTrigger(RecalcTrigger,Trigger1M)),NA())</f>
        <v>6.025918339593872E-3</v>
      </c>
      <c r="L93" s="52">
        <f>IFERROR(_xll.qlIndexFixing(Index3M,H93,TRUE,_xll.ohTrigger(RecalcTrigger,Trigger3M)),NA())</f>
        <v>8.3093640984047198E-3</v>
      </c>
      <c r="M93" s="52">
        <f>IFERROR(_xll.qlIndexFixing(ONIndex3M,I93,TRUE,_xll.ohTrigger(RecalcTrigger,Trigger3M)),NA())</f>
        <v>7.8262994424616039E-3</v>
      </c>
      <c r="N93" s="52">
        <f>IFERROR(_xll.qlIndexFixing(Index6M,$H93,TRUE,_xll.ohTrigger(RecalcTrigger,Trigger6M)),NA())</f>
        <v>1.1135450047725232E-2</v>
      </c>
      <c r="O93" s="52">
        <f>IFERROR(_xll.qlIndexFixing(ONIndex6M,I93,TRUE,_xll.ohTrigger(RecalcTrigger,Trigger6M)),NA())</f>
        <v>1.0791128257983118E-2</v>
      </c>
      <c r="P93" s="52">
        <f>IFERROR(_xll.qlIndexFixing(Index1Y,$H93,TRUE,_xll.ohTrigger(RecalcTrigger,Trigger1Y)),NA())</f>
        <v>1.2614278181637559E-2</v>
      </c>
      <c r="Q93" s="52">
        <f>IFERROR(_xll.qlIndexFixing(ONIndex1Y,I93,TRUE,_xll.ohTrigger(RecalcTrigger,Trigger1Y)),NA())</f>
        <v>1.3625262681502548E-2</v>
      </c>
    </row>
    <row r="94" spans="2:17" x14ac:dyDescent="0.2">
      <c r="B94" s="46" t="s">
        <v>20</v>
      </c>
      <c r="D94" s="49">
        <f>_xll.qlCalendarAdvance(LocalCalendar,$D93,B94,"f",FALSE)</f>
        <v>42703</v>
      </c>
      <c r="E94" s="49">
        <f>_xll.qlInterestRateIndexValueDate(IndexON,D94)</f>
        <v>42703</v>
      </c>
      <c r="F94" s="52">
        <f>IFERROR(_xll.qlIndexFixing(IndexON,D94,TRUE,_xll.ohTrigger(RecalcTrigger,TriggerON)),NA())</f>
        <v>4.5558781557719641E-3</v>
      </c>
      <c r="H94" s="49">
        <f>_xll.qlCalendarAdvance(IborCalendar,$H93,B94,"f",FALSE)</f>
        <v>42698</v>
      </c>
      <c r="I94" s="49">
        <f>_xll.qlInterestRateIndexValueDate(Index1M,$H94)</f>
        <v>42702</v>
      </c>
      <c r="J94" s="52">
        <f>IFERROR(_xll.qlIndexFixing(Index1M,$H94,TRUE,_xll.ohTrigger(RecalcTrigger,Trigger1M)),NA())</f>
        <v>6.1900587968066745E-3</v>
      </c>
      <c r="K94" s="52">
        <f>IFERROR(_xll.qlIndexFixing(ONIndex1M,I94,TRUE,_xll.ohTrigger(RecalcTrigger,Trigger1M)),NA())</f>
        <v>6.0467299694533239E-3</v>
      </c>
      <c r="L94" s="52">
        <f>IFERROR(_xll.qlIndexFixing(Index3M,H94,TRUE,_xll.ohTrigger(RecalcTrigger,Trigger3M)),NA())</f>
        <v>8.3301507906186067E-3</v>
      </c>
      <c r="M94" s="52">
        <f>IFERROR(_xll.qlIndexFixing(ONIndex3M,I94,TRUE,_xll.ohTrigger(RecalcTrigger,Trigger3M)),NA())</f>
        <v>7.8206171855299544E-3</v>
      </c>
      <c r="N94" s="52">
        <f>IFERROR(_xll.qlIndexFixing(Index6M,$H94,TRUE,_xll.ohTrigger(RecalcTrigger,Trigger6M)),NA())</f>
        <v>1.1157053828400062E-2</v>
      </c>
      <c r="O94" s="52">
        <f>IFERROR(_xll.qlIndexFixing(ONIndex6M,I94,TRUE,_xll.ohTrigger(RecalcTrigger,Trigger6M)),NA())</f>
        <v>1.0811744137173562E-2</v>
      </c>
      <c r="P94" s="52">
        <f>IFERROR(_xll.qlIndexFixing(Index1Y,$H94,TRUE,_xll.ohTrigger(RecalcTrigger,Trigger1Y)),NA())</f>
        <v>1.2612700265903254E-2</v>
      </c>
      <c r="Q94" s="52">
        <f>IFERROR(_xll.qlIndexFixing(ONIndex1Y,I94,TRUE,_xll.ohTrigger(RecalcTrigger,Trigger1Y)),NA())</f>
        <v>1.3618963050339161E-2</v>
      </c>
    </row>
    <row r="95" spans="2:17" x14ac:dyDescent="0.2">
      <c r="B95" s="46" t="s">
        <v>20</v>
      </c>
      <c r="D95" s="49">
        <f>_xll.qlCalendarAdvance(LocalCalendar,$D94,B95,"f",FALSE)</f>
        <v>42704</v>
      </c>
      <c r="E95" s="49">
        <f>_xll.qlInterestRateIndexValueDate(IndexON,D95)</f>
        <v>42704</v>
      </c>
      <c r="F95" s="52">
        <f>IFERROR(_xll.qlIndexFixing(IndexON,D95,TRUE,_xll.ohTrigger(RecalcTrigger,TriggerON)),NA())</f>
        <v>4.5655213547313167E-3</v>
      </c>
      <c r="H95" s="49">
        <f>_xll.qlCalendarAdvance(IborCalendar,$H94,B95,"f",FALSE)</f>
        <v>42699</v>
      </c>
      <c r="I95" s="49">
        <f>_xll.qlInterestRateIndexValueDate(Index1M,$H95)</f>
        <v>42703</v>
      </c>
      <c r="J95" s="52">
        <f>IFERROR(_xll.qlIndexFixing(Index1M,$H95,TRUE,_xll.ohTrigger(RecalcTrigger,Trigger1M)),NA())</f>
        <v>6.1995234581546654E-3</v>
      </c>
      <c r="K95" s="52">
        <f>IFERROR(_xll.qlIndexFixing(ONIndex1M,I95,TRUE,_xll.ohTrigger(RecalcTrigger,Trigger1M)),NA())</f>
        <v>6.0570835040429927E-3</v>
      </c>
      <c r="L95" s="52">
        <f>IFERROR(_xll.qlIndexFixing(Index3M,H95,TRUE,_xll.ohTrigger(RecalcTrigger,Trigger3M)),NA())</f>
        <v>8.3355689796318824E-3</v>
      </c>
      <c r="M95" s="52">
        <f>IFERROR(_xll.qlIndexFixing(ONIndex3M,I95,TRUE,_xll.ohTrigger(RecalcTrigger,Trigger3M)),NA())</f>
        <v>7.8192969245893806E-3</v>
      </c>
      <c r="N95" s="52">
        <f>IFERROR(_xll.qlIndexFixing(Index6M,$H95,TRUE,_xll.ohTrigger(RecalcTrigger,Trigger6M)),NA())</f>
        <v>1.1158616011892438E-2</v>
      </c>
      <c r="O95" s="52">
        <f>IFERROR(_xll.qlIndexFixing(ONIndex6M,I95,TRUE,_xll.ohTrigger(RecalcTrigger,Trigger6M)),NA())</f>
        <v>1.0822197878725959E-2</v>
      </c>
      <c r="P95" s="52">
        <f>IFERROR(_xll.qlIndexFixing(Index1Y,$H95,TRUE,_xll.ohTrigger(RecalcTrigger,Trigger1Y)),NA())</f>
        <v>1.2617437766550155E-2</v>
      </c>
      <c r="Q95" s="52">
        <f>IFERROR(_xll.qlIndexFixing(ONIndex1Y,I95,TRUE,_xll.ohTrigger(RecalcTrigger,Trigger1Y)),NA())</f>
        <v>1.3616451564599785E-2</v>
      </c>
    </row>
    <row r="96" spans="2:17" x14ac:dyDescent="0.2">
      <c r="B96" s="46" t="s">
        <v>20</v>
      </c>
      <c r="D96" s="49">
        <f>_xll.qlCalendarAdvance(LocalCalendar,$D95,B96,"f",FALSE)</f>
        <v>42705</v>
      </c>
      <c r="E96" s="49">
        <f>_xll.qlInterestRateIndexValueDate(IndexON,D96)</f>
        <v>42705</v>
      </c>
      <c r="F96" s="52">
        <f>IFERROR(_xll.qlIndexFixing(IndexON,D96,TRUE,_xll.ohTrigger(RecalcTrigger,TriggerON)),NA())</f>
        <v>4.5753793912783891E-3</v>
      </c>
      <c r="H96" s="49">
        <f>_xll.qlCalendarAdvance(IborCalendar,$H95,B96,"f",FALSE)</f>
        <v>42702</v>
      </c>
      <c r="I96" s="49">
        <f>_xll.qlInterestRateIndexValueDate(Index1M,$H96)</f>
        <v>42704</v>
      </c>
      <c r="J96" s="52">
        <f>IFERROR(_xll.qlIndexFixing(Index1M,$H96,TRUE,_xll.ohTrigger(RecalcTrigger,Trigger1M)),NA())</f>
        <v>6.2089264686928658E-3</v>
      </c>
      <c r="K96" s="52">
        <f>IFERROR(_xll.qlIndexFixing(ONIndex1M,I96,TRUE,_xll.ohTrigger(RecalcTrigger,Trigger1M)),NA())</f>
        <v>6.067375411449305E-3</v>
      </c>
      <c r="L96" s="52">
        <f>IFERROR(_xll.qlIndexFixing(Index3M,H96,TRUE,_xll.ohTrigger(RecalcTrigger,Trigger3M)),NA())</f>
        <v>8.3411241643362999E-3</v>
      </c>
      <c r="M96" s="52">
        <f>IFERROR(_xll.qlIndexFixing(ONIndex3M,I96,TRUE,_xll.ohTrigger(RecalcTrigger,Trigger3M)),NA())</f>
        <v>7.8188381437360732E-3</v>
      </c>
      <c r="N96" s="52">
        <f>IFERROR(_xll.qlIndexFixing(Index6M,$H96,TRUE,_xll.ohTrigger(RecalcTrigger,Trigger6M)),NA())</f>
        <v>1.1163437403622252E-2</v>
      </c>
      <c r="O96" s="52">
        <f>IFERROR(_xll.qlIndexFixing(ONIndex6M,I96,TRUE,_xll.ohTrigger(RecalcTrigger,Trigger6M)),NA())</f>
        <v>1.0832642065761178E-2</v>
      </c>
      <c r="P96" s="52">
        <f>IFERROR(_xll.qlIndexFixing(Index1Y,$H96,TRUE,_xll.ohTrigger(RecalcTrigger,Trigger1Y)),NA())</f>
        <v>1.2622000461169651E-2</v>
      </c>
      <c r="Q96" s="52">
        <f>IFERROR(_xll.qlIndexFixing(ONIndex1Y,I96,TRUE,_xll.ohTrigger(RecalcTrigger,Trigger1Y)),NA())</f>
        <v>1.361416838007834E-2</v>
      </c>
    </row>
    <row r="97" spans="2:17" x14ac:dyDescent="0.2">
      <c r="B97" s="46" t="s">
        <v>20</v>
      </c>
      <c r="D97" s="49">
        <f>_xll.qlCalendarAdvance(LocalCalendar,$D96,B97,"f",FALSE)</f>
        <v>42706</v>
      </c>
      <c r="E97" s="49">
        <f>_xll.qlInterestRateIndexValueDate(IndexON,D97)</f>
        <v>42706</v>
      </c>
      <c r="F97" s="52">
        <f>IFERROR(_xll.qlIndexFixing(IndexON,D97,TRUE,_xll.ohTrigger(RecalcTrigger,TriggerON)),NA())</f>
        <v>4.5958702601733847E-3</v>
      </c>
      <c r="H97" s="49">
        <f>_xll.qlCalendarAdvance(IborCalendar,$H96,B97,"f",FALSE)</f>
        <v>42703</v>
      </c>
      <c r="I97" s="49">
        <f>_xll.qlInterestRateIndexValueDate(Index1M,$H97)</f>
        <v>42705</v>
      </c>
      <c r="J97" s="52">
        <f>IFERROR(_xll.qlIndexFixing(Index1M,$H97,TRUE,_xll.ohTrigger(RecalcTrigger,Trigger1M)),NA())</f>
        <v>6.231840494356918E-3</v>
      </c>
      <c r="K97" s="52">
        <f>IFERROR(_xll.qlIndexFixing(ONIndex1M,I97,TRUE,_xll.ohTrigger(RecalcTrigger,Trigger1M)),NA())</f>
        <v>6.0776056916722609E-3</v>
      </c>
      <c r="L97" s="52">
        <f>IFERROR(_xll.qlIndexFixing(Index3M,H97,TRUE,_xll.ohTrigger(RecalcTrigger,Trigger3M)),NA())</f>
        <v>8.3521507716266541E-3</v>
      </c>
      <c r="M97" s="52">
        <f>IFERROR(_xll.qlIndexFixing(ONIndex3M,I97,TRUE,_xll.ohTrigger(RecalcTrigger,Trigger3M)),NA())</f>
        <v>7.819240842650288E-3</v>
      </c>
      <c r="N97" s="52">
        <f>IFERROR(_xll.qlIndexFixing(Index6M,$H97,TRUE,_xll.ohTrigger(RecalcTrigger,Trigger6M)),NA())</f>
        <v>1.1168212570550938E-2</v>
      </c>
      <c r="O97" s="52">
        <f>IFERROR(_xll.qlIndexFixing(ONIndex6M,I97,TRUE,_xll.ohTrigger(RecalcTrigger,Trigger6M)),NA())</f>
        <v>1.0843076698519027E-2</v>
      </c>
      <c r="P97" s="52">
        <f>IFERROR(_xll.qlIndexFixing(Index1Y,$H97,TRUE,_xll.ohTrigger(RecalcTrigger,Trigger1Y)),NA())</f>
        <v>1.2626399142171117E-2</v>
      </c>
      <c r="Q97" s="52">
        <f>IFERROR(_xll.qlIndexFixing(ONIndex1Y,I97,TRUE,_xll.ohTrigger(RecalcTrigger,Trigger1Y)),NA())</f>
        <v>1.3612113496694889E-2</v>
      </c>
    </row>
    <row r="98" spans="2:17" x14ac:dyDescent="0.2">
      <c r="B98" s="46" t="s">
        <v>20</v>
      </c>
      <c r="D98" s="49">
        <f>_xll.qlCalendarAdvance(LocalCalendar,$D97,B98,"f",FALSE)</f>
        <v>42709</v>
      </c>
      <c r="E98" s="49">
        <f>_xll.qlInterestRateIndexValueDate(IndexON,D98)</f>
        <v>42709</v>
      </c>
      <c r="F98" s="52">
        <f>IFERROR(_xll.qlIndexFixing(IndexON,D98,TRUE,_xll.ohTrigger(RecalcTrigger,TriggerON)),NA())</f>
        <v>4.6169599123846439E-3</v>
      </c>
      <c r="H98" s="49">
        <f>_xll.qlCalendarAdvance(IborCalendar,$H97,B98,"f",FALSE)</f>
        <v>42704</v>
      </c>
      <c r="I98" s="49">
        <f>_xll.qlInterestRateIndexValueDate(Index1M,$H98)</f>
        <v>42706</v>
      </c>
      <c r="J98" s="52">
        <f>IFERROR(_xll.qlIndexFixing(Index1M,$H98,TRUE,_xll.ohTrigger(RecalcTrigger,Trigger1M)),NA())</f>
        <v>6.236555044931702E-3</v>
      </c>
      <c r="K98" s="52">
        <f>IFERROR(_xll.qlIndexFixing(ONIndex1M,I98,TRUE,_xll.ohTrigger(RecalcTrigger,Trigger1M)),NA())</f>
        <v>6.097964117577348E-3</v>
      </c>
      <c r="L98" s="52">
        <f>IFERROR(_xll.qlIndexFixing(Index3M,H98,TRUE,_xll.ohTrigger(RecalcTrigger,Trigger3M)),NA())</f>
        <v>8.3632351604112642E-3</v>
      </c>
      <c r="M98" s="52">
        <f>IFERROR(_xll.qlIndexFixing(ONIndex3M,I98,TRUE,_xll.ohTrigger(RecalcTrigger,Trigger3M)),NA())</f>
        <v>7.8230878361740253E-3</v>
      </c>
      <c r="N98" s="52">
        <f>IFERROR(_xll.qlIndexFixing(Index6M,$H98,TRUE,_xll.ohTrigger(RecalcTrigger,Trigger6M)),NA())</f>
        <v>1.1172942747420912E-2</v>
      </c>
      <c r="O98" s="52">
        <f>IFERROR(_xll.qlIndexFixing(ONIndex6M,I98,TRUE,_xll.ohTrigger(RecalcTrigger,Trigger6M)),NA())</f>
        <v>1.0864241965338195E-2</v>
      </c>
      <c r="P98" s="52">
        <f>IFERROR(_xll.qlIndexFixing(Index1Y,$H98,TRUE,_xll.ohTrigger(RecalcTrigger,Trigger1Y)),NA())</f>
        <v>1.2644961128344102E-2</v>
      </c>
      <c r="Q98" s="52">
        <f>IFERROR(_xll.qlIndexFixing(ONIndex1Y,I98,TRUE,_xll.ohTrigger(RecalcTrigger,Trigger1Y)),NA())</f>
        <v>1.3609279180579748E-2</v>
      </c>
    </row>
    <row r="99" spans="2:17" x14ac:dyDescent="0.2">
      <c r="B99" s="46" t="s">
        <v>20</v>
      </c>
      <c r="D99" s="49">
        <f>_xll.qlCalendarAdvance(LocalCalendar,$D98,B99,"f",FALSE)</f>
        <v>42710</v>
      </c>
      <c r="E99" s="49">
        <f>_xll.qlInterestRateIndexValueDate(IndexON,D99)</f>
        <v>42710</v>
      </c>
      <c r="F99" s="52">
        <f>IFERROR(_xll.qlIndexFixing(IndexON,D99,TRUE,_xll.ohTrigger(RecalcTrigger,TriggerON)),NA())</f>
        <v>4.627892136550571E-3</v>
      </c>
      <c r="H99" s="49">
        <f>_xll.qlCalendarAdvance(IborCalendar,$H98,B99,"f",FALSE)</f>
        <v>42705</v>
      </c>
      <c r="I99" s="49">
        <f>_xll.qlInterestRateIndexValueDate(Index1M,$H99)</f>
        <v>42709</v>
      </c>
      <c r="J99" s="52">
        <f>IFERROR(_xll.qlIndexFixing(Index1M,$H99,TRUE,_xll.ohTrigger(RecalcTrigger,Trigger1M)),NA())</f>
        <v>6.2594387039297435E-3</v>
      </c>
      <c r="K99" s="52">
        <f>IFERROR(_xll.qlIndexFixing(ONIndex1M,I99,TRUE,_xll.ohTrigger(RecalcTrigger,Trigger1M)),NA())</f>
        <v>6.1179105414499446E-3</v>
      </c>
      <c r="L99" s="52">
        <f>IFERROR(_xll.qlIndexFixing(Index3M,H99,TRUE,_xll.ohTrigger(RecalcTrigger,Trigger3M)),NA())</f>
        <v>8.4017446049779749E-3</v>
      </c>
      <c r="M99" s="52">
        <f>IFERROR(_xll.qlIndexFixing(ONIndex3M,I99,TRUE,_xll.ohTrigger(RecalcTrigger,Trigger3M)),NA())</f>
        <v>7.8294664379807699E-3</v>
      </c>
      <c r="N99" s="52">
        <f>IFERROR(_xll.qlIndexFixing(Index6M,$H99,TRUE,_xll.ohTrigger(RecalcTrigger,Trigger6M)),NA())</f>
        <v>1.1186875685321913E-2</v>
      </c>
      <c r="O99" s="52">
        <f>IFERROR(_xll.qlIndexFixing(ONIndex6M,I99,TRUE,_xll.ohTrigger(RecalcTrigger,Trigger6M)),NA())</f>
        <v>1.0884719685497757E-2</v>
      </c>
      <c r="P99" s="52">
        <f>IFERROR(_xll.qlIndexFixing(Index1Y,$H99,TRUE,_xll.ohTrigger(RecalcTrigger,Trigger1Y)),NA())</f>
        <v>1.2642569587433377E-2</v>
      </c>
      <c r="Q99" s="52">
        <f>IFERROR(_xll.qlIndexFixing(ONIndex1Y,I99,TRUE,_xll.ohTrigger(RecalcTrigger,Trigger1Y)),NA())</f>
        <v>1.3606176974940709E-2</v>
      </c>
    </row>
    <row r="100" spans="2:17" x14ac:dyDescent="0.2">
      <c r="B100" s="46" t="s">
        <v>20</v>
      </c>
      <c r="D100" s="49">
        <f>_xll.qlCalendarAdvance(LocalCalendar,$D99,B100,"f",FALSE)</f>
        <v>42711</v>
      </c>
      <c r="E100" s="49">
        <f>_xll.qlInterestRateIndexValueDate(IndexON,D100)</f>
        <v>42711</v>
      </c>
      <c r="F100" s="52">
        <f>IFERROR(_xll.qlIndexFixing(IndexON,D100,TRUE,_xll.ohTrigger(RecalcTrigger,TriggerON)),NA())</f>
        <v>4.6390391983841539E-3</v>
      </c>
      <c r="H100" s="49">
        <f>_xll.qlCalendarAdvance(IborCalendar,$H99,B100,"f",FALSE)</f>
        <v>42706</v>
      </c>
      <c r="I100" s="49">
        <f>_xll.qlInterestRateIndexValueDate(Index1M,$H100)</f>
        <v>42710</v>
      </c>
      <c r="J100" s="52">
        <f>IFERROR(_xll.qlIndexFixing(Index1M,$H100,TRUE,_xll.ohTrigger(RecalcTrigger,Trigger1M)),NA())</f>
        <v>6.2684411371931089E-3</v>
      </c>
      <c r="K100" s="52">
        <f>IFERROR(_xll.qlIndexFixing(ONIndex1M,I100,TRUE,_xll.ohTrigger(RecalcTrigger,Trigger1M)),NA())</f>
        <v>6.1278326859959265E-3</v>
      </c>
      <c r="L100" s="52">
        <f>IFERROR(_xll.qlIndexFixing(Index3M,H100,TRUE,_xll.ohTrigger(RecalcTrigger,Trigger3M)),NA())</f>
        <v>8.4079203914706468E-3</v>
      </c>
      <c r="M100" s="52">
        <f>IFERROR(_xll.qlIndexFixing(ONIndex3M,I100,TRUE,_xll.ohTrigger(RecalcTrigger,Trigger3M)),NA())</f>
        <v>7.8341765366918281E-3</v>
      </c>
      <c r="N100" s="52">
        <f>IFERROR(_xll.qlIndexFixing(Index6M,$H100,TRUE,_xll.ohTrigger(RecalcTrigger,Trigger6M)),NA())</f>
        <v>1.1191438249672857E-2</v>
      </c>
      <c r="O100" s="52">
        <f>IFERROR(_xll.qlIndexFixing(ONIndex6M,I100,TRUE,_xll.ohTrigger(RecalcTrigger,Trigger6M)),NA())</f>
        <v>1.0895106546229272E-2</v>
      </c>
      <c r="P100" s="52">
        <f>IFERROR(_xll.qlIndexFixing(Index1Y,$H100,TRUE,_xll.ohTrigger(RecalcTrigger,Trigger1Y)),NA())</f>
        <v>1.2646310095513966E-2</v>
      </c>
      <c r="Q100" s="52">
        <f>IFERROR(_xll.qlIndexFixing(ONIndex1Y,I100,TRUE,_xll.ohTrigger(RecalcTrigger,Trigger1Y)),NA())</f>
        <v>1.3605263597407102E-2</v>
      </c>
    </row>
    <row r="101" spans="2:17" x14ac:dyDescent="0.2">
      <c r="B101" s="46" t="s">
        <v>20</v>
      </c>
      <c r="D101" s="49">
        <f>_xll.qlCalendarAdvance(LocalCalendar,$D100,B101,"f",FALSE)</f>
        <v>42712</v>
      </c>
      <c r="E101" s="49">
        <f>_xll.qlInterestRateIndexValueDate(IndexON,D101)</f>
        <v>42712</v>
      </c>
      <c r="F101" s="52">
        <f>IFERROR(_xll.qlIndexFixing(IndexON,D101,TRUE,_xll.ohTrigger(RecalcTrigger,TriggerON)),NA())</f>
        <v>4.6504010977255206E-3</v>
      </c>
      <c r="H101" s="49">
        <f>_xll.qlCalendarAdvance(IborCalendar,$H100,B101,"f",FALSE)</f>
        <v>42709</v>
      </c>
      <c r="I101" s="49">
        <f>_xll.qlInterestRateIndexValueDate(Index1M,$H101)</f>
        <v>42711</v>
      </c>
      <c r="J101" s="52">
        <f>IFERROR(_xll.qlIndexFixing(Index1M,$H101,TRUE,_xll.ohTrigger(RecalcTrigger,Trigger1M)),NA())</f>
        <v>6.2860419330929519E-3</v>
      </c>
      <c r="K101" s="52">
        <f>IFERROR(_xll.qlIndexFixing(ONIndex1M,I101,TRUE,_xll.ohTrigger(RecalcTrigger,Trigger1M)),NA())</f>
        <v>6.1376932032786158E-3</v>
      </c>
      <c r="L101" s="52">
        <f>IFERROR(_xll.qlIndexFixing(Index3M,H101,TRUE,_xll.ohTrigger(RecalcTrigger,Trigger3M)),NA())</f>
        <v>8.419121082352099E-3</v>
      </c>
      <c r="M101" s="52">
        <f>IFERROR(_xll.qlIndexFixing(ONIndex3M,I101,TRUE,_xll.ohTrigger(RecalcTrigger,Trigger3M)),NA())</f>
        <v>7.8397481154901527E-3</v>
      </c>
      <c r="N101" s="52">
        <f>IFERROR(_xll.qlIndexFixing(Index6M,$H101,TRUE,_xll.ohTrigger(RecalcTrigger,Trigger6M)),NA())</f>
        <v>1.119596199789503E-2</v>
      </c>
      <c r="O101" s="52">
        <f>IFERROR(_xll.qlIndexFixing(ONIndex6M,I101,TRUE,_xll.ohTrigger(RecalcTrigger,Trigger6M)),NA())</f>
        <v>1.0905483852603481E-2</v>
      </c>
      <c r="P101" s="52">
        <f>IFERROR(_xll.qlIndexFixing(Index1Y,$H101,TRUE,_xll.ohTrigger(RecalcTrigger,Trigger1Y)),NA())</f>
        <v>1.264995134963783E-2</v>
      </c>
      <c r="Q101" s="52">
        <f>IFERROR(_xll.qlIndexFixing(ONIndex1Y,I101,TRUE,_xll.ohTrigger(RecalcTrigger,Trigger1Y)),NA())</f>
        <v>1.3604578521091426E-2</v>
      </c>
    </row>
    <row r="102" spans="2:17" x14ac:dyDescent="0.2">
      <c r="B102" s="46" t="s">
        <v>20</v>
      </c>
      <c r="D102" s="49">
        <f>_xll.qlCalendarAdvance(LocalCalendar,$D101,B102,"f",FALSE)</f>
        <v>42713</v>
      </c>
      <c r="E102" s="49">
        <f>_xll.qlInterestRateIndexValueDate(IndexON,D102)</f>
        <v>42713</v>
      </c>
      <c r="F102" s="52">
        <f>IFERROR(_xll.qlIndexFixing(IndexON,D102,TRUE,_xll.ohTrigger(RecalcTrigger,TriggerON)),NA())</f>
        <v>4.6739017022012774E-3</v>
      </c>
      <c r="H102" s="49">
        <f>_xll.qlCalendarAdvance(IborCalendar,$H101,B102,"f",FALSE)</f>
        <v>42710</v>
      </c>
      <c r="I102" s="49">
        <f>_xll.qlInterestRateIndexValueDate(Index1M,$H102)</f>
        <v>42712</v>
      </c>
      <c r="J102" s="52">
        <f>IFERROR(_xll.qlIndexFixing(Index1M,$H102,TRUE,_xll.ohTrigger(RecalcTrigger,Trigger1M)),NA())</f>
        <v>6.2905705820323621E-3</v>
      </c>
      <c r="K102" s="52">
        <f>IFERROR(_xll.qlIndexFixing(ONIndex1M,I102,TRUE,_xll.ohTrigger(RecalcTrigger,Trigger1M)),NA())</f>
        <v>6.1474920935378208E-3</v>
      </c>
      <c r="L102" s="52">
        <f>IFERROR(_xll.qlIndexFixing(Index3M,H102,TRUE,_xll.ohTrigger(RecalcTrigger,Trigger3M)),NA())</f>
        <v>8.4303105116854127E-3</v>
      </c>
      <c r="M102" s="52">
        <f>IFERROR(_xll.qlIndexFixing(ONIndex3M,I102,TRUE,_xll.ohTrigger(RecalcTrigger,Trigger3M)),NA())</f>
        <v>7.8461811743757437E-3</v>
      </c>
      <c r="N102" s="52">
        <f>IFERROR(_xll.qlIndexFixing(Index6M,$H102,TRUE,_xll.ohTrigger(RecalcTrigger,Trigger6M)),NA())</f>
        <v>1.1200448164814737E-2</v>
      </c>
      <c r="O102" s="52">
        <f>IFERROR(_xll.qlIndexFixing(ONIndex6M,I102,TRUE,_xll.ohTrigger(RecalcTrigger,Trigger6M)),NA())</f>
        <v>1.0915851604700322E-2</v>
      </c>
      <c r="P102" s="52">
        <f>IFERROR(_xll.qlIndexFixing(Index1Y,$H102,TRUE,_xll.ohTrigger(RecalcTrigger,Trigger1Y)),NA())</f>
        <v>1.2653504143816791E-2</v>
      </c>
      <c r="Q102" s="52">
        <f>IFERROR(_xll.qlIndexFixing(ONIndex1Y,I102,TRUE,_xll.ohTrigger(RecalcTrigger,Trigger1Y)),NA())</f>
        <v>1.3604121745913744E-2</v>
      </c>
    </row>
    <row r="103" spans="2:17" x14ac:dyDescent="0.2">
      <c r="B103" s="46" t="s">
        <v>20</v>
      </c>
      <c r="D103" s="49">
        <f>_xll.qlCalendarAdvance(LocalCalendar,$D102,B103,"f",FALSE)</f>
        <v>42716</v>
      </c>
      <c r="E103" s="49">
        <f>_xll.qlInterestRateIndexValueDate(IndexON,D103)</f>
        <v>42716</v>
      </c>
      <c r="F103" s="52">
        <f>IFERROR(_xll.qlIndexFixing(IndexON,D103,TRUE,_xll.ohTrigger(RecalcTrigger,TriggerON)),NA())</f>
        <v>4.6979970720073538E-3</v>
      </c>
      <c r="H103" s="49">
        <f>_xll.qlCalendarAdvance(IborCalendar,$H102,B103,"f",FALSE)</f>
        <v>42711</v>
      </c>
      <c r="I103" s="49">
        <f>_xll.qlInterestRateIndexValueDate(Index1M,$H103)</f>
        <v>42713</v>
      </c>
      <c r="J103" s="52">
        <f>IFERROR(_xll.qlIndexFixing(Index1M,$H103,TRUE,_xll.ohTrigger(RecalcTrigger,Trigger1M)),NA())</f>
        <v>6.2950785200731997E-3</v>
      </c>
      <c r="K103" s="52">
        <f>IFERROR(_xll.qlIndexFixing(ONIndex1M,I103,TRUE,_xll.ohTrigger(RecalcTrigger,Trigger1M)),NA())</f>
        <v>6.1669900907812547E-3</v>
      </c>
      <c r="L103" s="52">
        <f>IFERROR(_xll.qlIndexFixing(Index3M,H103,TRUE,_xll.ohTrigger(RecalcTrigger,Trigger3M)),NA())</f>
        <v>8.4414771718490655E-3</v>
      </c>
      <c r="M103" s="52">
        <f>IFERROR(_xll.qlIndexFixing(ONIndex3M,I103,TRUE,_xll.ohTrigger(RecalcTrigger,Trigger3M)),NA())</f>
        <v>7.8620905875492753E-3</v>
      </c>
      <c r="N103" s="52">
        <f>IFERROR(_xll.qlIndexFixing(Index6M,$H103,TRUE,_xll.ohTrigger(RecalcTrigger,Trigger6M)),NA())</f>
        <v>1.1204897985274095E-2</v>
      </c>
      <c r="O103" s="52">
        <f>IFERROR(_xll.qlIndexFixing(ONIndex6M,I103,TRUE,_xll.ohTrigger(RecalcTrigger,Trigger6M)),NA())</f>
        <v>1.093688750907873E-2</v>
      </c>
      <c r="P103" s="52">
        <f>IFERROR(_xll.qlIndexFixing(Index1Y,$H103,TRUE,_xll.ohTrigger(RecalcTrigger,Trigger1Y)),NA())</f>
        <v>1.2669816454392782E-2</v>
      </c>
      <c r="Q103" s="52">
        <f>IFERROR(_xll.qlIndexFixing(ONIndex1Y,I103,TRUE,_xll.ohTrigger(RecalcTrigger,Trigger1Y)),NA())</f>
        <v>1.3604483283540247E-2</v>
      </c>
    </row>
    <row r="104" spans="2:17" x14ac:dyDescent="0.2">
      <c r="B104" s="46" t="s">
        <v>20</v>
      </c>
      <c r="D104" s="49">
        <f>_xll.qlCalendarAdvance(LocalCalendar,$D103,B104,"f",FALSE)</f>
        <v>42717</v>
      </c>
      <c r="E104" s="49">
        <f>_xll.qlInterestRateIndexValueDate(IndexON,D104)</f>
        <v>42717</v>
      </c>
      <c r="F104" s="52">
        <f>IFERROR(_xll.qlIndexFixing(IndexON,D104,TRUE,_xll.ohTrigger(RecalcTrigger,TriggerON)),NA())</f>
        <v>4.7104331598468718E-3</v>
      </c>
      <c r="H104" s="49">
        <f>_xll.qlCalendarAdvance(IborCalendar,$H103,B104,"f",FALSE)</f>
        <v>42712</v>
      </c>
      <c r="I104" s="49">
        <f>_xll.qlInterestRateIndexValueDate(Index1M,$H104)</f>
        <v>42716</v>
      </c>
      <c r="J104" s="52">
        <f>IFERROR(_xll.qlIndexFixing(Index1M,$H104,TRUE,_xll.ohTrigger(RecalcTrigger,Trigger1M)),NA())</f>
        <v>6.3211610246396719E-3</v>
      </c>
      <c r="K104" s="52">
        <f>IFERROR(_xll.qlIndexFixing(ONIndex1M,I104,TRUE,_xll.ohTrigger(RecalcTrigger,Trigger1M)),NA())</f>
        <v>6.1860713825812041E-3</v>
      </c>
      <c r="L104" s="52">
        <f>IFERROR(_xll.qlIndexFixing(Index3M,H104,TRUE,_xll.ohTrigger(RecalcTrigger,Trigger3M)),NA())</f>
        <v>8.47921959214302E-3</v>
      </c>
      <c r="M104" s="52">
        <f>IFERROR(_xll.qlIndexFixing(ONIndex3M,I104,TRUE,_xll.ohTrigger(RecalcTrigger,Trigger3M)),NA())</f>
        <v>7.880528211510196E-3</v>
      </c>
      <c r="N104" s="52">
        <f>IFERROR(_xll.qlIndexFixing(Index6M,$H104,TRUE,_xll.ohTrigger(RecalcTrigger,Trigger6M)),NA())</f>
        <v>1.1218041716491794E-2</v>
      </c>
      <c r="O104" s="52">
        <f>IFERROR(_xll.qlIndexFixing(ONIndex6M,I104,TRUE,_xll.ohTrigger(RecalcTrigger,Trigger6M)),NA())</f>
        <v>1.0957227068795206E-2</v>
      </c>
      <c r="P104" s="52">
        <f>IFERROR(_xll.qlIndexFixing(Index1Y,$H104,TRUE,_xll.ohTrigger(RecalcTrigger,Trigger1Y)),NA())</f>
        <v>1.2667046607413347E-2</v>
      </c>
      <c r="Q104" s="52">
        <f>IFERROR(_xll.qlIndexFixing(ONIndex1Y,I104,TRUE,_xll.ohTrigger(RecalcTrigger,Trigger1Y)),NA())</f>
        <v>1.3604577656662897E-2</v>
      </c>
    </row>
    <row r="105" spans="2:17" x14ac:dyDescent="0.2">
      <c r="B105" s="46" t="s">
        <v>20</v>
      </c>
      <c r="D105" s="49">
        <f>_xll.qlCalendarAdvance(LocalCalendar,$D104,B105,"f",FALSE)</f>
        <v>42718</v>
      </c>
      <c r="E105" s="49">
        <f>_xll.qlInterestRateIndexValueDate(IndexON,D105)</f>
        <v>42718</v>
      </c>
      <c r="F105" s="52">
        <f>IFERROR(_xll.qlIndexFixing(IndexON,D105,TRUE,_xll.ohTrigger(RecalcTrigger,TriggerON)),NA())</f>
        <v>4.7230840854339817E-3</v>
      </c>
      <c r="H105" s="49">
        <f>_xll.qlCalendarAdvance(IborCalendar,$H104,B105,"f",FALSE)</f>
        <v>42713</v>
      </c>
      <c r="I105" s="49">
        <f>_xll.qlInterestRateIndexValueDate(Index1M,$H105)</f>
        <v>42717</v>
      </c>
      <c r="J105" s="52">
        <f>IFERROR(_xll.qlIndexFixing(Index1M,$H105,TRUE,_xll.ohTrigger(RecalcTrigger,Trigger1M)),NA())</f>
        <v>6.3297318858887832E-3</v>
      </c>
      <c r="K105" s="52">
        <f>IFERROR(_xll.qlIndexFixing(ONIndex1M,I105,TRUE,_xll.ohTrigger(RecalcTrigger,Trigger1M)),NA())</f>
        <v>6.195562137003563E-3</v>
      </c>
      <c r="L105" s="52">
        <f>IFERROR(_xll.qlIndexFixing(Index3M,H105,TRUE,_xll.ohTrigger(RecalcTrigger,Trigger3M)),NA())</f>
        <v>8.4856859639064197E-3</v>
      </c>
      <c r="M105" s="52">
        <f>IFERROR(_xll.qlIndexFixing(ONIndex3M,I105,TRUE,_xll.ohTrigger(RecalcTrigger,Trigger3M)),NA())</f>
        <v>7.8912686715515434E-3</v>
      </c>
      <c r="N105" s="52">
        <f>IFERROR(_xll.qlIndexFixing(Index6M,$H105,TRUE,_xll.ohTrigger(RecalcTrigger,Trigger6M)),NA())</f>
        <v>1.1222358499775592E-2</v>
      </c>
      <c r="O105" s="52">
        <f>IFERROR(_xll.qlIndexFixing(ONIndex6M,I105,TRUE,_xll.ohTrigger(RecalcTrigger,Trigger6M)),NA())</f>
        <v>1.0967547048865711E-2</v>
      </c>
      <c r="P105" s="52">
        <f>IFERROR(_xll.qlIndexFixing(Index1Y,$H105,TRUE,_xll.ohTrigger(RecalcTrigger,Trigger1Y)),NA())</f>
        <v>1.2670319018027613E-2</v>
      </c>
      <c r="Q105" s="52">
        <f>IFERROR(_xll.qlIndexFixing(ONIndex1Y,I105,TRUE,_xll.ohTrigger(RecalcTrigger,Trigger1Y)),NA())</f>
        <v>1.3605262387255124E-2</v>
      </c>
    </row>
    <row r="106" spans="2:17" x14ac:dyDescent="0.2">
      <c r="B106" s="46" t="s">
        <v>20</v>
      </c>
      <c r="D106" s="49">
        <f>_xll.qlCalendarAdvance(LocalCalendar,$D105,B106,"f",FALSE)</f>
        <v>42719</v>
      </c>
      <c r="E106" s="49">
        <f>_xll.qlInterestRateIndexValueDate(IndexON,D106)</f>
        <v>42719</v>
      </c>
      <c r="F106" s="52">
        <f>IFERROR(_xll.qlIndexFixing(IndexON,D106,TRUE,_xll.ohTrigger(RecalcTrigger,TriggerON)),NA())</f>
        <v>4.7359498487686835E-3</v>
      </c>
      <c r="H106" s="49">
        <f>_xll.qlCalendarAdvance(IborCalendar,$H105,B106,"f",FALSE)</f>
        <v>42716</v>
      </c>
      <c r="I106" s="49">
        <f>_xll.qlInterestRateIndexValueDate(Index1M,$H106)</f>
        <v>42718</v>
      </c>
      <c r="J106" s="52">
        <f>IFERROR(_xll.qlIndexFixing(Index1M,$H106,TRUE,_xll.ohTrigger(RecalcTrigger,Trigger1M)),NA())</f>
        <v>6.3505563188902357E-3</v>
      </c>
      <c r="K106" s="52">
        <f>IFERROR(_xll.qlIndexFixing(ONIndex1M,I106,TRUE,_xll.ohTrigger(RecalcTrigger,Trigger1M)),NA())</f>
        <v>6.2049912640027571E-3</v>
      </c>
      <c r="L106" s="52">
        <f>IFERROR(_xll.qlIndexFixing(Index3M,H106,TRUE,_xll.ohTrigger(RecalcTrigger,Trigger3M)),NA())</f>
        <v>8.4965661594491593E-3</v>
      </c>
      <c r="M106" s="52">
        <f>IFERROR(_xll.qlIndexFixing(ONIndex3M,I106,TRUE,_xll.ohTrigger(RecalcTrigger,Trigger3M)),NA())</f>
        <v>7.9028706120798375E-3</v>
      </c>
      <c r="N106" s="52">
        <f>IFERROR(_xll.qlIndexFixing(Index6M,$H106,TRUE,_xll.ohTrigger(RecalcTrigger,Trigger6M)),NA())</f>
        <v>1.1226645110994983E-2</v>
      </c>
      <c r="O106" s="52">
        <f>IFERROR(_xll.qlIndexFixing(ONIndex6M,I106,TRUE,_xll.ohTrigger(RecalcTrigger,Trigger6M)),NA())</f>
        <v>1.0977857474419039E-2</v>
      </c>
      <c r="P106" s="52">
        <f>IFERROR(_xll.qlIndexFixing(Index1Y,$H106,TRUE,_xll.ohTrigger(RecalcTrigger,Trigger1Y)),NA())</f>
        <v>1.267356773625684E-2</v>
      </c>
      <c r="Q106" s="52">
        <f>IFERROR(_xll.qlIndexFixing(ONIndex1Y,I106,TRUE,_xll.ohTrigger(RecalcTrigger,Trigger1Y)),NA())</f>
        <v>1.3606175419065281E-2</v>
      </c>
    </row>
    <row r="107" spans="2:17" x14ac:dyDescent="0.2">
      <c r="B107" s="46" t="s">
        <v>20</v>
      </c>
      <c r="D107" s="49">
        <f>_xll.qlCalendarAdvance(LocalCalendar,$D106,B107,"f",FALSE)</f>
        <v>42720</v>
      </c>
      <c r="E107" s="49">
        <f>_xll.qlInterestRateIndexValueDate(IndexON,D107)</f>
        <v>42720</v>
      </c>
      <c r="F107" s="52">
        <f>IFERROR(_xll.qlIndexFixing(IndexON,D107,TRUE,_xll.ohTrigger(RecalcTrigger,TriggerON)),NA())</f>
        <v>4.7624605028406819E-3</v>
      </c>
      <c r="H107" s="49">
        <f>_xll.qlCalendarAdvance(IborCalendar,$H106,B107,"f",FALSE)</f>
        <v>42717</v>
      </c>
      <c r="I107" s="49">
        <f>_xll.qlInterestRateIndexValueDate(Index1M,$H107)</f>
        <v>42719</v>
      </c>
      <c r="J107" s="52">
        <f>IFERROR(_xll.qlIndexFixing(Index1M,$H107,TRUE,_xll.ohTrigger(RecalcTrigger,Trigger1M)),NA())</f>
        <v>6.3548578482773947E-3</v>
      </c>
      <c r="K107" s="52">
        <f>IFERROR(_xll.qlIndexFixing(ONIndex1M,I107,TRUE,_xll.ohTrigger(RecalcTrigger,Trigger1M)),NA())</f>
        <v>6.2143587638985309E-3</v>
      </c>
      <c r="L107" s="52">
        <f>IFERROR(_xll.qlIndexFixing(Index3M,H107,TRUE,_xll.ohTrigger(RecalcTrigger,Trigger3M)),NA())</f>
        <v>8.5073545374427795E-3</v>
      </c>
      <c r="M107" s="52">
        <f>IFERROR(_xll.qlIndexFixing(ONIndex3M,I107,TRUE,_xll.ohTrigger(RecalcTrigger,Trigger3M)),NA())</f>
        <v>7.9153340330151423E-3</v>
      </c>
      <c r="N107" s="52">
        <f>IFERROR(_xll.qlIndexFixing(Index6M,$H107,TRUE,_xll.ohTrigger(RecalcTrigger,Trigger6M)),NA())</f>
        <v>1.1230902785067189E-2</v>
      </c>
      <c r="O107" s="52">
        <f>IFERROR(_xll.qlIndexFixing(ONIndex6M,I107,TRUE,_xll.ohTrigger(RecalcTrigger,Trigger6M)),NA())</f>
        <v>1.0988158345774934E-2</v>
      </c>
      <c r="P107" s="52">
        <f>IFERROR(_xll.qlIndexFixing(Index1Y,$H107,TRUE,_xll.ohTrigger(RecalcTrigger,Trigger1Y)),NA())</f>
        <v>1.2676803557219032E-2</v>
      </c>
      <c r="Q107" s="52">
        <f>IFERROR(_xll.qlIndexFixing(ONIndex1Y,I107,TRUE,_xll.ohTrigger(RecalcTrigger,Trigger1Y)),NA())</f>
        <v>1.3607316752013432E-2</v>
      </c>
    </row>
    <row r="108" spans="2:17" x14ac:dyDescent="0.2">
      <c r="B108" s="46" t="s">
        <v>20</v>
      </c>
      <c r="D108" s="49">
        <f>_xll.qlCalendarAdvance(LocalCalendar,$D107,B108,"f",FALSE)</f>
        <v>42723</v>
      </c>
      <c r="E108" s="49">
        <f>_xll.qlInterestRateIndexValueDate(IndexON,D108)</f>
        <v>42723</v>
      </c>
      <c r="F108" s="52">
        <f>IFERROR(_xll.qlIndexFixing(IndexON,D108,TRUE,_xll.ohTrigger(RecalcTrigger,TriggerON)),NA())</f>
        <v>4.7895612804627063E-3</v>
      </c>
      <c r="H108" s="49">
        <f>_xll.qlCalendarAdvance(IborCalendar,$H107,B108,"f",FALSE)</f>
        <v>42718</v>
      </c>
      <c r="I108" s="49">
        <f>_xll.qlInterestRateIndexValueDate(Index1M,$H108)</f>
        <v>42720</v>
      </c>
      <c r="J108" s="52">
        <f>IFERROR(_xll.qlIndexFixing(Index1M,$H108,TRUE,_xll.ohTrigger(RecalcTrigger,Trigger1M)),NA())</f>
        <v>6.3591386725278531E-3</v>
      </c>
      <c r="K108" s="52">
        <f>IFERROR(_xll.qlIndexFixing(ONIndex1M,I108,TRUE,_xll.ohTrigger(RecalcTrigger,Trigger1M)),NA())</f>
        <v>6.2329962538765216E-3</v>
      </c>
      <c r="L108" s="52">
        <f>IFERROR(_xll.qlIndexFixing(Index3M,H108,TRUE,_xll.ohTrigger(RecalcTrigger,Trigger3M)),NA())</f>
        <v>8.5180395893988958E-3</v>
      </c>
      <c r="M108" s="52">
        <f>IFERROR(_xll.qlIndexFixing(ONIndex3M,I108,TRUE,_xll.ohTrigger(RecalcTrigger,Trigger3M)),NA())</f>
        <v>7.9433077376744876E-3</v>
      </c>
      <c r="N108" s="52">
        <f>IFERROR(_xll.qlIndexFixing(Index6M,$H108,TRUE,_xll.ohTrigger(RecalcTrigger,Trigger6M)),NA())</f>
        <v>1.1235132756919099E-2</v>
      </c>
      <c r="O108" s="52">
        <f>IFERROR(_xll.qlIndexFixing(ONIndex6M,I108,TRUE,_xll.ohTrigger(RecalcTrigger,Trigger6M)),NA())</f>
        <v>1.1009064888352071E-2</v>
      </c>
      <c r="P108" s="52">
        <f>IFERROR(_xll.qlIndexFixing(Index1Y,$H108,TRUE,_xll.ohTrigger(RecalcTrigger,Trigger1Y)),NA())</f>
        <v>1.2692526655952089E-2</v>
      </c>
      <c r="Q108" s="52">
        <f>IFERROR(_xll.qlIndexFixing(ONIndex1Y,I108,TRUE,_xll.ohTrigger(RecalcTrigger,Trigger1Y)),NA())</f>
        <v>1.3610874989078425E-2</v>
      </c>
    </row>
    <row r="109" spans="2:17" x14ac:dyDescent="0.2">
      <c r="B109" s="46" t="s">
        <v>20</v>
      </c>
      <c r="D109" s="49">
        <f>_xll.qlCalendarAdvance(LocalCalendar,$D108,B109,"f",FALSE)</f>
        <v>42724</v>
      </c>
      <c r="E109" s="49">
        <f>_xll.qlInterestRateIndexValueDate(IndexON,D109)</f>
        <v>42724</v>
      </c>
      <c r="F109" s="52">
        <f>IFERROR(_xll.qlIndexFixing(IndexON,D109,TRUE,_xll.ohTrigger(RecalcTrigger,TriggerON)),NA())</f>
        <v>4.803501233014984E-3</v>
      </c>
      <c r="H109" s="49">
        <f>_xll.qlCalendarAdvance(IborCalendar,$H108,B109,"f",FALSE)</f>
        <v>42719</v>
      </c>
      <c r="I109" s="49">
        <f>_xll.qlInterestRateIndexValueDate(Index1M,$H109)</f>
        <v>42723</v>
      </c>
      <c r="J109" s="52">
        <f>IFERROR(_xll.qlIndexFixing(Index1M,$H109,TRUE,_xll.ohTrigger(RecalcTrigger,Trigger1M)),NA())</f>
        <v>6.379862321007946E-3</v>
      </c>
      <c r="K109" s="52">
        <f>IFERROR(_xll.qlIndexFixing(ONIndex1M,I109,TRUE,_xll.ohTrigger(RecalcTrigger,Trigger1M)),NA())</f>
        <v>6.2512124914082534E-3</v>
      </c>
      <c r="L109" s="52">
        <f>IFERROR(_xll.qlIndexFixing(Index3M,H109,TRUE,_xll.ohTrigger(RecalcTrigger,Trigger3M)),NA())</f>
        <v>8.5532674524989114E-3</v>
      </c>
      <c r="M109" s="52">
        <f>IFERROR(_xll.qlIndexFixing(ONIndex3M,I109,TRUE,_xll.ohTrigger(RecalcTrigger,Trigger3M)),NA())</f>
        <v>7.9738025241837818E-3</v>
      </c>
      <c r="N109" s="52">
        <f>IFERROR(_xll.qlIndexFixing(Index6M,$H109,TRUE,_xll.ohTrigger(RecalcTrigger,Trigger6M)),NA())</f>
        <v>1.1247668808613392E-2</v>
      </c>
      <c r="O109" s="52">
        <f>IFERROR(_xll.qlIndexFixing(ONIndex6M,I109,TRUE,_xll.ohTrigger(RecalcTrigger,Trigger6M)),NA())</f>
        <v>1.10292662868261E-2</v>
      </c>
      <c r="P109" s="52">
        <f>IFERROR(_xll.qlIndexFixing(Index1Y,$H109,TRUE,_xll.ohTrigger(RecalcTrigger,Trigger1Y)),NA())</f>
        <v>1.268983377567832E-2</v>
      </c>
      <c r="Q109" s="52">
        <f>IFERROR(_xll.qlIndexFixing(ONIndex1Y,I109,TRUE,_xll.ohTrigger(RecalcTrigger,Trigger1Y)),NA())</f>
        <v>1.361416509542579E-2</v>
      </c>
    </row>
    <row r="110" spans="2:17" x14ac:dyDescent="0.2">
      <c r="B110" s="46" t="s">
        <v>20</v>
      </c>
      <c r="D110" s="49">
        <f>_xll.qlCalendarAdvance(LocalCalendar,$D109,B110,"f",FALSE)</f>
        <v>42725</v>
      </c>
      <c r="E110" s="49">
        <f>_xll.qlInterestRateIndexValueDate(IndexON,D110)</f>
        <v>42725</v>
      </c>
      <c r="F110" s="52">
        <f>IFERROR(_xll.qlIndexFixing(IndexON,D110,TRUE,_xll.ohTrigger(RecalcTrigger,TriggerON)),NA())</f>
        <v>4.8176560234747257E-3</v>
      </c>
      <c r="H110" s="49">
        <f>_xll.qlCalendarAdvance(IborCalendar,$H109,B110,"f",FALSE)</f>
        <v>42720</v>
      </c>
      <c r="I110" s="49">
        <f>_xll.qlInterestRateIndexValueDate(Index1M,$H110)</f>
        <v>42724</v>
      </c>
      <c r="J110" s="52">
        <f>IFERROR(_xll.qlIndexFixing(Index1M,$H110,TRUE,_xll.ohTrigger(RecalcTrigger,Trigger1M)),NA())</f>
        <v>6.388001603556538E-3</v>
      </c>
      <c r="K110" s="52">
        <f>IFERROR(_xll.qlIndexFixing(ONIndex1M,I110,TRUE,_xll.ohTrigger(RecalcTrigger,Trigger1M)),NA())</f>
        <v>6.2602718552273728E-3</v>
      </c>
      <c r="L110" s="52">
        <f>IFERROR(_xll.qlIndexFixing(Index3M,H110,TRUE,_xll.ohTrigger(RecalcTrigger,Trigger3M)),NA())</f>
        <v>8.5595163631095872E-3</v>
      </c>
      <c r="M110" s="52">
        <f>IFERROR(_xll.qlIndexFixing(ONIndex3M,I110,TRUE,_xll.ohTrigger(RecalcTrigger,Trigger3M)),NA())</f>
        <v>7.9905733493124131E-3</v>
      </c>
      <c r="N110" s="52">
        <f>IFERROR(_xll.qlIndexFixing(Index6M,$H110,TRUE,_xll.ohTrigger(RecalcTrigger,Trigger6M)),NA())</f>
        <v>1.1251800321100245E-2</v>
      </c>
      <c r="O110" s="52">
        <f>IFERROR(_xll.qlIndexFixing(ONIndex6M,I110,TRUE,_xll.ohTrigger(RecalcTrigger,Trigger6M)),NA())</f>
        <v>1.1039519386155661E-2</v>
      </c>
      <c r="P110" s="52">
        <f>IFERROR(_xll.qlIndexFixing(Index1Y,$H110,TRUE,_xll.ohTrigger(RecalcTrigger,Trigger1Y)),NA())</f>
        <v>1.2693167041999909E-2</v>
      </c>
      <c r="Q110" s="52">
        <f>IFERROR(_xll.qlIndexFixing(ONIndex1Y,I110,TRUE,_xll.ohTrigger(RecalcTrigger,Trigger1Y)),NA())</f>
        <v>1.3616447934143849E-2</v>
      </c>
    </row>
    <row r="111" spans="2:17" x14ac:dyDescent="0.2">
      <c r="B111" s="46" t="s">
        <v>20</v>
      </c>
      <c r="D111" s="49">
        <f>_xll.qlCalendarAdvance(LocalCalendar,$D110,B111,"f",FALSE)</f>
        <v>42726</v>
      </c>
      <c r="E111" s="49">
        <f>_xll.qlInterestRateIndexValueDate(IndexON,D111)</f>
        <v>42726</v>
      </c>
      <c r="F111" s="52">
        <f>IFERROR(_xll.qlIndexFixing(IndexON,D111,TRUE,_xll.ohTrigger(RecalcTrigger,TriggerON)),NA())</f>
        <v>4.8319572498378704E-3</v>
      </c>
      <c r="H111" s="49">
        <f>_xll.qlCalendarAdvance(IborCalendar,$H110,B111,"f",FALSE)</f>
        <v>42723</v>
      </c>
      <c r="I111" s="49">
        <f>_xll.qlInterestRateIndexValueDate(Index1M,$H111)</f>
        <v>42725</v>
      </c>
      <c r="J111" s="52">
        <f>IFERROR(_xll.qlIndexFixing(Index1M,$H111,TRUE,_xll.ohTrigger(RecalcTrigger,Trigger1M)),NA())</f>
        <v>6.4038802414985571E-3</v>
      </c>
      <c r="K111" s="52">
        <f>IFERROR(_xll.qlIndexFixing(ONIndex1M,I111,TRUE,_xll.ohTrigger(RecalcTrigger,Trigger1M)),NA())</f>
        <v>6.2692695918631358E-3</v>
      </c>
      <c r="L111" s="52">
        <f>IFERROR(_xll.qlIndexFixing(Index3M,H111,TRUE,_xll.ohTrigger(RecalcTrigger,Trigger3M)),NA())</f>
        <v>8.569512153630221E-3</v>
      </c>
      <c r="M111" s="52">
        <f>IFERROR(_xll.qlIndexFixing(ONIndex3M,I111,TRUE,_xll.ohTrigger(RecalcTrigger,Trigger3M)),NA())</f>
        <v>8.0080334023158173E-3</v>
      </c>
      <c r="N111" s="52">
        <f>IFERROR(_xll.qlIndexFixing(Index6M,$H111,TRUE,_xll.ohTrigger(RecalcTrigger,Trigger6M)),NA())</f>
        <v>1.1255910306179548E-2</v>
      </c>
      <c r="O111" s="52">
        <f>IFERROR(_xll.qlIndexFixing(ONIndex6M,I111,TRUE,_xll.ohTrigger(RecalcTrigger,Trigger6M)),NA())</f>
        <v>1.1049762930968043E-2</v>
      </c>
      <c r="P111" s="52">
        <f>IFERROR(_xll.qlIndexFixing(Index1Y,$H111,TRUE,_xll.ohTrigger(RecalcTrigger,Trigger1Y)),NA())</f>
        <v>1.2696552184731515E-2</v>
      </c>
      <c r="Q111" s="52">
        <f>IFERROR(_xll.qlIndexFixing(ONIndex1Y,I111,TRUE,_xll.ohTrigger(RecalcTrigger,Trigger1Y)),NA())</f>
        <v>1.3618959074159775E-2</v>
      </c>
    </row>
    <row r="112" spans="2:17" x14ac:dyDescent="0.2">
      <c r="B112" s="46" t="s">
        <v>20</v>
      </c>
      <c r="D112" s="49">
        <f>_xll.qlCalendarAdvance(LocalCalendar,$D111,B112,"f",FALSE)</f>
        <v>42727</v>
      </c>
      <c r="E112" s="49">
        <f>_xll.qlInterestRateIndexValueDate(IndexON,D112)</f>
        <v>42727</v>
      </c>
      <c r="F112" s="52">
        <f>IFERROR(_xll.qlIndexFixing(IndexON,D112,TRUE,_xll.ohTrigger(RecalcTrigger,TriggerON)),NA())</f>
        <v>4.8670021425056831E-3</v>
      </c>
      <c r="H112" s="49">
        <f>_xll.qlCalendarAdvance(IborCalendar,$H111,B112,"f",FALSE)</f>
        <v>42724</v>
      </c>
      <c r="I112" s="49">
        <f>_xll.qlInterestRateIndexValueDate(Index1M,$H112)</f>
        <v>42726</v>
      </c>
      <c r="J112" s="52">
        <f>IFERROR(_xll.qlIndexFixing(Index1M,$H112,TRUE,_xll.ohTrigger(RecalcTrigger,Trigger1M)),NA())</f>
        <v>6.4079752317319771E-3</v>
      </c>
      <c r="K112" s="52">
        <f>IFERROR(_xll.qlIndexFixing(ONIndex1M,I112,TRUE,_xll.ohTrigger(RecalcTrigger,Trigger1M)),NA())</f>
        <v>6.2782057012356063E-3</v>
      </c>
      <c r="L112" s="52">
        <f>IFERROR(_xll.qlIndexFixing(Index3M,H112,TRUE,_xll.ohTrigger(RecalcTrigger,Trigger3M)),NA())</f>
        <v>8.5793378485474747E-3</v>
      </c>
      <c r="M112" s="52">
        <f>IFERROR(_xll.qlIndexFixing(ONIndex3M,I112,TRUE,_xll.ohTrigger(RecalcTrigger,Trigger3M)),NA())</f>
        <v>8.0254936704271529E-3</v>
      </c>
      <c r="N112" s="52">
        <f>IFERROR(_xll.qlIndexFixing(Index6M,$H112,TRUE,_xll.ohTrigger(RecalcTrigger,Trigger6M)),NA())</f>
        <v>1.1259999998848901E-2</v>
      </c>
      <c r="O112" s="52">
        <f>IFERROR(_xll.qlIndexFixing(ONIndex6M,I112,TRUE,_xll.ohTrigger(RecalcTrigger,Trigger6M)),NA())</f>
        <v>1.1059925438443585E-2</v>
      </c>
      <c r="P112" s="52">
        <f>IFERROR(_xll.qlIndexFixing(Index1Y,$H112,TRUE,_xll.ohTrigger(RecalcTrigger,Trigger1Y)),NA())</f>
        <v>1.270000000000009E-2</v>
      </c>
      <c r="Q112" s="52">
        <f>IFERROR(_xll.qlIndexFixing(ONIndex1Y,I112,TRUE,_xll.ohTrigger(RecalcTrigger,Trigger1Y)),NA())</f>
        <v>1.3621609826497405E-2</v>
      </c>
    </row>
    <row r="113" spans="2:17" x14ac:dyDescent="0.2">
      <c r="B113" s="46" t="s">
        <v>20</v>
      </c>
      <c r="D113" s="49">
        <f>_xll.qlCalendarAdvance(LocalCalendar,$D112,B113,"f",FALSE)</f>
        <v>42731</v>
      </c>
      <c r="E113" s="49">
        <f>_xll.qlInterestRateIndexValueDate(IndexON,D113)</f>
        <v>42731</v>
      </c>
      <c r="F113" s="52">
        <f>IFERROR(_xll.qlIndexFixing(IndexON,D113,TRUE,_xll.ohTrigger(RecalcTrigger,TriggerON)),NA())</f>
        <v>4.9008717705678606E-3</v>
      </c>
      <c r="H113" s="49">
        <f>_xll.qlCalendarAdvance(IborCalendar,$H112,B113,"f",FALSE)</f>
        <v>42725</v>
      </c>
      <c r="I113" s="49">
        <f>_xll.qlInterestRateIndexValueDate(Index1M,$H113)</f>
        <v>42727</v>
      </c>
      <c r="J113" s="52">
        <f>IFERROR(_xll.qlIndexFixing(Index1M,$H113,TRUE,_xll.ohTrigger(RecalcTrigger,Trigger1M)),NA())</f>
        <v>6.412049522938809E-3</v>
      </c>
      <c r="K113" s="52">
        <f>IFERROR(_xll.qlIndexFixing(ONIndex1M,I113,TRUE,_xll.ohTrigger(RecalcTrigger,Trigger1M)),NA())</f>
        <v>6.3048034631325578E-3</v>
      </c>
      <c r="L113" s="52">
        <f>IFERROR(_xll.qlIndexFixing(Index3M,H113,TRUE,_xll.ohTrigger(RecalcTrigger,Trigger3M)),NA())</f>
        <v>8.5889933570246768E-3</v>
      </c>
      <c r="M113" s="52">
        <f>IFERROR(_xll.qlIndexFixing(ONIndex3M,I113,TRUE,_xll.ohTrigger(RecalcTrigger,Trigger3M)),NA())</f>
        <v>8.0770326176970997E-3</v>
      </c>
      <c r="N113" s="52">
        <f>IFERROR(_xll.qlIndexFixing(Index6M,$H113,TRUE,_xll.ohTrigger(RecalcTrigger,Trigger6M)),NA())</f>
        <v>1.1264070403826371E-2</v>
      </c>
      <c r="O113" s="52">
        <f>IFERROR(_xll.qlIndexFixing(ONIndex6M,I113,TRUE,_xll.ohTrigger(RecalcTrigger,Trigger6M)),NA())</f>
        <v>1.1088241229083806E-2</v>
      </c>
      <c r="P113" s="52">
        <f>IFERROR(_xll.qlIndexFixing(Index1Y,$H113,TRUE,_xll.ohTrigger(RecalcTrigger,Trigger1Y)),NA())</f>
        <v>1.2729947401813799E-2</v>
      </c>
      <c r="Q113" s="52">
        <f>IFERROR(_xll.qlIndexFixing(ONIndex1Y,I113,TRUE,_xll.ohTrigger(RecalcTrigger,Trigger1Y)),NA())</f>
        <v>1.3628733113657532E-2</v>
      </c>
    </row>
    <row r="114" spans="2:17" x14ac:dyDescent="0.2">
      <c r="B114" s="46" t="s">
        <v>20</v>
      </c>
      <c r="D114" s="49">
        <f>_xll.qlCalendarAdvance(LocalCalendar,$D113,B114,"f",FALSE)</f>
        <v>42732</v>
      </c>
      <c r="E114" s="49">
        <f>_xll.qlInterestRateIndexValueDate(IndexON,D114)</f>
        <v>42732</v>
      </c>
      <c r="F114" s="52">
        <f>IFERROR(_xll.qlIndexFixing(IndexON,D114,TRUE,_xll.ohTrigger(RecalcTrigger,TriggerON)),NA())</f>
        <v>4.9140679503167917E-3</v>
      </c>
      <c r="H114" s="49">
        <f>_xll.qlCalendarAdvance(IborCalendar,$H113,B114,"f",FALSE)</f>
        <v>42726</v>
      </c>
      <c r="I114" s="49">
        <f>_xll.qlInterestRateIndexValueDate(Index1M,$H114)</f>
        <v>42732</v>
      </c>
      <c r="J114" s="52">
        <f>IFERROR(_xll.qlIndexFixing(Index1M,$H114,TRUE,_xll.ohTrigger(RecalcTrigger,Trigger1M)),NA())</f>
        <v>6.4582961913343829E-3</v>
      </c>
      <c r="K114" s="52">
        <f>IFERROR(_xll.qlIndexFixing(ONIndex1M,I114,TRUE,_xll.ohTrigger(RecalcTrigger,Trigger1M)),NA())</f>
        <v>6.3305281851011586E-3</v>
      </c>
      <c r="L114" s="52">
        <f>IFERROR(_xll.qlIndexFixing(Index3M,H114,TRUE,_xll.ohTrigger(RecalcTrigger,Trigger3M)),NA())</f>
        <v>8.634794854388339E-3</v>
      </c>
      <c r="M114" s="52">
        <f>IFERROR(_xll.qlIndexFixing(ONIndex3M,I114,TRUE,_xll.ohTrigger(RecalcTrigger,Trigger3M)),NA())</f>
        <v>8.1266424756787359E-3</v>
      </c>
      <c r="N114" s="52">
        <f>IFERROR(_xll.qlIndexFixing(Index6M,$H114,TRUE,_xll.ohTrigger(RecalcTrigger,Trigger6M)),NA())</f>
        <v>1.1284131432686445E-2</v>
      </c>
      <c r="O114" s="52">
        <f>IFERROR(_xll.qlIndexFixing(ONIndex6M,I114,TRUE,_xll.ohTrigger(RecalcTrigger,Trigger6M)),NA())</f>
        <v>1.1112121876815095E-2</v>
      </c>
      <c r="P114" s="52">
        <f>IFERROR(_xll.qlIndexFixing(Index1Y,$H114,TRUE,_xll.ohTrigger(RecalcTrigger,Trigger1Y)),NA())</f>
        <v>1.272196144673862E-2</v>
      </c>
      <c r="Q114" s="52">
        <f>IFERROR(_xll.qlIndexFixing(ONIndex1Y,I114,TRUE,_xll.ohTrigger(RecalcTrigger,Trigger1Y)),NA())</f>
        <v>1.3631666009903398E-2</v>
      </c>
    </row>
    <row r="115" spans="2:17" x14ac:dyDescent="0.2">
      <c r="B115" s="46" t="s">
        <v>20</v>
      </c>
      <c r="D115" s="49">
        <f>_xll.qlCalendarAdvance(LocalCalendar,$D114,B115,"f",FALSE)</f>
        <v>42733</v>
      </c>
      <c r="E115" s="49">
        <f>_xll.qlInterestRateIndexValueDate(IndexON,D115)</f>
        <v>42733</v>
      </c>
      <c r="F115" s="52">
        <f>IFERROR(_xll.qlIndexFixing(IndexON,D115,TRUE,_xll.ohTrigger(RecalcTrigger,TriggerON)),NA())</f>
        <v>4.9270685552293969E-3</v>
      </c>
      <c r="H115" s="49">
        <f>_xll.qlCalendarAdvance(IborCalendar,$H114,B115,"f",FALSE)</f>
        <v>42727</v>
      </c>
      <c r="I115" s="49">
        <f>_xll.qlInterestRateIndexValueDate(Index1M,$H115)</f>
        <v>42733</v>
      </c>
      <c r="J115" s="52">
        <f>IFERROR(_xll.qlIndexFixing(Index1M,$H115,TRUE,_xll.ohTrigger(RecalcTrigger,Trigger1M)),NA())</f>
        <v>6.4621753054636133E-3</v>
      </c>
      <c r="K115" s="52">
        <f>IFERROR(_xll.qlIndexFixing(ONIndex1M,I115,TRUE,_xll.ohTrigger(RecalcTrigger,Trigger1M)),NA())</f>
        <v>6.3390329037904536E-3</v>
      </c>
      <c r="L115" s="52">
        <f>IFERROR(_xll.qlIndexFixing(Index3M,H115,TRUE,_xll.ohTrigger(RecalcTrigger,Trigger3M)),NA())</f>
        <v>8.6434752957424976E-3</v>
      </c>
      <c r="M115" s="52">
        <f>IFERROR(_xll.qlIndexFixing(ONIndex3M,I115,TRUE,_xll.ohTrigger(RecalcTrigger,Trigger3M)),NA())</f>
        <v>8.1428984759046585E-3</v>
      </c>
      <c r="N115" s="52">
        <f>IFERROR(_xll.qlIndexFixing(Index6M,$H115,TRUE,_xll.ohTrigger(RecalcTrigger,Trigger6M)),NA())</f>
        <v>1.1288084412252982E-2</v>
      </c>
      <c r="O115" s="52">
        <f>IFERROR(_xll.qlIndexFixing(ONIndex6M,I115,TRUE,_xll.ohTrigger(RecalcTrigger,Trigger6M)),NA())</f>
        <v>1.1119286698830777E-2</v>
      </c>
      <c r="P115" s="52">
        <f>IFERROR(_xll.qlIndexFixing(Index1Y,$H115,TRUE,_xll.ohTrigger(RecalcTrigger,Trigger1Y)),NA())</f>
        <v>1.2725770346255943E-2</v>
      </c>
      <c r="Q115" s="52">
        <f>IFERROR(_xll.qlIndexFixing(ONIndex1Y,I115,TRUE,_xll.ohTrigger(RecalcTrigger,Trigger1Y)),NA())</f>
        <v>1.3632278629938099E-2</v>
      </c>
    </row>
    <row r="116" spans="2:17" x14ac:dyDescent="0.2">
      <c r="B116" s="46" t="s">
        <v>20</v>
      </c>
      <c r="D116" s="49">
        <f>_xll.qlCalendarAdvance(LocalCalendar,$D115,B116,"f",FALSE)</f>
        <v>42734</v>
      </c>
      <c r="E116" s="49">
        <f>_xll.qlInterestRateIndexValueDate(IndexON,D116)</f>
        <v>42734</v>
      </c>
      <c r="F116" s="52">
        <f>IFERROR(_xll.qlIndexFixing(IndexON,D116,TRUE,_xll.ohTrigger(RecalcTrigger,TriggerON)),NA())</f>
        <v>4.9586946420587807E-3</v>
      </c>
      <c r="H116" s="49">
        <f>_xll.qlCalendarAdvance(IborCalendar,$H115,B116,"f",FALSE)</f>
        <v>42732</v>
      </c>
      <c r="I116" s="49">
        <f>_xll.qlInterestRateIndexValueDate(Index1M,$H116)</f>
        <v>42734</v>
      </c>
      <c r="J116" s="52">
        <f>IFERROR(_xll.qlIndexFixing(Index1M,$H116,TRUE,_xll.ohTrigger(RecalcTrigger,Trigger1M)),NA())</f>
        <v>6.4696818439594073E-3</v>
      </c>
      <c r="K116" s="52">
        <f>IFERROR(_xll.qlIndexFixing(ONIndex1M,I116,TRUE,_xll.ohTrigger(RecalcTrigger,Trigger1M)),NA())</f>
        <v>6.3601551049785598E-3</v>
      </c>
      <c r="L116" s="52">
        <f>IFERROR(_xll.qlIndexFixing(Index3M,H116,TRUE,_xll.ohTrigger(RecalcTrigger,Trigger3M)),NA())</f>
        <v>8.6550581894319321E-3</v>
      </c>
      <c r="M116" s="52">
        <f>IFERROR(_xll.qlIndexFixing(ONIndex3M,I116,TRUE,_xll.ohTrigger(RecalcTrigger,Trigger3M)),NA())</f>
        <v>8.1829572723446375E-3</v>
      </c>
      <c r="N116" s="52">
        <f>IFERROR(_xll.qlIndexFixing(Index6M,$H116,TRUE,_xll.ohTrigger(RecalcTrigger,Trigger6M)),NA())</f>
        <v>1.1292017307415927E-2</v>
      </c>
      <c r="O116" s="52">
        <f>IFERROR(_xll.qlIndexFixing(ONIndex6M,I116,TRUE,_xll.ohTrigger(RecalcTrigger,Trigger6M)),NA())</f>
        <v>1.1135523118739332E-2</v>
      </c>
      <c r="P116" s="52">
        <f>IFERROR(_xll.qlIndexFixing(Index1Y,$H116,TRUE,_xll.ohTrigger(RecalcTrigger,Trigger1Y)),NA())</f>
        <v>1.2722798159079226E-2</v>
      </c>
      <c r="Q116" s="52">
        <f>IFERROR(_xll.qlIndexFixing(ONIndex1Y,I116,TRUE,_xll.ohTrigger(RecalcTrigger,Trigger1Y)),NA())</f>
        <v>1.3633065371929654E-2</v>
      </c>
    </row>
    <row r="117" spans="2:17" x14ac:dyDescent="0.2">
      <c r="B117" s="46" t="s">
        <v>20</v>
      </c>
      <c r="D117" s="49">
        <f>_xll.qlCalendarAdvance(LocalCalendar,$D116,B117,"f",FALSE)</f>
        <v>42738</v>
      </c>
      <c r="E117" s="49">
        <f>_xll.qlInterestRateIndexValueDate(IndexON,D117)</f>
        <v>42738</v>
      </c>
      <c r="F117" s="52">
        <f>IFERROR(_xll.qlIndexFixing(IndexON,D117,TRUE,_xll.ohTrigger(RecalcTrigger,TriggerON)),NA())</f>
        <v>4.9891379558886229E-3</v>
      </c>
      <c r="H117" s="49">
        <f>_xll.qlCalendarAdvance(IborCalendar,$H116,B117,"f",FALSE)</f>
        <v>42733</v>
      </c>
      <c r="I117" s="49">
        <f>_xll.qlInterestRateIndexValueDate(Index1M,$H117)</f>
        <v>42738</v>
      </c>
      <c r="J117" s="52">
        <f>IFERROR(_xll.qlIndexFixing(Index1M,$H117,TRUE,_xll.ohTrigger(RecalcTrigger,Trigger1M)),NA())</f>
        <v>6.4955956575608919E-3</v>
      </c>
      <c r="K117" s="52">
        <f>IFERROR(_xll.qlIndexFixing(ONIndex1M,I117,TRUE,_xll.ohTrigger(RecalcTrigger,Trigger1M)),NA())</f>
        <v>6.3806320874881806E-3</v>
      </c>
      <c r="L117" s="52">
        <f>IFERROR(_xll.qlIndexFixing(Index3M,H117,TRUE,_xll.ohTrigger(RecalcTrigger,Trigger3M)),NA())</f>
        <v>8.6845988323478451E-3</v>
      </c>
      <c r="M117" s="52">
        <f>IFERROR(_xll.qlIndexFixing(ONIndex3M,I117,TRUE,_xll.ohTrigger(RecalcTrigger,Trigger3M)),NA())</f>
        <v>8.2215979005617612E-3</v>
      </c>
      <c r="N117" s="52">
        <f>IFERROR(_xll.qlIndexFixing(Index6M,$H117,TRUE,_xll.ohTrigger(RecalcTrigger,Trigger6M)),NA())</f>
        <v>1.1304228814675726E-2</v>
      </c>
      <c r="O117" s="52">
        <f>IFERROR(_xll.qlIndexFixing(ONIndex6M,I117,TRUE,_xll.ohTrigger(RecalcTrigger,Trigger6M)),NA())</f>
        <v>1.1148534017078049E-2</v>
      </c>
      <c r="P117" s="52">
        <f>IFERROR(_xll.qlIndexFixing(Index1Y,$H117,TRUE,_xll.ohTrigger(RecalcTrigger,Trigger1Y)),NA())</f>
        <v>1.2745022766875428E-2</v>
      </c>
      <c r="Q117" s="52">
        <f>IFERROR(_xll.qlIndexFixing(ONIndex1Y,I117,TRUE,_xll.ohTrigger(RecalcTrigger,Trigger1Y)),NA())</f>
        <v>1.3630784255473927E-2</v>
      </c>
    </row>
    <row r="118" spans="2:17" x14ac:dyDescent="0.2">
      <c r="B118" s="46" t="s">
        <v>20</v>
      </c>
      <c r="D118" s="49">
        <f>_xll.qlCalendarAdvance(LocalCalendar,$D117,B118,"f",FALSE)</f>
        <v>42739</v>
      </c>
      <c r="E118" s="49">
        <f>_xll.qlInterestRateIndexValueDate(IndexON,D118)</f>
        <v>42739</v>
      </c>
      <c r="F118" s="52">
        <f>IFERROR(_xll.qlIndexFixing(IndexON,D118,TRUE,_xll.ohTrigger(RecalcTrigger,TriggerON)),NA())</f>
        <v>5.0009651112237208E-3</v>
      </c>
      <c r="H118" s="49">
        <f>_xll.qlCalendarAdvance(IborCalendar,$H117,B118,"f",FALSE)</f>
        <v>42734</v>
      </c>
      <c r="I118" s="49">
        <f>_xll.qlInterestRateIndexValueDate(Index1M,$H118)</f>
        <v>42739</v>
      </c>
      <c r="J118" s="52">
        <f>IFERROR(_xll.qlIndexFixing(Index1M,$H118,TRUE,_xll.ohTrigger(RecalcTrigger,Trigger1M)),NA())</f>
        <v>6.5098621601868767E-3</v>
      </c>
      <c r="K118" s="52">
        <f>IFERROR(_xll.qlIndexFixing(ONIndex1M,I118,TRUE,_xll.ohTrigger(RecalcTrigger,Trigger1M)),NA())</f>
        <v>6.3887670423579124E-3</v>
      </c>
      <c r="L118" s="52">
        <f>IFERROR(_xll.qlIndexFixing(Index3M,H118,TRUE,_xll.ohTrigger(RecalcTrigger,Trigger3M)),NA())</f>
        <v>8.6923831580856259E-3</v>
      </c>
      <c r="M118" s="52">
        <f>IFERROR(_xll.qlIndexFixing(ONIndex3M,I118,TRUE,_xll.ohTrigger(RecalcTrigger,Trigger3M)),NA())</f>
        <v>8.2368216701667052E-3</v>
      </c>
      <c r="N118" s="52">
        <f>IFERROR(_xll.qlIndexFixing(Index6M,$H118,TRUE,_xll.ohTrigger(RecalcTrigger,Trigger6M)),NA())</f>
        <v>1.1311375382068192E-2</v>
      </c>
      <c r="O118" s="52">
        <f>IFERROR(_xll.qlIndexFixing(ONIndex6M,I118,TRUE,_xll.ohTrigger(RecalcTrigger,Trigger6M)),NA())</f>
        <v>1.1153068122089493E-2</v>
      </c>
      <c r="P118" s="52">
        <f>IFERROR(_xll.qlIndexFixing(Index1Y,$H118,TRUE,_xll.ohTrigger(RecalcTrigger,Trigger1Y)),NA())</f>
        <v>1.2748864761643344E-2</v>
      </c>
      <c r="Q118" s="52">
        <f>IFERROR(_xll.qlIndexFixing(ONIndex1Y,I118,TRUE,_xll.ohTrigger(RecalcTrigger,Trigger1Y)),NA())</f>
        <v>1.362957388574948E-2</v>
      </c>
    </row>
    <row r="119" spans="2:17" x14ac:dyDescent="0.2">
      <c r="B119" s="46" t="s">
        <v>20</v>
      </c>
      <c r="D119" s="49">
        <f>_xll.qlCalendarAdvance(LocalCalendar,$D118,B119,"f",FALSE)</f>
        <v>42740</v>
      </c>
      <c r="E119" s="49">
        <f>_xll.qlInterestRateIndexValueDate(IndexON,D119)</f>
        <v>42740</v>
      </c>
      <c r="F119" s="52">
        <f>IFERROR(_xll.qlIndexFixing(IndexON,D119,TRUE,_xll.ohTrigger(RecalcTrigger,TriggerON)),NA())</f>
        <v>5.0125966914826847E-3</v>
      </c>
      <c r="H119" s="49">
        <f>_xll.qlCalendarAdvance(IborCalendar,$H118,B119,"f",FALSE)</f>
        <v>42738</v>
      </c>
      <c r="I119" s="49">
        <f>_xll.qlInterestRateIndexValueDate(Index1M,$H119)</f>
        <v>42740</v>
      </c>
      <c r="J119" s="52">
        <f>IFERROR(_xll.qlIndexFixing(Index1M,$H119,TRUE,_xll.ohTrigger(RecalcTrigger,Trigger1M)),NA())</f>
        <v>6.51353078975625E-3</v>
      </c>
      <c r="K119" s="52">
        <f>IFERROR(_xll.qlIndexFixing(ONIndex1M,I119,TRUE,_xll.ohTrigger(RecalcTrigger,Trigger1M)),NA())</f>
        <v>6.3968403699643517E-3</v>
      </c>
      <c r="L119" s="52">
        <f>IFERROR(_xll.qlIndexFixing(Index3M,H119,TRUE,_xll.ohTrigger(RecalcTrigger,Trigger3M)),NA())</f>
        <v>8.7000258076033177E-3</v>
      </c>
      <c r="M119" s="52">
        <f>IFERROR(_xll.qlIndexFixing(ONIndex3M,I119,TRUE,_xll.ohTrigger(RecalcTrigger,Trigger3M)),NA())</f>
        <v>8.251873401308174E-3</v>
      </c>
      <c r="N119" s="52">
        <f>IFERROR(_xll.qlIndexFixing(Index6M,$H119,TRUE,_xll.ohTrigger(RecalcTrigger,Trigger6M)),NA())</f>
        <v>1.1311899556740687E-2</v>
      </c>
      <c r="O119" s="52">
        <f>IFERROR(_xll.qlIndexFixing(ONIndex6M,I119,TRUE,_xll.ohTrigger(RecalcTrigger,Trigger6M)),NA())</f>
        <v>1.1157163774386802E-2</v>
      </c>
      <c r="P119" s="52">
        <f>IFERROR(_xll.qlIndexFixing(Index1Y,$H119,TRUE,_xll.ohTrigger(RecalcTrigger,Trigger1Y)),NA())</f>
        <v>1.2752687234791433E-2</v>
      </c>
      <c r="Q119" s="52">
        <f>IFERROR(_xll.qlIndexFixing(ONIndex1Y,I119,TRUE,_xll.ohTrigger(RecalcTrigger,Trigger1Y)),NA())</f>
        <v>1.3628059684425153E-2</v>
      </c>
    </row>
    <row r="120" spans="2:17" x14ac:dyDescent="0.2">
      <c r="B120" s="46" t="s">
        <v>20</v>
      </c>
      <c r="D120" s="49">
        <f>_xll.qlCalendarAdvance(LocalCalendar,$D119,B120,"f",FALSE)</f>
        <v>42741</v>
      </c>
      <c r="E120" s="49">
        <f>_xll.qlInterestRateIndexValueDate(IndexON,D120)</f>
        <v>42741</v>
      </c>
      <c r="F120" s="52">
        <f>IFERROR(_xll.qlIndexFixing(IndexON,D120,TRUE,_xll.ohTrigger(RecalcTrigger,TriggerON)),NA())</f>
        <v>5.0352783613583085E-3</v>
      </c>
      <c r="H120" s="49">
        <f>_xll.qlCalendarAdvance(IborCalendar,$H119,B120,"f",FALSE)</f>
        <v>42739</v>
      </c>
      <c r="I120" s="49">
        <f>_xll.qlInterestRateIndexValueDate(Index1M,$H120)</f>
        <v>42741</v>
      </c>
      <c r="J120" s="52">
        <f>IFERROR(_xll.qlIndexFixing(Index1M,$H120,TRUE,_xll.ohTrigger(RecalcTrigger,Trigger1M)),NA())</f>
        <v>6.517179193079735E-3</v>
      </c>
      <c r="K120" s="52">
        <f>IFERROR(_xll.qlIndexFixing(ONIndex1M,I120,TRUE,_xll.ohTrigger(RecalcTrigger,Trigger1M)),NA())</f>
        <v>6.4128958341491682E-3</v>
      </c>
      <c r="L120" s="52">
        <f>IFERROR(_xll.qlIndexFixing(Index3M,H120,TRUE,_xll.ohTrigger(RecalcTrigger,Trigger3M)),NA())</f>
        <v>8.7075289742415407E-3</v>
      </c>
      <c r="M120" s="52">
        <f>IFERROR(_xll.qlIndexFixing(ONIndex3M,I120,TRUE,_xll.ohTrigger(RecalcTrigger,Trigger3M)),NA())</f>
        <v>8.2815939074709632E-3</v>
      </c>
      <c r="N120" s="52">
        <f>IFERROR(_xll.qlIndexFixing(Index6M,$H120,TRUE,_xll.ohTrigger(RecalcTrigger,Trigger6M)),NA())</f>
        <v>1.1315707035702635E-2</v>
      </c>
      <c r="O120" s="52">
        <f>IFERROR(_xll.qlIndexFixing(ONIndex6M,I120,TRUE,_xll.ohTrigger(RecalcTrigger,Trigger6M)),NA())</f>
        <v>1.1164239774252849E-2</v>
      </c>
      <c r="P120" s="52">
        <f>IFERROR(_xll.qlIndexFixing(Index1Y,$H120,TRUE,_xll.ohTrigger(RecalcTrigger,Trigger1Y)),NA())</f>
        <v>1.2769621585856546E-2</v>
      </c>
      <c r="Q120" s="52">
        <f>IFERROR(_xll.qlIndexFixing(ONIndex1Y,I120,TRUE,_xll.ohTrigger(RecalcTrigger,Trigger1Y)),NA())</f>
        <v>1.3624534110432407E-2</v>
      </c>
    </row>
    <row r="121" spans="2:17" x14ac:dyDescent="0.2">
      <c r="B121" s="46" t="s">
        <v>20</v>
      </c>
      <c r="D121" s="49">
        <f>_xll.qlCalendarAdvance(LocalCalendar,$D120,B121,"f",FALSE)</f>
        <v>42744</v>
      </c>
      <c r="E121" s="49">
        <f>_xll.qlInterestRateIndexValueDate(IndexON,D121)</f>
        <v>42744</v>
      </c>
      <c r="F121" s="52">
        <f>IFERROR(_xll.qlIndexFixing(IndexON,D121,TRUE,_xll.ohTrigger(RecalcTrigger,TriggerON)),NA())</f>
        <v>5.0571672622368169E-3</v>
      </c>
      <c r="H121" s="49">
        <f>_xll.qlCalendarAdvance(IborCalendar,$H120,B121,"f",FALSE)</f>
        <v>42740</v>
      </c>
      <c r="I121" s="49">
        <f>_xll.qlInterestRateIndexValueDate(Index1M,$H121)</f>
        <v>42744</v>
      </c>
      <c r="J121" s="52">
        <f>IFERROR(_xll.qlIndexFixing(Index1M,$H121,TRUE,_xll.ohTrigger(RecalcTrigger,Trigger1M)),NA())</f>
        <v>6.5382747806894039E-3</v>
      </c>
      <c r="K121" s="52">
        <f>IFERROR(_xll.qlIndexFixing(ONIndex1M,I121,TRUE,_xll.ohTrigger(RecalcTrigger,Trigger1M)),NA())</f>
        <v>6.4285174073575035E-3</v>
      </c>
      <c r="L121" s="52">
        <f>IFERROR(_xll.qlIndexFixing(Index3M,H121,TRUE,_xll.ohTrigger(RecalcTrigger,Trigger3M)),NA())</f>
        <v>8.7317106741905733E-3</v>
      </c>
      <c r="M121" s="52">
        <f>IFERROR(_xll.qlIndexFixing(ONIndex3M,I121,TRUE,_xll.ohTrigger(RecalcTrigger,Trigger3M)),NA())</f>
        <v>8.3103599401201933E-3</v>
      </c>
      <c r="N121" s="52">
        <f>IFERROR(_xll.qlIndexFixing(Index6M,$H121,TRUE,_xll.ohTrigger(RecalcTrigger,Trigger6M)),NA())</f>
        <v>1.1330209338916354E-2</v>
      </c>
      <c r="O121" s="52">
        <f>IFERROR(_xll.qlIndexFixing(ONIndex6M,I121,TRUE,_xll.ohTrigger(RecalcTrigger,Trigger6M)),NA())</f>
        <v>1.116916185427641E-2</v>
      </c>
      <c r="P121" s="52">
        <f>IFERROR(_xll.qlIndexFixing(Index1Y,$H121,TRUE,_xll.ohTrigger(RecalcTrigger,Trigger1Y)),NA())</f>
        <v>1.2767638832355856E-2</v>
      </c>
      <c r="Q121" s="52">
        <f>IFERROR(_xll.qlIndexFixing(ONIndex1Y,I121,TRUE,_xll.ohTrigger(RecalcTrigger,Trigger1Y)),NA())</f>
        <v>1.3618964563208991E-2</v>
      </c>
    </row>
    <row r="122" spans="2:17" x14ac:dyDescent="0.2">
      <c r="B122" s="46" t="s">
        <v>20</v>
      </c>
      <c r="D122" s="49">
        <f>_xll.qlCalendarAdvance(LocalCalendar,$D121,B122,"f",FALSE)</f>
        <v>42745</v>
      </c>
      <c r="E122" s="49">
        <f>_xll.qlInterestRateIndexValueDate(IndexON,D122)</f>
        <v>42745</v>
      </c>
      <c r="F122" s="52">
        <f>IFERROR(_xll.qlIndexFixing(IndexON,D122,TRUE,_xll.ohTrigger(RecalcTrigger,TriggerON)),NA())</f>
        <v>5.0678209671950469E-3</v>
      </c>
      <c r="H122" s="49">
        <f>_xll.qlCalendarAdvance(IborCalendar,$H121,B122,"f",FALSE)</f>
        <v>42741</v>
      </c>
      <c r="I122" s="49">
        <f>_xll.qlInterestRateIndexValueDate(Index1M,$H122)</f>
        <v>42745</v>
      </c>
      <c r="J122" s="52">
        <f>IFERROR(_xll.qlIndexFixing(Index1M,$H122,TRUE,_xll.ohTrigger(RecalcTrigger,Trigger1M)),NA())</f>
        <v>6.5452006899625924E-3</v>
      </c>
      <c r="K122" s="52">
        <f>IFERROR(_xll.qlIndexFixing(ONIndex1M,I122,TRUE,_xll.ohTrigger(RecalcTrigger,Trigger1M)),NA())</f>
        <v>6.4362825984076721E-3</v>
      </c>
      <c r="L122" s="52">
        <f>IFERROR(_xll.qlIndexFixing(Index3M,H122,TRUE,_xll.ohTrigger(RecalcTrigger,Trigger3M)),NA())</f>
        <v>8.7361906798779643E-3</v>
      </c>
      <c r="M122" s="52">
        <f>IFERROR(_xll.qlIndexFixing(ONIndex3M,I122,TRUE,_xll.ohTrigger(RecalcTrigger,Trigger3M)),NA())</f>
        <v>8.3245514783847341E-3</v>
      </c>
      <c r="N122" s="52">
        <f>IFERROR(_xll.qlIndexFixing(Index6M,$H122,TRUE,_xll.ohTrigger(RecalcTrigger,Trigger6M)),NA())</f>
        <v>1.1330747562487324E-2</v>
      </c>
      <c r="O122" s="52">
        <f>IFERROR(_xll.qlIndexFixing(ONIndex6M,I122,TRUE,_xll.ohTrigger(RecalcTrigger,Trigger6M)),NA())</f>
        <v>1.1171065241963873E-2</v>
      </c>
      <c r="P122" s="52">
        <f>IFERROR(_xll.qlIndexFixing(Index1Y,$H122,TRUE,_xll.ohTrigger(RecalcTrigger,Trigger1Y)),NA())</f>
        <v>1.2771256387372604E-2</v>
      </c>
      <c r="Q122" s="52">
        <f>IFERROR(_xll.qlIndexFixing(ONIndex1Y,I122,TRUE,_xll.ohTrigger(RecalcTrigger,Trigger1Y)),NA())</f>
        <v>1.3615931203965204E-2</v>
      </c>
    </row>
    <row r="123" spans="2:17" x14ac:dyDescent="0.2">
      <c r="B123" s="46" t="s">
        <v>20</v>
      </c>
      <c r="D123" s="49">
        <f>_xll.qlCalendarAdvance(LocalCalendar,$D122,B123,"f",FALSE)</f>
        <v>42746</v>
      </c>
      <c r="E123" s="49">
        <f>_xll.qlInterestRateIndexValueDate(IndexON,D123)</f>
        <v>42746</v>
      </c>
      <c r="F123" s="52">
        <f>IFERROR(_xll.qlIndexFixing(IndexON,D123,TRUE,_xll.ohTrigger(RecalcTrigger,TriggerON)),NA())</f>
        <v>5.078279097077143E-3</v>
      </c>
      <c r="H123" s="49">
        <f>_xll.qlCalendarAdvance(IborCalendar,$H122,B123,"f",FALSE)</f>
        <v>42744</v>
      </c>
      <c r="I123" s="49">
        <f>_xll.qlInterestRateIndexValueDate(Index1M,$H123)</f>
        <v>42746</v>
      </c>
      <c r="J123" s="52">
        <f>IFERROR(_xll.qlIndexFixing(Index1M,$H123,TRUE,_xll.ohTrigger(RecalcTrigger,Trigger1M)),NA())</f>
        <v>6.5587493513936069E-3</v>
      </c>
      <c r="K123" s="52">
        <f>IFERROR(_xll.qlIndexFixing(ONIndex1M,I123,TRUE,_xll.ohTrigger(RecalcTrigger,Trigger1M)),NA())</f>
        <v>6.4439861621146122E-3</v>
      </c>
      <c r="L123" s="52">
        <f>IFERROR(_xll.qlIndexFixing(Index3M,H123,TRUE,_xll.ohTrigger(RecalcTrigger,Trigger3M)),NA())</f>
        <v>8.7430293332841913E-3</v>
      </c>
      <c r="M123" s="52">
        <f>IFERROR(_xll.qlIndexFixing(ONIndex3M,I123,TRUE,_xll.ohTrigger(RecalcTrigger,Trigger3M)),NA())</f>
        <v>8.3385709780259276E-3</v>
      </c>
      <c r="N123" s="52">
        <f>IFERROR(_xll.qlIndexFixing(Index6M,$H123,TRUE,_xll.ohTrigger(RecalcTrigger,Trigger6M)),NA())</f>
        <v>1.1334459609355224E-2</v>
      </c>
      <c r="O123" s="52">
        <f>IFERROR(_xll.qlIndexFixing(ONIndex6M,I123,TRUE,_xll.ohTrigger(RecalcTrigger,Trigger6M)),NA())</f>
        <v>1.1172530176697393E-2</v>
      </c>
      <c r="P123" s="52">
        <f>IFERROR(_xll.qlIndexFixing(Index1Y,$H123,TRUE,_xll.ohTrigger(RecalcTrigger,Trigger1Y)),NA())</f>
        <v>1.277481149604493E-2</v>
      </c>
      <c r="Q123" s="52">
        <f>IFERROR(_xll.qlIndexFixing(ONIndex1Y,I123,TRUE,_xll.ohTrigger(RecalcTrigger,Trigger1Y)),NA())</f>
        <v>1.3612594013121537E-2</v>
      </c>
    </row>
    <row r="124" spans="2:17" x14ac:dyDescent="0.2">
      <c r="B124" s="46" t="s">
        <v>20</v>
      </c>
      <c r="D124" s="49">
        <f>_xll.qlCalendarAdvance(LocalCalendar,$D123,B124,"f",FALSE)</f>
        <v>42747</v>
      </c>
      <c r="E124" s="49">
        <f>_xll.qlInterestRateIndexValueDate(IndexON,D124)</f>
        <v>42747</v>
      </c>
      <c r="F124" s="52">
        <f>IFERROR(_xll.qlIndexFixing(IndexON,D124,TRUE,_xll.ohTrigger(RecalcTrigger,TriggerON)),NA())</f>
        <v>5.088541651803169E-3</v>
      </c>
      <c r="H124" s="49">
        <f>_xll.qlCalendarAdvance(IborCalendar,$H123,B124,"f",FALSE)</f>
        <v>42745</v>
      </c>
      <c r="I124" s="49">
        <f>_xll.qlInterestRateIndexValueDate(Index1M,$H124)</f>
        <v>42747</v>
      </c>
      <c r="J124" s="52">
        <f>IFERROR(_xll.qlIndexFixing(Index1M,$H124,TRUE,_xll.ohTrigger(RecalcTrigger,Trigger1M)),NA())</f>
        <v>6.5622182376046112E-3</v>
      </c>
      <c r="K124" s="52">
        <f>IFERROR(_xll.qlIndexFixing(ONIndex1M,I124,TRUE,_xll.ohTrigger(RecalcTrigger,Trigger1M)),NA())</f>
        <v>6.4516280985582597E-3</v>
      </c>
      <c r="L124" s="52">
        <f>IFERROR(_xll.qlIndexFixing(Index3M,H124,TRUE,_xll.ohTrigger(RecalcTrigger,Trigger3M)),NA())</f>
        <v>8.7497416644799486E-3</v>
      </c>
      <c r="M124" s="52">
        <f>IFERROR(_xll.qlIndexFixing(ONIndex3M,I124,TRUE,_xll.ohTrigger(RecalcTrigger,Trigger3M)),NA())</f>
        <v>8.3524184389638378E-3</v>
      </c>
      <c r="N124" s="52">
        <f>IFERROR(_xll.qlIndexFixing(Index6M,$H124,TRUE,_xll.ohTrigger(RecalcTrigger,Trigger6M)),NA())</f>
        <v>1.1338152127265223E-2</v>
      </c>
      <c r="O124" s="52">
        <f>IFERROR(_xll.qlIndexFixing(ONIndex6M,I124,TRUE,_xll.ohTrigger(RecalcTrigger,Trigger6M)),NA())</f>
        <v>1.1173556658397032E-2</v>
      </c>
      <c r="P124" s="52">
        <f>IFERROR(_xll.qlIndexFixing(Index1Y,$H124,TRUE,_xll.ohTrigger(RecalcTrigger,Trigger1Y)),NA())</f>
        <v>1.2778297003912356E-2</v>
      </c>
      <c r="Q124" s="52">
        <f>IFERROR(_xll.qlIndexFixing(ONIndex1Y,I124,TRUE,_xll.ohTrigger(RecalcTrigger,Trigger1Y)),NA())</f>
        <v>1.3608952990677992E-2</v>
      </c>
    </row>
    <row r="125" spans="2:17" x14ac:dyDescent="0.2">
      <c r="B125" s="46" t="s">
        <v>20</v>
      </c>
      <c r="D125" s="49">
        <f>_xll.qlCalendarAdvance(LocalCalendar,$D124,B125,"f",FALSE)</f>
        <v>42748</v>
      </c>
      <c r="E125" s="49">
        <f>_xll.qlInterestRateIndexValueDate(IndexON,D125)</f>
        <v>42748</v>
      </c>
      <c r="F125" s="52">
        <f>IFERROR(_xll.qlIndexFixing(IndexON,D125,TRUE,_xll.ohTrigger(RecalcTrigger,TriggerON)),NA())</f>
        <v>5.113329101376074E-3</v>
      </c>
      <c r="H125" s="49">
        <f>_xll.qlCalendarAdvance(IborCalendar,$H124,B125,"f",FALSE)</f>
        <v>42746</v>
      </c>
      <c r="I125" s="49">
        <f>_xll.qlInterestRateIndexValueDate(Index1M,$H125)</f>
        <v>42748</v>
      </c>
      <c r="J125" s="52">
        <f>IFERROR(_xll.qlIndexFixing(Index1M,$H125,TRUE,_xll.ohTrigger(RecalcTrigger,Trigger1M)),NA())</f>
        <v>6.5656679968673802E-3</v>
      </c>
      <c r="K125" s="52">
        <f>IFERROR(_xll.qlIndexFixing(ONIndex1M,I125,TRUE,_xll.ohTrigger(RecalcTrigger,Trigger1M)),NA())</f>
        <v>6.4705992482094743E-3</v>
      </c>
      <c r="L125" s="52">
        <f>IFERROR(_xll.qlIndexFixing(Index3M,H125,TRUE,_xll.ohTrigger(RecalcTrigger,Trigger3M)),NA())</f>
        <v>8.7563298670065848E-3</v>
      </c>
      <c r="M125" s="52">
        <f>IFERROR(_xll.qlIndexFixing(ONIndex3M,I125,TRUE,_xll.ohTrigger(RecalcTrigger,Trigger3M)),NA())</f>
        <v>8.386469935366403E-3</v>
      </c>
      <c r="N125" s="52">
        <f>IFERROR(_xll.qlIndexFixing(Index6M,$H125,TRUE,_xll.ohTrigger(RecalcTrigger,Trigger6M)),NA())</f>
        <v>1.1341824968703501E-2</v>
      </c>
      <c r="O125" s="52">
        <f>IFERROR(_xll.qlIndexFixing(ONIndex6M,I125,TRUE,_xll.ohTrigger(RecalcTrigger,Trigger6M)),NA())</f>
        <v>1.1174450845181649E-2</v>
      </c>
      <c r="P125" s="52">
        <f>IFERROR(_xll.qlIndexFixing(Index1Y,$H125,TRUE,_xll.ohTrigger(RecalcTrigger,Trigger1Y)),NA())</f>
        <v>1.2799439335745639E-2</v>
      </c>
      <c r="Q125" s="52">
        <f>IFERROR(_xll.qlIndexFixing(ONIndex1Y,I125,TRUE,_xll.ohTrigger(RecalcTrigger,Trigger1Y)),NA())</f>
        <v>1.3599101773875688E-2</v>
      </c>
    </row>
    <row r="126" spans="2:17" x14ac:dyDescent="0.2">
      <c r="B126" s="46" t="s">
        <v>20</v>
      </c>
      <c r="D126" s="49">
        <f>_xll.qlCalendarAdvance(LocalCalendar,$D125,B126,"f",FALSE)</f>
        <v>42752</v>
      </c>
      <c r="E126" s="49">
        <f>_xll.qlInterestRateIndexValueDate(IndexON,D126)</f>
        <v>42752</v>
      </c>
      <c r="F126" s="52">
        <f>IFERROR(_xll.qlIndexFixing(IndexON,D126,TRUE,_xll.ohTrigger(RecalcTrigger,TriggerON)),NA())</f>
        <v>5.1369207980922482E-3</v>
      </c>
      <c r="H126" s="49">
        <f>_xll.qlCalendarAdvance(IborCalendar,$H125,B126,"f",FALSE)</f>
        <v>42747</v>
      </c>
      <c r="I126" s="49">
        <f>_xll.qlInterestRateIndexValueDate(Index1M,$H126)</f>
        <v>42752</v>
      </c>
      <c r="J126" s="52">
        <f>IFERROR(_xll.qlIndexFixing(Index1M,$H126,TRUE,_xll.ohTrigger(RecalcTrigger,Trigger1M)),NA())</f>
        <v>6.5922532611825228E-3</v>
      </c>
      <c r="K126" s="52">
        <f>IFERROR(_xll.qlIndexFixing(ONIndex1M,I126,TRUE,_xll.ohTrigger(RecalcTrigger,Trigger1M)),NA())</f>
        <v>6.4889133705481328E-3</v>
      </c>
      <c r="L126" s="52">
        <f>IFERROR(_xll.qlIndexFixing(Index3M,H126,TRUE,_xll.ohTrigger(RecalcTrigger,Trigger3M)),NA())</f>
        <v>8.783640506316432E-3</v>
      </c>
      <c r="M126" s="52">
        <f>IFERROR(_xll.qlIndexFixing(ONIndex3M,I126,TRUE,_xll.ohTrigger(RecalcTrigger,Trigger3M)),NA())</f>
        <v>8.4190751633439476E-3</v>
      </c>
      <c r="N126" s="52">
        <f>IFERROR(_xll.qlIndexFixing(Index6M,$H126,TRUE,_xll.ohTrigger(RecalcTrigger,Trigger6M)),NA())</f>
        <v>1.1356316619430658E-2</v>
      </c>
      <c r="O126" s="52">
        <f>IFERROR(_xll.qlIndexFixing(ONIndex6M,I126,TRUE,_xll.ohTrigger(RecalcTrigger,Trigger6M)),NA())</f>
        <v>1.1172112272905821E-2</v>
      </c>
      <c r="P126" s="52">
        <f>IFERROR(_xll.qlIndexFixing(Index1Y,$H126,TRUE,_xll.ohTrigger(RecalcTrigger,Trigger1Y)),NA())</f>
        <v>1.2794430119323845E-2</v>
      </c>
      <c r="Q126" s="52">
        <f>IFERROR(_xll.qlIndexFixing(ONIndex1Y,I126,TRUE,_xll.ohTrigger(RecalcTrigger,Trigger1Y)),NA())</f>
        <v>1.3586190405581178E-2</v>
      </c>
    </row>
    <row r="127" spans="2:17" x14ac:dyDescent="0.2">
      <c r="B127" s="46" t="s">
        <v>20</v>
      </c>
      <c r="D127" s="49">
        <f>_xll.qlCalendarAdvance(LocalCalendar,$D126,B127,"f",FALSE)</f>
        <v>42753</v>
      </c>
      <c r="E127" s="49">
        <f>_xll.qlInterestRateIndexValueDate(IndexON,D127)</f>
        <v>42753</v>
      </c>
      <c r="F127" s="52">
        <f>IFERROR(_xll.qlIndexFixing(IndexON,D127,TRUE,_xll.ohTrigger(RecalcTrigger,TriggerON)),NA())</f>
        <v>5.1460099017219818E-3</v>
      </c>
      <c r="H127" s="49">
        <f>_xll.qlCalendarAdvance(IborCalendar,$H126,B127,"f",FALSE)</f>
        <v>42748</v>
      </c>
      <c r="I127" s="49">
        <f>_xll.qlInterestRateIndexValueDate(Index1M,$H127)</f>
        <v>42752</v>
      </c>
      <c r="J127" s="52">
        <f>IFERROR(_xll.qlIndexFixing(Index1M,$H127,TRUE,_xll.ohTrigger(RecalcTrigger,Trigger1M)),NA())</f>
        <v>6.5922532611825228E-3</v>
      </c>
      <c r="K127" s="52">
        <f>IFERROR(_xll.qlIndexFixing(ONIndex1M,I127,TRUE,_xll.ohTrigger(RecalcTrigger,Trigger1M)),NA())</f>
        <v>6.4889133705481328E-3</v>
      </c>
      <c r="L127" s="52">
        <f>IFERROR(_xll.qlIndexFixing(Index3M,H127,TRUE,_xll.ohTrigger(RecalcTrigger,Trigger3M)),NA())</f>
        <v>8.783640506316432E-3</v>
      </c>
      <c r="M127" s="52">
        <f>IFERROR(_xll.qlIndexFixing(ONIndex3M,I127,TRUE,_xll.ohTrigger(RecalcTrigger,Trigger3M)),NA())</f>
        <v>8.4190751633439476E-3</v>
      </c>
      <c r="N127" s="52">
        <f>IFERROR(_xll.qlIndexFixing(Index6M,$H127,TRUE,_xll.ohTrigger(RecalcTrigger,Trigger6M)),NA())</f>
        <v>1.1356316619430658E-2</v>
      </c>
      <c r="O127" s="52">
        <f>IFERROR(_xll.qlIndexFixing(ONIndex6M,I127,TRUE,_xll.ohTrigger(RecalcTrigger,Trigger6M)),NA())</f>
        <v>1.1172112272905821E-2</v>
      </c>
      <c r="P127" s="52">
        <f>IFERROR(_xll.qlIndexFixing(Index1Y,$H127,TRUE,_xll.ohTrigger(RecalcTrigger,Trigger1Y)),NA())</f>
        <v>1.2794430119323845E-2</v>
      </c>
      <c r="Q127" s="52">
        <f>IFERROR(_xll.qlIndexFixing(ONIndex1Y,I127,TRUE,_xll.ohTrigger(RecalcTrigger,Trigger1Y)),NA())</f>
        <v>1.3586190405581178E-2</v>
      </c>
    </row>
    <row r="128" spans="2:17" x14ac:dyDescent="0.2">
      <c r="B128" s="46" t="s">
        <v>20</v>
      </c>
      <c r="D128" s="49">
        <f>_xll.qlCalendarAdvance(LocalCalendar,$D127,B128,"f",FALSE)</f>
        <v>42754</v>
      </c>
      <c r="E128" s="49">
        <f>_xll.qlInterestRateIndexValueDate(IndexON,D128)</f>
        <v>42754</v>
      </c>
      <c r="F128" s="52">
        <f>IFERROR(_xll.qlIndexFixing(IndexON,D128,TRUE,_xll.ohTrigger(RecalcTrigger,TriggerON)),NA())</f>
        <v>5.1549034301157093E-3</v>
      </c>
      <c r="H128" s="49">
        <f>_xll.qlCalendarAdvance(IborCalendar,$H127,B128,"f",FALSE)</f>
        <v>42751</v>
      </c>
      <c r="I128" s="49">
        <f>_xll.qlInterestRateIndexValueDate(Index1M,$H128)</f>
        <v>42753</v>
      </c>
      <c r="J128" s="52">
        <f>IFERROR(_xll.qlIndexFixing(Index1M,$H128,TRUE,_xll.ohTrigger(RecalcTrigger,Trigger1M)),NA())</f>
        <v>6.6082823497833967E-3</v>
      </c>
      <c r="K128" s="52">
        <f>IFERROR(_xll.qlIndexFixing(ONIndex1M,I128,TRUE,_xll.ohTrigger(RecalcTrigger,Trigger1M)),NA())</f>
        <v>6.4961855429324089E-3</v>
      </c>
      <c r="L128" s="52">
        <f>IFERROR(_xll.qlIndexFixing(Index3M,H128,TRUE,_xll.ohTrigger(RecalcTrigger,Trigger3M)),NA())</f>
        <v>8.7874857253975591E-3</v>
      </c>
      <c r="M128" s="52">
        <f>IFERROR(_xll.qlIndexFixing(ONIndex3M,I128,TRUE,_xll.ohTrigger(RecalcTrigger,Trigger3M)),NA())</f>
        <v>8.4318903919822219E-3</v>
      </c>
      <c r="N128" s="52">
        <f>IFERROR(_xll.qlIndexFixing(Index6M,$H128,TRUE,_xll.ohTrigger(RecalcTrigger,Trigger6M)),NA())</f>
        <v>1.13598888657769E-2</v>
      </c>
      <c r="O128" s="52">
        <f>IFERROR(_xll.qlIndexFixing(ONIndex6M,I128,TRUE,_xll.ohTrigger(RecalcTrigger,Trigger6M)),NA())</f>
        <v>1.1170508036881799E-2</v>
      </c>
      <c r="P128" s="52">
        <f>IFERROR(_xll.qlIndexFixing(Index1Y,$H128,TRUE,_xll.ohTrigger(RecalcTrigger,Trigger1Y)),NA())</f>
        <v>1.2797347774253995E-2</v>
      </c>
      <c r="Q128" s="52">
        <f>IFERROR(_xll.qlIndexFixing(ONIndex1Y,I128,TRUE,_xll.ohTrigger(RecalcTrigger,Trigger1Y)),NA())</f>
        <v>1.3580726394017972E-2</v>
      </c>
    </row>
    <row r="129" spans="2:17" x14ac:dyDescent="0.2">
      <c r="B129" s="46" t="s">
        <v>20</v>
      </c>
      <c r="D129" s="49">
        <f>_xll.qlCalendarAdvance(LocalCalendar,$D128,B129,"f",FALSE)</f>
        <v>42755</v>
      </c>
      <c r="E129" s="49">
        <f>_xll.qlInterestRateIndexValueDate(IndexON,D129)</f>
        <v>42755</v>
      </c>
      <c r="F129" s="52">
        <f>IFERROR(_xll.qlIndexFixing(IndexON,D129,TRUE,_xll.ohTrigger(RecalcTrigger,TriggerON)),NA())</f>
        <v>5.1721128752113543E-3</v>
      </c>
      <c r="H129" s="49">
        <f>_xll.qlCalendarAdvance(IborCalendar,$H128,B129,"f",FALSE)</f>
        <v>42752</v>
      </c>
      <c r="I129" s="49">
        <f>_xll.qlInterestRateIndexValueDate(Index1M,$H129)</f>
        <v>42754</v>
      </c>
      <c r="J129" s="52">
        <f>IFERROR(_xll.qlIndexFixing(Index1M,$H129,TRUE,_xll.ohTrigger(RecalcTrigger,Trigger1M)),NA())</f>
        <v>6.6115599173841785E-3</v>
      </c>
      <c r="K129" s="52">
        <f>IFERROR(_xll.qlIndexFixing(ONIndex1M,I129,TRUE,_xll.ohTrigger(RecalcTrigger,Trigger1M)),NA())</f>
        <v>6.5033960879734565E-3</v>
      </c>
      <c r="L129" s="52">
        <f>IFERROR(_xll.qlIndexFixing(Index3M,H129,TRUE,_xll.ohTrigger(RecalcTrigger,Trigger3M)),NA())</f>
        <v>8.7933752217237426E-3</v>
      </c>
      <c r="M129" s="52">
        <f>IFERROR(_xll.qlIndexFixing(ONIndex3M,I129,TRUE,_xll.ohTrigger(RecalcTrigger,Trigger3M)),NA())</f>
        <v>8.4445335818372769E-3</v>
      </c>
      <c r="N129" s="52">
        <f>IFERROR(_xll.qlIndexFixing(Index6M,$H129,TRUE,_xll.ohTrigger(RecalcTrigger,Trigger6M)),NA())</f>
        <v>1.1363440550554783E-2</v>
      </c>
      <c r="O129" s="52">
        <f>IFERROR(_xll.qlIndexFixing(ONIndex6M,I129,TRUE,_xll.ohTrigger(RecalcTrigger,Trigger6M)),NA())</f>
        <v>1.1168465347983769E-2</v>
      </c>
      <c r="P129" s="52">
        <f>IFERROR(_xll.qlIndexFixing(Index1Y,$H129,TRUE,_xll.ohTrigger(RecalcTrigger,Trigger1Y)),NA())</f>
        <v>1.280014574506947E-2</v>
      </c>
      <c r="Q129" s="52">
        <f>IFERROR(_xll.qlIndexFixing(ONIndex1Y,I129,TRUE,_xll.ohTrigger(RecalcTrigger,Trigger1Y)),NA())</f>
        <v>1.357495855101476E-2</v>
      </c>
    </row>
    <row r="130" spans="2:17" x14ac:dyDescent="0.2">
      <c r="B130" s="46" t="s">
        <v>20</v>
      </c>
      <c r="D130" s="49">
        <f>_xll.qlCalendarAdvance(LocalCalendar,$D129,B130,"f",FALSE)</f>
        <v>42758</v>
      </c>
      <c r="E130" s="49">
        <f>_xll.qlInterestRateIndexValueDate(IndexON,D130)</f>
        <v>42758</v>
      </c>
      <c r="F130" s="52">
        <f>IFERROR(_xll.qlIndexFixing(IndexON,D130,TRUE,_xll.ohTrigger(RecalcTrigger,TriggerON)),NA())</f>
        <v>5.1884997241824493E-3</v>
      </c>
      <c r="H130" s="49">
        <f>_xll.qlCalendarAdvance(IborCalendar,$H129,B130,"f",FALSE)</f>
        <v>42753</v>
      </c>
      <c r="I130" s="49">
        <f>_xll.qlInterestRateIndexValueDate(Index1M,$H130)</f>
        <v>42755</v>
      </c>
      <c r="J130" s="52">
        <f>IFERROR(_xll.qlIndexFixing(Index1M,$H130,TRUE,_xll.ohTrigger(RecalcTrigger,Trigger1M)),NA())</f>
        <v>6.6148205403931959E-3</v>
      </c>
      <c r="K130" s="52">
        <f>IFERROR(_xll.qlIndexFixing(ONIndex1M,I130,TRUE,_xll.ohTrigger(RecalcTrigger,Trigger1M)),NA())</f>
        <v>6.517729752122392E-3</v>
      </c>
      <c r="L130" s="52">
        <f>IFERROR(_xll.qlIndexFixing(Index3M,H130,TRUE,_xll.ohTrigger(RecalcTrigger,Trigger3M)),NA())</f>
        <v>8.7991559448736822E-3</v>
      </c>
      <c r="M130" s="52">
        <f>IFERROR(_xll.qlIndexFixing(ONIndex3M,I130,TRUE,_xll.ohTrigger(RecalcTrigger,Trigger3M)),NA())</f>
        <v>8.4694457451561789E-3</v>
      </c>
      <c r="N130" s="52">
        <f>IFERROR(_xll.qlIndexFixing(Index6M,$H130,TRUE,_xll.ohTrigger(RecalcTrigger,Trigger6M)),NA())</f>
        <v>1.1366971526247391E-2</v>
      </c>
      <c r="O130" s="52">
        <f>IFERROR(_xll.qlIndexFixing(ONIndex6M,I130,TRUE,_xll.ohTrigger(RecalcTrigger,Trigger6M)),NA())</f>
        <v>1.1163264604947543E-2</v>
      </c>
      <c r="P130" s="52">
        <f>IFERROR(_xll.qlIndexFixing(Index1Y,$H130,TRUE,_xll.ohTrigger(RecalcTrigger,Trigger1Y)),NA())</f>
        <v>1.2812841922593876E-2</v>
      </c>
      <c r="Q130" s="52">
        <f>IFERROR(_xll.qlIndexFixing(ONIndex1Y,I130,TRUE,_xll.ohTrigger(RecalcTrigger,Trigger1Y)),NA())</f>
        <v>1.3562921041305742E-2</v>
      </c>
    </row>
    <row r="131" spans="2:17" x14ac:dyDescent="0.2">
      <c r="B131" s="46" t="s">
        <v>20</v>
      </c>
      <c r="D131" s="49">
        <f>_xll.qlCalendarAdvance(LocalCalendar,$D130,B131,"f",FALSE)</f>
        <v>42759</v>
      </c>
      <c r="E131" s="49">
        <f>_xll.qlInterestRateIndexValueDate(IndexON,D131)</f>
        <v>42759</v>
      </c>
      <c r="F131" s="52">
        <f>IFERROR(_xll.qlIndexFixing(IndexON,D131,TRUE,_xll.ohTrigger(RecalcTrigger,TriggerON)),NA())</f>
        <v>5.19628297438679E-3</v>
      </c>
      <c r="H131" s="49">
        <f>_xll.qlCalendarAdvance(IborCalendar,$H130,B131,"f",FALSE)</f>
        <v>42754</v>
      </c>
      <c r="I131" s="49">
        <f>_xll.qlInterestRateIndexValueDate(Index1M,$H131)</f>
        <v>42758</v>
      </c>
      <c r="J131" s="52">
        <f>IFERROR(_xll.qlIndexFixing(Index1M,$H131,TRUE,_xll.ohTrigger(RecalcTrigger,Trigger1M)),NA())</f>
        <v>6.6306906383526865E-3</v>
      </c>
      <c r="K131" s="52">
        <f>IFERROR(_xll.qlIndexFixing(ONIndex1M,I131,TRUE,_xll.ohTrigger(RecalcTrigger,Trigger1M)),NA())</f>
        <v>6.5316247387503523E-3</v>
      </c>
      <c r="L131" s="52">
        <f>IFERROR(_xll.qlIndexFixing(Index3M,H131,TRUE,_xll.ohTrigger(RecalcTrigger,Trigger3M)),NA())</f>
        <v>8.8178380742077473E-3</v>
      </c>
      <c r="M131" s="52">
        <f>IFERROR(_xll.qlIndexFixing(ONIndex3M,I131,TRUE,_xll.ohTrigger(RecalcTrigger,Trigger3M)),NA())</f>
        <v>8.4933859531854949E-3</v>
      </c>
      <c r="N131" s="52">
        <f>IFERROR(_xll.qlIndexFixing(Index6M,$H131,TRUE,_xll.ohTrigger(RecalcTrigger,Trigger6M)),NA())</f>
        <v>1.1379999999999712E-2</v>
      </c>
      <c r="O131" s="52">
        <f>IFERROR(_xll.qlIndexFixing(ONIndex6M,I131,TRUE,_xll.ohTrigger(RecalcTrigger,Trigger6M)),NA())</f>
        <v>1.1155841349737017E-2</v>
      </c>
      <c r="P131" s="52">
        <f>IFERROR(_xll.qlIndexFixing(Index1Y,$H131,TRUE,_xll.ohTrigger(RecalcTrigger,Trigger1Y)),NA())</f>
        <v>1.2809999999999988E-2</v>
      </c>
      <c r="Q131" s="52">
        <f>IFERROR(_xll.qlIndexFixing(ONIndex1Y,I131,TRUE,_xll.ohTrigger(RecalcTrigger,Trigger1Y)),NA())</f>
        <v>1.3548890135348657E-2</v>
      </c>
    </row>
    <row r="132" spans="2:17" x14ac:dyDescent="0.2">
      <c r="B132" s="46" t="s">
        <v>20</v>
      </c>
      <c r="D132" s="49">
        <f>_xll.qlCalendarAdvance(LocalCalendar,$D131,B132,"f",FALSE)</f>
        <v>42760</v>
      </c>
      <c r="E132" s="49">
        <f>_xll.qlInterestRateIndexValueDate(IndexON,D132)</f>
        <v>42760</v>
      </c>
      <c r="F132" s="52">
        <f>IFERROR(_xll.qlIndexFixing(IndexON,D132,TRUE,_xll.ohTrigger(RecalcTrigger,TriggerON)),NA())</f>
        <v>5.2037382475855765E-3</v>
      </c>
      <c r="H132" s="49">
        <f>_xll.qlCalendarAdvance(IborCalendar,$H131,B132,"f",FALSE)</f>
        <v>42755</v>
      </c>
      <c r="I132" s="49">
        <f>_xll.qlInterestRateIndexValueDate(Index1M,$H132)</f>
        <v>42759</v>
      </c>
      <c r="J132" s="52">
        <f>IFERROR(_xll.qlIndexFixing(Index1M,$H132,TRUE,_xll.ohTrigger(RecalcTrigger,Trigger1M)),NA())</f>
        <v>6.6369355379307876E-3</v>
      </c>
      <c r="K132" s="52">
        <f>IFERROR(_xll.qlIndexFixing(ONIndex1M,I132,TRUE,_xll.ohTrigger(RecalcTrigger,Trigger1M)),NA())</f>
        <v>6.5385436127840535E-3</v>
      </c>
      <c r="L132" s="52">
        <f>IFERROR(_xll.qlIndexFixing(Index3M,H132,TRUE,_xll.ohTrigger(RecalcTrigger,Trigger3M)),NA())</f>
        <v>8.8212349806831014E-3</v>
      </c>
      <c r="M132" s="52">
        <f>IFERROR(_xll.qlIndexFixing(ONIndex3M,I132,TRUE,_xll.ohTrigger(RecalcTrigger,Trigger3M)),NA())</f>
        <v>8.5051689488047089E-3</v>
      </c>
      <c r="N132" s="52">
        <f>IFERROR(_xll.qlIndexFixing(Index6M,$H132,TRUE,_xll.ohTrigger(RecalcTrigger,Trigger6M)),NA())</f>
        <v>1.1380885769592529E-2</v>
      </c>
      <c r="O132" s="52">
        <f>IFERROR(_xll.qlIndexFixing(ONIndex6M,I132,TRUE,_xll.ohTrigger(RecalcTrigger,Trigger6M)),NA())</f>
        <v>1.115119411601917E-2</v>
      </c>
      <c r="P132" s="52">
        <f>IFERROR(_xll.qlIndexFixing(Index1Y,$H132,TRUE,_xll.ohTrigger(RecalcTrigger,Trigger1Y)),NA())</f>
        <v>1.2812108299644444E-2</v>
      </c>
      <c r="Q132" s="52">
        <f>IFERROR(_xll.qlIndexFixing(ONIndex1Y,I132,TRUE,_xll.ohTrigger(RecalcTrigger,Trigger1Y)),NA())</f>
        <v>1.3541850761704666E-2</v>
      </c>
    </row>
    <row r="133" spans="2:17" x14ac:dyDescent="0.2">
      <c r="B133" s="46" t="s">
        <v>20</v>
      </c>
      <c r="D133" s="49">
        <f>_xll.qlCalendarAdvance(LocalCalendar,$D132,B133,"f",FALSE)</f>
        <v>42761</v>
      </c>
      <c r="E133" s="49">
        <f>_xll.qlInterestRateIndexValueDate(IndexON,D133)</f>
        <v>42761</v>
      </c>
      <c r="F133" s="52">
        <f>IFERROR(_xll.qlIndexFixing(IndexON,D133,TRUE,_xll.ohTrigger(RecalcTrigger,TriggerON)),NA())</f>
        <v>5.2108655437788087E-3</v>
      </c>
      <c r="H133" s="49">
        <f>_xll.qlCalendarAdvance(IborCalendar,$H132,B133,"f",FALSE)</f>
        <v>42758</v>
      </c>
      <c r="I133" s="49">
        <f>_xll.qlInterestRateIndexValueDate(Index1M,$H133)</f>
        <v>42760</v>
      </c>
      <c r="J133" s="52">
        <f>IFERROR(_xll.qlIndexFixing(Index1M,$H133,TRUE,_xll.ohTrigger(RecalcTrigger,Trigger1M)),NA())</f>
        <v>6.6491715737214789E-3</v>
      </c>
      <c r="K133" s="52">
        <f>IFERROR(_xll.qlIndexFixing(ONIndex1M,I133,TRUE,_xll.ohTrigger(RecalcTrigger,Trigger1M)),NA())</f>
        <v>6.5454173250234504E-3</v>
      </c>
      <c r="L133" s="52">
        <f>IFERROR(_xll.qlIndexFixing(Index3M,H133,TRUE,_xll.ohTrigger(RecalcTrigger,Trigger3M)),NA())</f>
        <v>8.8265047443600864E-3</v>
      </c>
      <c r="M133" s="52">
        <f>IFERROR(_xll.qlIndexFixing(ONIndex3M,I133,TRUE,_xll.ohTrigger(RecalcTrigger,Trigger3M)),NA())</f>
        <v>8.5167799056407034E-3</v>
      </c>
      <c r="N133" s="52">
        <f>IFERROR(_xll.qlIndexFixing(Index6M,$H133,TRUE,_xll.ohTrigger(RecalcTrigger,Trigger6M)),NA())</f>
        <v>1.1384313609642349E-2</v>
      </c>
      <c r="O133" s="52">
        <f>IFERROR(_xll.qlIndexFixing(ONIndex6M,I133,TRUE,_xll.ohTrigger(RecalcTrigger,Trigger6M)),NA())</f>
        <v>1.1145696149217343E-2</v>
      </c>
      <c r="P133" s="52">
        <f>IFERROR(_xll.qlIndexFixing(Index1Y,$H133,TRUE,_xll.ohTrigger(RecalcTrigger,Trigger1Y)),NA())</f>
        <v>1.2814081050568157E-2</v>
      </c>
      <c r="Q133" s="52">
        <f>IFERROR(_xll.qlIndexFixing(ONIndex1Y,I133,TRUE,_xll.ohTrigger(RecalcTrigger,Trigger1Y)),NA())</f>
        <v>1.3534755183099989E-2</v>
      </c>
    </row>
    <row r="134" spans="2:17" x14ac:dyDescent="0.2">
      <c r="B134" s="46" t="s">
        <v>20</v>
      </c>
      <c r="D134" s="49">
        <f>_xll.qlCalendarAdvance(LocalCalendar,$D133,B134,"f",FALSE)</f>
        <v>42762</v>
      </c>
      <c r="E134" s="49">
        <f>_xll.qlInterestRateIndexValueDate(IndexON,D134)</f>
        <v>42762</v>
      </c>
      <c r="F134" s="52">
        <f>IFERROR(_xll.qlIndexFixing(IndexON,D134,TRUE,_xll.ohTrigger(RecalcTrigger,TriggerON)),NA())</f>
        <v>5.2241026861210571E-3</v>
      </c>
      <c r="H134" s="49">
        <f>_xll.qlCalendarAdvance(IborCalendar,$H133,B134,"f",FALSE)</f>
        <v>42759</v>
      </c>
      <c r="I134" s="49">
        <f>_xll.qlInterestRateIndexValueDate(Index1M,$H134)</f>
        <v>42761</v>
      </c>
      <c r="J134" s="52">
        <f>IFERROR(_xll.qlIndexFixing(Index1M,$H134,TRUE,_xll.ohTrigger(RecalcTrigger,Trigger1M)),NA())</f>
        <v>6.6522929438983525E-3</v>
      </c>
      <c r="K134" s="52">
        <f>IFERROR(_xll.qlIndexFixing(ONIndex1M,I134,TRUE,_xll.ohTrigger(RecalcTrigger,Trigger1M)),NA())</f>
        <v>6.5522458757882873E-3</v>
      </c>
      <c r="L134" s="52">
        <f>IFERROR(_xll.qlIndexFixing(Index3M,H134,TRUE,_xll.ohTrigger(RecalcTrigger,Trigger3M)),NA())</f>
        <v>8.8316788975628668E-3</v>
      </c>
      <c r="M134" s="52">
        <f>IFERROR(_xll.qlIndexFixing(ONIndex3M,I134,TRUE,_xll.ohTrigger(RecalcTrigger,Trigger3M)),NA())</f>
        <v>8.5282188234536704E-3</v>
      </c>
      <c r="N134" s="52">
        <f>IFERROR(_xll.qlIndexFixing(Index6M,$H134,TRUE,_xll.ohTrigger(RecalcTrigger,Trigger6M)),NA())</f>
        <v>1.1387724137079829E-2</v>
      </c>
      <c r="O134" s="52">
        <f>IFERROR(_xll.qlIndexFixing(ONIndex6M,I134,TRUE,_xll.ohTrigger(RecalcTrigger,Trigger6M)),NA())</f>
        <v>1.113934744949141E-2</v>
      </c>
      <c r="P134" s="52">
        <f>IFERROR(_xll.qlIndexFixing(Index1Y,$H134,TRUE,_xll.ohTrigger(RecalcTrigger,Trigger1Y)),NA())</f>
        <v>1.2815924287039886E-2</v>
      </c>
      <c r="Q134" s="52">
        <f>IFERROR(_xll.qlIndexFixing(ONIndex1Y,I134,TRUE,_xll.ohTrigger(RecalcTrigger,Trigger1Y)),NA())</f>
        <v>1.3527603399694499E-2</v>
      </c>
    </row>
    <row r="135" spans="2:17" x14ac:dyDescent="0.2">
      <c r="B135" s="46" t="s">
        <v>20</v>
      </c>
      <c r="D135" s="49">
        <f>_xll.qlCalendarAdvance(LocalCalendar,$D134,B135,"f",FALSE)</f>
        <v>42765</v>
      </c>
      <c r="E135" s="49">
        <f>_xll.qlInterestRateIndexValueDate(IndexON,D135)</f>
        <v>42765</v>
      </c>
      <c r="F135" s="52">
        <f>IFERROR(_xll.qlIndexFixing(IndexON,D135,TRUE,_xll.ohTrigger(RecalcTrigger,TriggerON)),NA())</f>
        <v>5.2360949570573467E-3</v>
      </c>
      <c r="H135" s="49">
        <f>_xll.qlCalendarAdvance(IborCalendar,$H134,B135,"f",FALSE)</f>
        <v>42760</v>
      </c>
      <c r="I135" s="49">
        <f>_xll.qlInterestRateIndexValueDate(Index1M,$H135)</f>
        <v>42762</v>
      </c>
      <c r="J135" s="52">
        <f>IFERROR(_xll.qlIndexFixing(Index1M,$H135,TRUE,_xll.ohTrigger(RecalcTrigger,Trigger1M)),NA())</f>
        <v>6.6553991358665075E-3</v>
      </c>
      <c r="K135" s="52">
        <f>IFERROR(_xll.qlIndexFixing(ONIndex1M,I135,TRUE,_xll.ohTrigger(RecalcTrigger,Trigger1M)),NA())</f>
        <v>6.5658721865613501E-3</v>
      </c>
      <c r="L135" s="52">
        <f>IFERROR(_xll.qlIndexFixing(Index3M,H135,TRUE,_xll.ohTrigger(RecalcTrigger,Trigger3M)),NA())</f>
        <v>8.836759634144542E-3</v>
      </c>
      <c r="M135" s="52">
        <f>IFERROR(_xll.qlIndexFixing(ONIndex3M,I135,TRUE,_xll.ohTrigger(RecalcTrigger,Trigger3M)),NA())</f>
        <v>8.5507262850548216E-3</v>
      </c>
      <c r="N135" s="52">
        <f>IFERROR(_xll.qlIndexFixing(Index6M,$H135,TRUE,_xll.ohTrigger(RecalcTrigger,Trigger6M)),NA())</f>
        <v>1.1391119195224281E-2</v>
      </c>
      <c r="O135" s="52">
        <f>IFERROR(_xll.qlIndexFixing(ONIndex6M,I135,TRUE,_xll.ohTrigger(RecalcTrigger,Trigger6M)),NA())</f>
        <v>1.112415799694233E-2</v>
      </c>
      <c r="P135" s="52">
        <f>IFERROR(_xll.qlIndexFixing(Index1Y,$H135,TRUE,_xll.ohTrigger(RecalcTrigger,Trigger1Y)),NA())</f>
        <v>1.282548921490616E-2</v>
      </c>
      <c r="Q135" s="52">
        <f>IFERROR(_xll.qlIndexFixing(ONIndex1Y,I135,TRUE,_xll.ohTrigger(RecalcTrigger,Trigger1Y)),NA())</f>
        <v>1.3513619723584114E-2</v>
      </c>
    </row>
    <row r="136" spans="2:17" x14ac:dyDescent="0.2">
      <c r="B136" s="46" t="s">
        <v>20</v>
      </c>
      <c r="D136" s="49">
        <f>_xll.qlCalendarAdvance(LocalCalendar,$D135,B136,"f",FALSE)</f>
        <v>42766</v>
      </c>
      <c r="E136" s="49">
        <f>_xll.qlInterestRateIndexValueDate(IndexON,D136)</f>
        <v>42766</v>
      </c>
      <c r="F136" s="52">
        <f>IFERROR(_xll.qlIndexFixing(IndexON,D136,TRUE,_xll.ohTrigger(RecalcTrigger,TriggerON)),NA())</f>
        <v>5.2415823675833195E-3</v>
      </c>
      <c r="H136" s="49">
        <f>_xll.qlCalendarAdvance(IborCalendar,$H135,B136,"f",FALSE)</f>
        <v>42761</v>
      </c>
      <c r="I136" s="49">
        <f>_xll.qlInterestRateIndexValueDate(Index1M,$H136)</f>
        <v>42765</v>
      </c>
      <c r="J136" s="52">
        <f>IFERROR(_xll.qlIndexFixing(Index1M,$H136,TRUE,_xll.ohTrigger(RecalcTrigger,Trigger1M)),NA())</f>
        <v>6.6675847472405609E-3</v>
      </c>
      <c r="K136" s="52">
        <f>IFERROR(_xll.qlIndexFixing(ONIndex1M,I136,TRUE,_xll.ohTrigger(RecalcTrigger,Trigger1M)),NA())</f>
        <v>6.5791084621835694E-3</v>
      </c>
      <c r="L136" s="52">
        <f>IFERROR(_xll.qlIndexFixing(Index3M,H136,TRUE,_xll.ohTrigger(RecalcTrigger,Trigger3M)),NA())</f>
        <v>8.8478196093300099E-3</v>
      </c>
      <c r="M136" s="52">
        <f>IFERROR(_xll.qlIndexFixing(ONIndex3M,I136,TRUE,_xll.ohTrigger(RecalcTrigger,Trigger3M)),NA())</f>
        <v>8.572254105674304E-3</v>
      </c>
      <c r="N136" s="52">
        <f>IFERROR(_xll.qlIndexFixing(Index6M,$H136,TRUE,_xll.ohTrigger(RecalcTrigger,Trigger6M)),NA())</f>
        <v>1.1403287876512605E-2</v>
      </c>
      <c r="O136" s="52">
        <f>IFERROR(_xll.qlIndexFixing(ONIndex6M,I136,TRUE,_xll.ohTrigger(RecalcTrigger,Trigger6M)),NA())</f>
        <v>1.1105445321026863E-2</v>
      </c>
      <c r="P136" s="52">
        <f>IFERROR(_xll.qlIndexFixing(Index1Y,$H136,TRUE,_xll.ohTrigger(RecalcTrigger,Trigger1Y)),NA())</f>
        <v>1.2822122776993745E-2</v>
      </c>
      <c r="Q136" s="52">
        <f>IFERROR(_xll.qlIndexFixing(ONIndex1Y,I136,TRUE,_xll.ohTrigger(RecalcTrigger,Trigger1Y)),NA())</f>
        <v>1.3498434217504851E-2</v>
      </c>
    </row>
    <row r="137" spans="2:17" x14ac:dyDescent="0.2">
      <c r="B137" s="46" t="s">
        <v>20</v>
      </c>
      <c r="D137" s="49">
        <f>_xll.qlCalendarAdvance(LocalCalendar,$D136,B137,"f",FALSE)</f>
        <v>42767</v>
      </c>
      <c r="E137" s="49">
        <f>_xll.qlInterestRateIndexValueDate(IndexON,D137)</f>
        <v>42767</v>
      </c>
      <c r="F137" s="52">
        <f>IFERROR(_xll.qlIndexFixing(IndexON,D137,TRUE,_xll.ohTrigger(RecalcTrigger,TriggerON)),NA())</f>
        <v>5.2467418007839939E-3</v>
      </c>
      <c r="H137" s="49">
        <f>_xll.qlCalendarAdvance(IborCalendar,$H136,B137,"f",FALSE)</f>
        <v>42762</v>
      </c>
      <c r="I137" s="49">
        <f>_xll.qlInterestRateIndexValueDate(Index1M,$H137)</f>
        <v>42766</v>
      </c>
      <c r="J137" s="52">
        <f>IFERROR(_xll.qlIndexFixing(Index1M,$H137,TRUE,_xll.ohTrigger(RecalcTrigger,Trigger1M)),NA())</f>
        <v>6.6706227069257551E-3</v>
      </c>
      <c r="K137" s="52">
        <f>IFERROR(_xll.qlIndexFixing(ONIndex1M,I137,TRUE,_xll.ohTrigger(RecalcTrigger,Trigger1M)),NA())</f>
        <v>6.5857112046963096E-3</v>
      </c>
      <c r="L137" s="52">
        <f>IFERROR(_xll.qlIndexFixing(Index3M,H137,TRUE,_xll.ohTrigger(RecalcTrigger,Trigger3M)),NA())</f>
        <v>8.8507762758476046E-3</v>
      </c>
      <c r="M137" s="52">
        <f>IFERROR(_xll.qlIndexFixing(ONIndex3M,I137,TRUE,_xll.ohTrigger(RecalcTrigger,Trigger3M)),NA())</f>
        <v>8.5828328287718136E-3</v>
      </c>
      <c r="N137" s="52">
        <f>IFERROR(_xll.qlIndexFixing(Index6M,$H137,TRUE,_xll.ohTrigger(RecalcTrigger,Trigger6M)),NA())</f>
        <v>1.1404581601722587E-2</v>
      </c>
      <c r="O137" s="52">
        <f>IFERROR(_xll.qlIndexFixing(ONIndex6M,I137,TRUE,_xll.ohTrigger(RecalcTrigger,Trigger6M)),NA())</f>
        <v>1.1094842956840267E-2</v>
      </c>
      <c r="P137" s="52">
        <f>IFERROR(_xll.qlIndexFixing(Index1Y,$H137,TRUE,_xll.ohTrigger(RecalcTrigger,Trigger1Y)),NA())</f>
        <v>1.2823408958349576E-2</v>
      </c>
      <c r="Q137" s="52">
        <f>IFERROR(_xll.qlIndexFixing(ONIndex1Y,I137,TRUE,_xll.ohTrigger(RecalcTrigger,Trigger1Y)),NA())</f>
        <v>1.3491001409775549E-2</v>
      </c>
    </row>
    <row r="138" spans="2:17" x14ac:dyDescent="0.2">
      <c r="B138" s="46" t="s">
        <v>20</v>
      </c>
      <c r="D138" s="49">
        <f>_xll.qlCalendarAdvance(LocalCalendar,$D137,B138,"f",FALSE)</f>
        <v>42768</v>
      </c>
      <c r="E138" s="49">
        <f>_xll.qlInterestRateIndexValueDate(IndexON,D138)</f>
        <v>42768</v>
      </c>
      <c r="F138" s="52">
        <f>IFERROR(_xll.qlIndexFixing(IndexON,D138,TRUE,_xll.ohTrigger(RecalcTrigger,TriggerON)),NA())</f>
        <v>5.2515732568192419E-3</v>
      </c>
      <c r="H138" s="49">
        <f>_xll.qlCalendarAdvance(IborCalendar,$H137,B138,"f",FALSE)</f>
        <v>42765</v>
      </c>
      <c r="I138" s="49">
        <f>_xll.qlInterestRateIndexValueDate(Index1M,$H138)</f>
        <v>42767</v>
      </c>
      <c r="J138" s="52">
        <f>IFERROR(_xll.qlIndexFixing(Index1M,$H138,TRUE,_xll.ohTrigger(RecalcTrigger,Trigger1M)),NA())</f>
        <v>6.6765735823039385E-3</v>
      </c>
      <c r="K138" s="52">
        <f>IFERROR(_xll.qlIndexFixing(ONIndex1M,I138,TRUE,_xll.ohTrigger(RecalcTrigger,Trigger1M)),NA())</f>
        <v>6.5922687855746176E-3</v>
      </c>
      <c r="L138" s="52">
        <f>IFERROR(_xll.qlIndexFixing(Index3M,H138,TRUE,_xll.ohTrigger(RecalcTrigger,Trigger3M)),NA())</f>
        <v>8.8608388537156912E-3</v>
      </c>
      <c r="M138" s="52">
        <f>IFERROR(_xll.qlIndexFixing(ONIndex3M,I138,TRUE,_xll.ohTrigger(RecalcTrigger,Trigger3M)),NA())</f>
        <v>8.5932395130061678E-3</v>
      </c>
      <c r="N138" s="52">
        <f>IFERROR(_xll.qlIndexFixing(Index6M,$H138,TRUE,_xll.ohTrigger(RecalcTrigger,Trigger6M)),NA())</f>
        <v>1.1407926963649952E-2</v>
      </c>
      <c r="O138" s="52">
        <f>IFERROR(_xll.qlIndexFixing(ONIndex6M,I138,TRUE,_xll.ohTrigger(RecalcTrigger,Trigger6M)),NA())</f>
        <v>1.1083389860049309E-2</v>
      </c>
      <c r="P138" s="52">
        <f>IFERROR(_xll.qlIndexFixing(Index1Y,$H138,TRUE,_xll.ohTrigger(RecalcTrigger,Trigger1Y)),NA())</f>
        <v>1.2824601832635939E-2</v>
      </c>
      <c r="Q138" s="52">
        <f>IFERROR(_xll.qlIndexFixing(ONIndex1Y,I138,TRUE,_xll.ohTrigger(RecalcTrigger,Trigger1Y)),NA())</f>
        <v>1.348351239732537E-2</v>
      </c>
    </row>
    <row r="139" spans="2:17" x14ac:dyDescent="0.2">
      <c r="B139" s="46" t="s">
        <v>20</v>
      </c>
      <c r="D139" s="49">
        <f>_xll.qlCalendarAdvance(LocalCalendar,$D138,B139,"f",FALSE)</f>
        <v>42769</v>
      </c>
      <c r="E139" s="49">
        <f>_xll.qlInterestRateIndexValueDate(IndexON,D139)</f>
        <v>42769</v>
      </c>
      <c r="F139" s="52">
        <f>IFERROR(_xll.qlIndexFixing(IndexON,D139,TRUE,_xll.ohTrigger(RecalcTrigger,TriggerON)),NA())</f>
        <v>5.260219770564234E-3</v>
      </c>
      <c r="H139" s="49">
        <f>_xll.qlCalendarAdvance(IborCalendar,$H138,B139,"f",FALSE)</f>
        <v>42766</v>
      </c>
      <c r="I139" s="49">
        <f>_xll.qlInterestRateIndexValueDate(Index1M,$H139)</f>
        <v>42768</v>
      </c>
      <c r="J139" s="52">
        <f>IFERROR(_xll.qlIndexFixing(Index1M,$H139,TRUE,_xll.ohTrigger(RecalcTrigger,Trigger1M)),NA())</f>
        <v>6.6824792760208519E-3</v>
      </c>
      <c r="K139" s="52">
        <f>IFERROR(_xll.qlIndexFixing(ONIndex1M,I139,TRUE,_xll.ohTrigger(RecalcTrigger,Trigger1M)),NA())</f>
        <v>6.5987812047385574E-3</v>
      </c>
      <c r="L139" s="52">
        <f>IFERROR(_xll.qlIndexFixing(Index3M,H139,TRUE,_xll.ohTrigger(RecalcTrigger,Trigger3M)),NA())</f>
        <v>8.8636340119646294E-3</v>
      </c>
      <c r="M139" s="52">
        <f>IFERROR(_xll.qlIndexFixing(ONIndex3M,I139,TRUE,_xll.ohTrigger(RecalcTrigger,Trigger3M)),NA())</f>
        <v>8.6034741580576224E-3</v>
      </c>
      <c r="N139" s="52">
        <f>IFERROR(_xll.qlIndexFixing(Index6M,$H139,TRUE,_xll.ohTrigger(RecalcTrigger,Trigger6M)),NA())</f>
        <v>1.1411267916470867E-2</v>
      </c>
      <c r="O139" s="52">
        <f>IFERROR(_xll.qlIndexFixing(ONIndex6M,I139,TRUE,_xll.ohTrigger(RecalcTrigger,Trigger6M)),NA())</f>
        <v>1.1071086030733923E-2</v>
      </c>
      <c r="P139" s="52">
        <f>IFERROR(_xll.qlIndexFixing(Index1Y,$H139,TRUE,_xll.ohTrigger(RecalcTrigger,Trigger1Y)),NA())</f>
        <v>1.2825707434649168E-2</v>
      </c>
      <c r="Q139" s="52">
        <f>IFERROR(_xll.qlIndexFixing(ONIndex1Y,I139,TRUE,_xll.ohTrigger(RecalcTrigger,Trigger1Y)),NA())</f>
        <v>1.3475967179834569E-2</v>
      </c>
    </row>
    <row r="140" spans="2:17" x14ac:dyDescent="0.2">
      <c r="B140" s="46" t="s">
        <v>20</v>
      </c>
      <c r="D140" s="49">
        <f>_xll.qlCalendarAdvance(LocalCalendar,$D139,B140,"f",FALSE)</f>
        <v>42772</v>
      </c>
      <c r="E140" s="49">
        <f>_xll.qlInterestRateIndexValueDate(IndexON,D140)</f>
        <v>42772</v>
      </c>
      <c r="F140" s="52">
        <f>IFERROR(_xll.qlIndexFixing(IndexON,D140,TRUE,_xll.ohTrigger(RecalcTrigger,TriggerON)),NA())</f>
        <v>5.2676193088263545E-3</v>
      </c>
      <c r="H140" s="49">
        <f>_xll.qlCalendarAdvance(IborCalendar,$H139,B140,"f",FALSE)</f>
        <v>42767</v>
      </c>
      <c r="I140" s="49">
        <f>_xll.qlInterestRateIndexValueDate(Index1M,$H140)</f>
        <v>42769</v>
      </c>
      <c r="J140" s="52">
        <f>IFERROR(_xll.qlIndexFixing(Index1M,$H140,TRUE,_xll.ohTrigger(RecalcTrigger,Trigger1M)),NA())</f>
        <v>6.6883397880136896E-3</v>
      </c>
      <c r="K140" s="52">
        <f>IFERROR(_xll.qlIndexFixing(ONIndex1M,I140,TRUE,_xll.ohTrigger(RecalcTrigger,Trigger1M)),NA())</f>
        <v>6.611776932752278E-3</v>
      </c>
      <c r="L140" s="52">
        <f>IFERROR(_xll.qlIndexFixing(Index3M,H140,TRUE,_xll.ohTrigger(RecalcTrigger,Trigger3M)),NA())</f>
        <v>8.8681362718823209E-3</v>
      </c>
      <c r="M140" s="52">
        <f>IFERROR(_xll.qlIndexFixing(ONIndex3M,I140,TRUE,_xll.ohTrigger(RecalcTrigger,Trigger3M)),NA())</f>
        <v>8.6235765488762439E-3</v>
      </c>
      <c r="N140" s="52">
        <f>IFERROR(_xll.qlIndexFixing(Index6M,$H140,TRUE,_xll.ohTrigger(RecalcTrigger,Trigger6M)),NA())</f>
        <v>1.1414606303593852E-2</v>
      </c>
      <c r="O140" s="52">
        <f>IFERROR(_xll.qlIndexFixing(ONIndex6M,I140,TRUE,_xll.ohTrigger(RecalcTrigger,Trigger6M)),NA())</f>
        <v>1.1043981383807022E-2</v>
      </c>
      <c r="P140" s="52">
        <f>IFERROR(_xll.qlIndexFixing(Index1Y,$H140,TRUE,_xll.ohTrigger(RecalcTrigger,Trigger1Y)),NA())</f>
        <v>1.2832982540102249E-2</v>
      </c>
      <c r="Q140" s="52">
        <f>IFERROR(_xll.qlIndexFixing(ONIndex1Y,I140,TRUE,_xll.ohTrigger(RecalcTrigger,Trigger1Y)),NA())</f>
        <v>1.346119270792201E-2</v>
      </c>
    </row>
    <row r="141" spans="2:17" x14ac:dyDescent="0.2">
      <c r="B141" s="46" t="s">
        <v>20</v>
      </c>
      <c r="D141" s="49">
        <f>_xll.qlCalendarAdvance(LocalCalendar,$D140,B141,"f",FALSE)</f>
        <v>42773</v>
      </c>
      <c r="E141" s="49">
        <f>_xll.qlInterestRateIndexValueDate(IndexON,D141)</f>
        <v>42773</v>
      </c>
      <c r="F141" s="52">
        <f>IFERROR(_xll.qlIndexFixing(IndexON,D141,TRUE,_xll.ohTrigger(RecalcTrigger,TriggerON)),NA())</f>
        <v>5.2708108787946628E-3</v>
      </c>
      <c r="H141" s="49">
        <f>_xll.qlCalendarAdvance(IborCalendar,$H140,B141,"f",FALSE)</f>
        <v>42768</v>
      </c>
      <c r="I141" s="49">
        <f>_xll.qlInterestRateIndexValueDate(Index1M,$H141)</f>
        <v>42772</v>
      </c>
      <c r="J141" s="52">
        <f>IFERROR(_xll.qlIndexFixing(Index1M,$H141,TRUE,_xll.ohTrigger(RecalcTrigger,Trigger1M)),NA())</f>
        <v>6.7056502330482227E-3</v>
      </c>
      <c r="K141" s="52">
        <f>IFERROR(_xll.qlIndexFixing(ONIndex1M,I141,TRUE,_xll.ohTrigger(RecalcTrigger,Trigger1M)),NA())</f>
        <v>6.6243792650499955E-3</v>
      </c>
      <c r="L141" s="52">
        <f>IFERROR(_xll.qlIndexFixing(Index3M,H141,TRUE,_xll.ohTrigger(RecalcTrigger,Trigger3M)),NA())</f>
        <v>8.8846348052183232E-3</v>
      </c>
      <c r="M141" s="52">
        <f>IFERROR(_xll.qlIndexFixing(ONIndex3M,I141,TRUE,_xll.ohTrigger(RecalcTrigger,Trigger3M)),NA())</f>
        <v>8.6426923480331652E-3</v>
      </c>
      <c r="N141" s="52">
        <f>IFERROR(_xll.qlIndexFixing(Index6M,$H141,TRUE,_xll.ohTrigger(RecalcTrigger,Trigger6M)),NA())</f>
        <v>1.1426040690820406E-2</v>
      </c>
      <c r="O141" s="52">
        <f>IFERROR(_xll.qlIndexFixing(ONIndex6M,I141,TRUE,_xll.ohTrigger(RecalcTrigger,Trigger6M)),NA())</f>
        <v>1.1013363389107411E-2</v>
      </c>
      <c r="P141" s="52">
        <f>IFERROR(_xll.qlIndexFixing(Index1Y,$H141,TRUE,_xll.ohTrigger(RecalcTrigger,Trigger1Y)),NA())</f>
        <v>1.2829377817566875E-2</v>
      </c>
      <c r="Q141" s="52">
        <f>IFERROR(_xll.qlIndexFixing(ONIndex1Y,I141,TRUE,_xll.ohTrigger(RecalcTrigger,Trigger1Y)),NA())</f>
        <v>1.3445224262103039E-2</v>
      </c>
    </row>
    <row r="142" spans="2:17" x14ac:dyDescent="0.2">
      <c r="B142" s="46" t="s">
        <v>20</v>
      </c>
      <c r="D142" s="49">
        <f>_xll.qlCalendarAdvance(LocalCalendar,$D141,B142,"f",FALSE)</f>
        <v>42774</v>
      </c>
      <c r="E142" s="49">
        <f>_xll.qlInterestRateIndexValueDate(IndexON,D142)</f>
        <v>42774</v>
      </c>
      <c r="F142" s="52">
        <f>IFERROR(_xll.qlIndexFixing(IndexON,D142,TRUE,_xll.ohTrigger(RecalcTrigger,TriggerON)),NA())</f>
        <v>5.2736744713577366E-3</v>
      </c>
      <c r="H142" s="49">
        <f>_xll.qlCalendarAdvance(IborCalendar,$H141,B142,"f",FALSE)</f>
        <v>42769</v>
      </c>
      <c r="I142" s="49">
        <f>_xll.qlInterestRateIndexValueDate(Index1M,$H142)</f>
        <v>42773</v>
      </c>
      <c r="J142" s="52">
        <f>IFERROR(_xll.qlIndexFixing(Index1M,$H142,TRUE,_xll.ohTrigger(RecalcTrigger,Trigger1M)),NA())</f>
        <v>6.7113300175395251E-3</v>
      </c>
      <c r="K142" s="52">
        <f>IFERROR(_xll.qlIndexFixing(ONIndex1M,I142,TRUE,_xll.ohTrigger(RecalcTrigger,Trigger1M)),NA())</f>
        <v>6.6306658759618387E-3</v>
      </c>
      <c r="L142" s="52">
        <f>IFERROR(_xll.qlIndexFixing(Index3M,H142,TRUE,_xll.ohTrigger(RecalcTrigger,Trigger3M)),NA())</f>
        <v>8.887109697645279E-3</v>
      </c>
      <c r="M142" s="52">
        <f>IFERROR(_xll.qlIndexFixing(ONIndex3M,I142,TRUE,_xll.ohTrigger(RecalcTrigger,Trigger3M)),NA())</f>
        <v>8.65206679780961E-3</v>
      </c>
      <c r="N142" s="52">
        <f>IFERROR(_xll.qlIndexFixing(Index6M,$H142,TRUE,_xll.ohTrigger(RecalcTrigger,Trigger6M)),NA())</f>
        <v>1.1427971063695554E-2</v>
      </c>
      <c r="O142" s="52">
        <f>IFERROR(_xll.qlIndexFixing(ONIndex6M,I142,TRUE,_xll.ohTrigger(RecalcTrigger,Trigger6M)),NA())</f>
        <v>1.0996805898209061E-2</v>
      </c>
      <c r="P142" s="52">
        <f>IFERROR(_xll.qlIndexFixing(Index1Y,$H142,TRUE,_xll.ohTrigger(RecalcTrigger,Trigger1Y)),NA())</f>
        <v>1.2830137581762322E-2</v>
      </c>
      <c r="Q142" s="52">
        <f>IFERROR(_xll.qlIndexFixing(ONIndex1Y,I142,TRUE,_xll.ohTrigger(RecalcTrigger,Trigger1Y)),NA())</f>
        <v>1.3437398020528235E-2</v>
      </c>
    </row>
    <row r="143" spans="2:17" x14ac:dyDescent="0.2">
      <c r="B143" s="46" t="s">
        <v>20</v>
      </c>
      <c r="D143" s="49">
        <f>_xll.qlCalendarAdvance(LocalCalendar,$D142,B143,"f",FALSE)</f>
        <v>42775</v>
      </c>
      <c r="E143" s="49">
        <f>_xll.qlInterestRateIndexValueDate(IndexON,D143)</f>
        <v>42775</v>
      </c>
      <c r="F143" s="52">
        <f>IFERROR(_xll.qlIndexFixing(IndexON,D143,TRUE,_xll.ohTrigger(RecalcTrigger,TriggerON)),NA())</f>
        <v>5.2762100867553841E-3</v>
      </c>
      <c r="H143" s="49">
        <f>_xll.qlCalendarAdvance(IborCalendar,$H142,B143,"f",FALSE)</f>
        <v>42772</v>
      </c>
      <c r="I143" s="49">
        <f>_xll.qlInterestRateIndexValueDate(Index1M,$H143)</f>
        <v>42774</v>
      </c>
      <c r="J143" s="52">
        <f>IFERROR(_xll.qlIndexFixing(Index1M,$H143,TRUE,_xll.ohTrigger(RecalcTrigger,Trigger1M)),NA())</f>
        <v>6.7169646200041355E-3</v>
      </c>
      <c r="K143" s="52">
        <f>IFERROR(_xll.qlIndexFixing(ONIndex1M,I143,TRUE,_xll.ohTrigger(RecalcTrigger,Trigger1M)),NA())</f>
        <v>6.6369073251593136E-3</v>
      </c>
      <c r="L143" s="52">
        <f>IFERROR(_xll.qlIndexFixing(Index3M,H143,TRUE,_xll.ohTrigger(RecalcTrigger,Trigger3M)),NA())</f>
        <v>8.8895369822492923E-3</v>
      </c>
      <c r="M143" s="52">
        <f>IFERROR(_xll.qlIndexFixing(ONIndex3M,I143,TRUE,_xll.ohTrigger(RecalcTrigger,Trigger3M)),NA())</f>
        <v>8.6612692085630272E-3</v>
      </c>
      <c r="N143" s="52">
        <f>IFERROR(_xll.qlIndexFixing(Index6M,$H143,TRUE,_xll.ohTrigger(RecalcTrigger,Trigger6M)),NA())</f>
        <v>1.1431324273879771E-2</v>
      </c>
      <c r="O143" s="52">
        <f>IFERROR(_xll.qlIndexFixing(ONIndex6M,I143,TRUE,_xll.ohTrigger(RecalcTrigger,Trigger6M)),NA())</f>
        <v>1.0979397675345837E-2</v>
      </c>
      <c r="P143" s="52">
        <f>IFERROR(_xll.qlIndexFixing(Index1Y,$H143,TRUE,_xll.ohTrigger(RecalcTrigger,Trigger1Y)),NA())</f>
        <v>1.2830846283361645E-2</v>
      </c>
      <c r="Q143" s="52">
        <f>IFERROR(_xll.qlIndexFixing(ONIndex1Y,I143,TRUE,_xll.ohTrigger(RecalcTrigger,Trigger1Y)),NA())</f>
        <v>1.3429515574232553E-2</v>
      </c>
    </row>
    <row r="144" spans="2:17" x14ac:dyDescent="0.2">
      <c r="B144" s="46" t="s">
        <v>20</v>
      </c>
      <c r="D144" s="49">
        <f>_xll.qlCalendarAdvance(LocalCalendar,$D143,B144,"f",FALSE)</f>
        <v>42776</v>
      </c>
      <c r="E144" s="49">
        <f>_xll.qlInterestRateIndexValueDate(IndexON,D144)</f>
        <v>42776</v>
      </c>
      <c r="F144" s="52">
        <f>IFERROR(_xll.qlIndexFixing(IndexON,D144,TRUE,_xll.ohTrigger(RecalcTrigger,TriggerON)),NA())</f>
        <v>5.2802655057160308E-3</v>
      </c>
      <c r="H144" s="49">
        <f>_xll.qlCalendarAdvance(IborCalendar,$H143,B144,"f",FALSE)</f>
        <v>42773</v>
      </c>
      <c r="I144" s="49">
        <f>_xll.qlInterestRateIndexValueDate(Index1M,$H144)</f>
        <v>42775</v>
      </c>
      <c r="J144" s="52">
        <f>IFERROR(_xll.qlIndexFixing(Index1M,$H144,TRUE,_xll.ohTrigger(RecalcTrigger,Trigger1M)),NA())</f>
        <v>6.722554040384957E-3</v>
      </c>
      <c r="K144" s="52">
        <f>IFERROR(_xll.qlIndexFixing(ONIndex1M,I144,TRUE,_xll.ohTrigger(RecalcTrigger,Trigger1M)),NA())</f>
        <v>6.6431036128022924E-3</v>
      </c>
      <c r="L144" s="52">
        <f>IFERROR(_xll.qlIndexFixing(Index3M,H144,TRUE,_xll.ohTrigger(RecalcTrigger,Trigger3M)),NA())</f>
        <v>8.893610536801844E-3</v>
      </c>
      <c r="M144" s="52">
        <f>IFERROR(_xll.qlIndexFixing(ONIndex3M,I144,TRUE,_xll.ohTrigger(RecalcTrigger,Trigger3M)),NA())</f>
        <v>8.6702995801335447E-3</v>
      </c>
      <c r="N144" s="52">
        <f>IFERROR(_xll.qlIndexFixing(Index6M,$H144,TRUE,_xll.ohTrigger(RecalcTrigger,Trigger6M)),NA())</f>
        <v>1.1434685979072884E-2</v>
      </c>
      <c r="O144" s="52">
        <f>IFERROR(_xll.qlIndexFixing(ONIndex6M,I144,TRUE,_xll.ohTrigger(RecalcTrigger,Trigger6M)),NA())</f>
        <v>1.096113872067761E-2</v>
      </c>
      <c r="P144" s="52">
        <f>IFERROR(_xll.qlIndexFixing(Index1Y,$H144,TRUE,_xll.ohTrigger(RecalcTrigger,Trigger1Y)),NA())</f>
        <v>1.2831509957421135E-2</v>
      </c>
      <c r="Q144" s="52">
        <f>IFERROR(_xll.qlIndexFixing(ONIndex1Y,I144,TRUE,_xll.ohTrigger(RecalcTrigger,Trigger1Y)),NA())</f>
        <v>1.3421576923056122E-2</v>
      </c>
    </row>
    <row r="145" spans="2:17" x14ac:dyDescent="0.2">
      <c r="B145" s="46" t="s">
        <v>20</v>
      </c>
      <c r="D145" s="49">
        <f>_xll.qlCalendarAdvance(LocalCalendar,$D144,B145,"f",FALSE)</f>
        <v>42779</v>
      </c>
      <c r="E145" s="49">
        <f>_xll.qlInterestRateIndexValueDate(IndexON,D145)</f>
        <v>42779</v>
      </c>
      <c r="F145" s="52">
        <f>IFERROR(_xll.qlIndexFixing(IndexON,D145,TRUE,_xll.ohTrigger(RecalcTrigger,TriggerON)),NA())</f>
        <v>5.2830727752528617E-3</v>
      </c>
      <c r="H145" s="49">
        <f>_xll.qlCalendarAdvance(IborCalendar,$H144,B145,"f",FALSE)</f>
        <v>42774</v>
      </c>
      <c r="I145" s="49">
        <f>_xll.qlInterestRateIndexValueDate(Index1M,$H145)</f>
        <v>42776</v>
      </c>
      <c r="J145" s="52">
        <f>IFERROR(_xll.qlIndexFixing(Index1M,$H145,TRUE,_xll.ohTrigger(RecalcTrigger,Trigger1M)),NA())</f>
        <v>6.728098278616328E-3</v>
      </c>
      <c r="K145" s="52">
        <f>IFERROR(_xll.qlIndexFixing(ONIndex1M,I145,TRUE,_xll.ohTrigger(RecalcTrigger,Trigger1M)),NA())</f>
        <v>6.6554686876596492E-3</v>
      </c>
      <c r="L145" s="52">
        <f>IFERROR(_xll.qlIndexFixing(Index3M,H145,TRUE,_xll.ohTrigger(RecalcTrigger,Trigger3M)),NA())</f>
        <v>8.8976204056810306E-3</v>
      </c>
      <c r="M145" s="52">
        <f>IFERROR(_xll.qlIndexFixing(ONIndex3M,I145,TRUE,_xll.ohTrigger(RecalcTrigger,Trigger3M)),NA())</f>
        <v>8.6879965213260135E-3</v>
      </c>
      <c r="N145" s="52">
        <f>IFERROR(_xll.qlIndexFixing(Index6M,$H145,TRUE,_xll.ohTrigger(RecalcTrigger,Trigger6M)),NA())</f>
        <v>1.1438058022769529E-2</v>
      </c>
      <c r="O145" s="52">
        <f>IFERROR(_xll.qlIndexFixing(ONIndex6M,I145,TRUE,_xll.ohTrigger(RecalcTrigger,Trigger6M)),NA())</f>
        <v>1.0922116390350567E-2</v>
      </c>
      <c r="P145" s="52">
        <f>IFERROR(_xll.qlIndexFixing(Index1Y,$H145,TRUE,_xll.ohTrigger(RecalcTrigger,Trigger1Y)),NA())</f>
        <v>1.2837383793217017E-2</v>
      </c>
      <c r="Q145" s="52">
        <f>IFERROR(_xll.qlIndexFixing(ONIndex1Y,I145,TRUE,_xll.ohTrigger(RecalcTrigger,Trigger1Y)),NA())</f>
        <v>1.3406011465759704E-2</v>
      </c>
    </row>
    <row r="146" spans="2:17" x14ac:dyDescent="0.2">
      <c r="B146" s="46" t="s">
        <v>20</v>
      </c>
      <c r="D146" s="49">
        <f>_xll.qlCalendarAdvance(LocalCalendar,$D145,B146,"f",FALSE)</f>
        <v>42780</v>
      </c>
      <c r="E146" s="49">
        <f>_xll.qlInterestRateIndexValueDate(IndexON,D146)</f>
        <v>42780</v>
      </c>
      <c r="F146" s="52">
        <f>IFERROR(_xll.qlIndexFixing(IndexON,D146,TRUE,_xll.ohTrigger(RecalcTrigger,TriggerON)),NA())</f>
        <v>5.2839685041838891E-3</v>
      </c>
      <c r="H146" s="49">
        <f>_xll.qlCalendarAdvance(IborCalendar,$H145,B146,"f",FALSE)</f>
        <v>42775</v>
      </c>
      <c r="I146" s="49">
        <f>_xll.qlInterestRateIndexValueDate(Index1M,$H146)</f>
        <v>42779</v>
      </c>
      <c r="J146" s="52">
        <f>IFERROR(_xll.qlIndexFixing(Index1M,$H146,TRUE,_xll.ohTrigger(RecalcTrigger,Trigger1M)),NA())</f>
        <v>6.7444598998684614E-3</v>
      </c>
      <c r="K146" s="52">
        <f>IFERROR(_xll.qlIndexFixing(ONIndex1M,I146,TRUE,_xll.ohTrigger(RecalcTrigger,Trigger1M)),NA())</f>
        <v>6.6674371464703341E-3</v>
      </c>
      <c r="L146" s="52">
        <f>IFERROR(_xll.qlIndexFixing(Index3M,H146,TRUE,_xll.ohTrigger(RecalcTrigger,Trigger3M)),NA())</f>
        <v>8.9126448026009275E-3</v>
      </c>
      <c r="M146" s="52">
        <f>IFERROR(_xll.qlIndexFixing(ONIndex3M,I146,TRUE,_xll.ohTrigger(RecalcTrigger,Trigger3M)),NA())</f>
        <v>8.7047006751461709E-3</v>
      </c>
      <c r="N146" s="52">
        <f>IFERROR(_xll.qlIndexFixing(Index6M,$H146,TRUE,_xll.ohTrigger(RecalcTrigger,Trigger6M)),NA())</f>
        <v>1.1448887277510592E-2</v>
      </c>
      <c r="O146" s="52">
        <f>IFERROR(_xll.qlIndexFixing(ONIndex6M,I146,TRUE,_xll.ohTrigger(RecalcTrigger,Trigger6M)),NA())</f>
        <v>1.087959558603302E-2</v>
      </c>
      <c r="P146" s="52">
        <f>IFERROR(_xll.qlIndexFixing(Index1Y,$H146,TRUE,_xll.ohTrigger(RecalcTrigger,Trigger1Y)),NA())</f>
        <v>1.2833835080146065E-2</v>
      </c>
      <c r="Q146" s="52">
        <f>IFERROR(_xll.qlIndexFixing(ONIndex1Y,I146,TRUE,_xll.ohTrigger(RecalcTrigger,Trigger1Y)),NA())</f>
        <v>1.3389260270422199E-2</v>
      </c>
    </row>
    <row r="147" spans="2:17" x14ac:dyDescent="0.2">
      <c r="B147" s="46" t="s">
        <v>20</v>
      </c>
      <c r="D147" s="49">
        <f>_xll.qlCalendarAdvance(LocalCalendar,$D146,B147,"f",FALSE)</f>
        <v>42781</v>
      </c>
      <c r="E147" s="49">
        <f>_xll.qlInterestRateIndexValueDate(IndexON,D147)</f>
        <v>42781</v>
      </c>
      <c r="F147" s="52">
        <f>IFERROR(_xll.qlIndexFixing(IndexON,D147,TRUE,_xll.ohTrigger(RecalcTrigger,TriggerON)),NA())</f>
        <v>5.2845362557896181E-3</v>
      </c>
      <c r="H147" s="49">
        <f>_xll.qlCalendarAdvance(IborCalendar,$H146,B147,"f",FALSE)</f>
        <v>42776</v>
      </c>
      <c r="I147" s="49">
        <f>_xll.qlInterestRateIndexValueDate(Index1M,$H147)</f>
        <v>42780</v>
      </c>
      <c r="J147" s="52">
        <f>IFERROR(_xll.qlIndexFixing(Index1M,$H147,TRUE,_xll.ohTrigger(RecalcTrigger,Trigger1M)),NA())</f>
        <v>6.7498234089424791E-3</v>
      </c>
      <c r="K147" s="52">
        <f>IFERROR(_xll.qlIndexFixing(ONIndex1M,I147,TRUE,_xll.ohTrigger(RecalcTrigger,Trigger1M)),NA())</f>
        <v>6.6734076257013442E-3</v>
      </c>
      <c r="L147" s="52">
        <f>IFERROR(_xll.qlIndexFixing(Index3M,H147,TRUE,_xll.ohTrigger(RecalcTrigger,Trigger3M)),NA())</f>
        <v>8.9147397369586656E-3</v>
      </c>
      <c r="M147" s="52">
        <f>IFERROR(_xll.qlIndexFixing(ONIndex3M,I147,TRUE,_xll.ohTrigger(RecalcTrigger,Trigger3M)),NA())</f>
        <v>8.7128708510419983E-3</v>
      </c>
      <c r="N147" s="52">
        <f>IFERROR(_xll.qlIndexFixing(Index6M,$H147,TRUE,_xll.ohTrigger(RecalcTrigger,Trigger6M)),NA())</f>
        <v>1.1451686452926744E-2</v>
      </c>
      <c r="O147" s="52">
        <f>IFERROR(_xll.qlIndexFixing(ONIndex6M,I147,TRUE,_xll.ohTrigger(RecalcTrigger,Trigger6M)),NA())</f>
        <v>1.0857082974178311E-2</v>
      </c>
      <c r="P147" s="52">
        <f>IFERROR(_xll.qlIndexFixing(Index1Y,$H147,TRUE,_xll.ohTrigger(RecalcTrigger,Trigger1Y)),NA())</f>
        <v>1.2834364143074985E-2</v>
      </c>
      <c r="Q147" s="52">
        <f>IFERROR(_xll.qlIndexFixing(ONIndex1Y,I147,TRUE,_xll.ohTrigger(RecalcTrigger,Trigger1Y)),NA())</f>
        <v>1.33810405952417E-2</v>
      </c>
    </row>
    <row r="148" spans="2:17" x14ac:dyDescent="0.2">
      <c r="B148" s="46" t="s">
        <v>20</v>
      </c>
      <c r="D148" s="49">
        <f>_xll.qlCalendarAdvance(LocalCalendar,$D147,B148,"f",FALSE)</f>
        <v>42782</v>
      </c>
      <c r="E148" s="49">
        <f>_xll.qlInterestRateIndexValueDate(IndexON,D148)</f>
        <v>42782</v>
      </c>
      <c r="F148" s="52">
        <f>IFERROR(_xll.qlIndexFixing(IndexON,D148,TRUE,_xll.ohTrigger(RecalcTrigger,TriggerON)),NA())</f>
        <v>5.2847760300700486E-3</v>
      </c>
      <c r="H148" s="49">
        <f>_xll.qlCalendarAdvance(IborCalendar,$H147,B148,"f",FALSE)</f>
        <v>42779</v>
      </c>
      <c r="I148" s="49">
        <f>_xll.qlInterestRateIndexValueDate(Index1M,$H148)</f>
        <v>42781</v>
      </c>
      <c r="J148" s="52">
        <f>IFERROR(_xll.qlIndexFixing(Index1M,$H148,TRUE,_xll.ohTrigger(RecalcTrigger,Trigger1M)),NA())</f>
        <v>6.75514173558727E-3</v>
      </c>
      <c r="K148" s="52">
        <f>IFERROR(_xll.qlIndexFixing(ONIndex1M,I148,TRUE,_xll.ohTrigger(RecalcTrigger,Trigger1M)),NA())</f>
        <v>6.679332943217986E-3</v>
      </c>
      <c r="L148" s="52">
        <f>IFERROR(_xll.qlIndexFixing(Index3M,H148,TRUE,_xll.ohTrigger(RecalcTrigger,Trigger3M)),NA())</f>
        <v>8.916792118748457E-3</v>
      </c>
      <c r="M148" s="52">
        <f>IFERROR(_xll.qlIndexFixing(ONIndex3M,I148,TRUE,_xll.ohTrigger(RecalcTrigger,Trigger3M)),NA())</f>
        <v>8.7208689876749901E-3</v>
      </c>
      <c r="N148" s="52">
        <f>IFERROR(_xll.qlIndexFixing(Index6M,$H148,TRUE,_xll.ohTrigger(RecalcTrigger,Trigger6M)),NA())</f>
        <v>1.1455137842004042E-2</v>
      </c>
      <c r="O148" s="52">
        <f>IFERROR(_xll.qlIndexFixing(ONIndex6M,I148,TRUE,_xll.ohTrigger(RecalcTrigger,Trigger6M)),NA())</f>
        <v>1.0833719631238026E-2</v>
      </c>
      <c r="P148" s="52">
        <f>IFERROR(_xll.qlIndexFixing(Index1Y,$H148,TRUE,_xll.ohTrigger(RecalcTrigger,Trigger1Y)),NA())</f>
        <v>1.2834884389206529E-2</v>
      </c>
      <c r="Q148" s="52">
        <f>IFERROR(_xll.qlIndexFixing(ONIndex1Y,I148,TRUE,_xll.ohTrigger(RecalcTrigger,Trigger1Y)),NA())</f>
        <v>1.3372764715260388E-2</v>
      </c>
    </row>
    <row r="149" spans="2:17" x14ac:dyDescent="0.2">
      <c r="B149" s="46" t="s">
        <v>20</v>
      </c>
      <c r="D149" s="49">
        <f>_xll.qlCalendarAdvance(LocalCalendar,$D148,B149,"f",FALSE)</f>
        <v>42783</v>
      </c>
      <c r="E149" s="49">
        <f>_xll.qlInterestRateIndexValueDate(IndexON,D149)</f>
        <v>42783</v>
      </c>
      <c r="F149" s="52">
        <f>IFERROR(_xll.qlIndexFixing(IndexON,D149,TRUE,_xll.ohTrigger(RecalcTrigger,TriggerON)),NA())</f>
        <v>5.283851904853698E-3</v>
      </c>
      <c r="H149" s="49">
        <f>_xll.qlCalendarAdvance(IborCalendar,$H148,B149,"f",FALSE)</f>
        <v>42780</v>
      </c>
      <c r="I149" s="49">
        <f>_xll.qlInterestRateIndexValueDate(Index1M,$H149)</f>
        <v>42782</v>
      </c>
      <c r="J149" s="52">
        <f>IFERROR(_xll.qlIndexFixing(Index1M,$H149,TRUE,_xll.ohTrigger(RecalcTrigger,Trigger1M)),NA())</f>
        <v>6.7604148797400267E-3</v>
      </c>
      <c r="K149" s="52">
        <f>IFERROR(_xll.qlIndexFixing(ONIndex1M,I149,TRUE,_xll.ohTrigger(RecalcTrigger,Trigger1M)),NA())</f>
        <v>6.6852130991001957E-3</v>
      </c>
      <c r="L149" s="52">
        <f>IFERROR(_xll.qlIndexFixing(Index3M,H149,TRUE,_xll.ohTrigger(RecalcTrigger,Trigger3M)),NA())</f>
        <v>8.9204664660018813E-3</v>
      </c>
      <c r="M149" s="52">
        <f>IFERROR(_xll.qlIndexFixing(ONIndex3M,I149,TRUE,_xll.ohTrigger(RecalcTrigger,Trigger3M)),NA())</f>
        <v>8.7286950851250822E-3</v>
      </c>
      <c r="N149" s="52">
        <f>IFERROR(_xll.qlIndexFixing(Index6M,$H149,TRUE,_xll.ohTrigger(RecalcTrigger,Trigger6M)),NA())</f>
        <v>1.1458610630821221E-2</v>
      </c>
      <c r="O149" s="52">
        <f>IFERROR(_xll.qlIndexFixing(ONIndex6M,I149,TRUE,_xll.ohTrigger(RecalcTrigger,Trigger6M)),NA())</f>
        <v>1.0809505557611843E-2</v>
      </c>
      <c r="P149" s="52">
        <f>IFERROR(_xll.qlIndexFixing(Index1Y,$H149,TRUE,_xll.ohTrigger(RecalcTrigger,Trigger1Y)),NA())</f>
        <v>1.2835401853715908E-2</v>
      </c>
      <c r="Q149" s="52">
        <f>IFERROR(_xll.qlIndexFixing(ONIndex1Y,I149,TRUE,_xll.ohTrigger(RecalcTrigger,Trigger1Y)),NA())</f>
        <v>1.3364432630478262E-2</v>
      </c>
    </row>
    <row r="150" spans="2:17" x14ac:dyDescent="0.2">
      <c r="B150" s="46" t="s">
        <v>20</v>
      </c>
      <c r="D150" s="49">
        <f>_xll.qlCalendarAdvance(LocalCalendar,$D149,B150,"f",FALSE)</f>
        <v>42787</v>
      </c>
      <c r="E150" s="49">
        <f>_xll.qlInterestRateIndexValueDate(IndexON,D150)</f>
        <v>42787</v>
      </c>
      <c r="F150" s="52">
        <f>IFERROR(_xll.qlIndexFixing(IndexON,D150,TRUE,_xll.ohTrigger(RecalcTrigger,TriggerON)),NA())</f>
        <v>5.2810552420723411E-3</v>
      </c>
      <c r="H150" s="49">
        <f>_xll.qlCalendarAdvance(IborCalendar,$H149,B150,"f",FALSE)</f>
        <v>42781</v>
      </c>
      <c r="I150" s="49">
        <f>_xll.qlInterestRateIndexValueDate(Index1M,$H150)</f>
        <v>42783</v>
      </c>
      <c r="J150" s="52">
        <f>IFERROR(_xll.qlIndexFixing(Index1M,$H150,TRUE,_xll.ohTrigger(RecalcTrigger,Trigger1M)),NA())</f>
        <v>6.7656428413522185E-3</v>
      </c>
      <c r="K150" s="52">
        <f>IFERROR(_xll.qlIndexFixing(ONIndex1M,I150,TRUE,_xll.ohTrigger(RecalcTrigger,Trigger1M)),NA())</f>
        <v>6.6998747068280906E-3</v>
      </c>
      <c r="L150" s="52">
        <f>IFERROR(_xll.qlIndexFixing(Index3M,H150,TRUE,_xll.ohTrigger(RecalcTrigger,Trigger3M)),NA())</f>
        <v>8.9240926584843467E-3</v>
      </c>
      <c r="M150" s="52">
        <f>IFERROR(_xll.qlIndexFixing(ONIndex3M,I150,TRUE,_xll.ohTrigger(RecalcTrigger,Trigger3M)),NA())</f>
        <v>8.7477189586815385E-3</v>
      </c>
      <c r="N150" s="52">
        <f>IFERROR(_xll.qlIndexFixing(Index6M,$H150,TRUE,_xll.ohTrigger(RecalcTrigger,Trigger6M)),NA())</f>
        <v>1.1462106662962572E-2</v>
      </c>
      <c r="O150" s="52">
        <f>IFERROR(_xll.qlIndexFixing(ONIndex6M,I150,TRUE,_xll.ohTrigger(RecalcTrigger,Trigger6M)),NA())</f>
        <v>1.0745197766399706E-2</v>
      </c>
      <c r="P150" s="52">
        <f>IFERROR(_xll.qlIndexFixing(Index1Y,$H150,TRUE,_xll.ohTrigger(RecalcTrigger,Trigger1Y)),NA())</f>
        <v>1.2843142709358067E-2</v>
      </c>
      <c r="Q150" s="52">
        <f>IFERROR(_xll.qlIndexFixing(ONIndex1Y,I150,TRUE,_xll.ohTrigger(RecalcTrigger,Trigger1Y)),NA())</f>
        <v>1.3344063263864836E-2</v>
      </c>
    </row>
    <row r="151" spans="2:17" x14ac:dyDescent="0.2">
      <c r="B151" s="46" t="s">
        <v>20</v>
      </c>
      <c r="D151" s="49">
        <f>_xll.qlCalendarAdvance(LocalCalendar,$D150,B151,"f",FALSE)</f>
        <v>42788</v>
      </c>
      <c r="E151" s="49">
        <f>_xll.qlInterestRateIndexValueDate(IndexON,D151)</f>
        <v>42788</v>
      </c>
      <c r="F151" s="52">
        <f>IFERROR(_xll.qlIndexFixing(IndexON,D151,TRUE,_xll.ohTrigger(RecalcTrigger,TriggerON)),NA())</f>
        <v>5.2794323729532522E-3</v>
      </c>
      <c r="H151" s="49">
        <f>_xll.qlCalendarAdvance(IborCalendar,$H150,B151,"f",FALSE)</f>
        <v>42782</v>
      </c>
      <c r="I151" s="49">
        <f>_xll.qlInterestRateIndexValueDate(Index1M,$H151)</f>
        <v>42787</v>
      </c>
      <c r="J151" s="52">
        <f>IFERROR(_xll.qlIndexFixing(Index1M,$H151,TRUE,_xll.ohTrigger(RecalcTrigger,Trigger1M)),NA())</f>
        <v>6.7861028612619424E-3</v>
      </c>
      <c r="K151" s="52">
        <f>IFERROR(_xll.qlIndexFixing(ONIndex1M,I151,TRUE,_xll.ohTrigger(RecalcTrigger,Trigger1M)),NA())</f>
        <v>6.7139364531154655E-3</v>
      </c>
      <c r="L151" s="52">
        <f>IFERROR(_xll.qlIndexFixing(Index3M,H151,TRUE,_xll.ohTrigger(RecalcTrigger,Trigger3M)),NA())</f>
        <v>8.9398349789959752E-3</v>
      </c>
      <c r="M151" s="52">
        <f>IFERROR(_xll.qlIndexFixing(ONIndex3M,I151,TRUE,_xll.ohTrigger(RecalcTrigger,Trigger3M)),NA())</f>
        <v>8.7652449840724955E-3</v>
      </c>
      <c r="N151" s="52">
        <f>IFERROR(_xll.qlIndexFixing(Index6M,$H151,TRUE,_xll.ohTrigger(RecalcTrigger,Trigger6M)),NA())</f>
        <v>1.14763600969678E-2</v>
      </c>
      <c r="O151" s="52">
        <f>IFERROR(_xll.qlIndexFixing(ONIndex6M,I151,TRUE,_xll.ohTrigger(RecalcTrigger,Trigger6M)),NA())</f>
        <v>1.067567423318927E-2</v>
      </c>
      <c r="P151" s="52">
        <f>IFERROR(_xll.qlIndexFixing(Index1Y,$H151,TRUE,_xll.ohTrigger(RecalcTrigger,Trigger1Y)),NA())</f>
        <v>1.2838158683960106E-2</v>
      </c>
      <c r="Q151" s="52">
        <f>IFERROR(_xll.qlIndexFixing(ONIndex1Y,I151,TRUE,_xll.ohTrigger(RecalcTrigger,Trigger1Y)),NA())</f>
        <v>1.3321929135114985E-2</v>
      </c>
    </row>
    <row r="152" spans="2:17" x14ac:dyDescent="0.2">
      <c r="B152" s="46" t="s">
        <v>20</v>
      </c>
      <c r="D152" s="49">
        <f>_xll.qlCalendarAdvance(LocalCalendar,$D151,B152,"f",FALSE)</f>
        <v>42789</v>
      </c>
      <c r="E152" s="49">
        <f>_xll.qlInterestRateIndexValueDate(IndexON,D152)</f>
        <v>42789</v>
      </c>
      <c r="F152" s="52">
        <f>IFERROR(_xll.qlIndexFixing(IndexON,D152,TRUE,_xll.ohTrigger(RecalcTrigger,TriggerON)),NA())</f>
        <v>5.2780076290304123E-3</v>
      </c>
      <c r="H152" s="49">
        <f>_xll.qlCalendarAdvance(IborCalendar,$H151,B152,"f",FALSE)</f>
        <v>42783</v>
      </c>
      <c r="I152" s="49">
        <f>_xll.qlInterestRateIndexValueDate(Index1M,$H152)</f>
        <v>42787</v>
      </c>
      <c r="J152" s="52">
        <f>IFERROR(_xll.qlIndexFixing(Index1M,$H152,TRUE,_xll.ohTrigger(RecalcTrigger,Trigger1M)),NA())</f>
        <v>6.7861028612619424E-3</v>
      </c>
      <c r="K152" s="52">
        <f>IFERROR(_xll.qlIndexFixing(ONIndex1M,I152,TRUE,_xll.ohTrigger(RecalcTrigger,Trigger1M)),NA())</f>
        <v>6.7139364531154655E-3</v>
      </c>
      <c r="L152" s="52">
        <f>IFERROR(_xll.qlIndexFixing(Index3M,H152,TRUE,_xll.ohTrigger(RecalcTrigger,Trigger3M)),NA())</f>
        <v>8.9398349789959752E-3</v>
      </c>
      <c r="M152" s="52">
        <f>IFERROR(_xll.qlIndexFixing(ONIndex3M,I152,TRUE,_xll.ohTrigger(RecalcTrigger,Trigger3M)),NA())</f>
        <v>8.7652449840724955E-3</v>
      </c>
      <c r="N152" s="52">
        <f>IFERROR(_xll.qlIndexFixing(Index6M,$H152,TRUE,_xll.ohTrigger(RecalcTrigger,Trigger6M)),NA())</f>
        <v>1.14763600969678E-2</v>
      </c>
      <c r="O152" s="52">
        <f>IFERROR(_xll.qlIndexFixing(ONIndex6M,I152,TRUE,_xll.ohTrigger(RecalcTrigger,Trigger6M)),NA())</f>
        <v>1.067567423318927E-2</v>
      </c>
      <c r="P152" s="52">
        <f>IFERROR(_xll.qlIndexFixing(Index1Y,$H152,TRUE,_xll.ohTrigger(RecalcTrigger,Trigger1Y)),NA())</f>
        <v>1.2838158683960106E-2</v>
      </c>
      <c r="Q152" s="52">
        <f>IFERROR(_xll.qlIndexFixing(ONIndex1Y,I152,TRUE,_xll.ohTrigger(RecalcTrigger,Trigger1Y)),NA())</f>
        <v>1.3321929135114985E-2</v>
      </c>
    </row>
    <row r="153" spans="2:17" x14ac:dyDescent="0.2">
      <c r="B153" s="46" t="s">
        <v>20</v>
      </c>
      <c r="D153" s="49">
        <f>_xll.qlCalendarAdvance(LocalCalendar,$D152,B153,"f",FALSE)</f>
        <v>42790</v>
      </c>
      <c r="E153" s="49">
        <f>_xll.qlInterestRateIndexValueDate(IndexON,D153)</f>
        <v>42790</v>
      </c>
      <c r="F153" s="52">
        <f>IFERROR(_xll.qlIndexFixing(IndexON,D153,TRUE,_xll.ohTrigger(RecalcTrigger,TriggerON)),NA())</f>
        <v>5.2762466207045833E-3</v>
      </c>
      <c r="H153" s="49">
        <f>_xll.qlCalendarAdvance(IborCalendar,$H152,B153,"f",FALSE)</f>
        <v>42786</v>
      </c>
      <c r="I153" s="49">
        <f>_xll.qlInterestRateIndexValueDate(Index1M,$H153)</f>
        <v>42788</v>
      </c>
      <c r="J153" s="52">
        <f>IFERROR(_xll.qlIndexFixing(Index1M,$H153,TRUE,_xll.ohTrigger(RecalcTrigger,Trigger1M)),NA())</f>
        <v>6.7911049093376842E-3</v>
      </c>
      <c r="K153" s="52">
        <f>IFERROR(_xll.qlIndexFixing(ONIndex1M,I153,TRUE,_xll.ohTrigger(RecalcTrigger,Trigger1M)),NA())</f>
        <v>6.7195456388713382E-3</v>
      </c>
      <c r="L153" s="52">
        <f>IFERROR(_xll.qlIndexFixing(Index3M,H153,TRUE,_xll.ohTrigger(RecalcTrigger,Trigger3M)),NA())</f>
        <v>8.9415789556370768E-3</v>
      </c>
      <c r="M153" s="52">
        <f>IFERROR(_xll.qlIndexFixing(ONIndex3M,I153,TRUE,_xll.ohTrigger(RecalcTrigger,Trigger3M)),NA())</f>
        <v>8.7720388461853815E-3</v>
      </c>
      <c r="N153" s="52">
        <f>IFERROR(_xll.qlIndexFixing(Index6M,$H153,TRUE,_xll.ohTrigger(RecalcTrigger,Trigger6M)),NA())</f>
        <v>1.1480000000000042E-2</v>
      </c>
      <c r="O153" s="52">
        <f>IFERROR(_xll.qlIndexFixing(ONIndex6M,I153,TRUE,_xll.ohTrigger(RecalcTrigger,Trigger6M)),NA())</f>
        <v>1.0646906745277462E-2</v>
      </c>
      <c r="P153" s="52">
        <f>IFERROR(_xll.qlIndexFixing(Index1Y,$H153,TRUE,_xll.ohTrigger(RecalcTrigger,Trigger1Y)),NA())</f>
        <v>1.2838786198145158E-2</v>
      </c>
      <c r="Q153" s="52">
        <f>IFERROR(_xll.qlIndexFixing(ONIndex1Y,I153,TRUE,_xll.ohTrigger(RecalcTrigger,Trigger1Y)),NA())</f>
        <v>1.3313259821607915E-2</v>
      </c>
    </row>
    <row r="154" spans="2:17" x14ac:dyDescent="0.2">
      <c r="B154" s="46" t="s">
        <v>20</v>
      </c>
      <c r="D154" s="49">
        <f>_xll.qlCalendarAdvance(LocalCalendar,$D153,B154,"f",FALSE)</f>
        <v>42793</v>
      </c>
      <c r="E154" s="49">
        <f>_xll.qlInterestRateIndexValueDate(IndexON,D154)</f>
        <v>42793</v>
      </c>
      <c r="F154" s="52">
        <f>IFERROR(_xll.qlIndexFixing(IndexON,D154,TRUE,_xll.ohTrigger(RecalcTrigger,TriggerON)),NA())</f>
        <v>5.2753421079465568E-3</v>
      </c>
      <c r="H154" s="49">
        <f>_xll.qlCalendarAdvance(IborCalendar,$H153,B154,"f",FALSE)</f>
        <v>42787</v>
      </c>
      <c r="I154" s="49">
        <f>_xll.qlInterestRateIndexValueDate(Index1M,$H154)</f>
        <v>42789</v>
      </c>
      <c r="J154" s="52">
        <f>IFERROR(_xll.qlIndexFixing(Index1M,$H154,TRUE,_xll.ohTrigger(RecalcTrigger,Trigger1M)),NA())</f>
        <v>6.7960617745445517E-3</v>
      </c>
      <c r="K154" s="52">
        <f>IFERROR(_xll.qlIndexFixing(ONIndex1M,I154,TRUE,_xll.ohTrigger(RecalcTrigger,Trigger1M)),NA())</f>
        <v>6.7251096628329066E-3</v>
      </c>
      <c r="L154" s="52">
        <f>IFERROR(_xll.qlIndexFixing(Index3M,H154,TRUE,_xll.ohTrigger(RecalcTrigger,Trigger3M)),NA())</f>
        <v>8.9449628133982644E-3</v>
      </c>
      <c r="M154" s="52">
        <f>IFERROR(_xll.qlIndexFixing(ONIndex3M,I154,TRUE,_xll.ohTrigger(RecalcTrigger,Trigger3M)),NA())</f>
        <v>8.7786606689554958E-3</v>
      </c>
      <c r="N154" s="52">
        <f>IFERROR(_xll.qlIndexFixing(Index6M,$H154,TRUE,_xll.ohTrigger(RecalcTrigger,Trigger6M)),NA())</f>
        <v>1.1483673261319024E-2</v>
      </c>
      <c r="O154" s="52">
        <f>IFERROR(_xll.qlIndexFixing(ONIndex6M,I154,TRUE,_xll.ohTrigger(RecalcTrigger,Trigger6M)),NA())</f>
        <v>1.0620043362159493E-2</v>
      </c>
      <c r="P154" s="52">
        <f>IFERROR(_xll.qlIndexFixing(Index1Y,$H154,TRUE,_xll.ohTrigger(RecalcTrigger,Trigger1Y)),NA())</f>
        <v>1.2839453177314259E-2</v>
      </c>
      <c r="Q154" s="52">
        <f>IFERROR(_xll.qlIndexFixing(ONIndex1Y,I154,TRUE,_xll.ohTrigger(RecalcTrigger,Trigger1Y)),NA())</f>
        <v>1.3304534303539839E-2</v>
      </c>
    </row>
    <row r="155" spans="2:17" x14ac:dyDescent="0.2">
      <c r="B155" s="46" t="s">
        <v>20</v>
      </c>
      <c r="D155" s="49">
        <f>_xll.qlCalendarAdvance(LocalCalendar,$D154,B155,"f",FALSE)</f>
        <v>42794</v>
      </c>
      <c r="E155" s="49">
        <f>_xll.qlInterestRateIndexValueDate(IndexON,D155)</f>
        <v>42794</v>
      </c>
      <c r="F155" s="52">
        <f>IFERROR(_xll.qlIndexFixing(IndexON,D155,TRUE,_xll.ohTrigger(RecalcTrigger,TriggerON)),NA())</f>
        <v>5.2754340914074049E-3</v>
      </c>
      <c r="H155" s="49">
        <f>_xll.qlCalendarAdvance(IborCalendar,$H154,B155,"f",FALSE)</f>
        <v>42788</v>
      </c>
      <c r="I155" s="49">
        <f>_xll.qlInterestRateIndexValueDate(Index1M,$H155)</f>
        <v>42790</v>
      </c>
      <c r="J155" s="52">
        <f>IFERROR(_xll.qlIndexFixing(Index1M,$H155,TRUE,_xll.ohTrigger(RecalcTrigger,Trigger1M)),NA())</f>
        <v>6.8009734568340108E-3</v>
      </c>
      <c r="K155" s="52">
        <f>IFERROR(_xll.qlIndexFixing(ONIndex1M,I155,TRUE,_xll.ohTrigger(RecalcTrigger,Trigger1M)),NA())</f>
        <v>6.7362132140047493E-3</v>
      </c>
      <c r="L155" s="52">
        <f>IFERROR(_xll.qlIndexFixing(Index3M,H155,TRUE,_xll.ohTrigger(RecalcTrigger,Trigger3M)),NA())</f>
        <v>8.9483140477714159E-3</v>
      </c>
      <c r="M155" s="52">
        <f>IFERROR(_xll.qlIndexFixing(ONIndex3M,I155,TRUE,_xll.ohTrigger(RecalcTrigger,Trigger3M)),NA())</f>
        <v>8.7915455394060871E-3</v>
      </c>
      <c r="N155" s="52">
        <f>IFERROR(_xll.qlIndexFixing(Index6M,$H155,TRUE,_xll.ohTrigger(RecalcTrigger,Trigger6M)),NA())</f>
        <v>1.1487376990370652E-2</v>
      </c>
      <c r="O155" s="52">
        <f>IFERROR(_xll.qlIndexFixing(ONIndex6M,I155,TRUE,_xll.ohTrigger(RecalcTrigger,Trigger6M)),NA())</f>
        <v>1.0574810779546695E-2</v>
      </c>
      <c r="P155" s="52">
        <f>IFERROR(_xll.qlIndexFixing(Index1Y,$H155,TRUE,_xll.ohTrigger(RecalcTrigger,Trigger1Y)),NA())</f>
        <v>1.2845145729339523E-2</v>
      </c>
      <c r="Q155" s="52">
        <f>IFERROR(_xll.qlIndexFixing(ONIndex1Y,I155,TRUE,_xll.ohTrigger(RecalcTrigger,Trigger1Y)),NA())</f>
        <v>1.3287386317308858E-2</v>
      </c>
    </row>
    <row r="156" spans="2:17" x14ac:dyDescent="0.2">
      <c r="B156" s="46" t="s">
        <v>20</v>
      </c>
      <c r="D156" s="49">
        <f>_xll.qlCalendarAdvance(LocalCalendar,$D155,B156,"f",FALSE)</f>
        <v>42795</v>
      </c>
      <c r="E156" s="49">
        <f>_xll.qlInterestRateIndexValueDate(IndexON,D156)</f>
        <v>42795</v>
      </c>
      <c r="F156" s="52">
        <f>IFERROR(_xll.qlIndexFixing(IndexON,D156,TRUE,_xll.ohTrigger(RecalcTrigger,TriggerON)),NA())</f>
        <v>5.2758294203769651E-3</v>
      </c>
      <c r="H156" s="49">
        <f>_xll.qlCalendarAdvance(IborCalendar,$H155,B156,"f",FALSE)</f>
        <v>42789</v>
      </c>
      <c r="I156" s="49">
        <f>_xll.qlInterestRateIndexValueDate(Index1M,$H156)</f>
        <v>42793</v>
      </c>
      <c r="J156" s="52">
        <f>IFERROR(_xll.qlIndexFixing(Index1M,$H156,TRUE,_xll.ohTrigger(RecalcTrigger,Trigger1M)),NA())</f>
        <v>6.8154374056669399E-3</v>
      </c>
      <c r="K156" s="52">
        <f>IFERROR(_xll.qlIndexFixing(ONIndex1M,I156,TRUE,_xll.ohTrigger(RecalcTrigger,Trigger1M)),NA())</f>
        <v>6.7469141419351786E-3</v>
      </c>
      <c r="L156" s="52">
        <f>IFERROR(_xll.qlIndexFixing(Index3M,H156,TRUE,_xll.ohTrigger(RecalcTrigger,Trigger3M)),NA())</f>
        <v>8.9633285813572883E-3</v>
      </c>
      <c r="M156" s="52">
        <f>IFERROR(_xll.qlIndexFixing(ONIndex3M,I156,TRUE,_xll.ohTrigger(RecalcTrigger,Trigger3M)),NA())</f>
        <v>8.8034275671677875E-3</v>
      </c>
      <c r="N156" s="52">
        <f>IFERROR(_xll.qlIndexFixing(Index6M,$H156,TRUE,_xll.ohTrigger(RecalcTrigger,Trigger6M)),NA())</f>
        <v>1.1496215050940246E-2</v>
      </c>
      <c r="O156" s="52">
        <f>IFERROR(_xll.qlIndexFixing(ONIndex6M,I156,TRUE,_xll.ohTrigger(RecalcTrigger,Trigger6M)),NA())</f>
        <v>1.0537140536435174E-2</v>
      </c>
      <c r="P156" s="52">
        <f>IFERROR(_xll.qlIndexFixing(Index1Y,$H156,TRUE,_xll.ohTrigger(RecalcTrigger,Trigger1Y)),NA())</f>
        <v>1.2842636450130233E-2</v>
      </c>
      <c r="Q156" s="52">
        <f>IFERROR(_xll.qlIndexFixing(ONIndex1Y,I156,TRUE,_xll.ohTrigger(RecalcTrigger,Trigger1Y)),NA())</f>
        <v>1.3269070183339338E-2</v>
      </c>
    </row>
    <row r="157" spans="2:17" x14ac:dyDescent="0.2">
      <c r="B157" s="46" t="s">
        <v>20</v>
      </c>
      <c r="D157" s="49">
        <f>_xll.qlCalendarAdvance(LocalCalendar,$D156,B157,"f",FALSE)</f>
        <v>42796</v>
      </c>
      <c r="E157" s="49">
        <f>_xll.qlInterestRateIndexValueDate(IndexON,D157)</f>
        <v>42796</v>
      </c>
      <c r="F157" s="52">
        <f>IFERROR(_xll.qlIndexFixing(IndexON,D157,TRUE,_xll.ohTrigger(RecalcTrigger,TriggerON)),NA())</f>
        <v>5.2765280948552373E-3</v>
      </c>
      <c r="H157" s="49">
        <f>_xll.qlCalendarAdvance(IborCalendar,$H156,B157,"f",FALSE)</f>
        <v>42790</v>
      </c>
      <c r="I157" s="49">
        <f>_xll.qlInterestRateIndexValueDate(Index1M,$H157)</f>
        <v>42794</v>
      </c>
      <c r="J157" s="52">
        <f>IFERROR(_xll.qlIndexFixing(Index1M,$H157,TRUE,_xll.ohTrigger(RecalcTrigger,Trigger1M)),NA())</f>
        <v>6.8270409839636809E-3</v>
      </c>
      <c r="K157" s="52">
        <f>IFERROR(_xll.qlIndexFixing(ONIndex1M,I157,TRUE,_xll.ohTrigger(RecalcTrigger,Trigger1M)),NA())</f>
        <v>6.7522523574847781E-3</v>
      </c>
      <c r="L157" s="52">
        <f>IFERROR(_xll.qlIndexFixing(Index3M,H157,TRUE,_xll.ohTrigger(RecalcTrigger,Trigger3M)),NA())</f>
        <v>8.9665926288330713E-3</v>
      </c>
      <c r="M157" s="52">
        <f>IFERROR(_xll.qlIndexFixing(ONIndex3M,I157,TRUE,_xll.ohTrigger(RecalcTrigger,Trigger3M)),NA())</f>
        <v>8.8091891934638511E-3</v>
      </c>
      <c r="N157" s="52">
        <f>IFERROR(_xll.qlIndexFixing(Index6M,$H157,TRUE,_xll.ohTrigger(RecalcTrigger,Trigger6M)),NA())</f>
        <v>1.1498484298209148E-2</v>
      </c>
      <c r="O157" s="52">
        <f>IFERROR(_xll.qlIndexFixing(ONIndex6M,I157,TRUE,_xll.ohTrigger(RecalcTrigger,Trigger6M)),NA())</f>
        <v>1.0522552504532712E-2</v>
      </c>
      <c r="P157" s="52">
        <f>IFERROR(_xll.qlIndexFixing(Index1Y,$H157,TRUE,_xll.ohTrigger(RecalcTrigger,Trigger1Y)),NA())</f>
        <v>1.2843591284177239E-2</v>
      </c>
      <c r="Q157" s="52">
        <f>IFERROR(_xll.qlIndexFixing(ONIndex1Y,I157,TRUE,_xll.ohTrigger(RecalcTrigger,Trigger1Y)),NA())</f>
        <v>1.3260063641427067E-2</v>
      </c>
    </row>
    <row r="158" spans="2:17" x14ac:dyDescent="0.2">
      <c r="B158" s="46" t="s">
        <v>20</v>
      </c>
      <c r="D158" s="49">
        <f>_xll.qlCalendarAdvance(LocalCalendar,$D157,B158,"f",FALSE)</f>
        <v>42797</v>
      </c>
      <c r="E158" s="49">
        <f>_xll.qlInterestRateIndexValueDate(IndexON,D158)</f>
        <v>42797</v>
      </c>
      <c r="F158" s="52">
        <f>IFERROR(_xll.qlIndexFixing(IndexON,D158,TRUE,_xll.ohTrigger(RecalcTrigger,TriggerON)),NA())</f>
        <v>5.2790140045733125E-3</v>
      </c>
      <c r="H158" s="49">
        <f>_xll.qlCalendarAdvance(IborCalendar,$H157,B158,"f",FALSE)</f>
        <v>42793</v>
      </c>
      <c r="I158" s="49">
        <f>_xll.qlInterestRateIndexValueDate(Index1M,$H158)</f>
        <v>42795</v>
      </c>
      <c r="J158" s="52">
        <f>IFERROR(_xll.qlIndexFixing(Index1M,$H158,TRUE,_xll.ohTrigger(RecalcTrigger,Trigger1M)),NA())</f>
        <v>6.8361210914279595E-3</v>
      </c>
      <c r="K158" s="52">
        <f>IFERROR(_xll.qlIndexFixing(ONIndex1M,I158,TRUE,_xll.ohTrigger(RecalcTrigger,Trigger1M)),NA())</f>
        <v>6.7575454113200095E-3</v>
      </c>
      <c r="L158" s="52">
        <f>IFERROR(_xll.qlIndexFixing(Index3M,H158,TRUE,_xll.ohTrigger(RecalcTrigger,Trigger3M)),NA())</f>
        <v>8.9698366650761818E-3</v>
      </c>
      <c r="M158" s="52">
        <f>IFERROR(_xll.qlIndexFixing(ONIndex3M,I158,TRUE,_xll.ohTrigger(RecalcTrigger,Trigger3M)),NA())</f>
        <v>8.8147787804171429E-3</v>
      </c>
      <c r="N158" s="52">
        <f>IFERROR(_xll.qlIndexFixing(Index6M,$H158,TRUE,_xll.ohTrigger(RecalcTrigger,Trigger6M)),NA())</f>
        <v>1.1502073124508331E-2</v>
      </c>
      <c r="O158" s="52">
        <f>IFERROR(_xll.qlIndexFixing(ONIndex6M,I158,TRUE,_xll.ohTrigger(RecalcTrigger,Trigger6M)),NA())</f>
        <v>1.0510419541898131E-2</v>
      </c>
      <c r="P158" s="52">
        <f>IFERROR(_xll.qlIndexFixing(Index1Y,$H158,TRUE,_xll.ohTrigger(RecalcTrigger,Trigger1Y)),NA())</f>
        <v>1.2844621795397268E-2</v>
      </c>
      <c r="Q158" s="52">
        <f>IFERROR(_xll.qlIndexFixing(ONIndex1Y,I158,TRUE,_xll.ohTrigger(RecalcTrigger,Trigger1Y)),NA())</f>
        <v>1.3251000894793918E-2</v>
      </c>
    </row>
    <row r="159" spans="2:17" x14ac:dyDescent="0.2">
      <c r="B159" s="46" t="s">
        <v>20</v>
      </c>
      <c r="D159" s="49">
        <f>_xll.qlCalendarAdvance(LocalCalendar,$D158,B159,"f",FALSE)</f>
        <v>42800</v>
      </c>
      <c r="E159" s="49">
        <f>_xll.qlInterestRateIndexValueDate(IndexON,D159)</f>
        <v>42800</v>
      </c>
      <c r="F159" s="52">
        <f>IFERROR(_xll.qlIndexFixing(IndexON,D159,TRUE,_xll.ohTrigger(RecalcTrigger,TriggerON)),NA())</f>
        <v>5.2823562476156383E-3</v>
      </c>
      <c r="H159" s="49">
        <f>_xll.qlCalendarAdvance(IborCalendar,$H158,B159,"f",FALSE)</f>
        <v>42794</v>
      </c>
      <c r="I159" s="49">
        <f>_xll.qlInterestRateIndexValueDate(Index1M,$H159)</f>
        <v>42796</v>
      </c>
      <c r="J159" s="52">
        <f>IFERROR(_xll.qlIndexFixing(Index1M,$H159,TRUE,_xll.ohTrigger(RecalcTrigger,Trigger1M)),NA())</f>
        <v>6.8384482171970906E-3</v>
      </c>
      <c r="K159" s="52">
        <f>IFERROR(_xll.qlIndexFixing(ONIndex1M,I159,TRUE,_xll.ohTrigger(RecalcTrigger,Trigger1M)),NA())</f>
        <v>6.7627933034408727E-3</v>
      </c>
      <c r="L159" s="52">
        <f>IFERROR(_xll.qlIndexFixing(Index3M,H159,TRUE,_xll.ohTrigger(RecalcTrigger,Trigger3M)),NA())</f>
        <v>8.9730628367381757E-3</v>
      </c>
      <c r="M159" s="52">
        <f>IFERROR(_xll.qlIndexFixing(ONIndex3M,I159,TRUE,_xll.ohTrigger(RecalcTrigger,Trigger3M)),NA())</f>
        <v>8.820196328027663E-3</v>
      </c>
      <c r="N159" s="52">
        <f>IFERROR(_xll.qlIndexFixing(Index6M,$H159,TRUE,_xll.ohTrigger(RecalcTrigger,Trigger6M)),NA())</f>
        <v>1.1501346810087944E-2</v>
      </c>
      <c r="O159" s="52">
        <f>IFERROR(_xll.qlIndexFixing(ONIndex6M,I159,TRUE,_xll.ohTrigger(RecalcTrigger,Trigger6M)),NA())</f>
        <v>1.0500741648051815E-2</v>
      </c>
      <c r="P159" s="52">
        <f>IFERROR(_xll.qlIndexFixing(Index1Y,$H159,TRUE,_xll.ohTrigger(RecalcTrigger,Trigger1Y)),NA())</f>
        <v>1.2845734019276292E-2</v>
      </c>
      <c r="Q159" s="52">
        <f>IFERROR(_xll.qlIndexFixing(ONIndex1Y,I159,TRUE,_xll.ohTrigger(RecalcTrigger,Trigger1Y)),NA())</f>
        <v>1.3241881943519829E-2</v>
      </c>
    </row>
    <row r="160" spans="2:17" x14ac:dyDescent="0.2">
      <c r="B160" s="46" t="s">
        <v>20</v>
      </c>
      <c r="D160" s="49">
        <f>_xll.qlCalendarAdvance(LocalCalendar,$D159,B160,"f",FALSE)</f>
        <v>42801</v>
      </c>
      <c r="E160" s="49">
        <f>_xll.qlInterestRateIndexValueDate(IndexON,D160)</f>
        <v>42801</v>
      </c>
      <c r="F160" s="52">
        <f>IFERROR(_xll.qlIndexFixing(IndexON,D160,TRUE,_xll.ohTrigger(RecalcTrigger,TriggerON)),NA())</f>
        <v>5.2845716495575346E-3</v>
      </c>
      <c r="H160" s="49">
        <f>_xll.qlCalendarAdvance(IborCalendar,$H159,B160,"f",FALSE)</f>
        <v>42795</v>
      </c>
      <c r="I160" s="49">
        <f>_xll.qlInterestRateIndexValueDate(Index1M,$H160)</f>
        <v>42797</v>
      </c>
      <c r="J160" s="52">
        <f>IFERROR(_xll.qlIndexFixing(Index1M,$H160,TRUE,_xll.ohTrigger(RecalcTrigger,Trigger1M)),NA())</f>
        <v>6.8407601909341448E-3</v>
      </c>
      <c r="K160" s="52">
        <f>IFERROR(_xll.qlIndexFixing(ONIndex1M,I160,TRUE,_xll.ohTrigger(RecalcTrigger,Trigger1M)),NA())</f>
        <v>6.7732659810193496E-3</v>
      </c>
      <c r="L160" s="52">
        <f>IFERROR(_xll.qlIndexFixing(Index3M,H160,TRUE,_xll.ohTrigger(RecalcTrigger,Trigger3M)),NA())</f>
        <v>8.9797981127648831E-3</v>
      </c>
      <c r="M160" s="52">
        <f>IFERROR(_xll.qlIndexFixing(ONIndex3M,I160,TRUE,_xll.ohTrigger(RecalcTrigger,Trigger3M)),NA())</f>
        <v>8.830674563267138E-3</v>
      </c>
      <c r="N160" s="52">
        <f>IFERROR(_xll.qlIndexFixing(Index6M,$H160,TRUE,_xll.ohTrigger(RecalcTrigger,Trigger6M)),NA())</f>
        <v>1.1506390780964342E-2</v>
      </c>
      <c r="O160" s="52">
        <f>IFERROR(_xll.qlIndexFixing(ONIndex6M,I160,TRUE,_xll.ohTrigger(RecalcTrigger,Trigger6M)),NA())</f>
        <v>1.0489875067349885E-2</v>
      </c>
      <c r="P160" s="52">
        <f>IFERROR(_xll.qlIndexFixing(Index1Y,$H160,TRUE,_xll.ohTrigger(RecalcTrigger,Trigger1Y)),NA())</f>
        <v>1.28526243345445E-2</v>
      </c>
      <c r="Q160" s="52">
        <f>IFERROR(_xll.qlIndexFixing(ONIndex1Y,I160,TRUE,_xll.ohTrigger(RecalcTrigger,Trigger1Y)),NA())</f>
        <v>1.3223942419200441E-2</v>
      </c>
    </row>
    <row r="161" spans="2:17" x14ac:dyDescent="0.2">
      <c r="B161" s="46" t="s">
        <v>20</v>
      </c>
      <c r="D161" s="49">
        <f>_xll.qlCalendarAdvance(LocalCalendar,$D160,B161,"f",FALSE)</f>
        <v>42802</v>
      </c>
      <c r="E161" s="49">
        <f>_xll.qlInterestRateIndexValueDate(IndexON,D161)</f>
        <v>42802</v>
      </c>
      <c r="F161" s="52">
        <f>IFERROR(_xll.qlIndexFixing(IndexON,D161,TRUE,_xll.ohTrigger(RecalcTrigger,TriggerON)),NA())</f>
        <v>5.2870903970880789E-3</v>
      </c>
      <c r="H161" s="49">
        <f>_xll.qlCalendarAdvance(IborCalendar,$H160,B161,"f",FALSE)</f>
        <v>42796</v>
      </c>
      <c r="I161" s="49">
        <f>_xll.qlInterestRateIndexValueDate(Index1M,$H161)</f>
        <v>42800</v>
      </c>
      <c r="J161" s="52">
        <f>IFERROR(_xll.qlIndexFixing(Index1M,$H161,TRUE,_xll.ohTrigger(RecalcTrigger,Trigger1M)),NA())</f>
        <v>6.8540727257325419E-3</v>
      </c>
      <c r="K161" s="52">
        <f>IFERROR(_xll.qlIndexFixing(ONIndex1M,I161,TRUE,_xll.ohTrigger(RecalcTrigger,Trigger1M)),NA())</f>
        <v>6.7833332546207714E-3</v>
      </c>
      <c r="L161" s="52">
        <f>IFERROR(_xll.qlIndexFixing(Index3M,H161,TRUE,_xll.ohTrigger(RecalcTrigger,Trigger3M)),NA())</f>
        <v>8.985831810836252E-3</v>
      </c>
      <c r="M161" s="52">
        <f>IFERROR(_xll.qlIndexFixing(ONIndex3M,I161,TRUE,_xll.ohTrigger(RecalcTrigger,Trigger3M)),NA())</f>
        <v>8.8401461249620894E-3</v>
      </c>
      <c r="N161" s="52">
        <f>IFERROR(_xll.qlIndexFixing(Index6M,$H161,TRUE,_xll.ohTrigger(RecalcTrigger,Trigger6M)),NA())</f>
        <v>1.1520485618730238E-2</v>
      </c>
      <c r="O161" s="52">
        <f>IFERROR(_xll.qlIndexFixing(ONIndex6M,I161,TRUE,_xll.ohTrigger(RecalcTrigger,Trigger6M)),NA())</f>
        <v>1.0486580758550801E-2</v>
      </c>
      <c r="P161" s="52">
        <f>IFERROR(_xll.qlIndexFixing(Index1Y,$H161,TRUE,_xll.ohTrigger(RecalcTrigger,Trigger1Y)),NA())</f>
        <v>1.2851120752812232E-2</v>
      </c>
      <c r="Q161" s="52">
        <f>IFERROR(_xll.qlIndexFixing(ONIndex1Y,I161,TRUE,_xll.ohTrigger(RecalcTrigger,Trigger1Y)),NA())</f>
        <v>1.3204844090815016E-2</v>
      </c>
    </row>
    <row r="162" spans="2:17" x14ac:dyDescent="0.2">
      <c r="B162" s="46" t="s">
        <v>20</v>
      </c>
      <c r="D162" s="49">
        <f>_xll.qlCalendarAdvance(LocalCalendar,$D161,B162,"f",FALSE)</f>
        <v>42803</v>
      </c>
      <c r="E162" s="49">
        <f>_xll.qlInterestRateIndexValueDate(IndexON,D162)</f>
        <v>42803</v>
      </c>
      <c r="F162" s="52">
        <f>IFERROR(_xll.qlIndexFixing(IndexON,D162,TRUE,_xll.ohTrigger(RecalcTrigger,TriggerON)),NA())</f>
        <v>5.2899124900473993E-3</v>
      </c>
      <c r="H162" s="49">
        <f>_xll.qlCalendarAdvance(IborCalendar,$H161,B162,"f",FALSE)</f>
        <v>42797</v>
      </c>
      <c r="I162" s="49">
        <f>_xll.qlInterestRateIndexValueDate(Index1M,$H162)</f>
        <v>42801</v>
      </c>
      <c r="J162" s="52">
        <f>IFERROR(_xll.qlIndexFixing(Index1M,$H162,TRUE,_xll.ohTrigger(RecalcTrigger,Trigger1M)),NA())</f>
        <v>6.8584198654981204E-3</v>
      </c>
      <c r="K162" s="52">
        <f>IFERROR(_xll.qlIndexFixing(ONIndex1M,I162,TRUE,_xll.ohTrigger(RecalcTrigger,Trigger1M)),NA())</f>
        <v>6.7883553380898576E-3</v>
      </c>
      <c r="L162" s="52">
        <f>IFERROR(_xll.qlIndexFixing(Index3M,H162,TRUE,_xll.ohTrigger(RecalcTrigger,Trigger3M)),NA())</f>
        <v>8.989000859604003E-3</v>
      </c>
      <c r="M162" s="52">
        <f>IFERROR(_xll.qlIndexFixing(ONIndex3M,I162,TRUE,_xll.ohTrigger(RecalcTrigger,Trigger3M)),NA())</f>
        <v>8.8447034758587506E-3</v>
      </c>
      <c r="N162" s="52">
        <f>IFERROR(_xll.qlIndexFixing(Index6M,$H162,TRUE,_xll.ohTrigger(RecalcTrigger,Trigger6M)),NA())</f>
        <v>1.1524235363224276E-2</v>
      </c>
      <c r="O162" s="52">
        <f>IFERROR(_xll.qlIndexFixing(ONIndex6M,I162,TRUE,_xll.ohTrigger(RecalcTrigger,Trigger6M)),NA())</f>
        <v>1.0489178207286898E-2</v>
      </c>
      <c r="P162" s="52">
        <f>IFERROR(_xll.qlIndexFixing(Index1Y,$H162,TRUE,_xll.ohTrigger(RecalcTrigger,Trigger1Y)),NA())</f>
        <v>1.2852732074065752E-2</v>
      </c>
      <c r="Q162" s="52">
        <f>IFERROR(_xll.qlIndexFixing(ONIndex1Y,I162,TRUE,_xll.ohTrigger(RecalcTrigger,Trigger1Y)),NA())</f>
        <v>1.3195444115856603E-2</v>
      </c>
    </row>
    <row r="163" spans="2:17" x14ac:dyDescent="0.2">
      <c r="B163" s="46" t="s">
        <v>20</v>
      </c>
      <c r="D163" s="49">
        <f>_xll.qlCalendarAdvance(LocalCalendar,$D162,B163,"f",FALSE)</f>
        <v>42804</v>
      </c>
      <c r="E163" s="49">
        <f>_xll.qlInterestRateIndexValueDate(IndexON,D163)</f>
        <v>42804</v>
      </c>
      <c r="F163" s="52">
        <f>IFERROR(_xll.qlIndexFixing(IndexON,D163,TRUE,_xll.ohTrigger(RecalcTrigger,TriggerON)),NA())</f>
        <v>5.2966457549263879E-3</v>
      </c>
      <c r="H163" s="49">
        <f>_xll.qlCalendarAdvance(IborCalendar,$H162,B163,"f",FALSE)</f>
        <v>42800</v>
      </c>
      <c r="I163" s="49">
        <f>_xll.qlInterestRateIndexValueDate(Index1M,$H163)</f>
        <v>42802</v>
      </c>
      <c r="J163" s="52">
        <f>IFERROR(_xll.qlIndexFixing(Index1M,$H163,TRUE,_xll.ohTrigger(RecalcTrigger,Trigger1M)),NA())</f>
        <v>6.8668685400684708E-3</v>
      </c>
      <c r="K163" s="52">
        <f>IFERROR(_xll.qlIndexFixing(ONIndex1M,I163,TRUE,_xll.ohTrigger(RecalcTrigger,Trigger1M)),NA())</f>
        <v>6.7933322599245116E-3</v>
      </c>
      <c r="L163" s="52">
        <f>IFERROR(_xll.qlIndexFixing(Index3M,H163,TRUE,_xll.ohTrigger(RecalcTrigger,Trigger3M)),NA())</f>
        <v>8.9921649238450495E-3</v>
      </c>
      <c r="M163" s="52">
        <f>IFERROR(_xll.qlIndexFixing(ONIndex3M,I163,TRUE,_xll.ohTrigger(RecalcTrigger,Trigger3M)),NA())</f>
        <v>8.849088787332704E-3</v>
      </c>
      <c r="N163" s="52">
        <f>IFERROR(_xll.qlIndexFixing(Index6M,$H163,TRUE,_xll.ohTrigger(RecalcTrigger,Trigger6M)),NA())</f>
        <v>1.152799871384063E-2</v>
      </c>
      <c r="O163" s="52">
        <f>IFERROR(_xll.qlIndexFixing(ONIndex6M,I163,TRUE,_xll.ohTrigger(RecalcTrigger,Trigger6M)),NA())</f>
        <v>1.0494230724491516E-2</v>
      </c>
      <c r="P163" s="52">
        <f>IFERROR(_xll.qlIndexFixing(Index1Y,$H163,TRUE,_xll.ohTrigger(RecalcTrigger,Trigger1Y)),NA())</f>
        <v>1.2854461322049135E-2</v>
      </c>
      <c r="Q163" s="52">
        <f>IFERROR(_xll.qlIndexFixing(ONIndex1Y,I163,TRUE,_xll.ohTrigger(RecalcTrigger,Trigger1Y)),NA())</f>
        <v>1.3185987936177312E-2</v>
      </c>
    </row>
    <row r="164" spans="2:17" x14ac:dyDescent="0.2">
      <c r="B164" s="46" t="s">
        <v>20</v>
      </c>
      <c r="D164" s="49">
        <f>_xll.qlCalendarAdvance(LocalCalendar,$D163,B164,"f",FALSE)</f>
        <v>42807</v>
      </c>
      <c r="E164" s="49">
        <f>_xll.qlInterestRateIndexValueDate(IndexON,D164)</f>
        <v>42807</v>
      </c>
      <c r="F164" s="52">
        <f>IFERROR(_xll.qlIndexFixing(IndexON,D164,TRUE,_xll.ohTrigger(RecalcTrigger,TriggerON)),NA())</f>
        <v>5.3042343173714812E-3</v>
      </c>
      <c r="H164" s="49">
        <f>_xll.qlCalendarAdvance(IborCalendar,$H163,B164,"f",FALSE)</f>
        <v>42801</v>
      </c>
      <c r="I164" s="49">
        <f>_xll.qlInterestRateIndexValueDate(Index1M,$H164)</f>
        <v>42803</v>
      </c>
      <c r="J164" s="52">
        <f>IFERROR(_xll.qlIndexFixing(Index1M,$H164,TRUE,_xll.ohTrigger(RecalcTrigger,Trigger1M)),NA())</f>
        <v>6.8690369275717367E-3</v>
      </c>
      <c r="K164" s="52">
        <f>IFERROR(_xll.qlIndexFixing(ONIndex1M,I164,TRUE,_xll.ohTrigger(RecalcTrigger,Trigger1M)),NA())</f>
        <v>6.7982640199648614E-3</v>
      </c>
      <c r="L164" s="52">
        <f>IFERROR(_xll.qlIndexFixing(Index3M,H164,TRUE,_xll.ohTrigger(RecalcTrigger,Trigger3M)),NA())</f>
        <v>8.9953261502622086E-3</v>
      </c>
      <c r="M164" s="52">
        <f>IFERROR(_xll.qlIndexFixing(ONIndex3M,I164,TRUE,_xll.ohTrigger(RecalcTrigger,Trigger3M)),NA())</f>
        <v>8.8533020594638856E-3</v>
      </c>
      <c r="N164" s="52">
        <f>IFERROR(_xll.qlIndexFixing(Index6M,$H164,TRUE,_xll.ohTrigger(RecalcTrigger,Trigger6M)),NA())</f>
        <v>1.1528897257033837E-2</v>
      </c>
      <c r="O164" s="52">
        <f>IFERROR(_xll.qlIndexFixing(ONIndex6M,I164,TRUE,_xll.ohTrigger(RecalcTrigger,Trigger6M)),NA())</f>
        <v>1.0501738310324527E-2</v>
      </c>
      <c r="P164" s="52">
        <f>IFERROR(_xll.qlIndexFixing(Index1Y,$H164,TRUE,_xll.ohTrigger(RecalcTrigger,Trigger1Y)),NA())</f>
        <v>1.285631453269008E-2</v>
      </c>
      <c r="Q164" s="52">
        <f>IFERROR(_xll.qlIndexFixing(ONIndex1Y,I164,TRUE,_xll.ohTrigger(RecalcTrigger,Trigger1Y)),NA())</f>
        <v>1.3176475551777145E-2</v>
      </c>
    </row>
    <row r="165" spans="2:17" x14ac:dyDescent="0.2">
      <c r="B165" s="46" t="s">
        <v>20</v>
      </c>
      <c r="D165" s="49">
        <f>_xll.qlCalendarAdvance(LocalCalendar,$D164,B165,"f",FALSE)</f>
        <v>42808</v>
      </c>
      <c r="E165" s="49">
        <f>_xll.qlInterestRateIndexValueDate(IndexON,D165)</f>
        <v>42808</v>
      </c>
      <c r="F165" s="52">
        <f>IFERROR(_xll.qlIndexFixing(IndexON,D165,TRUE,_xll.ohTrigger(RecalcTrigger,TriggerON)),NA())</f>
        <v>5.3085731381141699E-3</v>
      </c>
      <c r="H165" s="49">
        <f>_xll.qlCalendarAdvance(IborCalendar,$H164,B165,"f",FALSE)</f>
        <v>42802</v>
      </c>
      <c r="I165" s="49">
        <f>_xll.qlInterestRateIndexValueDate(Index1M,$H165)</f>
        <v>42804</v>
      </c>
      <c r="J165" s="52">
        <f>IFERROR(_xll.qlIndexFixing(Index1M,$H165,TRUE,_xll.ohTrigger(RecalcTrigger,Trigger1M)),NA())</f>
        <v>6.8711901685763483E-3</v>
      </c>
      <c r="K165" s="52">
        <f>IFERROR(_xll.qlIndexFixing(ONIndex1M,I165,TRUE,_xll.ohTrigger(RecalcTrigger,Trigger1M)),NA())</f>
        <v>6.8081057477709095E-3</v>
      </c>
      <c r="L165" s="52">
        <f>IFERROR(_xll.qlIndexFixing(Index3M,H165,TRUE,_xll.ohTrigger(RecalcTrigger,Trigger3M)),NA())</f>
        <v>9.0021538466553558E-3</v>
      </c>
      <c r="M165" s="52">
        <f>IFERROR(_xll.qlIndexFixing(ONIndex3M,I165,TRUE,_xll.ohTrigger(RecalcTrigger,Trigger3M)),NA())</f>
        <v>8.8613732520581578E-3</v>
      </c>
      <c r="N165" s="52">
        <f>IFERROR(_xll.qlIndexFixing(Index6M,$H165,TRUE,_xll.ohTrigger(RecalcTrigger,Trigger6M)),NA())</f>
        <v>1.1534113000233399E-2</v>
      </c>
      <c r="O165" s="52">
        <f>IFERROR(_xll.qlIndexFixing(ONIndex6M,I165,TRUE,_xll.ohTrigger(RecalcTrigger,Trigger6M)),NA())</f>
        <v>1.052524475386285E-2</v>
      </c>
      <c r="P165" s="52">
        <f>IFERROR(_xll.qlIndexFixing(Index1Y,$H165,TRUE,_xll.ohTrigger(RecalcTrigger,Trigger1Y)),NA())</f>
        <v>1.2865246754568795E-2</v>
      </c>
      <c r="Q165" s="52">
        <f>IFERROR(_xll.qlIndexFixing(ONIndex1Y,I165,TRUE,_xll.ohTrigger(RecalcTrigger,Trigger1Y)),NA())</f>
        <v>1.3157744310925423E-2</v>
      </c>
    </row>
    <row r="166" spans="2:17" x14ac:dyDescent="0.2">
      <c r="B166" s="46" t="s">
        <v>20</v>
      </c>
      <c r="D166" s="49">
        <f>_xll.qlCalendarAdvance(LocalCalendar,$D165,B166,"f",FALSE)</f>
        <v>42809</v>
      </c>
      <c r="E166" s="49">
        <f>_xll.qlInterestRateIndexValueDate(IndexON,D166)</f>
        <v>42809</v>
      </c>
      <c r="F166" s="52">
        <f>IFERROR(_xll.qlIndexFixing(IndexON,D166,TRUE,_xll.ohTrigger(RecalcTrigger,TriggerON)),NA())</f>
        <v>5.3132153043655705E-3</v>
      </c>
      <c r="H166" s="49">
        <f>_xll.qlCalendarAdvance(IborCalendar,$H165,B166,"f",FALSE)</f>
        <v>42803</v>
      </c>
      <c r="I166" s="49">
        <f>_xll.qlInterestRateIndexValueDate(Index1M,$H166)</f>
        <v>42807</v>
      </c>
      <c r="J166" s="52">
        <f>IFERROR(_xll.qlIndexFixing(Index1M,$H166,TRUE,_xll.ohTrigger(RecalcTrigger,Trigger1M)),NA())</f>
        <v>6.8835537962928031E-3</v>
      </c>
      <c r="K166" s="52">
        <f>IFERROR(_xll.qlIndexFixing(ONIndex1M,I166,TRUE,_xll.ohTrigger(RecalcTrigger,Trigger1M)),NA())</f>
        <v>6.8175394429026426E-3</v>
      </c>
      <c r="L166" s="52">
        <f>IFERROR(_xll.qlIndexFixing(Index3M,H166,TRUE,_xll.ohTrigger(RecalcTrigger,Trigger3M)),NA())</f>
        <v>9.0079856119324626E-3</v>
      </c>
      <c r="M166" s="52">
        <f>IFERROR(_xll.qlIndexFixing(ONIndex3M,I166,TRUE,_xll.ohTrigger(RecalcTrigger,Trigger3M)),NA())</f>
        <v>8.8684347539214059E-3</v>
      </c>
      <c r="N166" s="52">
        <f>IFERROR(_xll.qlIndexFixing(Index6M,$H166,TRUE,_xll.ohTrigger(RecalcTrigger,Trigger6M)),NA())</f>
        <v>1.1546887419359454E-2</v>
      </c>
      <c r="O166" s="52">
        <f>IFERROR(_xll.qlIndexFixing(ONIndex6M,I166,TRUE,_xll.ohTrigger(RecalcTrigger,Trigger6M)),NA())</f>
        <v>1.0556319342898135E-2</v>
      </c>
      <c r="P166" s="52">
        <f>IFERROR(_xll.qlIndexFixing(Index1Y,$H166,TRUE,_xll.ohTrigger(RecalcTrigger,Trigger1Y)),NA())</f>
        <v>1.286508772367867E-2</v>
      </c>
      <c r="Q166" s="52">
        <f>IFERROR(_xll.qlIndexFixing(ONIndex1Y,I166,TRUE,_xll.ohTrigger(RecalcTrigger,Trigger1Y)),NA())</f>
        <v>1.313786396736738E-2</v>
      </c>
    </row>
    <row r="167" spans="2:17" x14ac:dyDescent="0.2">
      <c r="B167" s="46" t="s">
        <v>20</v>
      </c>
      <c r="D167" s="49">
        <f>_xll.qlCalendarAdvance(LocalCalendar,$D166,B167,"f",FALSE)</f>
        <v>42810</v>
      </c>
      <c r="E167" s="49">
        <f>_xll.qlInterestRateIndexValueDate(IndexON,D167)</f>
        <v>42810</v>
      </c>
      <c r="F167" s="52">
        <f>IFERROR(_xll.qlIndexFixing(IndexON,D167,TRUE,_xll.ohTrigger(RecalcTrigger,TriggerON)),NA())</f>
        <v>5.3181608162855554E-3</v>
      </c>
      <c r="H167" s="49">
        <f>_xll.qlCalendarAdvance(IborCalendar,$H166,B167,"f",FALSE)</f>
        <v>42804</v>
      </c>
      <c r="I167" s="49">
        <f>_xll.qlInterestRateIndexValueDate(Index1M,$H167)</f>
        <v>42808</v>
      </c>
      <c r="J167" s="52">
        <f>IFERROR(_xll.qlIndexFixing(Index1M,$H167,TRUE,_xll.ohTrigger(RecalcTrigger,Trigger1M)),NA())</f>
        <v>6.8952777543752775E-3</v>
      </c>
      <c r="K167" s="52">
        <f>IFERROR(_xll.qlIndexFixing(ONIndex1M,I167,TRUE,_xll.ohTrigger(RecalcTrigger,Trigger1M)),NA())</f>
        <v>6.8222453943711514E-3</v>
      </c>
      <c r="L167" s="52">
        <f>IFERROR(_xll.qlIndexFixing(Index3M,H167,TRUE,_xll.ohTrigger(RecalcTrigger,Trigger3M)),NA())</f>
        <v>9.0111648499748565E-3</v>
      </c>
      <c r="M167" s="52">
        <f>IFERROR(_xll.qlIndexFixing(ONIndex3M,I167,TRUE,_xll.ohTrigger(RecalcTrigger,Trigger3M)),NA())</f>
        <v>8.8717878289390484E-3</v>
      </c>
      <c r="N167" s="52">
        <f>IFERROR(_xll.qlIndexFixing(Index6M,$H167,TRUE,_xll.ohTrigger(RecalcTrigger,Trigger6M)),NA())</f>
        <v>1.155065312266646E-2</v>
      </c>
      <c r="O167" s="52">
        <f>IFERROR(_xll.qlIndexFixing(ONIndex6M,I167,TRUE,_xll.ohTrigger(RecalcTrigger,Trigger6M)),NA())</f>
        <v>1.0576102274910681E-2</v>
      </c>
      <c r="P167" s="52">
        <f>IFERROR(_xll.qlIndexFixing(Index1Y,$H167,TRUE,_xll.ohTrigger(RecalcTrigger,Trigger1Y)),NA())</f>
        <v>1.2867651289930223E-2</v>
      </c>
      <c r="Q167" s="52">
        <f>IFERROR(_xll.qlIndexFixing(ONIndex1Y,I167,TRUE,_xll.ohTrigger(RecalcTrigger,Trigger1Y)),NA())</f>
        <v>1.312807055968257E-2</v>
      </c>
    </row>
    <row r="168" spans="2:17" x14ac:dyDescent="0.2">
      <c r="B168" s="46" t="s">
        <v>20</v>
      </c>
      <c r="D168" s="49">
        <f>_xll.qlCalendarAdvance(LocalCalendar,$D167,B168,"f",FALSE)</f>
        <v>42811</v>
      </c>
      <c r="E168" s="49">
        <f>_xll.qlInterestRateIndexValueDate(IndexON,D168)</f>
        <v>42811</v>
      </c>
      <c r="F168" s="52">
        <f>IFERROR(_xll.qlIndexFixing(IndexON,D168,TRUE,_xll.ohTrigger(RecalcTrigger,TriggerON)),NA())</f>
        <v>5.3291418782919209E-3</v>
      </c>
      <c r="H168" s="49">
        <f>_xll.qlCalendarAdvance(IborCalendar,$H167,B168,"f",FALSE)</f>
        <v>42807</v>
      </c>
      <c r="I168" s="49">
        <f>_xll.qlInterestRateIndexValueDate(Index1M,$H168)</f>
        <v>42809</v>
      </c>
      <c r="J168" s="52">
        <f>IFERROR(_xll.qlIndexFixing(Index1M,$H168,TRUE,_xll.ohTrigger(RecalcTrigger,Trigger1M)),NA())</f>
        <v>6.8972950565195663E-3</v>
      </c>
      <c r="K168" s="52">
        <f>IFERROR(_xll.qlIndexFixing(ONIndex1M,I168,TRUE,_xll.ohTrigger(RecalcTrigger,Trigger1M)),NA())</f>
        <v>6.826906184045356E-3</v>
      </c>
      <c r="L168" s="52">
        <f>IFERROR(_xll.qlIndexFixing(Index3M,H168,TRUE,_xll.ohTrigger(RecalcTrigger,Trigger3M)),NA())</f>
        <v>9.0143541305414531E-3</v>
      </c>
      <c r="M168" s="52">
        <f>IFERROR(_xll.qlIndexFixing(ONIndex3M,I168,TRUE,_xll.ohTrigger(RecalcTrigger,Trigger3M)),NA())</f>
        <v>8.8749688646139191E-3</v>
      </c>
      <c r="N168" s="52">
        <f>IFERROR(_xll.qlIndexFixing(Index6M,$H168,TRUE,_xll.ohTrigger(RecalcTrigger,Trigger6M)),NA())</f>
        <v>1.1554406003811003E-2</v>
      </c>
      <c r="O168" s="52">
        <f>IFERROR(_xll.qlIndexFixing(ONIndex6M,I168,TRUE,_xll.ohTrigger(RecalcTrigger,Trigger6M)),NA())</f>
        <v>1.0598340277070406E-2</v>
      </c>
      <c r="P168" s="52">
        <f>IFERROR(_xll.qlIndexFixing(Index1Y,$H168,TRUE,_xll.ohTrigger(RecalcTrigger,Trigger1Y)),NA())</f>
        <v>1.2870375036564925E-2</v>
      </c>
      <c r="Q168" s="52">
        <f>IFERROR(_xll.qlIndexFixing(ONIndex1Y,I168,TRUE,_xll.ohTrigger(RecalcTrigger,Trigger1Y)),NA())</f>
        <v>1.3118220947196946E-2</v>
      </c>
    </row>
    <row r="169" spans="2:17" x14ac:dyDescent="0.2">
      <c r="B169" s="46" t="s">
        <v>20</v>
      </c>
      <c r="D169" s="49">
        <f>_xll.qlCalendarAdvance(LocalCalendar,$D168,B169,"f",FALSE)</f>
        <v>42814</v>
      </c>
      <c r="E169" s="49">
        <f>_xll.qlInterestRateIndexValueDate(IndexON,D169)</f>
        <v>42814</v>
      </c>
      <c r="F169" s="52">
        <f>IFERROR(_xll.qlIndexFixing(IndexON,D169,TRUE,_xll.ohTrigger(RecalcTrigger,TriggerON)),NA())</f>
        <v>5.3409763199319116E-3</v>
      </c>
      <c r="H169" s="49">
        <f>_xll.qlCalendarAdvance(IborCalendar,$H168,B169,"f",FALSE)</f>
        <v>42808</v>
      </c>
      <c r="I169" s="49">
        <f>_xll.qlInterestRateIndexValueDate(Index1M,$H169)</f>
        <v>42810</v>
      </c>
      <c r="J169" s="52">
        <f>IFERROR(_xll.qlIndexFixing(Index1M,$H169,TRUE,_xll.ohTrigger(RecalcTrigger,Trigger1M)),NA())</f>
        <v>6.8992972169492428E-3</v>
      </c>
      <c r="K169" s="52">
        <f>IFERROR(_xll.qlIndexFixing(ONIndex1M,I169,TRUE,_xll.ohTrigger(RecalcTrigger,Trigger1M)),NA())</f>
        <v>6.8315218119252563E-3</v>
      </c>
      <c r="L169" s="52">
        <f>IFERROR(_xll.qlIndexFixing(Index3M,H169,TRUE,_xll.ohTrigger(RecalcTrigger,Trigger3M)),NA())</f>
        <v>9.0175555605025836E-3</v>
      </c>
      <c r="M169" s="52">
        <f>IFERROR(_xll.qlIndexFixing(ONIndex3M,I169,TRUE,_xll.ohTrigger(RecalcTrigger,Trigger3M)),NA())</f>
        <v>8.877977860946018E-3</v>
      </c>
      <c r="N169" s="52">
        <f>IFERROR(_xll.qlIndexFixing(Index6M,$H169,TRUE,_xll.ohTrigger(RecalcTrigger,Trigger6M)),NA())</f>
        <v>1.1556239114241402E-2</v>
      </c>
      <c r="O169" s="52">
        <f>IFERROR(_xll.qlIndexFixing(ONIndex6M,I169,TRUE,_xll.ohTrigger(RecalcTrigger,Trigger6M)),NA())</f>
        <v>1.0623033349936861E-2</v>
      </c>
      <c r="P169" s="52">
        <f>IFERROR(_xll.qlIndexFixing(Index1Y,$H169,TRUE,_xll.ohTrigger(RecalcTrigger,Trigger1Y)),NA())</f>
        <v>1.2873265000310935E-2</v>
      </c>
      <c r="Q169" s="52">
        <f>IFERROR(_xll.qlIndexFixing(ONIndex1Y,I169,TRUE,_xll.ohTrigger(RecalcTrigger,Trigger1Y)),NA())</f>
        <v>1.3108315129990444E-2</v>
      </c>
    </row>
    <row r="170" spans="2:17" x14ac:dyDescent="0.2">
      <c r="B170" s="46" t="s">
        <v>20</v>
      </c>
      <c r="D170" s="49">
        <f>_xll.qlCalendarAdvance(LocalCalendar,$D169,B170,"f",FALSE)</f>
        <v>42815</v>
      </c>
      <c r="E170" s="49">
        <f>_xll.qlInterestRateIndexValueDate(IndexON,D170)</f>
        <v>42815</v>
      </c>
      <c r="F170" s="52">
        <f>IFERROR(_xll.qlIndexFixing(IndexON,D170,TRUE,_xll.ohTrigger(RecalcTrigger,TriggerON)),NA())</f>
        <v>5.3474385599550089E-3</v>
      </c>
      <c r="H170" s="49">
        <f>_xll.qlCalendarAdvance(IborCalendar,$H169,B170,"f",FALSE)</f>
        <v>42809</v>
      </c>
      <c r="I170" s="49">
        <f>_xll.qlInterestRateIndexValueDate(Index1M,$H170)</f>
        <v>42811</v>
      </c>
      <c r="J170" s="52">
        <f>IFERROR(_xll.qlIndexFixing(Index1M,$H170,TRUE,_xll.ohTrigger(RecalcTrigger,Trigger1M)),NA())</f>
        <v>6.9012842364848948E-3</v>
      </c>
      <c r="K170" s="52">
        <f>IFERROR(_xll.qlIndexFixing(ONIndex1M,I170,TRUE,_xll.ohTrigger(RecalcTrigger,Trigger1M)),NA())</f>
        <v>6.8407325123942542E-3</v>
      </c>
      <c r="L170" s="52">
        <f>IFERROR(_xll.qlIndexFixing(Index3M,H170,TRUE,_xll.ohTrigger(RecalcTrigger,Trigger3M)),NA())</f>
        <v>9.0246030361771454E-3</v>
      </c>
      <c r="M170" s="52">
        <f>IFERROR(_xll.qlIndexFixing(ONIndex3M,I170,TRUE,_xll.ohTrigger(RecalcTrigger,Trigger3M)),NA())</f>
        <v>8.8836415993309714E-3</v>
      </c>
      <c r="N170" s="52">
        <f>IFERROR(_xll.qlIndexFixing(Index6M,$H170,TRUE,_xll.ohTrigger(RecalcTrigger,Trigger6M)),NA())</f>
        <v>1.1560942324513457E-2</v>
      </c>
      <c r="O170" s="52">
        <f>IFERROR(_xll.qlIndexFixing(ONIndex6M,I170,TRUE,_xll.ohTrigger(RecalcTrigger,Trigger6M)),NA())</f>
        <v>1.0680919945427192E-2</v>
      </c>
      <c r="P170" s="52">
        <f>IFERROR(_xll.qlIndexFixing(Index1Y,$H170,TRUE,_xll.ohTrigger(RecalcTrigger,Trigger1Y)),NA())</f>
        <v>1.2885072219934965E-2</v>
      </c>
      <c r="Q170" s="52">
        <f>IFERROR(_xll.qlIndexFixing(ONIndex1Y,I170,TRUE,_xll.ohTrigger(RecalcTrigger,Trigger1Y)),NA())</f>
        <v>1.3088791997040161E-2</v>
      </c>
    </row>
    <row r="171" spans="2:17" x14ac:dyDescent="0.2">
      <c r="B171" s="46" t="s">
        <v>20</v>
      </c>
      <c r="D171" s="49">
        <f>_xll.qlCalendarAdvance(LocalCalendar,$D170,B171,"f",FALSE)</f>
        <v>42816</v>
      </c>
      <c r="E171" s="49">
        <f>_xll.qlInterestRateIndexValueDate(IndexON,D171)</f>
        <v>42816</v>
      </c>
      <c r="F171" s="52">
        <f>IFERROR(_xll.qlIndexFixing(IndexON,D171,TRUE,_xll.ohTrigger(RecalcTrigger,TriggerON)),NA())</f>
        <v>5.3541312586702361E-3</v>
      </c>
      <c r="H171" s="49">
        <f>_xll.qlCalendarAdvance(IborCalendar,$H170,B171,"f",FALSE)</f>
        <v>42810</v>
      </c>
      <c r="I171" s="49">
        <f>_xll.qlInterestRateIndexValueDate(Index1M,$H171)</f>
        <v>42814</v>
      </c>
      <c r="J171" s="52">
        <f>IFERROR(_xll.qlIndexFixing(Index1M,$H171,TRUE,_xll.ohTrigger(RecalcTrigger,Trigger1M)),NA())</f>
        <v>6.9108207384498627E-3</v>
      </c>
      <c r="K171" s="52">
        <f>IFERROR(_xll.qlIndexFixing(ONIndex1M,I171,TRUE,_xll.ohTrigger(RecalcTrigger,Trigger1M)),NA())</f>
        <v>6.8495327062212397E-3</v>
      </c>
      <c r="L171" s="52">
        <f>IFERROR(_xll.qlIndexFixing(Index3M,H171,TRUE,_xll.ohTrigger(RecalcTrigger,Trigger3M)),NA())</f>
        <v>9.0305213228185546E-3</v>
      </c>
      <c r="M171" s="52">
        <f>IFERROR(_xll.qlIndexFixing(ONIndex3M,I171,TRUE,_xll.ohTrigger(RecalcTrigger,Trigger3M)),NA())</f>
        <v>8.8882934516476553E-3</v>
      </c>
      <c r="N171" s="52">
        <f>IFERROR(_xll.qlIndexFixing(Index6M,$H171,TRUE,_xll.ohTrigger(RecalcTrigger,Trigger6M)),NA())</f>
        <v>1.1572845930659081E-2</v>
      </c>
      <c r="O171" s="52">
        <f>IFERROR(_xll.qlIndexFixing(ONIndex6M,I171,TRUE,_xll.ohTrigger(RecalcTrigger,Trigger6M)),NA())</f>
        <v>1.0746356359421227E-2</v>
      </c>
      <c r="P171" s="52">
        <f>IFERROR(_xll.qlIndexFixing(Index1Y,$H171,TRUE,_xll.ohTrigger(RecalcTrigger,Trigger1Y)),NA())</f>
        <v>1.2886607766456806E-2</v>
      </c>
      <c r="Q171" s="52">
        <f>IFERROR(_xll.qlIndexFixing(ONIndex1Y,I171,TRUE,_xll.ohTrigger(RecalcTrigger,Trigger1Y)),NA())</f>
        <v>1.3068129814914897E-2</v>
      </c>
    </row>
    <row r="172" spans="2:17" x14ac:dyDescent="0.2">
      <c r="B172" s="46" t="s">
        <v>20</v>
      </c>
      <c r="D172" s="49">
        <f>_xll.qlCalendarAdvance(LocalCalendar,$D171,B172,"f",FALSE)</f>
        <v>42817</v>
      </c>
      <c r="E172" s="49">
        <f>_xll.qlInterestRateIndexValueDate(IndexON,D172)</f>
        <v>42817</v>
      </c>
      <c r="F172" s="52">
        <f>IFERROR(_xll.qlIndexFixing(IndexON,D172,TRUE,_xll.ohTrigger(RecalcTrigger,TriggerON)),NA())</f>
        <v>5.3607628684115838E-3</v>
      </c>
      <c r="H172" s="49">
        <f>_xll.qlCalendarAdvance(IborCalendar,$H171,B172,"f",FALSE)</f>
        <v>42811</v>
      </c>
      <c r="I172" s="49">
        <f>_xll.qlInterestRateIndexValueDate(Index1M,$H172)</f>
        <v>42815</v>
      </c>
      <c r="J172" s="52">
        <f>IFERROR(_xll.qlIndexFixing(Index1M,$H172,TRUE,_xll.ohTrigger(RecalcTrigger,Trigger1M)),NA())</f>
        <v>6.9145352698007567E-3</v>
      </c>
      <c r="K172" s="52">
        <f>IFERROR(_xll.qlIndexFixing(ONIndex1M,I172,TRUE,_xll.ohTrigger(RecalcTrigger,Trigger1M)),NA())</f>
        <v>6.853922525529299E-3</v>
      </c>
      <c r="L172" s="52">
        <f>IFERROR(_xll.qlIndexFixing(Index3M,H172,TRUE,_xll.ohTrigger(RecalcTrigger,Trigger3M)),NA())</f>
        <v>9.0338123115079449E-3</v>
      </c>
      <c r="M172" s="52">
        <f>IFERROR(_xll.qlIndexFixing(ONIndex3M,I172,TRUE,_xll.ohTrigger(RecalcTrigger,Trigger3M)),NA())</f>
        <v>8.890475092355743E-3</v>
      </c>
      <c r="N172" s="52">
        <f>IFERROR(_xll.qlIndexFixing(Index6M,$H172,TRUE,_xll.ohTrigger(RecalcTrigger,Trigger6M)),NA())</f>
        <v>1.1576442590578103E-2</v>
      </c>
      <c r="O172" s="52">
        <f>IFERROR(_xll.qlIndexFixing(ONIndex6M,I172,TRUE,_xll.ohTrigger(RecalcTrigger,Trigger6M)),NA())</f>
        <v>1.0783324794374494E-2</v>
      </c>
      <c r="P172" s="52">
        <f>IFERROR(_xll.qlIndexFixing(Index1Y,$H172,TRUE,_xll.ohTrigger(RecalcTrigger,Trigger1Y)),NA())</f>
        <v>1.2890419372317989E-2</v>
      </c>
      <c r="Q172" s="52">
        <f>IFERROR(_xll.qlIndexFixing(ONIndex1Y,I172,TRUE,_xll.ohTrigger(RecalcTrigger,Trigger1Y)),NA())</f>
        <v>1.3057942974423753E-2</v>
      </c>
    </row>
    <row r="173" spans="2:17" x14ac:dyDescent="0.2">
      <c r="B173" s="46" t="s">
        <v>20</v>
      </c>
      <c r="D173" s="49">
        <f>_xll.qlCalendarAdvance(LocalCalendar,$D172,B173,"f",FALSE)</f>
        <v>42818</v>
      </c>
      <c r="E173" s="49">
        <f>_xll.qlInterestRateIndexValueDate(IndexON,D173)</f>
        <v>42818</v>
      </c>
      <c r="F173" s="52">
        <f>IFERROR(_xll.qlIndexFixing(IndexON,D173,TRUE,_xll.ohTrigger(RecalcTrigger,TriggerON)),NA())</f>
        <v>5.3736597107789663E-3</v>
      </c>
      <c r="H173" s="49">
        <f>_xll.qlCalendarAdvance(IborCalendar,$H172,B173,"f",FALSE)</f>
        <v>42814</v>
      </c>
      <c r="I173" s="49">
        <f>_xll.qlInterestRateIndexValueDate(Index1M,$H173)</f>
        <v>42816</v>
      </c>
      <c r="J173" s="52">
        <f>IFERROR(_xll.qlIndexFixing(Index1M,$H173,TRUE,_xll.ohTrigger(RecalcTrigger,Trigger1M)),NA())</f>
        <v>6.9217208246762467E-3</v>
      </c>
      <c r="K173" s="52">
        <f>IFERROR(_xll.qlIndexFixing(ONIndex1M,I173,TRUE,_xll.ohTrigger(RecalcTrigger,Trigger1M)),NA())</f>
        <v>6.8582671829631181E-3</v>
      </c>
      <c r="L173" s="52">
        <f>IFERROR(_xll.qlIndexFixing(Index3M,H173,TRUE,_xll.ohTrigger(RecalcTrigger,Trigger3M)),NA())</f>
        <v>9.0371265766702579E-3</v>
      </c>
      <c r="M173" s="52">
        <f>IFERROR(_xll.qlIndexFixing(ONIndex3M,I173,TRUE,_xll.ohTrigger(RecalcTrigger,Trigger3M)),NA())</f>
        <v>8.8926489014884424E-3</v>
      </c>
      <c r="N173" s="52">
        <f>IFERROR(_xll.qlIndexFixing(Index6M,$H173,TRUE,_xll.ohTrigger(RecalcTrigger,Trigger6M)),NA())</f>
        <v>1.1579999998663602E-2</v>
      </c>
      <c r="O173" s="52">
        <f>IFERROR(_xll.qlIndexFixing(ONIndex6M,I173,TRUE,_xll.ohTrigger(RecalcTrigger,Trigger6M)),NA())</f>
        <v>1.082217819471154E-2</v>
      </c>
      <c r="P173" s="52">
        <f>IFERROR(_xll.qlIndexFixing(Index1Y,$H173,TRUE,_xll.ohTrigger(RecalcTrigger,Trigger1Y)),NA())</f>
        <v>1.2894433419194357E-2</v>
      </c>
      <c r="Q173" s="52">
        <f>IFERROR(_xll.qlIndexFixing(ONIndex1Y,I173,TRUE,_xll.ohTrigger(RecalcTrigger,Trigger1Y)),NA())</f>
        <v>1.3047699929451539E-2</v>
      </c>
    </row>
    <row r="174" spans="2:17" x14ac:dyDescent="0.2">
      <c r="B174" s="46" t="s">
        <v>20</v>
      </c>
      <c r="D174" s="49">
        <f>_xll.qlCalendarAdvance(LocalCalendar,$D173,B174,"f",FALSE)</f>
        <v>42821</v>
      </c>
      <c r="E174" s="49">
        <f>_xll.qlInterestRateIndexValueDate(IndexON,D174)</f>
        <v>42821</v>
      </c>
      <c r="F174" s="52">
        <f>IFERROR(_xll.qlIndexFixing(IndexON,D174,TRUE,_xll.ohTrigger(RecalcTrigger,TriggerON)),NA())</f>
        <v>5.3859495470742758E-3</v>
      </c>
      <c r="H174" s="49">
        <f>_xll.qlCalendarAdvance(IborCalendar,$H173,B174,"f",FALSE)</f>
        <v>42815</v>
      </c>
      <c r="I174" s="49">
        <f>_xll.qlInterestRateIndexValueDate(Index1M,$H174)</f>
        <v>42817</v>
      </c>
      <c r="J174" s="52">
        <f>IFERROR(_xll.qlIndexFixing(Index1M,$H174,TRUE,_xll.ohTrigger(RecalcTrigger,Trigger1M)),NA())</f>
        <v>6.9235718517957068E-3</v>
      </c>
      <c r="K174" s="52">
        <f>IFERROR(_xll.qlIndexFixing(ONIndex1M,I174,TRUE,_xll.ohTrigger(RecalcTrigger,Trigger1M)),NA())</f>
        <v>6.862566678682569E-3</v>
      </c>
      <c r="L174" s="52">
        <f>IFERROR(_xll.qlIndexFixing(Index3M,H174,TRUE,_xll.ohTrigger(RecalcTrigger,Trigger3M)),NA())</f>
        <v>9.0404642368802079E-3</v>
      </c>
      <c r="M174" s="52">
        <f>IFERROR(_xll.qlIndexFixing(ONIndex3M,I174,TRUE,_xll.ohTrigger(RecalcTrigger,Trigger3M)),NA())</f>
        <v>8.8948477206152177E-3</v>
      </c>
      <c r="N174" s="52">
        <f>IFERROR(_xll.qlIndexFixing(Index6M,$H174,TRUE,_xll.ohTrigger(RecalcTrigger,Trigger6M)),NA())</f>
        <v>1.1583472260956747E-2</v>
      </c>
      <c r="O174" s="52">
        <f>IFERROR(_xll.qlIndexFixing(ONIndex6M,I174,TRUE,_xll.ohTrigger(RecalcTrigger,Trigger6M)),NA())</f>
        <v>1.0860636123792844E-2</v>
      </c>
      <c r="P174" s="52">
        <f>IFERROR(_xll.qlIndexFixing(Index1Y,$H174,TRUE,_xll.ohTrigger(RecalcTrigger,Trigger1Y)),NA())</f>
        <v>1.2898655945096548E-2</v>
      </c>
      <c r="Q174" s="52">
        <f>IFERROR(_xll.qlIndexFixing(ONIndex1Y,I174,TRUE,_xll.ohTrigger(RecalcTrigger,Trigger1Y)),NA())</f>
        <v>1.3037400679678512E-2</v>
      </c>
    </row>
    <row r="175" spans="2:17" x14ac:dyDescent="0.2">
      <c r="B175" s="46" t="s">
        <v>20</v>
      </c>
      <c r="D175" s="49">
        <f>_xll.qlCalendarAdvance(LocalCalendar,$D174,B175,"f",FALSE)</f>
        <v>42822</v>
      </c>
      <c r="E175" s="49">
        <f>_xll.qlInterestRateIndexValueDate(IndexON,D175)</f>
        <v>42822</v>
      </c>
      <c r="F175" s="52">
        <f>IFERROR(_xll.qlIndexFixing(IndexON,D175,TRUE,_xll.ohTrigger(RecalcTrigger,TriggerON)),NA())</f>
        <v>5.3919112766642741E-3</v>
      </c>
      <c r="H175" s="49">
        <f>_xll.qlCalendarAdvance(IborCalendar,$H174,B175,"f",FALSE)</f>
        <v>42816</v>
      </c>
      <c r="I175" s="49">
        <f>_xll.qlInterestRateIndexValueDate(Index1M,$H175)</f>
        <v>42818</v>
      </c>
      <c r="J175" s="52">
        <f>IFERROR(_xll.qlIndexFixing(Index1M,$H175,TRUE,_xll.ohTrigger(RecalcTrigger,Trigger1M)),NA())</f>
        <v>6.9254077437386928E-3</v>
      </c>
      <c r="K175" s="52">
        <f>IFERROR(_xll.qlIndexFixing(ONIndex1M,I175,TRUE,_xll.ohTrigger(RecalcTrigger,Trigger1M)),NA())</f>
        <v>6.8711462730508543E-3</v>
      </c>
      <c r="L175" s="52">
        <f>IFERROR(_xll.qlIndexFixing(Index3M,H175,TRUE,_xll.ohTrigger(RecalcTrigger,Trigger3M)),NA())</f>
        <v>9.0478124710847308E-3</v>
      </c>
      <c r="M175" s="52">
        <f>IFERROR(_xll.qlIndexFixing(ONIndex3M,I175,TRUE,_xll.ohTrigger(RecalcTrigger,Trigger3M)),NA())</f>
        <v>8.8995487220966396E-3</v>
      </c>
      <c r="N175" s="52">
        <f>IFERROR(_xll.qlIndexFixing(Index6M,$H175,TRUE,_xll.ohTrigger(RecalcTrigger,Trigger6M)),NA())</f>
        <v>1.1587029920776129E-2</v>
      </c>
      <c r="O175" s="52">
        <f>IFERROR(_xll.qlIndexFixing(ONIndex6M,I175,TRUE,_xll.ohTrigger(RecalcTrigger,Trigger6M)),NA())</f>
        <v>1.0934665491895146E-2</v>
      </c>
      <c r="P175" s="52">
        <f>IFERROR(_xll.qlIndexFixing(Index1Y,$H175,TRUE,_xll.ohTrigger(RecalcTrigger,Trigger1Y)),NA())</f>
        <v>1.2914160256512312E-2</v>
      </c>
      <c r="Q175" s="52">
        <f>IFERROR(_xll.qlIndexFixing(ONIndex1Y,I175,TRUE,_xll.ohTrigger(RecalcTrigger,Trigger1Y)),NA())</f>
        <v>1.3017085482287527E-2</v>
      </c>
    </row>
    <row r="176" spans="2:17" x14ac:dyDescent="0.2">
      <c r="B176" s="46" t="s">
        <v>20</v>
      </c>
      <c r="D176" s="49">
        <f>_xll.qlCalendarAdvance(LocalCalendar,$D175,B176,"f",FALSE)</f>
        <v>42823</v>
      </c>
      <c r="E176" s="49">
        <f>_xll.qlInterestRateIndexValueDate(IndexON,D176)</f>
        <v>42823</v>
      </c>
      <c r="F176" s="52">
        <f>IFERROR(_xll.qlIndexFixing(IndexON,D176,TRUE,_xll.ohTrigger(RecalcTrigger,TriggerON)),NA())</f>
        <v>5.3977390302240025E-3</v>
      </c>
      <c r="H176" s="49">
        <f>_xll.qlCalendarAdvance(IborCalendar,$H175,B176,"f",FALSE)</f>
        <v>42817</v>
      </c>
      <c r="I176" s="49">
        <f>_xll.qlInterestRateIndexValueDate(Index1M,$H176)</f>
        <v>42821</v>
      </c>
      <c r="J176" s="52">
        <f>IFERROR(_xll.qlIndexFixing(Index1M,$H176,TRUE,_xll.ohTrigger(RecalcTrigger,Trigger1M)),NA())</f>
        <v>6.9358846668535652E-3</v>
      </c>
      <c r="K176" s="52">
        <f>IFERROR(_xll.qlIndexFixing(ONIndex1M,I176,TRUE,_xll.ohTrigger(RecalcTrigger,Trigger1M)),NA())</f>
        <v>6.8793130440170103E-3</v>
      </c>
      <c r="L176" s="52">
        <f>IFERROR(_xll.qlIndexFixing(Index3M,H176,TRUE,_xll.ohTrigger(RecalcTrigger,Trigger3M)),NA())</f>
        <v>9.0540440438660729E-3</v>
      </c>
      <c r="M176" s="52">
        <f>IFERROR(_xll.qlIndexFixing(ONIndex3M,I176,TRUE,_xll.ohTrigger(RecalcTrigger,Trigger3M)),NA())</f>
        <v>8.9038930975426922E-3</v>
      </c>
      <c r="N176" s="52">
        <f>IFERROR(_xll.qlIndexFixing(Index6M,$H176,TRUE,_xll.ohTrigger(RecalcTrigger,Trigger6M)),NA())</f>
        <v>1.1597177795740984E-2</v>
      </c>
      <c r="O176" s="52">
        <f>IFERROR(_xll.qlIndexFixing(ONIndex6M,I176,TRUE,_xll.ohTrigger(RecalcTrigger,Trigger6M)),NA())</f>
        <v>1.10048120314854E-2</v>
      </c>
      <c r="P176" s="52">
        <f>IFERROR(_xll.qlIndexFixing(Index1Y,$H176,TRUE,_xll.ohTrigger(RecalcTrigger,Trigger1Y)),NA())</f>
        <v>1.2917751607501951E-2</v>
      </c>
      <c r="Q176" s="52">
        <f>IFERROR(_xll.qlIndexFixing(ONIndex1Y,I176,TRUE,_xll.ohTrigger(RecalcTrigger,Trigger1Y)),NA())</f>
        <v>1.2995641634656607E-2</v>
      </c>
    </row>
    <row r="177" spans="2:17" x14ac:dyDescent="0.2">
      <c r="B177" s="46" t="s">
        <v>20</v>
      </c>
      <c r="D177" s="49">
        <f>_xll.qlCalendarAdvance(LocalCalendar,$D176,B177,"f",FALSE)</f>
        <v>42824</v>
      </c>
      <c r="E177" s="49">
        <f>_xll.qlInterestRateIndexValueDate(IndexON,D177)</f>
        <v>42824</v>
      </c>
      <c r="F177" s="52">
        <f>IFERROR(_xll.qlIndexFixing(IndexON,D177,TRUE,_xll.ohTrigger(RecalcTrigger,TriggerON)),NA())</f>
        <v>5.403432807753461E-3</v>
      </c>
      <c r="H177" s="49">
        <f>_xll.qlCalendarAdvance(IborCalendar,$H176,B177,"f",FALSE)</f>
        <v>42818</v>
      </c>
      <c r="I177" s="49">
        <f>_xll.qlInterestRateIndexValueDate(Index1M,$H177)</f>
        <v>42822</v>
      </c>
      <c r="J177" s="52">
        <f>IFERROR(_xll.qlIndexFixing(Index1M,$H177,TRUE,_xll.ohTrigger(RecalcTrigger,Trigger1M)),NA())</f>
        <v>6.9392981432712178E-3</v>
      </c>
      <c r="K177" s="52">
        <f>IFERROR(_xll.qlIndexFixing(ONIndex1M,I177,TRUE,_xll.ohTrigger(RecalcTrigger,Trigger1M)),NA())</f>
        <v>6.8833867310047481E-3</v>
      </c>
      <c r="L177" s="52">
        <f>IFERROR(_xll.qlIndexFixing(Index3M,H177,TRUE,_xll.ohTrigger(RecalcTrigger,Trigger3M)),NA())</f>
        <v>9.0574950910636502E-3</v>
      </c>
      <c r="M177" s="52">
        <f>IFERROR(_xll.qlIndexFixing(ONIndex3M,I177,TRUE,_xll.ohTrigger(RecalcTrigger,Trigger3M)),NA())</f>
        <v>8.9062169667997182E-3</v>
      </c>
      <c r="N177" s="52">
        <f>IFERROR(_xll.qlIndexFixing(Index6M,$H177,TRUE,_xll.ohTrigger(RecalcTrigger,Trigger6M)),NA())</f>
        <v>1.1600501709258455E-2</v>
      </c>
      <c r="O177" s="52">
        <f>IFERROR(_xll.qlIndexFixing(ONIndex6M,I177,TRUE,_xll.ohTrigger(RecalcTrigger,Trigger6M)),NA())</f>
        <v>1.103844205473159E-2</v>
      </c>
      <c r="P177" s="52">
        <f>IFERROR(_xll.qlIndexFixing(Index1Y,$H177,TRUE,_xll.ohTrigger(RecalcTrigger,Trigger1Y)),NA())</f>
        <v>1.2923107107201771E-2</v>
      </c>
      <c r="Q177" s="52">
        <f>IFERROR(_xll.qlIndexFixing(ONIndex1Y,I177,TRUE,_xll.ohTrigger(RecalcTrigger,Trigger1Y)),NA())</f>
        <v>1.2985061361838746E-2</v>
      </c>
    </row>
    <row r="178" spans="2:17" x14ac:dyDescent="0.2">
      <c r="B178" s="46" t="s">
        <v>20</v>
      </c>
      <c r="D178" s="49">
        <f>_xll.qlCalendarAdvance(LocalCalendar,$D177,B178,"f",FALSE)</f>
        <v>42825</v>
      </c>
      <c r="E178" s="49">
        <f>_xll.qlInterestRateIndexValueDate(IndexON,D178)</f>
        <v>42825</v>
      </c>
      <c r="F178" s="52">
        <f>IFERROR(_xll.qlIndexFixing(IndexON,D178,TRUE,_xll.ohTrigger(RecalcTrigger,TriggerON)),NA())</f>
        <v>5.4144552081325514E-3</v>
      </c>
      <c r="H178" s="49">
        <f>_xll.qlCalendarAdvance(IborCalendar,$H177,B178,"f",FALSE)</f>
        <v>42821</v>
      </c>
      <c r="I178" s="49">
        <f>_xll.qlInterestRateIndexValueDate(Index1M,$H178)</f>
        <v>42823</v>
      </c>
      <c r="J178" s="52">
        <f>IFERROR(_xll.qlIndexFixing(Index1M,$H178,TRUE,_xll.ohTrigger(RecalcTrigger,Trigger1M)),NA())</f>
        <v>6.9410291409353064E-3</v>
      </c>
      <c r="K178" s="52">
        <f>IFERROR(_xll.qlIndexFixing(ONIndex1M,I178,TRUE,_xll.ohTrigger(RecalcTrigger,Trigger1M)),NA())</f>
        <v>6.8874152561981816E-3</v>
      </c>
      <c r="L178" s="52">
        <f>IFERROR(_xll.qlIndexFixing(Index3M,H178,TRUE,_xll.ohTrigger(RecalcTrigger,Trigger3M)),NA())</f>
        <v>9.0609680980048152E-3</v>
      </c>
      <c r="M178" s="52">
        <f>IFERROR(_xll.qlIndexFixing(ONIndex3M,I178,TRUE,_xll.ohTrigger(RecalcTrigger,Trigger3M)),NA())</f>
        <v>8.908565846210692E-3</v>
      </c>
      <c r="N178" s="52">
        <f>IFERROR(_xll.qlIndexFixing(Index6M,$H178,TRUE,_xll.ohTrigger(RecalcTrigger,Trigger6M)),NA())</f>
        <v>1.1603792106290686E-2</v>
      </c>
      <c r="O178" s="52">
        <f>IFERROR(_xll.qlIndexFixing(ONIndex6M,I178,TRUE,_xll.ohTrigger(RecalcTrigger,Trigger6M)),NA())</f>
        <v>1.1071106495963434E-2</v>
      </c>
      <c r="P178" s="52">
        <f>IFERROR(_xll.qlIndexFixing(Index1Y,$H178,TRUE,_xll.ohTrigger(RecalcTrigger,Trigger1Y)),NA())</f>
        <v>1.2928707319283238E-2</v>
      </c>
      <c r="Q178" s="52">
        <f>IFERROR(_xll.qlIndexFixing(ONIndex1Y,I178,TRUE,_xll.ohTrigger(RecalcTrigger,Trigger1Y)),NA())</f>
        <v>1.2974424884459879E-2</v>
      </c>
    </row>
    <row r="179" spans="2:17" x14ac:dyDescent="0.2">
      <c r="B179" s="46" t="s">
        <v>20</v>
      </c>
      <c r="D179" s="49">
        <f>_xll.qlCalendarAdvance(LocalCalendar,$D178,B179,"f",FALSE)</f>
        <v>42828</v>
      </c>
      <c r="E179" s="49">
        <f>_xll.qlInterestRateIndexValueDate(IndexON,D179)</f>
        <v>42828</v>
      </c>
      <c r="F179" s="52">
        <f>IFERROR(_xll.qlIndexFixing(IndexON,D179,TRUE,_xll.ohTrigger(RecalcTrigger,TriggerON)),NA())</f>
        <v>5.4248681572488522E-3</v>
      </c>
      <c r="H179" s="49">
        <f>_xll.qlCalendarAdvance(IborCalendar,$H178,B179,"f",FALSE)</f>
        <v>42822</v>
      </c>
      <c r="I179" s="49">
        <f>_xll.qlInterestRateIndexValueDate(Index1M,$H179)</f>
        <v>42824</v>
      </c>
      <c r="J179" s="52">
        <f>IFERROR(_xll.qlIndexFixing(Index1M,$H179,TRUE,_xll.ohTrigger(RecalcTrigger,Trigger1M)),NA())</f>
        <v>6.9427450690013343E-3</v>
      </c>
      <c r="K179" s="52">
        <f>IFERROR(_xll.qlIndexFixing(ONIndex1M,I179,TRUE,_xll.ohTrigger(RecalcTrigger,Trigger1M)),NA())</f>
        <v>6.891398619677247E-3</v>
      </c>
      <c r="L179" s="52">
        <f>IFERROR(_xll.qlIndexFixing(Index3M,H179,TRUE,_xll.ohTrigger(RecalcTrigger,Trigger3M)),NA())</f>
        <v>9.0644628254730967E-3</v>
      </c>
      <c r="M179" s="52">
        <f>IFERROR(_xll.qlIndexFixing(ONIndex3M,I179,TRUE,_xll.ohTrigger(RecalcTrigger,Trigger3M)),NA())</f>
        <v>8.9109397355358055E-3</v>
      </c>
      <c r="N179" s="52">
        <f>IFERROR(_xll.qlIndexFixing(Index6M,$H179,TRUE,_xll.ohTrigger(RecalcTrigger,Trigger6M)),NA())</f>
        <v>1.1606346025806695E-2</v>
      </c>
      <c r="O179" s="52">
        <f>IFERROR(_xll.qlIndexFixing(ONIndex6M,I179,TRUE,_xll.ohTrigger(RecalcTrigger,Trigger6M)),NA())</f>
        <v>1.1102805354861189E-2</v>
      </c>
      <c r="P179" s="52">
        <f>IFERROR(_xll.qlIndexFixing(Index1Y,$H179,TRUE,_xll.ohTrigger(RecalcTrigger,Trigger1Y)),NA())</f>
        <v>1.2928115791389968E-2</v>
      </c>
      <c r="Q179" s="52">
        <f>IFERROR(_xll.qlIndexFixing(ONIndex1Y,I179,TRUE,_xll.ohTrigger(RecalcTrigger,Trigger1Y)),NA())</f>
        <v>1.296373220244007E-2</v>
      </c>
    </row>
    <row r="180" spans="2:17" x14ac:dyDescent="0.2">
      <c r="B180" s="46" t="s">
        <v>20</v>
      </c>
      <c r="D180" s="49">
        <f>_xll.qlCalendarAdvance(LocalCalendar,$D179,B180,"f",FALSE)</f>
        <v>42829</v>
      </c>
      <c r="E180" s="49">
        <f>_xll.qlInterestRateIndexValueDate(IndexON,D180)</f>
        <v>42829</v>
      </c>
      <c r="F180" s="52">
        <f>IFERROR(_xll.qlIndexFixing(IndexON,D180,TRUE,_xll.ohTrigger(RecalcTrigger,TriggerON)),NA())</f>
        <v>5.4298920544670892E-3</v>
      </c>
      <c r="H180" s="49">
        <f>_xll.qlCalendarAdvance(IborCalendar,$H179,B180,"f",FALSE)</f>
        <v>42823</v>
      </c>
      <c r="I180" s="49">
        <f>_xll.qlInterestRateIndexValueDate(Index1M,$H180)</f>
        <v>42825</v>
      </c>
      <c r="J180" s="52">
        <f>IFERROR(_xll.qlIndexFixing(Index1M,$H180,TRUE,_xll.ohTrigger(RecalcTrigger,Trigger1M)),NA())</f>
        <v>6.9444459348063804E-3</v>
      </c>
      <c r="K180" s="52">
        <f>IFERROR(_xll.qlIndexFixing(ONIndex1M,I180,TRUE,_xll.ohTrigger(RecalcTrigger,Trigger1M)),NA())</f>
        <v>6.8993470280354074E-3</v>
      </c>
      <c r="L180" s="52">
        <f>IFERROR(_xll.qlIndexFixing(Index3M,H180,TRUE,_xll.ohTrigger(RecalcTrigger,Trigger3M)),NA())</f>
        <v>9.0659254870739062E-3</v>
      </c>
      <c r="M180" s="52">
        <f>IFERROR(_xll.qlIndexFixing(ONIndex3M,I180,TRUE,_xll.ohTrigger(RecalcTrigger,Trigger3M)),NA())</f>
        <v>8.9159916910563908E-3</v>
      </c>
      <c r="N180" s="52">
        <f>IFERROR(_xll.qlIndexFixing(Index6M,$H180,TRUE,_xll.ohTrigger(RecalcTrigger,Trigger6M)),NA())</f>
        <v>1.1608754705723456E-2</v>
      </c>
      <c r="O180" s="52">
        <f>IFERROR(_xll.qlIndexFixing(ONIndex6M,I180,TRUE,_xll.ohTrigger(RecalcTrigger,Trigger6M)),NA())</f>
        <v>1.1163330611800859E-2</v>
      </c>
      <c r="P180" s="52">
        <f>IFERROR(_xll.qlIndexFixing(Index1Y,$H180,TRUE,_xll.ohTrigger(RecalcTrigger,Trigger1Y)),NA())</f>
        <v>1.2927552148654977E-2</v>
      </c>
      <c r="Q180" s="52">
        <f>IFERROR(_xll.qlIndexFixing(ONIndex1Y,I180,TRUE,_xll.ohTrigger(RecalcTrigger,Trigger1Y)),NA())</f>
        <v>1.2942624771623557E-2</v>
      </c>
    </row>
    <row r="181" spans="2:17" x14ac:dyDescent="0.2">
      <c r="B181" s="46" t="s">
        <v>20</v>
      </c>
      <c r="D181" s="49">
        <f>_xll.qlCalendarAdvance(LocalCalendar,$D180,B181,"f",FALSE)</f>
        <v>42830</v>
      </c>
      <c r="E181" s="49">
        <f>_xll.qlInterestRateIndexValueDate(IndexON,D181)</f>
        <v>42830</v>
      </c>
      <c r="F181" s="52">
        <f>IFERROR(_xll.qlIndexFixing(IndexON,D181,TRUE,_xll.ohTrigger(RecalcTrigger,TriggerON)),NA())</f>
        <v>5.4347819756550564E-3</v>
      </c>
      <c r="H181" s="49">
        <f>_xll.qlCalendarAdvance(IborCalendar,$H180,B181,"f",FALSE)</f>
        <v>42824</v>
      </c>
      <c r="I181" s="49">
        <f>_xll.qlInterestRateIndexValueDate(Index1M,$H181)</f>
        <v>42828</v>
      </c>
      <c r="J181" s="52">
        <f>IFERROR(_xll.qlIndexFixing(Index1M,$H181,TRUE,_xll.ohTrigger(RecalcTrigger,Trigger1M)),NA())</f>
        <v>6.9575124416063616E-3</v>
      </c>
      <c r="K181" s="52">
        <f>IFERROR(_xll.qlIndexFixing(ONIndex1M,I181,TRUE,_xll.ohTrigger(RecalcTrigger,Trigger1M)),NA())</f>
        <v>6.906880455730402E-3</v>
      </c>
      <c r="L181" s="52">
        <f>IFERROR(_xll.qlIndexFixing(Index3M,H181,TRUE,_xll.ohTrigger(RecalcTrigger,Trigger3M)),NA())</f>
        <v>9.0765738610507664E-3</v>
      </c>
      <c r="M181" s="52">
        <f>IFERROR(_xll.qlIndexFixing(ONIndex3M,I181,TRUE,_xll.ohTrigger(RecalcTrigger,Trigger3M)),NA())</f>
        <v>8.9206853932566332E-3</v>
      </c>
      <c r="N181" s="52">
        <f>IFERROR(_xll.qlIndexFixing(Index6M,$H181,TRUE,_xll.ohTrigger(RecalcTrigger,Trigger6M)),NA())</f>
        <v>1.1618608921775313E-2</v>
      </c>
      <c r="O181" s="52">
        <f>IFERROR(_xll.qlIndexFixing(ONIndex6M,I181,TRUE,_xll.ohTrigger(RecalcTrigger,Trigger6M)),NA())</f>
        <v>1.1219944962954642E-2</v>
      </c>
      <c r="P181" s="52">
        <f>IFERROR(_xll.qlIndexFixing(Index1Y,$H181,TRUE,_xll.ohTrigger(RecalcTrigger,Trigger1Y)),NA())</f>
        <v>1.2960590473766251E-2</v>
      </c>
      <c r="Q181" s="52">
        <f>IFERROR(_xll.qlIndexFixing(ONIndex1Y,I181,TRUE,_xll.ohTrigger(RecalcTrigger,Trigger1Y)),NA())</f>
        <v>1.2920399428510976E-2</v>
      </c>
    </row>
    <row r="182" spans="2:17" x14ac:dyDescent="0.2">
      <c r="B182" s="46" t="s">
        <v>20</v>
      </c>
      <c r="D182" s="49">
        <f>_xll.qlCalendarAdvance(LocalCalendar,$D181,B182,"f",FALSE)</f>
        <v>42831</v>
      </c>
      <c r="E182" s="49">
        <f>_xll.qlInterestRateIndexValueDate(IndexON,D182)</f>
        <v>42831</v>
      </c>
      <c r="F182" s="52">
        <f>IFERROR(_xll.qlIndexFixing(IndexON,D182,TRUE,_xll.ohTrigger(RecalcTrigger,TriggerON)),NA())</f>
        <v>5.4395379206528816E-3</v>
      </c>
      <c r="H182" s="49">
        <f>_xll.qlCalendarAdvance(IborCalendar,$H181,B182,"f",FALSE)</f>
        <v>42825</v>
      </c>
      <c r="I182" s="49">
        <f>_xll.qlInterestRateIndexValueDate(Index1M,$H182)</f>
        <v>42829</v>
      </c>
      <c r="J182" s="52">
        <f>IFERROR(_xll.qlIndexFixing(Index1M,$H182,TRUE,_xll.ohTrigger(RecalcTrigger,Trigger1M)),NA())</f>
        <v>6.9607323261546838E-3</v>
      </c>
      <c r="K182" s="52">
        <f>IFERROR(_xll.qlIndexFixing(ONIndex1M,I182,TRUE,_xll.ohTrigger(RecalcTrigger,Trigger1M)),NA())</f>
        <v>6.9106380103178822E-3</v>
      </c>
      <c r="L182" s="52">
        <f>IFERROR(_xll.qlIndexFixing(Index3M,H182,TRUE,_xll.ohTrigger(RecalcTrigger,Trigger3M)),NA())</f>
        <v>9.082253898008286E-3</v>
      </c>
      <c r="M182" s="52">
        <f>IFERROR(_xll.qlIndexFixing(ONIndex3M,I182,TRUE,_xll.ohTrigger(RecalcTrigger,Trigger3M)),NA())</f>
        <v>8.9231843327919336E-3</v>
      </c>
      <c r="N182" s="52">
        <f>IFERROR(_xll.qlIndexFixing(Index6M,$H182,TRUE,_xll.ohTrigger(RecalcTrigger,Trigger6M)),NA())</f>
        <v>1.162161960519242E-2</v>
      </c>
      <c r="O182" s="52">
        <f>IFERROR(_xll.qlIndexFixing(ONIndex6M,I182,TRUE,_xll.ohTrigger(RecalcTrigger,Trigger6M)),NA())</f>
        <v>1.1246815906824636E-2</v>
      </c>
      <c r="P182" s="52">
        <f>IFERROR(_xll.qlIndexFixing(Index1Y,$H182,TRUE,_xll.ohTrigger(RecalcTrigger,Trigger1Y)),NA())</f>
        <v>1.2967785810078118E-2</v>
      </c>
      <c r="Q182" s="52">
        <f>IFERROR(_xll.qlIndexFixing(ONIndex1Y,I182,TRUE,_xll.ohTrigger(RecalcTrigger,Trigger1Y)),NA())</f>
        <v>1.2909425723526269E-2</v>
      </c>
    </row>
    <row r="183" spans="2:17" x14ac:dyDescent="0.2">
      <c r="B183" s="46" t="s">
        <v>20</v>
      </c>
      <c r="D183" s="49">
        <f>_xll.qlCalendarAdvance(LocalCalendar,$D182,B183,"f",FALSE)</f>
        <v>42832</v>
      </c>
      <c r="E183" s="49">
        <f>_xll.qlInterestRateIndexValueDate(IndexON,D183)</f>
        <v>42832</v>
      </c>
      <c r="F183" s="52">
        <f>IFERROR(_xll.qlIndexFixing(IndexON,D183,TRUE,_xll.ohTrigger(RecalcTrigger,TriggerON)),NA())</f>
        <v>5.4486856888225077E-3</v>
      </c>
      <c r="H183" s="49">
        <f>_xll.qlCalendarAdvance(IborCalendar,$H182,B183,"f",FALSE)</f>
        <v>42828</v>
      </c>
      <c r="I183" s="49">
        <f>_xll.qlInterestRateIndexValueDate(Index1M,$H183)</f>
        <v>42830</v>
      </c>
      <c r="J183" s="52">
        <f>IFERROR(_xll.qlIndexFixing(Index1M,$H183,TRUE,_xll.ohTrigger(RecalcTrigger,Trigger1M)),NA())</f>
        <v>6.963932582294774E-3</v>
      </c>
      <c r="K183" s="52">
        <f>IFERROR(_xll.qlIndexFixing(ONIndex1M,I183,TRUE,_xll.ohTrigger(RecalcTrigger,Trigger1M)),NA())</f>
        <v>6.9143504031909941E-3</v>
      </c>
      <c r="L183" s="52">
        <f>IFERROR(_xll.qlIndexFixing(Index3M,H183,TRUE,_xll.ohTrigger(RecalcTrigger,Trigger3M)),NA())</f>
        <v>9.0837767590580386E-3</v>
      </c>
      <c r="M183" s="52">
        <f>IFERROR(_xll.qlIndexFixing(ONIndex3M,I183,TRUE,_xll.ohTrigger(RecalcTrigger,Trigger3M)),NA())</f>
        <v>8.9257082823213096E-3</v>
      </c>
      <c r="N183" s="52">
        <f>IFERROR(_xll.qlIndexFixing(Index6M,$H183,TRUE,_xll.ohTrigger(RecalcTrigger,Trigger6M)),NA())</f>
        <v>1.162461146022936E-2</v>
      </c>
      <c r="O183" s="52">
        <f>IFERROR(_xll.qlIndexFixing(ONIndex6M,I183,TRUE,_xll.ohTrigger(RecalcTrigger,Trigger6M)),NA())</f>
        <v>1.1272721267001629E-2</v>
      </c>
      <c r="P183" s="52">
        <f>IFERROR(_xll.qlIndexFixing(Index1Y,$H183,TRUE,_xll.ohTrigger(RecalcTrigger,Trigger1Y)),NA())</f>
        <v>1.2975268145506622E-2</v>
      </c>
      <c r="Q183" s="52">
        <f>IFERROR(_xll.qlIndexFixing(ONIndex1Y,I183,TRUE,_xll.ohTrigger(RecalcTrigger,Trigger1Y)),NA())</f>
        <v>1.2898395814060493E-2</v>
      </c>
    </row>
    <row r="184" spans="2:17" x14ac:dyDescent="0.2">
      <c r="B184" s="46" t="s">
        <v>20</v>
      </c>
      <c r="D184" s="49">
        <f>_xll.qlCalendarAdvance(LocalCalendar,$D183,B184,"f",FALSE)</f>
        <v>42835</v>
      </c>
      <c r="E184" s="49">
        <f>_xll.qlInterestRateIndexValueDate(IndexON,D184)</f>
        <v>42835</v>
      </c>
      <c r="F184" s="52">
        <f>IFERROR(_xll.qlIndexFixing(IndexON,D184,TRUE,_xll.ohTrigger(RecalcTrigger,TriggerON)),NA())</f>
        <v>5.4572219398618671E-3</v>
      </c>
      <c r="H184" s="49">
        <f>_xll.qlCalendarAdvance(IborCalendar,$H183,B184,"f",FALSE)</f>
        <v>42829</v>
      </c>
      <c r="I184" s="49">
        <f>_xll.qlInterestRateIndexValueDate(Index1M,$H184)</f>
        <v>42831</v>
      </c>
      <c r="J184" s="52">
        <f>IFERROR(_xll.qlIndexFixing(Index1M,$H184,TRUE,_xll.ohTrigger(RecalcTrigger,Trigger1M)),NA())</f>
        <v>6.9703458459460799E-3</v>
      </c>
      <c r="K184" s="52">
        <f>IFERROR(_xll.qlIndexFixing(ONIndex1M,I184,TRUE,_xll.ohTrigger(RecalcTrigger,Trigger1M)),NA())</f>
        <v>6.9180176342698019E-3</v>
      </c>
      <c r="L184" s="52">
        <f>IFERROR(_xll.qlIndexFixing(Index3M,H184,TRUE,_xll.ohTrigger(RecalcTrigger,Trigger3M)),NA())</f>
        <v>9.087408677132456E-3</v>
      </c>
      <c r="M184" s="52">
        <f>IFERROR(_xll.qlIndexFixing(ONIndex3M,I184,TRUE,_xll.ohTrigger(RecalcTrigger,Trigger3M)),NA())</f>
        <v>8.9282572419246975E-3</v>
      </c>
      <c r="N184" s="52">
        <f>IFERROR(_xll.qlIndexFixing(Index6M,$H184,TRUE,_xll.ohTrigger(RecalcTrigger,Trigger6M)),NA())</f>
        <v>1.1627586080828161E-2</v>
      </c>
      <c r="O184" s="52">
        <f>IFERROR(_xll.qlIndexFixing(ONIndex6M,I184,TRUE,_xll.ohTrigger(RecalcTrigger,Trigger6M)),NA())</f>
        <v>1.129766104324581E-2</v>
      </c>
      <c r="P184" s="52">
        <f>IFERROR(_xll.qlIndexFixing(Index1Y,$H184,TRUE,_xll.ohTrigger(RecalcTrigger,Trigger1Y)),NA())</f>
        <v>1.29830435225789E-2</v>
      </c>
      <c r="Q184" s="52">
        <f>IFERROR(_xll.qlIndexFixing(ONIndex1Y,I184,TRUE,_xll.ohTrigger(RecalcTrigger,Trigger1Y)),NA())</f>
        <v>1.2887309699953775E-2</v>
      </c>
    </row>
    <row r="185" spans="2:17" x14ac:dyDescent="0.2">
      <c r="B185" s="46" t="s">
        <v>20</v>
      </c>
      <c r="D185" s="49">
        <f>_xll.qlCalendarAdvance(LocalCalendar,$D184,B185,"f",FALSE)</f>
        <v>42836</v>
      </c>
      <c r="E185" s="49">
        <f>_xll.qlInterestRateIndexValueDate(IndexON,D185)</f>
        <v>42836</v>
      </c>
      <c r="F185" s="52">
        <f>IFERROR(_xll.qlIndexFixing(IndexON,D185,TRUE,_xll.ohTrigger(RecalcTrigger,TriggerON)),NA())</f>
        <v>5.4613080043885986E-3</v>
      </c>
      <c r="H185" s="49">
        <f>_xll.qlCalendarAdvance(IborCalendar,$H184,B185,"f",FALSE)</f>
        <v>42830</v>
      </c>
      <c r="I185" s="49">
        <f>_xll.qlInterestRateIndexValueDate(Index1M,$H185)</f>
        <v>42832</v>
      </c>
      <c r="J185" s="52">
        <f>IFERROR(_xll.qlIndexFixing(Index1M,$H185,TRUE,_xll.ohTrigger(RecalcTrigger,Trigger1M)),NA())</f>
        <v>6.9718998757564796E-3</v>
      </c>
      <c r="K185" s="52">
        <f>IFERROR(_xll.qlIndexFixing(ONIndex1M,I185,TRUE,_xll.ohTrigger(RecalcTrigger,Trigger1M)),NA())</f>
        <v>6.9253347758557737E-3</v>
      </c>
      <c r="L185" s="52">
        <f>IFERROR(_xll.qlIndexFixing(Index3M,H185,TRUE,_xll.ohTrigger(RecalcTrigger,Trigger3M)),NA())</f>
        <v>9.0910605854589675E-3</v>
      </c>
      <c r="M185" s="52">
        <f>IFERROR(_xll.qlIndexFixing(ONIndex3M,I185,TRUE,_xll.ohTrigger(RecalcTrigger,Trigger3M)),NA())</f>
        <v>8.9336602138878618E-3</v>
      </c>
      <c r="N185" s="52">
        <f>IFERROR(_xll.qlIndexFixing(Index6M,$H185,TRUE,_xll.ohTrigger(RecalcTrigger,Trigger6M)),NA())</f>
        <v>1.1635674066689437E-2</v>
      </c>
      <c r="O185" s="52">
        <f>IFERROR(_xll.qlIndexFixing(ONIndex6M,I185,TRUE,_xll.ohTrigger(RecalcTrigger,Trigger6M)),NA())</f>
        <v>1.1344679467439889E-2</v>
      </c>
      <c r="P185" s="52">
        <f>IFERROR(_xll.qlIndexFixing(Index1Y,$H185,TRUE,_xll.ohTrigger(RecalcTrigger,Trigger1Y)),NA())</f>
        <v>1.3008364689786165E-2</v>
      </c>
      <c r="Q185" s="52">
        <f>IFERROR(_xll.qlIndexFixing(ONIndex1Y,I185,TRUE,_xll.ohTrigger(RecalcTrigger,Trigger1Y)),NA())</f>
        <v>1.2865409870137512E-2</v>
      </c>
    </row>
    <row r="186" spans="2:17" x14ac:dyDescent="0.2">
      <c r="B186" s="46" t="s">
        <v>20</v>
      </c>
      <c r="D186" s="49">
        <f>_xll.qlCalendarAdvance(LocalCalendar,$D185,B186,"f",FALSE)</f>
        <v>42837</v>
      </c>
      <c r="E186" s="49">
        <f>_xll.qlInterestRateIndexValueDate(IndexON,D186)</f>
        <v>42837</v>
      </c>
      <c r="F186" s="52">
        <f>IFERROR(_xll.qlIndexFixing(IndexON,D186,TRUE,_xll.ohTrigger(RecalcTrigger,TriggerON)),NA())</f>
        <v>5.4652600928850603E-3</v>
      </c>
      <c r="H186" s="49">
        <f>_xll.qlCalendarAdvance(IborCalendar,$H185,B186,"f",FALSE)</f>
        <v>42831</v>
      </c>
      <c r="I186" s="49">
        <f>_xll.qlInterestRateIndexValueDate(Index1M,$H186)</f>
        <v>42835</v>
      </c>
      <c r="J186" s="52">
        <f>IFERROR(_xll.qlIndexFixing(Index1M,$H186,TRUE,_xll.ohTrigger(RecalcTrigger,Trigger1M)),NA())</f>
        <v>6.9797288890720566E-3</v>
      </c>
      <c r="K186" s="52">
        <f>IFERROR(_xll.qlIndexFixing(ONIndex1M,I186,TRUE,_xll.ohTrigger(RecalcTrigger,Trigger1M)),NA())</f>
        <v>6.9322349408018624E-3</v>
      </c>
      <c r="L186" s="52">
        <f>IFERROR(_xll.qlIndexFixing(Index3M,H186,TRUE,_xll.ohTrigger(RecalcTrigger,Trigger3M)),NA())</f>
        <v>9.1021338334794661E-3</v>
      </c>
      <c r="M186" s="52">
        <f>IFERROR(_xll.qlIndexFixing(ONIndex3M,I186,TRUE,_xll.ohTrigger(RecalcTrigger,Trigger3M)),NA())</f>
        <v>8.9387031805188144E-3</v>
      </c>
      <c r="N186" s="52">
        <f>IFERROR(_xll.qlIndexFixing(Index6M,$H186,TRUE,_xll.ohTrigger(RecalcTrigger,Trigger6M)),NA())</f>
        <v>1.1639344098055997E-2</v>
      </c>
      <c r="O186" s="52">
        <f>IFERROR(_xll.qlIndexFixing(ONIndex6M,I186,TRUE,_xll.ohTrigger(RecalcTrigger,Trigger6M)),NA())</f>
        <v>1.1387764305457182E-2</v>
      </c>
      <c r="P186" s="52">
        <f>IFERROR(_xll.qlIndexFixing(Index1Y,$H186,TRUE,_xll.ohTrigger(RecalcTrigger,Trigger1Y)),NA())</f>
        <v>1.3017196313702076E-2</v>
      </c>
      <c r="Q186" s="52">
        <f>IFERROR(_xll.qlIndexFixing(ONIndex1Y,I186,TRUE,_xll.ohTrigger(RecalcTrigger,Trigger1Y)),NA())</f>
        <v>1.2842403198076724E-2</v>
      </c>
    </row>
    <row r="187" spans="2:17" x14ac:dyDescent="0.2">
      <c r="B187" s="46" t="s">
        <v>20</v>
      </c>
      <c r="D187" s="49">
        <f>_xll.qlCalendarAdvance(LocalCalendar,$D186,B187,"f",FALSE)</f>
        <v>42838</v>
      </c>
      <c r="E187" s="49">
        <f>_xll.qlInterestRateIndexValueDate(IndexON,D187)</f>
        <v>42838</v>
      </c>
      <c r="F187" s="52">
        <f>IFERROR(_xll.qlIndexFixing(IndexON,D187,TRUE,_xll.ohTrigger(RecalcTrigger,TriggerON)),NA())</f>
        <v>5.4690782051114439E-3</v>
      </c>
      <c r="H187" s="49">
        <f>_xll.qlCalendarAdvance(IborCalendar,$H186,B187,"f",FALSE)</f>
        <v>42832</v>
      </c>
      <c r="I187" s="49">
        <f>_xll.qlInterestRateIndexValueDate(Index1M,$H187)</f>
        <v>42836</v>
      </c>
      <c r="J187" s="52">
        <f>IFERROR(_xll.qlIndexFixing(Index1M,$H187,TRUE,_xll.ohTrigger(RecalcTrigger,Trigger1M)),NA())</f>
        <v>6.9828650461101205E-3</v>
      </c>
      <c r="K187" s="52">
        <f>IFERROR(_xll.qlIndexFixing(ONIndex1M,I187,TRUE,_xll.ohTrigger(RecalcTrigger,Trigger1M)),NA())</f>
        <v>6.935676363069021E-3</v>
      </c>
      <c r="L187" s="52">
        <f>IFERROR(_xll.qlIndexFixing(Index3M,H187,TRUE,_xll.ohTrigger(RecalcTrigger,Trigger3M)),NA())</f>
        <v>9.1058632843383711E-3</v>
      </c>
      <c r="M187" s="52">
        <f>IFERROR(_xll.qlIndexFixing(ONIndex3M,I187,TRUE,_xll.ohTrigger(RecalcTrigger,Trigger3M)),NA())</f>
        <v>8.9413771903323891E-3</v>
      </c>
      <c r="N187" s="52">
        <f>IFERROR(_xll.qlIndexFixing(Index6M,$H187,TRUE,_xll.ohTrigger(RecalcTrigger,Trigger6M)),NA())</f>
        <v>1.1642256455957942E-2</v>
      </c>
      <c r="O187" s="52">
        <f>IFERROR(_xll.qlIndexFixing(ONIndex6M,I187,TRUE,_xll.ohTrigger(RecalcTrigger,Trigger6M)),NA())</f>
        <v>1.1407876159319486E-2</v>
      </c>
      <c r="P187" s="52">
        <f>IFERROR(_xll.qlIndexFixing(Index1Y,$H187,TRUE,_xll.ohTrigger(RecalcTrigger,Trigger1Y)),NA())</f>
        <v>1.3026527553009455E-2</v>
      </c>
      <c r="Q187" s="52">
        <f>IFERROR(_xll.qlIndexFixing(ONIndex1Y,I187,TRUE,_xll.ohTrigger(RecalcTrigger,Trigger1Y)),NA())</f>
        <v>1.2831036061244916E-2</v>
      </c>
    </row>
    <row r="188" spans="2:17" x14ac:dyDescent="0.2">
      <c r="B188" s="46" t="s">
        <v>20</v>
      </c>
      <c r="D188" s="49">
        <f>_xll.qlCalendarAdvance(LocalCalendar,$D187,B188,"f",FALSE)</f>
        <v>42839</v>
      </c>
      <c r="E188" s="49">
        <f>_xll.qlInterestRateIndexValueDate(IndexON,D188)</f>
        <v>42839</v>
      </c>
      <c r="F188" s="52">
        <f>IFERROR(_xll.qlIndexFixing(IndexON,D188,TRUE,_xll.ohTrigger(RecalcTrigger,TriggerON)),NA())</f>
        <v>5.4763511472533111E-3</v>
      </c>
      <c r="H188" s="49">
        <f>_xll.qlCalendarAdvance(IborCalendar,$H187,B188,"f",FALSE)</f>
        <v>42835</v>
      </c>
      <c r="I188" s="49">
        <f>_xll.qlInterestRateIndexValueDate(Index1M,$H188)</f>
        <v>42837</v>
      </c>
      <c r="J188" s="52">
        <f>IFERROR(_xll.qlIndexFixing(Index1M,$H188,TRUE,_xll.ohTrigger(RecalcTrigger,Trigger1M)),NA())</f>
        <v>6.9859994652103907E-3</v>
      </c>
      <c r="K188" s="52">
        <f>IFERROR(_xll.qlIndexFixing(ONIndex1M,I188,TRUE,_xll.ohTrigger(RecalcTrigger,Trigger1M)),NA())</f>
        <v>6.9390726234619393E-3</v>
      </c>
      <c r="L188" s="52">
        <f>IFERROR(_xll.qlIndexFixing(Index3M,H188,TRUE,_xll.ohTrigger(RecalcTrigger,Trigger3M)),NA())</f>
        <v>9.1096115162091866E-3</v>
      </c>
      <c r="M188" s="52">
        <f>IFERROR(_xll.qlIndexFixing(ONIndex3M,I188,TRUE,_xll.ohTrigger(RecalcTrigger,Trigger3M)),NA())</f>
        <v>8.9440762100601034E-3</v>
      </c>
      <c r="N188" s="52">
        <f>IFERROR(_xll.qlIndexFixing(Index6M,$H188,TRUE,_xll.ohTrigger(RecalcTrigger,Trigger6M)),NA())</f>
        <v>1.1645161143287076E-2</v>
      </c>
      <c r="O188" s="52">
        <f>IFERROR(_xll.qlIndexFixing(ONIndex6M,I188,TRUE,_xll.ohTrigger(RecalcTrigger,Trigger6M)),NA())</f>
        <v>1.1427022428289746E-2</v>
      </c>
      <c r="P188" s="52">
        <f>IFERROR(_xll.qlIndexFixing(Index1Y,$H188,TRUE,_xll.ohTrigger(RecalcTrigger,Trigger1Y)),NA())</f>
        <v>1.303618809904754E-2</v>
      </c>
      <c r="Q188" s="52">
        <f>IFERROR(_xll.qlIndexFixing(ONIndex1Y,I188,TRUE,_xll.ohTrigger(RecalcTrigger,Trigger1Y)),NA())</f>
        <v>1.2819612719852103E-2</v>
      </c>
    </row>
    <row r="189" spans="2:17" x14ac:dyDescent="0.2">
      <c r="B189" s="46" t="s">
        <v>20</v>
      </c>
      <c r="D189" s="49">
        <f>_xll.qlCalendarAdvance(LocalCalendar,$D188,B189,"f",FALSE)</f>
        <v>42842</v>
      </c>
      <c r="E189" s="49">
        <f>_xll.qlInterestRateIndexValueDate(IndexON,D189)</f>
        <v>42842</v>
      </c>
      <c r="F189" s="52">
        <f>IFERROR(_xll.qlIndexFixing(IndexON,D189,TRUE,_xll.ohTrigger(RecalcTrigger,TriggerON)),NA())</f>
        <v>5.4830108930747912E-3</v>
      </c>
      <c r="H189" s="49">
        <f>_xll.qlCalendarAdvance(IborCalendar,$H188,B189,"f",FALSE)</f>
        <v>42836</v>
      </c>
      <c r="I189" s="49">
        <f>_xll.qlInterestRateIndexValueDate(Index1M,$H189)</f>
        <v>42838</v>
      </c>
      <c r="J189" s="52">
        <f>IFERROR(_xll.qlIndexFixing(Index1M,$H189,TRUE,_xll.ohTrigger(RecalcTrigger,Trigger1M)),NA())</f>
        <v>6.9924662221418354E-3</v>
      </c>
      <c r="K189" s="52">
        <f>IFERROR(_xll.qlIndexFixing(ONIndex1M,I189,TRUE,_xll.ohTrigger(RecalcTrigger,Trigger1M)),NA())</f>
        <v>6.9492135431659108E-3</v>
      </c>
      <c r="L189" s="52">
        <f>IFERROR(_xll.qlIndexFixing(Index3M,H189,TRUE,_xll.ohTrigger(RecalcTrigger,Trigger3M)),NA())</f>
        <v>9.1133782872405387E-3</v>
      </c>
      <c r="M189" s="52">
        <f>IFERROR(_xll.qlIndexFixing(ONIndex3M,I189,TRUE,_xll.ohTrigger(RecalcTrigger,Trigger3M)),NA())</f>
        <v>8.9527935982314233E-3</v>
      </c>
      <c r="N189" s="52">
        <f>IFERROR(_xll.qlIndexFixing(Index6M,$H189,TRUE,_xll.ohTrigger(RecalcTrigger,Trigger6M)),NA())</f>
        <v>1.1648059754053568E-2</v>
      </c>
      <c r="O189" s="52">
        <f>IFERROR(_xll.qlIndexFixing(ONIndex6M,I189,TRUE,_xll.ohTrigger(RecalcTrigger,Trigger6M)),NA())</f>
        <v>1.1478434036428453E-2</v>
      </c>
      <c r="P189" s="52">
        <f>IFERROR(_xll.qlIndexFixing(Index1Y,$H189,TRUE,_xll.ohTrigger(RecalcTrigger,Trigger1Y)),NA())</f>
        <v>1.3046183997827584E-2</v>
      </c>
      <c r="Q189" s="52">
        <f>IFERROR(_xll.qlIndexFixing(ONIndex1Y,I189,TRUE,_xll.ohTrigger(RecalcTrigger,Trigger1Y)),NA())</f>
        <v>1.2785857378929677E-2</v>
      </c>
    </row>
    <row r="190" spans="2:17" x14ac:dyDescent="0.2">
      <c r="B190" s="46" t="s">
        <v>20</v>
      </c>
      <c r="D190" s="49">
        <f>_xll.qlCalendarAdvance(LocalCalendar,$D189,B190,"f",FALSE)</f>
        <v>42843</v>
      </c>
      <c r="E190" s="49">
        <f>_xll.qlInterestRateIndexValueDate(IndexON,D190)</f>
        <v>42843</v>
      </c>
      <c r="F190" s="52">
        <f>IFERROR(_xll.qlIndexFixing(IndexON,D190,TRUE,_xll.ohTrigger(RecalcTrigger,TriggerON)),NA())</f>
        <v>5.4861591246702091E-3</v>
      </c>
      <c r="H190" s="49">
        <f>_xll.qlCalendarAdvance(IborCalendar,$H189,B190,"f",FALSE)</f>
        <v>42837</v>
      </c>
      <c r="I190" s="49">
        <f>_xll.qlInterestRateIndexValueDate(Index1M,$H190)</f>
        <v>42843</v>
      </c>
      <c r="J190" s="52">
        <f>IFERROR(_xll.qlIndexFixing(Index1M,$H190,TRUE,_xll.ohTrigger(RecalcTrigger,Trigger1M)),NA())</f>
        <v>7.0049126076812129E-3</v>
      </c>
      <c r="K190" s="52">
        <f>IFERROR(_xll.qlIndexFixing(ONIndex1M,I190,TRUE,_xll.ohTrigger(RecalcTrigger,Trigger1M)),NA())</f>
        <v>6.9585017885387401E-3</v>
      </c>
      <c r="L190" s="52">
        <f>IFERROR(_xll.qlIndexFixing(Index3M,H190,TRUE,_xll.ohTrigger(RecalcTrigger,Trigger3M)),NA())</f>
        <v>9.1324817650142789E-3</v>
      </c>
      <c r="M190" s="52">
        <f>IFERROR(_xll.qlIndexFixing(ONIndex3M,I190,TRUE,_xll.ohTrigger(RecalcTrigger,Trigger3M)),NA())</f>
        <v>8.9607955396608929E-3</v>
      </c>
      <c r="N190" s="52">
        <f>IFERROR(_xll.qlIndexFixing(Index6M,$H190,TRUE,_xll.ohTrigger(RecalcTrigger,Trigger6M)),NA())</f>
        <v>1.166251745049339E-2</v>
      </c>
      <c r="O190" s="52">
        <f>IFERROR(_xll.qlIndexFixing(ONIndex6M,I190,TRUE,_xll.ohTrigger(RecalcTrigger,Trigger6M)),NA())</f>
        <v>1.1521622748826843E-2</v>
      </c>
      <c r="P190" s="52">
        <f>IFERROR(_xll.qlIndexFixing(Index1Y,$H190,TRUE,_xll.ohTrigger(RecalcTrigger,Trigger1Y)),NA())</f>
        <v>1.3101405434646114E-2</v>
      </c>
      <c r="Q190" s="52">
        <f>IFERROR(_xll.qlIndexFixing(ONIndex1Y,I190,TRUE,_xll.ohTrigger(RecalcTrigger,Trigger1Y)),NA())</f>
        <v>1.2749892376833216E-2</v>
      </c>
    </row>
    <row r="191" spans="2:17" x14ac:dyDescent="0.2">
      <c r="B191" s="46" t="s">
        <v>20</v>
      </c>
      <c r="D191" s="49">
        <f>_xll.qlCalendarAdvance(LocalCalendar,$D190,B191,"f",FALSE)</f>
        <v>42844</v>
      </c>
      <c r="E191" s="49">
        <f>_xll.qlInterestRateIndexValueDate(IndexON,D191)</f>
        <v>42844</v>
      </c>
      <c r="F191" s="52">
        <f>IFERROR(_xll.qlIndexFixing(IndexON,D191,TRUE,_xll.ohTrigger(RecalcTrigger,TriggerON)),NA())</f>
        <v>5.489173380155421E-3</v>
      </c>
      <c r="H191" s="49">
        <f>_xll.qlCalendarAdvance(IborCalendar,$H190,B191,"f",FALSE)</f>
        <v>42838</v>
      </c>
      <c r="I191" s="49">
        <f>_xll.qlInterestRateIndexValueDate(Index1M,$H191)</f>
        <v>42844</v>
      </c>
      <c r="J191" s="52">
        <f>IFERROR(_xll.qlIndexFixing(Index1M,$H191,TRUE,_xll.ohTrigger(RecalcTrigger,Trigger1M)),NA())</f>
        <v>7.0081064235489876E-3</v>
      </c>
      <c r="K191" s="52">
        <f>IFERROR(_xll.qlIndexFixing(ONIndex1M,I191,TRUE,_xll.ohTrigger(RecalcTrigger,Trigger1M)),NA())</f>
        <v>6.9615819165314008E-3</v>
      </c>
      <c r="L191" s="52">
        <f>IFERROR(_xll.qlIndexFixing(Index3M,H191,TRUE,_xll.ohTrigger(RecalcTrigger,Trigger3M)),NA())</f>
        <v>9.1363546921229659E-3</v>
      </c>
      <c r="M191" s="52">
        <f>IFERROR(_xll.qlIndexFixing(ONIndex3M,I191,TRUE,_xll.ohTrigger(RecalcTrigger,Trigger3M)),NA())</f>
        <v>8.9636696296668816E-3</v>
      </c>
      <c r="N191" s="52">
        <f>IFERROR(_xll.qlIndexFixing(Index6M,$H191,TRUE,_xll.ohTrigger(RecalcTrigger,Trigger6M)),NA())</f>
        <v>1.1665413076641429E-2</v>
      </c>
      <c r="O191" s="52">
        <f>IFERROR(_xll.qlIndexFixing(ONIndex6M,I191,TRUE,_xll.ohTrigger(RecalcTrigger,Trigger6M)),NA())</f>
        <v>1.153400991891651E-2</v>
      </c>
      <c r="P191" s="52">
        <f>IFERROR(_xll.qlIndexFixing(Index1Y,$H191,TRUE,_xll.ohTrigger(RecalcTrigger,Trigger1Y)),NA())</f>
        <v>1.3113540449762715E-2</v>
      </c>
      <c r="Q191" s="52">
        <f>IFERROR(_xll.qlIndexFixing(ONIndex1Y,I191,TRUE,_xll.ohTrigger(RecalcTrigger,Trigger1Y)),NA())</f>
        <v>1.273807560383311E-2</v>
      </c>
    </row>
    <row r="192" spans="2:17" x14ac:dyDescent="0.2">
      <c r="B192" s="46" t="s">
        <v>20</v>
      </c>
      <c r="D192" s="49">
        <f>_xll.qlCalendarAdvance(LocalCalendar,$D191,B192,"f",FALSE)</f>
        <v>42845</v>
      </c>
      <c r="E192" s="49">
        <f>_xll.qlInterestRateIndexValueDate(IndexON,D192)</f>
        <v>42845</v>
      </c>
      <c r="F192" s="52">
        <f>IFERROR(_xll.qlIndexFixing(IndexON,D192,TRUE,_xll.ohTrigger(RecalcTrigger,TriggerON)),NA())</f>
        <v>5.492053659530427E-3</v>
      </c>
      <c r="H192" s="49">
        <f>_xll.qlCalendarAdvance(IborCalendar,$H191,B192,"f",FALSE)</f>
        <v>42843</v>
      </c>
      <c r="I192" s="49">
        <f>_xll.qlInterestRateIndexValueDate(Index1M,$H192)</f>
        <v>42845</v>
      </c>
      <c r="J192" s="52">
        <f>IFERROR(_xll.qlIndexFixing(Index1M,$H192,TRUE,_xll.ohTrigger(RecalcTrigger,Trigger1M)),NA())</f>
        <v>7.0148380191017989E-3</v>
      </c>
      <c r="K192" s="52">
        <f>IFERROR(_xll.qlIndexFixing(ONIndex1M,I192,TRUE,_xll.ohTrigger(RecalcTrigger,Trigger1M)),NA())</f>
        <v>6.9646168826498212E-3</v>
      </c>
      <c r="L192" s="52">
        <f>IFERROR(_xll.qlIndexFixing(Index3M,H192,TRUE,_xll.ohTrigger(RecalcTrigger,Trigger3M)),NA())</f>
        <v>9.1402444654220295E-3</v>
      </c>
      <c r="M192" s="52">
        <f>IFERROR(_xll.qlIndexFixing(ONIndex3M,I192,TRUE,_xll.ohTrigger(RecalcTrigger,Trigger3M)),NA())</f>
        <v>8.9665687298268182E-3</v>
      </c>
      <c r="N192" s="52">
        <f>IFERROR(_xll.qlIndexFixing(Index6M,$H192,TRUE,_xll.ohTrigger(RecalcTrigger,Trigger6M)),NA())</f>
        <v>1.1668313784565341E-2</v>
      </c>
      <c r="O192" s="52">
        <f>IFERROR(_xll.qlIndexFixing(ONIndex6M,I192,TRUE,_xll.ohTrigger(RecalcTrigger,Trigger6M)),NA())</f>
        <v>1.1545431502995029E-2</v>
      </c>
      <c r="P192" s="52">
        <f>IFERROR(_xll.qlIndexFixing(Index1Y,$H192,TRUE,_xll.ohTrigger(RecalcTrigger,Trigger1Y)),NA())</f>
        <v>1.3126053156971055E-2</v>
      </c>
      <c r="Q192" s="52">
        <f>IFERROR(_xll.qlIndexFixing(ONIndex1Y,I192,TRUE,_xll.ohTrigger(RecalcTrigger,Trigger1Y)),NA())</f>
        <v>1.2726202626351935E-2</v>
      </c>
    </row>
    <row r="193" spans="2:17" x14ac:dyDescent="0.2">
      <c r="B193" s="46" t="s">
        <v>20</v>
      </c>
      <c r="D193" s="49">
        <f>_xll.qlCalendarAdvance(LocalCalendar,$D192,B193,"f",FALSE)</f>
        <v>42846</v>
      </c>
      <c r="E193" s="49">
        <f>_xll.qlInterestRateIndexValueDate(IndexON,D193)</f>
        <v>42846</v>
      </c>
      <c r="F193" s="52">
        <f>IFERROR(_xll.qlIndexFixing(IndexON,D193,TRUE,_xll.ohTrigger(RecalcTrigger,TriggerON)),NA())</f>
        <v>5.4974515788686062E-3</v>
      </c>
      <c r="H193" s="49">
        <f>_xll.qlCalendarAdvance(IborCalendar,$H192,B193,"f",FALSE)</f>
        <v>42844</v>
      </c>
      <c r="I193" s="49">
        <f>_xll.qlInterestRateIndexValueDate(Index1M,$H193)</f>
        <v>42846</v>
      </c>
      <c r="J193" s="52">
        <f>IFERROR(_xll.qlIndexFixing(Index1M,$H193,TRUE,_xll.ohTrigger(RecalcTrigger,Trigger1M)),NA())</f>
        <v>7.0163223168807597E-3</v>
      </c>
      <c r="K193" s="52">
        <f>IFERROR(_xll.qlIndexFixing(ONIndex1M,I193,TRUE,_xll.ohTrigger(RecalcTrigger,Trigger1M)),NA())</f>
        <v>6.9706712442219043E-3</v>
      </c>
      <c r="L193" s="52">
        <f>IFERROR(_xll.qlIndexFixing(Index3M,H193,TRUE,_xll.ohTrigger(RecalcTrigger,Trigger3M)),NA())</f>
        <v>9.1441508430574608E-3</v>
      </c>
      <c r="M193" s="52">
        <f>IFERROR(_xll.qlIndexFixing(ONIndex3M,I193,TRUE,_xll.ohTrigger(RecalcTrigger,Trigger3M)),NA())</f>
        <v>8.9726739232975916E-3</v>
      </c>
      <c r="N193" s="52">
        <f>IFERROR(_xll.qlIndexFixing(Index6M,$H193,TRUE,_xll.ohTrigger(RecalcTrigger,Trigger6M)),NA())</f>
        <v>1.1676547519984867E-2</v>
      </c>
      <c r="O193" s="52">
        <f>IFERROR(_xll.qlIndexFixing(ONIndex6M,I193,TRUE,_xll.ohTrigger(RecalcTrigger,Trigger6M)),NA())</f>
        <v>1.1565427583839494E-2</v>
      </c>
      <c r="P193" s="52">
        <f>IFERROR(_xll.qlIndexFixing(Index1Y,$H193,TRUE,_xll.ohTrigger(RecalcTrigger,Trigger1Y)),NA())</f>
        <v>1.3164349718748898E-2</v>
      </c>
      <c r="Q193" s="52">
        <f>IFERROR(_xll.qlIndexFixing(ONIndex1Y,I193,TRUE,_xll.ohTrigger(RecalcTrigger,Trigger1Y)),NA())</f>
        <v>1.2702717516228645E-2</v>
      </c>
    </row>
    <row r="194" spans="2:17" x14ac:dyDescent="0.2">
      <c r="B194" s="46" t="s">
        <v>20</v>
      </c>
      <c r="D194" s="49">
        <f>_xll.qlCalendarAdvance(LocalCalendar,$D193,B194,"f",FALSE)</f>
        <v>42849</v>
      </c>
      <c r="E194" s="49">
        <f>_xll.qlInterestRateIndexValueDate(IndexON,D194)</f>
        <v>42849</v>
      </c>
      <c r="F194" s="52">
        <f>IFERROR(_xll.qlIndexFixing(IndexON,D194,TRUE,_xll.ohTrigger(RecalcTrigger,TriggerON)),NA())</f>
        <v>5.5022998860376759E-3</v>
      </c>
      <c r="H194" s="49">
        <f>_xll.qlCalendarAdvance(IborCalendar,$H193,B194,"f",FALSE)</f>
        <v>42845</v>
      </c>
      <c r="I194" s="49">
        <f>_xll.qlInterestRateIndexValueDate(Index1M,$H194)</f>
        <v>42849</v>
      </c>
      <c r="J194" s="52">
        <f>IFERROR(_xll.qlIndexFixing(Index1M,$H194,TRUE,_xll.ohTrigger(RecalcTrigger,Trigger1M)),NA())</f>
        <v>7.0244072463312435E-3</v>
      </c>
      <c r="K194" s="52">
        <f>IFERROR(_xll.qlIndexFixing(ONIndex1M,I194,TRUE,_xll.ohTrigger(RecalcTrigger,Trigger1M)),NA())</f>
        <v>6.9763179011239629E-3</v>
      </c>
      <c r="L194" s="52">
        <f>IFERROR(_xll.qlIndexFixing(Index3M,H194,TRUE,_xll.ohTrigger(RecalcTrigger,Trigger3M)),NA())</f>
        <v>9.1559671834093651E-3</v>
      </c>
      <c r="M194" s="52">
        <f>IFERROR(_xll.qlIndexFixing(ONIndex3M,I194,TRUE,_xll.ohTrigger(RecalcTrigger,Trigger3M)),NA())</f>
        <v>8.9784152306471299E-3</v>
      </c>
      <c r="N194" s="52">
        <f>IFERROR(_xll.qlIndexFixing(Index6M,$H194,TRUE,_xll.ohTrigger(RecalcTrigger,Trigger6M)),NA())</f>
        <v>1.1680000000057911E-2</v>
      </c>
      <c r="O194" s="52">
        <f>IFERROR(_xll.qlIndexFixing(ONIndex6M,I194,TRUE,_xll.ohTrigger(RecalcTrigger,Trigger6M)),NA())</f>
        <v>1.1581578808304016E-2</v>
      </c>
      <c r="P194" s="52">
        <f>IFERROR(_xll.qlIndexFixing(Index1Y,$H194,TRUE,_xll.ohTrigger(RecalcTrigger,Trigger1Y)),NA())</f>
        <v>1.3179999999413021E-2</v>
      </c>
      <c r="Q194" s="52">
        <f>IFERROR(_xll.qlIndexFixing(ONIndex1Y,I194,TRUE,_xll.ohTrigger(RecalcTrigger,Trigger1Y)),NA())</f>
        <v>1.2678191049797505E-2</v>
      </c>
    </row>
    <row r="195" spans="2:17" x14ac:dyDescent="0.2">
      <c r="B195" s="46" t="s">
        <v>20</v>
      </c>
      <c r="D195" s="49">
        <f>_xll.qlCalendarAdvance(LocalCalendar,$D194,B195,"f",FALSE)</f>
        <v>42850</v>
      </c>
      <c r="E195" s="49">
        <f>_xll.qlInterestRateIndexValueDate(IndexON,D195)</f>
        <v>42850</v>
      </c>
      <c r="F195" s="52">
        <f>IFERROR(_xll.qlIndexFixing(IndexON,D195,TRUE,_xll.ohTrigger(RecalcTrigger,TriggerON)),NA())</f>
        <v>5.5048995080753116E-3</v>
      </c>
      <c r="H195" s="49">
        <f>_xll.qlCalendarAdvance(IborCalendar,$H194,B195,"f",FALSE)</f>
        <v>42846</v>
      </c>
      <c r="I195" s="49">
        <f>_xll.qlInterestRateIndexValueDate(Index1M,$H195)</f>
        <v>42850</v>
      </c>
      <c r="J195" s="52">
        <f>IFERROR(_xll.qlIndexFixing(Index1M,$H195,TRUE,_xll.ohTrigger(RecalcTrigger,Trigger1M)),NA())</f>
        <v>7.0277512243430706E-3</v>
      </c>
      <c r="K195" s="52">
        <f>IFERROR(_xll.qlIndexFixing(ONIndex1M,I195,TRUE,_xll.ohTrigger(RecalcTrigger,Trigger1M)),NA())</f>
        <v>6.9792036889726461E-3</v>
      </c>
      <c r="L195" s="52">
        <f>IFERROR(_xll.qlIndexFixing(Index3M,H195,TRUE,_xll.ohTrigger(RecalcTrigger,Trigger3M)),NA())</f>
        <v>9.1599375598159141E-3</v>
      </c>
      <c r="M195" s="52">
        <f>IFERROR(_xll.qlIndexFixing(ONIndex3M,I195,TRUE,_xll.ohTrigger(RecalcTrigger,Trigger3M)),NA())</f>
        <v>8.9814393809373172E-3</v>
      </c>
      <c r="N195" s="52">
        <f>IFERROR(_xll.qlIndexFixing(Index6M,$H195,TRUE,_xll.ohTrigger(RecalcTrigger,Trigger6M)),NA())</f>
        <v>1.1682954175371464E-2</v>
      </c>
      <c r="O195" s="52">
        <f>IFERROR(_xll.qlIndexFixing(ONIndex6M,I195,TRUE,_xll.ohTrigger(RecalcTrigger,Trigger6M)),NA())</f>
        <v>1.1588873445678161E-2</v>
      </c>
      <c r="P195" s="52">
        <f>IFERROR(_xll.qlIndexFixing(Index1Y,$H195,TRUE,_xll.ohTrigger(RecalcTrigger,Trigger1Y)),NA())</f>
        <v>1.3194478233095434E-2</v>
      </c>
      <c r="Q195" s="52">
        <f>IFERROR(_xll.qlIndexFixing(ONIndex1Y,I195,TRUE,_xll.ohTrigger(RecalcTrigger,Trigger1Y)),NA())</f>
        <v>1.2666291318277345E-2</v>
      </c>
    </row>
    <row r="196" spans="2:17" x14ac:dyDescent="0.2">
      <c r="B196" s="46" t="s">
        <v>20</v>
      </c>
      <c r="D196" s="49">
        <f>_xll.qlCalendarAdvance(LocalCalendar,$D195,B196,"f",FALSE)</f>
        <v>42851</v>
      </c>
      <c r="E196" s="49">
        <f>_xll.qlInterestRateIndexValueDate(IndexON,D196)</f>
        <v>42851</v>
      </c>
      <c r="F196" s="52">
        <f>IFERROR(_xll.qlIndexFixing(IndexON,D196,TRUE,_xll.ohTrigger(RecalcTrigger,TriggerON)),NA())</f>
        <v>5.5077543775361448E-3</v>
      </c>
      <c r="H196" s="49">
        <f>_xll.qlCalendarAdvance(IborCalendar,$H195,B196,"f",FALSE)</f>
        <v>42849</v>
      </c>
      <c r="I196" s="49">
        <f>_xll.qlInterestRateIndexValueDate(Index1M,$H196)</f>
        <v>42851</v>
      </c>
      <c r="J196" s="52">
        <f>IFERROR(_xll.qlIndexFixing(Index1M,$H196,TRUE,_xll.ohTrigger(RecalcTrigger,Trigger1M)),NA())</f>
        <v>7.031126689956757E-3</v>
      </c>
      <c r="K196" s="52">
        <f>IFERROR(_xll.qlIndexFixing(ONIndex1M,I196,TRUE,_xll.ohTrigger(RecalcTrigger,Trigger1M)),NA())</f>
        <v>6.9821209457288091E-3</v>
      </c>
      <c r="L196" s="52">
        <f>IFERROR(_xll.qlIndexFixing(Index3M,H196,TRUE,_xll.ohTrigger(RecalcTrigger,Trigger3M)),NA())</f>
        <v>9.1639233312677017E-3</v>
      </c>
      <c r="M196" s="52">
        <f>IFERROR(_xll.qlIndexFixing(ONIndex3M,I196,TRUE,_xll.ohTrigger(RecalcTrigger,Trigger3M)),NA())</f>
        <v>8.9844885413015163E-3</v>
      </c>
      <c r="N196" s="52">
        <f>IFERROR(_xll.qlIndexFixing(Index6M,$H196,TRUE,_xll.ohTrigger(RecalcTrigger,Trigger6M)),NA())</f>
        <v>1.1685927354088898E-2</v>
      </c>
      <c r="O196" s="52">
        <f>IFERROR(_xll.qlIndexFixing(ONIndex6M,I196,TRUE,_xll.ohTrigger(RecalcTrigger,Trigger6M)),NA())</f>
        <v>1.1595903481111947E-2</v>
      </c>
      <c r="P196" s="52">
        <f>IFERROR(_xll.qlIndexFixing(Index1Y,$H196,TRUE,_xll.ohTrigger(RecalcTrigger,Trigger1Y)),NA())</f>
        <v>1.3209346457328165E-2</v>
      </c>
      <c r="Q196" s="52">
        <f>IFERROR(_xll.qlIndexFixing(ONIndex1Y,I196,TRUE,_xll.ohTrigger(RecalcTrigger,Trigger1Y)),NA())</f>
        <v>1.2654589650482606E-2</v>
      </c>
    </row>
    <row r="197" spans="2:17" x14ac:dyDescent="0.2">
      <c r="B197" s="46" t="s">
        <v>20</v>
      </c>
      <c r="D197" s="49">
        <f>_xll.qlCalendarAdvance(LocalCalendar,$D196,B197,"f",FALSE)</f>
        <v>42852</v>
      </c>
      <c r="E197" s="49">
        <f>_xll.qlInterestRateIndexValueDate(IndexON,D197)</f>
        <v>42852</v>
      </c>
      <c r="F197" s="52">
        <f>IFERROR(_xll.qlIndexFixing(IndexON,D197,TRUE,_xll.ohTrigger(RecalcTrigger,TriggerON)),NA())</f>
        <v>5.5108644943402396E-3</v>
      </c>
      <c r="H197" s="49">
        <f>_xll.qlCalendarAdvance(IborCalendar,$H196,B197,"f",FALSE)</f>
        <v>42850</v>
      </c>
      <c r="I197" s="49">
        <f>_xll.qlInterestRateIndexValueDate(Index1M,$H197)</f>
        <v>42852</v>
      </c>
      <c r="J197" s="52">
        <f>IFERROR(_xll.qlIndexFixing(Index1M,$H197,TRUE,_xll.ohTrigger(RecalcTrigger,Trigger1M)),NA())</f>
        <v>7.0401575375520706E-3</v>
      </c>
      <c r="K197" s="52">
        <f>IFERROR(_xll.qlIndexFixing(ONIndex1M,I197,TRUE,_xll.ohTrigger(RecalcTrigger,Trigger1M)),NA())</f>
        <v>6.9850696712325799E-3</v>
      </c>
      <c r="L197" s="52">
        <f>IFERROR(_xll.qlIndexFixing(Index3M,H197,TRUE,_xll.ohTrigger(RecalcTrigger,Trigger3M)),NA())</f>
        <v>9.167924255905447E-3</v>
      </c>
      <c r="M197" s="52">
        <f>IFERROR(_xll.qlIndexFixing(ONIndex3M,I197,TRUE,_xll.ohTrigger(RecalcTrigger,Trigger3M)),NA())</f>
        <v>8.9875627117397272E-3</v>
      </c>
      <c r="N197" s="52">
        <f>IFERROR(_xll.qlIndexFixing(Index6M,$H197,TRUE,_xll.ohTrigger(RecalcTrigger,Trigger6M)),NA())</f>
        <v>1.1688921382279298E-2</v>
      </c>
      <c r="O197" s="52">
        <f>IFERROR(_xll.qlIndexFixing(ONIndex6M,I197,TRUE,_xll.ohTrigger(RecalcTrigger,Trigger6M)),NA())</f>
        <v>1.1602668914605374E-2</v>
      </c>
      <c r="P197" s="52">
        <f>IFERROR(_xll.qlIndexFixing(Index1Y,$H197,TRUE,_xll.ohTrigger(RecalcTrigger,Trigger1Y)),NA())</f>
        <v>1.3224598363859323E-2</v>
      </c>
      <c r="Q197" s="52">
        <f>IFERROR(_xll.qlIndexFixing(ONIndex1Y,I197,TRUE,_xll.ohTrigger(RecalcTrigger,Trigger1Y)),NA())</f>
        <v>1.264308604657316E-2</v>
      </c>
    </row>
    <row r="198" spans="2:17" x14ac:dyDescent="0.2">
      <c r="B198" s="46" t="s">
        <v>20</v>
      </c>
      <c r="D198" s="49">
        <f>_xll.qlCalendarAdvance(LocalCalendar,$D197,B198,"f",FALSE)</f>
        <v>42853</v>
      </c>
      <c r="E198" s="49">
        <f>_xll.qlInterestRateIndexValueDate(IndexON,D198)</f>
        <v>42853</v>
      </c>
      <c r="F198" s="52">
        <f>IFERROR(_xll.qlIndexFixing(IndexON,D198,TRUE,_xll.ohTrigger(RecalcTrigger,TriggerON)),NA())</f>
        <v>5.5180201295979003E-3</v>
      </c>
      <c r="H198" s="49">
        <f>_xll.qlCalendarAdvance(IborCalendar,$H197,B198,"f",FALSE)</f>
        <v>42851</v>
      </c>
      <c r="I198" s="49">
        <f>_xll.qlInterestRateIndexValueDate(Index1M,$H198)</f>
        <v>42853</v>
      </c>
      <c r="J198" s="52">
        <f>IFERROR(_xll.qlIndexFixing(Index1M,$H198,TRUE,_xll.ohTrigger(RecalcTrigger,Trigger1M)),NA())</f>
        <v>7.0436434145306559E-3</v>
      </c>
      <c r="K198" s="52">
        <f>IFERROR(_xll.qlIndexFixing(ONIndex1M,I198,TRUE,_xll.ohTrigger(RecalcTrigger,Trigger1M)),NA())</f>
        <v>6.9928025672760796E-3</v>
      </c>
      <c r="L198" s="52">
        <f>IFERROR(_xll.qlIndexFixing(Index3M,H198,TRUE,_xll.ohTrigger(RecalcTrigger,Trigger3M)),NA())</f>
        <v>9.1786754261136139E-3</v>
      </c>
      <c r="M198" s="52">
        <f>IFERROR(_xll.qlIndexFixing(ONIndex3M,I198,TRUE,_xll.ohTrigger(RecalcTrigger,Trigger3M)),NA())</f>
        <v>8.9957103466664634E-3</v>
      </c>
      <c r="N198" s="52">
        <f>IFERROR(_xll.qlIndexFixing(Index6M,$H198,TRUE,_xll.ohTrigger(RecalcTrigger,Trigger6M)),NA())</f>
        <v>1.170087905209664E-2</v>
      </c>
      <c r="O198" s="52">
        <f>IFERROR(_xll.qlIndexFixing(ONIndex6M,I198,TRUE,_xll.ohTrigger(RecalcTrigger,Trigger6M)),NA())</f>
        <v>1.1618821933907508E-2</v>
      </c>
      <c r="P198" s="52">
        <f>IFERROR(_xll.qlIndexFixing(Index1Y,$H198,TRUE,_xll.ohTrigger(RecalcTrigger,Trigger1Y)),NA())</f>
        <v>1.326999782780957E-2</v>
      </c>
      <c r="Q198" s="52">
        <f>IFERROR(_xll.qlIndexFixing(ONIndex1Y,I198,TRUE,_xll.ohTrigger(RecalcTrigger,Trigger1Y)),NA())</f>
        <v>1.2615980479742106E-2</v>
      </c>
    </row>
    <row r="199" spans="2:17" x14ac:dyDescent="0.2">
      <c r="B199" s="46" t="s">
        <v>20</v>
      </c>
      <c r="D199" s="49">
        <f>_xll.qlCalendarAdvance(LocalCalendar,$D198,B199,"f",FALSE)</f>
        <v>42856</v>
      </c>
      <c r="E199" s="49">
        <f>_xll.qlInterestRateIndexValueDate(IndexON,D199)</f>
        <v>42856</v>
      </c>
      <c r="F199" s="52">
        <f>IFERROR(_xll.qlIndexFixing(IndexON,D199,TRUE,_xll.ohTrigger(RecalcTrigger,TriggerON)),NA())</f>
        <v>5.5258574352290424E-3</v>
      </c>
      <c r="H199" s="49">
        <f>_xll.qlCalendarAdvance(IborCalendar,$H198,B199,"f",FALSE)</f>
        <v>42852</v>
      </c>
      <c r="I199" s="49">
        <f>_xll.qlInterestRateIndexValueDate(Index1M,$H199)</f>
        <v>42857</v>
      </c>
      <c r="J199" s="52">
        <f>IFERROR(_xll.qlIndexFixing(Index1M,$H199,TRUE,_xll.ohTrigger(RecalcTrigger,Trigger1M)),NA())</f>
        <v>7.0539838521234454E-3</v>
      </c>
      <c r="K199" s="52">
        <f>IFERROR(_xll.qlIndexFixing(ONIndex1M,I199,TRUE,_xll.ohTrigger(RecalcTrigger,Trigger1M)),NA())</f>
        <v>7.0002853321238234E-3</v>
      </c>
      <c r="L199" s="52">
        <f>IFERROR(_xll.qlIndexFixing(Index3M,H199,TRUE,_xll.ohTrigger(RecalcTrigger,Trigger3M)),NA())</f>
        <v>9.1904083270053314E-3</v>
      </c>
      <c r="M199" s="52">
        <f>IFERROR(_xll.qlIndexFixing(ONIndex3M,I199,TRUE,_xll.ohTrigger(RecalcTrigger,Trigger3M)),NA())</f>
        <v>9.0033087144814061E-3</v>
      </c>
      <c r="N199" s="52">
        <f>IFERROR(_xll.qlIndexFixing(Index6M,$H199,TRUE,_xll.ohTrigger(RecalcTrigger,Trigger6M)),NA())</f>
        <v>1.1707395949176325E-2</v>
      </c>
      <c r="O199" s="52">
        <f>IFERROR(_xll.qlIndexFixing(ONIndex6M,I199,TRUE,_xll.ohTrigger(RecalcTrigger,Trigger6M)),NA())</f>
        <v>1.1632527052967134E-2</v>
      </c>
      <c r="P199" s="52">
        <f>IFERROR(_xll.qlIndexFixing(Index1Y,$H199,TRUE,_xll.ohTrigger(RecalcTrigger,Trigger1Y)),NA())</f>
        <v>1.3306392345103297E-2</v>
      </c>
      <c r="Q199" s="52">
        <f>IFERROR(_xll.qlIndexFixing(ONIndex1Y,I199,TRUE,_xll.ohTrigger(RecalcTrigger,Trigger1Y)),NA())</f>
        <v>1.2588538982347686E-2</v>
      </c>
    </row>
    <row r="200" spans="2:17" x14ac:dyDescent="0.2">
      <c r="B200" s="46" t="s">
        <v>20</v>
      </c>
      <c r="D200" s="49">
        <f>_xll.qlCalendarAdvance(LocalCalendar,$D199,B200,"f",FALSE)</f>
        <v>42857</v>
      </c>
      <c r="E200" s="49">
        <f>_xll.qlInterestRateIndexValueDate(IndexON,D200)</f>
        <v>42857</v>
      </c>
      <c r="F200" s="52">
        <f>IFERROR(_xll.qlIndexFixing(IndexON,D200,TRUE,_xll.ohTrigger(RecalcTrigger,TriggerON)),NA())</f>
        <v>5.5302437889892531E-3</v>
      </c>
      <c r="H200" s="49">
        <f>_xll.qlCalendarAdvance(IborCalendar,$H199,B200,"f",FALSE)</f>
        <v>42853</v>
      </c>
      <c r="I200" s="49">
        <f>_xll.qlInterestRateIndexValueDate(Index1M,$H200)</f>
        <v>42858</v>
      </c>
      <c r="J200" s="52">
        <f>IFERROR(_xll.qlIndexFixing(Index1M,$H200,TRUE,_xll.ohTrigger(RecalcTrigger,Trigger1M)),NA())</f>
        <v>7.0615451450940407E-3</v>
      </c>
      <c r="K200" s="52">
        <f>IFERROR(_xll.qlIndexFixing(ONIndex1M,I200,TRUE,_xll.ohTrigger(RecalcTrigger,Trigger1M)),NA())</f>
        <v>7.0034228708326651E-3</v>
      </c>
      <c r="L200" s="52">
        <f>IFERROR(_xll.qlIndexFixing(Index3M,H200,TRUE,_xll.ohTrigger(RecalcTrigger,Trigger3M)),NA())</f>
        <v>9.1944992130100628E-3</v>
      </c>
      <c r="M200" s="52">
        <f>IFERROR(_xll.qlIndexFixing(ONIndex3M,I200,TRUE,_xll.ohTrigger(RecalcTrigger,Trigger3M)),NA())</f>
        <v>9.0065329451238796E-3</v>
      </c>
      <c r="N200" s="52">
        <f>IFERROR(_xll.qlIndexFixing(Index6M,$H200,TRUE,_xll.ohTrigger(RecalcTrigger,Trigger6M)),NA())</f>
        <v>1.1710598679038946E-2</v>
      </c>
      <c r="O200" s="52">
        <f>IFERROR(_xll.qlIndexFixing(ONIndex6M,I200,TRUE,_xll.ohTrigger(RecalcTrigger,Trigger6M)),NA())</f>
        <v>1.1637704874738475E-2</v>
      </c>
      <c r="P200" s="52">
        <f>IFERROR(_xll.qlIndexFixing(Index1Y,$H200,TRUE,_xll.ohTrigger(RecalcTrigger,Trigger1Y)),NA())</f>
        <v>1.3323813873881575E-2</v>
      </c>
      <c r="Q200" s="52">
        <f>IFERROR(_xll.qlIndexFixing(ONIndex1Y,I200,TRUE,_xll.ohTrigger(RecalcTrigger,Trigger1Y)),NA())</f>
        <v>1.2578223760471019E-2</v>
      </c>
    </row>
    <row r="201" spans="2:17" x14ac:dyDescent="0.2">
      <c r="B201" s="46" t="s">
        <v>20</v>
      </c>
      <c r="D201" s="49">
        <f>_xll.qlCalendarAdvance(LocalCalendar,$D200,B201,"f",FALSE)</f>
        <v>42858</v>
      </c>
      <c r="E201" s="49">
        <f>_xll.qlInterestRateIndexValueDate(IndexON,D201)</f>
        <v>42858</v>
      </c>
      <c r="F201" s="52">
        <f>IFERROR(_xll.qlIndexFixing(IndexON,D201,TRUE,_xll.ohTrigger(RecalcTrigger,TriggerON)),NA())</f>
        <v>5.5348853900927253E-3</v>
      </c>
      <c r="H201" s="49">
        <f>_xll.qlCalendarAdvance(IborCalendar,$H200,B201,"f",FALSE)</f>
        <v>42857</v>
      </c>
      <c r="I201" s="49">
        <f>_xll.qlInterestRateIndexValueDate(Index1M,$H201)</f>
        <v>42859</v>
      </c>
      <c r="J201" s="52">
        <f>IFERROR(_xll.qlIndexFixing(Index1M,$H201,TRUE,_xll.ohTrigger(RecalcTrigger,Trigger1M)),NA())</f>
        <v>7.0632240585394301E-3</v>
      </c>
      <c r="K201" s="52">
        <f>IFERROR(_xll.qlIndexFixing(ONIndex1M,I201,TRUE,_xll.ohTrigger(RecalcTrigger,Trigger1M)),NA())</f>
        <v>7.0065918785289227E-3</v>
      </c>
      <c r="L201" s="52">
        <f>IFERROR(_xll.qlIndexFixing(Index3M,H201,TRUE,_xll.ohTrigger(RecalcTrigger,Trigger3M)),NA())</f>
        <v>9.1986034464927001E-3</v>
      </c>
      <c r="M201" s="52">
        <f>IFERROR(_xll.qlIndexFixing(ONIndex3M,I201,TRUE,_xll.ohTrigger(RecalcTrigger,Trigger3M)),NA())</f>
        <v>9.0097821859203009E-3</v>
      </c>
      <c r="N201" s="52">
        <f>IFERROR(_xll.qlIndexFixing(Index6M,$H201,TRUE,_xll.ohTrigger(RecalcTrigger,Trigger6M)),NA())</f>
        <v>1.1720358650318414E-2</v>
      </c>
      <c r="O201" s="52">
        <f>IFERROR(_xll.qlIndexFixing(ONIndex6M,I201,TRUE,_xll.ohTrigger(RecalcTrigger,Trigger6M)),NA())</f>
        <v>1.1642618094409585E-2</v>
      </c>
      <c r="P201" s="52">
        <f>IFERROR(_xll.qlIndexFixing(Index1Y,$H201,TRUE,_xll.ohTrigger(RecalcTrigger,Trigger1Y)),NA())</f>
        <v>1.3341574927577843E-2</v>
      </c>
      <c r="Q201" s="52">
        <f>IFERROR(_xll.qlIndexFixing(ONIndex1Y,I201,TRUE,_xll.ohTrigger(RecalcTrigger,Trigger1Y)),NA())</f>
        <v>1.2568106602399709E-2</v>
      </c>
    </row>
    <row r="202" spans="2:17" x14ac:dyDescent="0.2">
      <c r="B202" s="46" t="s">
        <v>20</v>
      </c>
      <c r="D202" s="49">
        <f>_xll.qlCalendarAdvance(LocalCalendar,$D201,B202,"f",FALSE)</f>
        <v>42859</v>
      </c>
      <c r="E202" s="49">
        <f>_xll.qlInterestRateIndexValueDate(IndexON,D202)</f>
        <v>42859</v>
      </c>
      <c r="F202" s="52">
        <f>IFERROR(_xll.qlIndexFixing(IndexON,D202,TRUE,_xll.ohTrigger(RecalcTrigger,TriggerON)),NA())</f>
        <v>5.5397822386193951E-3</v>
      </c>
      <c r="H202" s="49">
        <f>_xll.qlCalendarAdvance(IborCalendar,$H201,B202,"f",FALSE)</f>
        <v>42858</v>
      </c>
      <c r="I202" s="49">
        <f>_xll.qlInterestRateIndexValueDate(Index1M,$H202)</f>
        <v>42860</v>
      </c>
      <c r="J202" s="52">
        <f>IFERROR(_xll.qlIndexFixing(Index1M,$H202,TRUE,_xll.ohTrigger(RecalcTrigger,Trigger1M)),NA())</f>
        <v>7.0649134003782669E-3</v>
      </c>
      <c r="K202" s="52">
        <f>IFERROR(_xll.qlIndexFixing(ONIndex1M,I202,TRUE,_xll.ohTrigger(RecalcTrigger,Trigger1M)),NA())</f>
        <v>7.0131714093690789E-3</v>
      </c>
      <c r="L202" s="52">
        <f>IFERROR(_xll.qlIndexFixing(Index3M,H202,TRUE,_xll.ohTrigger(RecalcTrigger,Trigger3M)),NA())</f>
        <v>9.207271398177938E-3</v>
      </c>
      <c r="M202" s="52">
        <f>IFERROR(_xll.qlIndexFixing(ONIndex3M,I202,TRUE,_xll.ohTrigger(RecalcTrigger,Trigger3M)),NA())</f>
        <v>9.0165898550953472E-3</v>
      </c>
      <c r="N202" s="52">
        <f>IFERROR(_xll.qlIndexFixing(Index6M,$H202,TRUE,_xll.ohTrigger(RecalcTrigger,Trigger6M)),NA())</f>
        <v>1.1720399824708995E-2</v>
      </c>
      <c r="O202" s="52">
        <f>IFERROR(_xll.qlIndexFixing(ONIndex6M,I202,TRUE,_xll.ohTrigger(RecalcTrigger,Trigger6M)),NA())</f>
        <v>1.1651939639252262E-2</v>
      </c>
      <c r="P202" s="52">
        <f>IFERROR(_xll.qlIndexFixing(Index1Y,$H202,TRUE,_xll.ohTrigger(RecalcTrigger,Trigger1Y)),NA())</f>
        <v>1.341021247835214E-2</v>
      </c>
      <c r="Q202" s="52">
        <f>IFERROR(_xll.qlIndexFixing(ONIndex1Y,I202,TRUE,_xll.ohTrigger(RecalcTrigger,Trigger1Y)),NA())</f>
        <v>1.2548969907717478E-2</v>
      </c>
    </row>
    <row r="203" spans="2:17" x14ac:dyDescent="0.2">
      <c r="B203" s="46" t="s">
        <v>20</v>
      </c>
      <c r="D203" s="49">
        <f>_xll.qlCalendarAdvance(LocalCalendar,$D202,B203,"f",FALSE)</f>
        <v>42860</v>
      </c>
      <c r="E203" s="49">
        <f>_xll.qlInterestRateIndexValueDate(IndexON,D203)</f>
        <v>42860</v>
      </c>
      <c r="F203" s="52">
        <f>IFERROR(_xll.qlIndexFixing(IndexON,D203,TRUE,_xll.ohTrigger(RecalcTrigger,TriggerON)),NA())</f>
        <v>5.5505123365495734E-3</v>
      </c>
      <c r="H203" s="49">
        <f>_xll.qlCalendarAdvance(IborCalendar,$H202,B203,"f",FALSE)</f>
        <v>42859</v>
      </c>
      <c r="I203" s="49">
        <f>_xll.qlInterestRateIndexValueDate(Index1M,$H203)</f>
        <v>42863</v>
      </c>
      <c r="J203" s="52">
        <f>IFERROR(_xll.qlIndexFixing(Index1M,$H203,TRUE,_xll.ohTrigger(RecalcTrigger,Trigger1M)),NA())</f>
        <v>7.0761263455416095E-3</v>
      </c>
      <c r="K203" s="52">
        <f>IFERROR(_xll.qlIndexFixing(ONIndex1M,I203,TRUE,_xll.ohTrigger(RecalcTrigger,Trigger1M)),NA())</f>
        <v>7.0195825977492632E-3</v>
      </c>
      <c r="L203" s="52">
        <f>IFERROR(_xll.qlIndexFixing(Index3M,H203,TRUE,_xll.ohTrigger(RecalcTrigger,Trigger3M)),NA())</f>
        <v>9.2151490703141631E-3</v>
      </c>
      <c r="M203" s="52">
        <f>IFERROR(_xll.qlIndexFixing(ONIndex3M,I203,TRUE,_xll.ohTrigger(RecalcTrigger,Trigger3M)),NA())</f>
        <v>9.0230292494464237E-3</v>
      </c>
      <c r="N203" s="52">
        <f>IFERROR(_xll.qlIndexFixing(Index6M,$H203,TRUE,_xll.ohTrigger(RecalcTrigger,Trigger6M)),NA())</f>
        <v>1.1727158745282885E-2</v>
      </c>
      <c r="O203" s="52">
        <f>IFERROR(_xll.qlIndexFixing(ONIndex6M,I203,TRUE,_xll.ohTrigger(RecalcTrigger,Trigger6M)),NA())</f>
        <v>1.1659624952971015E-2</v>
      </c>
      <c r="P203" s="52">
        <f>IFERROR(_xll.qlIndexFixing(Index1Y,$H203,TRUE,_xll.ohTrigger(RecalcTrigger,Trigger1Y)),NA())</f>
        <v>1.3415888221265727E-2</v>
      </c>
      <c r="Q203" s="52">
        <f>IFERROR(_xll.qlIndexFixing(ONIndex1Y,I203,TRUE,_xll.ohTrigger(RecalcTrigger,Trigger1Y)),NA())</f>
        <v>1.2529618605769954E-2</v>
      </c>
    </row>
    <row r="204" spans="2:17" x14ac:dyDescent="0.2">
      <c r="B204" s="46" t="s">
        <v>20</v>
      </c>
      <c r="D204" s="49">
        <f>_xll.qlCalendarAdvance(LocalCalendar,$D203,B204,"f",FALSE)</f>
        <v>42863</v>
      </c>
      <c r="E204" s="49">
        <f>_xll.qlInterestRateIndexValueDate(IndexON,D204)</f>
        <v>42863</v>
      </c>
      <c r="F204" s="52">
        <f>IFERROR(_xll.qlIndexFixing(IndexON,D204,TRUE,_xll.ohTrigger(RecalcTrigger,TriggerON)),NA())</f>
        <v>5.5619221071978586E-3</v>
      </c>
      <c r="H204" s="49">
        <f>_xll.qlCalendarAdvance(IborCalendar,$H203,B204,"f",FALSE)</f>
        <v>42860</v>
      </c>
      <c r="I204" s="49">
        <f>_xll.qlInterestRateIndexValueDate(Index1M,$H204)</f>
        <v>42864</v>
      </c>
      <c r="J204" s="52">
        <f>IFERROR(_xll.qlIndexFixing(Index1M,$H204,TRUE,_xll.ohTrigger(RecalcTrigger,Trigger1M)),NA())</f>
        <v>7.0799269711648597E-3</v>
      </c>
      <c r="K204" s="52">
        <f>IFERROR(_xll.qlIndexFixing(ONIndex1M,I204,TRUE,_xll.ohTrigger(RecalcTrigger,Trigger1M)),NA())</f>
        <v>7.0229089497431119E-3</v>
      </c>
      <c r="L204" s="52">
        <f>IFERROR(_xll.qlIndexFixing(Index3M,H204,TRUE,_xll.ohTrigger(RecalcTrigger,Trigger3M)),NA())</f>
        <v>9.2193164525126211E-3</v>
      </c>
      <c r="M204" s="52">
        <f>IFERROR(_xll.qlIndexFixing(ONIndex3M,I204,TRUE,_xll.ohTrigger(RecalcTrigger,Trigger3M)),NA())</f>
        <v>9.0264035404530318E-3</v>
      </c>
      <c r="N204" s="52">
        <f>IFERROR(_xll.qlIndexFixing(Index6M,$H204,TRUE,_xll.ohTrigger(RecalcTrigger,Trigger6M)),NA())</f>
        <v>1.1730592895547478E-2</v>
      </c>
      <c r="O204" s="52">
        <f>IFERROR(_xll.qlIndexFixing(ONIndex6M,I204,TRUE,_xll.ohTrigger(RecalcTrigger,Trigger6M)),NA())</f>
        <v>1.1663215162540652E-2</v>
      </c>
      <c r="P204" s="52">
        <f>IFERROR(_xll.qlIndexFixing(Index1Y,$H204,TRUE,_xll.ohTrigger(RecalcTrigger,Trigger1Y)),NA())</f>
        <v>1.3435252270571999E-2</v>
      </c>
      <c r="Q204" s="52">
        <f>IFERROR(_xll.qlIndexFixing(ONIndex1Y,I204,TRUE,_xll.ohTrigger(RecalcTrigger,Trigger1Y)),NA())</f>
        <v>1.2520491765606323E-2</v>
      </c>
    </row>
    <row r="205" spans="2:17" x14ac:dyDescent="0.2">
      <c r="B205" s="46" t="s">
        <v>20</v>
      </c>
      <c r="D205" s="49">
        <f>_xll.qlCalendarAdvance(LocalCalendar,$D204,B205,"f",FALSE)</f>
        <v>42864</v>
      </c>
      <c r="E205" s="49">
        <f>_xll.qlInterestRateIndexValueDate(IndexON,D205)</f>
        <v>42864</v>
      </c>
      <c r="F205" s="52">
        <f>IFERROR(_xll.qlIndexFixing(IndexON,D205,TRUE,_xll.ohTrigger(RecalcTrigger,TriggerON)),NA())</f>
        <v>5.5680951929204525E-3</v>
      </c>
      <c r="H205" s="49">
        <f>_xll.qlCalendarAdvance(IborCalendar,$H204,B205,"f",FALSE)</f>
        <v>42863</v>
      </c>
      <c r="I205" s="49">
        <f>_xll.qlInterestRateIndexValueDate(Index1M,$H205)</f>
        <v>42865</v>
      </c>
      <c r="J205" s="52">
        <f>IFERROR(_xll.qlIndexFixing(Index1M,$H205,TRUE,_xll.ohTrigger(RecalcTrigger,Trigger1M)),NA())</f>
        <v>7.0879301414757253E-3</v>
      </c>
      <c r="K205" s="52">
        <f>IFERROR(_xll.qlIndexFixing(ONIndex1M,I205,TRUE,_xll.ohTrigger(RecalcTrigger,Trigger1M)),NA())</f>
        <v>7.0262667706444404E-3</v>
      </c>
      <c r="L205" s="52">
        <f>IFERROR(_xll.qlIndexFixing(Index3M,H205,TRUE,_xll.ohTrigger(RecalcTrigger,Trigger3M)),NA())</f>
        <v>9.2234957467155054E-3</v>
      </c>
      <c r="M205" s="52">
        <f>IFERROR(_xll.qlIndexFixing(ONIndex3M,I205,TRUE,_xll.ohTrigger(RecalcTrigger,Trigger3M)),NA())</f>
        <v>9.0298028415336518E-3</v>
      </c>
      <c r="N205" s="52">
        <f>IFERROR(_xll.qlIndexFixing(Index6M,$H205,TRUE,_xll.ohTrigger(RecalcTrigger,Trigger6M)),NA())</f>
        <v>1.1744719976345264E-2</v>
      </c>
      <c r="O205" s="52">
        <f>IFERROR(_xll.qlIndexFixing(ONIndex6M,I205,TRUE,_xll.ohTrigger(RecalcTrigger,Trigger6M)),NA())</f>
        <v>1.1666540770010059E-2</v>
      </c>
      <c r="P205" s="52">
        <f>IFERROR(_xll.qlIndexFixing(Index1Y,$H205,TRUE,_xll.ohTrigger(RecalcTrigger,Trigger1Y)),NA())</f>
        <v>1.3454917992073221E-2</v>
      </c>
      <c r="Q205" s="52">
        <f>IFERROR(_xll.qlIndexFixing(ONIndex1Y,I205,TRUE,_xll.ohTrigger(RecalcTrigger,Trigger1Y)),NA())</f>
        <v>1.2511562988928304E-2</v>
      </c>
    </row>
    <row r="206" spans="2:17" x14ac:dyDescent="0.2">
      <c r="B206" s="46" t="s">
        <v>20</v>
      </c>
      <c r="D206" s="49">
        <f>_xll.qlCalendarAdvance(LocalCalendar,$D205,B206,"f",FALSE)</f>
        <v>42865</v>
      </c>
      <c r="E206" s="49">
        <f>_xll.qlInterestRateIndexValueDate(IndexON,D206)</f>
        <v>42865</v>
      </c>
      <c r="F206" s="52">
        <f>IFERROR(_xll.qlIndexFixing(IndexON,D206,TRUE,_xll.ohTrigger(RecalcTrigger,TriggerON)),NA())</f>
        <v>5.5745235262261161E-3</v>
      </c>
      <c r="H206" s="49">
        <f>_xll.qlCalendarAdvance(IborCalendar,$H205,B206,"f",FALSE)</f>
        <v>42864</v>
      </c>
      <c r="I206" s="49">
        <f>_xll.qlInterestRateIndexValueDate(Index1M,$H206)</f>
        <v>42866</v>
      </c>
      <c r="J206" s="52">
        <f>IFERROR(_xll.qlIndexFixing(Index1M,$H206,TRUE,_xll.ohTrigger(RecalcTrigger,Trigger1M)),NA())</f>
        <v>7.0897187488835889E-3</v>
      </c>
      <c r="K206" s="52">
        <f>IFERROR(_xll.qlIndexFixing(ONIndex1M,I206,TRUE,_xll.ohTrigger(RecalcTrigger,Trigger1M)),NA())</f>
        <v>7.0296560603733127E-3</v>
      </c>
      <c r="L206" s="52">
        <f>IFERROR(_xll.qlIndexFixing(Index3M,H206,TRUE,_xll.ohTrigger(RecalcTrigger,Trigger3M)),NA())</f>
        <v>9.2276867136715894E-3</v>
      </c>
      <c r="M206" s="52">
        <f>IFERROR(_xll.qlIndexFixing(ONIndex3M,I206,TRUE,_xll.ohTrigger(RecalcTrigger,Trigger3M)),NA())</f>
        <v>9.0332271526882835E-3</v>
      </c>
      <c r="N206" s="52">
        <f>IFERROR(_xll.qlIndexFixing(Index6M,$H206,TRUE,_xll.ohTrigger(RecalcTrigger,Trigger6M)),NA())</f>
        <v>1.1744759681554419E-2</v>
      </c>
      <c r="O206" s="52">
        <f>IFERROR(_xll.qlIndexFixing(ONIndex6M,I206,TRUE,_xll.ohTrigger(RecalcTrigger,Trigger6M)),NA())</f>
        <v>1.1669601775299299E-2</v>
      </c>
      <c r="P206" s="52">
        <f>IFERROR(_xll.qlIndexFixing(Index1Y,$H206,TRUE,_xll.ohTrigger(RecalcTrigger,Trigger1Y)),NA())</f>
        <v>1.3474879076323715E-2</v>
      </c>
      <c r="Q206" s="52">
        <f>IFERROR(_xll.qlIndexFixing(ONIndex1Y,I206,TRUE,_xll.ohTrigger(RecalcTrigger,Trigger1Y)),NA())</f>
        <v>1.2502832275815834E-2</v>
      </c>
    </row>
    <row r="207" spans="2:17" x14ac:dyDescent="0.2">
      <c r="B207" s="46" t="s">
        <v>20</v>
      </c>
      <c r="D207" s="49">
        <f>_xll.qlCalendarAdvance(LocalCalendar,$D206,B207,"f",FALSE)</f>
        <v>42866</v>
      </c>
      <c r="E207" s="49">
        <f>_xll.qlInterestRateIndexValueDate(IndexON,D207)</f>
        <v>42866</v>
      </c>
      <c r="F207" s="52">
        <f>IFERROR(_xll.qlIndexFixing(IndexON,D207,TRUE,_xll.ohTrigger(RecalcTrigger,TriggerON)),NA())</f>
        <v>5.5812071070349134E-3</v>
      </c>
      <c r="H207" s="49">
        <f>_xll.qlCalendarAdvance(IborCalendar,$H206,B207,"f",FALSE)</f>
        <v>42865</v>
      </c>
      <c r="I207" s="49">
        <f>_xll.qlInterestRateIndexValueDate(Index1M,$H207)</f>
        <v>42867</v>
      </c>
      <c r="J207" s="52">
        <f>IFERROR(_xll.qlIndexFixing(Index1M,$H207,TRUE,_xll.ohTrigger(RecalcTrigger,Trigger1M)),NA())</f>
        <v>7.0915177801561717E-3</v>
      </c>
      <c r="K207" s="52">
        <f>IFERROR(_xll.qlIndexFixing(ONIndex1M,I207,TRUE,_xll.ohTrigger(RecalcTrigger,Trigger1M)),NA())</f>
        <v>7.0366770728114147E-3</v>
      </c>
      <c r="L207" s="52">
        <f>IFERROR(_xll.qlIndexFixing(Index3M,H207,TRUE,_xll.ohTrigger(RecalcTrigger,Trigger3M)),NA())</f>
        <v>9.2364877601459686E-3</v>
      </c>
      <c r="M207" s="52">
        <f>IFERROR(_xll.qlIndexFixing(ONIndex3M,I207,TRUE,_xll.ohTrigger(RecalcTrigger,Trigger3M)),NA())</f>
        <v>9.0403861560517385E-3</v>
      </c>
      <c r="N207" s="52">
        <f>IFERROR(_xll.qlIndexFixing(Index6M,$H207,TRUE,_xll.ohTrigger(RecalcTrigger,Trigger6M)),NA())</f>
        <v>1.1744785226711097E-2</v>
      </c>
      <c r="O207" s="52">
        <f>IFERROR(_xll.qlIndexFixing(ONIndex6M,I207,TRUE,_xll.ohTrigger(RecalcTrigger,Trigger6M)),NA())</f>
        <v>1.1675220399718356E-2</v>
      </c>
      <c r="P207" s="52">
        <f>IFERROR(_xll.qlIndexFixing(Index1Y,$H207,TRUE,_xll.ohTrigger(RecalcTrigger,Trigger1Y)),NA())</f>
        <v>1.3531704656000619E-2</v>
      </c>
      <c r="Q207" s="52">
        <f>IFERROR(_xll.qlIndexFixing(ONIndex1Y,I207,TRUE,_xll.ohTrigger(RecalcTrigger,Trigger1Y)),NA())</f>
        <v>1.2486464124448204E-2</v>
      </c>
    </row>
    <row r="208" spans="2:17" x14ac:dyDescent="0.2">
      <c r="B208" s="46" t="s">
        <v>20</v>
      </c>
      <c r="D208" s="49">
        <f>_xll.qlCalendarAdvance(LocalCalendar,$D207,B208,"f",FALSE)</f>
        <v>42867</v>
      </c>
      <c r="E208" s="49">
        <f>_xll.qlInterestRateIndexValueDate(IndexON,D208)</f>
        <v>42867</v>
      </c>
      <c r="F208" s="52">
        <f>IFERROR(_xll.qlIndexFixing(IndexON,D208,TRUE,_xll.ohTrigger(RecalcTrigger,TriggerON)),NA())</f>
        <v>5.5955120628947697E-3</v>
      </c>
      <c r="H208" s="49">
        <f>_xll.qlCalendarAdvance(IborCalendar,$H207,B208,"f",FALSE)</f>
        <v>42866</v>
      </c>
      <c r="I208" s="49">
        <f>_xll.qlInterestRateIndexValueDate(Index1M,$H208)</f>
        <v>42870</v>
      </c>
      <c r="J208" s="52">
        <f>IFERROR(_xll.qlIndexFixing(Index1M,$H208,TRUE,_xll.ohTrigger(RecalcTrigger,Trigger1M)),NA())</f>
        <v>7.1033919880105698E-3</v>
      </c>
      <c r="K208" s="52">
        <f>IFERROR(_xll.qlIndexFixing(ONIndex1M,I208,TRUE,_xll.ohTrigger(RecalcTrigger,Trigger1M)),NA())</f>
        <v>7.0435279081237923E-3</v>
      </c>
      <c r="L208" s="52">
        <f>IFERROR(_xll.qlIndexFixing(Index3M,H208,TRUE,_xll.ohTrigger(RecalcTrigger,Trigger3M)),NA())</f>
        <v>9.2445625240250816E-3</v>
      </c>
      <c r="M208" s="52">
        <f>IFERROR(_xll.qlIndexFixing(ONIndex3M,I208,TRUE,_xll.ohTrigger(RecalcTrigger,Trigger3M)),NA())</f>
        <v>9.047174497727184E-3</v>
      </c>
      <c r="N208" s="52">
        <f>IFERROR(_xll.qlIndexFixing(Index6M,$H208,TRUE,_xll.ohTrigger(RecalcTrigger,Trigger6M)),NA())</f>
        <v>1.1752207003996162E-2</v>
      </c>
      <c r="O208" s="52">
        <f>IFERROR(_xll.qlIndexFixing(ONIndex6M,I208,TRUE,_xll.ohTrigger(RecalcTrigger,Trigger6M)),NA())</f>
        <v>1.1679199776013505E-2</v>
      </c>
      <c r="P208" s="52">
        <f>IFERROR(_xll.qlIndexFixing(Index1Y,$H208,TRUE,_xll.ohTrigger(RecalcTrigger,Trigger1Y)),NA())</f>
        <v>1.3557550843130718E-2</v>
      </c>
      <c r="Q208" s="52">
        <f>IFERROR(_xll.qlIndexFixing(ONIndex1Y,I208,TRUE,_xll.ohTrigger(RecalcTrigger,Trigger1Y)),NA())</f>
        <v>1.2469890058302013E-2</v>
      </c>
    </row>
    <row r="209" spans="2:17" x14ac:dyDescent="0.2">
      <c r="B209" s="46" t="s">
        <v>20</v>
      </c>
      <c r="D209" s="49">
        <f>_xll.qlCalendarAdvance(LocalCalendar,$D208,B209,"f",FALSE)</f>
        <v>42870</v>
      </c>
      <c r="E209" s="49">
        <f>_xll.qlInterestRateIndexValueDate(IndexON,D209)</f>
        <v>42870</v>
      </c>
      <c r="F209" s="52">
        <f>IFERROR(_xll.qlIndexFixing(IndexON,D209,TRUE,_xll.ohTrigger(RecalcTrigger,TriggerON)),NA())</f>
        <v>5.6104939054613112E-3</v>
      </c>
      <c r="H209" s="49">
        <f>_xll.qlCalendarAdvance(IborCalendar,$H208,B209,"f",FALSE)</f>
        <v>42867</v>
      </c>
      <c r="I209" s="49">
        <f>_xll.qlInterestRateIndexValueDate(Index1M,$H209)</f>
        <v>42871</v>
      </c>
      <c r="J209" s="52">
        <f>IFERROR(_xll.qlIndexFixing(Index1M,$H209,TRUE,_xll.ohTrigger(RecalcTrigger,Trigger1M)),NA())</f>
        <v>7.1074130349666189E-3</v>
      </c>
      <c r="K209" s="52">
        <f>IFERROR(_xll.qlIndexFixing(ONIndex1M,I209,TRUE,_xll.ohTrigger(RecalcTrigger,Trigger1M)),NA())</f>
        <v>7.0470745423101278E-3</v>
      </c>
      <c r="L209" s="52">
        <f>IFERROR(_xll.qlIndexFixing(Index3M,H209,TRUE,_xll.ohTrigger(RecalcTrigger,Trigger3M)),NA())</f>
        <v>9.2488082659848286E-3</v>
      </c>
      <c r="M209" s="52">
        <f>IFERROR(_xll.qlIndexFixing(ONIndex3M,I209,TRUE,_xll.ohTrigger(RecalcTrigger,Trigger3M)),NA())</f>
        <v>9.0507238590920025E-3</v>
      </c>
      <c r="N209" s="52">
        <f>IFERROR(_xll.qlIndexFixing(Index6M,$H209,TRUE,_xll.ohTrigger(RecalcTrigger,Trigger6M)),NA())</f>
        <v>1.1755994695687758E-2</v>
      </c>
      <c r="O209" s="52">
        <f>IFERROR(_xll.qlIndexFixing(ONIndex6M,I209,TRUE,_xll.ohTrigger(RecalcTrigger,Trigger6M)),NA())</f>
        <v>1.1680937770881528E-2</v>
      </c>
      <c r="P209" s="52">
        <f>IFERROR(_xll.qlIndexFixing(Index1Y,$H209,TRUE,_xll.ohTrigger(RecalcTrigger,Trigger1Y)),NA())</f>
        <v>1.3578894090414882E-2</v>
      </c>
      <c r="Q209" s="52">
        <f>IFERROR(_xll.qlIndexFixing(ONIndex1Y,I209,TRUE,_xll.ohTrigger(RecalcTrigger,Trigger1Y)),NA())</f>
        <v>1.2462149662617605E-2</v>
      </c>
    </row>
    <row r="210" spans="2:17" x14ac:dyDescent="0.2">
      <c r="B210" s="46" t="s">
        <v>20</v>
      </c>
      <c r="D210" s="49">
        <f>_xll.qlCalendarAdvance(LocalCalendar,$D209,B210,"f",FALSE)</f>
        <v>42871</v>
      </c>
      <c r="E210" s="49">
        <f>_xll.qlInterestRateIndexValueDate(IndexON,D210)</f>
        <v>42871</v>
      </c>
      <c r="F210" s="52">
        <f>IFERROR(_xll.qlIndexFixing(IndexON,D210,TRUE,_xll.ohTrigger(RecalcTrigger,TriggerON)),NA())</f>
        <v>5.6184537239456489E-3</v>
      </c>
      <c r="H210" s="49">
        <f>_xll.qlCalendarAdvance(IborCalendar,$H209,B210,"f",FALSE)</f>
        <v>42870</v>
      </c>
      <c r="I210" s="49">
        <f>_xll.qlInterestRateIndexValueDate(Index1M,$H210)</f>
        <v>42872</v>
      </c>
      <c r="J210" s="52">
        <f>IFERROR(_xll.qlIndexFixing(Index1M,$H210,TRUE,_xll.ohTrigger(RecalcTrigger,Trigger1M)),NA())</f>
        <v>7.1158581505495738E-3</v>
      </c>
      <c r="K210" s="52">
        <f>IFERROR(_xll.qlIndexFixing(ONIndex1M,I210,TRUE,_xll.ohTrigger(RecalcTrigger,Trigger1M)),NA())</f>
        <v>7.050652645244071E-3</v>
      </c>
      <c r="L210" s="52">
        <f>IFERROR(_xll.qlIndexFixing(Index3M,H210,TRUE,_xll.ohTrigger(RecalcTrigger,Trigger3M)),NA())</f>
        <v>9.2530642451860642E-3</v>
      </c>
      <c r="M210" s="52">
        <f>IFERROR(_xll.qlIndexFixing(ONIndex3M,I210,TRUE,_xll.ohTrigger(RecalcTrigger,Trigger3M)),NA())</f>
        <v>9.0542982305308328E-3</v>
      </c>
      <c r="N210" s="52">
        <f>IFERROR(_xll.qlIndexFixing(Index6M,$H210,TRUE,_xll.ohTrigger(RecalcTrigger,Trigger6M)),NA())</f>
        <v>1.1759840238750876E-2</v>
      </c>
      <c r="O210" s="52">
        <f>IFERROR(_xll.qlIndexFixing(ONIndex6M,I210,TRUE,_xll.ohTrigger(RecalcTrigger,Trigger6M)),NA())</f>
        <v>1.1682411163729256E-2</v>
      </c>
      <c r="P210" s="52">
        <f>IFERROR(_xll.qlIndexFixing(Index1Y,$H210,TRUE,_xll.ohTrigger(RecalcTrigger,Trigger1Y)),NA())</f>
        <v>1.3600494838107768E-2</v>
      </c>
      <c r="Q210" s="52">
        <f>IFERROR(_xll.qlIndexFixing(ONIndex1Y,I210,TRUE,_xll.ohTrigger(RecalcTrigger,Trigger1Y)),NA())</f>
        <v>1.2454607330338874E-2</v>
      </c>
    </row>
    <row r="211" spans="2:17" x14ac:dyDescent="0.2">
      <c r="B211" s="46" t="s">
        <v>20</v>
      </c>
      <c r="D211" s="49">
        <f>_xll.qlCalendarAdvance(LocalCalendar,$D210,B211,"f",FALSE)</f>
        <v>42872</v>
      </c>
      <c r="E211" s="49">
        <f>_xll.qlInterestRateIndexValueDate(IndexON,D211)</f>
        <v>42872</v>
      </c>
      <c r="F211" s="52">
        <f>IFERROR(_xll.qlIndexFixing(IndexON,D211,TRUE,_xll.ohTrigger(RecalcTrigger,TriggerON)),NA())</f>
        <v>5.6266687900929924E-3</v>
      </c>
      <c r="H211" s="49">
        <f>_xll.qlCalendarAdvance(IborCalendar,$H210,B211,"f",FALSE)</f>
        <v>42871</v>
      </c>
      <c r="I211" s="49">
        <f>_xll.qlInterestRateIndexValueDate(Index1M,$H211)</f>
        <v>42873</v>
      </c>
      <c r="J211" s="52">
        <f>IFERROR(_xll.qlIndexFixing(Index1M,$H211,TRUE,_xll.ohTrigger(RecalcTrigger,Trigger1M)),NA())</f>
        <v>7.1177564202881682E-3</v>
      </c>
      <c r="K211" s="52">
        <f>IFERROR(_xll.qlIndexFixing(ONIndex1M,I211,TRUE,_xll.ohTrigger(RecalcTrigger,Trigger1M)),NA())</f>
        <v>7.0542622171654301E-3</v>
      </c>
      <c r="L211" s="52">
        <f>IFERROR(_xll.qlIndexFixing(Index3M,H211,TRUE,_xll.ohTrigger(RecalcTrigger,Trigger3M)),NA())</f>
        <v>9.2573302223723491E-3</v>
      </c>
      <c r="M211" s="52">
        <f>IFERROR(_xll.qlIndexFixing(ONIndex3M,I211,TRUE,_xll.ohTrigger(RecalcTrigger,Trigger3M)),NA())</f>
        <v>9.0578976120436749E-3</v>
      </c>
      <c r="N211" s="52">
        <f>IFERROR(_xll.qlIndexFixing(Index6M,$H211,TRUE,_xll.ohTrigger(RecalcTrigger,Trigger6M)),NA())</f>
        <v>1.1771557821785598E-2</v>
      </c>
      <c r="O211" s="52">
        <f>IFERROR(_xll.qlIndexFixing(ONIndex6M,I211,TRUE,_xll.ohTrigger(RecalcTrigger,Trigger6M)),NA())</f>
        <v>1.1683619954476754E-2</v>
      </c>
      <c r="P211" s="52">
        <f>IFERROR(_xll.qlIndexFixing(Index1Y,$H211,TRUE,_xll.ohTrigger(RecalcTrigger,Trigger1Y)),NA())</f>
        <v>1.3622346774711639E-2</v>
      </c>
      <c r="Q211" s="52">
        <f>IFERROR(_xll.qlIndexFixing(ONIndex1Y,I211,TRUE,_xll.ohTrigger(RecalcTrigger,Trigger1Y)),NA())</f>
        <v>1.2447263061545755E-2</v>
      </c>
    </row>
    <row r="212" spans="2:17" x14ac:dyDescent="0.2">
      <c r="B212" s="46" t="s">
        <v>20</v>
      </c>
      <c r="D212" s="49">
        <f>_xll.qlCalendarAdvance(LocalCalendar,$D211,B212,"f",FALSE)</f>
        <v>42873</v>
      </c>
      <c r="E212" s="49">
        <f>_xll.qlInterestRateIndexValueDate(IndexON,D212)</f>
        <v>42873</v>
      </c>
      <c r="F212" s="52">
        <f>IFERROR(_xll.qlIndexFixing(IndexON,D212,TRUE,_xll.ohTrigger(RecalcTrigger,TriggerON)),NA())</f>
        <v>5.6351391038234055E-3</v>
      </c>
      <c r="H212" s="49">
        <f>_xll.qlCalendarAdvance(IborCalendar,$H211,B212,"f",FALSE)</f>
        <v>42872</v>
      </c>
      <c r="I212" s="49">
        <f>_xll.qlInterestRateIndexValueDate(Index1M,$H212)</f>
        <v>42874</v>
      </c>
      <c r="J212" s="52">
        <f>IFERROR(_xll.qlIndexFixing(Index1M,$H212,TRUE,_xll.ohTrigger(RecalcTrigger,Trigger1M)),NA())</f>
        <v>7.1196651093203981E-3</v>
      </c>
      <c r="K212" s="52">
        <f>IFERROR(_xll.qlIndexFixing(ONIndex1M,I212,TRUE,_xll.ohTrigger(RecalcTrigger,Trigger1M)),NA())</f>
        <v>7.06172477483058E-3</v>
      </c>
      <c r="L212" s="52">
        <f>IFERROR(_xll.qlIndexFixing(Index3M,H212,TRUE,_xll.ohTrigger(RecalcTrigger,Trigger3M)),NA())</f>
        <v>9.2662441921112313E-3</v>
      </c>
      <c r="M212" s="52">
        <f>IFERROR(_xll.qlIndexFixing(ONIndex3M,I212,TRUE,_xll.ohTrigger(RecalcTrigger,Trigger3M)),NA())</f>
        <v>9.0654080146634897E-3</v>
      </c>
      <c r="N212" s="52">
        <f>IFERROR(_xll.qlIndexFixing(Index6M,$H212,TRUE,_xll.ohTrigger(RecalcTrigger,Trigger6M)),NA())</f>
        <v>1.1771651118559155E-2</v>
      </c>
      <c r="O212" s="52">
        <f>IFERROR(_xll.qlIndexFixing(ONIndex6M,I212,TRUE,_xll.ohTrigger(RecalcTrigger,Trigger6M)),NA())</f>
        <v>1.1685534818690613E-2</v>
      </c>
      <c r="P212" s="52">
        <f>IFERROR(_xll.qlIndexFixing(Index1Y,$H212,TRUE,_xll.ohTrigger(RecalcTrigger,Trigger1Y)),NA())</f>
        <v>1.3683461736904339E-2</v>
      </c>
      <c r="Q212" s="52">
        <f>IFERROR(_xll.qlIndexFixing(ONIndex1Y,I212,TRUE,_xll.ohTrigger(RecalcTrigger,Trigger1Y)),NA())</f>
        <v>1.2433664143900458E-2</v>
      </c>
    </row>
    <row r="213" spans="2:17" x14ac:dyDescent="0.2">
      <c r="B213" s="46" t="s">
        <v>20</v>
      </c>
      <c r="D213" s="49">
        <f>_xll.qlCalendarAdvance(LocalCalendar,$D212,B213,"f",FALSE)</f>
        <v>42874</v>
      </c>
      <c r="E213" s="49">
        <f>_xll.qlInterestRateIndexValueDate(IndexON,D213)</f>
        <v>42874</v>
      </c>
      <c r="F213" s="52">
        <f>IFERROR(_xll.qlIndexFixing(IndexON,D213,TRUE,_xll.ohTrigger(RecalcTrigger,TriggerON)),NA())</f>
        <v>5.6530193227821712E-3</v>
      </c>
      <c r="H213" s="49">
        <f>_xll.qlCalendarAdvance(IborCalendar,$H212,B213,"f",FALSE)</f>
        <v>42873</v>
      </c>
      <c r="I213" s="49">
        <f>_xll.qlInterestRateIndexValueDate(Index1M,$H213)</f>
        <v>42877</v>
      </c>
      <c r="J213" s="52">
        <f>IFERROR(_xll.qlIndexFixing(Index1M,$H213,TRUE,_xll.ohTrigger(RecalcTrigger,Trigger1M)),NA())</f>
        <v>7.1322005845898149E-3</v>
      </c>
      <c r="K213" s="52">
        <f>IFERROR(_xll.qlIndexFixing(ONIndex1M,I213,TRUE,_xll.ohTrigger(RecalcTrigger,Trigger1M)),NA())</f>
        <v>7.0690151936059209E-3</v>
      </c>
      <c r="L213" s="52">
        <f>IFERROR(_xll.qlIndexFixing(Index3M,H213,TRUE,_xll.ohTrigger(RecalcTrigger,Trigger3M)),NA())</f>
        <v>9.2744893258295998E-3</v>
      </c>
      <c r="M213" s="52">
        <f>IFERROR(_xll.qlIndexFixing(ONIndex3M,I213,TRUE,_xll.ohTrigger(RecalcTrigger,Trigger3M)),NA())</f>
        <v>9.0725452387552252E-3</v>
      </c>
      <c r="N213" s="52">
        <f>IFERROR(_xll.qlIndexFixing(Index6M,$H213,TRUE,_xll.ohTrigger(RecalcTrigger,Trigger6M)),NA())</f>
        <v>1.1779999999999931E-2</v>
      </c>
      <c r="O213" s="52">
        <f>IFERROR(_xll.qlIndexFixing(ONIndex6M,I213,TRUE,_xll.ohTrigger(RecalcTrigger,Trigger6M)),NA())</f>
        <v>1.1685888858821158E-2</v>
      </c>
      <c r="P213" s="52">
        <f>IFERROR(_xll.qlIndexFixing(Index1Y,$H213,TRUE,_xll.ohTrigger(RecalcTrigger,Trigger1Y)),NA())</f>
        <v>1.3712140167334831E-2</v>
      </c>
      <c r="Q213" s="52">
        <f>IFERROR(_xll.qlIndexFixing(ONIndex1Y,I213,TRUE,_xll.ohTrigger(RecalcTrigger,Trigger1Y)),NA())</f>
        <v>1.2419866620430042E-2</v>
      </c>
    </row>
    <row r="214" spans="2:17" x14ac:dyDescent="0.2">
      <c r="B214" s="46" t="s">
        <v>20</v>
      </c>
      <c r="D214" s="49">
        <f>_xll.qlCalendarAdvance(LocalCalendar,$D213,B214,"f",FALSE)</f>
        <v>42877</v>
      </c>
      <c r="E214" s="49">
        <f>_xll.qlInterestRateIndexValueDate(IndexON,D214)</f>
        <v>42877</v>
      </c>
      <c r="F214" s="52">
        <f>IFERROR(_xll.qlIndexFixing(IndexON,D214,TRUE,_xll.ohTrigger(RecalcTrigger,TriggerON)),NA())</f>
        <v>5.6714616157815811E-3</v>
      </c>
      <c r="H214" s="49">
        <f>_xll.qlCalendarAdvance(IborCalendar,$H213,B214,"f",FALSE)</f>
        <v>42874</v>
      </c>
      <c r="I214" s="49">
        <f>_xll.qlInterestRateIndexValueDate(Index1M,$H214)</f>
        <v>42878</v>
      </c>
      <c r="J214" s="52">
        <f>IFERROR(_xll.qlIndexFixing(Index1M,$H214,TRUE,_xll.ohTrigger(RecalcTrigger,Trigger1M)),NA())</f>
        <v>7.1364420544876989E-3</v>
      </c>
      <c r="K214" s="52">
        <f>IFERROR(_xll.qlIndexFixing(ONIndex1M,I214,TRUE,_xll.ohTrigger(RecalcTrigger,Trigger1M)),NA())</f>
        <v>7.0727821099847432E-3</v>
      </c>
      <c r="L214" s="52">
        <f>IFERROR(_xll.qlIndexFixing(Index3M,H214,TRUE,_xll.ohTrigger(RecalcTrigger,Trigger3M)),NA())</f>
        <v>9.2788017040771383E-3</v>
      </c>
      <c r="M214" s="52">
        <f>IFERROR(_xll.qlIndexFixing(ONIndex3M,I214,TRUE,_xll.ohTrigger(RecalcTrigger,Trigger3M)),NA())</f>
        <v>9.0762696706381263E-3</v>
      </c>
      <c r="N214" s="52">
        <f>IFERROR(_xll.qlIndexFixing(Index6M,$H214,TRUE,_xll.ohTrigger(RecalcTrigger,Trigger6M)),NA())</f>
        <v>1.178835299732911E-2</v>
      </c>
      <c r="O214" s="52">
        <f>IFERROR(_xll.qlIndexFixing(ONIndex6M,I214,TRUE,_xll.ohTrigger(RecalcTrigger,Trigger6M)),NA())</f>
        <v>1.1686253214806541E-2</v>
      </c>
      <c r="P214" s="52">
        <f>IFERROR(_xll.qlIndexFixing(Index1Y,$H214,TRUE,_xll.ohTrigger(RecalcTrigger,Trigger1Y)),NA())</f>
        <v>1.3735153362865748E-2</v>
      </c>
      <c r="Q214" s="52">
        <f>IFERROR(_xll.qlIndexFixing(ONIndex1Y,I214,TRUE,_xll.ohTrigger(RecalcTrigger,Trigger1Y)),NA())</f>
        <v>1.2413512668665305E-2</v>
      </c>
    </row>
    <row r="215" spans="2:17" x14ac:dyDescent="0.2">
      <c r="B215" s="46" t="s">
        <v>20</v>
      </c>
      <c r="D215" s="49">
        <f>_xll.qlCalendarAdvance(LocalCalendar,$D214,B215,"f",FALSE)</f>
        <v>42878</v>
      </c>
      <c r="E215" s="49">
        <f>_xll.qlInterestRateIndexValueDate(IndexON,D215)</f>
        <v>42878</v>
      </c>
      <c r="F215" s="52">
        <f>IFERROR(_xll.qlIndexFixing(IndexON,D215,TRUE,_xll.ohTrigger(RecalcTrigger,TriggerON)),NA())</f>
        <v>5.6805408510651745E-3</v>
      </c>
      <c r="H215" s="49">
        <f>_xll.qlCalendarAdvance(IborCalendar,$H214,B215,"f",FALSE)</f>
        <v>42877</v>
      </c>
      <c r="I215" s="49">
        <f>_xll.qlInterestRateIndexValueDate(Index1M,$H215)</f>
        <v>42879</v>
      </c>
      <c r="J215" s="52">
        <f>IFERROR(_xll.qlIndexFixing(Index1M,$H215,TRUE,_xll.ohTrigger(RecalcTrigger,Trigger1M)),NA())</f>
        <v>7.1453291841533885E-3</v>
      </c>
      <c r="K215" s="52">
        <f>IFERROR(_xll.qlIndexFixing(ONIndex1M,I215,TRUE,_xll.ohTrigger(RecalcTrigger,Trigger1M)),NA())</f>
        <v>7.0765804951111733E-3</v>
      </c>
      <c r="L215" s="52">
        <f>IFERROR(_xll.qlIndexFixing(Index3M,H215,TRUE,_xll.ohTrigger(RecalcTrigger,Trigger3M)),NA())</f>
        <v>9.2831226447571795E-3</v>
      </c>
      <c r="M215" s="52">
        <f>IFERROR(_xll.qlIndexFixing(ONIndex3M,I215,TRUE,_xll.ohTrigger(RecalcTrigger,Trigger3M)),NA())</f>
        <v>9.0800191125151031E-3</v>
      </c>
      <c r="N215" s="52">
        <f>IFERROR(_xll.qlIndexFixing(Index6M,$H215,TRUE,_xll.ohTrigger(RecalcTrigger,Trigger6M)),NA())</f>
        <v>1.1788525210533534E-2</v>
      </c>
      <c r="O215" s="52">
        <f>IFERROR(_xll.qlIndexFixing(ONIndex6M,I215,TRUE,_xll.ohTrigger(RecalcTrigger,Trigger6M)),NA())</f>
        <v>1.1686831544430731E-2</v>
      </c>
      <c r="P215" s="52">
        <f>IFERROR(_xll.qlIndexFixing(Index1Y,$H215,TRUE,_xll.ohTrigger(RecalcTrigger,Trigger1Y)),NA())</f>
        <v>1.3758379870213095E-2</v>
      </c>
      <c r="Q215" s="52">
        <f>IFERROR(_xll.qlIndexFixing(ONIndex1Y,I215,TRUE,_xll.ohTrigger(RecalcTrigger,Trigger1Y)),NA())</f>
        <v>1.2407356780146372E-2</v>
      </c>
    </row>
    <row r="216" spans="2:17" x14ac:dyDescent="0.2">
      <c r="B216" s="46" t="s">
        <v>20</v>
      </c>
      <c r="D216" s="49">
        <f>_xll.qlCalendarAdvance(LocalCalendar,$D215,B216,"f",FALSE)</f>
        <v>42879</v>
      </c>
      <c r="E216" s="49">
        <f>_xll.qlInterestRateIndexValueDate(IndexON,D216)</f>
        <v>42879</v>
      </c>
      <c r="F216" s="52">
        <f>IFERROR(_xll.qlIndexFixing(IndexON,D216,TRUE,_xll.ohTrigger(RecalcTrigger,TriggerON)),NA())</f>
        <v>5.6892080171699888E-3</v>
      </c>
      <c r="H216" s="49">
        <f>_xll.qlCalendarAdvance(IborCalendar,$H215,B216,"f",FALSE)</f>
        <v>42878</v>
      </c>
      <c r="I216" s="49">
        <f>_xll.qlInterestRateIndexValueDate(Index1M,$H216)</f>
        <v>42880</v>
      </c>
      <c r="J216" s="52">
        <f>IFERROR(_xll.qlIndexFixing(Index1M,$H216,TRUE,_xll.ohTrigger(RecalcTrigger,Trigger1M)),NA())</f>
        <v>7.1473370842789485E-3</v>
      </c>
      <c r="K216" s="52">
        <f>IFERROR(_xll.qlIndexFixing(ONIndex1M,I216,TRUE,_xll.ohTrigger(RecalcTrigger,Trigger1M)),NA())</f>
        <v>7.0804103492250192E-3</v>
      </c>
      <c r="L216" s="52">
        <f>IFERROR(_xll.qlIndexFixing(Index3M,H216,TRUE,_xll.ohTrigger(RecalcTrigger,Trigger3M)),NA())</f>
        <v>9.2874519086063312E-3</v>
      </c>
      <c r="M216" s="52">
        <f>IFERROR(_xll.qlIndexFixing(ONIndex3M,I216,TRUE,_xll.ohTrigger(RecalcTrigger,Trigger3M)),NA())</f>
        <v>9.0837935644660917E-3</v>
      </c>
      <c r="N216" s="52">
        <f>IFERROR(_xll.qlIndexFixing(Index6M,$H216,TRUE,_xll.ohTrigger(RecalcTrigger,Trigger6M)),NA())</f>
        <v>1.1801295926527325E-2</v>
      </c>
      <c r="O216" s="52">
        <f>IFERROR(_xll.qlIndexFixing(ONIndex6M,I216,TRUE,_xll.ohTrigger(RecalcTrigger,Trigger6M)),NA())</f>
        <v>1.1687623847773665E-2</v>
      </c>
      <c r="P216" s="52">
        <f>IFERROR(_xll.qlIndexFixing(Index1Y,$H216,TRUE,_xll.ohTrigger(RecalcTrigger,Trigger1Y)),NA())</f>
        <v>1.3781813375039764E-2</v>
      </c>
      <c r="Q216" s="52">
        <f>IFERROR(_xll.qlIndexFixing(ONIndex1Y,I216,TRUE,_xll.ohTrigger(RecalcTrigger,Trigger1Y)),NA())</f>
        <v>1.2401398955113052E-2</v>
      </c>
    </row>
    <row r="217" spans="2:17" x14ac:dyDescent="0.2">
      <c r="B217" s="46" t="s">
        <v>20</v>
      </c>
      <c r="D217" s="49">
        <f>_xll.qlCalendarAdvance(LocalCalendar,$D216,B217,"f",FALSE)</f>
        <v>42880</v>
      </c>
      <c r="E217" s="49">
        <f>_xll.qlInterestRateIndexValueDate(IndexON,D217)</f>
        <v>42880</v>
      </c>
      <c r="F217" s="52">
        <f>IFERROR(_xll.qlIndexFixing(IndexON,D217,TRUE,_xll.ohTrigger(RecalcTrigger,TriggerON)),NA())</f>
        <v>5.6974631141759602E-3</v>
      </c>
      <c r="H217" s="49">
        <f>_xll.qlCalendarAdvance(IborCalendar,$H216,B217,"f",FALSE)</f>
        <v>42879</v>
      </c>
      <c r="I217" s="49">
        <f>_xll.qlInterestRateIndexValueDate(Index1M,$H217)</f>
        <v>42881</v>
      </c>
      <c r="J217" s="52">
        <f>IFERROR(_xll.qlIndexFixing(Index1M,$H217,TRUE,_xll.ohTrigger(RecalcTrigger,Trigger1M)),NA())</f>
        <v>7.1493553990774651E-3</v>
      </c>
      <c r="K217" s="52">
        <f>IFERROR(_xll.qlIndexFixing(ONIndex1M,I217,TRUE,_xll.ohTrigger(RecalcTrigger,Trigger1M)),NA())</f>
        <v>7.0903517904752356E-3</v>
      </c>
      <c r="L217" s="52">
        <f>IFERROR(_xll.qlIndexFixing(Index3M,H217,TRUE,_xll.ohTrigger(RecalcTrigger,Trigger3M)),NA())</f>
        <v>9.29879774047262E-3</v>
      </c>
      <c r="M217" s="52">
        <f>IFERROR(_xll.qlIndexFixing(ONIndex3M,I217,TRUE,_xll.ohTrigger(RecalcTrigger,Trigger3M)),NA())</f>
        <v>9.0936992884271817E-3</v>
      </c>
      <c r="N217" s="52">
        <f>IFERROR(_xll.qlIndexFixing(Index6M,$H217,TRUE,_xll.ohTrigger(RecalcTrigger,Trigger6M)),NA())</f>
        <v>1.1801527226276648E-2</v>
      </c>
      <c r="O217" s="52">
        <f>IFERROR(_xll.qlIndexFixing(ONIndex6M,I217,TRUE,_xll.ohTrigger(RecalcTrigger,Trigger6M)),NA())</f>
        <v>1.1691243953209085E-2</v>
      </c>
      <c r="P217" s="52">
        <f>IFERROR(_xll.qlIndexFixing(Index1Y,$H217,TRUE,_xll.ohTrigger(RecalcTrigger,Trigger1Y)),NA())</f>
        <v>1.3866790661922299E-2</v>
      </c>
      <c r="Q217" s="52">
        <f>IFERROR(_xll.qlIndexFixing(ONIndex1Y,I217,TRUE,_xll.ohTrigger(RecalcTrigger,Trigger1Y)),NA())</f>
        <v>1.2388134098799686E-2</v>
      </c>
    </row>
    <row r="218" spans="2:17" x14ac:dyDescent="0.2">
      <c r="B218" s="46" t="s">
        <v>20</v>
      </c>
      <c r="D218" s="49">
        <f>_xll.qlCalendarAdvance(LocalCalendar,$D217,B218,"f",FALSE)</f>
        <v>42881</v>
      </c>
      <c r="E218" s="49">
        <f>_xll.qlInterestRateIndexValueDate(IndexON,D218)</f>
        <v>42881</v>
      </c>
      <c r="F218" s="52">
        <f>IFERROR(_xll.qlIndexFixing(IndexON,D218,TRUE,_xll.ohTrigger(RecalcTrigger,TriggerON)),NA())</f>
        <v>5.7161766499969069E-3</v>
      </c>
      <c r="H218" s="49">
        <f>_xll.qlCalendarAdvance(IborCalendar,$H217,B218,"f",FALSE)</f>
        <v>42880</v>
      </c>
      <c r="I218" s="49">
        <f>_xll.qlInterestRateIndexValueDate(Index1M,$H218)</f>
        <v>42885</v>
      </c>
      <c r="J218" s="52">
        <f>IFERROR(_xll.qlIndexFixing(Index1M,$H218,TRUE,_xll.ohTrigger(RecalcTrigger,Trigger1M)),NA())</f>
        <v>7.1670140412827266E-3</v>
      </c>
      <c r="K218" s="52">
        <f>IFERROR(_xll.qlIndexFixing(ONIndex1M,I218,TRUE,_xll.ohTrigger(RecalcTrigger,Trigger1M)),NA())</f>
        <v>7.1000316530867025E-3</v>
      </c>
      <c r="L218" s="52">
        <f>IFERROR(_xll.qlIndexFixing(Index3M,H218,TRUE,_xll.ohTrigger(RecalcTrigger,Trigger3M)),NA())</f>
        <v>9.3092147011483127E-3</v>
      </c>
      <c r="M218" s="52">
        <f>IFERROR(_xll.qlIndexFixing(ONIndex3M,I218,TRUE,_xll.ohTrigger(RecalcTrigger,Trigger3M)),NA())</f>
        <v>9.1030409753312114E-3</v>
      </c>
      <c r="N218" s="52">
        <f>IFERROR(_xll.qlIndexFixing(Index6M,$H218,TRUE,_xll.ohTrigger(RecalcTrigger,Trigger6M)),NA())</f>
        <v>1.1815424857844892E-2</v>
      </c>
      <c r="O218" s="52">
        <f>IFERROR(_xll.qlIndexFixing(ONIndex6M,I218,TRUE,_xll.ohTrigger(RecalcTrigger,Trigger6M)),NA())</f>
        <v>1.1694794970269484E-2</v>
      </c>
      <c r="P218" s="52">
        <f>IFERROR(_xll.qlIndexFixing(Index1Y,$H218,TRUE,_xll.ohTrigger(RecalcTrigger,Trigger1Y)),NA())</f>
        <v>1.3901864826496687E-2</v>
      </c>
      <c r="Q218" s="52">
        <f>IFERROR(_xll.qlIndexFixing(ONIndex1Y,I218,TRUE,_xll.ohTrigger(RecalcTrigger,Trigger1Y)),NA())</f>
        <v>1.2374580779672684E-2</v>
      </c>
    </row>
    <row r="219" spans="2:17" x14ac:dyDescent="0.2">
      <c r="B219" s="46" t="s">
        <v>20</v>
      </c>
      <c r="D219" s="49">
        <f>_xll.qlCalendarAdvance(LocalCalendar,$D218,B219,"f",FALSE)</f>
        <v>42885</v>
      </c>
      <c r="E219" s="49">
        <f>_xll.qlInterestRateIndexValueDate(IndexON,D219)</f>
        <v>42885</v>
      </c>
      <c r="F219" s="52">
        <f>IFERROR(_xll.qlIndexFixing(IndexON,D219,TRUE,_xll.ohTrigger(RecalcTrigger,TriggerON)),NA())</f>
        <v>5.7325575608846435E-3</v>
      </c>
      <c r="H219" s="49">
        <f>_xll.qlCalendarAdvance(IborCalendar,$H218,B219,"f",FALSE)</f>
        <v>42881</v>
      </c>
      <c r="I219" s="49">
        <f>_xll.qlInterestRateIndexValueDate(Index1M,$H219)</f>
        <v>42886</v>
      </c>
      <c r="J219" s="52">
        <f>IFERROR(_xll.qlIndexFixing(Index1M,$H219,TRUE,_xll.ohTrigger(RecalcTrigger,Trigger1M)),NA())</f>
        <v>7.1691053962359419E-3</v>
      </c>
      <c r="K219" s="52">
        <f>IFERROR(_xll.qlIndexFixing(ONIndex1M,I219,TRUE,_xll.ohTrigger(RecalcTrigger,Trigger1M)),NA())</f>
        <v>7.1040503204855554E-3</v>
      </c>
      <c r="L219" s="52">
        <f>IFERROR(_xll.qlIndexFixing(Index3M,H219,TRUE,_xll.ohTrigger(RecalcTrigger,Trigger3M)),NA())</f>
        <v>9.3135888794513583E-3</v>
      </c>
      <c r="M219" s="52">
        <f>IFERROR(_xll.qlIndexFixing(ONIndex3M,I219,TRUE,_xll.ohTrigger(RecalcTrigger,Trigger3M)),NA())</f>
        <v>9.1069654877262707E-3</v>
      </c>
      <c r="N219" s="52">
        <f>IFERROR(_xll.qlIndexFixing(Index6M,$H219,TRUE,_xll.ohTrigger(RecalcTrigger,Trigger6M)),NA())</f>
        <v>1.181570019813828E-2</v>
      </c>
      <c r="O219" s="52">
        <f>IFERROR(_xll.qlIndexFixing(ONIndex6M,I219,TRUE,_xll.ohTrigger(RecalcTrigger,Trigger6M)),NA())</f>
        <v>1.1696871115844942E-2</v>
      </c>
      <c r="P219" s="52">
        <f>IFERROR(_xll.qlIndexFixing(Index1Y,$H219,TRUE,_xll.ohTrigger(RecalcTrigger,Trigger1Y)),NA())</f>
        <v>1.392640768835874E-2</v>
      </c>
      <c r="Q219" s="52">
        <f>IFERROR(_xll.qlIndexFixing(ONIndex1Y,I219,TRUE,_xll.ohTrigger(RecalcTrigger,Trigger1Y)),NA())</f>
        <v>1.2369811334593805E-2</v>
      </c>
    </row>
    <row r="220" spans="2:17" x14ac:dyDescent="0.2">
      <c r="B220" s="46" t="s">
        <v>20</v>
      </c>
      <c r="D220" s="49">
        <f>_xll.qlCalendarAdvance(LocalCalendar,$D219,B220,"f",FALSE)</f>
        <v>42886</v>
      </c>
      <c r="E220" s="49">
        <f>_xll.qlInterestRateIndexValueDate(IndexON,D220)</f>
        <v>42886</v>
      </c>
      <c r="F220" s="52">
        <f>IFERROR(_xll.qlIndexFixing(IndexON,D220,TRUE,_xll.ohTrigger(RecalcTrigger,TriggerON)),NA())</f>
        <v>5.7383402423383245E-3</v>
      </c>
      <c r="H220" s="49">
        <f>_xll.qlCalendarAdvance(IborCalendar,$H219,B220,"f",FALSE)</f>
        <v>42885</v>
      </c>
      <c r="I220" s="49">
        <f>_xll.qlInterestRateIndexValueDate(Index1M,$H220)</f>
        <v>42887</v>
      </c>
      <c r="J220" s="52">
        <f>IFERROR(_xll.qlIndexFixing(Index1M,$H220,TRUE,_xll.ohTrigger(RecalcTrigger,Trigger1M)),NA())</f>
        <v>7.1784607530236966E-3</v>
      </c>
      <c r="K220" s="52">
        <f>IFERROR(_xll.qlIndexFixing(ONIndex1M,I220,TRUE,_xll.ohTrigger(RecalcTrigger,Trigger1M)),NA())</f>
        <v>7.1081004568718242E-3</v>
      </c>
      <c r="L220" s="52">
        <f>IFERROR(_xll.qlIndexFixing(Index3M,H220,TRUE,_xll.ohTrigger(RecalcTrigger,Trigger3M)),NA())</f>
        <v>9.3179697060589203E-3</v>
      </c>
      <c r="M220" s="52">
        <f>IFERROR(_xll.qlIndexFixing(ONIndex3M,I220,TRUE,_xll.ohTrigger(RecalcTrigger,Trigger3M)),NA())</f>
        <v>9.1109150101154057E-3</v>
      </c>
      <c r="N220" s="52">
        <f>IFERROR(_xll.qlIndexFixing(Index6M,$H220,TRUE,_xll.ohTrigger(RecalcTrigger,Trigger6M)),NA())</f>
        <v>1.1820347147194652E-2</v>
      </c>
      <c r="O220" s="52">
        <f>IFERROR(_xll.qlIndexFixing(ONIndex6M,I220,TRUE,_xll.ohTrigger(RecalcTrigger,Trigger6M)),NA())</f>
        <v>1.169916123521908E-2</v>
      </c>
      <c r="P220" s="52">
        <f>IFERROR(_xll.qlIndexFixing(Index1Y,$H220,TRUE,_xll.ohTrigger(RecalcTrigger,Trigger1Y)),NA())</f>
        <v>1.3951113333707427E-2</v>
      </c>
      <c r="Q220" s="52">
        <f>IFERROR(_xll.qlIndexFixing(ONIndex1Y,I220,TRUE,_xll.ohTrigger(RecalcTrigger,Trigger1Y)),NA())</f>
        <v>1.2365239952760732E-2</v>
      </c>
    </row>
    <row r="221" spans="2:17" x14ac:dyDescent="0.2">
      <c r="B221" s="46" t="s">
        <v>20</v>
      </c>
      <c r="D221" s="49">
        <f>_xll.qlCalendarAdvance(LocalCalendar,$D220,B221,"f",FALSE)</f>
        <v>42887</v>
      </c>
      <c r="E221" s="49">
        <f>_xll.qlInterestRateIndexValueDate(IndexON,D221)</f>
        <v>42887</v>
      </c>
      <c r="F221" s="52">
        <f>IFERROR(_xll.qlIndexFixing(IndexON,D221,TRUE,_xll.ohTrigger(RecalcTrigger,TriggerON)),NA())</f>
        <v>5.7437108546132265E-3</v>
      </c>
      <c r="H221" s="49">
        <f>_xll.qlCalendarAdvance(IborCalendar,$H220,B221,"f",FALSE)</f>
        <v>42886</v>
      </c>
      <c r="I221" s="49">
        <f>_xll.qlInterestRateIndexValueDate(Index1M,$H221)</f>
        <v>42888</v>
      </c>
      <c r="J221" s="52">
        <f>IFERROR(_xll.qlIndexFixing(Index1M,$H221,TRUE,_xll.ohTrigger(RecalcTrigger,Trigger1M)),NA())</f>
        <v>7.1805886612579112E-3</v>
      </c>
      <c r="K221" s="52">
        <f>IFERROR(_xll.qlIndexFixing(ONIndex1M,I221,TRUE,_xll.ohTrigger(RecalcTrigger,Trigger1M)),NA())</f>
        <v>7.1164462984629751E-3</v>
      </c>
      <c r="L221" s="52">
        <f>IFERROR(_xll.qlIndexFixing(Index3M,H221,TRUE,_xll.ohTrigger(RecalcTrigger,Trigger3M)),NA())</f>
        <v>9.3294072264719606E-3</v>
      </c>
      <c r="M221" s="52">
        <f>IFERROR(_xll.qlIndexFixing(ONIndex3M,I221,TRUE,_xll.ohTrigger(RecalcTrigger,Trigger3M)),NA())</f>
        <v>9.1191284080238688E-3</v>
      </c>
      <c r="N221" s="52">
        <f>IFERROR(_xll.qlIndexFixing(Index6M,$H221,TRUE,_xll.ohTrigger(RecalcTrigger,Trigger6M)),NA())</f>
        <v>1.1833798971058865E-2</v>
      </c>
      <c r="O221" s="52">
        <f>IFERROR(_xll.qlIndexFixing(ONIndex6M,I221,TRUE,_xll.ohTrigger(RecalcTrigger,Trigger6M)),NA())</f>
        <v>1.170483526337307E-2</v>
      </c>
      <c r="P221" s="52">
        <f>IFERROR(_xll.qlIndexFixing(Index1Y,$H221,TRUE,_xll.ohTrigger(RecalcTrigger,Trigger1Y)),NA())</f>
        <v>1.4018016285383907E-2</v>
      </c>
      <c r="Q221" s="52">
        <f>IFERROR(_xll.qlIndexFixing(ONIndex1Y,I221,TRUE,_xll.ohTrigger(RecalcTrigger,Trigger1Y)),NA())</f>
        <v>1.2357181542208551E-2</v>
      </c>
    </row>
    <row r="222" spans="2:17" x14ac:dyDescent="0.2">
      <c r="B222" s="46" t="s">
        <v>20</v>
      </c>
      <c r="D222" s="49">
        <f>_xll.qlCalendarAdvance(LocalCalendar,$D221,B222,"f",FALSE)</f>
        <v>42888</v>
      </c>
      <c r="E222" s="49">
        <f>_xll.qlInterestRateIndexValueDate(IndexON,D222)</f>
        <v>42888</v>
      </c>
      <c r="F222" s="52">
        <f>IFERROR(_xll.qlIndexFixing(IndexON,D222,TRUE,_xll.ohTrigger(RecalcTrigger,TriggerON)),NA())</f>
        <v>5.7531704535840333E-3</v>
      </c>
      <c r="H222" s="49">
        <f>_xll.qlCalendarAdvance(IborCalendar,$H221,B222,"f",FALSE)</f>
        <v>42887</v>
      </c>
      <c r="I222" s="49">
        <f>_xll.qlInterestRateIndexValueDate(Index1M,$H222)</f>
        <v>42891</v>
      </c>
      <c r="J222" s="52">
        <f>IFERROR(_xll.qlIndexFixing(Index1M,$H222,TRUE,_xll.ohTrigger(RecalcTrigger,Trigger1M)),NA())</f>
        <v>7.1919654779302178E-3</v>
      </c>
      <c r="K222" s="52">
        <f>IFERROR(_xll.qlIndexFixing(ONIndex1M,I222,TRUE,_xll.ohTrigger(RecalcTrigger,Trigger1M)),NA())</f>
        <v>7.1246156911719538E-3</v>
      </c>
      <c r="L222" s="52">
        <f>IFERROR(_xll.qlIndexFixing(Index3M,H222,TRUE,_xll.ohTrigger(RecalcTrigger,Trigger3M)),NA())</f>
        <v>9.3355547101135698E-3</v>
      </c>
      <c r="M222" s="52">
        <f>IFERROR(_xll.qlIndexFixing(ONIndex3M,I222,TRUE,_xll.ohTrigger(RecalcTrigger,Trigger3M)),NA())</f>
        <v>9.1269632006518719E-3</v>
      </c>
      <c r="N222" s="52">
        <f>IFERROR(_xll.qlIndexFixing(Index6M,$H222,TRUE,_xll.ohTrigger(RecalcTrigger,Trigger6M)),NA())</f>
        <v>1.183920229414618E-2</v>
      </c>
      <c r="O222" s="52">
        <f>IFERROR(_xll.qlIndexFixing(ONIndex6M,I222,TRUE,_xll.ohTrigger(RecalcTrigger,Trigger6M)),NA())</f>
        <v>1.1710461449903065E-2</v>
      </c>
      <c r="P222" s="52">
        <f>IFERROR(_xll.qlIndexFixing(Index1Y,$H222,TRUE,_xll.ohTrigger(RecalcTrigger,Trigger1Y)),NA())</f>
        <v>1.4051437374161183E-2</v>
      </c>
      <c r="Q222" s="52">
        <f>IFERROR(_xll.qlIndexFixing(ONIndex1Y,I222,TRUE,_xll.ohTrigger(RecalcTrigger,Trigger1Y)),NA())</f>
        <v>1.2348935058206223E-2</v>
      </c>
    </row>
    <row r="223" spans="2:17" x14ac:dyDescent="0.2">
      <c r="B223" s="46" t="s">
        <v>20</v>
      </c>
      <c r="D223" s="49">
        <f>_xll.qlCalendarAdvance(LocalCalendar,$D222,B223,"f",FALSE)</f>
        <v>42891</v>
      </c>
      <c r="E223" s="49">
        <f>_xll.qlInterestRateIndexValueDate(IndexON,D223)</f>
        <v>42891</v>
      </c>
      <c r="F223" s="52">
        <f>IFERROR(_xll.qlIndexFixing(IndexON,D223,TRUE,_xll.ohTrigger(RecalcTrigger,TriggerON)),NA())</f>
        <v>5.7610726097667708E-3</v>
      </c>
      <c r="H223" s="49">
        <f>_xll.qlCalendarAdvance(IborCalendar,$H222,B223,"f",FALSE)</f>
        <v>42888</v>
      </c>
      <c r="I223" s="49">
        <f>_xll.qlInterestRateIndexValueDate(Index1M,$H223)</f>
        <v>42892</v>
      </c>
      <c r="J223" s="52">
        <f>IFERROR(_xll.qlIndexFixing(Index1M,$H223,TRUE,_xll.ohTrigger(RecalcTrigger,Trigger1M)),NA())</f>
        <v>7.1966319607970064E-3</v>
      </c>
      <c r="K223" s="52">
        <f>IFERROR(_xll.qlIndexFixing(ONIndex1M,I223,TRUE,_xll.ohTrigger(RecalcTrigger,Trigger1M)),NA())</f>
        <v>7.1288231720956219E-3</v>
      </c>
      <c r="L223" s="52">
        <f>IFERROR(_xll.qlIndexFixing(Index3M,H223,TRUE,_xll.ohTrigger(RecalcTrigger,Trigger3M)),NA())</f>
        <v>9.3399651891677166E-3</v>
      </c>
      <c r="M223" s="52">
        <f>IFERROR(_xll.qlIndexFixing(ONIndex3M,I223,TRUE,_xll.ohTrigger(RecalcTrigger,Trigger3M)),NA())</f>
        <v>9.1310377734110659E-3</v>
      </c>
      <c r="N223" s="52">
        <f>IFERROR(_xll.qlIndexFixing(Index6M,$H223,TRUE,_xll.ohTrigger(RecalcTrigger,Trigger6M)),NA())</f>
        <v>1.1843962251001955E-2</v>
      </c>
      <c r="O223" s="52">
        <f>IFERROR(_xll.qlIndexFixing(ONIndex6M,I223,TRUE,_xll.ohTrigger(RecalcTrigger,Trigger6M)),NA())</f>
        <v>1.1713821437950855E-2</v>
      </c>
      <c r="P223" s="52">
        <f>IFERROR(_xll.qlIndexFixing(Index1Y,$H223,TRUE,_xll.ohTrigger(RecalcTrigger,Trigger1Y)),NA())</f>
        <v>1.4076862150141081E-2</v>
      </c>
      <c r="Q223" s="52">
        <f>IFERROR(_xll.qlIndexFixing(ONIndex1Y,I223,TRUE,_xll.ohTrigger(RecalcTrigger,Trigger1Y)),NA())</f>
        <v>1.2345353992682107E-2</v>
      </c>
    </row>
    <row r="224" spans="2:17" x14ac:dyDescent="0.2">
      <c r="B224" s="46" t="s">
        <v>20</v>
      </c>
      <c r="D224" s="49">
        <f>_xll.qlCalendarAdvance(LocalCalendar,$D223,B224,"f",FALSE)</f>
        <v>42892</v>
      </c>
      <c r="E224" s="49">
        <f>_xll.qlInterestRateIndexValueDate(IndexON,D224)</f>
        <v>42892</v>
      </c>
      <c r="F224" s="52">
        <f>IFERROR(_xll.qlIndexFixing(IndexON,D224,TRUE,_xll.ohTrigger(RecalcTrigger,TriggerON)),NA())</f>
        <v>5.764382875108609E-3</v>
      </c>
      <c r="H224" s="49">
        <f>_xll.qlCalendarAdvance(IborCalendar,$H223,B224,"f",FALSE)</f>
        <v>42891</v>
      </c>
      <c r="I224" s="49">
        <f>_xll.qlInterestRateIndexValueDate(Index1M,$H224)</f>
        <v>42893</v>
      </c>
      <c r="J224" s="52">
        <f>IFERROR(_xll.qlIndexFixing(Index1M,$H224,TRUE,_xll.ohTrigger(RecalcTrigger,Trigger1M)),NA())</f>
        <v>7.2013299325872637E-3</v>
      </c>
      <c r="K224" s="52">
        <f>IFERROR(_xll.qlIndexFixing(ONIndex1M,I224,TRUE,_xll.ohTrigger(RecalcTrigger,Trigger1M)),NA())</f>
        <v>7.1330621217668977E-3</v>
      </c>
      <c r="L224" s="52">
        <f>IFERROR(_xll.qlIndexFixing(Index3M,H224,TRUE,_xll.ohTrigger(RecalcTrigger,Trigger3M)),NA())</f>
        <v>9.3443808808895534E-3</v>
      </c>
      <c r="M224" s="52">
        <f>IFERROR(_xll.qlIndexFixing(ONIndex3M,I224,TRUE,_xll.ohTrigger(RecalcTrigger,Trigger3M)),NA())</f>
        <v>9.1351373563242078E-3</v>
      </c>
      <c r="N224" s="52">
        <f>IFERROR(_xll.qlIndexFixing(Index6M,$H224,TRUE,_xll.ohTrigger(RecalcTrigger,Trigger6M)),NA())</f>
        <v>1.1848732408742676E-2</v>
      </c>
      <c r="O224" s="52">
        <f>IFERROR(_xll.qlIndexFixing(ONIndex6M,I224,TRUE,_xll.ohTrigger(RecalcTrigger,Trigger6M)),NA())</f>
        <v>1.1717395399637454E-2</v>
      </c>
      <c r="P224" s="52">
        <f>IFERROR(_xll.qlIndexFixing(Index1Y,$H224,TRUE,_xll.ohTrigger(RecalcTrigger,Trigger1Y)),NA())</f>
        <v>1.4102411790878415E-2</v>
      </c>
      <c r="Q224" s="52">
        <f>IFERROR(_xll.qlIndexFixing(ONIndex1Y,I224,TRUE,_xll.ohTrigger(RecalcTrigger,Trigger1Y)),NA())</f>
        <v>1.234197099048373E-2</v>
      </c>
    </row>
    <row r="225" spans="2:17" x14ac:dyDescent="0.2">
      <c r="B225" s="46" t="s">
        <v>20</v>
      </c>
      <c r="D225" s="49">
        <f>_xll.qlCalendarAdvance(LocalCalendar,$D224,B225,"f",FALSE)</f>
        <v>42893</v>
      </c>
      <c r="E225" s="49">
        <f>_xll.qlInterestRateIndexValueDate(IndexON,D225)</f>
        <v>42893</v>
      </c>
      <c r="F225" s="52">
        <f>IFERROR(_xll.qlIndexFixing(IndexON,D225,TRUE,_xll.ohTrigger(RecalcTrigger,TriggerON)),NA())</f>
        <v>5.7672810710318601E-3</v>
      </c>
      <c r="H225" s="49">
        <f>_xll.qlCalendarAdvance(IborCalendar,$H224,B225,"f",FALSE)</f>
        <v>42892</v>
      </c>
      <c r="I225" s="49">
        <f>_xll.qlInterestRateIndexValueDate(Index1M,$H225)</f>
        <v>42894</v>
      </c>
      <c r="J225" s="52">
        <f>IFERROR(_xll.qlIndexFixing(Index1M,$H225,TRUE,_xll.ohTrigger(RecalcTrigger,Trigger1M)),NA())</f>
        <v>7.2111274393146796E-3</v>
      </c>
      <c r="K225" s="52">
        <f>IFERROR(_xll.qlIndexFixing(ONIndex1M,I225,TRUE,_xll.ohTrigger(RecalcTrigger,Trigger1M)),NA())</f>
        <v>7.1373325404255894E-3</v>
      </c>
      <c r="L225" s="52">
        <f>IFERROR(_xll.qlIndexFixing(Index3M,H225,TRUE,_xll.ohTrigger(RecalcTrigger,Trigger3M)),NA())</f>
        <v>9.3488015460000459E-3</v>
      </c>
      <c r="M225" s="52">
        <f>IFERROR(_xll.qlIndexFixing(ONIndex3M,I225,TRUE,_xll.ohTrigger(RecalcTrigger,Trigger3M)),NA())</f>
        <v>9.1392619493113614E-3</v>
      </c>
      <c r="N225" s="52">
        <f>IFERROR(_xll.qlIndexFixing(Index6M,$H225,TRUE,_xll.ohTrigger(RecalcTrigger,Trigger6M)),NA())</f>
        <v>1.1853508633718852E-2</v>
      </c>
      <c r="O225" s="52">
        <f>IFERROR(_xll.qlIndexFixing(ONIndex6M,I225,TRUE,_xll.ohTrigger(RecalcTrigger,Trigger6M)),NA())</f>
        <v>1.1721183335202667E-2</v>
      </c>
      <c r="P225" s="52">
        <f>IFERROR(_xll.qlIndexFixing(Index1Y,$H225,TRUE,_xll.ohTrigger(RecalcTrigger,Trigger1Y)),NA())</f>
        <v>1.4128079974540486E-2</v>
      </c>
      <c r="Q225" s="52">
        <f>IFERROR(_xll.qlIndexFixing(ONIndex1Y,I225,TRUE,_xll.ohTrigger(RecalcTrigger,Trigger1Y)),NA())</f>
        <v>1.2338786051531159E-2</v>
      </c>
    </row>
    <row r="226" spans="2:17" x14ac:dyDescent="0.2">
      <c r="B226" s="46" t="s">
        <v>20</v>
      </c>
      <c r="D226" s="49">
        <f>_xll.qlCalendarAdvance(LocalCalendar,$D225,B226,"f",FALSE)</f>
        <v>42894</v>
      </c>
      <c r="E226" s="49">
        <f>_xll.qlInterestRateIndexValueDate(IndexON,D226)</f>
        <v>42894</v>
      </c>
      <c r="F226" s="52">
        <f>IFERROR(_xll.qlIndexFixing(IndexON,D226,TRUE,_xll.ohTrigger(RecalcTrigger,TriggerON)),NA())</f>
        <v>5.7697671975365239E-3</v>
      </c>
      <c r="H226" s="49">
        <f>_xll.qlCalendarAdvance(IborCalendar,$H225,B226,"f",FALSE)</f>
        <v>42893</v>
      </c>
      <c r="I226" s="49">
        <f>_xll.qlInterestRateIndexValueDate(Index1M,$H226)</f>
        <v>42895</v>
      </c>
      <c r="J226" s="52">
        <f>IFERROR(_xll.qlIndexFixing(Index1M,$H226,TRUE,_xll.ohTrigger(RecalcTrigger,Trigger1M)),NA())</f>
        <v>7.2133649083008164E-3</v>
      </c>
      <c r="K226" s="52">
        <f>IFERROR(_xll.qlIndexFixing(ONIndex1M,I226,TRUE,_xll.ohTrigger(RecalcTrigger,Trigger1M)),NA())</f>
        <v>7.146120122207833E-3</v>
      </c>
      <c r="L226" s="52">
        <f>IFERROR(_xll.qlIndexFixing(Index3M,H226,TRUE,_xll.ohTrigger(RecalcTrigger,Trigger3M)),NA())</f>
        <v>9.3579506747386021E-3</v>
      </c>
      <c r="M226" s="52">
        <f>IFERROR(_xll.qlIndexFixing(ONIndex3M,I226,TRUE,_xll.ohTrigger(RecalcTrigger,Trigger3M)),NA())</f>
        <v>9.1478269443978633E-3</v>
      </c>
      <c r="N226" s="52">
        <f>IFERROR(_xll.qlIndexFixing(Index6M,$H226,TRUE,_xll.ohTrigger(RecalcTrigger,Trigger6M)),NA())</f>
        <v>1.186707995943745E-2</v>
      </c>
      <c r="O226" s="52">
        <f>IFERROR(_xll.qlIndexFixing(ONIndex6M,I226,TRUE,_xll.ohTrigger(RecalcTrigger,Trigger6M)),NA())</f>
        <v>1.1729854624409342E-2</v>
      </c>
      <c r="P226" s="52">
        <f>IFERROR(_xll.qlIndexFixing(Index1Y,$H226,TRUE,_xll.ohTrigger(RecalcTrigger,Trigger1Y)),NA())</f>
        <v>1.419650388757376E-2</v>
      </c>
      <c r="Q226" s="52">
        <f>IFERROR(_xll.qlIndexFixing(ONIndex1Y,I226,TRUE,_xll.ohTrigger(RecalcTrigger,Trigger1Y)),NA())</f>
        <v>1.2333498902492579E-2</v>
      </c>
    </row>
    <row r="227" spans="2:17" x14ac:dyDescent="0.2">
      <c r="B227" s="46" t="s">
        <v>20</v>
      </c>
      <c r="D227" s="49">
        <f>_xll.qlCalendarAdvance(LocalCalendar,$D226,B227,"f",FALSE)</f>
        <v>42895</v>
      </c>
      <c r="E227" s="49">
        <f>_xll.qlInterestRateIndexValueDate(IndexON,D227)</f>
        <v>42895</v>
      </c>
      <c r="F227" s="52">
        <f>IFERROR(_xll.qlIndexFixing(IndexON,D227,TRUE,_xll.ohTrigger(RecalcTrigger,TriggerON)),NA())</f>
        <v>5.7734584744473239E-3</v>
      </c>
      <c r="H227" s="49">
        <f>_xll.qlCalendarAdvance(IborCalendar,$H226,B227,"f",FALSE)</f>
        <v>42894</v>
      </c>
      <c r="I227" s="49">
        <f>_xll.qlInterestRateIndexValueDate(Index1M,$H227)</f>
        <v>42898</v>
      </c>
      <c r="J227" s="52">
        <f>IFERROR(_xll.qlIndexFixing(Index1M,$H227,TRUE,_xll.ohTrigger(RecalcTrigger,Trigger1M)),NA())</f>
        <v>7.2252921267628167E-3</v>
      </c>
      <c r="K227" s="52">
        <f>IFERROR(_xll.qlIndexFixing(ONIndex1M,I227,TRUE,_xll.ohTrigger(RecalcTrigger,Trigger1M)),NA())</f>
        <v>7.1547289040552187E-3</v>
      </c>
      <c r="L227" s="52">
        <f>IFERROR(_xll.qlIndexFixing(Index3M,H227,TRUE,_xll.ohTrigger(RecalcTrigger,Trigger3M)),NA())</f>
        <v>9.3665291547644757E-3</v>
      </c>
      <c r="M227" s="52">
        <f>IFERROR(_xll.qlIndexFixing(ONIndex3M,I227,TRUE,_xll.ohTrigger(RecalcTrigger,Trigger3M)),NA())</f>
        <v>9.1560104220000937E-3</v>
      </c>
      <c r="N227" s="52">
        <f>IFERROR(_xll.qlIndexFixing(Index6M,$H227,TRUE,_xll.ohTrigger(RecalcTrigger,Trigger6M)),NA())</f>
        <v>1.1872591531577914E-2</v>
      </c>
      <c r="O227" s="52">
        <f>IFERROR(_xll.qlIndexFixing(ONIndex6M,I227,TRUE,_xll.ohTrigger(RecalcTrigger,Trigger6M)),NA())</f>
        <v>1.1738474814970701E-2</v>
      </c>
      <c r="P227" s="52">
        <f>IFERROR(_xll.qlIndexFixing(Index1Y,$H227,TRUE,_xll.ohTrigger(RecalcTrigger,Trigger1Y)),NA())</f>
        <v>1.4231811680408744E-2</v>
      </c>
      <c r="Q227" s="52">
        <f>IFERROR(_xll.qlIndexFixing(ONIndex1Y,I227,TRUE,_xll.ohTrigger(RecalcTrigger,Trigger1Y)),NA())</f>
        <v>1.2328026928098978E-2</v>
      </c>
    </row>
    <row r="228" spans="2:17" x14ac:dyDescent="0.2">
      <c r="B228" s="46" t="s">
        <v>20</v>
      </c>
      <c r="D228" s="49">
        <f>_xll.qlCalendarAdvance(LocalCalendar,$D227,B228,"f",FALSE)</f>
        <v>42898</v>
      </c>
      <c r="E228" s="49">
        <f>_xll.qlInterestRateIndexValueDate(IndexON,D228)</f>
        <v>42898</v>
      </c>
      <c r="F228" s="52">
        <f>IFERROR(_xll.qlIndexFixing(IndexON,D228,TRUE,_xll.ohTrigger(RecalcTrigger,TriggerON)),NA())</f>
        <v>5.7755910091294993E-3</v>
      </c>
      <c r="H228" s="49">
        <f>_xll.qlCalendarAdvance(IborCalendar,$H227,B228,"f",FALSE)</f>
        <v>42895</v>
      </c>
      <c r="I228" s="49">
        <f>_xll.qlInterestRateIndexValueDate(Index1M,$H228)</f>
        <v>42899</v>
      </c>
      <c r="J228" s="52">
        <f>IFERROR(_xll.qlIndexFixing(Index1M,$H228,TRUE,_xll.ohTrigger(RecalcTrigger,Trigger1M)),NA())</f>
        <v>7.2301790329039051E-3</v>
      </c>
      <c r="K228" s="52">
        <f>IFERROR(_xll.qlIndexFixing(ONIndex1M,I228,TRUE,_xll.ohTrigger(RecalcTrigger,Trigger1M)),NA())</f>
        <v>7.1591566671713736E-3</v>
      </c>
      <c r="L228" s="52">
        <f>IFERROR(_xll.qlIndexFixing(Index3M,H228,TRUE,_xll.ohTrigger(RecalcTrigger,Trigger3M)),NA())</f>
        <v>9.3709710976327843E-3</v>
      </c>
      <c r="M228" s="52">
        <f>IFERROR(_xll.qlIndexFixing(ONIndex3M,I228,TRUE,_xll.ohTrigger(RecalcTrigger,Trigger3M)),NA())</f>
        <v>9.1602600653573063E-3</v>
      </c>
      <c r="N228" s="52">
        <f>IFERROR(_xll.qlIndexFixing(Index6M,$H228,TRUE,_xll.ohTrigger(RecalcTrigger,Trigger6M)),NA())</f>
        <v>1.1877336086583838E-2</v>
      </c>
      <c r="O228" s="52">
        <f>IFERROR(_xll.qlIndexFixing(ONIndex6M,I228,TRUE,_xll.ohTrigger(RecalcTrigger,Trigger6M)),NA())</f>
        <v>1.1743332619449376E-2</v>
      </c>
      <c r="P228" s="52">
        <f>IFERROR(_xll.qlIndexFixing(Index1Y,$H228,TRUE,_xll.ohTrigger(RecalcTrigger,Trigger1Y)),NA())</f>
        <v>1.4257977729737317E-2</v>
      </c>
      <c r="Q228" s="52">
        <f>IFERROR(_xll.qlIndexFixing(ONIndex1Y,I228,TRUE,_xll.ohTrigger(RecalcTrigger,Trigger1Y)),NA())</f>
        <v>1.2325832305295492E-2</v>
      </c>
    </row>
    <row r="229" spans="2:17" x14ac:dyDescent="0.2">
      <c r="B229" s="46" t="s">
        <v>20</v>
      </c>
      <c r="D229" s="49">
        <f>_xll.qlCalendarAdvance(LocalCalendar,$D228,B229,"f",FALSE)</f>
        <v>42899</v>
      </c>
      <c r="E229" s="49">
        <f>_xll.qlInterestRateIndexValueDate(IndexON,D229)</f>
        <v>42899</v>
      </c>
      <c r="F229" s="52">
        <f>IFERROR(_xll.qlIndexFixing(IndexON,D229,TRUE,_xll.ohTrigger(RecalcTrigger,TriggerON)),NA())</f>
        <v>5.7760167883813551E-3</v>
      </c>
      <c r="H229" s="49">
        <f>_xll.qlCalendarAdvance(IborCalendar,$H228,B229,"f",FALSE)</f>
        <v>42898</v>
      </c>
      <c r="I229" s="49">
        <f>_xll.qlInterestRateIndexValueDate(Index1M,$H229)</f>
        <v>42900</v>
      </c>
      <c r="J229" s="52">
        <f>IFERROR(_xll.qlIndexFixing(Index1M,$H229,TRUE,_xll.ohTrigger(RecalcTrigger,Trigger1M)),NA())</f>
        <v>7.2350974282349156E-3</v>
      </c>
      <c r="K229" s="52">
        <f>IFERROR(_xll.qlIndexFixing(ONIndex1M,I229,TRUE,_xll.ohTrigger(RecalcTrigger,Trigger1M)),NA())</f>
        <v>7.1636158992749444E-3</v>
      </c>
      <c r="L229" s="52">
        <f>IFERROR(_xll.qlIndexFixing(Index3M,H229,TRUE,_xll.ohTrigger(RecalcTrigger,Trigger3M)),NA())</f>
        <v>9.375416578209483E-3</v>
      </c>
      <c r="M229" s="52">
        <f>IFERROR(_xll.qlIndexFixing(ONIndex3M,I229,TRUE,_xll.ohTrigger(RecalcTrigger,Trigger3M)),NA())</f>
        <v>9.1645347187885307E-3</v>
      </c>
      <c r="N229" s="52">
        <f>IFERROR(_xll.qlIndexFixing(Index6M,$H229,TRUE,_xll.ohTrigger(RecalcTrigger,Trigger6M)),NA())</f>
        <v>1.188206190608918E-2</v>
      </c>
      <c r="O229" s="52">
        <f>IFERROR(_xll.qlIndexFixing(ONIndex6M,I229,TRUE,_xll.ohTrigger(RecalcTrigger,Trigger6M)),NA())</f>
        <v>1.1748404397726731E-2</v>
      </c>
      <c r="P229" s="52">
        <f>IFERROR(_xll.qlIndexFixing(Index1Y,$H229,TRUE,_xll.ohTrigger(RecalcTrigger,Trigger1Y)),NA())</f>
        <v>1.428422437802244E-2</v>
      </c>
      <c r="Q229" s="52">
        <f>IFERROR(_xll.qlIndexFixing(ONIndex1Y,I229,TRUE,_xll.ohTrigger(RecalcTrigger,Trigger1Y)),NA())</f>
        <v>1.232383574573781E-2</v>
      </c>
    </row>
    <row r="230" spans="2:17" x14ac:dyDescent="0.2">
      <c r="B230" s="46" t="s">
        <v>20</v>
      </c>
      <c r="D230" s="49">
        <f>_xll.qlCalendarAdvance(LocalCalendar,$D229,B230,"f",FALSE)</f>
        <v>42900</v>
      </c>
      <c r="E230" s="49">
        <f>_xll.qlInterestRateIndexValueDate(IndexON,D230)</f>
        <v>42900</v>
      </c>
      <c r="F230" s="52">
        <f>IFERROR(_xll.qlIndexFixing(IndexON,D230,TRUE,_xll.ohTrigger(RecalcTrigger,TriggerON)),NA())</f>
        <v>5.7760304982146238E-3</v>
      </c>
      <c r="H230" s="49">
        <f>_xll.qlCalendarAdvance(IborCalendar,$H229,B230,"f",FALSE)</f>
        <v>42899</v>
      </c>
      <c r="I230" s="49">
        <f>_xll.qlInterestRateIndexValueDate(Index1M,$H230)</f>
        <v>42901</v>
      </c>
      <c r="J230" s="52">
        <f>IFERROR(_xll.qlIndexFixing(Index1M,$H230,TRUE,_xll.ohTrigger(RecalcTrigger,Trigger1M)),NA())</f>
        <v>7.2453371565886493E-3</v>
      </c>
      <c r="K230" s="52">
        <f>IFERROR(_xll.qlIndexFixing(ONIndex1M,I230,TRUE,_xll.ohTrigger(RecalcTrigger,Trigger1M)),NA())</f>
        <v>7.168106600285995E-3</v>
      </c>
      <c r="L230" s="52">
        <f>IFERROR(_xll.qlIndexFixing(Index3M,H230,TRUE,_xll.ohTrigger(RecalcTrigger,Trigger3M)),NA())</f>
        <v>9.3798653572077159E-3</v>
      </c>
      <c r="M230" s="52">
        <f>IFERROR(_xll.qlIndexFixing(ONIndex3M,I230,TRUE,_xll.ohTrigger(RecalcTrigger,Trigger3M)),NA())</f>
        <v>9.1688307217818732E-3</v>
      </c>
      <c r="N230" s="52">
        <f>IFERROR(_xll.qlIndexFixing(Index6M,$H230,TRUE,_xll.ohTrigger(RecalcTrigger,Trigger6M)),NA())</f>
        <v>1.1886764856165331E-2</v>
      </c>
      <c r="O230" s="52">
        <f>IFERROR(_xll.qlIndexFixing(ONIndex6M,I230,TRUE,_xll.ohTrigger(RecalcTrigger,Trigger6M)),NA())</f>
        <v>1.1753690149642892E-2</v>
      </c>
      <c r="P230" s="52">
        <f>IFERROR(_xll.qlIndexFixing(Index1Y,$H230,TRUE,_xll.ohTrigger(RecalcTrigger,Trigger1Y)),NA())</f>
        <v>1.4310545299049382E-2</v>
      </c>
      <c r="Q230" s="52">
        <f>IFERROR(_xll.qlIndexFixing(ONIndex1Y,I230,TRUE,_xll.ohTrigger(RecalcTrigger,Trigger1Y)),NA())</f>
        <v>1.2322037249425932E-2</v>
      </c>
    </row>
    <row r="231" spans="2:17" x14ac:dyDescent="0.2">
      <c r="B231" s="46" t="s">
        <v>20</v>
      </c>
      <c r="D231" s="49">
        <f>_xll.qlCalendarAdvance(LocalCalendar,$D230,B231,"f",FALSE)</f>
        <v>42901</v>
      </c>
      <c r="E231" s="49">
        <f>_xll.qlInterestRateIndexValueDate(IndexON,D231)</f>
        <v>42901</v>
      </c>
      <c r="F231" s="52">
        <f>IFERROR(_xll.qlIndexFixing(IndexON,D231,TRUE,_xll.ohTrigger(RecalcTrigger,TriggerON)),NA())</f>
        <v>5.7756321386293052E-3</v>
      </c>
      <c r="H231" s="49">
        <f>_xll.qlCalendarAdvance(IborCalendar,$H230,B231,"f",FALSE)</f>
        <v>42900</v>
      </c>
      <c r="I231" s="49">
        <f>_xll.qlInterestRateIndexValueDate(Index1M,$H231)</f>
        <v>42902</v>
      </c>
      <c r="J231" s="52">
        <f>IFERROR(_xll.qlIndexFixing(Index1M,$H231,TRUE,_xll.ohTrigger(RecalcTrigger,Trigger1M)),NA())</f>
        <v>7.2476841532667022E-3</v>
      </c>
      <c r="K231" s="52">
        <f>IFERROR(_xll.qlIndexFixing(ONIndex1M,I231,TRUE,_xll.ohTrigger(RecalcTrigger,Trigger1M)),NA())</f>
        <v>7.1773359887394861E-3</v>
      </c>
      <c r="L231" s="52">
        <f>IFERROR(_xll.qlIndexFixing(Index3M,H231,TRUE,_xll.ohTrigger(RecalcTrigger,Trigger3M)),NA())</f>
        <v>9.3890641804270491E-3</v>
      </c>
      <c r="M231" s="52">
        <f>IFERROR(_xll.qlIndexFixing(ONIndex3M,I231,TRUE,_xll.ohTrigger(RecalcTrigger,Trigger3M)),NA())</f>
        <v>9.177674166691574E-3</v>
      </c>
      <c r="N231" s="52">
        <f>IFERROR(_xll.qlIndexFixing(Index6M,$H231,TRUE,_xll.ohTrigger(RecalcTrigger,Trigger6M)),NA())</f>
        <v>1.1899967578318196E-2</v>
      </c>
      <c r="O231" s="52">
        <f>IFERROR(_xll.qlIndexFixing(ONIndex6M,I231,TRUE,_xll.ohTrigger(RecalcTrigger,Trigger6M)),NA())</f>
        <v>1.1765359389137586E-2</v>
      </c>
      <c r="P231" s="52">
        <f>IFERROR(_xll.qlIndexFixing(Index1Y,$H231,TRUE,_xll.ohTrigger(RecalcTrigger,Trigger1Y)),NA())</f>
        <v>1.4379589614373618E-2</v>
      </c>
      <c r="Q231" s="52">
        <f>IFERROR(_xll.qlIndexFixing(ONIndex1Y,I231,TRUE,_xll.ohTrigger(RecalcTrigger,Trigger1Y)),NA())</f>
        <v>1.2319522028407803E-2</v>
      </c>
    </row>
    <row r="232" spans="2:17" x14ac:dyDescent="0.2">
      <c r="B232" s="46" t="s">
        <v>20</v>
      </c>
      <c r="D232" s="49">
        <f>_xll.qlCalendarAdvance(LocalCalendar,$D231,B232,"f",FALSE)</f>
        <v>42902</v>
      </c>
      <c r="E232" s="49">
        <f>_xll.qlInterestRateIndexValueDate(IndexON,D232)</f>
        <v>42902</v>
      </c>
      <c r="F232" s="52">
        <f>IFERROR(_xll.qlIndexFixing(IndexON,D232,TRUE,_xll.ohTrigger(RecalcTrigger,TriggerON)),NA())</f>
        <v>5.7735544463177746E-3</v>
      </c>
      <c r="H232" s="49">
        <f>_xll.qlCalendarAdvance(IborCalendar,$H231,B232,"f",FALSE)</f>
        <v>42901</v>
      </c>
      <c r="I232" s="49">
        <f>_xll.qlInterestRateIndexValueDate(Index1M,$H232)</f>
        <v>42905</v>
      </c>
      <c r="J232" s="52">
        <f>IFERROR(_xll.qlIndexFixing(Index1M,$H232,TRUE,_xll.ohTrigger(RecalcTrigger,Trigger1M)),NA())</f>
        <v>7.260161744127025E-3</v>
      </c>
      <c r="K232" s="52">
        <f>IFERROR(_xll.qlIndexFixing(ONIndex1M,I232,TRUE,_xll.ohTrigger(RecalcTrigger,Trigger1M)),NA())</f>
        <v>7.1863840934049961E-3</v>
      </c>
      <c r="L232" s="52">
        <f>IFERROR(_xll.qlIndexFixing(Index3M,H232,TRUE,_xll.ohTrigger(RecalcTrigger,Trigger3M)),NA())</f>
        <v>9.3976912242058671E-3</v>
      </c>
      <c r="M232" s="52">
        <f>IFERROR(_xll.qlIndexFixing(ONIndex3M,I232,TRUE,_xll.ohTrigger(RecalcTrigger,Trigger3M)),NA())</f>
        <v>9.1860598451098952E-3</v>
      </c>
      <c r="N232" s="52">
        <f>IFERROR(_xll.qlIndexFixing(Index6M,$H232,TRUE,_xll.ohTrigger(RecalcTrigger,Trigger6M)),NA())</f>
        <v>1.1905265282295399E-2</v>
      </c>
      <c r="O232" s="52">
        <f>IFERROR(_xll.qlIndexFixing(ONIndex6M,I232,TRUE,_xll.ohTrigger(RecalcTrigger,Trigger6M)),NA())</f>
        <v>1.1776972896173632E-2</v>
      </c>
      <c r="P232" s="52">
        <f>IFERROR(_xll.qlIndexFixing(Index1Y,$H232,TRUE,_xll.ohTrigger(RecalcTrigger,Trigger1Y)),NA())</f>
        <v>1.4416445163476194E-2</v>
      </c>
      <c r="Q232" s="52">
        <f>IFERROR(_xll.qlIndexFixing(ONIndex1Y,I232,TRUE,_xll.ohTrigger(RecalcTrigger,Trigger1Y)),NA())</f>
        <v>1.2316823896156848E-2</v>
      </c>
    </row>
    <row r="233" spans="2:17" x14ac:dyDescent="0.2">
      <c r="B233" s="46" t="s">
        <v>20</v>
      </c>
      <c r="D233" s="49">
        <f>_xll.qlCalendarAdvance(LocalCalendar,$D232,B233,"f",FALSE)</f>
        <v>42905</v>
      </c>
      <c r="E233" s="49">
        <f>_xll.qlInterestRateIndexValueDate(IndexON,D233)</f>
        <v>42905</v>
      </c>
      <c r="F233" s="52">
        <f>IFERROR(_xll.qlIndexFixing(IndexON,D233,TRUE,_xll.ohTrigger(RecalcTrigger,TriggerON)),NA())</f>
        <v>5.769918005622543E-3</v>
      </c>
      <c r="H233" s="49">
        <f>_xll.qlCalendarAdvance(IborCalendar,$H232,B233,"f",FALSE)</f>
        <v>42902</v>
      </c>
      <c r="I233" s="49">
        <f>_xll.qlInterestRateIndexValueDate(Index1M,$H233)</f>
        <v>42906</v>
      </c>
      <c r="J233" s="52">
        <f>IFERROR(_xll.qlIndexFixing(Index1M,$H233,TRUE,_xll.ohTrigger(RecalcTrigger,Trigger1M)),NA())</f>
        <v>7.2652690754262395E-3</v>
      </c>
      <c r="K233" s="52">
        <f>IFERROR(_xll.qlIndexFixing(ONIndex1M,I233,TRUE,_xll.ohTrigger(RecalcTrigger,Trigger1M)),NA())</f>
        <v>7.191032138953446E-3</v>
      </c>
      <c r="L233" s="52">
        <f>IFERROR(_xll.qlIndexFixing(Index3M,H233,TRUE,_xll.ohTrigger(RecalcTrigger,Trigger3M)),NA())</f>
        <v>9.4021553388750952E-3</v>
      </c>
      <c r="M233" s="52">
        <f>IFERROR(_xll.qlIndexFixing(ONIndex3M,I233,TRUE,_xll.ohTrigger(RecalcTrigger,Trigger3M)),NA())</f>
        <v>9.1903747431487659E-3</v>
      </c>
      <c r="N233" s="52">
        <f>IFERROR(_xll.qlIndexFixing(Index6M,$H233,TRUE,_xll.ohTrigger(RecalcTrigger,Trigger6M)),NA())</f>
        <v>1.1909791874985587E-2</v>
      </c>
      <c r="O233" s="52">
        <f>IFERROR(_xll.qlIndexFixing(ONIndex6M,I233,TRUE,_xll.ohTrigger(RecalcTrigger,Trigger6M)),NA())</f>
        <v>1.1783328517402936E-2</v>
      </c>
      <c r="P233" s="52">
        <f>IFERROR(_xll.qlIndexFixing(Index1Y,$H233,TRUE,_xll.ohTrigger(RecalcTrigger,Trigger1Y)),NA())</f>
        <v>1.4443042532130666E-2</v>
      </c>
      <c r="Q233" s="52">
        <f>IFERROR(_xll.qlIndexFixing(ONIndex1Y,I233,TRUE,_xll.ohTrigger(RecalcTrigger,Trigger1Y)),NA())</f>
        <v>1.2316015715914119E-2</v>
      </c>
    </row>
    <row r="234" spans="2:17" x14ac:dyDescent="0.2">
      <c r="B234" s="46" t="s">
        <v>20</v>
      </c>
      <c r="D234" s="49">
        <f>_xll.qlCalendarAdvance(LocalCalendar,$D233,B234,"f",FALSE)</f>
        <v>42906</v>
      </c>
      <c r="E234" s="49">
        <f>_xll.qlInterestRateIndexValueDate(IndexON,D234)</f>
        <v>42906</v>
      </c>
      <c r="F234" s="52">
        <f>IFERROR(_xll.qlIndexFixing(IndexON,D234,TRUE,_xll.ohTrigger(RecalcTrigger,TriggerON)),NA())</f>
        <v>5.7674592987844164E-3</v>
      </c>
      <c r="H234" s="49">
        <f>_xll.qlCalendarAdvance(IborCalendar,$H233,B234,"f",FALSE)</f>
        <v>42905</v>
      </c>
      <c r="I234" s="49">
        <f>_xll.qlInterestRateIndexValueDate(Index1M,$H234)</f>
        <v>42907</v>
      </c>
      <c r="J234" s="52">
        <f>IFERROR(_xll.qlIndexFixing(Index1M,$H234,TRUE,_xll.ohTrigger(RecalcTrigger,Trigger1M)),NA())</f>
        <v>7.2704078961951524E-3</v>
      </c>
      <c r="K234" s="52">
        <f>IFERROR(_xll.qlIndexFixing(ONIndex1M,I234,TRUE,_xll.ohTrigger(RecalcTrigger,Trigger1M)),NA())</f>
        <v>7.1957116534093757E-3</v>
      </c>
      <c r="L234" s="52">
        <f>IFERROR(_xll.qlIndexFixing(Index3M,H234,TRUE,_xll.ohTrigger(RecalcTrigger,Trigger3M)),NA())</f>
        <v>9.4066225127354824E-3</v>
      </c>
      <c r="M234" s="52">
        <f>IFERROR(_xll.qlIndexFixing(ONIndex3M,I234,TRUE,_xll.ohTrigger(RecalcTrigger,Trigger3M)),NA())</f>
        <v>9.1946926881902868E-3</v>
      </c>
      <c r="N234" s="52">
        <f>IFERROR(_xll.qlIndexFixing(Index6M,$H234,TRUE,_xll.ohTrigger(RecalcTrigger,Trigger6M)),NA())</f>
        <v>1.1914270793893475E-2</v>
      </c>
      <c r="O234" s="52">
        <f>IFERROR(_xll.qlIndexFixing(ONIndex6M,I234,TRUE,_xll.ohTrigger(RecalcTrigger,Trigger6M)),NA())</f>
        <v>1.1789898112590791E-2</v>
      </c>
      <c r="P234" s="52">
        <f>IFERROR(_xll.qlIndexFixing(Index1Y,$H234,TRUE,_xll.ohTrigger(RecalcTrigger,Trigger1Y)),NA())</f>
        <v>1.4469676202468989E-2</v>
      </c>
      <c r="Q234" s="52">
        <f>IFERROR(_xll.qlIndexFixing(ONIndex1Y,I234,TRUE,_xll.ohTrigger(RecalcTrigger,Trigger1Y)),NA())</f>
        <v>1.2315405598757323E-2</v>
      </c>
    </row>
    <row r="235" spans="2:17" x14ac:dyDescent="0.2">
      <c r="B235" s="46" t="s">
        <v>20</v>
      </c>
      <c r="D235" s="49">
        <f>_xll.qlCalendarAdvance(LocalCalendar,$D234,B235,"f",FALSE)</f>
        <v>42907</v>
      </c>
      <c r="E235" s="49">
        <f>_xll.qlInterestRateIndexValueDate(IndexON,D235)</f>
        <v>42907</v>
      </c>
      <c r="F235" s="52">
        <f>IFERROR(_xll.qlIndexFixing(IndexON,D235,TRUE,_xll.ohTrigger(RecalcTrigger,TriggerON)),NA())</f>
        <v>5.7645885225277027E-3</v>
      </c>
      <c r="H235" s="49">
        <f>_xll.qlCalendarAdvance(IborCalendar,$H234,B235,"f",FALSE)</f>
        <v>42906</v>
      </c>
      <c r="I235" s="49">
        <f>_xll.qlInterestRateIndexValueDate(Index1M,$H235)</f>
        <v>42908</v>
      </c>
      <c r="J235" s="52">
        <f>IFERROR(_xll.qlIndexFixing(Index1M,$H235,TRUE,_xll.ohTrigger(RecalcTrigger,Trigger1M)),NA())</f>
        <v>7.2810899189118539E-3</v>
      </c>
      <c r="K235" s="52">
        <f>IFERROR(_xll.qlIndexFixing(ONIndex1M,I235,TRUE,_xll.ohTrigger(RecalcTrigger,Trigger1M)),NA())</f>
        <v>7.2004226368527213E-3</v>
      </c>
      <c r="L235" s="52">
        <f>IFERROR(_xll.qlIndexFixing(Index3M,H235,TRUE,_xll.ohTrigger(RecalcTrigger,Trigger3M)),NA())</f>
        <v>9.4110927789405122E-3</v>
      </c>
      <c r="M235" s="52">
        <f>IFERROR(_xll.qlIndexFixing(ONIndex3M,I235,TRUE,_xll.ohTrigger(RecalcTrigger,Trigger3M)),NA())</f>
        <v>9.1990136800745859E-3</v>
      </c>
      <c r="N235" s="52">
        <f>IFERROR(_xll.qlIndexFixing(Index6M,$H235,TRUE,_xll.ohTrigger(RecalcTrigger,Trigger6M)),NA())</f>
        <v>1.1918697904834486E-2</v>
      </c>
      <c r="O235" s="52">
        <f>IFERROR(_xll.qlIndexFixing(ONIndex6M,I235,TRUE,_xll.ohTrigger(RecalcTrigger,Trigger6M)),NA())</f>
        <v>1.1796568521935669E-2</v>
      </c>
      <c r="P235" s="52">
        <f>IFERROR(_xll.qlIndexFixing(Index1Y,$H235,TRUE,_xll.ohTrigger(RecalcTrigger,Trigger1Y)),NA())</f>
        <v>1.4496339843654376E-2</v>
      </c>
      <c r="Q235" s="52">
        <f>IFERROR(_xll.qlIndexFixing(ONIndex1Y,I235,TRUE,_xll.ohTrigger(RecalcTrigger,Trigger1Y)),NA())</f>
        <v>1.2314993544926267E-2</v>
      </c>
    </row>
    <row r="236" spans="2:17" x14ac:dyDescent="0.2">
      <c r="B236" s="46" t="s">
        <v>20</v>
      </c>
      <c r="D236" s="49">
        <f>_xll.qlCalendarAdvance(LocalCalendar,$D235,B236,"f",FALSE)</f>
        <v>42908</v>
      </c>
      <c r="E236" s="49">
        <f>_xll.qlInterestRateIndexValueDate(IndexON,D236)</f>
        <v>42908</v>
      </c>
      <c r="F236" s="52">
        <f>IFERROR(_xll.qlIndexFixing(IndexON,D236,TRUE,_xll.ohTrigger(RecalcTrigger,TriggerON)),NA())</f>
        <v>5.7614419960483332E-3</v>
      </c>
      <c r="H236" s="49">
        <f>_xll.qlCalendarAdvance(IborCalendar,$H235,B236,"f",FALSE)</f>
        <v>42907</v>
      </c>
      <c r="I236" s="49">
        <f>_xll.qlInterestRateIndexValueDate(Index1M,$H236)</f>
        <v>42909</v>
      </c>
      <c r="J236" s="52">
        <f>IFERROR(_xll.qlIndexFixing(Index1M,$H236,TRUE,_xll.ohTrigger(RecalcTrigger,Trigger1M)),NA())</f>
        <v>7.2835464098194771E-3</v>
      </c>
      <c r="K236" s="52">
        <f>IFERROR(_xll.qlIndexFixing(ONIndex1M,I236,TRUE,_xll.ohTrigger(RecalcTrigger,Trigger1M)),NA())</f>
        <v>7.2100938992569752E-3</v>
      </c>
      <c r="L236" s="52">
        <f>IFERROR(_xll.qlIndexFixing(Index3M,H236,TRUE,_xll.ohTrigger(RecalcTrigger,Trigger3M)),NA())</f>
        <v>9.4203381062122789E-3</v>
      </c>
      <c r="M236" s="52">
        <f>IFERROR(_xll.qlIndexFixing(ONIndex3M,I236,TRUE,_xll.ohTrigger(RecalcTrigger,Trigger3M)),NA())</f>
        <v>9.2079013254142694E-3</v>
      </c>
      <c r="N236" s="52">
        <f>IFERROR(_xll.qlIndexFixing(Index6M,$H236,TRUE,_xll.ohTrigger(RecalcTrigger,Trigger6M)),NA())</f>
        <v>1.1938780546353611E-2</v>
      </c>
      <c r="O236" s="52">
        <f>IFERROR(_xll.qlIndexFixing(ONIndex6M,I236,TRUE,_xll.ohTrigger(RecalcTrigger,Trigger6M)),NA())</f>
        <v>1.1808973059332928E-2</v>
      </c>
      <c r="P236" s="52">
        <f>IFERROR(_xll.qlIndexFixing(Index1Y,$H236,TRUE,_xll.ohTrigger(RecalcTrigger,Trigger1Y)),NA())</f>
        <v>1.4565115049376786E-2</v>
      </c>
      <c r="Q236" s="52">
        <f>IFERROR(_xll.qlIndexFixing(ONIndex1Y,I236,TRUE,_xll.ohTrigger(RecalcTrigger,Trigger1Y)),NA())</f>
        <v>1.2315250916596909E-2</v>
      </c>
    </row>
    <row r="237" spans="2:17" x14ac:dyDescent="0.2">
      <c r="B237" s="46" t="s">
        <v>20</v>
      </c>
      <c r="D237" s="49">
        <f>_xll.qlCalendarAdvance(LocalCalendar,$D236,B237,"f",FALSE)</f>
        <v>42909</v>
      </c>
      <c r="E237" s="49">
        <f>_xll.qlInterestRateIndexValueDate(IndexON,D237)</f>
        <v>42909</v>
      </c>
      <c r="F237" s="52">
        <f>IFERROR(_xll.qlIndexFixing(IndexON,D237,TRUE,_xll.ohTrigger(RecalcTrigger,TriggerON)),NA())</f>
        <v>5.756321164769318E-3</v>
      </c>
      <c r="H237" s="49">
        <f>_xll.qlCalendarAdvance(IborCalendar,$H236,B237,"f",FALSE)</f>
        <v>42908</v>
      </c>
      <c r="I237" s="49">
        <f>_xll.qlInterestRateIndexValueDate(Index1M,$H237)</f>
        <v>42912</v>
      </c>
      <c r="J237" s="52">
        <f>IFERROR(_xll.qlIndexFixing(Index1M,$H237,TRUE,_xll.ohTrigger(RecalcTrigger,Trigger1M)),NA())</f>
        <v>7.296572683577196E-3</v>
      </c>
      <c r="K237" s="52">
        <f>IFERROR(_xll.qlIndexFixing(ONIndex1M,I237,TRUE,_xll.ohTrigger(RecalcTrigger,Trigger1M)),NA())</f>
        <v>7.2195812597009024E-3</v>
      </c>
      <c r="L237" s="52">
        <f>IFERROR(_xll.qlIndexFixing(Index3M,H237,TRUE,_xll.ohTrigger(RecalcTrigger,Trigger3M)),NA())</f>
        <v>9.4290084136380257E-3</v>
      </c>
      <c r="M237" s="52">
        <f>IFERROR(_xll.qlIndexFixing(ONIndex3M,I237,TRUE,_xll.ohTrigger(RecalcTrigger,Trigger3M)),NA())</f>
        <v>9.2163281169188593E-3</v>
      </c>
      <c r="N237" s="52">
        <f>IFERROR(_xll.qlIndexFixing(Index6M,$H237,TRUE,_xll.ohTrigger(RecalcTrigger,Trigger6M)),NA())</f>
        <v>1.1939722007309679E-2</v>
      </c>
      <c r="O237" s="52">
        <f>IFERROR(_xll.qlIndexFixing(ONIndex6M,I237,TRUE,_xll.ohTrigger(RecalcTrigger,Trigger6M)),NA())</f>
        <v>1.1819052960886367E-2</v>
      </c>
      <c r="P237" s="52">
        <f>IFERROR(_xll.qlIndexFixing(Index1Y,$H237,TRUE,_xll.ohTrigger(RecalcTrigger,Trigger1Y)),NA())</f>
        <v>1.4603167476578393E-2</v>
      </c>
      <c r="Q237" s="52">
        <f>IFERROR(_xll.qlIndexFixing(ONIndex1Y,I237,TRUE,_xll.ohTrigger(RecalcTrigger,Trigger1Y)),NA())</f>
        <v>1.2315325961500534E-2</v>
      </c>
    </row>
    <row r="238" spans="2:17" x14ac:dyDescent="0.2">
      <c r="B238" s="46" t="s">
        <v>20</v>
      </c>
      <c r="D238" s="49">
        <f>_xll.qlCalendarAdvance(LocalCalendar,$D237,B238,"f",FALSE)</f>
        <v>42912</v>
      </c>
      <c r="E238" s="49">
        <f>_xll.qlInterestRateIndexValueDate(IndexON,D238)</f>
        <v>42912</v>
      </c>
      <c r="F238" s="52">
        <f>IFERROR(_xll.qlIndexFixing(IndexON,D238,TRUE,_xll.ohTrigger(RecalcTrigger,TriggerON)),NA())</f>
        <v>5.7523690738747746E-3</v>
      </c>
      <c r="H238" s="49">
        <f>_xll.qlCalendarAdvance(IborCalendar,$H237,B238,"f",FALSE)</f>
        <v>42909</v>
      </c>
      <c r="I238" s="49">
        <f>_xll.qlInterestRateIndexValueDate(Index1M,$H238)</f>
        <v>42913</v>
      </c>
      <c r="J238" s="52">
        <f>IFERROR(_xll.qlIndexFixing(Index1M,$H238,TRUE,_xll.ohTrigger(RecalcTrigger,Trigger1M)),NA())</f>
        <v>7.3018964997730862E-3</v>
      </c>
      <c r="K238" s="52">
        <f>IFERROR(_xll.qlIndexFixing(ONIndex1M,I238,TRUE,_xll.ohTrigger(RecalcTrigger,Trigger1M)),NA())</f>
        <v>7.2244495876816472E-3</v>
      </c>
      <c r="L238" s="52">
        <f>IFERROR(_xll.qlIndexFixing(Index3M,H238,TRUE,_xll.ohTrigger(RecalcTrigger,Trigger3M)),NA())</f>
        <v>9.4334969592575584E-3</v>
      </c>
      <c r="M238" s="52">
        <f>IFERROR(_xll.qlIndexFixing(ONIndex3M,I238,TRUE,_xll.ohTrigger(RecalcTrigger,Trigger3M)),NA())</f>
        <v>9.2206643434966651E-3</v>
      </c>
      <c r="N238" s="52">
        <f>IFERROR(_xll.qlIndexFixing(Index6M,$H238,TRUE,_xll.ohTrigger(RecalcTrigger,Trigger6M)),NA())</f>
        <v>1.193998940276359E-2</v>
      </c>
      <c r="O238" s="52">
        <f>IFERROR(_xll.qlIndexFixing(ONIndex6M,I238,TRUE,_xll.ohTrigger(RecalcTrigger,Trigger6M)),NA())</f>
        <v>1.1823511611215309E-2</v>
      </c>
      <c r="P238" s="52">
        <f>IFERROR(_xll.qlIndexFixing(Index1Y,$H238,TRUE,_xll.ohTrigger(RecalcTrigger,Trigger1Y)),NA())</f>
        <v>1.4629885985877998E-2</v>
      </c>
      <c r="Q238" s="52">
        <f>IFERROR(_xll.qlIndexFixing(ONIndex1Y,I238,TRUE,_xll.ohTrigger(RecalcTrigger,Trigger1Y)),NA())</f>
        <v>1.2315904223578755E-2</v>
      </c>
    </row>
    <row r="239" spans="2:17" x14ac:dyDescent="0.2">
      <c r="B239" s="46" t="s">
        <v>20</v>
      </c>
      <c r="D239" s="49">
        <f>_xll.qlCalendarAdvance(LocalCalendar,$D238,B239,"f",FALSE)</f>
        <v>42913</v>
      </c>
      <c r="E239" s="49">
        <f>_xll.qlInterestRateIndexValueDate(IndexON,D239)</f>
        <v>42913</v>
      </c>
      <c r="F239" s="52">
        <f>IFERROR(_xll.qlIndexFixing(IndexON,D239,TRUE,_xll.ohTrigger(RecalcTrigger,TriggerON)),NA())</f>
        <v>5.7511154583433921E-3</v>
      </c>
      <c r="H239" s="49">
        <f>_xll.qlCalendarAdvance(IborCalendar,$H238,B239,"f",FALSE)</f>
        <v>42912</v>
      </c>
      <c r="I239" s="49">
        <f>_xll.qlInterestRateIndexValueDate(Index1M,$H239)</f>
        <v>42914</v>
      </c>
      <c r="J239" s="52">
        <f>IFERROR(_xll.qlIndexFixing(Index1M,$H239,TRUE,_xll.ohTrigger(RecalcTrigger,Trigger1M)),NA())</f>
        <v>7.3072480709699406E-3</v>
      </c>
      <c r="K239" s="52">
        <f>IFERROR(_xll.qlIndexFixing(ONIndex1M,I239,TRUE,_xll.ohTrigger(RecalcTrigger,Trigger1M)),NA())</f>
        <v>7.229349384649808E-3</v>
      </c>
      <c r="L239" s="52">
        <f>IFERROR(_xll.qlIndexFixing(Index3M,H239,TRUE,_xll.ohTrigger(RecalcTrigger,Trigger3M)),NA())</f>
        <v>9.4379897574484294E-3</v>
      </c>
      <c r="M239" s="52">
        <f>IFERROR(_xll.qlIndexFixing(ONIndex3M,I239,TRUE,_xll.ohTrigger(RecalcTrigger,Trigger3M)),NA())</f>
        <v>9.2250036168373128E-3</v>
      </c>
      <c r="N239" s="52">
        <f>IFERROR(_xll.qlIndexFixing(Index6M,$H239,TRUE,_xll.ohTrigger(RecalcTrigger,Trigger6M)),NA())</f>
        <v>1.1944075456852332E-2</v>
      </c>
      <c r="O239" s="52">
        <f>IFERROR(_xll.qlIndexFixing(ONIndex6M,I239,TRUE,_xll.ohTrigger(RecalcTrigger,Trigger6M)),NA())</f>
        <v>1.1827505277732797E-2</v>
      </c>
      <c r="P239" s="52">
        <f>IFERROR(_xll.qlIndexFixing(Index1Y,$H239,TRUE,_xll.ohTrigger(RecalcTrigger,Trigger1Y)),NA())</f>
        <v>1.4656596466848476E-2</v>
      </c>
      <c r="Q239" s="52">
        <f>IFERROR(_xll.qlIndexFixing(ONIndex1Y,I239,TRUE,_xll.ohTrigger(RecalcTrigger,Trigger1Y)),NA())</f>
        <v>1.2316680548982717E-2</v>
      </c>
    </row>
    <row r="240" spans="2:17" x14ac:dyDescent="0.2">
      <c r="B240" s="46" t="s">
        <v>20</v>
      </c>
      <c r="D240" s="49">
        <f>_xll.qlCalendarAdvance(LocalCalendar,$D239,B240,"f",FALSE)</f>
        <v>42914</v>
      </c>
      <c r="E240" s="49">
        <f>_xll.qlInterestRateIndexValueDate(IndexON,D240)</f>
        <v>42914</v>
      </c>
      <c r="F240" s="52">
        <f>IFERROR(_xll.qlIndexFixing(IndexON,D240,TRUE,_xll.ohTrigger(RecalcTrigger,TriggerON)),NA())</f>
        <v>5.7502676888887549E-3</v>
      </c>
      <c r="H240" s="49">
        <f>_xll.qlCalendarAdvance(IborCalendar,$H239,B240,"f",FALSE)</f>
        <v>42913</v>
      </c>
      <c r="I240" s="49">
        <f>_xll.qlInterestRateIndexValueDate(Index1M,$H240)</f>
        <v>42915</v>
      </c>
      <c r="J240" s="52">
        <f>IFERROR(_xll.qlIndexFixing(Index1M,$H240,TRUE,_xll.ohTrigger(RecalcTrigger,Trigger1M)),NA())</f>
        <v>7.3183190184725189E-3</v>
      </c>
      <c r="K240" s="52">
        <f>IFERROR(_xll.qlIndexFixing(ONIndex1M,I240,TRUE,_xll.ohTrigger(RecalcTrigger,Trigger1M)),NA())</f>
        <v>7.2342806505254487E-3</v>
      </c>
      <c r="L240" s="52">
        <f>IFERROR(_xll.qlIndexFixing(Index3M,H240,TRUE,_xll.ohTrigger(RecalcTrigger,Trigger3M)),NA())</f>
        <v>9.4424870071106674E-3</v>
      </c>
      <c r="M240" s="52">
        <f>IFERROR(_xll.qlIndexFixing(ONIndex3M,I240,TRUE,_xll.ohTrigger(RecalcTrigger,Trigger3M)),NA())</f>
        <v>9.2293459372605469E-3</v>
      </c>
      <c r="N240" s="52">
        <f>IFERROR(_xll.qlIndexFixing(Index6M,$H240,TRUE,_xll.ohTrigger(RecalcTrigger,Trigger6M)),NA())</f>
        <v>1.1948103158429181E-2</v>
      </c>
      <c r="O240" s="52">
        <f>IFERROR(_xll.qlIndexFixing(ONIndex6M,I240,TRUE,_xll.ohTrigger(RecalcTrigger,Trigger6M)),NA())</f>
        <v>1.1831033960518766E-2</v>
      </c>
      <c r="P240" s="52">
        <f>IFERROR(_xll.qlIndexFixing(Index1Y,$H240,TRUE,_xll.ohTrigger(RecalcTrigger,Trigger1Y)),NA())</f>
        <v>1.4683292583927837E-2</v>
      </c>
      <c r="Q240" s="52">
        <f>IFERROR(_xll.qlIndexFixing(ONIndex1Y,I240,TRUE,_xll.ohTrigger(RecalcTrigger,Trigger1Y)),NA())</f>
        <v>1.2317654937552547E-2</v>
      </c>
    </row>
    <row r="241" spans="2:17" x14ac:dyDescent="0.2">
      <c r="B241" s="46" t="s">
        <v>20</v>
      </c>
      <c r="D241" s="49">
        <f>_xll.qlCalendarAdvance(LocalCalendar,$D240,B241,"f",FALSE)</f>
        <v>42915</v>
      </c>
      <c r="E241" s="49">
        <f>_xll.qlInterestRateIndexValueDate(IndexON,D241)</f>
        <v>42915</v>
      </c>
      <c r="F241" s="52">
        <f>IFERROR(_xll.qlIndexFixing(IndexON,D241,TRUE,_xll.ohTrigger(RecalcTrigger,TriggerON)),NA())</f>
        <v>5.749825765430927E-3</v>
      </c>
      <c r="H241" s="49">
        <f>_xll.qlCalendarAdvance(IborCalendar,$H240,B241,"f",FALSE)</f>
        <v>42914</v>
      </c>
      <c r="I241" s="49">
        <f>_xll.qlInterestRateIndexValueDate(Index1M,$H241)</f>
        <v>42916</v>
      </c>
      <c r="J241" s="52">
        <f>IFERROR(_xll.qlIndexFixing(Index1M,$H241,TRUE,_xll.ohTrigger(RecalcTrigger,Trigger1M)),NA())</f>
        <v>7.3208828187852938E-3</v>
      </c>
      <c r="K241" s="52">
        <f>IFERROR(_xll.qlIndexFixing(ONIndex1M,I241,TRUE,_xll.ohTrigger(RecalcTrigger,Trigger1M)),NA())</f>
        <v>7.2443938550392772E-3</v>
      </c>
      <c r="L241" s="52">
        <f>IFERROR(_xll.qlIndexFixing(Index3M,H241,TRUE,_xll.ohTrigger(RecalcTrigger,Trigger3M)),NA())</f>
        <v>9.4445870851107006E-3</v>
      </c>
      <c r="M241" s="52">
        <f>IFERROR(_xll.qlIndexFixing(ONIndex3M,I241,TRUE,_xll.ohTrigger(RecalcTrigger,Trigger3M)),NA())</f>
        <v>9.2382777956867557E-3</v>
      </c>
      <c r="N241" s="52">
        <f>IFERROR(_xll.qlIndexFixing(Index6M,$H241,TRUE,_xll.ohTrigger(RecalcTrigger,Trigger6M)),NA())</f>
        <v>1.1948353725283779E-2</v>
      </c>
      <c r="O241" s="52">
        <f>IFERROR(_xll.qlIndexFixing(ONIndex6M,I241,TRUE,_xll.ohTrigger(RecalcTrigger,Trigger6M)),NA())</f>
        <v>1.1836930561113235E-2</v>
      </c>
      <c r="P241" s="52">
        <f>IFERROR(_xll.qlIndexFixing(Index1Y,$H241,TRUE,_xll.ohTrigger(RecalcTrigger,Trigger1Y)),NA())</f>
        <v>1.4689288984025953E-2</v>
      </c>
      <c r="Q241" s="52">
        <f>IFERROR(_xll.qlIndexFixing(ONIndex1Y,I241,TRUE,_xll.ohTrigger(RecalcTrigger,Trigger1Y)),NA())</f>
        <v>1.2320685565994083E-2</v>
      </c>
    </row>
    <row r="242" spans="2:17" x14ac:dyDescent="0.2">
      <c r="B242" s="46" t="s">
        <v>20</v>
      </c>
      <c r="D242" s="49">
        <f>_xll.qlCalendarAdvance(LocalCalendar,$D241,B242,"f",FALSE)</f>
        <v>42916</v>
      </c>
      <c r="E242" s="49">
        <f>_xll.qlInterestRateIndexValueDate(IndexON,D242)</f>
        <v>42916</v>
      </c>
      <c r="F242" s="52">
        <f>IFERROR(_xll.qlIndexFixing(IndexON,D242,TRUE,_xll.ohTrigger(RecalcTrigger,TriggerON)),NA())</f>
        <v>5.7503865887120753E-3</v>
      </c>
      <c r="H242" s="49">
        <f>_xll.qlCalendarAdvance(IborCalendar,$H241,B242,"f",FALSE)</f>
        <v>42915</v>
      </c>
      <c r="I242" s="49">
        <f>_xll.qlInterestRateIndexValueDate(Index1M,$H242)</f>
        <v>42919</v>
      </c>
      <c r="J242" s="52">
        <f>IFERROR(_xll.qlIndexFixing(Index1M,$H242,TRUE,_xll.ohTrigger(RecalcTrigger,Trigger1M)),NA())</f>
        <v>7.3372540885496473E-3</v>
      </c>
      <c r="K242" s="52">
        <f>IFERROR(_xll.qlIndexFixing(ONIndex1M,I242,TRUE,_xll.ohTrigger(RecalcTrigger,Trigger1M)),NA())</f>
        <v>7.2569378504017124E-3</v>
      </c>
      <c r="L242" s="52">
        <f>IFERROR(_xll.qlIndexFixing(Index3M,H242,TRUE,_xll.ohTrigger(RecalcTrigger,Trigger3M)),NA())</f>
        <v>9.4605244984703324E-3</v>
      </c>
      <c r="M242" s="52">
        <f>IFERROR(_xll.qlIndexFixing(ONIndex3M,I242,TRUE,_xll.ohTrigger(RecalcTrigger,Trigger3M)),NA())</f>
        <v>9.2490432742620143E-3</v>
      </c>
      <c r="N242" s="52">
        <f>IFERROR(_xll.qlIndexFixing(Index6M,$H242,TRUE,_xll.ohTrigger(RecalcTrigger,Trigger6M)),NA())</f>
        <v>1.1967054367966625E-2</v>
      </c>
      <c r="O242" s="52">
        <f>IFERROR(_xll.qlIndexFixing(ONIndex6M,I242,TRUE,_xll.ohTrigger(RecalcTrigger,Trigger6M)),NA())</f>
        <v>1.1841295473318247E-2</v>
      </c>
      <c r="P242" s="52">
        <f>IFERROR(_xll.qlIndexFixing(Index1Y,$H242,TRUE,_xll.ohTrigger(RecalcTrigger,Trigger1Y)),NA())</f>
        <v>1.4789806678494496E-2</v>
      </c>
      <c r="Q242" s="52">
        <f>IFERROR(_xll.qlIndexFixing(ONIndex1Y,I242,TRUE,_xll.ohTrigger(RecalcTrigger,Trigger1Y)),NA())</f>
        <v>1.232472643965643E-2</v>
      </c>
    </row>
    <row r="243" spans="2:17" x14ac:dyDescent="0.2">
      <c r="B243" s="46" t="s">
        <v>20</v>
      </c>
      <c r="D243" s="49">
        <f>_xll.qlCalendarAdvance(LocalCalendar,$D242,B243,"f",FALSE)</f>
        <v>42919</v>
      </c>
      <c r="E243" s="49">
        <f>_xll.qlInterestRateIndexValueDate(IndexON,D243)</f>
        <v>42919</v>
      </c>
      <c r="F243" s="52">
        <f>IFERROR(_xll.qlIndexFixing(IndexON,D243,TRUE,_xll.ohTrigger(RecalcTrigger,TriggerON)),NA())</f>
        <v>5.7529561516611594E-3</v>
      </c>
      <c r="H243" s="49">
        <f>_xll.qlCalendarAdvance(IborCalendar,$H242,B243,"f",FALSE)</f>
        <v>42916</v>
      </c>
      <c r="I243" s="49">
        <f>_xll.qlInterestRateIndexValueDate(Index1M,$H243)</f>
        <v>42921</v>
      </c>
      <c r="J243" s="52">
        <f>IFERROR(_xll.qlIndexFixing(Index1M,$H243,TRUE,_xll.ohTrigger(RecalcTrigger,Trigger1M)),NA())</f>
        <v>7.3540420294605406E-3</v>
      </c>
      <c r="K243" s="52">
        <f>IFERROR(_xll.qlIndexFixing(ONIndex1M,I243,TRUE,_xll.ohTrigger(RecalcTrigger,Trigger1M)),NA())</f>
        <v>7.2645290933959217E-3</v>
      </c>
      <c r="L243" s="52">
        <f>IFERROR(_xll.qlIndexFixing(Index3M,H243,TRUE,_xll.ohTrigger(RecalcTrigger,Trigger3M)),NA())</f>
        <v>9.4695751244077298E-3</v>
      </c>
      <c r="M243" s="52">
        <f>IFERROR(_xll.qlIndexFixing(ONIndex3M,I243,TRUE,_xll.ohTrigger(RecalcTrigger,Trigger3M)),NA())</f>
        <v>9.2554638443775872E-3</v>
      </c>
      <c r="N243" s="52">
        <f>IFERROR(_xll.qlIndexFixing(Index6M,$H243,TRUE,_xll.ohTrigger(RecalcTrigger,Trigger6M)),NA())</f>
        <v>1.1974302814534373E-2</v>
      </c>
      <c r="O243" s="52">
        <f>IFERROR(_xll.qlIndexFixing(ONIndex6M,I243,TRUE,_xll.ohTrigger(RecalcTrigger,Trigger6M)),NA())</f>
        <v>1.184244139631474E-2</v>
      </c>
      <c r="P243" s="52">
        <f>IFERROR(_xll.qlIndexFixing(Index1Y,$H243,TRUE,_xll.ohTrigger(RecalcTrigger,Trigger1Y)),NA())</f>
        <v>1.4842812768328374E-2</v>
      </c>
      <c r="Q243" s="52">
        <f>IFERROR(_xll.qlIndexFixing(ONIndex1Y,I243,TRUE,_xll.ohTrigger(RecalcTrigger,Trigger1Y)),NA())</f>
        <v>1.2327660596334056E-2</v>
      </c>
    </row>
    <row r="244" spans="2:17" x14ac:dyDescent="0.2">
      <c r="B244" s="46" t="s">
        <v>20</v>
      </c>
      <c r="D244" s="49">
        <f>_xll.qlCalendarAdvance(LocalCalendar,$D243,B244,"f",FALSE)</f>
        <v>42921</v>
      </c>
      <c r="E244" s="49">
        <f>_xll.qlInterestRateIndexValueDate(IndexON,D244)</f>
        <v>42921</v>
      </c>
      <c r="F244" s="52">
        <f>IFERROR(_xll.qlIndexFixing(IndexON,D244,TRUE,_xll.ohTrigger(RecalcTrigger,TriggerON)),NA())</f>
        <v>5.7556969910166345E-3</v>
      </c>
      <c r="H244" s="49">
        <f>_xll.qlCalendarAdvance(IborCalendar,$H243,B244,"f",FALSE)</f>
        <v>42919</v>
      </c>
      <c r="I244" s="49">
        <f>_xll.qlInterestRateIndexValueDate(Index1M,$H244)</f>
        <v>42921</v>
      </c>
      <c r="J244" s="52">
        <f>IFERROR(_xll.qlIndexFixing(Index1M,$H244,TRUE,_xll.ohTrigger(RecalcTrigger,Trigger1M)),NA())</f>
        <v>7.3540420294605406E-3</v>
      </c>
      <c r="K244" s="52">
        <f>IFERROR(_xll.qlIndexFixing(ONIndex1M,I244,TRUE,_xll.ohTrigger(RecalcTrigger,Trigger1M)),NA())</f>
        <v>7.2645290933959217E-3</v>
      </c>
      <c r="L244" s="52">
        <f>IFERROR(_xll.qlIndexFixing(Index3M,H244,TRUE,_xll.ohTrigger(RecalcTrigger,Trigger3M)),NA())</f>
        <v>9.4695751244077298E-3</v>
      </c>
      <c r="M244" s="52">
        <f>IFERROR(_xll.qlIndexFixing(ONIndex3M,I244,TRUE,_xll.ohTrigger(RecalcTrigger,Trigger3M)),NA())</f>
        <v>9.2554638443775872E-3</v>
      </c>
      <c r="N244" s="52">
        <f>IFERROR(_xll.qlIndexFixing(Index6M,$H244,TRUE,_xll.ohTrigger(RecalcTrigger,Trigger6M)),NA())</f>
        <v>1.1974302814534373E-2</v>
      </c>
      <c r="O244" s="52">
        <f>IFERROR(_xll.qlIndexFixing(ONIndex6M,I244,TRUE,_xll.ohTrigger(RecalcTrigger,Trigger6M)),NA())</f>
        <v>1.184244139631474E-2</v>
      </c>
      <c r="P244" s="52">
        <f>IFERROR(_xll.qlIndexFixing(Index1Y,$H244,TRUE,_xll.ohTrigger(RecalcTrigger,Trigger1Y)),NA())</f>
        <v>1.4842812768328374E-2</v>
      </c>
      <c r="Q244" s="52">
        <f>IFERROR(_xll.qlIndexFixing(ONIndex1Y,I244,TRUE,_xll.ohTrigger(RecalcTrigger,Trigger1Y)),NA())</f>
        <v>1.2327660596334056E-2</v>
      </c>
    </row>
    <row r="245" spans="2:17" x14ac:dyDescent="0.2">
      <c r="B245" s="46" t="s">
        <v>20</v>
      </c>
      <c r="D245" s="49">
        <f>_xll.qlCalendarAdvance(LocalCalendar,$D244,B245,"f",FALSE)</f>
        <v>42922</v>
      </c>
      <c r="E245" s="49">
        <f>_xll.qlInterestRateIndexValueDate(IndexON,D245)</f>
        <v>42922</v>
      </c>
      <c r="F245" s="52">
        <f>IFERROR(_xll.qlIndexFixing(IndexON,D245,TRUE,_xll.ohTrigger(RecalcTrigger,TriggerON)),NA())</f>
        <v>5.7580959896164075E-3</v>
      </c>
      <c r="H245" s="49">
        <f>_xll.qlCalendarAdvance(IborCalendar,$H244,B245,"f",FALSE)</f>
        <v>42920</v>
      </c>
      <c r="I245" s="49">
        <f>_xll.qlInterestRateIndexValueDate(Index1M,$H245)</f>
        <v>42922</v>
      </c>
      <c r="J245" s="52">
        <f>IFERROR(_xll.qlIndexFixing(Index1M,$H245,TRUE,_xll.ohTrigger(RecalcTrigger,Trigger1M)),NA())</f>
        <v>7.3566908562272548E-3</v>
      </c>
      <c r="K245" s="52">
        <f>IFERROR(_xll.qlIndexFixing(ONIndex1M,I245,TRUE,_xll.ohTrigger(RecalcTrigger,Trigger1M)),NA())</f>
        <v>7.2696806417837934E-3</v>
      </c>
      <c r="L245" s="52">
        <f>IFERROR(_xll.qlIndexFixing(Index3M,H245,TRUE,_xll.ohTrigger(RecalcTrigger,Trigger3M)),NA())</f>
        <v>9.4741091036041631E-3</v>
      </c>
      <c r="M245" s="52">
        <f>IFERROR(_xll.qlIndexFixing(ONIndex3M,I245,TRUE,_xll.ohTrigger(RecalcTrigger,Trigger3M)),NA())</f>
        <v>9.259827493099948E-3</v>
      </c>
      <c r="N245" s="52">
        <f>IFERROR(_xll.qlIndexFixing(Index6M,$H245,TRUE,_xll.ohTrigger(RecalcTrigger,Trigger6M)),NA())</f>
        <v>1.1983950590056129E-2</v>
      </c>
      <c r="O245" s="52">
        <f>IFERROR(_xll.qlIndexFixing(ONIndex6M,I245,TRUE,_xll.ohTrigger(RecalcTrigger,Trigger6M)),NA())</f>
        <v>1.1842715192100783E-2</v>
      </c>
      <c r="P245" s="52">
        <f>IFERROR(_xll.qlIndexFixing(Index1Y,$H245,TRUE,_xll.ohTrigger(RecalcTrigger,Trigger1Y)),NA())</f>
        <v>1.4869230885909683E-2</v>
      </c>
      <c r="Q245" s="52">
        <f>IFERROR(_xll.qlIndexFixing(ONIndex1Y,I245,TRUE,_xll.ohTrigger(RecalcTrigger,Trigger1Y)),NA())</f>
        <v>1.2330021427464644E-2</v>
      </c>
    </row>
    <row r="246" spans="2:17" x14ac:dyDescent="0.2">
      <c r="B246" s="46" t="s">
        <v>20</v>
      </c>
      <c r="D246" s="49">
        <f>_xll.qlCalendarAdvance(LocalCalendar,$D245,B246,"f",FALSE)</f>
        <v>42923</v>
      </c>
      <c r="E246" s="49">
        <f>_xll.qlInterestRateIndexValueDate(IndexON,D246)</f>
        <v>42923</v>
      </c>
      <c r="F246" s="52">
        <f>IFERROR(_xll.qlIndexFixing(IndexON,D246,TRUE,_xll.ohTrigger(RecalcTrigger,TriggerON)),NA())</f>
        <v>5.7643391036421576E-3</v>
      </c>
      <c r="H246" s="49">
        <f>_xll.qlCalendarAdvance(IborCalendar,$H245,B246,"f",FALSE)</f>
        <v>42921</v>
      </c>
      <c r="I246" s="49">
        <f>_xll.qlInterestRateIndexValueDate(Index1M,$H246)</f>
        <v>42923</v>
      </c>
      <c r="J246" s="52">
        <f>IFERROR(_xll.qlIndexFixing(Index1M,$H246,TRUE,_xll.ohTrigger(RecalcTrigger,Trigger1M)),NA())</f>
        <v>7.359349025902919E-3</v>
      </c>
      <c r="K246" s="52">
        <f>IFERROR(_xll.qlIndexFixing(ONIndex1M,I246,TRUE,_xll.ohTrigger(RecalcTrigger,Trigger1M)),NA())</f>
        <v>7.2802358573920145E-3</v>
      </c>
      <c r="L246" s="52">
        <f>IFERROR(_xll.qlIndexFixing(Index3M,H246,TRUE,_xll.ohTrigger(RecalcTrigger,Trigger3M)),NA())</f>
        <v>9.4859594526692913E-3</v>
      </c>
      <c r="M246" s="52">
        <f>IFERROR(_xll.qlIndexFixing(ONIndex3M,I246,TRUE,_xll.ohTrigger(RecalcTrigger,Trigger3M)),NA())</f>
        <v>9.2688035775889688E-3</v>
      </c>
      <c r="N246" s="52">
        <f>IFERROR(_xll.qlIndexFixing(Index6M,$H246,TRUE,_xll.ohTrigger(RecalcTrigger,Trigger6M)),NA())</f>
        <v>1.1984319783289623E-2</v>
      </c>
      <c r="O246" s="52">
        <f>IFERROR(_xll.qlIndexFixing(ONIndex6M,I246,TRUE,_xll.ohTrigger(RecalcTrigger,Trigger6M)),NA())</f>
        <v>1.1842102358876616E-2</v>
      </c>
      <c r="P246" s="52">
        <f>IFERROR(_xll.qlIndexFixing(Index1Y,$H246,TRUE,_xll.ohTrigger(RecalcTrigger,Trigger1Y)),NA())</f>
        <v>1.4934843460430745E-2</v>
      </c>
      <c r="Q246" s="52">
        <f>IFERROR(_xll.qlIndexFixing(ONIndex1Y,I246,TRUE,_xll.ohTrigger(RecalcTrigger,Trigger1Y)),NA())</f>
        <v>1.2335825977931592E-2</v>
      </c>
    </row>
    <row r="247" spans="2:17" x14ac:dyDescent="0.2">
      <c r="B247" s="46" t="s">
        <v>20</v>
      </c>
      <c r="D247" s="49">
        <f>_xll.qlCalendarAdvance(LocalCalendar,$D246,B247,"f",FALSE)</f>
        <v>42926</v>
      </c>
      <c r="E247" s="49">
        <f>_xll.qlInterestRateIndexValueDate(IndexON,D247)</f>
        <v>42926</v>
      </c>
      <c r="F247" s="52">
        <f>IFERROR(_xll.qlIndexFixing(IndexON,D247,TRUE,_xll.ohTrigger(RecalcTrigger,TriggerON)),NA())</f>
        <v>5.7717504449428247E-3</v>
      </c>
      <c r="H247" s="49">
        <f>_xll.qlCalendarAdvance(IborCalendar,$H246,B247,"f",FALSE)</f>
        <v>42922</v>
      </c>
      <c r="I247" s="49">
        <f>_xll.qlInterestRateIndexValueDate(Index1M,$H247)</f>
        <v>42926</v>
      </c>
      <c r="J247" s="52">
        <f>IFERROR(_xll.qlIndexFixing(Index1M,$H247,TRUE,_xll.ohTrigger(RecalcTrigger,Trigger1M)),NA())</f>
        <v>7.3760779954854241E-3</v>
      </c>
      <c r="K247" s="52">
        <f>IFERROR(_xll.qlIndexFixing(ONIndex1M,I247,TRUE,_xll.ohTrigger(RecalcTrigger,Trigger1M)),NA())</f>
        <v>7.2906015248097589E-3</v>
      </c>
      <c r="L247" s="52">
        <f>IFERROR(_xll.qlIndexFixing(Index3M,H247,TRUE,_xll.ohTrigger(RecalcTrigger,Trigger3M)),NA())</f>
        <v>9.492307436399651E-3</v>
      </c>
      <c r="M247" s="52">
        <f>IFERROR(_xll.qlIndexFixing(ONIndex3M,I247,TRUE,_xll.ohTrigger(RecalcTrigger,Trigger3M)),NA())</f>
        <v>9.2773125572165327E-3</v>
      </c>
      <c r="N247" s="52">
        <f>IFERROR(_xll.qlIndexFixing(Index6M,$H247,TRUE,_xll.ohTrigger(RecalcTrigger,Trigger6M)),NA())</f>
        <v>1.1991300858156589E-2</v>
      </c>
      <c r="O247" s="52">
        <f>IFERROR(_xll.qlIndexFixing(ONIndex6M,I247,TRUE,_xll.ohTrigger(RecalcTrigger,Trigger6M)),NA())</f>
        <v>1.1839160536650795E-2</v>
      </c>
      <c r="P247" s="52">
        <f>IFERROR(_xll.qlIndexFixing(Index1Y,$H247,TRUE,_xll.ohTrigger(RecalcTrigger,Trigger1Y)),NA())</f>
        <v>1.497418921180738E-2</v>
      </c>
      <c r="Q247" s="52">
        <f>IFERROR(_xll.qlIndexFixing(ONIndex1Y,I247,TRUE,_xll.ohTrigger(RecalcTrigger,Trigger1Y)),NA())</f>
        <v>1.2341445384125294E-2</v>
      </c>
    </row>
    <row r="248" spans="2:17" x14ac:dyDescent="0.2">
      <c r="B248" s="46" t="s">
        <v>20</v>
      </c>
      <c r="D248" s="49">
        <f>_xll.qlCalendarAdvance(LocalCalendar,$D247,B248,"f",FALSE)</f>
        <v>42927</v>
      </c>
      <c r="E248" s="49">
        <f>_xll.qlInterestRateIndexValueDate(IndexON,D248)</f>
        <v>42927</v>
      </c>
      <c r="F248" s="52">
        <f>IFERROR(_xll.qlIndexFixing(IndexON,D248,TRUE,_xll.ohTrigger(RecalcTrigger,TriggerON)),NA())</f>
        <v>5.7761786739263243E-3</v>
      </c>
      <c r="H248" s="49">
        <f>_xll.qlCalendarAdvance(IborCalendar,$H247,B248,"f",FALSE)</f>
        <v>42923</v>
      </c>
      <c r="I248" s="49">
        <f>_xll.qlInterestRateIndexValueDate(Index1M,$H248)</f>
        <v>42927</v>
      </c>
      <c r="J248" s="52">
        <f>IFERROR(_xll.qlIndexFixing(Index1M,$H248,TRUE,_xll.ohTrigger(RecalcTrigger,Trigger1M)),NA())</f>
        <v>7.3816779440238544E-3</v>
      </c>
      <c r="K248" s="52">
        <f>IFERROR(_xll.qlIndexFixing(ONIndex1M,I248,TRUE,_xll.ohTrigger(RecalcTrigger,Trigger1M)),NA())</f>
        <v>7.295910417974838E-3</v>
      </c>
      <c r="L248" s="52">
        <f>IFERROR(_xll.qlIndexFixing(Index3M,H248,TRUE,_xll.ohTrigger(RecalcTrigger,Trigger3M)),NA())</f>
        <v>9.4968736181428003E-3</v>
      </c>
      <c r="M248" s="52">
        <f>IFERROR(_xll.qlIndexFixing(ONIndex3M,I248,TRUE,_xll.ohTrigger(RecalcTrigger,Trigger3M)),NA())</f>
        <v>9.2816914405524642E-3</v>
      </c>
      <c r="N248" s="52">
        <f>IFERROR(_xll.qlIndexFixing(Index6M,$H248,TRUE,_xll.ohTrigger(RecalcTrigger,Trigger6M)),NA())</f>
        <v>1.1994504743841606E-2</v>
      </c>
      <c r="O248" s="52">
        <f>IFERROR(_xll.qlIndexFixing(ONIndex6M,I248,TRUE,_xll.ohTrigger(RecalcTrigger,Trigger6M)),NA())</f>
        <v>1.1837109413139757E-2</v>
      </c>
      <c r="P248" s="52">
        <f>IFERROR(_xll.qlIndexFixing(Index1Y,$H248,TRUE,_xll.ohTrigger(RecalcTrigger,Trigger1Y)),NA())</f>
        <v>1.5000218544485678E-2</v>
      </c>
      <c r="Q248" s="52">
        <f>IFERROR(_xll.qlIndexFixing(ONIndex1Y,I248,TRUE,_xll.ohTrigger(RecalcTrigger,Trigger1Y)),NA())</f>
        <v>1.2344796531404967E-2</v>
      </c>
    </row>
    <row r="249" spans="2:17" x14ac:dyDescent="0.2">
      <c r="B249" s="46" t="s">
        <v>20</v>
      </c>
      <c r="D249" s="49">
        <f>_xll.qlCalendarAdvance(LocalCalendar,$D248,B249,"f",FALSE)</f>
        <v>42928</v>
      </c>
      <c r="E249" s="49">
        <f>_xll.qlInterestRateIndexValueDate(IndexON,D249)</f>
        <v>42928</v>
      </c>
      <c r="F249" s="52">
        <f>IFERROR(_xll.qlIndexFixing(IndexON,D249,TRUE,_xll.ohTrigger(RecalcTrigger,TriggerON)),NA())</f>
        <v>5.7810127490665053E-3</v>
      </c>
      <c r="H249" s="49">
        <f>_xll.qlCalendarAdvance(IborCalendar,$H248,B249,"f",FALSE)</f>
        <v>42926</v>
      </c>
      <c r="I249" s="49">
        <f>_xll.qlInterestRateIndexValueDate(Index1M,$H249)</f>
        <v>42928</v>
      </c>
      <c r="J249" s="52">
        <f>IFERROR(_xll.qlIndexFixing(Index1M,$H249,TRUE,_xll.ohTrigger(RecalcTrigger,Trigger1M)),NA())</f>
        <v>7.3930852742819624E-3</v>
      </c>
      <c r="K249" s="52">
        <f>IFERROR(_xll.qlIndexFixing(ONIndex1M,I249,TRUE,_xll.ohTrigger(RecalcTrigger,Trigger1M)),NA())</f>
        <v>7.3012507799674609E-3</v>
      </c>
      <c r="L249" s="52">
        <f>IFERROR(_xll.qlIndexFixing(Index3M,H249,TRUE,_xll.ohTrigger(RecalcTrigger,Trigger3M)),NA())</f>
        <v>9.5014468371245695E-3</v>
      </c>
      <c r="M249" s="52">
        <f>IFERROR(_xll.qlIndexFixing(ONIndex3M,I249,TRUE,_xll.ohTrigger(RecalcTrigger,Trigger3M)),NA())</f>
        <v>9.2860733707311738E-3</v>
      </c>
      <c r="N249" s="52">
        <f>IFERROR(_xll.qlIndexFixing(Index6M,$H249,TRUE,_xll.ohTrigger(RecalcTrigger,Trigger6M)),NA())</f>
        <v>1.199764245628669E-2</v>
      </c>
      <c r="O249" s="52">
        <f>IFERROR(_xll.qlIndexFixing(ONIndex6M,I249,TRUE,_xll.ohTrigger(RecalcTrigger,Trigger6M)),NA())</f>
        <v>1.1834593305817265E-2</v>
      </c>
      <c r="P249" s="52">
        <f>IFERROR(_xll.qlIndexFixing(Index1Y,$H249,TRUE,_xll.ohTrigger(RecalcTrigger,Trigger1Y)),NA())</f>
        <v>1.5026151090323077E-2</v>
      </c>
      <c r="Q249" s="52">
        <f>IFERROR(_xll.qlIndexFixing(ONIndex1Y,I249,TRUE,_xll.ohTrigger(RecalcTrigger,Trigger1Y)),NA())</f>
        <v>1.2348345741930444E-2</v>
      </c>
    </row>
    <row r="250" spans="2:17" x14ac:dyDescent="0.2">
      <c r="B250" s="46" t="s">
        <v>20</v>
      </c>
      <c r="D250" s="49">
        <f>_xll.qlCalendarAdvance(LocalCalendar,$D249,B250,"f",FALSE)</f>
        <v>42929</v>
      </c>
      <c r="E250" s="49">
        <f>_xll.qlInterestRateIndexValueDate(IndexON,D250)</f>
        <v>42929</v>
      </c>
      <c r="F250" s="52">
        <f>IFERROR(_xll.qlIndexFixing(IndexON,D250,TRUE,_xll.ohTrigger(RecalcTrigger,TriggerON)),NA())</f>
        <v>5.7862526702834316E-3</v>
      </c>
      <c r="H250" s="49">
        <f>_xll.qlCalendarAdvance(IborCalendar,$H249,B250,"f",FALSE)</f>
        <v>42927</v>
      </c>
      <c r="I250" s="49">
        <f>_xll.qlInterestRateIndexValueDate(Index1M,$H250)</f>
        <v>42929</v>
      </c>
      <c r="J250" s="52">
        <f>IFERROR(_xll.qlIndexFixing(Index1M,$H250,TRUE,_xll.ohTrigger(RecalcTrigger,Trigger1M)),NA())</f>
        <v>7.3958051060388219E-3</v>
      </c>
      <c r="K250" s="52">
        <f>IFERROR(_xll.qlIndexFixing(ONIndex1M,I250,TRUE,_xll.ohTrigger(RecalcTrigger,Trigger1M)),NA())</f>
        <v>7.3066226110274357E-3</v>
      </c>
      <c r="L250" s="52">
        <f>IFERROR(_xll.qlIndexFixing(Index3M,H250,TRUE,_xll.ohTrigger(RecalcTrigger,Trigger3M)),NA())</f>
        <v>9.5060272922554076E-3</v>
      </c>
      <c r="M250" s="52">
        <f>IFERROR(_xll.qlIndexFixing(ONIndex3M,I250,TRUE,_xll.ohTrigger(RecalcTrigger,Trigger3M)),NA())</f>
        <v>9.2904583479125336E-3</v>
      </c>
      <c r="N250" s="52">
        <f>IFERROR(_xll.qlIndexFixing(Index6M,$H250,TRUE,_xll.ohTrigger(RecalcTrigger,Trigger6M)),NA())</f>
        <v>1.2007782641283472E-2</v>
      </c>
      <c r="O250" s="52">
        <f>IFERROR(_xll.qlIndexFixing(ONIndex6M,I250,TRUE,_xll.ohTrigger(RecalcTrigger,Trigger6M)),NA())</f>
        <v>1.1831612214523446E-2</v>
      </c>
      <c r="P250" s="52">
        <f>IFERROR(_xll.qlIndexFixing(Index1Y,$H250,TRUE,_xll.ohTrigger(RecalcTrigger,Trigger1Y)),NA())</f>
        <v>1.5051980504550486E-2</v>
      </c>
      <c r="Q250" s="52">
        <f>IFERROR(_xll.qlIndexFixing(ONIndex1Y,I250,TRUE,_xll.ohTrigger(RecalcTrigger,Trigger1Y)),NA())</f>
        <v>1.2352093015701726E-2</v>
      </c>
    </row>
    <row r="251" spans="2:17" x14ac:dyDescent="0.2">
      <c r="B251" s="46" t="s">
        <v>20</v>
      </c>
      <c r="D251" s="49">
        <f>_xll.qlCalendarAdvance(LocalCalendar,$D250,B251,"f",FALSE)</f>
        <v>42930</v>
      </c>
      <c r="E251" s="49">
        <f>_xll.qlInterestRateIndexValueDate(IndexON,D251)</f>
        <v>42930</v>
      </c>
      <c r="F251" s="52">
        <f>IFERROR(_xll.qlIndexFixing(IndexON,D251,TRUE,_xll.ohTrigger(RecalcTrigger,TriggerON)),NA())</f>
        <v>5.7981787164607113E-3</v>
      </c>
      <c r="H251" s="49">
        <f>_xll.qlCalendarAdvance(IborCalendar,$H250,B251,"f",FALSE)</f>
        <v>42928</v>
      </c>
      <c r="I251" s="49">
        <f>_xll.qlInterestRateIndexValueDate(Index1M,$H251)</f>
        <v>42930</v>
      </c>
      <c r="J251" s="52">
        <f>IFERROR(_xll.qlIndexFixing(Index1M,$H251,TRUE,_xll.ohTrigger(RecalcTrigger,Trigger1M)),NA())</f>
        <v>7.3985317988285232E-3</v>
      </c>
      <c r="K251" s="52">
        <f>IFERROR(_xll.qlIndexFixing(ONIndex1M,I251,TRUE,_xll.ohTrigger(RecalcTrigger,Trigger1M)),NA())</f>
        <v>7.3176199077273907E-3</v>
      </c>
      <c r="L251" s="52">
        <f>IFERROR(_xll.qlIndexFixing(Index3M,H251,TRUE,_xll.ohTrigger(RecalcTrigger,Trigger3M)),NA())</f>
        <v>9.5155580299087928E-3</v>
      </c>
      <c r="M251" s="52">
        <f>IFERROR(_xll.qlIndexFixing(ONIndex3M,I251,TRUE,_xll.ohTrigger(RecalcTrigger,Trigger3M)),NA())</f>
        <v>9.2994786712807809E-3</v>
      </c>
      <c r="N251" s="52">
        <f>IFERROR(_xll.qlIndexFixing(Index6M,$H251,TRUE,_xll.ohTrigger(RecalcTrigger,Trigger6M)),NA())</f>
        <v>1.2008335133102397E-2</v>
      </c>
      <c r="O251" s="52">
        <f>IFERROR(_xll.qlIndexFixing(ONIndex6M,I251,TRUE,_xll.ohTrigger(RecalcTrigger,Trigger6M)),NA())</f>
        <v>1.1824488449665438E-2</v>
      </c>
      <c r="P251" s="52">
        <f>IFERROR(_xll.qlIndexFixing(Index1Y,$H251,TRUE,_xll.ohTrigger(RecalcTrigger,Trigger1Y)),NA())</f>
        <v>1.511472164412014E-2</v>
      </c>
      <c r="Q251" s="52">
        <f>IFERROR(_xll.qlIndexFixing(ONIndex1Y,I251,TRUE,_xll.ohTrigger(RecalcTrigger,Trigger1Y)),NA())</f>
        <v>1.2360672156086494E-2</v>
      </c>
    </row>
    <row r="252" spans="2:17" x14ac:dyDescent="0.2">
      <c r="B252" s="46" t="s">
        <v>20</v>
      </c>
      <c r="D252" s="49">
        <f>_xll.qlCalendarAdvance(LocalCalendar,$D251,B252,"f",FALSE)</f>
        <v>42933</v>
      </c>
      <c r="E252" s="49">
        <f>_xll.qlInterestRateIndexValueDate(IndexON,D252)</f>
        <v>42933</v>
      </c>
      <c r="F252" s="52">
        <f>IFERROR(_xll.qlIndexFixing(IndexON,D252,TRUE,_xll.ohTrigger(RecalcTrigger,TriggerON)),NA())</f>
        <v>5.8112708167978866E-3</v>
      </c>
      <c r="H252" s="49">
        <f>_xll.qlCalendarAdvance(IborCalendar,$H251,B252,"f",FALSE)</f>
        <v>42929</v>
      </c>
      <c r="I252" s="49">
        <f>_xll.qlInterestRateIndexValueDate(Index1M,$H252)</f>
        <v>42933</v>
      </c>
      <c r="J252" s="52">
        <f>IFERROR(_xll.qlIndexFixing(Index1M,$H252,TRUE,_xll.ohTrigger(RecalcTrigger,Trigger1M)),NA())</f>
        <v>7.4154413670232226E-3</v>
      </c>
      <c r="K252" s="52">
        <f>IFERROR(_xll.qlIndexFixing(ONIndex1M,I252,TRUE,_xll.ohTrigger(RecalcTrigger,Trigger1M)),NA())</f>
        <v>7.3284246245819418E-3</v>
      </c>
      <c r="L252" s="52">
        <f>IFERROR(_xll.qlIndexFixing(Index3M,H252,TRUE,_xll.ohTrigger(RecalcTrigger,Trigger3M)),NA())</f>
        <v>9.5244254525523979E-3</v>
      </c>
      <c r="M252" s="52">
        <f>IFERROR(_xll.qlIndexFixing(ONIndex3M,I252,TRUE,_xll.ohTrigger(RecalcTrigger,Trigger3M)),NA())</f>
        <v>9.3080287256253058E-3</v>
      </c>
      <c r="N252" s="52">
        <f>IFERROR(_xll.qlIndexFixing(Index6M,$H252,TRUE,_xll.ohTrigger(RecalcTrigger,Trigger6M)),NA())</f>
        <v>1.2012324436930547E-2</v>
      </c>
      <c r="O252" s="52">
        <f>IFERROR(_xll.qlIndexFixing(ONIndex6M,I252,TRUE,_xll.ohTrigger(RecalcTrigger,Trigger6M)),NA())</f>
        <v>1.1815038011713241E-2</v>
      </c>
      <c r="P252" s="52">
        <f>IFERROR(_xll.qlIndexFixing(Index1Y,$H252,TRUE,_xll.ohTrigger(RecalcTrigger,Trigger1Y)),NA())</f>
        <v>1.5154139928307334E-2</v>
      </c>
      <c r="Q252" s="52">
        <f>IFERROR(_xll.qlIndexFixing(ONIndex1Y,I252,TRUE,_xll.ohTrigger(RecalcTrigger,Trigger1Y)),NA())</f>
        <v>1.2369062743644577E-2</v>
      </c>
    </row>
    <row r="253" spans="2:17" x14ac:dyDescent="0.2">
      <c r="B253" s="46" t="s">
        <v>20</v>
      </c>
      <c r="D253" s="49">
        <f>_xll.qlCalendarAdvance(LocalCalendar,$D252,B253,"f",FALSE)</f>
        <v>42934</v>
      </c>
      <c r="E253" s="49">
        <f>_xll.qlInterestRateIndexValueDate(IndexON,D253)</f>
        <v>42934</v>
      </c>
      <c r="F253" s="52">
        <f>IFERROR(_xll.qlIndexFixing(IndexON,D253,TRUE,_xll.ohTrigger(RecalcTrigger,TriggerON)),NA())</f>
        <v>5.8185399688781558E-3</v>
      </c>
      <c r="H253" s="49">
        <f>_xll.qlCalendarAdvance(IborCalendar,$H252,B253,"f",FALSE)</f>
        <v>42930</v>
      </c>
      <c r="I253" s="49">
        <f>_xll.qlInterestRateIndexValueDate(Index1M,$H253)</f>
        <v>42934</v>
      </c>
      <c r="J253" s="52">
        <f>IFERROR(_xll.qlIndexFixing(Index1M,$H253,TRUE,_xll.ohTrigger(RecalcTrigger,Trigger1M)),NA())</f>
        <v>7.4210846481791472E-3</v>
      </c>
      <c r="K253" s="52">
        <f>IFERROR(_xll.qlIndexFixing(ONIndex1M,I253,TRUE,_xll.ohTrigger(RecalcTrigger,Trigger1M)),NA())</f>
        <v>7.333953800339188E-3</v>
      </c>
      <c r="L253" s="52">
        <f>IFERROR(_xll.qlIndexFixing(Index3M,H253,TRUE,_xll.ohTrigger(RecalcTrigger,Trigger3M)),NA())</f>
        <v>9.5290450721453451E-3</v>
      </c>
      <c r="M253" s="52">
        <f>IFERROR(_xll.qlIndexFixing(ONIndex3M,I253,TRUE,_xll.ohTrigger(RecalcTrigger,Trigger3M)),NA())</f>
        <v>9.3124289374202363E-3</v>
      </c>
      <c r="N253" s="52">
        <f>IFERROR(_xll.qlIndexFixing(Index6M,$H253,TRUE,_xll.ohTrigger(RecalcTrigger,Trigger6M)),NA())</f>
        <v>1.2015056720211043E-2</v>
      </c>
      <c r="O253" s="52">
        <f>IFERROR(_xll.qlIndexFixing(ONIndex6M,I253,TRUE,_xll.ohTrigger(RecalcTrigger,Trigger6M)),NA())</f>
        <v>1.1809732001522022E-2</v>
      </c>
      <c r="P253" s="52">
        <f>IFERROR(_xll.qlIndexFixing(Index1Y,$H253,TRUE,_xll.ohTrigger(RecalcTrigger,Trigger1Y)),NA())</f>
        <v>1.5179358491377469E-2</v>
      </c>
      <c r="Q253" s="52">
        <f>IFERROR(_xll.qlIndexFixing(ONIndex1Y,I253,TRUE,_xll.ohTrigger(RecalcTrigger,Trigger1Y)),NA())</f>
        <v>1.2373800333804752E-2</v>
      </c>
    </row>
    <row r="254" spans="2:17" x14ac:dyDescent="0.2">
      <c r="B254" s="46" t="s">
        <v>20</v>
      </c>
      <c r="D254" s="49">
        <f>_xll.qlCalendarAdvance(LocalCalendar,$D253,B254,"f",FALSE)</f>
        <v>42935</v>
      </c>
      <c r="E254" s="49">
        <f>_xll.qlInterestRateIndexValueDate(IndexON,D254)</f>
        <v>42935</v>
      </c>
      <c r="F254" s="52">
        <f>IFERROR(_xll.qlIndexFixing(IndexON,D254,TRUE,_xll.ohTrigger(RecalcTrigger,TriggerON)),NA())</f>
        <v>5.8262149672749786E-3</v>
      </c>
      <c r="H254" s="49">
        <f>_xll.qlCalendarAdvance(IborCalendar,$H253,B254,"f",FALSE)</f>
        <v>42933</v>
      </c>
      <c r="I254" s="49">
        <f>_xll.qlInterestRateIndexValueDate(Index1M,$H254)</f>
        <v>42935</v>
      </c>
      <c r="J254" s="52">
        <f>IFERROR(_xll.qlIndexFixing(Index1M,$H254,TRUE,_xll.ohTrigger(RecalcTrigger,Trigger1M)),NA())</f>
        <v>7.4325070055915954E-3</v>
      </c>
      <c r="K254" s="52">
        <f>IFERROR(_xll.qlIndexFixing(ONIndex1M,I254,TRUE,_xll.ohTrigger(RecalcTrigger,Trigger1M)),NA())</f>
        <v>7.3395144450838501E-3</v>
      </c>
      <c r="L254" s="52">
        <f>IFERROR(_xll.qlIndexFixing(Index3M,H254,TRUE,_xll.ohTrigger(RecalcTrigger,Trigger3M)),NA())</f>
        <v>9.5336731213804937E-3</v>
      </c>
      <c r="M254" s="52">
        <f>IFERROR(_xll.qlIndexFixing(ONIndex3M,I254,TRUE,_xll.ohTrigger(RecalcTrigger,Trigger3M)),NA())</f>
        <v>9.3168321960579448E-3</v>
      </c>
      <c r="N254" s="52">
        <f>IFERROR(_xll.qlIndexFixing(Index6M,$H254,TRUE,_xll.ohTrigger(RecalcTrigger,Trigger6M)),NA())</f>
        <v>1.2017720033719472E-2</v>
      </c>
      <c r="O254" s="52">
        <f>IFERROR(_xll.qlIndexFixing(ONIndex6M,I254,TRUE,_xll.ohTrigger(RecalcTrigger,Trigger6M)),NA())</f>
        <v>1.1803961007599284E-2</v>
      </c>
      <c r="P254" s="52">
        <f>IFERROR(_xll.qlIndexFixing(Index1Y,$H254,TRUE,_xll.ohTrigger(RecalcTrigger,Trigger1Y)),NA())</f>
        <v>1.5204435841384444E-2</v>
      </c>
      <c r="Q254" s="52">
        <f>IFERROR(_xll.qlIndexFixing(ONIndex1Y,I254,TRUE,_xll.ohTrigger(RecalcTrigger,Trigger1Y)),NA())</f>
        <v>1.2378735987290668E-2</v>
      </c>
    </row>
    <row r="255" spans="2:17" x14ac:dyDescent="0.2">
      <c r="B255" s="46" t="s">
        <v>20</v>
      </c>
      <c r="D255" s="49">
        <f>_xll.qlCalendarAdvance(LocalCalendar,$D254,B255,"f",FALSE)</f>
        <v>42936</v>
      </c>
      <c r="E255" s="49">
        <f>_xll.qlInterestRateIndexValueDate(IndexON,D255)</f>
        <v>42936</v>
      </c>
      <c r="F255" s="52">
        <f>IFERROR(_xll.qlIndexFixing(IndexON,D255,TRUE,_xll.ohTrigger(RecalcTrigger,TriggerON)),NA())</f>
        <v>5.8342958119084187E-3</v>
      </c>
      <c r="H255" s="49">
        <f>_xll.qlCalendarAdvance(IborCalendar,$H254,B255,"f",FALSE)</f>
        <v>42934</v>
      </c>
      <c r="I255" s="49">
        <f>_xll.qlInterestRateIndexValueDate(Index1M,$H255)</f>
        <v>42936</v>
      </c>
      <c r="J255" s="52">
        <f>IFERROR(_xll.qlIndexFixing(Index1M,$H255,TRUE,_xll.ohTrigger(RecalcTrigger,Trigger1M)),NA())</f>
        <v>7.4352614364167624E-3</v>
      </c>
      <c r="K255" s="52">
        <f>IFERROR(_xll.qlIndexFixing(ONIndex1M,I255,TRUE,_xll.ohTrigger(RecalcTrigger,Trigger1M)),NA())</f>
        <v>7.3451065587359921E-3</v>
      </c>
      <c r="L255" s="52">
        <f>IFERROR(_xll.qlIndexFixing(Index3M,H255,TRUE,_xll.ohTrigger(RecalcTrigger,Trigger3M)),NA())</f>
        <v>9.5383097991752486E-3</v>
      </c>
      <c r="M255" s="52">
        <f>IFERROR(_xll.qlIndexFixing(ONIndex3M,I255,TRUE,_xll.ohTrigger(RecalcTrigger,Trigger3M)),NA())</f>
        <v>9.3212385016183674E-3</v>
      </c>
      <c r="N255" s="52">
        <f>IFERROR(_xll.qlIndexFixing(Index6M,$H255,TRUE,_xll.ohTrigger(RecalcTrigger,Trigger6M)),NA())</f>
        <v>1.2023590742273164E-2</v>
      </c>
      <c r="O255" s="52">
        <f>IFERROR(_xll.qlIndexFixing(ONIndex6M,I255,TRUE,_xll.ohTrigger(RecalcTrigger,Trigger6M)),NA())</f>
        <v>1.1797725030024964E-2</v>
      </c>
      <c r="P255" s="52">
        <f>IFERROR(_xll.qlIndexFixing(Index1Y,$H255,TRUE,_xll.ohTrigger(RecalcTrigger,Trigger1Y)),NA())</f>
        <v>1.5229365629351241E-2</v>
      </c>
      <c r="Q255" s="52">
        <f>IFERROR(_xll.qlIndexFixing(ONIndex1Y,I255,TRUE,_xll.ohTrigger(RecalcTrigger,Trigger1Y)),NA())</f>
        <v>1.2383869704102324E-2</v>
      </c>
    </row>
    <row r="256" spans="2:17" x14ac:dyDescent="0.2">
      <c r="B256" s="46" t="s">
        <v>20</v>
      </c>
      <c r="D256" s="49">
        <f>_xll.qlCalendarAdvance(LocalCalendar,$D255,B256,"f",FALSE)</f>
        <v>42937</v>
      </c>
      <c r="E256" s="49">
        <f>_xll.qlInterestRateIndexValueDate(IndexON,D256)</f>
        <v>42937</v>
      </c>
      <c r="F256" s="52">
        <f>IFERROR(_xll.qlIndexFixing(IndexON,D256,TRUE,_xll.ohTrigger(RecalcTrigger,TriggerON)),NA())</f>
        <v>5.8519054440342444E-3</v>
      </c>
      <c r="H256" s="49">
        <f>_xll.qlCalendarAdvance(IborCalendar,$H255,B256,"f",FALSE)</f>
        <v>42935</v>
      </c>
      <c r="I256" s="49">
        <f>_xll.qlInterestRateIndexValueDate(Index1M,$H256)</f>
        <v>42937</v>
      </c>
      <c r="J256" s="52">
        <f>IFERROR(_xll.qlIndexFixing(Index1M,$H256,TRUE,_xll.ohTrigger(RecalcTrigger,Trigger1M)),NA())</f>
        <v>7.438017899849673E-3</v>
      </c>
      <c r="K256" s="52">
        <f>IFERROR(_xll.qlIndexFixing(ONIndex1M,I256,TRUE,_xll.ohTrigger(RecalcTrigger,Trigger1M)),NA())</f>
        <v>7.3565460074309641E-3</v>
      </c>
      <c r="L256" s="52">
        <f>IFERROR(_xll.qlIndexFixing(Index3M,H256,TRUE,_xll.ohTrigger(RecalcTrigger,Trigger3M)),NA())</f>
        <v>9.5479857668912451E-3</v>
      </c>
      <c r="M256" s="52">
        <f>IFERROR(_xll.qlIndexFixing(ONIndex3M,I256,TRUE,_xll.ohTrigger(RecalcTrigger,Trigger3M)),NA())</f>
        <v>9.330303076842128E-3</v>
      </c>
      <c r="N256" s="52">
        <f>IFERROR(_xll.qlIndexFixing(Index6M,$H256,TRUE,_xll.ohTrigger(RecalcTrigger,Trigger6M)),NA())</f>
        <v>1.2024417580313985E-2</v>
      </c>
      <c r="O256" s="52">
        <f>IFERROR(_xll.qlIndexFixing(ONIndex6M,I256,TRUE,_xll.ohTrigger(RecalcTrigger,Trigger6M)),NA())</f>
        <v>1.1784088843498353E-2</v>
      </c>
      <c r="P256" s="52">
        <f>IFERROR(_xll.qlIndexFixing(Index1Y,$H256,TRUE,_xll.ohTrigger(RecalcTrigger,Trigger1Y)),NA())</f>
        <v>1.5288390033045902E-2</v>
      </c>
      <c r="Q256" s="52">
        <f>IFERROR(_xll.qlIndexFixing(ONIndex1Y,I256,TRUE,_xll.ohTrigger(RecalcTrigger,Trigger1Y)),NA())</f>
        <v>1.2395224106453995E-2</v>
      </c>
    </row>
    <row r="257" spans="2:17" x14ac:dyDescent="0.2">
      <c r="B257" s="46" t="s">
        <v>20</v>
      </c>
      <c r="D257" s="49">
        <f>_xll.qlCalendarAdvance(LocalCalendar,$D256,B257,"f",FALSE)</f>
        <v>42940</v>
      </c>
      <c r="E257" s="49">
        <f>_xll.qlInterestRateIndexValueDate(IndexON,D257)</f>
        <v>42940</v>
      </c>
      <c r="F257" s="52">
        <f>IFERROR(_xll.qlIndexFixing(IndexON,D257,TRUE,_xll.ohTrigger(RecalcTrigger,TriggerON)),NA())</f>
        <v>5.8705936449676699E-3</v>
      </c>
      <c r="H257" s="49">
        <f>_xll.qlCalendarAdvance(IborCalendar,$H256,B257,"f",FALSE)</f>
        <v>42936</v>
      </c>
      <c r="I257" s="49">
        <f>_xll.qlInterestRateIndexValueDate(Index1M,$H257)</f>
        <v>42940</v>
      </c>
      <c r="J257" s="52">
        <f>IFERROR(_xll.qlIndexFixing(Index1M,$H257,TRUE,_xll.ohTrigger(RecalcTrigger,Trigger1M)),NA())</f>
        <v>7.4549309630834691E-3</v>
      </c>
      <c r="K257" s="52">
        <f>IFERROR(_xll.qlIndexFixing(ONIndex1M,I257,TRUE,_xll.ohTrigger(RecalcTrigger,Trigger1M)),NA())</f>
        <v>7.3677834821950228E-3</v>
      </c>
      <c r="L257" s="52">
        <f>IFERROR(_xll.qlIndexFixing(Index3M,H257,TRUE,_xll.ohTrigger(RecalcTrigger,Trigger3M)),NA())</f>
        <v>9.556946774367055E-3</v>
      </c>
      <c r="M257" s="52">
        <f>IFERROR(_xll.qlIndexFixing(ONIndex3M,I257,TRUE,_xll.ohTrigger(RecalcTrigger,Trigger3M)),NA())</f>
        <v>9.3388941930072633E-3</v>
      </c>
      <c r="N257" s="52">
        <f>IFERROR(_xll.qlIndexFixing(Index6M,$H257,TRUE,_xll.ohTrigger(RecalcTrigger,Trigger6M)),NA())</f>
        <v>1.2029999999999831E-2</v>
      </c>
      <c r="O257" s="52">
        <f>IFERROR(_xll.qlIndexFixing(ONIndex6M,I257,TRUE,_xll.ohTrigger(RecalcTrigger,Trigger6M)),NA())</f>
        <v>1.1768122285689131E-2</v>
      </c>
      <c r="P257" s="52">
        <f>IFERROR(_xll.qlIndexFixing(Index1Y,$H257,TRUE,_xll.ohTrigger(RecalcTrigger,Trigger1Y)),NA())</f>
        <v>1.532748322436089E-2</v>
      </c>
      <c r="Q257" s="52">
        <f>IFERROR(_xll.qlIndexFixing(ONIndex1Y,I257,TRUE,_xll.ohTrigger(RecalcTrigger,Trigger1Y)),NA())</f>
        <v>1.240573952901336E-2</v>
      </c>
    </row>
    <row r="258" spans="2:17" x14ac:dyDescent="0.2">
      <c r="B258" s="46" t="s">
        <v>20</v>
      </c>
      <c r="D258" s="49">
        <f>_xll.qlCalendarAdvance(LocalCalendar,$D257,B258,"f",FALSE)</f>
        <v>42941</v>
      </c>
      <c r="E258" s="49">
        <f>_xll.qlInterestRateIndexValueDate(IndexON,D258)</f>
        <v>42941</v>
      </c>
      <c r="F258" s="52">
        <f>IFERROR(_xll.qlIndexFixing(IndexON,D258,TRUE,_xll.ohTrigger(RecalcTrigger,TriggerON)),NA())</f>
        <v>5.8801996686241864E-3</v>
      </c>
      <c r="H258" s="49">
        <f>_xll.qlCalendarAdvance(IborCalendar,$H257,B258,"f",FALSE)</f>
        <v>42937</v>
      </c>
      <c r="I258" s="49">
        <f>_xll.qlInterestRateIndexValueDate(Index1M,$H258)</f>
        <v>42941</v>
      </c>
      <c r="J258" s="52">
        <f>IFERROR(_xll.qlIndexFixing(Index1M,$H258,TRUE,_xll.ohTrigger(RecalcTrigger,Trigger1M)),NA())</f>
        <v>7.460558742904984E-3</v>
      </c>
      <c r="K258" s="52">
        <f>IFERROR(_xll.qlIndexFixing(ONIndex1M,I258,TRUE,_xll.ohTrigger(RecalcTrigger,Trigger1M)),NA())</f>
        <v>7.3734956151216835E-3</v>
      </c>
      <c r="L258" s="52">
        <f>IFERROR(_xll.qlIndexFixing(Index3M,H258,TRUE,_xll.ohTrigger(RecalcTrigger,Trigger3M)),NA())</f>
        <v>9.5616295787791187E-3</v>
      </c>
      <c r="M258" s="52">
        <f>IFERROR(_xll.qlIndexFixing(ONIndex3M,I258,TRUE,_xll.ohTrigger(RecalcTrigger,Trigger3M)),NA())</f>
        <v>9.3433157331812566E-3</v>
      </c>
      <c r="N258" s="52">
        <f>IFERROR(_xll.qlIndexFixing(Index6M,$H258,TRUE,_xll.ohTrigger(RecalcTrigger,Trigger6M)),NA())</f>
        <v>1.2032269482022576E-2</v>
      </c>
      <c r="O258" s="52">
        <f>IFERROR(_xll.qlIndexFixing(ONIndex6M,I258,TRUE,_xll.ohTrigger(RecalcTrigger,Trigger6M)),NA())</f>
        <v>1.1759507406878811E-2</v>
      </c>
      <c r="P258" s="52">
        <f>IFERROR(_xll.qlIndexFixing(Index1Y,$H258,TRUE,_xll.ohTrigger(RecalcTrigger,Trigger1Y)),NA())</f>
        <v>1.5351589183772506E-2</v>
      </c>
      <c r="Q258" s="52">
        <f>IFERROR(_xll.qlIndexFixing(ONIndex1Y,I258,TRUE,_xll.ohTrigger(RecalcTrigger,Trigger1Y)),NA())</f>
        <v>1.2407989509215511E-2</v>
      </c>
    </row>
    <row r="259" spans="2:17" x14ac:dyDescent="0.2">
      <c r="B259" s="46" t="s">
        <v>20</v>
      </c>
      <c r="D259" s="49">
        <f>_xll.qlCalendarAdvance(LocalCalendar,$D258,B259,"f",FALSE)</f>
        <v>42942</v>
      </c>
      <c r="E259" s="49">
        <f>_xll.qlInterestRateIndexValueDate(IndexON,D259)</f>
        <v>42942</v>
      </c>
      <c r="F259" s="52">
        <f>IFERROR(_xll.qlIndexFixing(IndexON,D259,TRUE,_xll.ohTrigger(RecalcTrigger,TriggerON)),NA())</f>
        <v>5.8897074858776932E-3</v>
      </c>
      <c r="H259" s="49">
        <f>_xll.qlCalendarAdvance(IborCalendar,$H258,B259,"f",FALSE)</f>
        <v>42940</v>
      </c>
      <c r="I259" s="49">
        <f>_xll.qlInterestRateIndexValueDate(Index1M,$H259)</f>
        <v>42942</v>
      </c>
      <c r="J259" s="52">
        <f>IFERROR(_xll.qlIndexFixing(Index1M,$H259,TRUE,_xll.ohTrigger(RecalcTrigger,Trigger1M)),NA())</f>
        <v>7.4747876928730134E-3</v>
      </c>
      <c r="K259" s="52">
        <f>IFERROR(_xll.qlIndexFixing(ONIndex1M,I259,TRUE,_xll.ohTrigger(RecalcTrigger,Trigger1M)),NA())</f>
        <v>7.3792018915330715E-3</v>
      </c>
      <c r="L259" s="52">
        <f>IFERROR(_xll.qlIndexFixing(Index3M,H259,TRUE,_xll.ohTrigger(RecalcTrigger,Trigger3M)),NA())</f>
        <v>9.5663222052847548E-3</v>
      </c>
      <c r="M259" s="52">
        <f>IFERROR(_xll.qlIndexFixing(ONIndex3M,I259,TRUE,_xll.ohTrigger(RecalcTrigger,Trigger3M)),NA())</f>
        <v>9.347740320198028E-3</v>
      </c>
      <c r="N259" s="52">
        <f>IFERROR(_xll.qlIndexFixing(Index6M,$H259,TRUE,_xll.ohTrigger(RecalcTrigger,Trigger6M)),NA())</f>
        <v>1.203449432931202E-2</v>
      </c>
      <c r="O259" s="52">
        <f>IFERROR(_xll.qlIndexFixing(ONIndex6M,I259,TRUE,_xll.ohTrigger(RecalcTrigger,Trigger6M)),NA())</f>
        <v>1.1750373561278948E-2</v>
      </c>
      <c r="P259" s="52">
        <f>IFERROR(_xll.qlIndexFixing(Index1Y,$H259,TRUE,_xll.ohTrigger(RecalcTrigger,Trigger1Y)),NA())</f>
        <v>1.5375533008557303E-2</v>
      </c>
      <c r="Q259" s="52">
        <f>IFERROR(_xll.qlIndexFixing(ONIndex1Y,I259,TRUE,_xll.ohTrigger(RecalcTrigger,Trigger1Y)),NA())</f>
        <v>1.2406563499265388E-2</v>
      </c>
    </row>
    <row r="260" spans="2:17" x14ac:dyDescent="0.2">
      <c r="B260" s="46" t="s">
        <v>20</v>
      </c>
      <c r="D260" s="49">
        <f>_xll.qlCalendarAdvance(LocalCalendar,$D259,B260,"f",FALSE)</f>
        <v>42943</v>
      </c>
      <c r="E260" s="49">
        <f>_xll.qlInterestRateIndexValueDate(IndexON,D260)</f>
        <v>42943</v>
      </c>
      <c r="F260" s="52">
        <f>IFERROR(_xll.qlIndexFixing(IndexON,D260,TRUE,_xll.ohTrigger(RecalcTrigger,TriggerON)),NA())</f>
        <v>5.8991170968081263E-3</v>
      </c>
      <c r="H260" s="49">
        <f>_xll.qlCalendarAdvance(IborCalendar,$H259,B260,"f",FALSE)</f>
        <v>42941</v>
      </c>
      <c r="I260" s="49">
        <f>_xll.qlInterestRateIndexValueDate(Index1M,$H260)</f>
        <v>42943</v>
      </c>
      <c r="J260" s="52">
        <f>IFERROR(_xll.qlIndexFixing(Index1M,$H260,TRUE,_xll.ohTrigger(RecalcTrigger,Trigger1M)),NA())</f>
        <v>7.4775309594997778E-3</v>
      </c>
      <c r="K260" s="52">
        <f>IFERROR(_xll.qlIndexFixing(ONIndex1M,I260,TRUE,_xll.ohTrigger(RecalcTrigger,Trigger1M)),NA())</f>
        <v>7.3849023113492507E-3</v>
      </c>
      <c r="L260" s="52">
        <f>IFERROR(_xll.qlIndexFixing(Index3M,H260,TRUE,_xll.ohTrigger(RecalcTrigger,Trigger3M)),NA())</f>
        <v>9.5710248528100578E-3</v>
      </c>
      <c r="M260" s="52">
        <f>IFERROR(_xll.qlIndexFixing(ONIndex3M,I260,TRUE,_xll.ohTrigger(RecalcTrigger,Trigger3M)),NA())</f>
        <v>9.3521679542174496E-3</v>
      </c>
      <c r="N260" s="52">
        <f>IFERROR(_xll.qlIndexFixing(Index6M,$H260,TRUE,_xll.ohTrigger(RecalcTrigger,Trigger6M)),NA())</f>
        <v>1.2038484768143426E-2</v>
      </c>
      <c r="O260" s="52">
        <f>IFERROR(_xll.qlIndexFixing(ONIndex6M,I260,TRUE,_xll.ohTrigger(RecalcTrigger,Trigger6M)),NA())</f>
        <v>1.1740720749289224E-2</v>
      </c>
      <c r="P260" s="52">
        <f>IFERROR(_xll.qlIndexFixing(Index1Y,$H260,TRUE,_xll.ohTrigger(RecalcTrigger,Trigger1Y)),NA())</f>
        <v>1.539932550372433E-2</v>
      </c>
      <c r="Q260" s="52">
        <f>IFERROR(_xll.qlIndexFixing(ONIndex1Y,I260,TRUE,_xll.ohTrigger(RecalcTrigger,Trigger1Y)),NA())</f>
        <v>1.2401461499482735E-2</v>
      </c>
    </row>
    <row r="261" spans="2:17" x14ac:dyDescent="0.2">
      <c r="B261" s="46" t="s">
        <v>20</v>
      </c>
      <c r="D261" s="49">
        <f>_xll.qlCalendarAdvance(LocalCalendar,$D260,B261,"f",FALSE)</f>
        <v>42944</v>
      </c>
      <c r="E261" s="49">
        <f>_xll.qlInterestRateIndexValueDate(IndexON,D261)</f>
        <v>42944</v>
      </c>
      <c r="F261" s="52">
        <f>IFERROR(_xll.qlIndexFixing(IndexON,D261,TRUE,_xll.ohTrigger(RecalcTrigger,TriggerON)),NA())</f>
        <v>5.9177062368487299E-3</v>
      </c>
      <c r="H261" s="49">
        <f>_xll.qlCalendarAdvance(IborCalendar,$H260,B261,"f",FALSE)</f>
        <v>42942</v>
      </c>
      <c r="I261" s="49">
        <f>_xll.qlInterestRateIndexValueDate(Index1M,$H261)</f>
        <v>42944</v>
      </c>
      <c r="J261" s="52">
        <f>IFERROR(_xll.qlIndexFixing(Index1M,$H261,TRUE,_xll.ohTrigger(RecalcTrigger,Trigger1M)),NA())</f>
        <v>7.4802721573122288E-3</v>
      </c>
      <c r="K261" s="52">
        <f>IFERROR(_xll.qlIndexFixing(ONIndex1M,I261,TRUE,_xll.ohTrigger(RecalcTrigger,Trigger1M)),NA())</f>
        <v>7.396435588562511E-3</v>
      </c>
      <c r="L261" s="52">
        <f>IFERROR(_xll.qlIndexFixing(Index3M,H261,TRUE,_xll.ohTrigger(RecalcTrigger,Trigger3M)),NA())</f>
        <v>9.5808686856714825E-3</v>
      </c>
      <c r="M261" s="52">
        <f>IFERROR(_xll.qlIndexFixing(ONIndex3M,I261,TRUE,_xll.ohTrigger(RecalcTrigger,Trigger3M)),NA())</f>
        <v>9.3612767944062369E-3</v>
      </c>
      <c r="N261" s="52">
        <f>IFERROR(_xll.qlIndexFixing(Index6M,$H261,TRUE,_xll.ohTrigger(RecalcTrigger,Trigger6M)),NA())</f>
        <v>1.2039701651227955E-2</v>
      </c>
      <c r="O261" s="52">
        <f>IFERROR(_xll.qlIndexFixing(ONIndex6M,I261,TRUE,_xll.ohTrigger(RecalcTrigger,Trigger6M)),NA())</f>
        <v>1.1720066771347959E-2</v>
      </c>
      <c r="P261" s="52">
        <f>IFERROR(_xll.qlIndexFixing(Index1Y,$H261,TRUE,_xll.ohTrigger(RecalcTrigger,Trigger1Y)),NA())</f>
        <v>1.5454159473146286E-2</v>
      </c>
      <c r="Q261" s="52">
        <f>IFERROR(_xll.qlIndexFixing(ONIndex1Y,I261,TRUE,_xll.ohTrigger(RecalcTrigger,Trigger1Y)),NA())</f>
        <v>1.237942987136087E-2</v>
      </c>
    </row>
    <row r="262" spans="2:17" x14ac:dyDescent="0.2">
      <c r="B262" s="46" t="s">
        <v>20</v>
      </c>
      <c r="D262" s="49">
        <f>_xll.qlCalendarAdvance(LocalCalendar,$D261,B262,"f",FALSE)</f>
        <v>42947</v>
      </c>
      <c r="E262" s="49">
        <f>_xll.qlInterestRateIndexValueDate(IndexON,D262)</f>
        <v>42947</v>
      </c>
      <c r="F262" s="52">
        <f>IFERROR(_xll.qlIndexFixing(IndexON,D262,TRUE,_xll.ohTrigger(RecalcTrigger,TriggerON)),NA())</f>
        <v>5.9357734763398895E-3</v>
      </c>
      <c r="H262" s="49">
        <f>_xll.qlCalendarAdvance(IborCalendar,$H261,B262,"f",FALSE)</f>
        <v>42943</v>
      </c>
      <c r="I262" s="49">
        <f>_xll.qlInterestRateIndexValueDate(Index1M,$H262)</f>
        <v>42947</v>
      </c>
      <c r="J262" s="52">
        <f>IFERROR(_xll.qlIndexFixing(Index1M,$H262,TRUE,_xll.ohTrigger(RecalcTrigger,Trigger1M)),NA())</f>
        <v>7.4942024124842691E-3</v>
      </c>
      <c r="K262" s="52">
        <f>IFERROR(_xll.qlIndexFixing(ONIndex1M,I262,TRUE,_xll.ohTrigger(RecalcTrigger,Trigger1M)),NA())</f>
        <v>7.4076454251414958E-3</v>
      </c>
      <c r="L262" s="52">
        <f>IFERROR(_xll.qlIndexFixing(Index3M,H262,TRUE,_xll.ohTrigger(RecalcTrigger,Trigger3M)),NA())</f>
        <v>9.5899396316558583E-3</v>
      </c>
      <c r="M262" s="52">
        <f>IFERROR(_xll.qlIndexFixing(ONIndex3M,I262,TRUE,_xll.ohTrigger(RecalcTrigger,Trigger3M)),NA())</f>
        <v>9.3699089592824691E-3</v>
      </c>
      <c r="N262" s="52">
        <f>IFERROR(_xll.qlIndexFixing(Index6M,$H262,TRUE,_xll.ohTrigger(RecalcTrigger,Trigger6M)),NA())</f>
        <v>1.2045258487894324E-2</v>
      </c>
      <c r="O262" s="52">
        <f>IFERROR(_xll.qlIndexFixing(ONIndex6M,I262,TRUE,_xll.ohTrigger(RecalcTrigger,Trigger6M)),NA())</f>
        <v>1.1696919836072794E-2</v>
      </c>
      <c r="P262" s="52">
        <f>IFERROR(_xll.qlIndexFixing(Index1Y,$H262,TRUE,_xll.ohTrigger(RecalcTrigger,Trigger1Y)),NA())</f>
        <v>1.5493198326569093E-2</v>
      </c>
      <c r="Q262" s="52">
        <f>IFERROR(_xll.qlIndexFixing(ONIndex1Y,I262,TRUE,_xll.ohTrigger(RecalcTrigger,Trigger1Y)),NA())</f>
        <v>1.2344293604744649E-2</v>
      </c>
    </row>
    <row r="263" spans="2:17" x14ac:dyDescent="0.2">
      <c r="B263" s="46" t="s">
        <v>20</v>
      </c>
      <c r="D263" s="49">
        <f>_xll.qlCalendarAdvance(LocalCalendar,$D262,B263,"f",FALSE)</f>
        <v>42948</v>
      </c>
      <c r="E263" s="49">
        <f>_xll.qlInterestRateIndexValueDate(IndexON,D263)</f>
        <v>42948</v>
      </c>
      <c r="F263" s="52">
        <f>IFERROR(_xll.qlIndexFixing(IndexON,D263,TRUE,_xll.ohTrigger(RecalcTrigger,TriggerON)),NA())</f>
        <v>5.9446920551753379E-3</v>
      </c>
      <c r="H263" s="49">
        <f>_xll.qlCalendarAdvance(IborCalendar,$H262,B263,"f",FALSE)</f>
        <v>42944</v>
      </c>
      <c r="I263" s="49">
        <f>_xll.qlInterestRateIndexValueDate(Index1M,$H263)</f>
        <v>42948</v>
      </c>
      <c r="J263" s="52">
        <f>IFERROR(_xll.qlIndexFixing(Index1M,$H263,TRUE,_xll.ohTrigger(RecalcTrigger,Trigger1M)),NA())</f>
        <v>7.4997891891126845E-3</v>
      </c>
      <c r="K263" s="52">
        <f>IFERROR(_xll.qlIndexFixing(ONIndex1M,I263,TRUE,_xll.ohTrigger(RecalcTrigger,Trigger1M)),NA())</f>
        <v>7.4133165621415031E-3</v>
      </c>
      <c r="L263" s="52">
        <f>IFERROR(_xll.qlIndexFixing(Index3M,H263,TRUE,_xll.ohTrigger(RecalcTrigger,Trigger3M)),NA())</f>
        <v>9.5946953682012979E-3</v>
      </c>
      <c r="M263" s="52">
        <f>IFERROR(_xll.qlIndexFixing(ONIndex3M,I263,TRUE,_xll.ohTrigger(RecalcTrigger,Trigger3M)),NA())</f>
        <v>9.3743518279154614E-3</v>
      </c>
      <c r="N263" s="52">
        <f>IFERROR(_xll.qlIndexFixing(Index6M,$H263,TRUE,_xll.ohTrigger(RecalcTrigger,Trigger6M)),NA())</f>
        <v>1.2047401193219233E-2</v>
      </c>
      <c r="O263" s="52">
        <f>IFERROR(_xll.qlIndexFixing(ONIndex6M,I263,TRUE,_xll.ohTrigger(RecalcTrigger,Trigger6M)),NA())</f>
        <v>1.168467219173408E-2</v>
      </c>
      <c r="P263" s="52">
        <f>IFERROR(_xll.qlIndexFixing(Index1Y,$H263,TRUE,_xll.ohTrigger(RecalcTrigger,Trigger1Y)),NA())</f>
        <v>1.551639628674918E-2</v>
      </c>
      <c r="Q263" s="52">
        <f>IFERROR(_xll.qlIndexFixing(ONIndex1Y,I263,TRUE,_xll.ohTrigger(RecalcTrigger,Trigger1Y)),NA())</f>
        <v>1.2320811659476405E-2</v>
      </c>
    </row>
    <row r="264" spans="2:17" x14ac:dyDescent="0.2">
      <c r="B264" s="46" t="s">
        <v>20</v>
      </c>
      <c r="D264" s="49">
        <f>_xll.qlCalendarAdvance(LocalCalendar,$D263,B264,"f",FALSE)</f>
        <v>42949</v>
      </c>
      <c r="E264" s="49">
        <f>_xll.qlInterestRateIndexValueDate(IndexON,D264)</f>
        <v>42949</v>
      </c>
      <c r="F264" s="52">
        <f>IFERROR(_xll.qlIndexFixing(IndexON,D264,TRUE,_xll.ohTrigger(RecalcTrigger,TriggerON)),NA())</f>
        <v>5.9535124276877127E-3</v>
      </c>
      <c r="H264" s="49">
        <f>_xll.qlCalendarAdvance(IborCalendar,$H263,B264,"f",FALSE)</f>
        <v>42947</v>
      </c>
      <c r="I264" s="49">
        <f>_xll.qlInterestRateIndexValueDate(Index1M,$H264)</f>
        <v>42949</v>
      </c>
      <c r="J264" s="52">
        <f>IFERROR(_xll.qlIndexFixing(Index1M,$H264,TRUE,_xll.ohTrigger(RecalcTrigger,Trigger1M)),NA())</f>
        <v>7.5139180735451982E-3</v>
      </c>
      <c r="K264" s="52">
        <f>IFERROR(_xll.qlIndexFixing(ONIndex1M,I264,TRUE,_xll.ohTrigger(RecalcTrigger,Trigger1M)),NA())</f>
        <v>7.4189818425463017E-3</v>
      </c>
      <c r="L264" s="52">
        <f>IFERROR(_xll.qlIndexFixing(Index3M,H264,TRUE,_xll.ohTrigger(RecalcTrigger,Trigger3M)),NA())</f>
        <v>9.5994623193420767E-3</v>
      </c>
      <c r="M264" s="52">
        <f>IFERROR(_xll.qlIndexFixing(ONIndex3M,I264,TRUE,_xll.ohTrigger(RecalcTrigger,Trigger3M)),NA())</f>
        <v>9.3787977434711678E-3</v>
      </c>
      <c r="N264" s="52">
        <f>IFERROR(_xll.qlIndexFixing(Index6M,$H264,TRUE,_xll.ohTrigger(RecalcTrigger,Trigger6M)),NA())</f>
        <v>1.2049561152989406E-2</v>
      </c>
      <c r="O264" s="52">
        <f>IFERROR(_xll.qlIndexFixing(ONIndex6M,I264,TRUE,_xll.ohTrigger(RecalcTrigger,Trigger6M)),NA())</f>
        <v>1.1671905581165376E-2</v>
      </c>
      <c r="P264" s="52">
        <f>IFERROR(_xll.qlIndexFixing(Index1Y,$H264,TRUE,_xll.ohTrigger(RecalcTrigger,Trigger1Y)),NA())</f>
        <v>1.5539507769949825E-2</v>
      </c>
      <c r="Q264" s="52">
        <f>IFERROR(_xll.qlIndexFixing(ONIndex1Y,I264,TRUE,_xll.ohTrigger(RecalcTrigger,Trigger1Y)),NA())</f>
        <v>1.2293653726853648E-2</v>
      </c>
    </row>
    <row r="265" spans="2:17" x14ac:dyDescent="0.2">
      <c r="B265" s="46" t="s">
        <v>20</v>
      </c>
      <c r="D265" s="49">
        <f>_xll.qlCalendarAdvance(LocalCalendar,$D264,B265,"f",FALSE)</f>
        <v>42950</v>
      </c>
      <c r="E265" s="49">
        <f>_xll.qlInterestRateIndexValueDate(IndexON,D265)</f>
        <v>42950</v>
      </c>
      <c r="F265" s="52">
        <f>IFERROR(_xll.qlIndexFixing(IndexON,D265,TRUE,_xll.ohTrigger(RecalcTrigger,TriggerON)),NA())</f>
        <v>5.9622345936372056E-3</v>
      </c>
      <c r="H265" s="49">
        <f>_xll.qlCalendarAdvance(IborCalendar,$H264,B265,"f",FALSE)</f>
        <v>42948</v>
      </c>
      <c r="I265" s="49">
        <f>_xll.qlInterestRateIndexValueDate(Index1M,$H265)</f>
        <v>42950</v>
      </c>
      <c r="J265" s="52">
        <f>IFERROR(_xll.qlIndexFixing(Index1M,$H265,TRUE,_xll.ohTrigger(RecalcTrigger,Trigger1M)),NA())</f>
        <v>7.5166400239860699E-3</v>
      </c>
      <c r="K265" s="52">
        <f>IFERROR(_xll.qlIndexFixing(ONIndex1M,I265,TRUE,_xll.ohTrigger(RecalcTrigger,Trigger1M)),NA())</f>
        <v>7.4246412665157635E-3</v>
      </c>
      <c r="L265" s="52">
        <f>IFERROR(_xll.qlIndexFixing(Index3M,H265,TRUE,_xll.ohTrigger(RecalcTrigger,Trigger3M)),NA())</f>
        <v>9.6042406840112383E-3</v>
      </c>
      <c r="M265" s="52">
        <f>IFERROR(_xll.qlIndexFixing(ONIndex3M,I265,TRUE,_xll.ohTrigger(RecalcTrigger,Trigger3M)),NA())</f>
        <v>9.3832467058696523E-3</v>
      </c>
      <c r="N265" s="52">
        <f>IFERROR(_xll.qlIndexFixing(Index6M,$H265,TRUE,_xll.ohTrigger(RecalcTrigger,Trigger6M)),NA())</f>
        <v>1.2052657417216251E-2</v>
      </c>
      <c r="O265" s="52">
        <f>IFERROR(_xll.qlIndexFixing(ONIndex6M,I265,TRUE,_xll.ohTrigger(RecalcTrigger,Trigger6M)),NA())</f>
        <v>1.1658620004366682E-2</v>
      </c>
      <c r="P265" s="52">
        <f>IFERROR(_xll.qlIndexFixing(Index1Y,$H265,TRUE,_xll.ohTrigger(RecalcTrigger,Trigger1Y)),NA())</f>
        <v>1.5562543588587857E-2</v>
      </c>
      <c r="Q265" s="52">
        <f>IFERROR(_xll.qlIndexFixing(ONIndex1Y,I265,TRUE,_xll.ohTrigger(RecalcTrigger,Trigger1Y)),NA())</f>
        <v>1.2262819807755676E-2</v>
      </c>
    </row>
    <row r="266" spans="2:17" x14ac:dyDescent="0.2">
      <c r="B266" s="46" t="s">
        <v>20</v>
      </c>
      <c r="D266" s="49">
        <f>_xll.qlCalendarAdvance(LocalCalendar,$D265,B266,"f",FALSE)</f>
        <v>42951</v>
      </c>
      <c r="E266" s="49">
        <f>_xll.qlInterestRateIndexValueDate(IndexON,D266)</f>
        <v>42951</v>
      </c>
      <c r="F266" s="52">
        <f>IFERROR(_xll.qlIndexFixing(IndexON,D266,TRUE,_xll.ohTrigger(RecalcTrigger,TriggerON)),NA())</f>
        <v>5.9794508841903848E-3</v>
      </c>
      <c r="H266" s="49">
        <f>_xll.qlCalendarAdvance(IborCalendar,$H265,B266,"f",FALSE)</f>
        <v>42949</v>
      </c>
      <c r="I266" s="49">
        <f>_xll.qlInterestRateIndexValueDate(Index1M,$H266)</f>
        <v>42951</v>
      </c>
      <c r="J266" s="52">
        <f>IFERROR(_xll.qlIndexFixing(Index1M,$H266,TRUE,_xll.ohTrigger(RecalcTrigger,Trigger1M)),NA())</f>
        <v>7.5193599058526184E-3</v>
      </c>
      <c r="K266" s="52">
        <f>IFERROR(_xll.qlIndexFixing(ONIndex1M,I266,TRUE,_xll.ohTrigger(RecalcTrigger,Trigger1M)),NA())</f>
        <v>7.4360941856088658E-3</v>
      </c>
      <c r="L266" s="52">
        <f>IFERROR(_xll.qlIndexFixing(Index3M,H266,TRUE,_xll.ohTrigger(RecalcTrigger,Trigger3M)),NA())</f>
        <v>9.6142735702133969E-3</v>
      </c>
      <c r="M266" s="52">
        <f>IFERROR(_xll.qlIndexFixing(ONIndex3M,I266,TRUE,_xll.ohTrigger(RecalcTrigger,Trigger3M)),NA())</f>
        <v>9.3923998240796891E-3</v>
      </c>
      <c r="N266" s="52">
        <f>IFERROR(_xll.qlIndexFixing(Index6M,$H266,TRUE,_xll.ohTrigger(RecalcTrigger,Trigger6M)),NA())</f>
        <v>1.2054396966862155E-2</v>
      </c>
      <c r="O266" s="52">
        <f>IFERROR(_xll.qlIndexFixing(ONIndex6M,I266,TRUE,_xll.ohTrigger(RecalcTrigger,Trigger6M)),NA())</f>
        <v>1.1630694701629807E-2</v>
      </c>
      <c r="P266" s="52">
        <f>IFERROR(_xll.qlIndexFixing(Index1Y,$H266,TRUE,_xll.ohTrigger(RecalcTrigger,Trigger1Y)),NA())</f>
        <v>1.5613711837944359E-2</v>
      </c>
      <c r="Q266" s="52">
        <f>IFERROR(_xll.qlIndexFixing(ONIndex1Y,I266,TRUE,_xll.ohTrigger(RecalcTrigger,Trigger1Y)),NA())</f>
        <v>1.2189311381449741E-2</v>
      </c>
    </row>
    <row r="267" spans="2:17" x14ac:dyDescent="0.2">
      <c r="B267" s="46" t="s">
        <v>20</v>
      </c>
      <c r="D267" s="49">
        <f>_xll.qlCalendarAdvance(LocalCalendar,$D266,B267,"f",FALSE)</f>
        <v>42954</v>
      </c>
      <c r="E267" s="49">
        <f>_xll.qlInterestRateIndexValueDate(IndexON,D267)</f>
        <v>42954</v>
      </c>
      <c r="F267" s="52">
        <f>IFERROR(_xll.qlIndexFixing(IndexON,D267,TRUE,_xll.ohTrigger(RecalcTrigger,TriggerON)),NA())</f>
        <v>5.9961411930853359E-3</v>
      </c>
      <c r="H267" s="49">
        <f>_xll.qlCalendarAdvance(IborCalendar,$H266,B267,"f",FALSE)</f>
        <v>42950</v>
      </c>
      <c r="I267" s="49">
        <f>_xll.qlInterestRateIndexValueDate(Index1M,$H267)</f>
        <v>42954</v>
      </c>
      <c r="J267" s="52">
        <f>IFERROR(_xll.qlIndexFixing(Index1M,$H267,TRUE,_xll.ohTrigger(RecalcTrigger,Trigger1M)),NA())</f>
        <v>7.5331868382904994E-3</v>
      </c>
      <c r="K267" s="52">
        <f>IFERROR(_xll.qlIndexFixing(ONIndex1M,I267,TRUE,_xll.ohTrigger(RecalcTrigger,Trigger1M)),NA())</f>
        <v>7.4472203963615868E-3</v>
      </c>
      <c r="L267" s="52">
        <f>IFERROR(_xll.qlIndexFixing(Index3M,H267,TRUE,_xll.ohTrigger(RecalcTrigger,Trigger3M)),NA())</f>
        <v>9.6234722566803862E-3</v>
      </c>
      <c r="M267" s="52">
        <f>IFERROR(_xll.qlIndexFixing(ONIndex3M,I267,TRUE,_xll.ohTrigger(RecalcTrigger,Trigger3M)),NA())</f>
        <v>9.4010730246907315E-3</v>
      </c>
      <c r="N267" s="52">
        <f>IFERROR(_xll.qlIndexFixing(Index6M,$H267,TRUE,_xll.ohTrigger(RecalcTrigger,Trigger6M)),NA())</f>
        <v>1.2060929221286119E-2</v>
      </c>
      <c r="O267" s="52">
        <f>IFERROR(_xll.qlIndexFixing(ONIndex6M,I267,TRUE,_xll.ohTrigger(RecalcTrigger,Trigger6M)),NA())</f>
        <v>1.1600288035911177E-2</v>
      </c>
      <c r="P267" s="52">
        <f>IFERROR(_xll.qlIndexFixing(Index1Y,$H267,TRUE,_xll.ohTrigger(RecalcTrigger,Trigger1Y)),NA())</f>
        <v>1.5654146501186444E-2</v>
      </c>
      <c r="Q267" s="52">
        <f>IFERROR(_xll.qlIndexFixing(ONIndex1Y,I267,TRUE,_xll.ohTrigger(RecalcTrigger,Trigger1Y)),NA())</f>
        <v>1.2102724286355837E-2</v>
      </c>
    </row>
    <row r="268" spans="2:17" x14ac:dyDescent="0.2">
      <c r="B268" s="46" t="s">
        <v>20</v>
      </c>
      <c r="D268" s="49">
        <f>_xll.qlCalendarAdvance(LocalCalendar,$D267,B268,"f",FALSE)</f>
        <v>42955</v>
      </c>
      <c r="E268" s="49">
        <f>_xll.qlInterestRateIndexValueDate(IndexON,D268)</f>
        <v>42955</v>
      </c>
      <c r="F268" s="52">
        <f>IFERROR(_xll.qlIndexFixing(IndexON,D268,TRUE,_xll.ohTrigger(RecalcTrigger,TriggerON)),NA())</f>
        <v>6.0043723268599081E-3</v>
      </c>
      <c r="H268" s="49">
        <f>_xll.qlCalendarAdvance(IborCalendar,$H267,B268,"f",FALSE)</f>
        <v>42951</v>
      </c>
      <c r="I268" s="49">
        <f>_xll.qlInterestRateIndexValueDate(Index1M,$H268)</f>
        <v>42955</v>
      </c>
      <c r="J268" s="52">
        <f>IFERROR(_xll.qlIndexFixing(Index1M,$H268,TRUE,_xll.ohTrigger(RecalcTrigger,Trigger1M)),NA())</f>
        <v>7.538732611308086E-3</v>
      </c>
      <c r="K268" s="52">
        <f>IFERROR(_xll.qlIndexFixing(ONIndex1M,I268,TRUE,_xll.ohTrigger(RecalcTrigger,Trigger1M)),NA())</f>
        <v>7.4528505373550047E-3</v>
      </c>
      <c r="L268" s="52">
        <f>IFERROR(_xll.qlIndexFixing(Index3M,H268,TRUE,_xll.ohTrigger(RecalcTrigger,Trigger3M)),NA())</f>
        <v>9.6283106730288281E-3</v>
      </c>
      <c r="M268" s="52">
        <f>IFERROR(_xll.qlIndexFixing(ONIndex3M,I268,TRUE,_xll.ohTrigger(RecalcTrigger,Trigger3M)),NA())</f>
        <v>9.4055372217027866E-3</v>
      </c>
      <c r="N268" s="52">
        <f>IFERROR(_xll.qlIndexFixing(Index6M,$H268,TRUE,_xll.ohTrigger(RecalcTrigger,Trigger6M)),NA())</f>
        <v>1.2063378379989354E-2</v>
      </c>
      <c r="O268" s="52">
        <f>IFERROR(_xll.qlIndexFixing(ONIndex6M,I268,TRUE,_xll.ohTrigger(RecalcTrigger,Trigger6M)),NA())</f>
        <v>1.1584407628761895E-2</v>
      </c>
      <c r="P268" s="52">
        <f>IFERROR(_xll.qlIndexFixing(Index1Y,$H268,TRUE,_xll.ohTrigger(RecalcTrigger,Trigger1Y)),NA())</f>
        <v>1.5676966218509877E-2</v>
      </c>
      <c r="Q268" s="52">
        <f>IFERROR(_xll.qlIndexFixing(ONIndex1Y,I268,TRUE,_xll.ohTrigger(RecalcTrigger,Trigger1Y)),NA())</f>
        <v>1.2053510450868998E-2</v>
      </c>
    </row>
    <row r="269" spans="2:17" x14ac:dyDescent="0.2">
      <c r="B269" s="46" t="s">
        <v>20</v>
      </c>
      <c r="D269" s="49">
        <f>_xll.qlCalendarAdvance(LocalCalendar,$D268,B269,"f",FALSE)</f>
        <v>42956</v>
      </c>
      <c r="E269" s="49">
        <f>_xll.qlInterestRateIndexValueDate(IndexON,D269)</f>
        <v>42956</v>
      </c>
      <c r="F269" s="52">
        <f>IFERROR(_xll.qlIndexFixing(IndexON,D269,TRUE,_xll.ohTrigger(RecalcTrigger,TriggerON)),NA())</f>
        <v>6.0125052540715984E-3</v>
      </c>
      <c r="H269" s="49">
        <f>_xll.qlCalendarAdvance(IborCalendar,$H268,B269,"f",FALSE)</f>
        <v>42954</v>
      </c>
      <c r="I269" s="49">
        <f>_xll.qlInterestRateIndexValueDate(Index1M,$H269)</f>
        <v>42956</v>
      </c>
      <c r="J269" s="52">
        <f>IFERROR(_xll.qlIndexFixing(Index1M,$H269,TRUE,_xll.ohTrigger(RecalcTrigger,Trigger1M)),NA())</f>
        <v>7.5499336278792781E-3</v>
      </c>
      <c r="K269" s="52">
        <f>IFERROR(_xll.qlIndexFixing(ONIndex1M,I269,TRUE,_xll.ohTrigger(RecalcTrigger,Trigger1M)),NA())</f>
        <v>7.4584748218331498E-3</v>
      </c>
      <c r="L269" s="52">
        <f>IFERROR(_xll.qlIndexFixing(Index3M,H269,TRUE,_xll.ohTrigger(RecalcTrigger,Trigger3M)),NA())</f>
        <v>9.6331616965282477E-3</v>
      </c>
      <c r="M269" s="52">
        <f>IFERROR(_xll.qlIndexFixing(ONIndex3M,I269,TRUE,_xll.ohTrigger(RecalcTrigger,Trigger3M)),NA())</f>
        <v>9.4100044656375559E-3</v>
      </c>
      <c r="N269" s="52">
        <f>IFERROR(_xll.qlIndexFixing(Index6M,$H269,TRUE,_xll.ohTrigger(RecalcTrigger,Trigger6M)),NA())</f>
        <v>1.206590668431004E-2</v>
      </c>
      <c r="O269" s="52">
        <f>IFERROR(_xll.qlIndexFixing(ONIndex6M,I269,TRUE,_xll.ohTrigger(RecalcTrigger,Trigger6M)),NA())</f>
        <v>1.1568008255862239E-2</v>
      </c>
      <c r="P269" s="52">
        <f>IFERROR(_xll.qlIndexFixing(Index1Y,$H269,TRUE,_xll.ohTrigger(RecalcTrigger,Trigger1Y)),NA())</f>
        <v>1.5699775166838847E-2</v>
      </c>
      <c r="Q269" s="52">
        <f>IFERROR(_xll.qlIndexFixing(ONIndex1Y,I269,TRUE,_xll.ohTrigger(RecalcTrigger,Trigger1Y)),NA())</f>
        <v>1.2000620636261061E-2</v>
      </c>
    </row>
    <row r="270" spans="2:17" x14ac:dyDescent="0.2">
      <c r="B270" s="46" t="s">
        <v>20</v>
      </c>
      <c r="D270" s="49">
        <f>_xll.qlCalendarAdvance(LocalCalendar,$D269,B270,"f",FALSE)</f>
        <v>42957</v>
      </c>
      <c r="E270" s="49">
        <f>_xll.qlInterestRateIndexValueDate(IndexON,D270)</f>
        <v>42957</v>
      </c>
      <c r="F270" s="52">
        <f>IFERROR(_xll.qlIndexFixing(IndexON,D270,TRUE,_xll.ohTrigger(RecalcTrigger,TriggerON)),NA())</f>
        <v>6.020539974800343E-3</v>
      </c>
      <c r="H270" s="49">
        <f>_xll.qlCalendarAdvance(IborCalendar,$H269,B270,"f",FALSE)</f>
        <v>42955</v>
      </c>
      <c r="I270" s="49">
        <f>_xll.qlInterestRateIndexValueDate(Index1M,$H270)</f>
        <v>42957</v>
      </c>
      <c r="J270" s="52">
        <f>IFERROR(_xll.qlIndexFixing(Index1M,$H270,TRUE,_xll.ohTrigger(RecalcTrigger,Trigger1M)),NA())</f>
        <v>7.5526352401780739E-3</v>
      </c>
      <c r="K270" s="52">
        <f>IFERROR(_xll.qlIndexFixing(ONIndex1M,I270,TRUE,_xll.ohTrigger(RecalcTrigger,Trigger1M)),NA())</f>
        <v>7.4640932497960222E-3</v>
      </c>
      <c r="L270" s="52">
        <f>IFERROR(_xll.qlIndexFixing(Index3M,H270,TRUE,_xll.ohTrigger(RecalcTrigger,Trigger3M)),NA())</f>
        <v>9.6460558927994842E-3</v>
      </c>
      <c r="M270" s="52">
        <f>IFERROR(_xll.qlIndexFixing(ONIndex3M,I270,TRUE,_xll.ohTrigger(RecalcTrigger,Trigger3M)),NA())</f>
        <v>9.4144747564950393E-3</v>
      </c>
      <c r="N270" s="52">
        <f>IFERROR(_xll.qlIndexFixing(Index6M,$H270,TRUE,_xll.ohTrigger(RecalcTrigger,Trigger6M)),NA())</f>
        <v>1.2069105777847627E-2</v>
      </c>
      <c r="O270" s="52">
        <f>IFERROR(_xll.qlIndexFixing(ONIndex6M,I270,TRUE,_xll.ohTrigger(RecalcTrigger,Trigger6M)),NA())</f>
        <v>1.1551089917132273E-2</v>
      </c>
      <c r="P270" s="52">
        <f>IFERROR(_xll.qlIndexFixing(Index1Y,$H270,TRUE,_xll.ohTrigger(RecalcTrigger,Trigger1Y)),NA())</f>
        <v>1.5722584165569584E-2</v>
      </c>
      <c r="Q270" s="52">
        <f>IFERROR(_xll.qlIndexFixing(ONIndex1Y,I270,TRUE,_xll.ohTrigger(RecalcTrigger,Trigger1Y)),NA())</f>
        <v>1.1944054844130747E-2</v>
      </c>
    </row>
    <row r="271" spans="2:17" x14ac:dyDescent="0.2">
      <c r="B271" s="46" t="s">
        <v>20</v>
      </c>
      <c r="D271" s="49">
        <f>_xll.qlCalendarAdvance(LocalCalendar,$D270,B271,"f",FALSE)</f>
        <v>42958</v>
      </c>
      <c r="E271" s="49">
        <f>_xll.qlInterestRateIndexValueDate(IndexON,D271)</f>
        <v>42958</v>
      </c>
      <c r="F271" s="52">
        <f>IFERROR(_xll.qlIndexFixing(IndexON,D271,TRUE,_xll.ohTrigger(RecalcTrigger,TriggerON)),NA())</f>
        <v>6.0363832749121826E-3</v>
      </c>
      <c r="H271" s="49">
        <f>_xll.qlCalendarAdvance(IborCalendar,$H270,B271,"f",FALSE)</f>
        <v>42956</v>
      </c>
      <c r="I271" s="49">
        <f>_xll.qlInterestRateIndexValueDate(Index1M,$H271)</f>
        <v>42958</v>
      </c>
      <c r="J271" s="52">
        <f>IFERROR(_xll.qlIndexFixing(Index1M,$H271,TRUE,_xll.ohTrigger(RecalcTrigger,Trigger1M)),NA())</f>
        <v>7.5553347841858434E-3</v>
      </c>
      <c r="K271" s="52">
        <f>IFERROR(_xll.qlIndexFixing(ONIndex1M,I271,TRUE,_xll.ohTrigger(RecalcTrigger,Trigger1M)),NA())</f>
        <v>7.4754658077580416E-3</v>
      </c>
      <c r="L271" s="52">
        <f>IFERROR(_xll.qlIndexFixing(Index3M,H271,TRUE,_xll.ohTrigger(RecalcTrigger,Trigger3M)),NA())</f>
        <v>9.6482672069980145E-3</v>
      </c>
      <c r="M271" s="52">
        <f>IFERROR(_xll.qlIndexFixing(ONIndex3M,I271,TRUE,_xll.ohTrigger(RecalcTrigger,Trigger3M)),NA())</f>
        <v>9.4236721659957112E-3</v>
      </c>
      <c r="N271" s="52">
        <f>IFERROR(_xll.qlIndexFixing(Index6M,$H271,TRUE,_xll.ohTrigger(RecalcTrigger,Trigger6M)),NA())</f>
        <v>1.2071518532480844E-2</v>
      </c>
      <c r="O271" s="52">
        <f>IFERROR(_xll.qlIndexFixing(ONIndex6M,I271,TRUE,_xll.ohTrigger(RecalcTrigger,Trigger6M)),NA())</f>
        <v>1.1515891711209036E-2</v>
      </c>
      <c r="P271" s="52">
        <f>IFERROR(_xll.qlIndexFixing(Index1Y,$H271,TRUE,_xll.ohTrigger(RecalcTrigger,Trigger1Y)),NA())</f>
        <v>1.5770687444880527E-2</v>
      </c>
      <c r="Q271" s="52">
        <f>IFERROR(_xll.qlIndexFixing(ONIndex1Y,I271,TRUE,_xll.ohTrigger(RecalcTrigger,Trigger1Y)),NA())</f>
        <v>1.1819058013085026E-2</v>
      </c>
    </row>
    <row r="272" spans="2:17" x14ac:dyDescent="0.2">
      <c r="B272" s="46" t="s">
        <v>20</v>
      </c>
      <c r="D272" s="49">
        <f>_xll.qlCalendarAdvance(LocalCalendar,$D271,B272,"f",FALSE)</f>
        <v>42961</v>
      </c>
      <c r="E272" s="49">
        <f>_xll.qlInterestRateIndexValueDate(IndexON,D272)</f>
        <v>42961</v>
      </c>
      <c r="F272" s="52">
        <f>IFERROR(_xll.qlIndexFixing(IndexON,D272,TRUE,_xll.ohTrigger(RecalcTrigger,TriggerON)),NA())</f>
        <v>6.0516967928059273E-3</v>
      </c>
      <c r="H272" s="49">
        <f>_xll.qlCalendarAdvance(IborCalendar,$H271,B272,"f",FALSE)</f>
        <v>42957</v>
      </c>
      <c r="I272" s="49">
        <f>_xll.qlInterestRateIndexValueDate(Index1M,$H272)</f>
        <v>42961</v>
      </c>
      <c r="J272" s="52">
        <f>IFERROR(_xll.qlIndexFixing(Index1M,$H272,TRUE,_xll.ohTrigger(RecalcTrigger,Trigger1M)),NA())</f>
        <v>7.5718842376089916E-3</v>
      </c>
      <c r="K272" s="52">
        <f>IFERROR(_xll.qlIndexFixing(ONIndex1M,I272,TRUE,_xll.ohTrigger(RecalcTrigger,Trigger1M)),NA())</f>
        <v>7.4865083957753598E-3</v>
      </c>
      <c r="L272" s="52">
        <f>IFERROR(_xll.qlIndexFixing(Index3M,H272,TRUE,_xll.ohTrigger(RecalcTrigger,Trigger3M)),NA())</f>
        <v>9.6576128842401875E-3</v>
      </c>
      <c r="M272" s="52">
        <f>IFERROR(_xll.qlIndexFixing(ONIndex3M,I272,TRUE,_xll.ohTrigger(RecalcTrigger,Trigger3M)),NA())</f>
        <v>9.4323863890721782E-3</v>
      </c>
      <c r="N272" s="52">
        <f>IFERROR(_xll.qlIndexFixing(Index6M,$H272,TRUE,_xll.ohTrigger(RecalcTrigger,Trigger6M)),NA())</f>
        <v>1.2080044854962078E-2</v>
      </c>
      <c r="O272" s="52">
        <f>IFERROR(_xll.qlIndexFixing(ONIndex6M,I272,TRUE,_xll.ohTrigger(RecalcTrigger,Trigger6M)),NA())</f>
        <v>1.1478226905747846E-2</v>
      </c>
      <c r="P272" s="52">
        <f>IFERROR(_xll.qlIndexFixing(Index1Y,$H272,TRUE,_xll.ohTrigger(RecalcTrigger,Trigger1Y)),NA())</f>
        <v>1.5814037086925293E-2</v>
      </c>
      <c r="Q272" s="52">
        <f>IFERROR(_xll.qlIndexFixing(ONIndex1Y,I272,TRUE,_xll.ohTrigger(RecalcTrigger,Trigger1Y)),NA())</f>
        <v>1.1681031936197073E-2</v>
      </c>
    </row>
    <row r="273" spans="2:17" x14ac:dyDescent="0.2">
      <c r="B273" s="46" t="s">
        <v>20</v>
      </c>
      <c r="D273" s="49">
        <f>_xll.qlCalendarAdvance(LocalCalendar,$D272,B273,"f",FALSE)</f>
        <v>42962</v>
      </c>
      <c r="E273" s="49">
        <f>_xll.qlInterestRateIndexValueDate(IndexON,D273)</f>
        <v>42962</v>
      </c>
      <c r="F273" s="52">
        <f>IFERROR(_xll.qlIndexFixing(IndexON,D273,TRUE,_xll.ohTrigger(RecalcTrigger,TriggerON)),NA())</f>
        <v>6.059240481119943E-3</v>
      </c>
      <c r="H273" s="49">
        <f>_xll.qlCalendarAdvance(IborCalendar,$H272,B273,"f",FALSE)</f>
        <v>42958</v>
      </c>
      <c r="I273" s="49">
        <f>_xll.qlInterestRateIndexValueDate(Index1M,$H273)</f>
        <v>42962</v>
      </c>
      <c r="J273" s="52">
        <f>IFERROR(_xll.qlIndexFixing(Index1M,$H273,TRUE,_xll.ohTrigger(RecalcTrigger,Trigger1M)),NA())</f>
        <v>7.5773890066109118E-3</v>
      </c>
      <c r="K273" s="52">
        <f>IFERROR(_xll.qlIndexFixing(ONIndex1M,I273,TRUE,_xll.ohTrigger(RecalcTrigger,Trigger1M)),NA())</f>
        <v>7.4920975408421242E-3</v>
      </c>
      <c r="L273" s="52">
        <f>IFERROR(_xll.qlIndexFixing(Index3M,H273,TRUE,_xll.ohTrigger(RecalcTrigger,Trigger3M)),NA())</f>
        <v>9.6625437284340084E-3</v>
      </c>
      <c r="M273" s="52">
        <f>IFERROR(_xll.qlIndexFixing(ONIndex3M,I273,TRUE,_xll.ohTrigger(RecalcTrigger,Trigger3M)),NA())</f>
        <v>9.4368719144632962E-3</v>
      </c>
      <c r="N273" s="52">
        <f>IFERROR(_xll.qlIndexFixing(Index6M,$H273,TRUE,_xll.ohTrigger(RecalcTrigger,Trigger6M)),NA())</f>
        <v>1.2083233712772062E-2</v>
      </c>
      <c r="O273" s="52">
        <f>IFERROR(_xll.qlIndexFixing(ONIndex6M,I273,TRUE,_xll.ohTrigger(RecalcTrigger,Trigger6M)),NA())</f>
        <v>1.1458713739305182E-2</v>
      </c>
      <c r="P273" s="52">
        <f>IFERROR(_xll.qlIndexFixing(Index1Y,$H273,TRUE,_xll.ohTrigger(RecalcTrigger,Trigger1Y)),NA())</f>
        <v>1.5837008663129048E-2</v>
      </c>
      <c r="Q273" s="52">
        <f>IFERROR(_xll.qlIndexFixing(ONIndex1Y,I273,TRUE,_xll.ohTrigger(RecalcTrigger,Trigger1Y)),NA())</f>
        <v>1.1606086284512429E-2</v>
      </c>
    </row>
    <row r="274" spans="2:17" x14ac:dyDescent="0.2">
      <c r="B274" s="46" t="s">
        <v>20</v>
      </c>
      <c r="D274" s="49">
        <f>_xll.qlCalendarAdvance(LocalCalendar,$D273,B274,"f",FALSE)</f>
        <v>42963</v>
      </c>
      <c r="E274" s="49">
        <f>_xll.qlInterestRateIndexValueDate(IndexON,D274)</f>
        <v>42963</v>
      </c>
      <c r="F274" s="52">
        <f>IFERROR(_xll.qlIndexFixing(IndexON,D274,TRUE,_xll.ohTrigger(RecalcTrigger,TriggerON)),NA())</f>
        <v>6.0666859627911407E-3</v>
      </c>
      <c r="H274" s="49">
        <f>_xll.qlCalendarAdvance(IborCalendar,$H273,B274,"f",FALSE)</f>
        <v>42961</v>
      </c>
      <c r="I274" s="49">
        <f>_xll.qlInterestRateIndexValueDate(Index1M,$H274)</f>
        <v>42963</v>
      </c>
      <c r="J274" s="52">
        <f>IFERROR(_xll.qlIndexFixing(Index1M,$H274,TRUE,_xll.ohTrigger(RecalcTrigger,Trigger1M)),NA())</f>
        <v>7.5885096364364758E-3</v>
      </c>
      <c r="K274" s="52">
        <f>IFERROR(_xll.qlIndexFixing(ONIndex1M,I274,TRUE,_xll.ohTrigger(RecalcTrigger,Trigger1M)),NA())</f>
        <v>7.4976808293136799E-3</v>
      </c>
      <c r="L274" s="52">
        <f>IFERROR(_xll.qlIndexFixing(Index3M,H274,TRUE,_xll.ohTrigger(RecalcTrigger,Trigger3M)),NA())</f>
        <v>9.6674885723865723E-3</v>
      </c>
      <c r="M274" s="52">
        <f>IFERROR(_xll.qlIndexFixing(ONIndex3M,I274,TRUE,_xll.ohTrigger(RecalcTrigger,Trigger3M)),NA())</f>
        <v>9.4413604868570644E-3</v>
      </c>
      <c r="N274" s="52">
        <f>IFERROR(_xll.qlIndexFixing(Index6M,$H274,TRUE,_xll.ohTrigger(RecalcTrigger,Trigger6M)),NA())</f>
        <v>1.2086563610109929E-2</v>
      </c>
      <c r="O274" s="52">
        <f>IFERROR(_xll.qlIndexFixing(ONIndex6M,I274,TRUE,_xll.ohTrigger(RecalcTrigger,Trigger6M)),NA())</f>
        <v>1.1438681607351953E-2</v>
      </c>
      <c r="P274" s="52">
        <f>IFERROR(_xll.qlIndexFixing(Index1Y,$H274,TRUE,_xll.ohTrigger(RecalcTrigger,Trigger1Y)),NA())</f>
        <v>1.5860045226860926E-2</v>
      </c>
      <c r="Q274" s="52">
        <f>IFERROR(_xll.qlIndexFixing(ONIndex1Y,I274,TRUE,_xll.ohTrigger(RecalcTrigger,Trigger1Y)),NA())</f>
        <v>1.1527464667375753E-2</v>
      </c>
    </row>
    <row r="275" spans="2:17" x14ac:dyDescent="0.2">
      <c r="B275" s="46" t="s">
        <v>20</v>
      </c>
      <c r="D275" s="49">
        <f>_xll.qlCalendarAdvance(LocalCalendar,$D274,B275,"f",FALSE)</f>
        <v>42964</v>
      </c>
      <c r="E275" s="49">
        <f>_xll.qlInterestRateIndexValueDate(IndexON,D275)</f>
        <v>42964</v>
      </c>
      <c r="F275" s="52">
        <f>IFERROR(_xll.qlIndexFixing(IndexON,D275,TRUE,_xll.ohTrigger(RecalcTrigger,TriggerON)),NA())</f>
        <v>6.0740332380593287E-3</v>
      </c>
      <c r="H275" s="49">
        <f>_xll.qlCalendarAdvance(IborCalendar,$H274,B275,"f",FALSE)</f>
        <v>42962</v>
      </c>
      <c r="I275" s="49">
        <f>_xll.qlInterestRateIndexValueDate(Index1M,$H275)</f>
        <v>42964</v>
      </c>
      <c r="J275" s="52">
        <f>IFERROR(_xll.qlIndexFixing(Index1M,$H275,TRUE,_xll.ohTrigger(RecalcTrigger,Trigger1M)),NA())</f>
        <v>7.5911899357716806E-3</v>
      </c>
      <c r="K275" s="52">
        <f>IFERROR(_xll.qlIndexFixing(ONIndex1M,I275,TRUE,_xll.ohTrigger(RecalcTrigger,Trigger1M)),NA())</f>
        <v>7.5032582613498988E-3</v>
      </c>
      <c r="L275" s="52">
        <f>IFERROR(_xll.qlIndexFixing(Index3M,H275,TRUE,_xll.ohTrigger(RecalcTrigger,Trigger3M)),NA())</f>
        <v>9.6724476150465647E-3</v>
      </c>
      <c r="M275" s="52">
        <f>IFERROR(_xll.qlIndexFixing(ONIndex3M,I275,TRUE,_xll.ohTrigger(RecalcTrigger,Trigger3M)),NA())</f>
        <v>9.4458521061735468E-3</v>
      </c>
      <c r="N275" s="52">
        <f>IFERROR(_xll.qlIndexFixing(Index6M,$H275,TRUE,_xll.ohTrigger(RecalcTrigger,Trigger6M)),NA())</f>
        <v>1.2091303683435573E-2</v>
      </c>
      <c r="O275" s="52">
        <f>IFERROR(_xll.qlIndexFixing(ONIndex6M,I275,TRUE,_xll.ohTrigger(RecalcTrigger,Trigger6M)),NA())</f>
        <v>1.1418130510367774E-2</v>
      </c>
      <c r="P275" s="52">
        <f>IFERROR(_xll.qlIndexFixing(Index1Y,$H275,TRUE,_xll.ohTrigger(RecalcTrigger,Trigger1Y)),NA())</f>
        <v>1.588315760446744E-2</v>
      </c>
      <c r="Q275" s="52">
        <f>IFERROR(_xll.qlIndexFixing(ONIndex1Y,I275,TRUE,_xll.ohTrigger(RecalcTrigger,Trigger1Y)),NA())</f>
        <v>1.144516708710519E-2</v>
      </c>
    </row>
    <row r="276" spans="2:17" x14ac:dyDescent="0.2">
      <c r="B276" s="46" t="s">
        <v>20</v>
      </c>
      <c r="D276" s="49">
        <f>_xll.qlCalendarAdvance(LocalCalendar,$D275,B276,"f",FALSE)</f>
        <v>42965</v>
      </c>
      <c r="E276" s="49">
        <f>_xll.qlInterestRateIndexValueDate(IndexON,D276)</f>
        <v>42965</v>
      </c>
      <c r="F276" s="52">
        <f>IFERROR(_xll.qlIndexFixing(IndexON,D276,TRUE,_xll.ohTrigger(RecalcTrigger,TriggerON)),NA())</f>
        <v>6.0885034021662676E-3</v>
      </c>
      <c r="H276" s="49">
        <f>_xll.qlCalendarAdvance(IborCalendar,$H275,B276,"f",FALSE)</f>
        <v>42963</v>
      </c>
      <c r="I276" s="49">
        <f>_xll.qlInterestRateIndexValueDate(Index1M,$H276)</f>
        <v>42965</v>
      </c>
      <c r="J276" s="52">
        <f>IFERROR(_xll.qlIndexFixing(Index1M,$H276,TRUE,_xll.ohTrigger(RecalcTrigger,Trigger1M)),NA())</f>
        <v>7.593868167083245E-3</v>
      </c>
      <c r="K276" s="52">
        <f>IFERROR(_xll.qlIndexFixing(ONIndex1M,I276,TRUE,_xll.ohTrigger(RecalcTrigger,Trigger1M)),NA())</f>
        <v>7.5145504546636488E-3</v>
      </c>
      <c r="L276" s="52">
        <f>IFERROR(_xll.qlIndexFixing(Index3M,H276,TRUE,_xll.ohTrigger(RecalcTrigger,Trigger3M)),NA())</f>
        <v>9.6829163851246923E-3</v>
      </c>
      <c r="M276" s="52">
        <f>IFERROR(_xll.qlIndexFixing(ONIndex3M,I276,TRUE,_xll.ohTrigger(RecalcTrigger,Trigger3M)),NA())</f>
        <v>9.4550938202342394E-3</v>
      </c>
      <c r="N276" s="52">
        <f>IFERROR(_xll.qlIndexFixing(Index6M,$H276,TRUE,_xll.ohTrigger(RecalcTrigger,Trigger6M)),NA())</f>
        <v>1.2094539291187747E-2</v>
      </c>
      <c r="O276" s="52">
        <f>IFERROR(_xll.qlIndexFixing(ONIndex6M,I276,TRUE,_xll.ohTrigger(RecalcTrigger,Trigger6M)),NA())</f>
        <v>1.1375657873093914E-2</v>
      </c>
      <c r="P276" s="52">
        <f>IFERROR(_xll.qlIndexFixing(Index1Y,$H276,TRUE,_xll.ohTrigger(RecalcTrigger,Trigger1Y)),NA())</f>
        <v>1.5928777230469683E-2</v>
      </c>
      <c r="Q276" s="52">
        <f>IFERROR(_xll.qlIndexFixing(ONIndex1Y,I276,TRUE,_xll.ohTrigger(RecalcTrigger,Trigger1Y)),NA())</f>
        <v>1.1268671433466437E-2</v>
      </c>
    </row>
    <row r="277" spans="2:17" x14ac:dyDescent="0.2">
      <c r="B277" s="46" t="s">
        <v>20</v>
      </c>
      <c r="D277" s="49">
        <f>_xll.qlCalendarAdvance(LocalCalendar,$D276,B277,"f",FALSE)</f>
        <v>42968</v>
      </c>
      <c r="E277" s="49">
        <f>_xll.qlInterestRateIndexValueDate(IndexON,D277)</f>
        <v>42968</v>
      </c>
      <c r="F277" s="52">
        <f>IFERROR(_xll.qlIndexFixing(IndexON,D277,TRUE,_xll.ohTrigger(RecalcTrigger,TriggerON)),NA())</f>
        <v>6.1024402733433902E-3</v>
      </c>
      <c r="H277" s="49">
        <f>_xll.qlCalendarAdvance(IborCalendar,$H276,B277,"f",FALSE)</f>
        <v>42964</v>
      </c>
      <c r="I277" s="49">
        <f>_xll.qlInterestRateIndexValueDate(Index1M,$H277)</f>
        <v>42968</v>
      </c>
      <c r="J277" s="52">
        <f>IFERROR(_xll.qlIndexFixing(Index1M,$H277,TRUE,_xll.ohTrigger(RecalcTrigger,Trigger1M)),NA())</f>
        <v>7.6102946075749401E-3</v>
      </c>
      <c r="K277" s="52">
        <f>IFERROR(_xll.qlIndexFixing(ONIndex1M,I277,TRUE,_xll.ohTrigger(RecalcTrigger,Trigger1M)),NA())</f>
        <v>7.5255094233828146E-3</v>
      </c>
      <c r="L277" s="52">
        <f>IFERROR(_xll.qlIndexFixing(Index3M,H277,TRUE,_xll.ohTrigger(RecalcTrigger,Trigger3M)),NA())</f>
        <v>9.6924297517727055E-3</v>
      </c>
      <c r="M277" s="52">
        <f>IFERROR(_xll.qlIndexFixing(ONIndex3M,I277,TRUE,_xll.ohTrigger(RecalcTrigger,Trigger3M)),NA())</f>
        <v>9.4638490525067454E-3</v>
      </c>
      <c r="N277" s="52">
        <f>IFERROR(_xll.qlIndexFixing(Index6M,$H277,TRUE,_xll.ohTrigger(RecalcTrigger,Trigger6M)),NA())</f>
        <v>1.2105638173644252E-2</v>
      </c>
      <c r="O277" s="52">
        <f>IFERROR(_xll.qlIndexFixing(ONIndex6M,I277,TRUE,_xll.ohTrigger(RecalcTrigger,Trigger6M)),NA())</f>
        <v>1.1330736471482084E-2</v>
      </c>
      <c r="P277" s="52">
        <f>IFERROR(_xll.qlIndexFixing(Index1Y,$H277,TRUE,_xll.ohTrigger(RecalcTrigger,Trigger1Y)),NA())</f>
        <v>1.5976581816243032E-2</v>
      </c>
      <c r="Q277" s="52">
        <f>IFERROR(_xll.qlIndexFixing(ONIndex1Y,I277,TRUE,_xll.ohTrigger(RecalcTrigger,Trigger1Y)),NA())</f>
        <v>1.1079217187521806E-2</v>
      </c>
    </row>
    <row r="278" spans="2:17" x14ac:dyDescent="0.2">
      <c r="B278" s="46" t="s">
        <v>20</v>
      </c>
      <c r="D278" s="49">
        <f>_xll.qlCalendarAdvance(LocalCalendar,$D277,B278,"f",FALSE)</f>
        <v>42969</v>
      </c>
      <c r="E278" s="49">
        <f>_xll.qlInterestRateIndexValueDate(IndexON,D278)</f>
        <v>42969</v>
      </c>
      <c r="F278" s="52">
        <f>IFERROR(_xll.qlIndexFixing(IndexON,D278,TRUE,_xll.ohTrigger(RecalcTrigger,TriggerON)),NA())</f>
        <v>6.109296515797169E-3</v>
      </c>
      <c r="H278" s="49">
        <f>_xll.qlCalendarAdvance(IborCalendar,$H277,B278,"f",FALSE)</f>
        <v>42965</v>
      </c>
      <c r="I278" s="49">
        <f>_xll.qlInterestRateIndexValueDate(Index1M,$H278)</f>
        <v>42969</v>
      </c>
      <c r="J278" s="52">
        <f>IFERROR(_xll.qlIndexFixing(Index1M,$H278,TRUE,_xll.ohTrigger(RecalcTrigger,Trigger1M)),NA())</f>
        <v>7.6157583721511981E-3</v>
      </c>
      <c r="K278" s="52">
        <f>IFERROR(_xll.qlIndexFixing(ONIndex1M,I278,TRUE,_xll.ohTrigger(RecalcTrigger,Trigger1M)),NA())</f>
        <v>7.5310575724429896E-3</v>
      </c>
      <c r="L278" s="52">
        <f>IFERROR(_xll.qlIndexFixing(Index3M,H278,TRUE,_xll.ohTrigger(RecalcTrigger,Trigger3M)),NA())</f>
        <v>9.6974627722383171E-3</v>
      </c>
      <c r="M278" s="52">
        <f>IFERROR(_xll.qlIndexFixing(ONIndex3M,I278,TRUE,_xll.ohTrigger(RecalcTrigger,Trigger3M)),NA())</f>
        <v>9.4683559063568623E-3</v>
      </c>
      <c r="N278" s="52">
        <f>IFERROR(_xll.qlIndexFixing(Index6M,$H278,TRUE,_xll.ohTrigger(RecalcTrigger,Trigger6M)),NA())</f>
        <v>1.2110000000000008E-2</v>
      </c>
      <c r="O278" s="52">
        <f>IFERROR(_xll.qlIndexFixing(ONIndex6M,I278,TRUE,_xll.ohTrigger(RecalcTrigger,Trigger6M)),NA())</f>
        <v>1.1307971117000548E-2</v>
      </c>
      <c r="P278" s="52">
        <f>IFERROR(_xll.qlIndexFixing(Index1Y,$H278,TRUE,_xll.ohTrigger(RecalcTrigger,Trigger1Y)),NA())</f>
        <v>1.6000235694235115E-2</v>
      </c>
      <c r="Q278" s="52">
        <f>IFERROR(_xll.qlIndexFixing(ONIndex1Y,I278,TRUE,_xll.ohTrigger(RecalcTrigger,Trigger1Y)),NA())</f>
        <v>1.0979328865268201E-2</v>
      </c>
    </row>
    <row r="279" spans="2:17" x14ac:dyDescent="0.2">
      <c r="B279" s="46" t="s">
        <v>20</v>
      </c>
      <c r="D279" s="49">
        <f>_xll.qlCalendarAdvance(LocalCalendar,$D278,B279,"f",FALSE)</f>
        <v>42970</v>
      </c>
      <c r="E279" s="49">
        <f>_xll.qlInterestRateIndexValueDate(IndexON,D279)</f>
        <v>42970</v>
      </c>
      <c r="F279" s="52">
        <f>IFERROR(_xll.qlIndexFixing(IndexON,D279,TRUE,_xll.ohTrigger(RecalcTrigger,TriggerON)),NA())</f>
        <v>6.116054551688066E-3</v>
      </c>
      <c r="H279" s="49">
        <f>_xll.qlCalendarAdvance(IborCalendar,$H278,B279,"f",FALSE)</f>
        <v>42968</v>
      </c>
      <c r="I279" s="49">
        <f>_xll.qlInterestRateIndexValueDate(Index1M,$H279)</f>
        <v>42970</v>
      </c>
      <c r="J279" s="52">
        <f>IFERROR(_xll.qlIndexFixing(Index1M,$H279,TRUE,_xll.ohTrigger(RecalcTrigger,Trigger1M)),NA())</f>
        <v>7.6267986105247529E-3</v>
      </c>
      <c r="K279" s="52">
        <f>IFERROR(_xll.qlIndexFixing(ONIndex1M,I279,TRUE,_xll.ohTrigger(RecalcTrigger,Trigger1M)),NA())</f>
        <v>7.5365998649878918E-3</v>
      </c>
      <c r="L279" s="52">
        <f>IFERROR(_xll.qlIndexFixing(Index3M,H279,TRUE,_xll.ohTrigger(RecalcTrigger,Trigger3M)),NA())</f>
        <v>9.7053041263660215E-3</v>
      </c>
      <c r="M279" s="52">
        <f>IFERROR(_xll.qlIndexFixing(ONIndex3M,I279,TRUE,_xll.ohTrigger(RecalcTrigger,Trigger3M)),NA())</f>
        <v>9.4728658072096295E-3</v>
      </c>
      <c r="N279" s="52">
        <f>IFERROR(_xll.qlIndexFixing(Index6M,$H279,TRUE,_xll.ohTrigger(RecalcTrigger,Trigger6M)),NA())</f>
        <v>1.2114561577275482E-2</v>
      </c>
      <c r="O279" s="52">
        <f>IFERROR(_xll.qlIndexFixing(ONIndex6M,I279,TRUE,_xll.ohTrigger(RecalcTrigger,Trigger6M)),NA())</f>
        <v>1.1286589634655897E-2</v>
      </c>
      <c r="P279" s="52">
        <f>IFERROR(_xll.qlIndexFixing(Index1Y,$H279,TRUE,_xll.ohTrigger(RecalcTrigger,Trigger1Y)),NA())</f>
        <v>1.6024028169031149E-2</v>
      </c>
      <c r="Q279" s="52">
        <f>IFERROR(_xll.qlIndexFixing(ONIndex1Y,I279,TRUE,_xll.ohTrigger(RecalcTrigger,Trigger1Y)),NA())</f>
        <v>1.0879709761582035E-2</v>
      </c>
    </row>
    <row r="280" spans="2:17" x14ac:dyDescent="0.2">
      <c r="B280" s="46" t="s">
        <v>20</v>
      </c>
      <c r="D280" s="49">
        <f>_xll.qlCalendarAdvance(LocalCalendar,$D279,B280,"f",FALSE)</f>
        <v>42971</v>
      </c>
      <c r="E280" s="49">
        <f>_xll.qlInterestRateIndexValueDate(IndexON,D280)</f>
        <v>42971</v>
      </c>
      <c r="F280" s="52">
        <f>IFERROR(_xll.qlIndexFixing(IndexON,D280,TRUE,_xll.ohTrigger(RecalcTrigger,TriggerON)),NA())</f>
        <v>6.1227143810160811E-3</v>
      </c>
      <c r="H280" s="49">
        <f>_xll.qlCalendarAdvance(IborCalendar,$H279,B280,"f",FALSE)</f>
        <v>42969</v>
      </c>
      <c r="I280" s="49">
        <f>_xll.qlInterestRateIndexValueDate(Index1M,$H280)</f>
        <v>42971</v>
      </c>
      <c r="J280" s="52">
        <f>IFERROR(_xll.qlIndexFixing(Index1M,$H280,TRUE,_xll.ohTrigger(RecalcTrigger,Trigger1M)),NA())</f>
        <v>7.6294575986277091E-3</v>
      </c>
      <c r="K280" s="52">
        <f>IFERROR(_xll.qlIndexFixing(ONIndex1M,I280,TRUE,_xll.ohTrigger(RecalcTrigger,Trigger1M)),NA())</f>
        <v>7.5421363009375852E-3</v>
      </c>
      <c r="L280" s="52">
        <f>IFERROR(_xll.qlIndexFixing(Index3M,H280,TRUE,_xll.ohTrigger(RecalcTrigger,Trigger3M)),NA())</f>
        <v>9.707575189398486E-3</v>
      </c>
      <c r="M280" s="52">
        <f>IFERROR(_xll.qlIndexFixing(ONIndex3M,I280,TRUE,_xll.ohTrigger(RecalcTrigger,Trigger3M)),NA())</f>
        <v>9.4773787549051747E-3</v>
      </c>
      <c r="N280" s="52">
        <f>IFERROR(_xll.qlIndexFixing(Index6M,$H280,TRUE,_xll.ohTrigger(RecalcTrigger,Trigger6M)),NA())</f>
        <v>1.2120744547108247E-2</v>
      </c>
      <c r="O280" s="52">
        <f>IFERROR(_xll.qlIndexFixing(ONIndex6M,I280,TRUE,_xll.ohTrigger(RecalcTrigger,Trigger6M)),NA())</f>
        <v>1.1266972591306157E-2</v>
      </c>
      <c r="P280" s="52">
        <f>IFERROR(_xll.qlIndexFixing(Index1Y,$H280,TRUE,_xll.ohTrigger(RecalcTrigger,Trigger1Y)),NA())</f>
        <v>1.6047959089936555E-2</v>
      </c>
      <c r="Q280" s="52">
        <f>IFERROR(_xll.qlIndexFixing(ONIndex1Y,I280,TRUE,_xll.ohTrigger(RecalcTrigger,Trigger1Y)),NA())</f>
        <v>1.0781148909142502E-2</v>
      </c>
    </row>
    <row r="281" spans="2:17" x14ac:dyDescent="0.2">
      <c r="B281" s="46" t="s">
        <v>20</v>
      </c>
      <c r="D281" s="49">
        <f>_xll.qlCalendarAdvance(LocalCalendar,$D280,B281,"f",FALSE)</f>
        <v>42972</v>
      </c>
      <c r="E281" s="49">
        <f>_xll.qlInterestRateIndexValueDate(IndexON,D281)</f>
        <v>42972</v>
      </c>
      <c r="F281" s="52">
        <f>IFERROR(_xll.qlIndexFixing(IndexON,D281,TRUE,_xll.ohTrigger(RecalcTrigger,TriggerON)),NA())</f>
        <v>6.135811259690982E-3</v>
      </c>
      <c r="H281" s="49">
        <f>_xll.qlCalendarAdvance(IborCalendar,$H280,B281,"f",FALSE)</f>
        <v>42970</v>
      </c>
      <c r="I281" s="49">
        <f>_xll.qlInterestRateIndexValueDate(Index1M,$H281)</f>
        <v>42972</v>
      </c>
      <c r="J281" s="52">
        <f>IFERROR(_xll.qlIndexFixing(Index1M,$H281,TRUE,_xll.ohTrigger(RecalcTrigger,Trigger1M)),NA())</f>
        <v>7.6321145189958608E-3</v>
      </c>
      <c r="K281" s="52">
        <f>IFERROR(_xll.qlIndexFixing(ONIndex1M,I281,TRUE,_xll.ohTrigger(RecalcTrigger,Trigger1M)),NA())</f>
        <v>7.5561859960249222E-3</v>
      </c>
      <c r="L281" s="52">
        <f>IFERROR(_xll.qlIndexFixing(Index3M,H281,TRUE,_xll.ohTrigger(RecalcTrigger,Trigger3M)),NA())</f>
        <v>9.7182878964165668E-3</v>
      </c>
      <c r="M281" s="52">
        <f>IFERROR(_xll.qlIndexFixing(ONIndex3M,I281,TRUE,_xll.ohTrigger(RecalcTrigger,Trigger3M)),NA())</f>
        <v>9.4890515111867302E-3</v>
      </c>
      <c r="N281" s="52">
        <f>IFERROR(_xll.qlIndexFixing(Index6M,$H281,TRUE,_xll.ohTrigger(RecalcTrigger,Trigger6M)),NA())</f>
        <v>1.2124980053381033E-2</v>
      </c>
      <c r="O281" s="52">
        <f>IFERROR(_xll.qlIndexFixing(ONIndex6M,I281,TRUE,_xll.ohTrigger(RecalcTrigger,Trigger6M)),NA())</f>
        <v>1.1227277353349496E-2</v>
      </c>
      <c r="P281" s="52">
        <f>IFERROR(_xll.qlIndexFixing(Index1Y,$H281,TRUE,_xll.ohTrigger(RecalcTrigger,Trigger1Y)),NA())</f>
        <v>1.6101130291690153E-2</v>
      </c>
      <c r="Q281" s="52">
        <f>IFERROR(_xll.qlIndexFixing(ONIndex1Y,I281,TRUE,_xll.ohTrigger(RecalcTrigger,Trigger1Y)),NA())</f>
        <v>1.0540500904718808E-2</v>
      </c>
    </row>
    <row r="282" spans="2:17" x14ac:dyDescent="0.2">
      <c r="B282" s="46" t="s">
        <v>20</v>
      </c>
      <c r="D282" s="49">
        <f>_xll.qlCalendarAdvance(LocalCalendar,$D281,B282,"f",FALSE)</f>
        <v>42975</v>
      </c>
      <c r="E282" s="49">
        <f>_xll.qlInterestRateIndexValueDate(IndexON,D282)</f>
        <v>42975</v>
      </c>
      <c r="F282" s="52">
        <f>IFERROR(_xll.qlIndexFixing(IndexON,D282,TRUE,_xll.ohTrigger(RecalcTrigger,TriggerON)),NA())</f>
        <v>6.1483716325394511E-3</v>
      </c>
      <c r="H282" s="49">
        <f>_xll.qlCalendarAdvance(IborCalendar,$H281,B282,"f",FALSE)</f>
        <v>42971</v>
      </c>
      <c r="I282" s="49">
        <f>_xll.qlInterestRateIndexValueDate(Index1M,$H282)</f>
        <v>42976</v>
      </c>
      <c r="J282" s="52">
        <f>IFERROR(_xll.qlIndexFixing(Index1M,$H282,TRUE,_xll.ohTrigger(RecalcTrigger,Trigger1M)),NA())</f>
        <v>7.6538407050847695E-3</v>
      </c>
      <c r="K282" s="52">
        <f>IFERROR(_xll.qlIndexFixing(ONIndex1M,I282,TRUE,_xll.ohTrigger(RecalcTrigger,Trigger1M)),NA())</f>
        <v>7.5697306320776647E-3</v>
      </c>
      <c r="L282" s="52">
        <f>IFERROR(_xll.qlIndexFixing(Index3M,H282,TRUE,_xll.ohTrigger(RecalcTrigger,Trigger3M)),NA())</f>
        <v>9.7331360450323232E-3</v>
      </c>
      <c r="M282" s="52">
        <f>IFERROR(_xll.qlIndexFixing(ONIndex3M,I282,TRUE,_xll.ohTrigger(RecalcTrigger,Trigger3M)),NA())</f>
        <v>9.4999891973834849E-3</v>
      </c>
      <c r="N282" s="52">
        <f>IFERROR(_xll.qlIndexFixing(Index6M,$H282,TRUE,_xll.ohTrigger(RecalcTrigger,Trigger6M)),NA())</f>
        <v>1.2144779038053064E-2</v>
      </c>
      <c r="O282" s="52">
        <f>IFERROR(_xll.qlIndexFixing(ONIndex6M,I282,TRUE,_xll.ohTrigger(RecalcTrigger,Trigger6M)),NA())</f>
        <v>1.1195353952446752E-2</v>
      </c>
      <c r="P282" s="52">
        <f>IFERROR(_xll.qlIndexFixing(Index1Y,$H282,TRUE,_xll.ohTrigger(RecalcTrigger,Trigger1Y)),NA())</f>
        <v>1.6169608215945479E-2</v>
      </c>
      <c r="Q282" s="52">
        <f>IFERROR(_xll.qlIndexFixing(ONIndex1Y,I282,TRUE,_xll.ohTrigger(RecalcTrigger,Trigger1Y)),NA())</f>
        <v>1.0304218384868946E-2</v>
      </c>
    </row>
    <row r="283" spans="2:17" x14ac:dyDescent="0.2">
      <c r="B283" s="46" t="s">
        <v>20</v>
      </c>
      <c r="D283" s="49">
        <f>_xll.qlCalendarAdvance(LocalCalendar,$D282,B283,"f",FALSE)</f>
        <v>42976</v>
      </c>
      <c r="E283" s="49">
        <f>_xll.qlInterestRateIndexValueDate(IndexON,D283)</f>
        <v>42976</v>
      </c>
      <c r="F283" s="52">
        <f>IFERROR(_xll.qlIndexFixing(IndexON,D283,TRUE,_xll.ohTrigger(RecalcTrigger,TriggerON)),NA())</f>
        <v>6.1545404288931849E-3</v>
      </c>
      <c r="H283" s="49">
        <f>_xll.qlCalendarAdvance(IborCalendar,$H282,B283,"f",FALSE)</f>
        <v>42972</v>
      </c>
      <c r="I283" s="49">
        <f>_xll.qlInterestRateIndexValueDate(Index1M,$H283)</f>
        <v>42977</v>
      </c>
      <c r="J283" s="52">
        <f>IFERROR(_xll.qlIndexFixing(Index1M,$H283,TRUE,_xll.ohTrigger(RecalcTrigger,Trigger1M)),NA())</f>
        <v>7.6564833810808253E-3</v>
      </c>
      <c r="K283" s="52">
        <f>IFERROR(_xll.qlIndexFixing(ONIndex1M,I283,TRUE,_xll.ohTrigger(RecalcTrigger,Trigger1M)),NA())</f>
        <v>7.5752319286159775E-3</v>
      </c>
      <c r="L283" s="52">
        <f>IFERROR(_xll.qlIndexFixing(Index3M,H283,TRUE,_xll.ohTrigger(RecalcTrigger,Trigger3M)),NA())</f>
        <v>9.7382977757490882E-3</v>
      </c>
      <c r="M283" s="52">
        <f>IFERROR(_xll.qlIndexFixing(ONIndex3M,I283,TRUE,_xll.ohTrigger(RecalcTrigger,Trigger3M)),NA())</f>
        <v>9.504520426695251E-3</v>
      </c>
      <c r="N283" s="52">
        <f>IFERROR(_xll.qlIndexFixing(Index6M,$H283,TRUE,_xll.ohTrigger(RecalcTrigger,Trigger6M)),NA())</f>
        <v>1.2149617828091696E-2</v>
      </c>
      <c r="O283" s="52">
        <f>IFERROR(_xll.qlIndexFixing(ONIndex6M,I283,TRUE,_xll.ohTrigger(RecalcTrigger,Trigger6M)),NA())</f>
        <v>1.1186323538749932E-2</v>
      </c>
      <c r="P283" s="52">
        <f>IFERROR(_xll.qlIndexFixing(Index1Y,$H283,TRUE,_xll.ohTrigger(RecalcTrigger,Trigger1Y)),NA())</f>
        <v>1.6194320508956968E-2</v>
      </c>
      <c r="Q283" s="52">
        <f>IFERROR(_xll.qlIndexFixing(ONIndex1Y,I283,TRUE,_xll.ohTrigger(RecalcTrigger,Trigger1Y)),NA())</f>
        <v>1.0212007021683789E-2</v>
      </c>
    </row>
    <row r="284" spans="2:17" x14ac:dyDescent="0.2">
      <c r="B284" s="46" t="s">
        <v>20</v>
      </c>
      <c r="D284" s="49">
        <f>_xll.qlCalendarAdvance(LocalCalendar,$D283,B284,"f",FALSE)</f>
        <v>42977</v>
      </c>
      <c r="E284" s="49">
        <f>_xll.qlInterestRateIndexValueDate(IndexON,D284)</f>
        <v>42977</v>
      </c>
      <c r="F284" s="52">
        <f>IFERROR(_xll.qlIndexFixing(IndexON,D284,TRUE,_xll.ohTrigger(RecalcTrigger,TriggerON)),NA())</f>
        <v>6.1606110187639729E-3</v>
      </c>
      <c r="H284" s="49">
        <f>_xll.qlCalendarAdvance(IborCalendar,$H283,B284,"f",FALSE)</f>
        <v>42976</v>
      </c>
      <c r="I284" s="49">
        <f>_xll.qlInterestRateIndexValueDate(Index1M,$H284)</f>
        <v>42978</v>
      </c>
      <c r="J284" s="52">
        <f>IFERROR(_xll.qlIndexFixing(Index1M,$H284,TRUE,_xll.ohTrigger(RecalcTrigger,Trigger1M)),NA())</f>
        <v>7.6591239896353532E-3</v>
      </c>
      <c r="K284" s="52">
        <f>IFERROR(_xll.qlIndexFixing(ONIndex1M,I284,TRUE,_xll.ohTrigger(RecalcTrigger,Trigger1M)),NA())</f>
        <v>7.5807273685590815E-3</v>
      </c>
      <c r="L284" s="52">
        <f>IFERROR(_xll.qlIndexFixing(Index3M,H284,TRUE,_xll.ohTrigger(RecalcTrigger,Trigger3M)),NA())</f>
        <v>9.7406095914318747E-3</v>
      </c>
      <c r="M284" s="52">
        <f>IFERROR(_xll.qlIndexFixing(ONIndex3M,I284,TRUE,_xll.ohTrigger(RecalcTrigger,Trigger3M)),NA())</f>
        <v>9.5090547029297312E-3</v>
      </c>
      <c r="N284" s="52">
        <f>IFERROR(_xll.qlIndexFixing(Index6M,$H284,TRUE,_xll.ohTrigger(RecalcTrigger,Trigger6M)),NA())</f>
        <v>1.2154562215806675E-2</v>
      </c>
      <c r="O284" s="52">
        <f>IFERROR(_xll.qlIndexFixing(ONIndex6M,I284,TRUE,_xll.ohTrigger(RecalcTrigger,Trigger6M)),NA())</f>
        <v>1.1179057562769046E-2</v>
      </c>
      <c r="P284" s="52">
        <f>IFERROR(_xll.qlIndexFixing(Index1Y,$H284,TRUE,_xll.ohTrigger(RecalcTrigger,Trigger1Y)),NA())</f>
        <v>1.6219154811566064E-2</v>
      </c>
      <c r="Q284" s="52">
        <f>IFERROR(_xll.qlIndexFixing(ONIndex1Y,I284,TRUE,_xll.ohTrigger(RecalcTrigger,Trigger1Y)),NA())</f>
        <v>1.0120853903829996E-2</v>
      </c>
    </row>
    <row r="285" spans="2:17" x14ac:dyDescent="0.2">
      <c r="B285" s="46" t="s">
        <v>20</v>
      </c>
      <c r="D285" s="49">
        <f>_xll.qlCalendarAdvance(LocalCalendar,$D284,B285,"f",FALSE)</f>
        <v>42978</v>
      </c>
      <c r="E285" s="49">
        <f>_xll.qlInterestRateIndexValueDate(IndexON,D285)</f>
        <v>42978</v>
      </c>
      <c r="F285" s="52">
        <f>IFERROR(_xll.qlIndexFixing(IndexON,D285,TRUE,_xll.ohTrigger(RecalcTrigger,TriggerON)),NA())</f>
        <v>6.166583401991943E-3</v>
      </c>
      <c r="H285" s="49">
        <f>_xll.qlCalendarAdvance(IborCalendar,$H284,B285,"f",FALSE)</f>
        <v>42977</v>
      </c>
      <c r="I285" s="49">
        <f>_xll.qlInterestRateIndexValueDate(Index1M,$H285)</f>
        <v>42979</v>
      </c>
      <c r="J285" s="52">
        <f>IFERROR(_xll.qlIndexFixing(Index1M,$H285,TRUE,_xll.ohTrigger(RecalcTrigger,Trigger1M)),NA())</f>
        <v>7.6700738370872488E-3</v>
      </c>
      <c r="K285" s="52">
        <f>IFERROR(_xll.qlIndexFixing(ONIndex1M,I285,TRUE,_xll.ohTrigger(RecalcTrigger,Trigger1M)),NA())</f>
        <v>7.5946770033263888E-3</v>
      </c>
      <c r="L285" s="52">
        <f>IFERROR(_xll.qlIndexFixing(Index3M,H285,TRUE,_xll.ohTrigger(RecalcTrigger,Trigger3M)),NA())</f>
        <v>9.7457951283477819E-3</v>
      </c>
      <c r="M285" s="52">
        <f>IFERROR(_xll.qlIndexFixing(ONIndex3M,I285,TRUE,_xll.ohTrigger(RecalcTrigger,Trigger3M)),NA())</f>
        <v>9.5207832934085523E-3</v>
      </c>
      <c r="N285" s="52">
        <f>IFERROR(_xll.qlIndexFixing(Index6M,$H285,TRUE,_xll.ohTrigger(RecalcTrigger,Trigger6M)),NA())</f>
        <v>1.2160367835244245E-2</v>
      </c>
      <c r="O285" s="52">
        <f>IFERROR(_xll.qlIndexFixing(ONIndex6M,I285,TRUE,_xll.ohTrigger(RecalcTrigger,Trigger6M)),NA())</f>
        <v>1.1170234664656942E-2</v>
      </c>
      <c r="P285" s="52">
        <f>IFERROR(_xll.qlIndexFixing(Index1Y,$H285,TRUE,_xll.ohTrigger(RecalcTrigger,Trigger1Y)),NA())</f>
        <v>1.6269017263568702E-2</v>
      </c>
      <c r="Q285" s="52">
        <f>IFERROR(_xll.qlIndexFixing(ONIndex1Y,I285,TRUE,_xll.ohTrigger(RecalcTrigger,Trigger1Y)),NA())</f>
        <v>9.898670554531197E-3</v>
      </c>
    </row>
    <row r="286" spans="2:17" x14ac:dyDescent="0.2">
      <c r="B286" s="46" t="s">
        <v>20</v>
      </c>
      <c r="D286" s="49">
        <f>_xll.qlCalendarAdvance(LocalCalendar,$D285,B286,"f",FALSE)</f>
        <v>42979</v>
      </c>
      <c r="E286" s="49">
        <f>_xll.qlInterestRateIndexValueDate(IndexON,D286)</f>
        <v>42979</v>
      </c>
      <c r="F286" s="52">
        <f>IFERROR(_xll.qlIndexFixing(IndexON,D286,TRUE,_xll.ohTrigger(RecalcTrigger,TriggerON)),NA())</f>
        <v>6.1811825163493594E-3</v>
      </c>
      <c r="H286" s="49">
        <f>_xll.qlCalendarAdvance(IborCalendar,$H285,B286,"f",FALSE)</f>
        <v>42978</v>
      </c>
      <c r="I286" s="49">
        <f>_xll.qlInterestRateIndexValueDate(Index1M,$H286)</f>
        <v>42983</v>
      </c>
      <c r="J286" s="52">
        <f>IFERROR(_xll.qlIndexFixing(Index1M,$H286,TRUE,_xll.ohTrigger(RecalcTrigger,Trigger1M)),NA())</f>
        <v>7.6888786602120618E-3</v>
      </c>
      <c r="K286" s="52">
        <f>IFERROR(_xll.qlIndexFixing(ONIndex1M,I286,TRUE,_xll.ohTrigger(RecalcTrigger,Trigger1M)),NA())</f>
        <v>7.6081167196662136E-3</v>
      </c>
      <c r="L286" s="52">
        <f>IFERROR(_xll.qlIndexFixing(Index3M,H286,TRUE,_xll.ohTrigger(RecalcTrigger,Trigger3M)),NA())</f>
        <v>9.7667126650105608E-3</v>
      </c>
      <c r="M286" s="52">
        <f>IFERROR(_xll.qlIndexFixing(ONIndex3M,I286,TRUE,_xll.ohTrigger(RecalcTrigger,Trigger3M)),NA())</f>
        <v>9.5317717876231001E-3</v>
      </c>
      <c r="N286" s="52">
        <f>IFERROR(_xll.qlIndexFixing(Index6M,$H286,TRUE,_xll.ohTrigger(RecalcTrigger,Trigger6M)),NA())</f>
        <v>1.2184523053279972E-2</v>
      </c>
      <c r="O286" s="52">
        <f>IFERROR(_xll.qlIndexFixing(ONIndex6M,I286,TRUE,_xll.ohTrigger(RecalcTrigger,Trigger6M)),NA())</f>
        <v>1.1169194244446956E-2</v>
      </c>
      <c r="P286" s="52">
        <f>IFERROR(_xll.qlIndexFixing(Index1Y,$H286,TRUE,_xll.ohTrigger(RecalcTrigger,Trigger1Y)),NA())</f>
        <v>1.6345074253693019E-2</v>
      </c>
      <c r="Q286" s="52">
        <f>IFERROR(_xll.qlIndexFixing(ONIndex1Y,I286,TRUE,_xll.ohTrigger(RecalcTrigger,Trigger1Y)),NA())</f>
        <v>9.6809619665538804E-3</v>
      </c>
    </row>
    <row r="287" spans="2:17" x14ac:dyDescent="0.2">
      <c r="B287" s="46" t="s">
        <v>20</v>
      </c>
      <c r="D287" s="49">
        <f>_xll.qlCalendarAdvance(LocalCalendar,$D286,B287,"f",FALSE)</f>
        <v>42983</v>
      </c>
      <c r="E287" s="49">
        <f>_xll.qlInterestRateIndexValueDate(IndexON,D287)</f>
        <v>42983</v>
      </c>
      <c r="F287" s="52">
        <f>IFERROR(_xll.qlIndexFixing(IndexON,D287,TRUE,_xll.ohTrigger(RecalcTrigger,TriggerON)),NA())</f>
        <v>6.1949722187293332E-3</v>
      </c>
      <c r="H287" s="49">
        <f>_xll.qlCalendarAdvance(IborCalendar,$H286,B287,"f",FALSE)</f>
        <v>42979</v>
      </c>
      <c r="I287" s="49">
        <f>_xll.qlInterestRateIndexValueDate(Index1M,$H287)</f>
        <v>42983</v>
      </c>
      <c r="J287" s="52">
        <f>IFERROR(_xll.qlIndexFixing(Index1M,$H287,TRUE,_xll.ohTrigger(RecalcTrigger,Trigger1M)),NA())</f>
        <v>7.6888786602120618E-3</v>
      </c>
      <c r="K287" s="52">
        <f>IFERROR(_xll.qlIndexFixing(ONIndex1M,I287,TRUE,_xll.ohTrigger(RecalcTrigger,Trigger1M)),NA())</f>
        <v>7.6081167196662136E-3</v>
      </c>
      <c r="L287" s="52">
        <f>IFERROR(_xll.qlIndexFixing(Index3M,H287,TRUE,_xll.ohTrigger(RecalcTrigger,Trigger3M)),NA())</f>
        <v>9.7667126650105608E-3</v>
      </c>
      <c r="M287" s="52">
        <f>IFERROR(_xll.qlIndexFixing(ONIndex3M,I287,TRUE,_xll.ohTrigger(RecalcTrigger,Trigger3M)),NA())</f>
        <v>9.5317717876231001E-3</v>
      </c>
      <c r="N287" s="52">
        <f>IFERROR(_xll.qlIndexFixing(Index6M,$H287,TRUE,_xll.ohTrigger(RecalcTrigger,Trigger6M)),NA())</f>
        <v>1.2184523053279972E-2</v>
      </c>
      <c r="O287" s="52">
        <f>IFERROR(_xll.qlIndexFixing(ONIndex6M,I287,TRUE,_xll.ohTrigger(RecalcTrigger,Trigger6M)),NA())</f>
        <v>1.1169194244446956E-2</v>
      </c>
      <c r="P287" s="52">
        <f>IFERROR(_xll.qlIndexFixing(Index1Y,$H287,TRUE,_xll.ohTrigger(RecalcTrigger,Trigger1Y)),NA())</f>
        <v>1.6345074253693019E-2</v>
      </c>
      <c r="Q287" s="52">
        <f>IFERROR(_xll.qlIndexFixing(ONIndex1Y,I287,TRUE,_xll.ohTrigger(RecalcTrigger,Trigger1Y)),NA())</f>
        <v>9.6809619665538804E-3</v>
      </c>
    </row>
    <row r="288" spans="2:17" x14ac:dyDescent="0.2">
      <c r="B288" s="46" t="s">
        <v>20</v>
      </c>
      <c r="D288" s="49">
        <f>_xll.qlCalendarAdvance(LocalCalendar,$D287,B288,"f",FALSE)</f>
        <v>42984</v>
      </c>
      <c r="E288" s="49">
        <f>_xll.qlInterestRateIndexValueDate(IndexON,D288)</f>
        <v>42984</v>
      </c>
      <c r="F288" s="52">
        <f>IFERROR(_xll.qlIndexFixing(IndexON,D288,TRUE,_xll.ohTrigger(RecalcTrigger,TriggerON)),NA())</f>
        <v>6.200355362180332E-3</v>
      </c>
      <c r="H288" s="49">
        <f>_xll.qlCalendarAdvance(IborCalendar,$H287,B288,"f",FALSE)</f>
        <v>42982</v>
      </c>
      <c r="I288" s="49">
        <f>_xll.qlInterestRateIndexValueDate(Index1M,$H288)</f>
        <v>42984</v>
      </c>
      <c r="J288" s="52">
        <f>IFERROR(_xll.qlIndexFixing(Index1M,$H288,TRUE,_xll.ohTrigger(RecalcTrigger,Trigger1M)),NA())</f>
        <v>7.6942573708889128E-3</v>
      </c>
      <c r="K288" s="52">
        <f>IFERROR(_xll.qlIndexFixing(ONIndex1M,I288,TRUE,_xll.ohTrigger(RecalcTrigger,Trigger1M)),NA())</f>
        <v>7.6135770201979369E-3</v>
      </c>
      <c r="L288" s="52">
        <f>IFERROR(_xll.qlIndexFixing(Index3M,H288,TRUE,_xll.ohTrigger(RecalcTrigger,Trigger3M)),NA())</f>
        <v>9.7719869021780075E-3</v>
      </c>
      <c r="M288" s="52">
        <f>IFERROR(_xll.qlIndexFixing(ONIndex3M,I288,TRUE,_xll.ohTrigger(RecalcTrigger,Trigger3M)),NA())</f>
        <v>9.5363243453938651E-3</v>
      </c>
      <c r="N288" s="52">
        <f>IFERROR(_xll.qlIndexFixing(Index6M,$H288,TRUE,_xll.ohTrigger(RecalcTrigger,Trigger6M)),NA())</f>
        <v>1.2190742798221374E-2</v>
      </c>
      <c r="O288" s="52">
        <f>IFERROR(_xll.qlIndexFixing(ONIndex6M,I288,TRUE,_xll.ohTrigger(RecalcTrigger,Trigger6M)),NA())</f>
        <v>1.1172514892923147E-2</v>
      </c>
      <c r="P288" s="52">
        <f>IFERROR(_xll.qlIndexFixing(Index1Y,$H288,TRUE,_xll.ohTrigger(RecalcTrigger,Trigger1Y)),NA())</f>
        <v>1.6370591282219557E-2</v>
      </c>
      <c r="Q288" s="52">
        <f>IFERROR(_xll.qlIndexFixing(ONIndex1Y,I288,TRUE,_xll.ohTrigger(RecalcTrigger,Trigger1Y)),NA())</f>
        <v>9.596158304061575E-3</v>
      </c>
    </row>
    <row r="289" spans="2:17" x14ac:dyDescent="0.2">
      <c r="B289" s="46" t="s">
        <v>20</v>
      </c>
      <c r="D289" s="49">
        <f>_xll.qlCalendarAdvance(LocalCalendar,$D288,B289,"f",FALSE)</f>
        <v>42985</v>
      </c>
      <c r="E289" s="49">
        <f>_xll.qlInterestRateIndexValueDate(IndexON,D289)</f>
        <v>42985</v>
      </c>
      <c r="F289" s="52">
        <f>IFERROR(_xll.qlIndexFixing(IndexON,D289,TRUE,_xll.ohTrigger(RecalcTrigger,TriggerON)),NA())</f>
        <v>6.2056402989885129E-3</v>
      </c>
      <c r="H289" s="49">
        <f>_xll.qlCalendarAdvance(IborCalendar,$H288,B289,"f",FALSE)</f>
        <v>42983</v>
      </c>
      <c r="I289" s="49">
        <f>_xll.qlInterestRateIndexValueDate(Index1M,$H289)</f>
        <v>42985</v>
      </c>
      <c r="J289" s="52">
        <f>IFERROR(_xll.qlIndexFixing(Index1M,$H289,TRUE,_xll.ohTrigger(RecalcTrigger,Trigger1M)),NA())</f>
        <v>7.7078798534662759E-3</v>
      </c>
      <c r="K289" s="52">
        <f>IFERROR(_xll.qlIndexFixing(ONIndex1M,I289,TRUE,_xll.ohTrigger(RecalcTrigger,Trigger1M)),NA())</f>
        <v>7.6190314640545154E-3</v>
      </c>
      <c r="L289" s="52">
        <f>IFERROR(_xll.qlIndexFixing(Index3M,H289,TRUE,_xll.ohTrigger(RecalcTrigger,Trigger3M)),NA())</f>
        <v>9.7772794828506308E-3</v>
      </c>
      <c r="M289" s="52">
        <f>IFERROR(_xll.qlIndexFixing(ONIndex3M,I289,TRUE,_xll.ohTrigger(RecalcTrigger,Trigger3M)),NA())</f>
        <v>9.5408799500074082E-3</v>
      </c>
      <c r="N289" s="52">
        <f>IFERROR(_xll.qlIndexFixing(Index6M,$H289,TRUE,_xll.ohTrigger(RecalcTrigger,Trigger6M)),NA())</f>
        <v>1.2197014021064498E-2</v>
      </c>
      <c r="O289" s="52">
        <f>IFERROR(_xll.qlIndexFixing(ONIndex6M,I289,TRUE,_xll.ohTrigger(RecalcTrigger,Trigger6M)),NA())</f>
        <v>1.1177599978955399E-2</v>
      </c>
      <c r="P289" s="52">
        <f>IFERROR(_xll.qlIndexFixing(Index1Y,$H289,TRUE,_xll.ohTrigger(RecalcTrigger,Trigger1Y)),NA())</f>
        <v>1.6396213874605558E-2</v>
      </c>
      <c r="Q289" s="52">
        <f>IFERROR(_xll.qlIndexFixing(ONIndex1Y,I289,TRUE,_xll.ohTrigger(RecalcTrigger,Trigger1Y)),NA())</f>
        <v>9.5124128814649822E-3</v>
      </c>
    </row>
    <row r="290" spans="2:17" x14ac:dyDescent="0.2">
      <c r="B290" s="46" t="s">
        <v>20</v>
      </c>
      <c r="D290" s="49">
        <f>_xll.qlCalendarAdvance(LocalCalendar,$D289,B290,"f",FALSE)</f>
        <v>42986</v>
      </c>
      <c r="E290" s="49">
        <f>_xll.qlInterestRateIndexValueDate(IndexON,D290)</f>
        <v>42986</v>
      </c>
      <c r="F290" s="52">
        <f>IFERROR(_xll.qlIndexFixing(IndexON,D290,TRUE,_xll.ohTrigger(RecalcTrigger,TriggerON)),NA())</f>
        <v>6.2159901433300746E-3</v>
      </c>
      <c r="H290" s="49">
        <f>_xll.qlCalendarAdvance(IborCalendar,$H289,B290,"f",FALSE)</f>
        <v>42984</v>
      </c>
      <c r="I290" s="49">
        <f>_xll.qlInterestRateIndexValueDate(Index1M,$H290)</f>
        <v>42986</v>
      </c>
      <c r="J290" s="52">
        <f>IFERROR(_xll.qlIndexFixing(Index1M,$H290,TRUE,_xll.ohTrigger(RecalcTrigger,Trigger1M)),NA())</f>
        <v>7.7104931809396371E-3</v>
      </c>
      <c r="K290" s="52">
        <f>IFERROR(_xll.qlIndexFixing(ONIndex1M,I290,TRUE,_xll.ohTrigger(RecalcTrigger,Trigger1M)),NA())</f>
        <v>7.6300825413877504E-3</v>
      </c>
      <c r="L290" s="52">
        <f>IFERROR(_xll.qlIndexFixing(Index3M,H290,TRUE,_xll.ohTrigger(RecalcTrigger,Trigger3M)),NA())</f>
        <v>9.782590608185324E-3</v>
      </c>
      <c r="M290" s="52">
        <f>IFERROR(_xll.qlIndexFixing(ONIndex3M,I290,TRUE,_xll.ohTrigger(RecalcTrigger,Trigger3M)),NA())</f>
        <v>9.5502546582171277E-3</v>
      </c>
      <c r="N290" s="52">
        <f>IFERROR(_xll.qlIndexFixing(Index6M,$H290,TRUE,_xll.ohTrigger(RecalcTrigger,Trigger6M)),NA())</f>
        <v>1.2203326272454811E-2</v>
      </c>
      <c r="O290" s="52">
        <f>IFERROR(_xll.qlIndexFixing(ONIndex6M,I290,TRUE,_xll.ohTrigger(RecalcTrigger,Trigger6M)),NA())</f>
        <v>1.1193999662513221E-2</v>
      </c>
      <c r="P290" s="52">
        <f>IFERROR(_xll.qlIndexFixing(Index1Y,$H290,TRUE,_xll.ohTrigger(RecalcTrigger,Trigger1Y)),NA())</f>
        <v>1.6435937648449327E-2</v>
      </c>
      <c r="Q290" s="52">
        <f>IFERROR(_xll.qlIndexFixing(ONIndex1Y,I290,TRUE,_xll.ohTrigger(RecalcTrigger,Trigger1Y)),NA())</f>
        <v>9.348692254542712E-3</v>
      </c>
    </row>
    <row r="291" spans="2:17" x14ac:dyDescent="0.2">
      <c r="B291" s="46" t="s">
        <v>20</v>
      </c>
      <c r="D291" s="49">
        <f>_xll.qlCalendarAdvance(LocalCalendar,$D290,B291,"f",FALSE)</f>
        <v>42989</v>
      </c>
      <c r="E291" s="49">
        <f>_xll.qlInterestRateIndexValueDate(IndexON,D291)</f>
        <v>42989</v>
      </c>
      <c r="F291" s="52">
        <f>IFERROR(_xll.qlIndexFixing(IndexON,D291,TRUE,_xll.ohTrigger(RecalcTrigger,TriggerON)),NA())</f>
        <v>6.2257979798729934E-3</v>
      </c>
      <c r="H291" s="49">
        <f>_xll.qlCalendarAdvance(IborCalendar,$H290,B291,"f",FALSE)</f>
        <v>42985</v>
      </c>
      <c r="I291" s="49">
        <f>_xll.qlInterestRateIndexValueDate(Index1M,$H291)</f>
        <v>42989</v>
      </c>
      <c r="J291" s="52">
        <f>IFERROR(_xll.qlIndexFixing(Index1M,$H291,TRUE,_xll.ohTrigger(RecalcTrigger,Trigger1M)),NA())</f>
        <v>7.7210630558699478E-3</v>
      </c>
      <c r="K291" s="52">
        <f>IFERROR(_xll.qlIndexFixing(ONIndex1M,I291,TRUE,_xll.ohTrigger(RecalcTrigger,Trigger1M)),NA())</f>
        <v>7.6407906740083575E-3</v>
      </c>
      <c r="L291" s="52">
        <f>IFERROR(_xll.qlIndexFixing(Index3M,H291,TRUE,_xll.ohTrigger(RecalcTrigger,Trigger3M)),NA())</f>
        <v>9.7986372637228498E-3</v>
      </c>
      <c r="M291" s="52">
        <f>IFERROR(_xll.qlIndexFixing(ONIndex3M,I291,TRUE,_xll.ohTrigger(RecalcTrigger,Trigger3M)),NA())</f>
        <v>9.559132837768658E-3</v>
      </c>
      <c r="N291" s="52">
        <f>IFERROR(_xll.qlIndexFixing(Index6M,$H291,TRUE,_xll.ohTrigger(RecalcTrigger,Trigger6M)),NA())</f>
        <v>1.2223588470483255E-2</v>
      </c>
      <c r="O291" s="52">
        <f>IFERROR(_xll.qlIndexFixing(ONIndex6M,I291,TRUE,_xll.ohTrigger(RecalcTrigger,Trigger6M)),NA())</f>
        <v>1.1215584699204584E-2</v>
      </c>
      <c r="P291" s="52">
        <f>IFERROR(_xll.qlIndexFixing(Index1Y,$H291,TRUE,_xll.ohTrigger(RecalcTrigger,Trigger1Y)),NA())</f>
        <v>1.6499712875598392E-2</v>
      </c>
      <c r="Q291" s="52">
        <f>IFERROR(_xll.qlIndexFixing(ONIndex1Y,I291,TRUE,_xll.ohTrigger(RecalcTrigger,Trigger1Y)),NA())</f>
        <v>9.1880135751676306E-3</v>
      </c>
    </row>
    <row r="292" spans="2:17" x14ac:dyDescent="0.2">
      <c r="B292" s="46" t="s">
        <v>20</v>
      </c>
      <c r="D292" s="49">
        <f>_xll.qlCalendarAdvance(LocalCalendar,$D291,B292,"f",FALSE)</f>
        <v>42990</v>
      </c>
      <c r="E292" s="49">
        <f>_xll.qlInterestRateIndexValueDate(IndexON,D292)</f>
        <v>42990</v>
      </c>
      <c r="F292" s="52">
        <f>IFERROR(_xll.qlIndexFixing(IndexON,D292,TRUE,_xll.ohTrigger(RecalcTrigger,TriggerON)),NA())</f>
        <v>6.2305918834670848E-3</v>
      </c>
      <c r="H292" s="49">
        <f>_xll.qlCalendarAdvance(IborCalendar,$H291,B292,"f",FALSE)</f>
        <v>42986</v>
      </c>
      <c r="I292" s="49">
        <f>_xll.qlInterestRateIndexValueDate(Index1M,$H292)</f>
        <v>42990</v>
      </c>
      <c r="J292" s="52">
        <f>IFERROR(_xll.qlIndexFixing(Index1M,$H292,TRUE,_xll.ohTrigger(RecalcTrigger,Trigger1M)),NA())</f>
        <v>7.7264066191338188E-3</v>
      </c>
      <c r="K292" s="52">
        <f>IFERROR(_xll.qlIndexFixing(ONIndex1M,I292,TRUE,_xll.ohTrigger(RecalcTrigger,Trigger1M)),NA())</f>
        <v>7.6462158350487641E-3</v>
      </c>
      <c r="L292" s="52">
        <f>IFERROR(_xll.qlIndexFixing(Index3M,H292,TRUE,_xll.ohTrigger(RecalcTrigger,Trigger3M)),NA())</f>
        <v>9.8040245792773897E-3</v>
      </c>
      <c r="M292" s="52">
        <f>IFERROR(_xll.qlIndexFixing(ONIndex3M,I292,TRUE,_xll.ohTrigger(RecalcTrigger,Trigger3M)),NA())</f>
        <v>9.5637036769957717E-3</v>
      </c>
      <c r="N292" s="52">
        <f>IFERROR(_xll.qlIndexFixing(Index6M,$H292,TRUE,_xll.ohTrigger(RecalcTrigger,Trigger6M)),NA())</f>
        <v>1.2228776571871899E-2</v>
      </c>
      <c r="O292" s="52">
        <f>IFERROR(_xll.qlIndexFixing(ONIndex6M,I292,TRUE,_xll.ohTrigger(RecalcTrigger,Trigger6M)),NA())</f>
        <v>1.122949197397638E-2</v>
      </c>
      <c r="P292" s="52">
        <f>IFERROR(_xll.qlIndexFixing(Index1Y,$H292,TRUE,_xll.ohTrigger(RecalcTrigger,Trigger1Y)),NA())</f>
        <v>1.6525828030063191E-2</v>
      </c>
      <c r="Q292" s="52">
        <f>IFERROR(_xll.qlIndexFixing(ONIndex1Y,I292,TRUE,_xll.ohTrigger(RecalcTrigger,Trigger1Y)),NA())</f>
        <v>9.1095593410983611E-3</v>
      </c>
    </row>
    <row r="293" spans="2:17" x14ac:dyDescent="0.2">
      <c r="B293" s="46" t="s">
        <v>20</v>
      </c>
      <c r="D293" s="49">
        <f>_xll.qlCalendarAdvance(LocalCalendar,$D292,B293,"f",FALSE)</f>
        <v>42991</v>
      </c>
      <c r="E293" s="49">
        <f>_xll.qlInterestRateIndexValueDate(IndexON,D293)</f>
        <v>42991</v>
      </c>
      <c r="F293" s="52">
        <f>IFERROR(_xll.qlIndexFixing(IndexON,D293,TRUE,_xll.ohTrigger(RecalcTrigger,TriggerON)),NA())</f>
        <v>6.2352875804183583E-3</v>
      </c>
      <c r="H293" s="49">
        <f>_xll.qlCalendarAdvance(IborCalendar,$H292,B293,"f",FALSE)</f>
        <v>42989</v>
      </c>
      <c r="I293" s="49">
        <f>_xll.qlInterestRateIndexValueDate(Index1M,$H293)</f>
        <v>42991</v>
      </c>
      <c r="J293" s="52">
        <f>IFERROR(_xll.qlIndexFixing(Index1M,$H293,TRUE,_xll.ohTrigger(RecalcTrigger,Trigger1M)),NA())</f>
        <v>7.7317443244675488E-3</v>
      </c>
      <c r="K293" s="52">
        <f>IFERROR(_xll.qlIndexFixing(ONIndex1M,I293,TRUE,_xll.ohTrigger(RecalcTrigger,Trigger1M)),NA())</f>
        <v>7.651635139573898E-3</v>
      </c>
      <c r="L293" s="52">
        <f>IFERROR(_xll.qlIndexFixing(Index3M,H293,TRUE,_xll.ohTrigger(RecalcTrigger,Trigger3M)),NA())</f>
        <v>9.8094314452881297E-3</v>
      </c>
      <c r="M293" s="52">
        <f>IFERROR(_xll.qlIndexFixing(ONIndex3M,I293,TRUE,_xll.ohTrigger(RecalcTrigger,Trigger3M)),NA())</f>
        <v>9.5682775632255357E-3</v>
      </c>
      <c r="N293" s="52">
        <f>IFERROR(_xll.qlIndexFixing(Index6M,$H293,TRUE,_xll.ohTrigger(RecalcTrigger,Trigger6M)),NA())</f>
        <v>1.2235137221130026E-2</v>
      </c>
      <c r="O293" s="52">
        <f>IFERROR(_xll.qlIndexFixing(ONIndex6M,I293,TRUE,_xll.ohTrigger(RecalcTrigger,Trigger6M)),NA())</f>
        <v>1.1245163687183535E-2</v>
      </c>
      <c r="P293" s="52">
        <f>IFERROR(_xll.qlIndexFixing(Index1Y,$H293,TRUE,_xll.ohTrigger(RecalcTrigger,Trigger1Y)),NA())</f>
        <v>1.6552034643999656E-2</v>
      </c>
      <c r="Q293" s="52">
        <f>IFERROR(_xll.qlIndexFixing(ONIndex1Y,I293,TRUE,_xll.ohTrigger(RecalcTrigger,Trigger1Y)),NA())</f>
        <v>9.032163342608257E-3</v>
      </c>
    </row>
    <row r="294" spans="2:17" x14ac:dyDescent="0.2">
      <c r="B294" s="46" t="s">
        <v>20</v>
      </c>
      <c r="D294" s="49">
        <f>_xll.qlCalendarAdvance(LocalCalendar,$D293,B294,"f",FALSE)</f>
        <v>42992</v>
      </c>
      <c r="E294" s="49">
        <f>_xll.qlInterestRateIndexValueDate(IndexON,D294)</f>
        <v>42992</v>
      </c>
      <c r="F294" s="52">
        <f>IFERROR(_xll.qlIndexFixing(IndexON,D294,TRUE,_xll.ohTrigger(RecalcTrigger,TriggerON)),NA())</f>
        <v>6.2398850706468778E-3</v>
      </c>
      <c r="H294" s="49">
        <f>_xll.qlCalendarAdvance(IborCalendar,$H293,B294,"f",FALSE)</f>
        <v>42990</v>
      </c>
      <c r="I294" s="49">
        <f>_xll.qlInterestRateIndexValueDate(Index1M,$H294)</f>
        <v>42992</v>
      </c>
      <c r="J294" s="52">
        <f>IFERROR(_xll.qlIndexFixing(Index1M,$H294,TRUE,_xll.ohTrigger(RecalcTrigger,Trigger1M)),NA())</f>
        <v>7.742538361626139E-3</v>
      </c>
      <c r="K294" s="52">
        <f>IFERROR(_xll.qlIndexFixing(ONIndex1M,I294,TRUE,_xll.ohTrigger(RecalcTrigger,Trigger1M)),NA())</f>
        <v>7.6570485874238869E-3</v>
      </c>
      <c r="L294" s="52">
        <f>IFERROR(_xll.qlIndexFixing(Index3M,H294,TRUE,_xll.ohTrigger(RecalcTrigger,Trigger3M)),NA())</f>
        <v>9.8148580629172314E-3</v>
      </c>
      <c r="M294" s="52">
        <f>IFERROR(_xll.qlIndexFixing(ONIndex3M,I294,TRUE,_xll.ohTrigger(RecalcTrigger,Trigger3M)),NA())</f>
        <v>9.5728544962980777E-3</v>
      </c>
      <c r="N294" s="52">
        <f>IFERROR(_xll.qlIndexFixing(Index6M,$H294,TRUE,_xll.ohTrigger(RecalcTrigger,Trigger6M)),NA())</f>
        <v>1.224147620006074E-2</v>
      </c>
      <c r="O294" s="52">
        <f>IFERROR(_xll.qlIndexFixing(ONIndex6M,I294,TRUE,_xll.ohTrigger(RecalcTrigger,Trigger6M)),NA())</f>
        <v>1.1262599838826048E-2</v>
      </c>
      <c r="P294" s="52">
        <f>IFERROR(_xll.qlIndexFixing(Index1Y,$H294,TRUE,_xll.ohTrigger(RecalcTrigger,Trigger1Y)),NA())</f>
        <v>1.6578330365915855E-2</v>
      </c>
      <c r="Q294" s="52">
        <f>IFERROR(_xll.qlIndexFixing(ONIndex1Y,I294,TRUE,_xll.ohTrigger(RecalcTrigger,Trigger1Y)),NA())</f>
        <v>8.955825578977894E-3</v>
      </c>
    </row>
    <row r="295" spans="2:17" x14ac:dyDescent="0.2">
      <c r="B295" s="46" t="s">
        <v>20</v>
      </c>
      <c r="D295" s="49">
        <f>_xll.qlCalendarAdvance(LocalCalendar,$D294,B295,"f",FALSE)</f>
        <v>42993</v>
      </c>
      <c r="E295" s="49">
        <f>_xll.qlInterestRateIndexValueDate(IndexON,D295)</f>
        <v>42993</v>
      </c>
      <c r="F295" s="52">
        <f>IFERROR(_xll.qlIndexFixing(IndexON,D295,TRUE,_xll.ohTrigger(RecalcTrigger,TriggerON)),NA())</f>
        <v>6.2488611597988353E-3</v>
      </c>
      <c r="H295" s="49">
        <f>_xll.qlCalendarAdvance(IborCalendar,$H294,B295,"f",FALSE)</f>
        <v>42991</v>
      </c>
      <c r="I295" s="49">
        <f>_xll.qlInterestRateIndexValueDate(Index1M,$H295)</f>
        <v>42993</v>
      </c>
      <c r="J295" s="52">
        <f>IFERROR(_xll.qlIndexFixing(Index1M,$H295,TRUE,_xll.ohTrigger(RecalcTrigger,Trigger1M)),NA())</f>
        <v>7.7451313605920872E-3</v>
      </c>
      <c r="K295" s="52">
        <f>IFERROR(_xll.qlIndexFixing(ONIndex1M,I295,TRUE,_xll.ohTrigger(RecalcTrigger,Trigger1M)),NA())</f>
        <v>7.6680192846811934E-3</v>
      </c>
      <c r="L295" s="52">
        <f>IFERROR(_xll.qlIndexFixing(Index3M,H295,TRUE,_xll.ohTrigger(RecalcTrigger,Trigger3M)),NA())</f>
        <v>9.8203046333303744E-3</v>
      </c>
      <c r="M295" s="52">
        <f>IFERROR(_xll.qlIndexFixing(ONIndex3M,I295,TRUE,_xll.ohTrigger(RecalcTrigger,Trigger3M)),NA())</f>
        <v>9.5822735630246569E-3</v>
      </c>
      <c r="N295" s="52">
        <f>IFERROR(_xll.qlIndexFixing(Index6M,$H295,TRUE,_xll.ohTrigger(RecalcTrigger,Trigger6M)),NA())</f>
        <v>1.2247783058388702E-2</v>
      </c>
      <c r="O295" s="52">
        <f>IFERROR(_xll.qlIndexFixing(ONIndex6M,I295,TRUE,_xll.ohTrigger(RecalcTrigger,Trigger6M)),NA())</f>
        <v>1.1303708513477062E-2</v>
      </c>
      <c r="P295" s="52">
        <f>IFERROR(_xll.qlIndexFixing(Index1Y,$H295,TRUE,_xll.ohTrigger(RecalcTrigger,Trigger1Y)),NA())</f>
        <v>1.6615958496324145E-2</v>
      </c>
      <c r="Q295" s="52">
        <f>IFERROR(_xll.qlIndexFixing(ONIndex1Y,I295,TRUE,_xll.ohTrigger(RecalcTrigger,Trigger1Y)),NA())</f>
        <v>8.8068929325757495E-3</v>
      </c>
    </row>
    <row r="296" spans="2:17" x14ac:dyDescent="0.2">
      <c r="B296" s="46" t="s">
        <v>20</v>
      </c>
      <c r="D296" s="49">
        <f>_xll.qlCalendarAdvance(LocalCalendar,$D295,B296,"f",FALSE)</f>
        <v>42996</v>
      </c>
      <c r="E296" s="49">
        <f>_xll.qlInterestRateIndexValueDate(IndexON,D296)</f>
        <v>42996</v>
      </c>
      <c r="F296" s="52">
        <f>IFERROR(_xll.qlIndexFixing(IndexON,D296,TRUE,_xll.ohTrigger(RecalcTrigger,TriggerON)),NA())</f>
        <v>6.2572929648929687E-3</v>
      </c>
      <c r="H296" s="49">
        <f>_xll.qlCalendarAdvance(IborCalendar,$H295,B296,"f",FALSE)</f>
        <v>42992</v>
      </c>
      <c r="I296" s="49">
        <f>_xll.qlInterestRateIndexValueDate(Index1M,$H296)</f>
        <v>42996</v>
      </c>
      <c r="J296" s="52">
        <f>IFERROR(_xll.qlIndexFixing(Index1M,$H296,TRUE,_xll.ohTrigger(RecalcTrigger,Trigger1M)),NA())</f>
        <v>7.7583449819202954E-3</v>
      </c>
      <c r="K296" s="52">
        <f>IFERROR(_xll.qlIndexFixing(ONIndex1M,I296,TRUE,_xll.ohTrigger(RecalcTrigger,Trigger1M)),NA())</f>
        <v>7.6786438131914991E-3</v>
      </c>
      <c r="L296" s="52">
        <f>IFERROR(_xll.qlIndexFixing(Index3M,H296,TRUE,_xll.ohTrigger(RecalcTrigger,Trigger3M)),NA())</f>
        <v>9.8367660729387265E-3</v>
      </c>
      <c r="M296" s="52">
        <f>IFERROR(_xll.qlIndexFixing(ONIndex3M,I296,TRUE,_xll.ohTrigger(RecalcTrigger,Trigger3M)),NA())</f>
        <v>9.5911926979752593E-3</v>
      </c>
      <c r="N296" s="52">
        <f>IFERROR(_xll.qlIndexFixing(Index6M,$H296,TRUE,_xll.ohTrigger(RecalcTrigger,Trigger6M)),NA())</f>
        <v>1.2267796439042964E-2</v>
      </c>
      <c r="O296" s="52">
        <f>IFERROR(_xll.qlIndexFixing(ONIndex6M,I296,TRUE,_xll.ohTrigger(RecalcTrigger,Trigger6M)),NA())</f>
        <v>1.1349988836144576E-2</v>
      </c>
      <c r="P296" s="52">
        <f>IFERROR(_xll.qlIndexFixing(Index1Y,$H296,TRUE,_xll.ohTrigger(RecalcTrigger,Trigger1Y)),NA())</f>
        <v>1.6684357295680862E-2</v>
      </c>
      <c r="Q296" s="52">
        <f>IFERROR(_xll.qlIndexFixing(ONIndex1Y,I296,TRUE,_xll.ohTrigger(RecalcTrigger,Trigger1Y)),NA())</f>
        <v>8.6610568604239546E-3</v>
      </c>
    </row>
    <row r="297" spans="2:17" x14ac:dyDescent="0.2">
      <c r="B297" s="46" t="s">
        <v>20</v>
      </c>
      <c r="D297" s="49">
        <f>_xll.qlCalendarAdvance(LocalCalendar,$D296,B297,"f",FALSE)</f>
        <v>42997</v>
      </c>
      <c r="E297" s="49">
        <f>_xll.qlInterestRateIndexValueDate(IndexON,D297)</f>
        <v>42997</v>
      </c>
      <c r="F297" s="52">
        <f>IFERROR(_xll.qlIndexFixing(IndexON,D297,TRUE,_xll.ohTrigger(RecalcTrigger,TriggerON)),NA())</f>
        <v>6.2613994217475266E-3</v>
      </c>
      <c r="H297" s="49">
        <f>_xll.qlCalendarAdvance(IborCalendar,$H296,B297,"f",FALSE)</f>
        <v>42993</v>
      </c>
      <c r="I297" s="49">
        <f>_xll.qlInterestRateIndexValueDate(Index1M,$H297)</f>
        <v>42997</v>
      </c>
      <c r="J297" s="52">
        <f>IFERROR(_xll.qlIndexFixing(Index1M,$H297,TRUE,_xll.ohTrigger(RecalcTrigger,Trigger1M)),NA())</f>
        <v>7.7636475395159721E-3</v>
      </c>
      <c r="K297" s="52">
        <f>IFERROR(_xll.qlIndexFixing(ONIndex1M,I297,TRUE,_xll.ohTrigger(RecalcTrigger,Trigger1M)),NA())</f>
        <v>7.6840279782253162E-3</v>
      </c>
      <c r="L297" s="52">
        <f>IFERROR(_xll.qlIndexFixing(Index3M,H297,TRUE,_xll.ohTrigger(RecalcTrigger,Trigger3M)),NA())</f>
        <v>9.842294466159739E-3</v>
      </c>
      <c r="M297" s="52">
        <f>IFERROR(_xll.qlIndexFixing(ONIndex3M,I297,TRUE,_xll.ohTrigger(RecalcTrigger,Trigger3M)),NA())</f>
        <v>9.595784865661372E-3</v>
      </c>
      <c r="N297" s="52">
        <f>IFERROR(_xll.qlIndexFixing(Index6M,$H297,TRUE,_xll.ohTrigger(RecalcTrigger,Trigger6M)),NA())</f>
        <v>1.2272480275629724E-2</v>
      </c>
      <c r="O297" s="52">
        <f>IFERROR(_xll.qlIndexFixing(ONIndex6M,I297,TRUE,_xll.ohTrigger(RecalcTrigger,Trigger6M)),NA())</f>
        <v>1.1376247184760047E-2</v>
      </c>
      <c r="P297" s="52">
        <f>IFERROR(_xll.qlIndexFixing(Index1Y,$H297,TRUE,_xll.ohTrigger(RecalcTrigger,Trigger1Y)),NA())</f>
        <v>1.6711063277231326E-2</v>
      </c>
      <c r="Q297" s="52">
        <f>IFERROR(_xll.qlIndexFixing(ONIndex1Y,I297,TRUE,_xll.ohTrigger(RecalcTrigger,Trigger1Y)),NA())</f>
        <v>8.5900102614999696E-3</v>
      </c>
    </row>
    <row r="298" spans="2:17" x14ac:dyDescent="0.2">
      <c r="B298" s="46" t="s">
        <v>20</v>
      </c>
      <c r="D298" s="49">
        <f>_xll.qlCalendarAdvance(LocalCalendar,$D297,B298,"f",FALSE)</f>
        <v>42998</v>
      </c>
      <c r="E298" s="49">
        <f>_xll.qlInterestRateIndexValueDate(IndexON,D298)</f>
        <v>42998</v>
      </c>
      <c r="F298" s="52">
        <f>IFERROR(_xll.qlIndexFixing(IndexON,D298,TRUE,_xll.ohTrigger(RecalcTrigger,TriggerON)),NA())</f>
        <v>6.2654076719592666E-3</v>
      </c>
      <c r="H298" s="49">
        <f>_xll.qlCalendarAdvance(IborCalendar,$H297,B298,"f",FALSE)</f>
        <v>42996</v>
      </c>
      <c r="I298" s="49">
        <f>_xll.qlInterestRateIndexValueDate(Index1M,$H298)</f>
        <v>42998</v>
      </c>
      <c r="J298" s="52">
        <f>IFERROR(_xll.qlIndexFixing(Index1M,$H298,TRUE,_xll.ohTrigger(RecalcTrigger,Trigger1M)),NA())</f>
        <v>7.7689442391255525E-3</v>
      </c>
      <c r="K298" s="52">
        <f>IFERROR(_xll.qlIndexFixing(ONIndex1M,I298,TRUE,_xll.ohTrigger(RecalcTrigger,Trigger1M)),NA())</f>
        <v>7.6894062865839885E-3</v>
      </c>
      <c r="L298" s="52">
        <f>IFERROR(_xll.qlIndexFixing(Index3M,H298,TRUE,_xll.ohTrigger(RecalcTrigger,Trigger3M)),NA())</f>
        <v>9.8478438180089906E-3</v>
      </c>
      <c r="M298" s="52">
        <f>IFERROR(_xll.qlIndexFixing(ONIndex3M,I298,TRUE,_xll.ohTrigger(RecalcTrigger,Trigger3M)),NA())</f>
        <v>9.6003800803501349E-3</v>
      </c>
      <c r="N298" s="52">
        <f>IFERROR(_xll.qlIndexFixing(Index6M,$H298,TRUE,_xll.ohTrigger(RecalcTrigger,Trigger6M)),NA())</f>
        <v>1.2278469772317516E-2</v>
      </c>
      <c r="O298" s="52">
        <f>IFERROR(_xll.qlIndexFixing(ONIndex6M,I298,TRUE,_xll.ohTrigger(RecalcTrigger,Trigger6M)),NA())</f>
        <v>1.1404269973809278E-2</v>
      </c>
      <c r="P298" s="52">
        <f>IFERROR(_xll.qlIndexFixing(Index1Y,$H298,TRUE,_xll.ohTrigger(RecalcTrigger,Trigger1Y)),NA())</f>
        <v>1.6737844253051654E-2</v>
      </c>
      <c r="Q298" s="52">
        <f>IFERROR(_xll.qlIndexFixing(ONIndex1Y,I298,TRUE,_xll.ohTrigger(RecalcTrigger,Trigger1Y)),NA())</f>
        <v>8.5200218935987948E-3</v>
      </c>
    </row>
    <row r="299" spans="2:17" x14ac:dyDescent="0.2">
      <c r="B299" s="46" t="s">
        <v>20</v>
      </c>
      <c r="D299" s="49">
        <f>_xll.qlCalendarAdvance(LocalCalendar,$D298,B299,"f",FALSE)</f>
        <v>42999</v>
      </c>
      <c r="E299" s="49">
        <f>_xll.qlInterestRateIndexValueDate(IndexON,D299)</f>
        <v>42999</v>
      </c>
      <c r="F299" s="52">
        <f>IFERROR(_xll.qlIndexFixing(IndexON,D299,TRUE,_xll.ohTrigger(RecalcTrigger,TriggerON)),NA())</f>
        <v>6.2693177154482527E-3</v>
      </c>
      <c r="H299" s="49">
        <f>_xll.qlCalendarAdvance(IborCalendar,$H298,B299,"f",FALSE)</f>
        <v>42997</v>
      </c>
      <c r="I299" s="49">
        <f>_xll.qlInterestRateIndexValueDate(Index1M,$H299)</f>
        <v>42999</v>
      </c>
      <c r="J299" s="52">
        <f>IFERROR(_xll.qlIndexFixing(Index1M,$H299,TRUE,_xll.ohTrigger(RecalcTrigger,Trigger1M)),NA())</f>
        <v>7.779657864487588E-3</v>
      </c>
      <c r="K299" s="52">
        <f>IFERROR(_xll.qlIndexFixing(ONIndex1M,I299,TRUE,_xll.ohTrigger(RecalcTrigger,Trigger1M)),NA())</f>
        <v>7.6947787385073241E-3</v>
      </c>
      <c r="L299" s="52">
        <f>IFERROR(_xll.qlIndexFixing(Index3M,H299,TRUE,_xll.ohTrigger(RecalcTrigger,Trigger3M)),NA())</f>
        <v>9.8534141931002905E-3</v>
      </c>
      <c r="M299" s="52">
        <f>IFERROR(_xll.qlIndexFixing(ONIndex3M,I299,TRUE,_xll.ohTrigger(RecalcTrigger,Trigger3M)),NA())</f>
        <v>9.6049813841680987E-3</v>
      </c>
      <c r="N299" s="52">
        <f>IFERROR(_xll.qlIndexFixing(Index6M,$H299,TRUE,_xll.ohTrigger(RecalcTrigger,Trigger6M)),NA())</f>
        <v>1.228436444409451E-2</v>
      </c>
      <c r="O299" s="52">
        <f>IFERROR(_xll.qlIndexFixing(ONIndex6M,I299,TRUE,_xll.ohTrigger(RecalcTrigger,Trigger6M)),NA())</f>
        <v>1.143405720369195E-2</v>
      </c>
      <c r="P299" s="52">
        <f>IFERROR(_xll.qlIndexFixing(Index1Y,$H299,TRUE,_xll.ohTrigger(RecalcTrigger,Trigger1Y)),NA())</f>
        <v>1.6764697870045933E-2</v>
      </c>
      <c r="Q299" s="52">
        <f>IFERROR(_xll.qlIndexFixing(ONIndex1Y,I299,TRUE,_xll.ohTrigger(RecalcTrigger,Trigger1Y)),NA())</f>
        <v>8.4510917560010057E-3</v>
      </c>
    </row>
    <row r="300" spans="2:17" x14ac:dyDescent="0.2">
      <c r="B300" s="46" t="s">
        <v>20</v>
      </c>
      <c r="D300" s="49">
        <f>_xll.qlCalendarAdvance(LocalCalendar,$D299,B300,"f",FALSE)</f>
        <v>43000</v>
      </c>
      <c r="E300" s="49">
        <f>_xll.qlInterestRateIndexValueDate(IndexON,D300)</f>
        <v>43000</v>
      </c>
      <c r="F300" s="52">
        <f>IFERROR(_xll.qlIndexFixing(IndexON,D300,TRUE,_xll.ohTrigger(RecalcTrigger,TriggerON)),NA())</f>
        <v>6.27691988724699E-3</v>
      </c>
      <c r="H300" s="49">
        <f>_xll.qlCalendarAdvance(IborCalendar,$H299,B300,"f",FALSE)</f>
        <v>42998</v>
      </c>
      <c r="I300" s="49">
        <f>_xll.qlInterestRateIndexValueDate(Index1M,$H300)</f>
        <v>43000</v>
      </c>
      <c r="J300" s="52">
        <f>IFERROR(_xll.qlIndexFixing(Index1M,$H300,TRUE,_xll.ohTrigger(RecalcTrigger,Trigger1M)),NA())</f>
        <v>7.7822295604357992E-3</v>
      </c>
      <c r="K300" s="52">
        <f>IFERROR(_xll.qlIndexFixing(ONIndex1M,I300,TRUE,_xll.ohTrigger(RecalcTrigger,Trigger1M)),NA())</f>
        <v>7.7056690513988002E-3</v>
      </c>
      <c r="L300" s="52">
        <f>IFERROR(_xll.qlIndexFixing(Index3M,H300,TRUE,_xll.ohTrigger(RecalcTrigger,Trigger3M)),NA())</f>
        <v>9.8590050763072371E-3</v>
      </c>
      <c r="M300" s="52">
        <f>IFERROR(_xll.qlIndexFixing(ONIndex3M,I300,TRUE,_xll.ohTrigger(RecalcTrigger,Trigger3M)),NA())</f>
        <v>9.6145056723795363E-3</v>
      </c>
      <c r="N300" s="52">
        <f>IFERROR(_xll.qlIndexFixing(Index6M,$H300,TRUE,_xll.ohTrigger(RecalcTrigger,Trigger6M)),NA())</f>
        <v>1.2290153839831685E-2</v>
      </c>
      <c r="O300" s="52">
        <f>IFERROR(_xll.qlIndexFixing(ONIndex6M,I300,TRUE,_xll.ohTrigger(RecalcTrigger,Trigger6M)),NA())</f>
        <v>1.1496220199935792E-2</v>
      </c>
      <c r="P300" s="52">
        <f>IFERROR(_xll.qlIndexFixing(Index1Y,$H300,TRUE,_xll.ohTrigger(RecalcTrigger,Trigger1Y)),NA())</f>
        <v>1.680014979240917E-2</v>
      </c>
      <c r="Q300" s="52">
        <f>IFERROR(_xll.qlIndexFixing(ONIndex1Y,I300,TRUE,_xll.ohTrigger(RecalcTrigger,Trigger1Y)),NA())</f>
        <v>8.3343588935047563E-3</v>
      </c>
    </row>
    <row r="301" spans="2:17" x14ac:dyDescent="0.2">
      <c r="B301" s="46" t="s">
        <v>20</v>
      </c>
      <c r="D301" s="49">
        <f>_xll.qlCalendarAdvance(LocalCalendar,$D300,B301,"f",FALSE)</f>
        <v>43003</v>
      </c>
      <c r="E301" s="49">
        <f>_xll.qlInterestRateIndexValueDate(IndexON,D301)</f>
        <v>43003</v>
      </c>
      <c r="F301" s="52">
        <f>IFERROR(_xll.qlIndexFixing(IndexON,D301,TRUE,_xll.ohTrigger(RecalcTrigger,TriggerON)),NA())</f>
        <v>6.2839758224164655E-3</v>
      </c>
      <c r="H301" s="49">
        <f>_xll.qlCalendarAdvance(IborCalendar,$H300,B301,"f",FALSE)</f>
        <v>42999</v>
      </c>
      <c r="I301" s="49">
        <f>_xll.qlInterestRateIndexValueDate(Index1M,$H301)</f>
        <v>43003</v>
      </c>
      <c r="J301" s="52">
        <f>IFERROR(_xll.qlIndexFixing(Index1M,$H301,TRUE,_xll.ohTrigger(RecalcTrigger,Trigger1M)),NA())</f>
        <v>7.7953398671501972E-3</v>
      </c>
      <c r="K301" s="52">
        <f>IFERROR(_xll.qlIndexFixing(ONIndex1M,I301,TRUE,_xll.ohTrigger(RecalcTrigger,Trigger1M)),NA())</f>
        <v>7.7162099800887063E-3</v>
      </c>
      <c r="L301" s="52">
        <f>IFERROR(_xll.qlIndexFixing(Index3M,H301,TRUE,_xll.ohTrigger(RecalcTrigger,Trigger3M)),NA())</f>
        <v>9.8821397544808717E-3</v>
      </c>
      <c r="M301" s="52">
        <f>IFERROR(_xll.qlIndexFixing(ONIndex3M,I301,TRUE,_xll.ohTrigger(RecalcTrigger,Trigger3M)),NA())</f>
        <v>9.6235874374261954E-3</v>
      </c>
      <c r="N301" s="52">
        <f>IFERROR(_xll.qlIndexFixing(Index6M,$H301,TRUE,_xll.ohTrigger(RecalcTrigger,Trigger6M)),NA())</f>
        <v>1.2308431367818189E-2</v>
      </c>
      <c r="O301" s="52">
        <f>IFERROR(_xll.qlIndexFixing(ONIndex6M,I301,TRUE,_xll.ohTrigger(RecalcTrigger,Trigger6M)),NA())</f>
        <v>1.1555803730232128E-2</v>
      </c>
      <c r="P301" s="52">
        <f>IFERROR(_xll.qlIndexFixing(Index1Y,$H301,TRUE,_xll.ohTrigger(RecalcTrigger,Trigger1Y)),NA())</f>
        <v>1.6872646163771588E-2</v>
      </c>
      <c r="Q301" s="52">
        <f>IFERROR(_xll.qlIndexFixing(ONIndex1Y,I301,TRUE,_xll.ohTrigger(RecalcTrigger,Trigger1Y)),NA())</f>
        <v>8.2575157679620759E-3</v>
      </c>
    </row>
    <row r="302" spans="2:17" x14ac:dyDescent="0.2">
      <c r="B302" s="46" t="s">
        <v>20</v>
      </c>
      <c r="D302" s="49">
        <f>_xll.qlCalendarAdvance(LocalCalendar,$D301,B302,"f",FALSE)</f>
        <v>43004</v>
      </c>
      <c r="E302" s="49">
        <f>_xll.qlInterestRateIndexValueDate(IndexON,D302)</f>
        <v>43004</v>
      </c>
      <c r="F302" s="52">
        <f>IFERROR(_xll.qlIndexFixing(IndexON,D302,TRUE,_xll.ohTrigger(RecalcTrigger,TriggerON)),NA())</f>
        <v>6.2873948324515538E-3</v>
      </c>
      <c r="H302" s="49">
        <f>_xll.qlCalendarAdvance(IborCalendar,$H301,B302,"f",FALSE)</f>
        <v>43000</v>
      </c>
      <c r="I302" s="49">
        <f>_xll.qlInterestRateIndexValueDate(Index1M,$H302)</f>
        <v>43004</v>
      </c>
      <c r="J302" s="52">
        <f>IFERROR(_xll.qlIndexFixing(Index1M,$H302,TRUE,_xll.ohTrigger(RecalcTrigger,Trigger1M)),NA())</f>
        <v>7.8006014186939865E-3</v>
      </c>
      <c r="K302" s="52">
        <f>IFERROR(_xll.qlIndexFixing(ONIndex1M,I302,TRUE,_xll.ohTrigger(RecalcTrigger,Trigger1M)),NA())</f>
        <v>7.7215531490359979E-3</v>
      </c>
      <c r="L302" s="52">
        <f>IFERROR(_xll.qlIndexFixing(Index3M,H302,TRUE,_xll.ohTrigger(RecalcTrigger,Trigger3M)),NA())</f>
        <v>9.8846858664783984E-3</v>
      </c>
      <c r="M302" s="52">
        <f>IFERROR(_xll.qlIndexFixing(ONIndex3M,I302,TRUE,_xll.ohTrigger(RecalcTrigger,Trigger3M)),NA())</f>
        <v>9.6282922024837347E-3</v>
      </c>
      <c r="N302" s="52">
        <f>IFERROR(_xll.qlIndexFixing(Index6M,$H302,TRUE,_xll.ohTrigger(RecalcTrigger,Trigger6M)),NA())</f>
        <v>1.2312194316836281E-2</v>
      </c>
      <c r="O302" s="52">
        <f>IFERROR(_xll.qlIndexFixing(ONIndex6M,I302,TRUE,_xll.ohTrigger(RecalcTrigger,Trigger6M)),NA())</f>
        <v>1.1584653075784601E-2</v>
      </c>
      <c r="P302" s="52">
        <f>IFERROR(_xll.qlIndexFixing(Index1Y,$H302,TRUE,_xll.ohTrigger(RecalcTrigger,Trigger1Y)),NA())</f>
        <v>1.6899628262063138E-2</v>
      </c>
      <c r="Q302" s="52">
        <f>IFERROR(_xll.qlIndexFixing(ONIndex1Y,I302,TRUE,_xll.ohTrigger(RecalcTrigger,Trigger1Y)),NA())</f>
        <v>8.2402955300864278E-3</v>
      </c>
    </row>
    <row r="303" spans="2:17" x14ac:dyDescent="0.2">
      <c r="B303" s="46" t="s">
        <v>20</v>
      </c>
      <c r="D303" s="49">
        <f>_xll.qlCalendarAdvance(LocalCalendar,$D302,B303,"f",FALSE)</f>
        <v>43005</v>
      </c>
      <c r="E303" s="49">
        <f>_xll.qlInterestRateIndexValueDate(IndexON,D303)</f>
        <v>43005</v>
      </c>
      <c r="F303" s="52">
        <f>IFERROR(_xll.qlIndexFixing(IndexON,D303,TRUE,_xll.ohTrigger(RecalcTrigger,TriggerON)),NA())</f>
        <v>6.2907156356839522E-3</v>
      </c>
      <c r="H303" s="49">
        <f>_xll.qlCalendarAdvance(IborCalendar,$H302,B303,"f",FALSE)</f>
        <v>43003</v>
      </c>
      <c r="I303" s="49">
        <f>_xll.qlInterestRateIndexValueDate(Index1M,$H303)</f>
        <v>43005</v>
      </c>
      <c r="J303" s="52">
        <f>IFERROR(_xll.qlIndexFixing(Index1M,$H303,TRUE,_xll.ohTrigger(RecalcTrigger,Trigger1M)),NA())</f>
        <v>7.8058571122010534E-3</v>
      </c>
      <c r="K303" s="52">
        <f>IFERROR(_xll.qlIndexFixing(ONIndex1M,I303,TRUE,_xll.ohTrigger(RecalcTrigger,Trigger1M)),NA())</f>
        <v>7.7268904613880807E-3</v>
      </c>
      <c r="L303" s="52">
        <f>IFERROR(_xll.qlIndexFixing(Index3M,H303,TRUE,_xll.ohTrigger(RecalcTrigger,Trigger3M)),NA())</f>
        <v>9.887238942532425E-3</v>
      </c>
      <c r="M303" s="52">
        <f>IFERROR(_xll.qlIndexFixing(ONIndex3M,I303,TRUE,_xll.ohTrigger(RecalcTrigger,Trigger3M)),NA())</f>
        <v>9.6330182681825249E-3</v>
      </c>
      <c r="N303" s="52">
        <f>IFERROR(_xll.qlIndexFixing(Index6M,$H303,TRUE,_xll.ohTrigger(RecalcTrigger,Trigger6M)),NA())</f>
        <v>1.2317438461389585E-2</v>
      </c>
      <c r="O303" s="52">
        <f>IFERROR(_xll.qlIndexFixing(ONIndex6M,I303,TRUE,_xll.ohTrigger(RecalcTrigger,Trigger6M)),NA())</f>
        <v>1.161282683942666E-2</v>
      </c>
      <c r="P303" s="52">
        <f>IFERROR(_xll.qlIndexFixing(Index1Y,$H303,TRUE,_xll.ohTrigger(RecalcTrigger,Trigger1Y)),NA())</f>
        <v>1.6926539512840316E-2</v>
      </c>
      <c r="Q303" s="52">
        <f>IFERROR(_xll.qlIndexFixing(ONIndex1Y,I303,TRUE,_xll.ohTrigger(RecalcTrigger,Trigger1Y)),NA())</f>
        <v>8.2357382018116709E-3</v>
      </c>
    </row>
    <row r="304" spans="2:17" x14ac:dyDescent="0.2">
      <c r="B304" s="46" t="s">
        <v>20</v>
      </c>
      <c r="D304" s="49">
        <f>_xll.qlCalendarAdvance(LocalCalendar,$D303,B304,"f",FALSE)</f>
        <v>43006</v>
      </c>
      <c r="E304" s="49">
        <f>_xll.qlInterestRateIndexValueDate(IndexON,D304)</f>
        <v>43006</v>
      </c>
      <c r="F304" s="52">
        <f>IFERROR(_xll.qlIndexFixing(IndexON,D304,TRUE,_xll.ohTrigger(RecalcTrigger,TriggerON)),NA())</f>
        <v>6.2939382322735327E-3</v>
      </c>
      <c r="H304" s="49">
        <f>_xll.qlCalendarAdvance(IborCalendar,$H303,B304,"f",FALSE)</f>
        <v>43004</v>
      </c>
      <c r="I304" s="49">
        <f>_xll.qlInterestRateIndexValueDate(Index1M,$H304)</f>
        <v>43006</v>
      </c>
      <c r="J304" s="52">
        <f>IFERROR(_xll.qlIndexFixing(Index1M,$H304,TRUE,_xll.ohTrigger(RecalcTrigger,Trigger1M)),NA())</f>
        <v>7.8164903201929925E-3</v>
      </c>
      <c r="K304" s="52">
        <f>IFERROR(_xll.qlIndexFixing(ONIndex1M,I304,TRUE,_xll.ohTrigger(RecalcTrigger,Trigger1M)),NA())</f>
        <v>7.7322219171449547E-3</v>
      </c>
      <c r="L304" s="52">
        <f>IFERROR(_xll.qlIndexFixing(Index3M,H304,TRUE,_xll.ohTrigger(RecalcTrigger,Trigger3M)),NA())</f>
        <v>9.8929358709049873E-3</v>
      </c>
      <c r="M304" s="52">
        <f>IFERROR(_xll.qlIndexFixing(ONIndex3M,I304,TRUE,_xll.ohTrigger(RecalcTrigger,Trigger3M)),NA())</f>
        <v>9.6377656346824381E-3</v>
      </c>
      <c r="N304" s="52">
        <f>IFERROR(_xll.qlIndexFixing(Index6M,$H304,TRUE,_xll.ohTrigger(RecalcTrigger,Trigger6M)),NA())</f>
        <v>1.2322582441198323E-2</v>
      </c>
      <c r="O304" s="52">
        <f>IFERROR(_xll.qlIndexFixing(ONIndex6M,I304,TRUE,_xll.ohTrigger(RecalcTrigger,Trigger6M)),NA())</f>
        <v>1.1640325021078368E-2</v>
      </c>
      <c r="P304" s="52">
        <f>IFERROR(_xll.qlIndexFixing(Index1Y,$H304,TRUE,_xll.ohTrigger(RecalcTrigger,Trigger1Y)),NA())</f>
        <v>1.695334521141862E-2</v>
      </c>
      <c r="Q304" s="52">
        <f>IFERROR(_xll.qlIndexFixing(ONIndex1Y,I304,TRUE,_xll.ohTrigger(RecalcTrigger,Trigger1Y)),NA())</f>
        <v>8.2438437828180611E-3</v>
      </c>
    </row>
    <row r="305" spans="2:17" x14ac:dyDescent="0.2">
      <c r="B305" s="46" t="s">
        <v>20</v>
      </c>
      <c r="D305" s="49">
        <f>_xll.qlCalendarAdvance(LocalCalendar,$D304,B305,"f",FALSE)</f>
        <v>43007</v>
      </c>
      <c r="E305" s="49">
        <f>_xll.qlInterestRateIndexValueDate(IndexON,D305)</f>
        <v>43007</v>
      </c>
      <c r="F305" s="52">
        <f>IFERROR(_xll.qlIndexFixing(IndexON,D305,TRUE,_xll.ohTrigger(RecalcTrigger,TriggerON)),NA())</f>
        <v>6.300166322290579E-3</v>
      </c>
      <c r="H305" s="49">
        <f>_xll.qlCalendarAdvance(IborCalendar,$H304,B305,"f",FALSE)</f>
        <v>43005</v>
      </c>
      <c r="I305" s="49">
        <f>_xll.qlInterestRateIndexValueDate(Index1M,$H305)</f>
        <v>43007</v>
      </c>
      <c r="J305" s="52">
        <f>IFERROR(_xll.qlIndexFixing(Index1M,$H305,TRUE,_xll.ohTrigger(RecalcTrigger,Trigger1M)),NA())</f>
        <v>7.8217286669943209E-3</v>
      </c>
      <c r="K305" s="52">
        <f>IFERROR(_xll.qlIndexFixing(ONIndex1M,I305,TRUE,_xll.ohTrigger(RecalcTrigger,Trigger1M)),NA())</f>
        <v>7.7430318412208265E-3</v>
      </c>
      <c r="L305" s="52">
        <f>IFERROR(_xll.qlIndexFixing(Index3M,H305,TRUE,_xll.ohTrigger(RecalcTrigger,Trigger3M)),NA())</f>
        <v>9.8986476059942808E-3</v>
      </c>
      <c r="M305" s="52">
        <f>IFERROR(_xll.qlIndexFixing(ONIndex3M,I305,TRUE,_xll.ohTrigger(RecalcTrigger,Trigger3M)),NA())</f>
        <v>9.647589902748166E-3</v>
      </c>
      <c r="N305" s="52">
        <f>IFERROR(_xll.qlIndexFixing(Index6M,$H305,TRUE,_xll.ohTrigger(RecalcTrigger,Trigger6M)),NA())</f>
        <v>1.2327629368914732E-2</v>
      </c>
      <c r="O305" s="52">
        <f>IFERROR(_xll.qlIndexFixing(ONIndex6M,I305,TRUE,_xll.ohTrigger(RecalcTrigger,Trigger6M)),NA())</f>
        <v>1.1693449246896748E-2</v>
      </c>
      <c r="P305" s="52">
        <f>IFERROR(_xll.qlIndexFixing(Index1Y,$H305,TRUE,_xll.ohTrigger(RecalcTrigger,Trigger1Y)),NA())</f>
        <v>1.6976883649876935E-2</v>
      </c>
      <c r="Q305" s="52">
        <f>IFERROR(_xll.qlIndexFixing(ONIndex1Y,I305,TRUE,_xll.ohTrigger(RecalcTrigger,Trigger1Y)),NA())</f>
        <v>8.3024561144462439E-3</v>
      </c>
    </row>
    <row r="306" spans="2:17" x14ac:dyDescent="0.2">
      <c r="B306" s="46" t="s">
        <v>20</v>
      </c>
      <c r="D306" s="49">
        <f>_xll.qlCalendarAdvance(LocalCalendar,$D305,B306,"f",FALSE)</f>
        <v>43010</v>
      </c>
      <c r="E306" s="49">
        <f>_xll.qlInterestRateIndexValueDate(IndexON,D306)</f>
        <v>43010</v>
      </c>
      <c r="F306" s="52">
        <f>IFERROR(_xll.qlIndexFixing(IndexON,D306,TRUE,_xll.ohTrigger(RecalcTrigger,TriggerON)),NA())</f>
        <v>6.3058465514043149E-3</v>
      </c>
      <c r="H306" s="49">
        <f>_xll.qlCalendarAdvance(IborCalendar,$H305,B306,"f",FALSE)</f>
        <v>43006</v>
      </c>
      <c r="I306" s="49">
        <f>_xll.qlInterestRateIndexValueDate(Index1M,$H306)</f>
        <v>43010</v>
      </c>
      <c r="J306" s="52">
        <f>IFERROR(_xll.qlIndexFixing(Index1M,$H306,TRUE,_xll.ohTrigger(RecalcTrigger,Trigger1M)),NA())</f>
        <v>7.8347290529980837E-3</v>
      </c>
      <c r="K306" s="52">
        <f>IFERROR(_xll.qlIndexFixing(ONIndex1M,I306,TRUE,_xll.ohTrigger(RecalcTrigger,Trigger1M)),NA())</f>
        <v>7.7534891745401069E-3</v>
      </c>
      <c r="L306" s="52">
        <f>IFERROR(_xll.qlIndexFixing(Index3M,H306,TRUE,_xll.ohTrigger(RecalcTrigger,Trigger3M)),NA())</f>
        <v>9.9190127627934045E-3</v>
      </c>
      <c r="M306" s="52">
        <f>IFERROR(_xll.qlIndexFixing(ONIndex3M,I306,TRUE,_xll.ohTrigger(RecalcTrigger,Trigger3M)),NA())</f>
        <v>9.6569681074942793E-3</v>
      </c>
      <c r="N306" s="52">
        <f>IFERROR(_xll.qlIndexFixing(Index6M,$H306,TRUE,_xll.ohTrigger(RecalcTrigger,Trigger6M)),NA())</f>
        <v>1.2345804617221321E-2</v>
      </c>
      <c r="O306" s="52">
        <f>IFERROR(_xll.qlIndexFixing(ONIndex6M,I306,TRUE,_xll.ohTrigger(RecalcTrigger,Trigger6M)),NA())</f>
        <v>1.1743561924904E-2</v>
      </c>
      <c r="P306" s="52">
        <f>IFERROR(_xll.qlIndexFixing(Index1Y,$H306,TRUE,_xll.ohTrigger(RecalcTrigger,Trigger1Y)),NA())</f>
        <v>1.705881826218748E-2</v>
      </c>
      <c r="Q306" s="52">
        <f>IFERROR(_xll.qlIndexFixing(ONIndex1Y,I306,TRUE,_xll.ohTrigger(RecalcTrigger,Trigger1Y)),NA())</f>
        <v>8.4028952355463815E-3</v>
      </c>
    </row>
    <row r="307" spans="2:17" x14ac:dyDescent="0.2">
      <c r="B307" s="46" t="s">
        <v>20</v>
      </c>
      <c r="D307" s="49">
        <f>_xll.qlCalendarAdvance(LocalCalendar,$D306,B307,"f",FALSE)</f>
        <v>43011</v>
      </c>
      <c r="E307" s="49">
        <f>_xll.qlInterestRateIndexValueDate(IndexON,D307)</f>
        <v>43011</v>
      </c>
      <c r="F307" s="52">
        <f>IFERROR(_xll.qlIndexFixing(IndexON,D307,TRUE,_xll.ohTrigger(RecalcTrigger,TriggerON)),NA())</f>
        <v>6.3085781143801256E-3</v>
      </c>
      <c r="H307" s="49">
        <f>_xll.qlCalendarAdvance(IborCalendar,$H306,B307,"f",FALSE)</f>
        <v>43007</v>
      </c>
      <c r="I307" s="49">
        <f>_xll.qlInterestRateIndexValueDate(Index1M,$H307)</f>
        <v>43011</v>
      </c>
      <c r="J307" s="52">
        <f>IFERROR(_xll.qlIndexFixing(Index1M,$H307,TRUE,_xll.ohTrigger(RecalcTrigger,Trigger1M)),NA())</f>
        <v>7.8399467826167739E-3</v>
      </c>
      <c r="K307" s="52">
        <f>IFERROR(_xll.qlIndexFixing(ONIndex1M,I307,TRUE,_xll.ohTrigger(RecalcTrigger,Trigger1M)),NA())</f>
        <v>7.758791347400873E-3</v>
      </c>
      <c r="L307" s="52">
        <f>IFERROR(_xll.qlIndexFixing(Index3M,H307,TRUE,_xll.ohTrigger(RecalcTrigger,Trigger3M)),NA())</f>
        <v>9.9247765318484817E-3</v>
      </c>
      <c r="M307" s="52">
        <f>IFERROR(_xll.qlIndexFixing(ONIndex3M,I307,TRUE,_xll.ohTrigger(RecalcTrigger,Trigger3M)),NA())</f>
        <v>9.6618219775201908E-3</v>
      </c>
      <c r="N307" s="52">
        <f>IFERROR(_xll.qlIndexFixing(Index6M,$H307,TRUE,_xll.ohTrigger(RecalcTrigger,Trigger6M)),NA())</f>
        <v>1.2348710815641487E-2</v>
      </c>
      <c r="O307" s="52">
        <f>IFERROR(_xll.qlIndexFixing(ONIndex6M,I307,TRUE,_xll.ohTrigger(RecalcTrigger,Trigger6M)),NA())</f>
        <v>1.1767682194365747E-2</v>
      </c>
      <c r="P307" s="52">
        <f>IFERROR(_xll.qlIndexFixing(Index1Y,$H307,TRUE,_xll.ohTrigger(RecalcTrigger,Trigger1Y)),NA())</f>
        <v>1.7084575502401275E-2</v>
      </c>
      <c r="Q307" s="52">
        <f>IFERROR(_xll.qlIndexFixing(ONIndex1Y,I307,TRUE,_xll.ohTrigger(RecalcTrigger,Trigger1Y)),NA())</f>
        <v>8.4743154019673028E-3</v>
      </c>
    </row>
    <row r="308" spans="2:17" x14ac:dyDescent="0.2">
      <c r="B308" s="46" t="s">
        <v>20</v>
      </c>
      <c r="D308" s="49">
        <f>_xll.qlCalendarAdvance(LocalCalendar,$D307,B308,"f",FALSE)</f>
        <v>43012</v>
      </c>
      <c r="E308" s="49">
        <f>_xll.qlInterestRateIndexValueDate(IndexON,D308)</f>
        <v>43012</v>
      </c>
      <c r="F308" s="52">
        <f>IFERROR(_xll.qlIndexFixing(IndexON,D308,TRUE,_xll.ohTrigger(RecalcTrigger,TriggerON)),NA())</f>
        <v>6.3112114706331823E-3</v>
      </c>
      <c r="H308" s="49">
        <f>_xll.qlCalendarAdvance(IborCalendar,$H307,B308,"f",FALSE)</f>
        <v>43010</v>
      </c>
      <c r="I308" s="49">
        <f>_xll.qlInterestRateIndexValueDate(Index1M,$H308)</f>
        <v>43012</v>
      </c>
      <c r="J308" s="52">
        <f>IFERROR(_xll.qlIndexFixing(Index1M,$H308,TRUE,_xll.ohTrigger(RecalcTrigger,Trigger1M)),NA())</f>
        <v>7.8505045635230367E-3</v>
      </c>
      <c r="K308" s="52">
        <f>IFERROR(_xll.qlIndexFixing(ONIndex1M,I308,TRUE,_xll.ohTrigger(RecalcTrigger,Trigger1M)),NA())</f>
        <v>7.7640876637463663E-3</v>
      </c>
      <c r="L308" s="52">
        <f>IFERROR(_xll.qlIndexFixing(Index3M,H308,TRUE,_xll.ohTrigger(RecalcTrigger,Trigger3M)),NA())</f>
        <v>9.9305503168246947E-3</v>
      </c>
      <c r="M308" s="52">
        <f>IFERROR(_xll.qlIndexFixing(ONIndex3M,I308,TRUE,_xll.ohTrigger(RecalcTrigger,Trigger3M)),NA())</f>
        <v>9.6666971481074171E-3</v>
      </c>
      <c r="N308" s="52">
        <f>IFERROR(_xll.qlIndexFixing(Index6M,$H308,TRUE,_xll.ohTrigger(RecalcTrigger,Trigger6M)),NA())</f>
        <v>1.2353345673418621E-2</v>
      </c>
      <c r="O308" s="52">
        <f>IFERROR(_xll.qlIndexFixing(ONIndex6M,I308,TRUE,_xll.ohTrigger(RecalcTrigger,Trigger6M)),NA())</f>
        <v>1.1791126881037783E-2</v>
      </c>
      <c r="P308" s="52">
        <f>IFERROR(_xll.qlIndexFixing(Index1Y,$H308,TRUE,_xll.ohTrigger(RecalcTrigger,Trigger1Y)),NA())</f>
        <v>1.7110018886911341E-2</v>
      </c>
      <c r="Q308" s="52">
        <f>IFERROR(_xll.qlIndexFixing(ONIndex1Y,I308,TRUE,_xll.ohTrigger(RecalcTrigger,Trigger1Y)),NA())</f>
        <v>8.5583985027692933E-3</v>
      </c>
    </row>
    <row r="309" spans="2:17" x14ac:dyDescent="0.2">
      <c r="B309" s="46" t="s">
        <v>20</v>
      </c>
      <c r="D309" s="49">
        <f>_xll.qlCalendarAdvance(LocalCalendar,$D308,B309,"f",FALSE)</f>
        <v>43013</v>
      </c>
      <c r="E309" s="49">
        <f>_xll.qlInterestRateIndexValueDate(IndexON,D309)</f>
        <v>43013</v>
      </c>
      <c r="F309" s="52">
        <f>IFERROR(_xll.qlIndexFixing(IndexON,D309,TRUE,_xll.ohTrigger(RecalcTrigger,TriggerON)),NA())</f>
        <v>6.3137466201634851E-3</v>
      </c>
      <c r="H309" s="49">
        <f>_xll.qlCalendarAdvance(IborCalendar,$H308,B309,"f",FALSE)</f>
        <v>43011</v>
      </c>
      <c r="I309" s="49">
        <f>_xll.qlInterestRateIndexValueDate(Index1M,$H309)</f>
        <v>43013</v>
      </c>
      <c r="J309" s="52">
        <f>IFERROR(_xll.qlIndexFixing(Index1M,$H309,TRUE,_xll.ohTrigger(RecalcTrigger,Trigger1M)),NA())</f>
        <v>7.8530357259271044E-3</v>
      </c>
      <c r="K309" s="52">
        <f>IFERROR(_xll.qlIndexFixing(ONIndex1M,I309,TRUE,_xll.ohTrigger(RecalcTrigger,Trigger1M)),NA())</f>
        <v>7.7693781234167147E-3</v>
      </c>
      <c r="L309" s="52">
        <f>IFERROR(_xll.qlIndexFixing(Index3M,H309,TRUE,_xll.ohTrigger(RecalcTrigger,Trigger3M)),NA())</f>
        <v>9.9363333072877147E-3</v>
      </c>
      <c r="M309" s="52">
        <f>IFERROR(_xll.qlIndexFixing(ONIndex3M,I309,TRUE,_xll.ohTrigger(RecalcTrigger,Trigger3M)),NA())</f>
        <v>9.6715936194957663E-3</v>
      </c>
      <c r="N309" s="52">
        <f>IFERROR(_xll.qlIndexFixing(Index6M,$H309,TRUE,_xll.ohTrigger(RecalcTrigger,Trigger6M)),NA())</f>
        <v>1.2357901945466186E-2</v>
      </c>
      <c r="O309" s="52">
        <f>IFERROR(_xll.qlIndexFixing(ONIndex6M,I309,TRUE,_xll.ohTrigger(RecalcTrigger,Trigger6M)),NA())</f>
        <v>1.1813895984600364E-2</v>
      </c>
      <c r="P309" s="52">
        <f>IFERROR(_xll.qlIndexFixing(Index1Y,$H309,TRUE,_xll.ohTrigger(RecalcTrigger,Trigger1Y)),NA())</f>
        <v>1.7135113686578003E-2</v>
      </c>
      <c r="Q309" s="52">
        <f>IFERROR(_xll.qlIndexFixing(ONIndex1Y,I309,TRUE,_xll.ohTrigger(RecalcTrigger,Trigger1Y)),NA())</f>
        <v>8.6551445468252552E-3</v>
      </c>
    </row>
    <row r="310" spans="2:17" x14ac:dyDescent="0.2">
      <c r="B310" s="46" t="s">
        <v>20</v>
      </c>
      <c r="D310" s="49">
        <f>_xll.qlCalendarAdvance(LocalCalendar,$D309,B310,"f",FALSE)</f>
        <v>43014</v>
      </c>
      <c r="E310" s="49">
        <f>_xll.qlInterestRateIndexValueDate(IndexON,D310)</f>
        <v>43014</v>
      </c>
      <c r="F310" s="52">
        <f>IFERROR(_xll.qlIndexFixing(IndexON,D310,TRUE,_xll.ohTrigger(RecalcTrigger,TriggerON)),NA())</f>
        <v>6.3197598674835653E-3</v>
      </c>
      <c r="H310" s="49">
        <f>_xll.qlCalendarAdvance(IborCalendar,$H309,B310,"f",FALSE)</f>
        <v>43012</v>
      </c>
      <c r="I310" s="49">
        <f>_xll.qlInterestRateIndexValueDate(Index1M,$H310)</f>
        <v>43014</v>
      </c>
      <c r="J310" s="52">
        <f>IFERROR(_xll.qlIndexFixing(Index1M,$H310,TRUE,_xll.ohTrigger(RecalcTrigger,Trigger1M)),NA())</f>
        <v>7.8555648225593858E-3</v>
      </c>
      <c r="K310" s="52">
        <f>IFERROR(_xll.qlIndexFixing(ONIndex1M,I310,TRUE,_xll.ohTrigger(RecalcTrigger,Trigger1M)),NA())</f>
        <v>7.7828273620395017E-3</v>
      </c>
      <c r="L310" s="52">
        <f>IFERROR(_xll.qlIndexFixing(Index3M,H310,TRUE,_xll.ohTrigger(RecalcTrigger,Trigger3M)),NA())</f>
        <v>9.9484103154697349E-3</v>
      </c>
      <c r="M310" s="52">
        <f>IFERROR(_xll.qlIndexFixing(ONIndex3M,I310,TRUE,_xll.ohTrigger(RecalcTrigger,Trigger3M)),NA())</f>
        <v>9.6843320531436738E-3</v>
      </c>
      <c r="N310" s="52">
        <f>IFERROR(_xll.qlIndexFixing(Index6M,$H310,TRUE,_xll.ohTrigger(RecalcTrigger,Trigger6M)),NA())</f>
        <v>1.2362382727723066E-2</v>
      </c>
      <c r="O310" s="52">
        <f>IFERROR(_xll.qlIndexFixing(ONIndex6M,I310,TRUE,_xll.ohTrigger(RecalcTrigger,Trigger6M)),NA())</f>
        <v>1.186802765706485E-2</v>
      </c>
      <c r="P310" s="52">
        <f>IFERROR(_xll.qlIndexFixing(Index1Y,$H310,TRUE,_xll.ohTrigger(RecalcTrigger,Trigger1Y)),NA())</f>
        <v>1.7164587507162918E-2</v>
      </c>
      <c r="Q310" s="52">
        <f>IFERROR(_xll.qlIndexFixing(ONIndex1Y,I310,TRUE,_xll.ohTrigger(RecalcTrigger,Trigger1Y)),NA())</f>
        <v>8.9606589742619036E-3</v>
      </c>
    </row>
    <row r="311" spans="2:17" x14ac:dyDescent="0.2">
      <c r="B311" s="46" t="s">
        <v>20</v>
      </c>
      <c r="D311" s="49">
        <f>_xll.qlCalendarAdvance(LocalCalendar,$D310,B311,"f",FALSE)</f>
        <v>43018</v>
      </c>
      <c r="E311" s="49">
        <f>_xll.qlInterestRateIndexValueDate(IndexON,D311)</f>
        <v>43018</v>
      </c>
      <c r="F311" s="52">
        <f>IFERROR(_xll.qlIndexFixing(IndexON,D311,TRUE,_xll.ohTrigger(RecalcTrigger,TriggerON)),NA())</f>
        <v>6.3249492667338814E-3</v>
      </c>
      <c r="H311" s="49">
        <f>_xll.qlCalendarAdvance(IborCalendar,$H310,B311,"f",FALSE)</f>
        <v>43013</v>
      </c>
      <c r="I311" s="49">
        <f>_xll.qlInterestRateIndexValueDate(Index1M,$H311)</f>
        <v>43018</v>
      </c>
      <c r="J311" s="52">
        <f>IFERROR(_xll.qlIndexFixing(Index1M,$H311,TRUE,_xll.ohTrigger(RecalcTrigger,Trigger1M)),NA())</f>
        <v>7.8842722815994533E-3</v>
      </c>
      <c r="K311" s="52">
        <f>IFERROR(_xll.qlIndexFixing(ONIndex1M,I311,TRUE,_xll.ohTrigger(RecalcTrigger,Trigger1M)),NA())</f>
        <v>7.7957425732400054E-3</v>
      </c>
      <c r="L311" s="52">
        <f>IFERROR(_xll.qlIndexFixing(Index3M,H311,TRUE,_xll.ohTrigger(RecalcTrigger,Trigger3M)),NA())</f>
        <v>9.9653579764045503E-3</v>
      </c>
      <c r="M311" s="52">
        <f>IFERROR(_xll.qlIndexFixing(ONIndex3M,I311,TRUE,_xll.ohTrigger(RecalcTrigger,Trigger3M)),NA())</f>
        <v>9.6963954870954439E-3</v>
      </c>
      <c r="N311" s="52">
        <f>IFERROR(_xll.qlIndexFixing(Index6M,$H311,TRUE,_xll.ohTrigger(RecalcTrigger,Trigger6M)),NA())</f>
        <v>1.2379612878844762E-2</v>
      </c>
      <c r="O311" s="52">
        <f>IFERROR(_xll.qlIndexFixing(ONIndex6M,I311,TRUE,_xll.ohTrigger(RecalcTrigger,Trigger6M)),NA())</f>
        <v>1.1917607753453296E-2</v>
      </c>
      <c r="P311" s="52">
        <f>IFERROR(_xll.qlIndexFixing(Index1Y,$H311,TRUE,_xll.ohTrigger(RecalcTrigger,Trigger1Y)),NA())</f>
        <v>1.725414318059286E-2</v>
      </c>
      <c r="Q311" s="52">
        <f>IFERROR(_xll.qlIndexFixing(ONIndex1Y,I311,TRUE,_xll.ohTrigger(RecalcTrigger,Trigger1Y)),NA())</f>
        <v>9.3288193195117941E-3</v>
      </c>
    </row>
    <row r="312" spans="2:17" x14ac:dyDescent="0.2">
      <c r="B312" s="46" t="s">
        <v>20</v>
      </c>
      <c r="D312" s="49">
        <f>_xll.qlCalendarAdvance(LocalCalendar,$D311,B312,"f",FALSE)</f>
        <v>43019</v>
      </c>
      <c r="E312" s="49">
        <f>_xll.qlInterestRateIndexValueDate(IndexON,D312)</f>
        <v>43019</v>
      </c>
      <c r="F312" s="52">
        <f>IFERROR(_xll.qlIndexFixing(IndexON,D312,TRUE,_xll.ohTrigger(RecalcTrigger,TriggerON)),NA())</f>
        <v>6.3268951758477243E-3</v>
      </c>
      <c r="H312" s="49">
        <f>_xll.qlCalendarAdvance(IborCalendar,$H311,B312,"f",FALSE)</f>
        <v>43014</v>
      </c>
      <c r="I312" s="49">
        <f>_xll.qlInterestRateIndexValueDate(Index1M,$H312)</f>
        <v>43018</v>
      </c>
      <c r="J312" s="52">
        <f>IFERROR(_xll.qlIndexFixing(Index1M,$H312,TRUE,_xll.ohTrigger(RecalcTrigger,Trigger1M)),NA())</f>
        <v>7.8842722815994533E-3</v>
      </c>
      <c r="K312" s="52">
        <f>IFERROR(_xll.qlIndexFixing(ONIndex1M,I312,TRUE,_xll.ohTrigger(RecalcTrigger,Trigger1M)),NA())</f>
        <v>7.7957425732400054E-3</v>
      </c>
      <c r="L312" s="52">
        <f>IFERROR(_xll.qlIndexFixing(Index3M,H312,TRUE,_xll.ohTrigger(RecalcTrigger,Trigger3M)),NA())</f>
        <v>9.9653579764045503E-3</v>
      </c>
      <c r="M312" s="52">
        <f>IFERROR(_xll.qlIndexFixing(ONIndex3M,I312,TRUE,_xll.ohTrigger(RecalcTrigger,Trigger3M)),NA())</f>
        <v>9.6963954870954439E-3</v>
      </c>
      <c r="N312" s="52">
        <f>IFERROR(_xll.qlIndexFixing(Index6M,$H312,TRUE,_xll.ohTrigger(RecalcTrigger,Trigger6M)),NA())</f>
        <v>1.2379612878844762E-2</v>
      </c>
      <c r="O312" s="52">
        <f>IFERROR(_xll.qlIndexFixing(ONIndex6M,I312,TRUE,_xll.ohTrigger(RecalcTrigger,Trigger6M)),NA())</f>
        <v>1.1917607753453296E-2</v>
      </c>
      <c r="P312" s="52">
        <f>IFERROR(_xll.qlIndexFixing(Index1Y,$H312,TRUE,_xll.ohTrigger(RecalcTrigger,Trigger1Y)),NA())</f>
        <v>1.725414318059286E-2</v>
      </c>
      <c r="Q312" s="52">
        <f>IFERROR(_xll.qlIndexFixing(ONIndex1Y,I312,TRUE,_xll.ohTrigger(RecalcTrigger,Trigger1Y)),NA())</f>
        <v>9.3288193195117941E-3</v>
      </c>
    </row>
    <row r="313" spans="2:17" x14ac:dyDescent="0.2">
      <c r="B313" s="46" t="s">
        <v>20</v>
      </c>
      <c r="D313" s="49">
        <f>_xll.qlCalendarAdvance(LocalCalendar,$D312,B313,"f",FALSE)</f>
        <v>43020</v>
      </c>
      <c r="E313" s="49">
        <f>_xll.qlInterestRateIndexValueDate(IndexON,D313)</f>
        <v>43020</v>
      </c>
      <c r="F313" s="52">
        <f>IFERROR(_xll.qlIndexFixing(IndexON,D313,TRUE,_xll.ohTrigger(RecalcTrigger,TriggerON)),NA())</f>
        <v>6.3287428782388133E-3</v>
      </c>
      <c r="H313" s="49">
        <f>_xll.qlCalendarAdvance(IborCalendar,$H312,B313,"f",FALSE)</f>
        <v>43017</v>
      </c>
      <c r="I313" s="49">
        <f>_xll.qlInterestRateIndexValueDate(Index1M,$H313)</f>
        <v>43019</v>
      </c>
      <c r="J313" s="52">
        <f>IFERROR(_xll.qlIndexFixing(Index1M,$H313,TRUE,_xll.ohTrigger(RecalcTrigger,Trigger1M)),NA())</f>
        <v>7.886784212977364E-3</v>
      </c>
      <c r="K313" s="52">
        <f>IFERROR(_xll.qlIndexFixing(ONIndex1M,I313,TRUE,_xll.ohTrigger(RecalcTrigger,Trigger1M)),NA())</f>
        <v>7.8009978934989732E-3</v>
      </c>
      <c r="L313" s="52">
        <f>IFERROR(_xll.qlIndexFixing(Index3M,H313,TRUE,_xll.ohTrigger(RecalcTrigger,Trigger3M)),NA())</f>
        <v>9.9711791804207636E-3</v>
      </c>
      <c r="M313" s="52">
        <f>IFERROR(_xll.qlIndexFixing(ONIndex3M,I313,TRUE,_xll.ohTrigger(RecalcTrigger,Trigger3M)),NA())</f>
        <v>9.7014197626510423E-3</v>
      </c>
      <c r="N313" s="52">
        <f>IFERROR(_xll.qlIndexFixing(Index6M,$H313,TRUE,_xll.ohTrigger(RecalcTrigger,Trigger6M)),NA())</f>
        <v>1.2383762652451264E-2</v>
      </c>
      <c r="O313" s="52">
        <f>IFERROR(_xll.qlIndexFixing(ONIndex6M,I313,TRUE,_xll.ohTrigger(RecalcTrigger,Trigger6M)),NA())</f>
        <v>1.1936323356600553E-2</v>
      </c>
      <c r="P313" s="52">
        <f>IFERROR(_xll.qlIndexFixing(Index1Y,$H313,TRUE,_xll.ohTrigger(RecalcTrigger,Trigger1Y)),NA())</f>
        <v>1.7276416993439601E-2</v>
      </c>
      <c r="Q313" s="52">
        <f>IFERROR(_xll.qlIndexFixing(ONIndex1Y,I313,TRUE,_xll.ohTrigger(RecalcTrigger,Trigger1Y)),NA())</f>
        <v>9.501543284082814E-3</v>
      </c>
    </row>
    <row r="314" spans="2:17" x14ac:dyDescent="0.2">
      <c r="B314" s="46" t="s">
        <v>20</v>
      </c>
      <c r="D314" s="49">
        <f>_xll.qlCalendarAdvance(LocalCalendar,$D313,B314,"f",FALSE)</f>
        <v>43021</v>
      </c>
      <c r="E314" s="49">
        <f>_xll.qlInterestRateIndexValueDate(IndexON,D314)</f>
        <v>43021</v>
      </c>
      <c r="F314" s="52">
        <f>IFERROR(_xll.qlIndexFixing(IndexON,D314,TRUE,_xll.ohTrigger(RecalcTrigger,TriggerON)),NA())</f>
        <v>6.3322223045592096E-3</v>
      </c>
      <c r="H314" s="49">
        <f>_xll.qlCalendarAdvance(IborCalendar,$H313,B314,"f",FALSE)</f>
        <v>43018</v>
      </c>
      <c r="I314" s="49">
        <f>_xll.qlInterestRateIndexValueDate(Index1M,$H314)</f>
        <v>43020</v>
      </c>
      <c r="J314" s="52">
        <f>IFERROR(_xll.qlIndexFixing(Index1M,$H314,TRUE,_xll.ohTrigger(RecalcTrigger,Trigger1M)),NA())</f>
        <v>7.8892940788896637E-3</v>
      </c>
      <c r="K314" s="52">
        <f>IFERROR(_xll.qlIndexFixing(ONIndex1M,I314,TRUE,_xll.ohTrigger(RecalcTrigger,Trigger1M)),NA())</f>
        <v>7.8062473571627322E-3</v>
      </c>
      <c r="L314" s="52">
        <f>IFERROR(_xll.qlIndexFixing(Index3M,H314,TRUE,_xll.ohTrigger(RecalcTrigger,Trigger3M)),NA())</f>
        <v>9.9770039167566289E-3</v>
      </c>
      <c r="M314" s="52">
        <f>IFERROR(_xll.qlIndexFixing(ONIndex3M,I314,TRUE,_xll.ohTrigger(RecalcTrigger,Trigger3M)),NA())</f>
        <v>9.7064653390876998E-3</v>
      </c>
      <c r="N314" s="52">
        <f>IFERROR(_xll.qlIndexFixing(Index6M,$H314,TRUE,_xll.ohTrigger(RecalcTrigger,Trigger6M)),NA())</f>
        <v>1.2387855512622921E-2</v>
      </c>
      <c r="O314" s="52">
        <f>IFERROR(_xll.qlIndexFixing(ONIndex6M,I314,TRUE,_xll.ohTrigger(RecalcTrigger,Trigger6M)),NA())</f>
        <v>1.1954363375918931E-2</v>
      </c>
      <c r="P314" s="52">
        <f>IFERROR(_xll.qlIndexFixing(Index1Y,$H314,TRUE,_xll.ohTrigger(RecalcTrigger,Trigger1Y)),NA())</f>
        <v>1.7298099037717292E-2</v>
      </c>
      <c r="Q314" s="52">
        <f>IFERROR(_xll.qlIndexFixing(ONIndex1Y,I314,TRUE,_xll.ohTrigger(RecalcTrigger,Trigger1Y)),NA())</f>
        <v>9.6869302914281974E-3</v>
      </c>
    </row>
    <row r="315" spans="2:17" x14ac:dyDescent="0.2">
      <c r="B315" s="46" t="s">
        <v>20</v>
      </c>
      <c r="D315" s="49">
        <f>_xll.qlCalendarAdvance(LocalCalendar,$D314,B315,"f",FALSE)</f>
        <v>43024</v>
      </c>
      <c r="E315" s="49">
        <f>_xll.qlInterestRateIndexValueDate(IndexON,D315)</f>
        <v>43024</v>
      </c>
      <c r="F315" s="52">
        <f>IFERROR(_xll.qlIndexFixing(IndexON,D315,TRUE,_xll.ohTrigger(RecalcTrigger,TriggerON)),NA())</f>
        <v>6.3351516202558855E-3</v>
      </c>
      <c r="H315" s="49">
        <f>_xll.qlCalendarAdvance(IborCalendar,$H314,B315,"f",FALSE)</f>
        <v>43019</v>
      </c>
      <c r="I315" s="49">
        <f>_xll.qlInterestRateIndexValueDate(Index1M,$H315)</f>
        <v>43021</v>
      </c>
      <c r="J315" s="52">
        <f>IFERROR(_xll.qlIndexFixing(Index1M,$H315,TRUE,_xll.ohTrigger(RecalcTrigger,Trigger1M)),NA())</f>
        <v>7.8918018794036093E-3</v>
      </c>
      <c r="K315" s="52">
        <f>IFERROR(_xll.qlIndexFixing(ONIndex1M,I315,TRUE,_xll.ohTrigger(RecalcTrigger,Trigger1M)),NA())</f>
        <v>7.8168964892721959E-3</v>
      </c>
      <c r="L315" s="52">
        <f>IFERROR(_xll.qlIndexFixing(Index3M,H315,TRUE,_xll.ohTrigger(RecalcTrigger,Trigger3M)),NA())</f>
        <v>9.9921556798851473E-3</v>
      </c>
      <c r="M315" s="52">
        <f>IFERROR(_xll.qlIndexFixing(ONIndex3M,I315,TRUE,_xll.ohTrigger(RecalcTrigger,Trigger3M)),NA())</f>
        <v>9.7168897543653543E-3</v>
      </c>
      <c r="N315" s="52">
        <f>IFERROR(_xll.qlIndexFixing(Index6M,$H315,TRUE,_xll.ohTrigger(RecalcTrigger,Trigger6M)),NA())</f>
        <v>1.2391894555531845E-2</v>
      </c>
      <c r="O315" s="52">
        <f>IFERROR(_xll.qlIndexFixing(ONIndex6M,I315,TRUE,_xll.ohTrigger(RecalcTrigger,Trigger6M)),NA())</f>
        <v>1.1988590685279021E-2</v>
      </c>
      <c r="P315" s="52">
        <f>IFERROR(_xll.qlIndexFixing(Index1Y,$H315,TRUE,_xll.ohTrigger(RecalcTrigger,Trigger1Y)),NA())</f>
        <v>1.7320048491246843E-2</v>
      </c>
      <c r="Q315" s="52">
        <f>IFERROR(_xll.qlIndexFixing(ONIndex1Y,I315,TRUE,_xll.ohTrigger(RecalcTrigger,Trigger1Y)),NA())</f>
        <v>1.0100197864444382E-2</v>
      </c>
    </row>
    <row r="316" spans="2:17" x14ac:dyDescent="0.2">
      <c r="B316" s="46" t="s">
        <v>20</v>
      </c>
      <c r="D316" s="49">
        <f>_xll.qlCalendarAdvance(LocalCalendar,$D315,B316,"f",FALSE)</f>
        <v>43025</v>
      </c>
      <c r="E316" s="49">
        <f>_xll.qlInterestRateIndexValueDate(IndexON,D316)</f>
        <v>43025</v>
      </c>
      <c r="F316" s="52">
        <f>IFERROR(_xll.qlIndexFixing(IndexON,D316,TRUE,_xll.ohTrigger(RecalcTrigger,TriggerON)),NA())</f>
        <v>6.3365082889532687E-3</v>
      </c>
      <c r="H316" s="49">
        <f>_xll.qlCalendarAdvance(IborCalendar,$H315,B316,"f",FALSE)</f>
        <v>43020</v>
      </c>
      <c r="I316" s="49">
        <f>_xll.qlInterestRateIndexValueDate(Index1M,$H316)</f>
        <v>43024</v>
      </c>
      <c r="J316" s="52">
        <f>IFERROR(_xll.qlIndexFixing(Index1M,$H316,TRUE,_xll.ohTrigger(RecalcTrigger,Trigger1M)),NA())</f>
        <v>7.9072441733916577E-3</v>
      </c>
      <c r="K316" s="52">
        <f>IFERROR(_xll.qlIndexFixing(ONIndex1M,I316,TRUE,_xll.ohTrigger(RecalcTrigger,Trigger1M)),NA())</f>
        <v>7.8271866458656802E-3</v>
      </c>
      <c r="L316" s="52">
        <f>IFERROR(_xll.qlIndexFixing(Index3M,H316,TRUE,_xll.ohTrigger(RecalcTrigger,Trigger3M)),NA())</f>
        <v>1.0000321975788987E-2</v>
      </c>
      <c r="M316" s="52">
        <f>IFERROR(_xll.qlIndexFixing(ONIndex3M,I316,TRUE,_xll.ohTrigger(RecalcTrigger,Trigger3M)),NA())</f>
        <v>9.7268606515665823E-3</v>
      </c>
      <c r="N316" s="52">
        <f>IFERROR(_xll.qlIndexFixing(Index6M,$H316,TRUE,_xll.ohTrigger(RecalcTrigger,Trigger6M)),NA())</f>
        <v>1.2403719742839882E-2</v>
      </c>
      <c r="O316" s="52">
        <f>IFERROR(_xll.qlIndexFixing(ONIndex6M,I316,TRUE,_xll.ohTrigger(RecalcTrigger,Trigger6M)),NA())</f>
        <v>1.2019767612985177E-2</v>
      </c>
      <c r="P316" s="52">
        <f>IFERROR(_xll.qlIndexFixing(Index1Y,$H316,TRUE,_xll.ohTrigger(RecalcTrigger,Trigger1Y)),NA())</f>
        <v>1.7378214504315197E-2</v>
      </c>
      <c r="Q316" s="52">
        <f>IFERROR(_xll.qlIndexFixing(ONIndex1Y,I316,TRUE,_xll.ohTrigger(RecalcTrigger,Trigger1Y)),NA())</f>
        <v>1.0555109159664511E-2</v>
      </c>
    </row>
    <row r="317" spans="2:17" x14ac:dyDescent="0.2">
      <c r="B317" s="46" t="s">
        <v>20</v>
      </c>
      <c r="D317" s="49">
        <f>_xll.qlCalendarAdvance(LocalCalendar,$D316,B317,"f",FALSE)</f>
        <v>43026</v>
      </c>
      <c r="E317" s="49">
        <f>_xll.qlInterestRateIndexValueDate(IndexON,D317)</f>
        <v>43026</v>
      </c>
      <c r="F317" s="52">
        <f>IFERROR(_xll.qlIndexFixing(IndexON,D317,TRUE,_xll.ohTrigger(RecalcTrigger,TriggerON)),NA())</f>
        <v>6.3377667508479618E-3</v>
      </c>
      <c r="H317" s="49">
        <f>_xll.qlCalendarAdvance(IborCalendar,$H316,B317,"f",FALSE)</f>
        <v>43021</v>
      </c>
      <c r="I317" s="49">
        <f>_xll.qlInterestRateIndexValueDate(Index1M,$H317)</f>
        <v>43025</v>
      </c>
      <c r="J317" s="52">
        <f>IFERROR(_xll.qlIndexFixing(Index1M,$H317,TRUE,_xll.ohTrigger(RecalcTrigger,Trigger1M)),NA())</f>
        <v>7.9123798882308628E-3</v>
      </c>
      <c r="K317" s="52">
        <f>IFERROR(_xll.qlIndexFixing(ONIndex1M,I317,TRUE,_xll.ohTrigger(RecalcTrigger,Trigger1M)),NA())</f>
        <v>7.8324068265533953E-3</v>
      </c>
      <c r="L317" s="52">
        <f>IFERROR(_xll.qlIndexFixing(Index3M,H317,TRUE,_xll.ohTrigger(RecalcTrigger,Trigger3M)),NA())</f>
        <v>1.0006152216551333E-2</v>
      </c>
      <c r="M317" s="52">
        <f>IFERROR(_xll.qlIndexFixing(ONIndex3M,I317,TRUE,_xll.ohTrigger(RecalcTrigger,Trigger3M)),NA())</f>
        <v>9.7320127315292382E-3</v>
      </c>
      <c r="N317" s="52">
        <f>IFERROR(_xll.qlIndexFixing(Index6M,$H317,TRUE,_xll.ohTrigger(RecalcTrigger,Trigger6M)),NA())</f>
        <v>1.2407574478997846E-2</v>
      </c>
      <c r="O317" s="52">
        <f>IFERROR(_xll.qlIndexFixing(ONIndex6M,I317,TRUE,_xll.ohTrigger(RecalcTrigger,Trigger6M)),NA())</f>
        <v>1.2034429711720307E-2</v>
      </c>
      <c r="P317" s="52">
        <f>IFERROR(_xll.qlIndexFixing(Index1Y,$H317,TRUE,_xll.ohTrigger(RecalcTrigger,Trigger1Y)),NA())</f>
        <v>1.7396416423943937E-2</v>
      </c>
      <c r="Q317" s="52">
        <f>IFERROR(_xll.qlIndexFixing(ONIndex1Y,I317,TRUE,_xll.ohTrigger(RecalcTrigger,Trigger1Y)),NA())</f>
        <v>1.0803811700945687E-2</v>
      </c>
    </row>
    <row r="318" spans="2:17" x14ac:dyDescent="0.2">
      <c r="B318" s="46" t="s">
        <v>20</v>
      </c>
      <c r="D318" s="49">
        <f>_xll.qlCalendarAdvance(LocalCalendar,$D317,B318,"f",FALSE)</f>
        <v>43027</v>
      </c>
      <c r="E318" s="49">
        <f>_xll.qlInterestRateIndexValueDate(IndexON,D318)</f>
        <v>43027</v>
      </c>
      <c r="F318" s="52">
        <f>IFERROR(_xll.qlIndexFixing(IndexON,D318,TRUE,_xll.ohTrigger(RecalcTrigger,TriggerON)),NA())</f>
        <v>6.338927006019901E-3</v>
      </c>
      <c r="H318" s="49">
        <f>_xll.qlCalendarAdvance(IborCalendar,$H317,B318,"f",FALSE)</f>
        <v>43024</v>
      </c>
      <c r="I318" s="49">
        <f>_xll.qlInterestRateIndexValueDate(Index1M,$H318)</f>
        <v>43026</v>
      </c>
      <c r="J318" s="52">
        <f>IFERROR(_xll.qlIndexFixing(Index1M,$H318,TRUE,_xll.ohTrigger(RecalcTrigger,Trigger1M)),NA())</f>
        <v>7.9227768044276559E-3</v>
      </c>
      <c r="K318" s="52">
        <f>IFERROR(_xll.qlIndexFixing(ONIndex1M,I318,TRUE,_xll.ohTrigger(RecalcTrigger,Trigger1M)),NA())</f>
        <v>7.8376211507258375E-3</v>
      </c>
      <c r="L318" s="52">
        <f>IFERROR(_xll.qlIndexFixing(Index3M,H318,TRUE,_xll.ohTrigger(RecalcTrigger,Trigger3M)),NA())</f>
        <v>1.0011981126731078E-2</v>
      </c>
      <c r="M318" s="52">
        <f>IFERROR(_xll.qlIndexFixing(ONIndex3M,I318,TRUE,_xll.ohTrigger(RecalcTrigger,Trigger3M)),NA())</f>
        <v>9.7371861121331449E-3</v>
      </c>
      <c r="N318" s="52">
        <f>IFERROR(_xll.qlIndexFixing(Index6M,$H318,TRUE,_xll.ohTrigger(RecalcTrigger,Trigger6M)),NA())</f>
        <v>1.2411390879181854E-2</v>
      </c>
      <c r="O318" s="52">
        <f>IFERROR(_xll.qlIndexFixing(ONIndex6M,I318,TRUE,_xll.ohTrigger(RecalcTrigger,Trigger6M)),NA())</f>
        <v>1.2048416226226877E-2</v>
      </c>
      <c r="P318" s="52">
        <f>IFERROR(_xll.qlIndexFixing(Index1Y,$H318,TRUE,_xll.ohTrigger(RecalcTrigger,Trigger1Y)),NA())</f>
        <v>1.741381805308127E-2</v>
      </c>
      <c r="Q318" s="52">
        <f>IFERROR(_xll.qlIndexFixing(ONIndex1Y,I318,TRUE,_xll.ohTrigger(RecalcTrigger,Trigger1Y)),NA())</f>
        <v>1.106517742241131E-2</v>
      </c>
    </row>
    <row r="319" spans="2:17" x14ac:dyDescent="0.2">
      <c r="B319" s="46" t="s">
        <v>20</v>
      </c>
      <c r="D319" s="49">
        <f>_xll.qlCalendarAdvance(LocalCalendar,$D318,B319,"f",FALSE)</f>
        <v>43028</v>
      </c>
      <c r="E319" s="49">
        <f>_xll.qlInterestRateIndexValueDate(IndexON,D319)</f>
        <v>43028</v>
      </c>
      <c r="F319" s="52">
        <f>IFERROR(_xll.qlIndexFixing(IndexON,D319,TRUE,_xll.ohTrigger(RecalcTrigger,TriggerON)),NA())</f>
        <v>6.3410318479473204E-3</v>
      </c>
      <c r="H319" s="49">
        <f>_xll.qlCalendarAdvance(IborCalendar,$H318,B319,"f",FALSE)</f>
        <v>43025</v>
      </c>
      <c r="I319" s="49">
        <f>_xll.qlInterestRateIndexValueDate(Index1M,$H319)</f>
        <v>43027</v>
      </c>
      <c r="J319" s="52">
        <f>IFERROR(_xll.qlIndexFixing(Index1M,$H319,TRUE,_xll.ohTrigger(RecalcTrigger,Trigger1M)),NA())</f>
        <v>7.9252653763078884E-3</v>
      </c>
      <c r="K319" s="52">
        <f>IFERROR(_xll.qlIndexFixing(ONIndex1M,I319,TRUE,_xll.ohTrigger(RecalcTrigger,Trigger1M)),NA())</f>
        <v>7.8428296181431989E-3</v>
      </c>
      <c r="L319" s="52">
        <f>IFERROR(_xll.qlIndexFixing(Index3M,H319,TRUE,_xll.ohTrigger(RecalcTrigger,Trigger3M)),NA())</f>
        <v>1.0017807895827862E-2</v>
      </c>
      <c r="M319" s="52">
        <f>IFERROR(_xll.qlIndexFixing(ONIndex3M,I319,TRUE,_xll.ohTrigger(RecalcTrigger,Trigger3M)),NA())</f>
        <v>9.7423807935381745E-3</v>
      </c>
      <c r="N319" s="52">
        <f>IFERROR(_xll.qlIndexFixing(Index6M,$H319,TRUE,_xll.ohTrigger(RecalcTrigger,Trigger6M)),NA())</f>
        <v>1.2415172039730915E-2</v>
      </c>
      <c r="O319" s="52">
        <f>IFERROR(_xll.qlIndexFixing(ONIndex6M,I319,TRUE,_xll.ohTrigger(RecalcTrigger,Trigger6M)),NA())</f>
        <v>1.2061727156185142E-2</v>
      </c>
      <c r="P319" s="52">
        <f>IFERROR(_xll.qlIndexFixing(Index1Y,$H319,TRUE,_xll.ohTrigger(RecalcTrigger,Trigger1Y)),NA())</f>
        <v>1.7430384634647782E-2</v>
      </c>
      <c r="Q319" s="52">
        <f>IFERROR(_xll.qlIndexFixing(ONIndex1Y,I319,TRUE,_xll.ohTrigger(RecalcTrigger,Trigger1Y)),NA())</f>
        <v>1.1339206351639319E-2</v>
      </c>
    </row>
    <row r="320" spans="2:17" x14ac:dyDescent="0.2">
      <c r="B320" s="46" t="s">
        <v>20</v>
      </c>
      <c r="D320" s="49">
        <f>_xll.qlCalendarAdvance(LocalCalendar,$D319,B320,"f",FALSE)</f>
        <v>43031</v>
      </c>
      <c r="E320" s="49">
        <f>_xll.qlInterestRateIndexValueDate(IndexON,D320)</f>
        <v>43031</v>
      </c>
      <c r="F320" s="52">
        <f>IFERROR(_xll.qlIndexFixing(IndexON,D320,TRUE,_xll.ohTrigger(RecalcTrigger,TriggerON)),NA())</f>
        <v>6.3426129363008954E-3</v>
      </c>
      <c r="H320" s="49">
        <f>_xll.qlCalendarAdvance(IborCalendar,$H319,B320,"f",FALSE)</f>
        <v>43026</v>
      </c>
      <c r="I320" s="49">
        <f>_xll.qlInterestRateIndexValueDate(Index1M,$H320)</f>
        <v>43028</v>
      </c>
      <c r="J320" s="52">
        <f>IFERROR(_xll.qlIndexFixing(Index1M,$H320,TRUE,_xll.ohTrigger(RecalcTrigger,Trigger1M)),NA())</f>
        <v>7.927751883180064E-3</v>
      </c>
      <c r="K320" s="52">
        <f>IFERROR(_xll.qlIndexFixing(ONIndex1M,I320,TRUE,_xll.ohTrigger(RecalcTrigger,Trigger1M)),NA())</f>
        <v>7.8533983469153412E-3</v>
      </c>
      <c r="L320" s="52">
        <f>IFERROR(_xll.qlIndexFixing(Index3M,H320,TRUE,_xll.ohTrigger(RecalcTrigger,Trigger3M)),NA())</f>
        <v>1.0029737158660642E-2</v>
      </c>
      <c r="M320" s="52">
        <f>IFERROR(_xll.qlIndexFixing(ONIndex3M,I320,TRUE,_xll.ohTrigger(RecalcTrigger,Trigger3M)),NA())</f>
        <v>9.753105377425797E-3</v>
      </c>
      <c r="N320" s="52">
        <f>IFERROR(_xll.qlIndexFixing(Index6M,$H320,TRUE,_xll.ohTrigger(RecalcTrigger,Trigger6M)),NA())</f>
        <v>1.2418921057009074E-2</v>
      </c>
      <c r="O320" s="52">
        <f>IFERROR(_xll.qlIndexFixing(ONIndex6M,I320,TRUE,_xll.ohTrigger(RecalcTrigger,Trigger6M)),NA())</f>
        <v>1.2086502832442392E-2</v>
      </c>
      <c r="P320" s="52">
        <f>IFERROR(_xll.qlIndexFixing(Index1Y,$H320,TRUE,_xll.ohTrigger(RecalcTrigger,Trigger1Y)),NA())</f>
        <v>1.7444806513548013E-2</v>
      </c>
      <c r="Q320" s="52">
        <f>IFERROR(_xll.qlIndexFixing(ONIndex1Y,I320,TRUE,_xll.ohTrigger(RecalcTrigger,Trigger1Y)),NA())</f>
        <v>1.192987027975434E-2</v>
      </c>
    </row>
    <row r="321" spans="2:17" x14ac:dyDescent="0.2">
      <c r="B321" s="46" t="s">
        <v>20</v>
      </c>
      <c r="D321" s="49">
        <f>_xll.qlCalendarAdvance(LocalCalendar,$D320,B321,"f",FALSE)</f>
        <v>43032</v>
      </c>
      <c r="E321" s="49">
        <f>_xll.qlInterestRateIndexValueDate(IndexON,D321)</f>
        <v>43032</v>
      </c>
      <c r="F321" s="52">
        <f>IFERROR(_xll.qlIndexFixing(IndexON,D321,TRUE,_xll.ohTrigger(RecalcTrigger,TriggerON)),NA())</f>
        <v>6.3434440213416821E-3</v>
      </c>
      <c r="H321" s="49">
        <f>_xll.qlCalendarAdvance(IborCalendar,$H320,B321,"f",FALSE)</f>
        <v>43027</v>
      </c>
      <c r="I321" s="49">
        <f>_xll.qlInterestRateIndexValueDate(Index1M,$H321)</f>
        <v>43031</v>
      </c>
      <c r="J321" s="52">
        <f>IFERROR(_xll.qlIndexFixing(Index1M,$H321,TRUE,_xll.ohTrigger(RecalcTrigger,Trigger1M)),NA())</f>
        <v>7.9456915202666401E-3</v>
      </c>
      <c r="K321" s="52">
        <f>IFERROR(_xll.qlIndexFixing(ONIndex1M,I321,TRUE,_xll.ohTrigger(RecalcTrigger,Trigger1M)),NA())</f>
        <v>7.8636049225000448E-3</v>
      </c>
      <c r="L321" s="52">
        <f>IFERROR(_xll.qlIndexFixing(Index3M,H321,TRUE,_xll.ohTrigger(RecalcTrigger,Trigger3M)),NA())</f>
        <v>1.0041077351206943E-2</v>
      </c>
      <c r="M321" s="52">
        <f>IFERROR(_xll.qlIndexFixing(ONIndex3M,I321,TRUE,_xll.ohTrigger(RecalcTrigger,Trigger3M)),NA())</f>
        <v>9.7633725262102899E-3</v>
      </c>
      <c r="N321" s="52">
        <f>IFERROR(_xll.qlIndexFixing(Index6M,$H321,TRUE,_xll.ohTrigger(RecalcTrigger,Trigger6M)),NA())</f>
        <v>1.243000621323103E-2</v>
      </c>
      <c r="O321" s="52">
        <f>IFERROR(_xll.qlIndexFixing(ONIndex6M,I321,TRUE,_xll.ohTrigger(RecalcTrigger,Trigger6M)),NA())</f>
        <v>1.210833949921053E-2</v>
      </c>
      <c r="P321" s="52">
        <f>IFERROR(_xll.qlIndexFixing(Index1Y,$H321,TRUE,_xll.ohTrigger(RecalcTrigger,Trigger1Y)),NA())</f>
        <v>1.7487605340644138E-2</v>
      </c>
      <c r="Q321" s="52">
        <f>IFERROR(_xll.qlIndexFixing(ONIndex1Y,I321,TRUE,_xll.ohTrigger(RecalcTrigger,Trigger1Y)),NA())</f>
        <v>1.2557516272346803E-2</v>
      </c>
    </row>
    <row r="322" spans="2:17" x14ac:dyDescent="0.2">
      <c r="B322" s="46" t="s">
        <v>20</v>
      </c>
      <c r="D322" s="49">
        <f>_xll.qlCalendarAdvance(LocalCalendar,$D321,B322,"f",FALSE)</f>
        <v>43033</v>
      </c>
      <c r="E322" s="49">
        <f>_xll.qlInterestRateIndexValueDate(IndexON,D322)</f>
        <v>43033</v>
      </c>
      <c r="F322" s="52">
        <f>IFERROR(_xll.qlIndexFixing(IndexON,D322,TRUE,_xll.ohTrigger(RecalcTrigger,TriggerON)),NA())</f>
        <v>6.3443387633022041E-3</v>
      </c>
      <c r="H322" s="49">
        <f>_xll.qlCalendarAdvance(IborCalendar,$H321,B322,"f",FALSE)</f>
        <v>43028</v>
      </c>
      <c r="I322" s="49">
        <f>_xll.qlInterestRateIndexValueDate(Index1M,$H322)</f>
        <v>43032</v>
      </c>
      <c r="J322" s="52">
        <f>IFERROR(_xll.qlIndexFixing(Index1M,$H322,TRUE,_xll.ohTrigger(RecalcTrigger,Trigger1M)),NA())</f>
        <v>7.9481658604860506E-3</v>
      </c>
      <c r="K322" s="52">
        <f>IFERROR(_xll.qlIndexFixing(ONIndex1M,I322,TRUE,_xll.ohTrigger(RecalcTrigger,Trigger1M)),NA())</f>
        <v>7.8687841071012343E-3</v>
      </c>
      <c r="L322" s="52">
        <f>IFERROR(_xll.qlIndexFixing(Index3M,H322,TRUE,_xll.ohTrigger(RecalcTrigger,Trigger3M)),NA())</f>
        <v>1.0046881257213175E-2</v>
      </c>
      <c r="M322" s="52">
        <f>IFERROR(_xll.qlIndexFixing(ONIndex3M,I322,TRUE,_xll.ohTrigger(RecalcTrigger,Trigger3M)),NA())</f>
        <v>9.768673711141318E-3</v>
      </c>
      <c r="N322" s="52">
        <f>IFERROR(_xll.qlIndexFixing(Index6M,$H322,TRUE,_xll.ohTrigger(RecalcTrigger,Trigger6M)),NA())</f>
        <v>1.2433656933389296E-2</v>
      </c>
      <c r="O322" s="52">
        <f>IFERROR(_xll.qlIndexFixing(ONIndex6M,I322,TRUE,_xll.ohTrigger(RecalcTrigger,Trigger6M)),NA())</f>
        <v>1.211901931935877E-2</v>
      </c>
      <c r="P322" s="52">
        <f>IFERROR(_xll.qlIndexFixing(Index1Y,$H322,TRUE,_xll.ohTrigger(RecalcTrigger,Trigger1Y)),NA())</f>
        <v>1.7499487705009351E-2</v>
      </c>
      <c r="Q322" s="52">
        <f>IFERROR(_xll.qlIndexFixing(ONIndex1Y,I322,TRUE,_xll.ohTrigger(RecalcTrigger,Trigger1Y)),NA())</f>
        <v>1.2868230840581418E-2</v>
      </c>
    </row>
    <row r="323" spans="2:17" x14ac:dyDescent="0.2">
      <c r="B323" s="46" t="s">
        <v>20</v>
      </c>
      <c r="D323" s="49">
        <f>_xll.qlCalendarAdvance(LocalCalendar,$D322,B323,"f",FALSE)</f>
        <v>43034</v>
      </c>
      <c r="E323" s="49">
        <f>_xll.qlInterestRateIndexValueDate(IndexON,D323)</f>
        <v>43034</v>
      </c>
      <c r="F323" s="52">
        <f>IFERROR(_xll.qlIndexFixing(IndexON,D323,TRUE,_xll.ohTrigger(RecalcTrigger,TriggerON)),NA())</f>
        <v>6.3452971621025256E-3</v>
      </c>
      <c r="H323" s="49">
        <f>_xll.qlCalendarAdvance(IborCalendar,$H322,B323,"f",FALSE)</f>
        <v>43031</v>
      </c>
      <c r="I323" s="49">
        <f>_xll.qlInterestRateIndexValueDate(Index1M,$H323)</f>
        <v>43033</v>
      </c>
      <c r="J323" s="52">
        <f>IFERROR(_xll.qlIndexFixing(Index1M,$H323,TRUE,_xll.ohTrigger(RecalcTrigger,Trigger1M)),NA())</f>
        <v>7.9584823350277081E-3</v>
      </c>
      <c r="K323" s="52">
        <f>IFERROR(_xll.qlIndexFixing(ONIndex1M,I323,TRUE,_xll.ohTrigger(RecalcTrigger,Trigger1M)),NA())</f>
        <v>7.873957435107215E-3</v>
      </c>
      <c r="L323" s="52">
        <f>IFERROR(_xll.qlIndexFixing(Index3M,H323,TRUE,_xll.ohTrigger(RecalcTrigger,Trigger3M)),NA())</f>
        <v>1.0052678159032611E-2</v>
      </c>
      <c r="M323" s="52">
        <f>IFERROR(_xll.qlIndexFixing(ONIndex3M,I323,TRUE,_xll.ohTrigger(RecalcTrigger,Trigger3M)),NA())</f>
        <v>9.773996196873469E-3</v>
      </c>
      <c r="N323" s="52">
        <f>IFERROR(_xll.qlIndexFixing(Index6M,$H323,TRUE,_xll.ohTrigger(RecalcTrigger,Trigger6M)),NA())</f>
        <v>1.2437286863428484E-2</v>
      </c>
      <c r="O323" s="52">
        <f>IFERROR(_xll.qlIndexFixing(ONIndex6M,I323,TRUE,_xll.ohTrigger(RecalcTrigger,Trigger6M)),NA())</f>
        <v>1.2129770368369819E-2</v>
      </c>
      <c r="P323" s="52">
        <f>IFERROR(_xll.qlIndexFixing(Index1Y,$H323,TRUE,_xll.ohTrigger(RecalcTrigger,Trigger1Y)),NA())</f>
        <v>1.7510400738703819E-2</v>
      </c>
      <c r="Q323" s="52">
        <f>IFERROR(_xll.qlIndexFixing(ONIndex1Y,I323,TRUE,_xll.ohTrigger(RecalcTrigger,Trigger1Y)),NA())</f>
        <v>1.3164977882240692E-2</v>
      </c>
    </row>
    <row r="324" spans="2:17" x14ac:dyDescent="0.2">
      <c r="B324" s="46" t="s">
        <v>20</v>
      </c>
      <c r="D324" s="49">
        <f>_xll.qlCalendarAdvance(LocalCalendar,$D323,B324,"f",FALSE)</f>
        <v>43035</v>
      </c>
      <c r="E324" s="49">
        <f>_xll.qlInterestRateIndexValueDate(IndexON,D324)</f>
        <v>43035</v>
      </c>
      <c r="F324" s="52">
        <f>IFERROR(_xll.qlIndexFixing(IndexON,D324,TRUE,_xll.ohTrigger(RecalcTrigger,TriggerON)),NA())</f>
        <v>6.347538066258096E-3</v>
      </c>
      <c r="H324" s="49">
        <f>_xll.qlCalendarAdvance(IborCalendar,$H323,B324,"f",FALSE)</f>
        <v>43032</v>
      </c>
      <c r="I324" s="49">
        <f>_xll.qlInterestRateIndexValueDate(Index1M,$H324)</f>
        <v>43034</v>
      </c>
      <c r="J324" s="52">
        <f>IFERROR(_xll.qlIndexFixing(Index1M,$H324,TRUE,_xll.ohTrigger(RecalcTrigger,Trigger1M)),NA())</f>
        <v>7.9609496154339765E-3</v>
      </c>
      <c r="K324" s="52">
        <f>IFERROR(_xll.qlIndexFixing(ONIndex1M,I324,TRUE,_xll.ohTrigger(RecalcTrigger,Trigger1M)),NA())</f>
        <v>7.879124906597923E-3</v>
      </c>
      <c r="L324" s="52">
        <f>IFERROR(_xll.qlIndexFixing(Index3M,H324,TRUE,_xll.ohTrigger(RecalcTrigger,Trigger3M)),NA())</f>
        <v>1.0058467246130132E-2</v>
      </c>
      <c r="M324" s="52">
        <f>IFERROR(_xll.qlIndexFixing(ONIndex3M,I324,TRUE,_xll.ohTrigger(RecalcTrigger,Trigger3M)),NA())</f>
        <v>9.7793399832468708E-3</v>
      </c>
      <c r="N324" s="52">
        <f>IFERROR(_xll.qlIndexFixing(Index6M,$H324,TRUE,_xll.ohTrigger(RecalcTrigger,Trigger6M)),NA())</f>
        <v>1.2440894970793455E-2</v>
      </c>
      <c r="O324" s="52">
        <f>IFERROR(_xll.qlIndexFixing(ONIndex6M,I324,TRUE,_xll.ohTrigger(RecalcTrigger,Trigger6M)),NA())</f>
        <v>1.2140592646083803E-2</v>
      </c>
      <c r="P324" s="52">
        <f>IFERROR(_xll.qlIndexFixing(Index1Y,$H324,TRUE,_xll.ohTrigger(RecalcTrigger,Trigger1Y)),NA())</f>
        <v>1.752038394620942E-2</v>
      </c>
      <c r="Q324" s="52">
        <f>IFERROR(_xll.qlIndexFixing(ONIndex1Y,I324,TRUE,_xll.ohTrigger(RecalcTrigger,Trigger1Y)),NA())</f>
        <v>1.3447757362792245E-2</v>
      </c>
    </row>
    <row r="325" spans="2:17" x14ac:dyDescent="0.2">
      <c r="B325" s="46" t="s">
        <v>20</v>
      </c>
      <c r="D325" s="49">
        <f>_xll.qlCalendarAdvance(LocalCalendar,$D324,B325,"f",FALSE)</f>
        <v>43038</v>
      </c>
      <c r="E325" s="49">
        <f>_xll.qlInterestRateIndexValueDate(IndexON,D325)</f>
        <v>43038</v>
      </c>
      <c r="F325" s="52">
        <f>IFERROR(_xll.qlIndexFixing(IndexON,D325,TRUE,_xll.ohTrigger(RecalcTrigger,TriggerON)),NA())</f>
        <v>6.3497673264212295E-3</v>
      </c>
      <c r="H325" s="49">
        <f>_xll.qlCalendarAdvance(IborCalendar,$H324,B325,"f",FALSE)</f>
        <v>43033</v>
      </c>
      <c r="I325" s="49">
        <f>_xll.qlInterestRateIndexValueDate(Index1M,$H325)</f>
        <v>43035</v>
      </c>
      <c r="J325" s="52">
        <f>IFERROR(_xll.qlIndexFixing(Index1M,$H325,TRUE,_xll.ohTrigger(RecalcTrigger,Trigger1M)),NA())</f>
        <v>7.9634148312250769E-3</v>
      </c>
      <c r="K325" s="52">
        <f>IFERROR(_xll.qlIndexFixing(ONIndex1M,I325,TRUE,_xll.ohTrigger(RecalcTrigger,Trigger1M)),NA())</f>
        <v>7.8896132266503827E-3</v>
      </c>
      <c r="L325" s="52">
        <f>IFERROR(_xll.qlIndexFixing(Index3M,H325,TRUE,_xll.ohTrigger(RecalcTrigger,Trigger3M)),NA())</f>
        <v>1.0070182788600321E-2</v>
      </c>
      <c r="M325" s="52">
        <f>IFERROR(_xll.qlIndexFixing(ONIndex3M,I325,TRUE,_xll.ohTrigger(RecalcTrigger,Trigger3M)),NA())</f>
        <v>9.7903647999064702E-3</v>
      </c>
      <c r="N325" s="52">
        <f>IFERROR(_xll.qlIndexFixing(Index6M,$H325,TRUE,_xll.ohTrigger(RecalcTrigger,Trigger6M)),NA())</f>
        <v>1.244448022292248E-2</v>
      </c>
      <c r="O325" s="52">
        <f>IFERROR(_xll.qlIndexFixing(ONIndex6M,I325,TRUE,_xll.ohTrigger(RecalcTrigger,Trigger6M)),NA())</f>
        <v>1.216288554028111E-2</v>
      </c>
      <c r="P325" s="52">
        <f>IFERROR(_xll.qlIndexFixing(Index1Y,$H325,TRUE,_xll.ohTrigger(RecalcTrigger,Trigger1Y)),NA())</f>
        <v>1.7526323456196459E-2</v>
      </c>
      <c r="Q325" s="52">
        <f>IFERROR(_xll.qlIndexFixing(ONIndex1Y,I325,TRUE,_xll.ohTrigger(RecalcTrigger,Trigger1Y)),NA())</f>
        <v>1.3967299437354086E-2</v>
      </c>
    </row>
    <row r="326" spans="2:17" x14ac:dyDescent="0.2">
      <c r="B326" s="46" t="s">
        <v>20</v>
      </c>
      <c r="D326" s="49">
        <f>_xll.qlCalendarAdvance(LocalCalendar,$D325,B326,"f",FALSE)</f>
        <v>43039</v>
      </c>
      <c r="E326" s="49">
        <f>_xll.qlInterestRateIndexValueDate(IndexON,D326)</f>
        <v>43039</v>
      </c>
      <c r="F326" s="52">
        <f>IFERROR(_xll.qlIndexFixing(IndexON,D326,TRUE,_xll.ohTrigger(RecalcTrigger,TriggerON)),NA())</f>
        <v>6.3510440098202281E-3</v>
      </c>
      <c r="H326" s="49">
        <f>_xll.qlCalendarAdvance(IborCalendar,$H325,B326,"f",FALSE)</f>
        <v>43034</v>
      </c>
      <c r="I326" s="49">
        <f>_xll.qlInterestRateIndexValueDate(Index1M,$H326)</f>
        <v>43038</v>
      </c>
      <c r="J326" s="52">
        <f>IFERROR(_xll.qlIndexFixing(Index1M,$H326,TRUE,_xll.ohTrigger(RecalcTrigger,Trigger1M)),NA())</f>
        <v>7.9786110769578065E-3</v>
      </c>
      <c r="K326" s="52">
        <f>IFERROR(_xll.qlIndexFixing(ONIndex1M,I326,TRUE,_xll.ohTrigger(RecalcTrigger,Trigger1M)),NA())</f>
        <v>7.8997362263688586E-3</v>
      </c>
      <c r="L326" s="52">
        <f>IFERROR(_xll.qlIndexFixing(Index3M,H326,TRUE,_xll.ohTrigger(RecalcTrigger,Trigger3M)),NA())</f>
        <v>1.0081529236467546E-2</v>
      </c>
      <c r="M326" s="52">
        <f>IFERROR(_xll.qlIndexFixing(ONIndex3M,I326,TRUE,_xll.ohTrigger(RecalcTrigger,Trigger3M)),NA())</f>
        <v>9.8009281362720913E-3</v>
      </c>
      <c r="N326" s="52">
        <f>IFERROR(_xll.qlIndexFixing(Index6M,$H326,TRUE,_xll.ohTrigger(RecalcTrigger,Trigger6M)),NA())</f>
        <v>1.2455088522178654E-2</v>
      </c>
      <c r="O326" s="52">
        <f>IFERROR(_xll.qlIndexFixing(ONIndex6M,I326,TRUE,_xll.ohTrigger(RecalcTrigger,Trigger6M)),NA())</f>
        <v>1.2184594044688524E-2</v>
      </c>
      <c r="P326" s="52">
        <f>IFERROR(_xll.qlIndexFixing(Index1Y,$H326,TRUE,_xll.ohTrigger(RecalcTrigger,Trigger1Y)),NA())</f>
        <v>1.7551808744666206E-2</v>
      </c>
      <c r="Q326" s="52">
        <f>IFERROR(_xll.qlIndexFixing(ONIndex1Y,I326,TRUE,_xll.ohTrigger(RecalcTrigger,Trigger1Y)),NA())</f>
        <v>1.4439199039308903E-2</v>
      </c>
    </row>
    <row r="327" spans="2:17" x14ac:dyDescent="0.2">
      <c r="B327" s="46" t="s">
        <v>20</v>
      </c>
      <c r="D327" s="49">
        <f>_xll.qlCalendarAdvance(LocalCalendar,$D326,B327,"f",FALSE)</f>
        <v>43040</v>
      </c>
      <c r="E327" s="49">
        <f>_xll.qlInterestRateIndexValueDate(IndexON,D327)</f>
        <v>43040</v>
      </c>
      <c r="F327" s="52">
        <f>IFERROR(_xll.qlIndexFixing(IndexON,D327,TRUE,_xll.ohTrigger(RecalcTrigger,TriggerON)),NA())</f>
        <v>6.35238434997909E-3</v>
      </c>
      <c r="H327" s="49">
        <f>_xll.qlCalendarAdvance(IborCalendar,$H326,B327,"f",FALSE)</f>
        <v>43035</v>
      </c>
      <c r="I327" s="49">
        <f>_xll.qlInterestRateIndexValueDate(Index1M,$H327)</f>
        <v>43039</v>
      </c>
      <c r="J327" s="52">
        <f>IFERROR(_xll.qlIndexFixing(Index1M,$H327,TRUE,_xll.ohTrigger(RecalcTrigger,Trigger1M)),NA())</f>
        <v>7.9810651044516234E-3</v>
      </c>
      <c r="K327" s="52">
        <f>IFERROR(_xll.qlIndexFixing(ONIndex1M,I327,TRUE,_xll.ohTrigger(RecalcTrigger,Trigger1M)),NA())</f>
        <v>7.9048744148835226E-3</v>
      </c>
      <c r="L327" s="52">
        <f>IFERROR(_xll.qlIndexFixing(Index3M,H327,TRUE,_xll.ohTrigger(RecalcTrigger,Trigger3M)),NA())</f>
        <v>1.008726709178538E-2</v>
      </c>
      <c r="M327" s="52">
        <f>IFERROR(_xll.qlIndexFixing(ONIndex3M,I327,TRUE,_xll.ohTrigger(RecalcTrigger,Trigger3M)),NA())</f>
        <v>9.8063784263313636E-3</v>
      </c>
      <c r="N327" s="52">
        <f>IFERROR(_xll.qlIndexFixing(Index6M,$H327,TRUE,_xll.ohTrigger(RecalcTrigger,Trigger6M)),NA())</f>
        <v>1.2456161374389887E-2</v>
      </c>
      <c r="O327" s="52">
        <f>IFERROR(_xll.qlIndexFixing(ONIndex6M,I327,TRUE,_xll.ohTrigger(RecalcTrigger,Trigger6M)),NA())</f>
        <v>1.2195772466236932E-2</v>
      </c>
      <c r="P327" s="52">
        <f>IFERROR(_xll.qlIndexFixing(Index1Y,$H327,TRUE,_xll.ohTrigger(RecalcTrigger,Trigger1Y)),NA())</f>
        <v>1.7557735524341898E-2</v>
      </c>
      <c r="Q327" s="52">
        <f>IFERROR(_xll.qlIndexFixing(ONIndex1Y,I327,TRUE,_xll.ohTrigger(RecalcTrigger,Trigger1Y)),NA())</f>
        <v>1.4652140252771062E-2</v>
      </c>
    </row>
    <row r="328" spans="2:17" x14ac:dyDescent="0.2">
      <c r="B328" s="46" t="s">
        <v>20</v>
      </c>
      <c r="D328" s="49">
        <f>_xll.qlCalendarAdvance(LocalCalendar,$D327,B328,"f",FALSE)</f>
        <v>43041</v>
      </c>
      <c r="E328" s="49">
        <f>_xll.qlInterestRateIndexValueDate(IndexON,D328)</f>
        <v>43041</v>
      </c>
      <c r="F328" s="52">
        <f>IFERROR(_xll.qlIndexFixing(IndexON,D328,TRUE,_xll.ohTrigger(RecalcTrigger,TriggerON)),NA())</f>
        <v>6.3537883471376233E-3</v>
      </c>
      <c r="H328" s="49">
        <f>_xll.qlCalendarAdvance(IborCalendar,$H327,B328,"f",FALSE)</f>
        <v>43038</v>
      </c>
      <c r="I328" s="49">
        <f>_xll.qlInterestRateIndexValueDate(Index1M,$H328)</f>
        <v>43040</v>
      </c>
      <c r="J328" s="52">
        <f>IFERROR(_xll.qlIndexFixing(Index1M,$H328,TRUE,_xll.ohTrigger(RecalcTrigger,Trigger1M)),NA())</f>
        <v>7.9861157618452694E-3</v>
      </c>
      <c r="K328" s="52">
        <f>IFERROR(_xll.qlIndexFixing(ONIndex1M,I328,TRUE,_xll.ohTrigger(RecalcTrigger,Trigger1M)),NA())</f>
        <v>7.9100067468029778E-3</v>
      </c>
      <c r="L328" s="52">
        <f>IFERROR(_xll.qlIndexFixing(Index3M,H328,TRUE,_xll.ohTrigger(RecalcTrigger,Trigger3M)),NA())</f>
        <v>1.0092992269079367E-2</v>
      </c>
      <c r="M328" s="52">
        <f>IFERROR(_xll.qlIndexFixing(ONIndex3M,I328,TRUE,_xll.ohTrigger(RecalcTrigger,Trigger3M)),NA())</f>
        <v>9.8118500171118228E-3</v>
      </c>
      <c r="N328" s="52">
        <f>IFERROR(_xll.qlIndexFixing(Index6M,$H328,TRUE,_xll.ohTrigger(RecalcTrigger,Trigger6M)),NA())</f>
        <v>1.2459601863146097E-2</v>
      </c>
      <c r="O328" s="52">
        <f>IFERROR(_xll.qlIndexFixing(ONIndex6M,I328,TRUE,_xll.ohTrigger(RecalcTrigger,Trigger6M)),NA())</f>
        <v>1.2207022116568211E-2</v>
      </c>
      <c r="P328" s="52">
        <f>IFERROR(_xll.qlIndexFixing(Index1Y,$H328,TRUE,_xll.ohTrigger(RecalcTrigger,Trigger1Y)),NA())</f>
        <v>1.7562969581583657E-2</v>
      </c>
      <c r="Q328" s="52">
        <f>IFERROR(_xll.qlIndexFixing(ONIndex1Y,I328,TRUE,_xll.ohTrigger(RecalcTrigger,Trigger1Y)),NA())</f>
        <v>1.4851113731984E-2</v>
      </c>
    </row>
    <row r="329" spans="2:17" x14ac:dyDescent="0.2">
      <c r="B329" s="46" t="s">
        <v>20</v>
      </c>
      <c r="D329" s="49">
        <f>_xll.qlCalendarAdvance(LocalCalendar,$D328,B329,"f",FALSE)</f>
        <v>43042</v>
      </c>
      <c r="E329" s="49">
        <f>_xll.qlInterestRateIndexValueDate(IndexON,D329)</f>
        <v>43042</v>
      </c>
      <c r="F329" s="52">
        <f>IFERROR(_xll.qlIndexFixing(IndexON,D329,TRUE,_xll.ohTrigger(RecalcTrigger,TriggerON)),NA())</f>
        <v>6.3569207789981874E-3</v>
      </c>
      <c r="H329" s="49">
        <f>_xll.qlCalendarAdvance(IborCalendar,$H328,B329,"f",FALSE)</f>
        <v>43039</v>
      </c>
      <c r="I329" s="49">
        <f>_xll.qlInterestRateIndexValueDate(Index1M,$H329)</f>
        <v>43041</v>
      </c>
      <c r="J329" s="52">
        <f>IFERROR(_xll.qlIndexFixing(Index1M,$H329,TRUE,_xll.ohTrigger(RecalcTrigger,Trigger1M)),NA())</f>
        <v>7.996346793530118E-3</v>
      </c>
      <c r="K329" s="52">
        <f>IFERROR(_xll.qlIndexFixing(ONIndex1M,I329,TRUE,_xll.ohTrigger(RecalcTrigger,Trigger1M)),NA())</f>
        <v>7.9151332220472881E-3</v>
      </c>
      <c r="L329" s="52">
        <f>IFERROR(_xll.qlIndexFixing(Index3M,H329,TRUE,_xll.ohTrigger(RecalcTrigger,Trigger3M)),NA())</f>
        <v>1.0098703957782239E-2</v>
      </c>
      <c r="M329" s="52">
        <f>IFERROR(_xll.qlIndexFixing(ONIndex3M,I329,TRUE,_xll.ohTrigger(RecalcTrigger,Trigger3M)),NA())</f>
        <v>9.817342908693405E-3</v>
      </c>
      <c r="N329" s="52">
        <f>IFERROR(_xll.qlIndexFixing(Index6M,$H329,TRUE,_xll.ohTrigger(RecalcTrigger,Trigger6M)),NA())</f>
        <v>1.2463013783723767E-2</v>
      </c>
      <c r="O329" s="52">
        <f>IFERROR(_xll.qlIndexFixing(ONIndex6M,I329,TRUE,_xll.ohTrigger(RecalcTrigger,Trigger6M)),NA())</f>
        <v>1.2218342995762299E-2</v>
      </c>
      <c r="P329" s="52">
        <f>IFERROR(_xll.qlIndexFixing(Index1Y,$H329,TRUE,_xll.ohTrigger(RecalcTrigger,Trigger1Y)),NA())</f>
        <v>1.756755044351278E-2</v>
      </c>
      <c r="Q329" s="52">
        <f>IFERROR(_xll.qlIndexFixing(ONIndex1Y,I329,TRUE,_xll.ohTrigger(RecalcTrigger,Trigger1Y)),NA())</f>
        <v>1.5036119453846197E-2</v>
      </c>
    </row>
    <row r="330" spans="2:17" x14ac:dyDescent="0.2">
      <c r="B330" s="46" t="s">
        <v>20</v>
      </c>
      <c r="D330" s="49">
        <f>_xll.qlCalendarAdvance(LocalCalendar,$D329,B330,"f",FALSE)</f>
        <v>43045</v>
      </c>
      <c r="E330" s="49">
        <f>_xll.qlInterestRateIndexValueDate(IndexON,D330)</f>
        <v>43045</v>
      </c>
      <c r="F330" s="52">
        <f>IFERROR(_xll.qlIndexFixing(IndexON,D330,TRUE,_xll.ohTrigger(RecalcTrigger,TriggerON)),NA())</f>
        <v>6.3600409047293027E-3</v>
      </c>
      <c r="H330" s="49">
        <f>_xll.qlCalendarAdvance(IborCalendar,$H329,B330,"f",FALSE)</f>
        <v>43040</v>
      </c>
      <c r="I330" s="49">
        <f>_xll.qlInterestRateIndexValueDate(Index1M,$H330)</f>
        <v>43042</v>
      </c>
      <c r="J330" s="52">
        <f>IFERROR(_xll.qlIndexFixing(Index1M,$H330,TRUE,_xll.ohTrigger(RecalcTrigger,Trigger1M)),NA())</f>
        <v>7.9987907208981766E-3</v>
      </c>
      <c r="K330" s="52">
        <f>IFERROR(_xll.qlIndexFixing(ONIndex1M,I330,TRUE,_xll.ohTrigger(RecalcTrigger,Trigger1M)),NA())</f>
        <v>7.9255411282108668E-3</v>
      </c>
      <c r="L330" s="52">
        <f>IFERROR(_xll.qlIndexFixing(Index3M,H330,TRUE,_xll.ohTrigger(RecalcTrigger,Trigger3M)),NA())</f>
        <v>1.0110120409424377E-2</v>
      </c>
      <c r="M330" s="52">
        <f>IFERROR(_xll.qlIndexFixing(ONIndex3M,I330,TRUE,_xll.ohTrigger(RecalcTrigger,Trigger3M)),NA())</f>
        <v>9.8286680227666068E-3</v>
      </c>
      <c r="N330" s="52">
        <f>IFERROR(_xll.qlIndexFixing(Index6M,$H330,TRUE,_xll.ohTrigger(RecalcTrigger,Trigger6M)),NA())</f>
        <v>1.246639609785464E-2</v>
      </c>
      <c r="O330" s="52">
        <f>IFERROR(_xll.qlIndexFixing(ONIndex6M,I330,TRUE,_xll.ohTrigger(RecalcTrigger,Trigger6M)),NA())</f>
        <v>1.2241638431156332E-2</v>
      </c>
      <c r="P330" s="52">
        <f>IFERROR(_xll.qlIndexFixing(Index1Y,$H330,TRUE,_xll.ohTrigger(RecalcTrigger,Trigger1Y)),NA())</f>
        <v>1.7566764655231912E-2</v>
      </c>
      <c r="Q330" s="52">
        <f>IFERROR(_xll.qlIndexFixing(ONIndex1Y,I330,TRUE,_xll.ohTrigger(RecalcTrigger,Trigger1Y)),NA())</f>
        <v>1.5360226913543329E-2</v>
      </c>
    </row>
    <row r="331" spans="2:17" x14ac:dyDescent="0.2">
      <c r="B331" s="46" t="s">
        <v>20</v>
      </c>
      <c r="D331" s="49">
        <f>_xll.qlCalendarAdvance(LocalCalendar,$D330,B331,"f",FALSE)</f>
        <v>43046</v>
      </c>
      <c r="E331" s="49">
        <f>_xll.qlInterestRateIndexValueDate(IndexON,D331)</f>
        <v>43046</v>
      </c>
      <c r="F331" s="52">
        <f>IFERROR(_xll.qlIndexFixing(IndexON,D331,TRUE,_xll.ohTrigger(RecalcTrigger,TriggerON)),NA())</f>
        <v>6.3617631864065771E-3</v>
      </c>
      <c r="H331" s="49">
        <f>_xll.qlCalendarAdvance(IborCalendar,$H330,B331,"f",FALSE)</f>
        <v>43041</v>
      </c>
      <c r="I331" s="49">
        <f>_xll.qlInterestRateIndexValueDate(Index1M,$H331)</f>
        <v>43045</v>
      </c>
      <c r="J331" s="52">
        <f>IFERROR(_xll.qlIndexFixing(Index1M,$H331,TRUE,_xll.ohTrigger(RecalcTrigger,Trigger1M)),NA())</f>
        <v>8.0112811740260526E-3</v>
      </c>
      <c r="K331" s="52">
        <f>IFERROR(_xll.qlIndexFixing(ONIndex1M,I331,TRUE,_xll.ohTrigger(RecalcTrigger,Trigger1M)),NA())</f>
        <v>7.9355805573921856E-3</v>
      </c>
      <c r="L331" s="52">
        <f>IFERROR(_xll.qlIndexFixing(Index3M,H331,TRUE,_xll.ohTrigger(RecalcTrigger,Trigger3M)),NA())</f>
        <v>1.0121399615188707E-2</v>
      </c>
      <c r="M331" s="52">
        <f>IFERROR(_xll.qlIndexFixing(ONIndex3M,I331,TRUE,_xll.ohTrigger(RecalcTrigger,Trigger3M)),NA())</f>
        <v>9.8395274820717304E-3</v>
      </c>
      <c r="N331" s="52">
        <f>IFERROR(_xll.qlIndexFixing(Index6M,$H331,TRUE,_xll.ohTrigger(RecalcTrigger,Trigger6M)),NA())</f>
        <v>1.2481347114114062E-2</v>
      </c>
      <c r="O331" s="52">
        <f>IFERROR(_xll.qlIndexFixing(ONIndex6M,I331,TRUE,_xll.ohTrigger(RecalcTrigger,Trigger6M)),NA())</f>
        <v>1.2264338800527241E-2</v>
      </c>
      <c r="P331" s="52">
        <f>IFERROR(_xll.qlIndexFixing(Index1Y,$H331,TRUE,_xll.ohTrigger(RecalcTrigger,Trigger1Y)),NA())</f>
        <v>1.7580132547146386E-2</v>
      </c>
      <c r="Q331" s="52">
        <f>IFERROR(_xll.qlIndexFixing(ONIndex1Y,I331,TRUE,_xll.ohTrigger(RecalcTrigger,Trigger1Y)),NA())</f>
        <v>1.5636464360593294E-2</v>
      </c>
    </row>
    <row r="332" spans="2:17" x14ac:dyDescent="0.2">
      <c r="B332" s="46" t="s">
        <v>20</v>
      </c>
      <c r="D332" s="49">
        <f>_xll.qlCalendarAdvance(LocalCalendar,$D331,B332,"f",FALSE)</f>
        <v>43047</v>
      </c>
      <c r="E332" s="49">
        <f>_xll.qlInterestRateIndexValueDate(IndexON,D332)</f>
        <v>43047</v>
      </c>
      <c r="F332" s="52">
        <f>IFERROR(_xll.qlIndexFixing(IndexON,D332,TRUE,_xll.ohTrigger(RecalcTrigger,TriggerON)),NA())</f>
        <v>6.3635491249236509E-3</v>
      </c>
      <c r="H332" s="49">
        <f>_xll.qlCalendarAdvance(IborCalendar,$H331,B332,"f",FALSE)</f>
        <v>43042</v>
      </c>
      <c r="I332" s="49">
        <f>_xll.qlInterestRateIndexValueDate(Index1M,$H332)</f>
        <v>43046</v>
      </c>
      <c r="J332" s="52">
        <f>IFERROR(_xll.qlIndexFixing(Index1M,$H332,TRUE,_xll.ohTrigger(RecalcTrigger,Trigger1M)),NA())</f>
        <v>8.0162966814514292E-3</v>
      </c>
      <c r="K332" s="52">
        <f>IFERROR(_xll.qlIndexFixing(ONIndex1M,I332,TRUE,_xll.ohTrigger(RecalcTrigger,Trigger1M)),NA())</f>
        <v>7.940677749820324E-3</v>
      </c>
      <c r="L332" s="52">
        <f>IFERROR(_xll.qlIndexFixing(Index3M,H332,TRUE,_xll.ohTrigger(RecalcTrigger,Trigger3M)),NA())</f>
        <v>1.0127031702275845E-2</v>
      </c>
      <c r="M332" s="52">
        <f>IFERROR(_xll.qlIndexFixing(ONIndex3M,I332,TRUE,_xll.ohTrigger(RecalcTrigger,Trigger3M)),NA())</f>
        <v>9.8451268772592471E-3</v>
      </c>
      <c r="N332" s="52">
        <f>IFERROR(_xll.qlIndexFixing(Index6M,$H332,TRUE,_xll.ohTrigger(RecalcTrigger,Trigger6M)),NA())</f>
        <v>1.2482114231713548E-2</v>
      </c>
      <c r="O332" s="52">
        <f>IFERROR(_xll.qlIndexFixing(ONIndex6M,I332,TRUE,_xll.ohTrigger(RecalcTrigger,Trigger6M)),NA())</f>
        <v>1.2276015823715625E-2</v>
      </c>
      <c r="P332" s="52">
        <f>IFERROR(_xll.qlIndexFixing(Index1Y,$H332,TRUE,_xll.ohTrigger(RecalcTrigger,Trigger1Y)),NA())</f>
        <v>1.7582040402673207E-2</v>
      </c>
      <c r="Q332" s="52">
        <f>IFERROR(_xll.qlIndexFixing(ONIndex1Y,I332,TRUE,_xll.ohTrigger(RecalcTrigger,Trigger1Y)),NA())</f>
        <v>1.5751631004894406E-2</v>
      </c>
    </row>
    <row r="333" spans="2:17" x14ac:dyDescent="0.2">
      <c r="B333" s="46" t="s">
        <v>20</v>
      </c>
      <c r="D333" s="49">
        <f>_xll.qlCalendarAdvance(LocalCalendar,$D332,B333,"f",FALSE)</f>
        <v>43048</v>
      </c>
      <c r="E333" s="49">
        <f>_xll.qlInterestRateIndexValueDate(IndexON,D333)</f>
        <v>43048</v>
      </c>
      <c r="F333" s="52">
        <f>IFERROR(_xll.qlIndexFixing(IndexON,D333,TRUE,_xll.ohTrigger(RecalcTrigger,TriggerON)),NA())</f>
        <v>6.3685012397818319E-3</v>
      </c>
      <c r="H333" s="49">
        <f>_xll.qlCalendarAdvance(IborCalendar,$H332,B333,"f",FALSE)</f>
        <v>43045</v>
      </c>
      <c r="I333" s="49">
        <f>_xll.qlInterestRateIndexValueDate(Index1M,$H333)</f>
        <v>43047</v>
      </c>
      <c r="J333" s="52">
        <f>IFERROR(_xll.qlIndexFixing(Index1M,$H333,TRUE,_xll.ohTrigger(RecalcTrigger,Trigger1M)),NA())</f>
        <v>8.0213063305230037E-3</v>
      </c>
      <c r="K333" s="52">
        <f>IFERROR(_xll.qlIndexFixing(ONIndex1M,I333,TRUE,_xll.ohTrigger(RecalcTrigger,Trigger1M)),NA())</f>
        <v>7.9457690854933816E-3</v>
      </c>
      <c r="L333" s="52">
        <f>IFERROR(_xll.qlIndexFixing(Index3M,H333,TRUE,_xll.ohTrigger(RecalcTrigger,Trigger3M)),NA())</f>
        <v>1.0132645437275309E-2</v>
      </c>
      <c r="M333" s="52">
        <f>IFERROR(_xll.qlIndexFixing(ONIndex3M,I333,TRUE,_xll.ohTrigger(RecalcTrigger,Trigger3M)),NA())</f>
        <v>9.8507475732478866E-3</v>
      </c>
      <c r="N333" s="52">
        <f>IFERROR(_xll.qlIndexFixing(Index6M,$H333,TRUE,_xll.ohTrigger(RecalcTrigger,Trigger6M)),NA())</f>
        <v>1.2482827231994122E-2</v>
      </c>
      <c r="O333" s="52">
        <f>IFERROR(_xll.qlIndexFixing(ONIndex6M,I333,TRUE,_xll.ohTrigger(RecalcTrigger,Trigger6M)),NA())</f>
        <v>1.2287764075766816E-2</v>
      </c>
      <c r="P333" s="52">
        <f>IFERROR(_xll.qlIndexFixing(Index1Y,$H333,TRUE,_xll.ohTrigger(RecalcTrigger,Trigger1Y)),NA())</f>
        <v>1.7583532260475432E-2</v>
      </c>
      <c r="Q333" s="52">
        <f>IFERROR(_xll.qlIndexFixing(ONIndex1Y,I333,TRUE,_xll.ohTrigger(RecalcTrigger,Trigger1Y)),NA())</f>
        <v>1.5852829786888734E-2</v>
      </c>
    </row>
    <row r="334" spans="2:17" x14ac:dyDescent="0.2">
      <c r="B334" s="46" t="s">
        <v>20</v>
      </c>
      <c r="D334" s="49">
        <f>_xll.qlCalendarAdvance(LocalCalendar,$D333,B334,"f",FALSE)</f>
        <v>43052</v>
      </c>
      <c r="E334" s="49">
        <f>_xll.qlInterestRateIndexValueDate(IndexON,D334)</f>
        <v>43052</v>
      </c>
      <c r="F334" s="52">
        <f>IFERROR(_xll.qlIndexFixing(IndexON,D334,TRUE,_xll.ohTrigger(RecalcTrigger,TriggerON)),NA())</f>
        <v>6.3734336713849871E-3</v>
      </c>
      <c r="H334" s="49">
        <f>_xll.qlCalendarAdvance(IborCalendar,$H333,B334,"f",FALSE)</f>
        <v>43046</v>
      </c>
      <c r="I334" s="49">
        <f>_xll.qlInterestRateIndexValueDate(Index1M,$H334)</f>
        <v>43048</v>
      </c>
      <c r="J334" s="52">
        <f>IFERROR(_xll.qlIndexFixing(Index1M,$H334,TRUE,_xll.ohTrigger(RecalcTrigger,Trigger1M)),NA())</f>
        <v>8.031456907893475E-3</v>
      </c>
      <c r="K334" s="52">
        <f>IFERROR(_xll.qlIndexFixing(ONIndex1M,I334,TRUE,_xll.ohTrigger(RecalcTrigger,Trigger1M)),NA())</f>
        <v>7.9587320509344472E-3</v>
      </c>
      <c r="L334" s="52">
        <f>IFERROR(_xll.qlIndexFixing(Index3M,H334,TRUE,_xll.ohTrigger(RecalcTrigger,Trigger3M)),NA())</f>
        <v>1.013824000959029E-2</v>
      </c>
      <c r="M334" s="52">
        <f>IFERROR(_xll.qlIndexFixing(ONIndex3M,I334,TRUE,_xll.ohTrigger(RecalcTrigger,Trigger3M)),NA())</f>
        <v>9.8653113090052535E-3</v>
      </c>
      <c r="N334" s="52">
        <f>IFERROR(_xll.qlIndexFixing(Index6M,$H334,TRUE,_xll.ohTrigger(RecalcTrigger,Trigger6M)),NA())</f>
        <v>1.2486010103483587E-2</v>
      </c>
      <c r="O334" s="52">
        <f>IFERROR(_xll.qlIndexFixing(ONIndex6M,I334,TRUE,_xll.ohTrigger(RecalcTrigger,Trigger6M)),NA())</f>
        <v>1.2318123033454587E-2</v>
      </c>
      <c r="P334" s="52">
        <f>IFERROR(_xll.qlIndexFixing(Index1Y,$H334,TRUE,_xll.ohTrigger(RecalcTrigger,Trigger1Y)),NA())</f>
        <v>1.7584647657328888E-2</v>
      </c>
      <c r="Q334" s="52">
        <f>IFERROR(_xll.qlIndexFixing(ONIndex1Y,I334,TRUE,_xll.ohTrigger(RecalcTrigger,Trigger1Y)),NA())</f>
        <v>1.6037058832187867E-2</v>
      </c>
    </row>
    <row r="335" spans="2:17" x14ac:dyDescent="0.2">
      <c r="B335" s="46" t="s">
        <v>20</v>
      </c>
      <c r="D335" s="49">
        <f>_xll.qlCalendarAdvance(LocalCalendar,$D334,B335,"f",FALSE)</f>
        <v>43053</v>
      </c>
      <c r="E335" s="49">
        <f>_xll.qlInterestRateIndexValueDate(IndexON,D335)</f>
        <v>43053</v>
      </c>
      <c r="F335" s="52">
        <f>IFERROR(_xll.qlIndexFixing(IndexON,D335,TRUE,_xll.ohTrigger(RecalcTrigger,TriggerON)),NA())</f>
        <v>6.3756015515004094E-3</v>
      </c>
      <c r="H335" s="49">
        <f>_xll.qlCalendarAdvance(IborCalendar,$H334,B335,"f",FALSE)</f>
        <v>43047</v>
      </c>
      <c r="I335" s="49">
        <f>_xll.qlInterestRateIndexValueDate(Index1M,$H335)</f>
        <v>43052</v>
      </c>
      <c r="J335" s="52">
        <f>IFERROR(_xll.qlIndexFixing(Index1M,$H335,TRUE,_xll.ohTrigger(RecalcTrigger,Trigger1M)),NA())</f>
        <v>8.0462667003260435E-3</v>
      </c>
      <c r="K335" s="52">
        <f>IFERROR(_xll.qlIndexFixing(ONIndex1M,I335,TRUE,_xll.ohTrigger(RecalcTrigger,Trigger1M)),NA())</f>
        <v>7.9711379154900897E-3</v>
      </c>
      <c r="L335" s="52">
        <f>IFERROR(_xll.qlIndexFixing(Index3M,H335,TRUE,_xll.ohTrigger(RecalcTrigger,Trigger3M)),NA())</f>
        <v>1.0160410459882436E-2</v>
      </c>
      <c r="M335" s="52">
        <f>IFERROR(_xll.qlIndexFixing(ONIndex3M,I335,TRUE,_xll.ohTrigger(RecalcTrigger,Trigger3M)),NA())</f>
        <v>9.8791705640088878E-3</v>
      </c>
      <c r="N335" s="52">
        <f>IFERROR(_xll.qlIndexFixing(Index6M,$H335,TRUE,_xll.ohTrigger(RecalcTrigger,Trigger6M)),NA())</f>
        <v>1.2500932075511038E-2</v>
      </c>
      <c r="O335" s="52">
        <f>IFERROR(_xll.qlIndexFixing(ONIndex6M,I335,TRUE,_xll.ohTrigger(RecalcTrigger,Trigger6M)),NA())</f>
        <v>1.2347573768884956E-2</v>
      </c>
      <c r="P335" s="52">
        <f>IFERROR(_xll.qlIndexFixing(Index1Y,$H335,TRUE,_xll.ohTrigger(RecalcTrigger,Trigger1Y)),NA())</f>
        <v>1.7586135390003255E-2</v>
      </c>
      <c r="Q335" s="52">
        <f>IFERROR(_xll.qlIndexFixing(ONIndex1Y,I335,TRUE,_xll.ohTrigger(RecalcTrigger,Trigger1Y)),NA())</f>
        <v>1.6149305407981984E-2</v>
      </c>
    </row>
    <row r="336" spans="2:17" x14ac:dyDescent="0.2">
      <c r="B336" s="46" t="s">
        <v>20</v>
      </c>
      <c r="D336" s="49">
        <f>_xll.qlCalendarAdvance(LocalCalendar,$D335,B336,"f",FALSE)</f>
        <v>43054</v>
      </c>
      <c r="E336" s="49">
        <f>_xll.qlInterestRateIndexValueDate(IndexON,D336)</f>
        <v>43054</v>
      </c>
      <c r="F336" s="52">
        <f>IFERROR(_xll.qlIndexFixing(IndexON,D336,TRUE,_xll.ohTrigger(RecalcTrigger,TriggerON)),NA())</f>
        <v>6.3778330883756951E-3</v>
      </c>
      <c r="H336" s="49">
        <f>_xll.qlCalendarAdvance(IborCalendar,$H335,B336,"f",FALSE)</f>
        <v>43048</v>
      </c>
      <c r="I336" s="49">
        <f>_xll.qlInterestRateIndexValueDate(Index1M,$H336)</f>
        <v>43052</v>
      </c>
      <c r="J336" s="52">
        <f>IFERROR(_xll.qlIndexFixing(Index1M,$H336,TRUE,_xll.ohTrigger(RecalcTrigger,Trigger1M)),NA())</f>
        <v>8.0462667003260435E-3</v>
      </c>
      <c r="K336" s="52">
        <f>IFERROR(_xll.qlIndexFixing(ONIndex1M,I336,TRUE,_xll.ohTrigger(RecalcTrigger,Trigger1M)),NA())</f>
        <v>7.9711379154900897E-3</v>
      </c>
      <c r="L336" s="52">
        <f>IFERROR(_xll.qlIndexFixing(Index3M,H336,TRUE,_xll.ohTrigger(RecalcTrigger,Trigger3M)),NA())</f>
        <v>1.0160410459882436E-2</v>
      </c>
      <c r="M336" s="52">
        <f>IFERROR(_xll.qlIndexFixing(ONIndex3M,I336,TRUE,_xll.ohTrigger(RecalcTrigger,Trigger3M)),NA())</f>
        <v>9.8791705640088878E-3</v>
      </c>
      <c r="N336" s="52">
        <f>IFERROR(_xll.qlIndexFixing(Index6M,$H336,TRUE,_xll.ohTrigger(RecalcTrigger,Trigger6M)),NA())</f>
        <v>1.2500932075511038E-2</v>
      </c>
      <c r="O336" s="52">
        <f>IFERROR(_xll.qlIndexFixing(ONIndex6M,I336,TRUE,_xll.ohTrigger(RecalcTrigger,Trigger6M)),NA())</f>
        <v>1.2347573768884956E-2</v>
      </c>
      <c r="P336" s="52">
        <f>IFERROR(_xll.qlIndexFixing(Index1Y,$H336,TRUE,_xll.ohTrigger(RecalcTrigger,Trigger1Y)),NA())</f>
        <v>1.7586135390003255E-2</v>
      </c>
      <c r="Q336" s="52">
        <f>IFERROR(_xll.qlIndexFixing(ONIndex1Y,I336,TRUE,_xll.ohTrigger(RecalcTrigger,Trigger1Y)),NA())</f>
        <v>1.6149305407981984E-2</v>
      </c>
    </row>
    <row r="337" spans="2:17" x14ac:dyDescent="0.2">
      <c r="B337" s="46" t="s">
        <v>20</v>
      </c>
      <c r="D337" s="49">
        <f>_xll.qlCalendarAdvance(LocalCalendar,$D336,B337,"f",FALSE)</f>
        <v>43055</v>
      </c>
      <c r="E337" s="49">
        <f>_xll.qlInterestRateIndexValueDate(IndexON,D337)</f>
        <v>43055</v>
      </c>
      <c r="F337" s="52">
        <f>IFERROR(_xll.qlIndexFixing(IndexON,D337,TRUE,_xll.ohTrigger(RecalcTrigger,TriggerON)),NA())</f>
        <v>6.3801282822506522E-3</v>
      </c>
      <c r="H337" s="49">
        <f>_xll.qlCalendarAdvance(IborCalendar,$H336,B337,"f",FALSE)</f>
        <v>43049</v>
      </c>
      <c r="I337" s="49">
        <f>_xll.qlInterestRateIndexValueDate(Index1M,$H337)</f>
        <v>43053</v>
      </c>
      <c r="J337" s="52">
        <f>IFERROR(_xll.qlIndexFixing(Index1M,$H337,TRUE,_xll.ohTrigger(RecalcTrigger,Trigger1M)),NA())</f>
        <v>8.0512411991229271E-3</v>
      </c>
      <c r="K337" s="52">
        <f>IFERROR(_xll.qlIndexFixing(ONIndex1M,I337,TRUE,_xll.ohTrigger(RecalcTrigger,Trigger1M)),NA())</f>
        <v>7.9761941117517665E-3</v>
      </c>
      <c r="L337" s="52">
        <f>IFERROR(_xll.qlIndexFixing(Index3M,H337,TRUE,_xll.ohTrigger(RecalcTrigger,Trigger3M)),NA())</f>
        <v>1.0165897059647386E-2</v>
      </c>
      <c r="M337" s="52">
        <f>IFERROR(_xll.qlIndexFixing(ONIndex3M,I337,TRUE,_xll.ohTrigger(RecalcTrigger,Trigger3M)),NA())</f>
        <v>9.8849190644045848E-3</v>
      </c>
      <c r="N337" s="52">
        <f>IFERROR(_xll.qlIndexFixing(Index6M,$H337,TRUE,_xll.ohTrigger(RecalcTrigger,Trigger6M)),NA())</f>
        <v>1.2501350577449622E-2</v>
      </c>
      <c r="O337" s="52">
        <f>IFERROR(_xll.qlIndexFixing(ONIndex6M,I337,TRUE,_xll.ohTrigger(RecalcTrigger,Trigger6M)),NA())</f>
        <v>1.2359749394112995E-2</v>
      </c>
      <c r="P337" s="52">
        <f>IFERROR(_xll.qlIndexFixing(Index1Y,$H337,TRUE,_xll.ohTrigger(RecalcTrigger,Trigger1Y)),NA())</f>
        <v>1.7585961551230839E-2</v>
      </c>
      <c r="Q337" s="52">
        <f>IFERROR(_xll.qlIndexFixing(ONIndex1Y,I337,TRUE,_xll.ohTrigger(RecalcTrigger,Trigger1Y)),NA())</f>
        <v>1.6166696826127591E-2</v>
      </c>
    </row>
    <row r="338" spans="2:17" x14ac:dyDescent="0.2">
      <c r="B338" s="46" t="s">
        <v>20</v>
      </c>
      <c r="D338" s="49">
        <f>_xll.qlCalendarAdvance(LocalCalendar,$D337,B338,"f",FALSE)</f>
        <v>43056</v>
      </c>
      <c r="E338" s="49">
        <f>_xll.qlInterestRateIndexValueDate(IndexON,D338)</f>
        <v>43056</v>
      </c>
      <c r="F338" s="52">
        <f>IFERROR(_xll.qlIndexFixing(IndexON,D338,TRUE,_xll.ohTrigger(RecalcTrigger,TriggerON)),NA())</f>
        <v>6.3850441029877913E-3</v>
      </c>
      <c r="H338" s="49">
        <f>_xll.qlCalendarAdvance(IborCalendar,$H337,B338,"f",FALSE)</f>
        <v>43052</v>
      </c>
      <c r="I338" s="49">
        <f>_xll.qlInterestRateIndexValueDate(Index1M,$H338)</f>
        <v>43054</v>
      </c>
      <c r="J338" s="52">
        <f>IFERROR(_xll.qlIndexFixing(Index1M,$H338,TRUE,_xll.ohTrigger(RecalcTrigger,Trigger1M)),NA())</f>
        <v>8.0562098395153825E-3</v>
      </c>
      <c r="K338" s="52">
        <f>IFERROR(_xll.qlIndexFixing(ONIndex1M,I338,TRUE,_xll.ohTrigger(RecalcTrigger,Trigger1M)),NA())</f>
        <v>7.9812444513382985E-3</v>
      </c>
      <c r="L338" s="52">
        <f>IFERROR(_xll.qlIndexFixing(Index3M,H338,TRUE,_xll.ohTrigger(RecalcTrigger,Trigger3M)),NA())</f>
        <v>1.017135963304709E-2</v>
      </c>
      <c r="M338" s="52">
        <f>IFERROR(_xll.qlIndexFixing(ONIndex3M,I338,TRUE,_xll.ohTrigger(RecalcTrigger,Trigger3M)),NA())</f>
        <v>9.8906888655214686E-3</v>
      </c>
      <c r="N338" s="52">
        <f>IFERROR(_xll.qlIndexFixing(Index6M,$H338,TRUE,_xll.ohTrigger(RecalcTrigger,Trigger6M)),NA())</f>
        <v>1.2504296627317328E-2</v>
      </c>
      <c r="O338" s="52">
        <f>IFERROR(_xll.qlIndexFixing(ONIndex6M,I338,TRUE,_xll.ohTrigger(RecalcTrigger,Trigger6M)),NA())</f>
        <v>1.2371996248203843E-2</v>
      </c>
      <c r="P338" s="52">
        <f>IFERROR(_xll.qlIndexFixing(Index1Y,$H338,TRUE,_xll.ohTrigger(RecalcTrigger,Trigger1Y)),NA())</f>
        <v>1.7585648481033785E-2</v>
      </c>
      <c r="Q338" s="52">
        <f>IFERROR(_xll.qlIndexFixing(ONIndex1Y,I338,TRUE,_xll.ohTrigger(RecalcTrigger,Trigger1Y)),NA())</f>
        <v>1.617012033376497E-2</v>
      </c>
    </row>
    <row r="339" spans="2:17" x14ac:dyDescent="0.2">
      <c r="B339" s="46" t="s">
        <v>20</v>
      </c>
      <c r="D339" s="49">
        <f>_xll.qlCalendarAdvance(LocalCalendar,$D338,B339,"f",FALSE)</f>
        <v>43059</v>
      </c>
      <c r="E339" s="49">
        <f>_xll.qlInterestRateIndexValueDate(IndexON,D339)</f>
        <v>43059</v>
      </c>
      <c r="F339" s="52">
        <f>IFERROR(_xll.qlIndexFixing(IndexON,D339,TRUE,_xll.ohTrigger(RecalcTrigger,TriggerON)),NA())</f>
        <v>6.3899456268678989E-3</v>
      </c>
      <c r="H339" s="49">
        <f>_xll.qlCalendarAdvance(IborCalendar,$H338,B339,"f",FALSE)</f>
        <v>43053</v>
      </c>
      <c r="I339" s="49">
        <f>_xll.qlInterestRateIndexValueDate(Index1M,$H339)</f>
        <v>43055</v>
      </c>
      <c r="J339" s="52">
        <f>IFERROR(_xll.qlIndexFixing(Index1M,$H339,TRUE,_xll.ohTrigger(RecalcTrigger,Trigger1M)),NA())</f>
        <v>8.0662799558361975E-3</v>
      </c>
      <c r="K339" s="52">
        <f>IFERROR(_xll.qlIndexFixing(ONIndex1M,I339,TRUE,_xll.ohTrigger(RecalcTrigger,Trigger1M)),NA())</f>
        <v>7.9862889344095578E-3</v>
      </c>
      <c r="L339" s="52">
        <f>IFERROR(_xll.qlIndexFixing(Index3M,H339,TRUE,_xll.ohTrigger(RecalcTrigger,Trigger3M)),NA())</f>
        <v>1.01767973694552E-2</v>
      </c>
      <c r="M339" s="52">
        <f>IFERROR(_xll.qlIndexFixing(ONIndex3M,I339,TRUE,_xll.ohTrigger(RecalcTrigger,Trigger3M)),NA())</f>
        <v>9.8964799674394754E-3</v>
      </c>
      <c r="N339" s="52">
        <f>IFERROR(_xll.qlIndexFixing(Index6M,$H339,TRUE,_xll.ohTrigger(RecalcTrigger,Trigger6M)),NA())</f>
        <v>1.2507199572782332E-2</v>
      </c>
      <c r="O339" s="52">
        <f>IFERROR(_xll.qlIndexFixing(ONIndex6M,I339,TRUE,_xll.ohTrigger(RecalcTrigger,Trigger6M)),NA())</f>
        <v>1.2384314331237434E-2</v>
      </c>
      <c r="P339" s="52">
        <f>IFERROR(_xll.qlIndexFixing(Index1Y,$H339,TRUE,_xll.ohTrigger(RecalcTrigger,Trigger1Y)),NA())</f>
        <v>1.7585235718196177E-2</v>
      </c>
      <c r="Q339" s="52">
        <f>IFERROR(_xll.qlIndexFixing(ONIndex1Y,I339,TRUE,_xll.ohTrigger(RecalcTrigger,Trigger1Y)),NA())</f>
        <v>1.6159575930414505E-2</v>
      </c>
    </row>
    <row r="340" spans="2:17" x14ac:dyDescent="0.2">
      <c r="B340" s="46" t="s">
        <v>20</v>
      </c>
      <c r="D340" s="49">
        <f>_xll.qlCalendarAdvance(LocalCalendar,$D339,B340,"f",FALSE)</f>
        <v>43060</v>
      </c>
      <c r="E340" s="49">
        <f>_xll.qlInterestRateIndexValueDate(IndexON,D340)</f>
        <v>43060</v>
      </c>
      <c r="F340" s="52">
        <f>IFERROR(_xll.qlIndexFixing(IndexON,D340,TRUE,_xll.ohTrigger(RecalcTrigger,TriggerON)),NA())</f>
        <v>6.3925591053415332E-3</v>
      </c>
      <c r="H340" s="49">
        <f>_xll.qlCalendarAdvance(IborCalendar,$H339,B340,"f",FALSE)</f>
        <v>43054</v>
      </c>
      <c r="I340" s="49">
        <f>_xll.qlInterestRateIndexValueDate(Index1M,$H340)</f>
        <v>43056</v>
      </c>
      <c r="J340" s="52">
        <f>IFERROR(_xll.qlIndexFixing(Index1M,$H340,TRUE,_xll.ohTrigger(RecalcTrigger,Trigger1M)),NA())</f>
        <v>8.0686813146441279E-3</v>
      </c>
      <c r="K340" s="52">
        <f>IFERROR(_xll.qlIndexFixing(ONIndex1M,I340,TRUE,_xll.ohTrigger(RecalcTrigger,Trigger1M)),NA())</f>
        <v>7.9965359957423487E-3</v>
      </c>
      <c r="L340" s="52">
        <f>IFERROR(_xll.qlIndexFixing(Index3M,H340,TRUE,_xll.ohTrigger(RecalcTrigger,Trigger3M)),NA())</f>
        <v>1.0189945175837179E-2</v>
      </c>
      <c r="M340" s="52">
        <f>IFERROR(_xll.qlIndexFixing(ONIndex3M,I340,TRUE,_xll.ohTrigger(RecalcTrigger,Trigger3M)),NA())</f>
        <v>9.9084058737020086E-3</v>
      </c>
      <c r="N340" s="52">
        <f>IFERROR(_xll.qlIndexFixing(Index6M,$H340,TRUE,_xll.ohTrigger(RecalcTrigger,Trigger6M)),NA())</f>
        <v>1.2510058375511463E-2</v>
      </c>
      <c r="O340" s="52">
        <f>IFERROR(_xll.qlIndexFixing(ONIndex6M,I340,TRUE,_xll.ohTrigger(RecalcTrigger,Trigger6M)),NA())</f>
        <v>1.2409615676016728E-2</v>
      </c>
      <c r="P340" s="52">
        <f>IFERROR(_xll.qlIndexFixing(Index1Y,$H340,TRUE,_xll.ohTrigger(RecalcTrigger,Trigger1Y)),NA())</f>
        <v>1.7577362558265315E-2</v>
      </c>
      <c r="Q340" s="52">
        <f>IFERROR(_xll.qlIndexFixing(ONIndex1Y,I340,TRUE,_xll.ohTrigger(RecalcTrigger,Trigger1Y)),NA())</f>
        <v>1.6092646744674255E-2</v>
      </c>
    </row>
    <row r="341" spans="2:17" x14ac:dyDescent="0.2">
      <c r="B341" s="46" t="s">
        <v>20</v>
      </c>
      <c r="D341" s="49">
        <f>_xll.qlCalendarAdvance(LocalCalendar,$D340,B341,"f",FALSE)</f>
        <v>43061</v>
      </c>
      <c r="E341" s="49">
        <f>_xll.qlInterestRateIndexValueDate(IndexON,D341)</f>
        <v>43061</v>
      </c>
      <c r="F341" s="52">
        <f>IFERROR(_xll.qlIndexFixing(IndexON,D341,TRUE,_xll.ohTrigger(RecalcTrigger,TriggerON)),NA())</f>
        <v>6.3966634655132637E-3</v>
      </c>
      <c r="H341" s="49">
        <f>_xll.qlCalendarAdvance(IborCalendar,$H340,B341,"f",FALSE)</f>
        <v>43055</v>
      </c>
      <c r="I341" s="49">
        <f>_xll.qlInterestRateIndexValueDate(Index1M,$H341)</f>
        <v>43059</v>
      </c>
      <c r="J341" s="52">
        <f>IFERROR(_xll.qlIndexFixing(Index1M,$H341,TRUE,_xll.ohTrigger(RecalcTrigger,Trigger1M)),NA())</f>
        <v>8.0809651651474468E-3</v>
      </c>
      <c r="K341" s="52">
        <f>IFERROR(_xll.qlIndexFixing(ONIndex1M,I341,TRUE,_xll.ohTrigger(RecalcTrigger,Trigger1M)),NA())</f>
        <v>8.0064083005826348E-3</v>
      </c>
      <c r="L341" s="52">
        <f>IFERROR(_xll.qlIndexFixing(Index3M,H341,TRUE,_xll.ohTrigger(RecalcTrigger,Trigger3M)),NA())</f>
        <v>1.0198283732468349E-2</v>
      </c>
      <c r="M341" s="52">
        <f>IFERROR(_xll.qlIndexFixing(ONIndex3M,I341,TRUE,_xll.ohTrigger(RecalcTrigger,Trigger3M)),NA())</f>
        <v>9.9198573824832437E-3</v>
      </c>
      <c r="N341" s="52">
        <f>IFERROR(_xll.qlIndexFixing(Index6M,$H341,TRUE,_xll.ohTrigger(RecalcTrigger,Trigger6M)),NA())</f>
        <v>1.2520984937124452E-2</v>
      </c>
      <c r="O341" s="52">
        <f>IFERROR(_xll.qlIndexFixing(ONIndex6M,I341,TRUE,_xll.ohTrigger(RecalcTrigger,Trigger6M)),NA())</f>
        <v>1.2434298952319622E-2</v>
      </c>
      <c r="P341" s="52">
        <f>IFERROR(_xll.qlIndexFixing(Index1Y,$H341,TRUE,_xll.ohTrigger(RecalcTrigger,Trigger1Y)),NA())</f>
        <v>1.7583378514664391E-2</v>
      </c>
      <c r="Q341" s="52">
        <f>IFERROR(_xll.qlIndexFixing(ONIndex1Y,I341,TRUE,_xll.ohTrigger(RecalcTrigger,Trigger1Y)),NA())</f>
        <v>1.5977719256534684E-2</v>
      </c>
    </row>
    <row r="342" spans="2:17" x14ac:dyDescent="0.2">
      <c r="B342" s="46" t="s">
        <v>20</v>
      </c>
      <c r="D342" s="49">
        <f>_xll.qlCalendarAdvance(LocalCalendar,$D341,B342,"f",FALSE)</f>
        <v>43063</v>
      </c>
      <c r="E342" s="49">
        <f>_xll.qlInterestRateIndexValueDate(IndexON,D342)</f>
        <v>43063</v>
      </c>
      <c r="F342" s="52">
        <f>IFERROR(_xll.qlIndexFixing(IndexON,D342,TRUE,_xll.ohTrigger(RecalcTrigger,TriggerON)),NA())</f>
        <v>6.4037847164488682E-3</v>
      </c>
      <c r="H342" s="49">
        <f>_xll.qlCalendarAdvance(IborCalendar,$H341,B342,"f",FALSE)</f>
        <v>43056</v>
      </c>
      <c r="I342" s="49">
        <f>_xll.qlInterestRateIndexValueDate(Index1M,$H342)</f>
        <v>43060</v>
      </c>
      <c r="J342" s="52">
        <f>IFERROR(_xll.qlIndexFixing(Index1M,$H342,TRUE,_xll.ohTrigger(RecalcTrigger,Trigger1M)),NA())</f>
        <v>8.0858986549587897E-3</v>
      </c>
      <c r="K342" s="52">
        <f>IFERROR(_xll.qlIndexFixing(ONIndex1M,I342,TRUE,_xll.ohTrigger(RecalcTrigger,Trigger1M)),NA())</f>
        <v>8.01142350067785E-3</v>
      </c>
      <c r="L342" s="52">
        <f>IFERROR(_xll.qlIndexFixing(Index3M,H342,TRUE,_xll.ohTrigger(RecalcTrigger,Trigger3M)),NA())</f>
        <v>1.0203585124358174E-2</v>
      </c>
      <c r="M342" s="52">
        <f>IFERROR(_xll.qlIndexFixing(ONIndex3M,I342,TRUE,_xll.ohTrigger(RecalcTrigger,Trigger3M)),NA())</f>
        <v>9.925754988087121E-3</v>
      </c>
      <c r="N342" s="52">
        <f>IFERROR(_xll.qlIndexFixing(Index6M,$H342,TRUE,_xll.ohTrigger(RecalcTrigger,Trigger6M)),NA())</f>
        <v>1.2521031392307216E-2</v>
      </c>
      <c r="O342" s="52">
        <f>IFERROR(_xll.qlIndexFixing(ONIndex6M,I342,TRUE,_xll.ohTrigger(RecalcTrigger,Trigger6M)),NA())</f>
        <v>1.2446973179907062E-2</v>
      </c>
      <c r="P342" s="52">
        <f>IFERROR(_xll.qlIndexFixing(Index1Y,$H342,TRUE,_xll.ohTrigger(RecalcTrigger,Trigger1Y)),NA())</f>
        <v>1.7583060368704183E-2</v>
      </c>
      <c r="Q342" s="52">
        <f>IFERROR(_xll.qlIndexFixing(ONIndex1Y,I342,TRUE,_xll.ohTrigger(RecalcTrigger,Trigger1Y)),NA())</f>
        <v>1.5897335349404074E-2</v>
      </c>
    </row>
    <row r="343" spans="2:17" x14ac:dyDescent="0.2">
      <c r="B343" s="46" t="s">
        <v>20</v>
      </c>
      <c r="D343" s="49">
        <f>_xll.qlCalendarAdvance(LocalCalendar,$D342,B343,"f",FALSE)</f>
        <v>43066</v>
      </c>
      <c r="E343" s="49">
        <f>_xll.qlInterestRateIndexValueDate(IndexON,D343)</f>
        <v>43066</v>
      </c>
      <c r="F343" s="52">
        <f>IFERROR(_xll.qlIndexFixing(IndexON,D343,TRUE,_xll.ohTrigger(RecalcTrigger,TriggerON)),NA())</f>
        <v>6.4095767715777185E-3</v>
      </c>
      <c r="H343" s="49">
        <f>_xll.qlCalendarAdvance(IborCalendar,$H342,B343,"f",FALSE)</f>
        <v>43059</v>
      </c>
      <c r="I343" s="49">
        <f>_xll.qlInterestRateIndexValueDate(Index1M,$H343)</f>
        <v>43061</v>
      </c>
      <c r="J343" s="52">
        <f>IFERROR(_xll.qlIndexFixing(Index1M,$H343,TRUE,_xll.ohTrigger(RecalcTrigger,Trigger1M)),NA())</f>
        <v>8.0908262863124136E-3</v>
      </c>
      <c r="K343" s="52">
        <f>IFERROR(_xll.qlIndexFixing(ONIndex1M,I343,TRUE,_xll.ohTrigger(RecalcTrigger,Trigger1M)),NA())</f>
        <v>8.0190238977095873E-3</v>
      </c>
      <c r="L343" s="52">
        <f>IFERROR(_xll.qlIndexFixing(Index3M,H343,TRUE,_xll.ohTrigger(RecalcTrigger,Trigger3M)),NA())</f>
        <v>1.0208856815407084E-2</v>
      </c>
      <c r="M343" s="52">
        <f>IFERROR(_xll.qlIndexFixing(ONIndex3M,I343,TRUE,_xll.ohTrigger(RecalcTrigger,Trigger3M)),NA())</f>
        <v>9.9347810774030876E-3</v>
      </c>
      <c r="N343" s="52">
        <f>IFERROR(_xll.qlIndexFixing(Index6M,$H343,TRUE,_xll.ohTrigger(RecalcTrigger,Trigger6M)),NA())</f>
        <v>1.2523653906263489E-2</v>
      </c>
      <c r="O343" s="52">
        <f>IFERROR(_xll.qlIndexFixing(ONIndex6M,I343,TRUE,_xll.ohTrigger(RecalcTrigger,Trigger6M)),NA())</f>
        <v>1.2465936657095611E-2</v>
      </c>
      <c r="P343" s="52">
        <f>IFERROR(_xll.qlIndexFixing(Index1Y,$H343,TRUE,_xll.ohTrigger(RecalcTrigger,Trigger1Y)),NA())</f>
        <v>1.7578782867210065E-2</v>
      </c>
      <c r="Q343" s="52">
        <f>IFERROR(_xll.qlIndexFixing(ONIndex1Y,I343,TRUE,_xll.ohTrigger(RecalcTrigger,Trigger1Y)),NA())</f>
        <v>1.5761226518398175E-2</v>
      </c>
    </row>
    <row r="344" spans="2:17" x14ac:dyDescent="0.2">
      <c r="B344" s="46" t="s">
        <v>20</v>
      </c>
      <c r="D344" s="49">
        <f>_xll.qlCalendarAdvance(LocalCalendar,$D343,B344,"f",FALSE)</f>
        <v>43067</v>
      </c>
      <c r="E344" s="49">
        <f>_xll.qlInterestRateIndexValueDate(IndexON,D344)</f>
        <v>43067</v>
      </c>
      <c r="F344" s="52">
        <f>IFERROR(_xll.qlIndexFixing(IndexON,D344,TRUE,_xll.ohTrigger(RecalcTrigger,TriggerON)),NA())</f>
        <v>6.4126358485694368E-3</v>
      </c>
      <c r="H344" s="49">
        <f>_xll.qlCalendarAdvance(IborCalendar,$H343,B344,"f",FALSE)</f>
        <v>43060</v>
      </c>
      <c r="I344" s="49">
        <f>_xll.qlInterestRateIndexValueDate(Index1M,$H344)</f>
        <v>43063</v>
      </c>
      <c r="J344" s="52">
        <f>IFERROR(_xll.qlIndexFixing(Index1M,$H344,TRUE,_xll.ohTrigger(RecalcTrigger,Trigger1M)),NA())</f>
        <v>8.1082545677067172E-3</v>
      </c>
      <c r="K344" s="52">
        <f>IFERROR(_xll.qlIndexFixing(ONIndex1M,I344,TRUE,_xll.ohTrigger(RecalcTrigger,Trigger1M)),NA())</f>
        <v>8.0316029612070849E-3</v>
      </c>
      <c r="L344" s="52">
        <f>IFERROR(_xll.qlIndexFixing(Index3M,H344,TRUE,_xll.ohTrigger(RecalcTrigger,Trigger3M)),NA())</f>
        <v>1.0224163913896689E-2</v>
      </c>
      <c r="M344" s="52">
        <f>IFERROR(_xll.qlIndexFixing(ONIndex3M,I344,TRUE,_xll.ohTrigger(RecalcTrigger,Trigger3M)),NA())</f>
        <v>9.9498405038289661E-3</v>
      </c>
      <c r="N344" s="52">
        <f>IFERROR(_xll.qlIndexFixing(Index6M,$H344,TRUE,_xll.ohTrigger(RecalcTrigger,Trigger6M)),NA())</f>
        <v>1.2528751293386275E-2</v>
      </c>
      <c r="O344" s="52">
        <f>IFERROR(_xll.qlIndexFixing(ONIndex6M,I344,TRUE,_xll.ohTrigger(RecalcTrigger,Trigger6M)),NA())</f>
        <v>1.2494879833111483E-2</v>
      </c>
      <c r="P344" s="52">
        <f>IFERROR(_xll.qlIndexFixing(Index1Y,$H344,TRUE,_xll.ohTrigger(RecalcTrigger,Trigger1Y)),NA())</f>
        <v>1.7574429271576458E-2</v>
      </c>
      <c r="Q344" s="52">
        <f>IFERROR(_xll.qlIndexFixing(ONIndex1Y,I344,TRUE,_xll.ohTrigger(RecalcTrigger,Trigger1Y)),NA())</f>
        <v>1.5549699945847095E-2</v>
      </c>
    </row>
    <row r="345" spans="2:17" x14ac:dyDescent="0.2">
      <c r="B345" s="46" t="s">
        <v>20</v>
      </c>
      <c r="D345" s="49">
        <f>_xll.qlCalendarAdvance(LocalCalendar,$D344,B345,"f",FALSE)</f>
        <v>43068</v>
      </c>
      <c r="E345" s="49">
        <f>_xll.qlInterestRateIndexValueDate(IndexON,D345)</f>
        <v>43068</v>
      </c>
      <c r="F345" s="52">
        <f>IFERROR(_xll.qlIndexFixing(IndexON,D345,TRUE,_xll.ohTrigger(RecalcTrigger,TriggerON)),NA())</f>
        <v>6.4157585824808905E-3</v>
      </c>
      <c r="H345" s="49">
        <f>_xll.qlCalendarAdvance(IborCalendar,$H344,B345,"f",FALSE)</f>
        <v>43061</v>
      </c>
      <c r="I345" s="49">
        <f>_xll.qlInterestRateIndexValueDate(Index1M,$H345)</f>
        <v>43063</v>
      </c>
      <c r="J345" s="52">
        <f>IFERROR(_xll.qlIndexFixing(Index1M,$H345,TRUE,_xll.ohTrigger(RecalcTrigger,Trigger1M)),NA())</f>
        <v>8.1082545677067172E-3</v>
      </c>
      <c r="K345" s="52">
        <f>IFERROR(_xll.qlIndexFixing(ONIndex1M,I345,TRUE,_xll.ohTrigger(RecalcTrigger,Trigger1M)),NA())</f>
        <v>8.0316029612070849E-3</v>
      </c>
      <c r="L345" s="52">
        <f>IFERROR(_xll.qlIndexFixing(Index3M,H345,TRUE,_xll.ohTrigger(RecalcTrigger,Trigger3M)),NA())</f>
        <v>1.0224163913896689E-2</v>
      </c>
      <c r="M345" s="52">
        <f>IFERROR(_xll.qlIndexFixing(ONIndex3M,I345,TRUE,_xll.ohTrigger(RecalcTrigger,Trigger3M)),NA())</f>
        <v>9.9498405038289661E-3</v>
      </c>
      <c r="N345" s="52">
        <f>IFERROR(_xll.qlIndexFixing(Index6M,$H345,TRUE,_xll.ohTrigger(RecalcTrigger,Trigger6M)),NA())</f>
        <v>1.2528751293386275E-2</v>
      </c>
      <c r="O345" s="52">
        <f>IFERROR(_xll.qlIndexFixing(ONIndex6M,I345,TRUE,_xll.ohTrigger(RecalcTrigger,Trigger6M)),NA())</f>
        <v>1.2494879833111483E-2</v>
      </c>
      <c r="P345" s="52">
        <f>IFERROR(_xll.qlIndexFixing(Index1Y,$H345,TRUE,_xll.ohTrigger(RecalcTrigger,Trigger1Y)),NA())</f>
        <v>1.7574429271576458E-2</v>
      </c>
      <c r="Q345" s="52">
        <f>IFERROR(_xll.qlIndexFixing(ONIndex1Y,I345,TRUE,_xll.ohTrigger(RecalcTrigger,Trigger1Y)),NA())</f>
        <v>1.5549699945847095E-2</v>
      </c>
    </row>
    <row r="346" spans="2:17" x14ac:dyDescent="0.2">
      <c r="B346" s="46" t="s">
        <v>20</v>
      </c>
      <c r="D346" s="49">
        <f>_xll.qlCalendarAdvance(LocalCalendar,$D345,B346,"f",FALSE)</f>
        <v>43069</v>
      </c>
      <c r="E346" s="49">
        <f>_xll.qlInterestRateIndexValueDate(IndexON,D346)</f>
        <v>43069</v>
      </c>
      <c r="F346" s="52">
        <f>IFERROR(_xll.qlIndexFixing(IndexON,D346,TRUE,_xll.ohTrigger(RecalcTrigger,TriggerON)),NA())</f>
        <v>6.4189449733120796E-3</v>
      </c>
      <c r="H346" s="49">
        <f>_xll.qlCalendarAdvance(IborCalendar,$H345,B346,"f",FALSE)</f>
        <v>43062</v>
      </c>
      <c r="I346" s="49">
        <f>_xll.qlInterestRateIndexValueDate(Index1M,$H346)</f>
        <v>43066</v>
      </c>
      <c r="J346" s="52">
        <f>IFERROR(_xll.qlIndexFixing(Index1M,$H346,TRUE,_xll.ohTrigger(RecalcTrigger,Trigger1M)),NA())</f>
        <v>8.1153765660015864E-3</v>
      </c>
      <c r="K346" s="52">
        <f>IFERROR(_xll.qlIndexFixing(ONIndex1M,I346,TRUE,_xll.ohTrigger(RecalcTrigger,Trigger1M)),NA())</f>
        <v>8.0413917125898848E-3</v>
      </c>
      <c r="L346" s="52">
        <f>IFERROR(_xll.qlIndexFixing(Index3M,H346,TRUE,_xll.ohTrigger(RecalcTrigger,Trigger3M)),NA())</f>
        <v>1.023474138497571E-2</v>
      </c>
      <c r="M346" s="52">
        <f>IFERROR(_xll.qlIndexFixing(ONIndex3M,I346,TRUE,_xll.ohTrigger(RecalcTrigger,Trigger3M)),NA())</f>
        <v>9.9615879376546701E-3</v>
      </c>
      <c r="N346" s="52">
        <f>IFERROR(_xll.qlIndexFixing(Index6M,$H346,TRUE,_xll.ohTrigger(RecalcTrigger,Trigger6M)),NA())</f>
        <v>1.2541375415806069E-2</v>
      </c>
      <c r="O346" s="52">
        <f>IFERROR(_xll.qlIndexFixing(ONIndex6M,I346,TRUE,_xll.ohTrigger(RecalcTrigger,Trigger6M)),NA())</f>
        <v>1.2515274500666251E-2</v>
      </c>
      <c r="P346" s="52">
        <f>IFERROR(_xll.qlIndexFixing(Index1Y,$H346,TRUE,_xll.ohTrigger(RecalcTrigger,Trigger1Y)),NA())</f>
        <v>1.7584372958844872E-2</v>
      </c>
      <c r="Q346" s="52">
        <f>IFERROR(_xll.qlIndexFixing(ONIndex1Y,I346,TRUE,_xll.ohTrigger(RecalcTrigger,Trigger1Y)),NA())</f>
        <v>1.5396020982905156E-2</v>
      </c>
    </row>
    <row r="347" spans="2:17" x14ac:dyDescent="0.2">
      <c r="B347" s="46" t="s">
        <v>20</v>
      </c>
      <c r="D347" s="49">
        <f>_xll.qlCalendarAdvance(LocalCalendar,$D346,B347,"f",FALSE)</f>
        <v>43070</v>
      </c>
      <c r="E347" s="49">
        <f>_xll.qlInterestRateIndexValueDate(IndexON,D347)</f>
        <v>43070</v>
      </c>
      <c r="F347" s="52">
        <f>IFERROR(_xll.qlIndexFixing(IndexON,D347,TRUE,_xll.ohTrigger(RecalcTrigger,TriggerON)),NA())</f>
        <v>6.4256446327259908E-3</v>
      </c>
      <c r="H347" s="49">
        <f>_xll.qlCalendarAdvance(IborCalendar,$H346,B347,"f",FALSE)</f>
        <v>43063</v>
      </c>
      <c r="I347" s="49">
        <f>_xll.qlInterestRateIndexValueDate(Index1M,$H347)</f>
        <v>43067</v>
      </c>
      <c r="J347" s="52">
        <f>IFERROR(_xll.qlIndexFixing(Index1M,$H347,TRUE,_xll.ohTrigger(RecalcTrigger,Trigger1M)),NA())</f>
        <v>8.1202690464730054E-3</v>
      </c>
      <c r="K347" s="52">
        <f>IFERROR(_xll.qlIndexFixing(ONIndex1M,I347,TRUE,_xll.ohTrigger(RecalcTrigger,Trigger1M)),NA())</f>
        <v>8.0463659164387025E-3</v>
      </c>
      <c r="L347" s="52">
        <f>IFERROR(_xll.qlIndexFixing(Index3M,H347,TRUE,_xll.ohTrigger(RecalcTrigger,Trigger3M)),NA())</f>
        <v>1.0239817847096813E-2</v>
      </c>
      <c r="M347" s="52">
        <f>IFERROR(_xll.qlIndexFixing(ONIndex3M,I347,TRUE,_xll.ohTrigger(RecalcTrigger,Trigger3M)),NA())</f>
        <v>9.9676346486265999E-3</v>
      </c>
      <c r="N347" s="52">
        <f>IFERROR(_xll.qlIndexFixing(Index6M,$H347,TRUE,_xll.ohTrigger(RecalcTrigger,Trigger6M)),NA())</f>
        <v>1.2541082841054558E-2</v>
      </c>
      <c r="O347" s="52">
        <f>IFERROR(_xll.qlIndexFixing(ONIndex6M,I347,TRUE,_xll.ohTrigger(RecalcTrigger,Trigger6M)),NA())</f>
        <v>1.2524792004171559E-2</v>
      </c>
      <c r="P347" s="52">
        <f>IFERROR(_xll.qlIndexFixing(Index1Y,$H347,TRUE,_xll.ohTrigger(RecalcTrigger,Trigger1Y)),NA())</f>
        <v>1.758508298528208E-2</v>
      </c>
      <c r="Q347" s="52">
        <f>IFERROR(_xll.qlIndexFixing(ONIndex1Y,I347,TRUE,_xll.ohTrigger(RecalcTrigger,Trigger1Y)),NA())</f>
        <v>1.5326381940212741E-2</v>
      </c>
    </row>
    <row r="348" spans="2:17" x14ac:dyDescent="0.2">
      <c r="B348" s="46" t="s">
        <v>20</v>
      </c>
      <c r="D348" s="49">
        <f>_xll.qlCalendarAdvance(LocalCalendar,$D347,B348,"f",FALSE)</f>
        <v>43073</v>
      </c>
      <c r="E348" s="49">
        <f>_xll.qlInterestRateIndexValueDate(IndexON,D348)</f>
        <v>43073</v>
      </c>
      <c r="F348" s="52">
        <f>IFERROR(_xll.qlIndexFixing(IndexON,D348,TRUE,_xll.ohTrigger(RecalcTrigger,TriggerON)),NA())</f>
        <v>6.4323271059940623E-3</v>
      </c>
      <c r="H348" s="49">
        <f>_xll.qlCalendarAdvance(IborCalendar,$H347,B348,"f",FALSE)</f>
        <v>43066</v>
      </c>
      <c r="I348" s="49">
        <f>_xll.qlInterestRateIndexValueDate(Index1M,$H348)</f>
        <v>43068</v>
      </c>
      <c r="J348" s="52">
        <f>IFERROR(_xll.qlIndexFixing(Index1M,$H348,TRUE,_xll.ohTrigger(RecalcTrigger,Trigger1M)),NA())</f>
        <v>8.1251556684387438E-3</v>
      </c>
      <c r="K348" s="52">
        <f>IFERROR(_xll.qlIndexFixing(ONIndex1M,I348,TRUE,_xll.ohTrigger(RecalcTrigger,Trigger1M)),NA())</f>
        <v>8.0513342637722474E-3</v>
      </c>
      <c r="L348" s="52">
        <f>IFERROR(_xll.qlIndexFixing(Index3M,H348,TRUE,_xll.ohTrigger(RecalcTrigger,Trigger3M)),NA())</f>
        <v>1.0242525277506024E-2</v>
      </c>
      <c r="M348" s="52">
        <f>IFERROR(_xll.qlIndexFixing(ONIndex3M,I348,TRUE,_xll.ohTrigger(RecalcTrigger,Trigger3M)),NA())</f>
        <v>9.9737026603197165E-3</v>
      </c>
      <c r="N348" s="52">
        <f>IFERROR(_xll.qlIndexFixing(Index6M,$H348,TRUE,_xll.ohTrigger(RecalcTrigger,Trigger6M)),NA())</f>
        <v>1.2540736539798397E-2</v>
      </c>
      <c r="O348" s="52">
        <f>IFERROR(_xll.qlIndexFixing(ONIndex6M,I348,TRUE,_xll.ohTrigger(RecalcTrigger,Trigger6M)),NA())</f>
        <v>1.253377151538615E-2</v>
      </c>
      <c r="P348" s="52">
        <f>IFERROR(_xll.qlIndexFixing(Index1Y,$H348,TRUE,_xll.ohTrigger(RecalcTrigger,Trigger1Y)),NA())</f>
        <v>1.7585904719234415E-2</v>
      </c>
      <c r="Q348" s="52">
        <f>IFERROR(_xll.qlIndexFixing(ONIndex1Y,I348,TRUE,_xll.ohTrigger(RecalcTrigger,Trigger1Y)),NA())</f>
        <v>1.5260861679076143E-2</v>
      </c>
    </row>
    <row r="349" spans="2:17" x14ac:dyDescent="0.2">
      <c r="B349" s="46" t="s">
        <v>20</v>
      </c>
      <c r="D349" s="49">
        <f>_xll.qlCalendarAdvance(LocalCalendar,$D348,B349,"f",FALSE)</f>
        <v>43074</v>
      </c>
      <c r="E349" s="49">
        <f>_xll.qlInterestRateIndexValueDate(IndexON,D349)</f>
        <v>43074</v>
      </c>
      <c r="F349" s="52">
        <f>IFERROR(_xll.qlIndexFixing(IndexON,D349,TRUE,_xll.ohTrigger(RecalcTrigger,TriggerON)),NA())</f>
        <v>6.4358317815038646E-3</v>
      </c>
      <c r="H349" s="49">
        <f>_xll.qlCalendarAdvance(IborCalendar,$H348,B349,"f",FALSE)</f>
        <v>43067</v>
      </c>
      <c r="I349" s="49">
        <f>_xll.qlInterestRateIndexValueDate(Index1M,$H349)</f>
        <v>43069</v>
      </c>
      <c r="J349" s="52">
        <f>IFERROR(_xll.qlIndexFixing(Index1M,$H349,TRUE,_xll.ohTrigger(RecalcTrigger,Trigger1M)),NA())</f>
        <v>8.1275194636258249E-3</v>
      </c>
      <c r="K349" s="52">
        <f>IFERROR(_xll.qlIndexFixing(ONIndex1M,I349,TRUE,_xll.ohTrigger(RecalcTrigger,Trigger1M)),NA())</f>
        <v>8.0562967544306474E-3</v>
      </c>
      <c r="L349" s="52">
        <f>IFERROR(_xll.qlIndexFixing(Index3M,H349,TRUE,_xll.ohTrigger(RecalcTrigger,Trigger3M)),NA())</f>
        <v>1.0245228354192726E-2</v>
      </c>
      <c r="M349" s="52">
        <f>IFERROR(_xll.qlIndexFixing(ONIndex3M,I349,TRUE,_xll.ohTrigger(RecalcTrigger,Trigger3M)),NA())</f>
        <v>9.9797919727340201E-3</v>
      </c>
      <c r="N349" s="52">
        <f>IFERROR(_xll.qlIndexFixing(Index6M,$H349,TRUE,_xll.ohTrigger(RecalcTrigger,Trigger6M)),NA())</f>
        <v>1.2545694507826971E-2</v>
      </c>
      <c r="O349" s="52">
        <f>IFERROR(_xll.qlIndexFixing(ONIndex6M,I349,TRUE,_xll.ohTrigger(RecalcTrigger,Trigger6M)),NA())</f>
        <v>1.2542213034230087E-2</v>
      </c>
      <c r="P349" s="52">
        <f>IFERROR(_xll.qlIndexFixing(Index1Y,$H349,TRUE,_xll.ohTrigger(RecalcTrigger,Trigger1Y)),NA())</f>
        <v>1.7586827265808562E-2</v>
      </c>
      <c r="Q349" s="52">
        <f>IFERROR(_xll.qlIndexFixing(ONIndex1Y,I349,TRUE,_xll.ohTrigger(RecalcTrigger,Trigger1Y)),NA())</f>
        <v>1.5199460197097281E-2</v>
      </c>
    </row>
    <row r="350" spans="2:17" x14ac:dyDescent="0.2">
      <c r="B350" s="46" t="s">
        <v>20</v>
      </c>
      <c r="D350" s="49">
        <f>_xll.qlCalendarAdvance(LocalCalendar,$D349,B350,"f",FALSE)</f>
        <v>43075</v>
      </c>
      <c r="E350" s="49">
        <f>_xll.qlInterestRateIndexValueDate(IndexON,D350)</f>
        <v>43075</v>
      </c>
      <c r="F350" s="52">
        <f>IFERROR(_xll.qlIndexFixing(IndexON,D350,TRUE,_xll.ohTrigger(RecalcTrigger,TriggerON)),NA())</f>
        <v>6.4394001140133383E-3</v>
      </c>
      <c r="H350" s="49">
        <f>_xll.qlCalendarAdvance(IborCalendar,$H349,B350,"f",FALSE)</f>
        <v>43068</v>
      </c>
      <c r="I350" s="49">
        <f>_xll.qlInterestRateIndexValueDate(Index1M,$H350)</f>
        <v>43070</v>
      </c>
      <c r="J350" s="52">
        <f>IFERROR(_xll.qlIndexFixing(Index1M,$H350,TRUE,_xll.ohTrigger(RecalcTrigger,Trigger1M)),NA())</f>
        <v>8.1399341082583065E-3</v>
      </c>
      <c r="K350" s="52">
        <f>IFERROR(_xll.qlIndexFixing(ONIndex1M,I350,TRUE,_xll.ohTrigger(RecalcTrigger,Trigger1M)),NA())</f>
        <v>8.0663829474847404E-3</v>
      </c>
      <c r="L350" s="52">
        <f>IFERROR(_xll.qlIndexFixing(Index3M,H350,TRUE,_xll.ohTrigger(RecalcTrigger,Trigger3M)),NA())</f>
        <v>1.0250245755744736E-2</v>
      </c>
      <c r="M350" s="52">
        <f>IFERROR(_xll.qlIndexFixing(ONIndex3M,I350,TRUE,_xll.ohTrigger(RecalcTrigger,Trigger3M)),NA())</f>
        <v>9.9923189385187072E-3</v>
      </c>
      <c r="N350" s="52">
        <f>IFERROR(_xll.qlIndexFixing(Index6M,$H350,TRUE,_xll.ohTrigger(RecalcTrigger,Trigger6M)),NA())</f>
        <v>1.2547951098534673E-2</v>
      </c>
      <c r="O350" s="52">
        <f>IFERROR(_xll.qlIndexFixing(ONIndex6M,I350,TRUE,_xll.ohTrigger(RecalcTrigger,Trigger6M)),NA())</f>
        <v>1.2557740785155147E-2</v>
      </c>
      <c r="P350" s="52">
        <f>IFERROR(_xll.qlIndexFixing(Index1Y,$H350,TRUE,_xll.ohTrigger(RecalcTrigger,Trigger1Y)),NA())</f>
        <v>1.7578076691719159E-2</v>
      </c>
      <c r="Q350" s="52">
        <f>IFERROR(_xll.qlIndexFixing(ONIndex1Y,I350,TRUE,_xll.ohTrigger(RecalcTrigger,Trigger1Y)),NA())</f>
        <v>1.5091019048742993E-2</v>
      </c>
    </row>
    <row r="351" spans="2:17" x14ac:dyDescent="0.2">
      <c r="B351" s="46" t="s">
        <v>20</v>
      </c>
      <c r="D351" s="49">
        <f>_xll.qlCalendarAdvance(LocalCalendar,$D350,B351,"f",FALSE)</f>
        <v>43076</v>
      </c>
      <c r="E351" s="49">
        <f>_xll.qlInterestRateIndexValueDate(IndexON,D351)</f>
        <v>43076</v>
      </c>
      <c r="F351" s="52">
        <f>IFERROR(_xll.qlIndexFixing(IndexON,D351,TRUE,_xll.ohTrigger(RecalcTrigger,TriggerON)),NA())</f>
        <v>6.4430321034425475E-3</v>
      </c>
      <c r="H351" s="49">
        <f>_xll.qlCalendarAdvance(IborCalendar,$H350,B351,"f",FALSE)</f>
        <v>43069</v>
      </c>
      <c r="I351" s="49">
        <f>_xll.qlInterestRateIndexValueDate(Index1M,$H351)</f>
        <v>43073</v>
      </c>
      <c r="J351" s="52">
        <f>IFERROR(_xll.qlIndexFixing(Index1M,$H351,TRUE,_xll.ohTrigger(RecalcTrigger,Trigger1M)),NA())</f>
        <v>8.1520047492374716E-3</v>
      </c>
      <c r="K351" s="52">
        <f>IFERROR(_xll.qlIndexFixing(ONIndex1M,I351,TRUE,_xll.ohTrigger(RecalcTrigger,Trigger1M)),NA())</f>
        <v>8.0760881512720317E-3</v>
      </c>
      <c r="L351" s="52">
        <f>IFERROR(_xll.qlIndexFixing(Index3M,H351,TRUE,_xll.ohTrigger(RecalcTrigger,Trigger3M)),NA())</f>
        <v>1.0267296353960243E-2</v>
      </c>
      <c r="M351" s="52">
        <f>IFERROR(_xll.qlIndexFixing(ONIndex3M,I351,TRUE,_xll.ohTrigger(RecalcTrigger,Trigger3M)),NA())</f>
        <v>1.000436223008272E-2</v>
      </c>
      <c r="N351" s="52">
        <f>IFERROR(_xll.qlIndexFixing(Index6M,$H351,TRUE,_xll.ohTrigger(RecalcTrigger,Trigger6M)),NA())</f>
        <v>1.2554551930572557E-2</v>
      </c>
      <c r="O351" s="52">
        <f>IFERROR(_xll.qlIndexFixing(ONIndex6M,I351,TRUE,_xll.ohTrigger(RecalcTrigger,Trigger6M)),NA())</f>
        <v>1.2570599185259823E-2</v>
      </c>
      <c r="P351" s="52">
        <f>IFERROR(_xll.qlIndexFixing(Index1Y,$H351,TRUE,_xll.ohTrigger(RecalcTrigger,Trigger1Y)),NA())</f>
        <v>1.7591307679981273E-2</v>
      </c>
      <c r="Q351" s="52">
        <f>IFERROR(_xll.qlIndexFixing(ONIndex1Y,I351,TRUE,_xll.ohTrigger(RecalcTrigger,Trigger1Y)),NA())</f>
        <v>1.4995042022549754E-2</v>
      </c>
    </row>
    <row r="352" spans="2:17" x14ac:dyDescent="0.2">
      <c r="B352" s="46" t="s">
        <v>20</v>
      </c>
      <c r="D352" s="49">
        <f>_xll.qlCalendarAdvance(LocalCalendar,$D351,B352,"f",FALSE)</f>
        <v>43077</v>
      </c>
      <c r="E352" s="49">
        <f>_xll.qlInterestRateIndexValueDate(IndexON,D352)</f>
        <v>43077</v>
      </c>
      <c r="F352" s="52">
        <f>IFERROR(_xll.qlIndexFixing(IndexON,D352,TRUE,_xll.ohTrigger(RecalcTrigger,TriggerON)),NA())</f>
        <v>6.4506238535511073E-3</v>
      </c>
      <c r="H352" s="49">
        <f>_xll.qlCalendarAdvance(IborCalendar,$H351,B352,"f",FALSE)</f>
        <v>43070</v>
      </c>
      <c r="I352" s="49">
        <f>_xll.qlInterestRateIndexValueDate(Index1M,$H352)</f>
        <v>43074</v>
      </c>
      <c r="J352" s="52">
        <f>IFERROR(_xll.qlIndexFixing(Index1M,$H352,TRUE,_xll.ohTrigger(RecalcTrigger,Trigger1M)),NA())</f>
        <v>8.156853400521814E-3</v>
      </c>
      <c r="K352" s="52">
        <f>IFERROR(_xll.qlIndexFixing(ONIndex1M,I352,TRUE,_xll.ohTrigger(RecalcTrigger,Trigger1M)),NA())</f>
        <v>8.0810213590343238E-3</v>
      </c>
      <c r="L352" s="52">
        <f>IFERROR(_xll.qlIndexFixing(Index3M,H352,TRUE,_xll.ohTrigger(RecalcTrigger,Trigger3M)),NA())</f>
        <v>1.0269932443880414E-2</v>
      </c>
      <c r="M352" s="52">
        <f>IFERROR(_xll.qlIndexFixing(ONIndex3M,I352,TRUE,_xll.ohTrigger(RecalcTrigger,Trigger3M)),NA())</f>
        <v>1.0010558046342766E-2</v>
      </c>
      <c r="N352" s="52">
        <f>IFERROR(_xll.qlIndexFixing(Index6M,$H352,TRUE,_xll.ohTrigger(RecalcTrigger,Trigger6M)),NA())</f>
        <v>1.2556703680911345E-2</v>
      </c>
      <c r="O352" s="52">
        <f>IFERROR(_xll.qlIndexFixing(ONIndex6M,I352,TRUE,_xll.ohTrigger(RecalcTrigger,Trigger6M)),NA())</f>
        <v>1.2576350741770881E-2</v>
      </c>
      <c r="P352" s="52">
        <f>IFERROR(_xll.qlIndexFixing(Index1Y,$H352,TRUE,_xll.ohTrigger(RecalcTrigger,Trigger1Y)),NA())</f>
        <v>1.7592570865662696E-2</v>
      </c>
      <c r="Q352" s="52">
        <f>IFERROR(_xll.qlIndexFixing(ONIndex1Y,I352,TRUE,_xll.ohTrigger(RecalcTrigger,Trigger1Y)),NA())</f>
        <v>1.4954234408302014E-2</v>
      </c>
    </row>
    <row r="353" spans="2:17" x14ac:dyDescent="0.2">
      <c r="B353" s="46" t="s">
        <v>20</v>
      </c>
      <c r="D353" s="49">
        <f>_xll.qlCalendarAdvance(LocalCalendar,$D352,B353,"f",FALSE)</f>
        <v>43080</v>
      </c>
      <c r="E353" s="49">
        <f>_xll.qlInterestRateIndexValueDate(IndexON,D353)</f>
        <v>43080</v>
      </c>
      <c r="F353" s="52">
        <f>IFERROR(_xll.qlIndexFixing(IndexON,D353,TRUE,_xll.ohTrigger(RecalcTrigger,TriggerON)),NA())</f>
        <v>6.4581966306764826E-3</v>
      </c>
      <c r="H353" s="49">
        <f>_xll.qlCalendarAdvance(IborCalendar,$H352,B353,"f",FALSE)</f>
        <v>43073</v>
      </c>
      <c r="I353" s="49">
        <f>_xll.qlInterestRateIndexValueDate(Index1M,$H353)</f>
        <v>43075</v>
      </c>
      <c r="J353" s="52">
        <f>IFERROR(_xll.qlIndexFixing(Index1M,$H353,TRUE,_xll.ohTrigger(RecalcTrigger,Trigger1M)),NA())</f>
        <v>8.1666870846481224E-3</v>
      </c>
      <c r="K353" s="52">
        <f>IFERROR(_xll.qlIndexFixing(ONIndex1M,I353,TRUE,_xll.ohTrigger(RecalcTrigger,Trigger1M)),NA())</f>
        <v>8.0859487102014072E-3</v>
      </c>
      <c r="L353" s="52">
        <f>IFERROR(_xll.qlIndexFixing(Index3M,H353,TRUE,_xll.ohTrigger(RecalcTrigger,Trigger3M)),NA())</f>
        <v>1.0274754243128292E-2</v>
      </c>
      <c r="M353" s="52">
        <f>IFERROR(_xll.qlIndexFixing(ONIndex3M,I353,TRUE,_xll.ohTrigger(RecalcTrigger,Trigger3M)),NA())</f>
        <v>1.0016775163403935E-2</v>
      </c>
      <c r="N353" s="52">
        <f>IFERROR(_xll.qlIndexFixing(Index6M,$H353,TRUE,_xll.ohTrigger(RecalcTrigger,Trigger6M)),NA())</f>
        <v>1.2558835060951278E-2</v>
      </c>
      <c r="O353" s="52">
        <f>IFERROR(_xll.qlIndexFixing(ONIndex6M,I353,TRUE,_xll.ohTrigger(RecalcTrigger,Trigger6M)),NA())</f>
        <v>1.2581564305671478E-2</v>
      </c>
      <c r="P353" s="52">
        <f>IFERROR(_xll.qlIndexFixing(Index1Y,$H353,TRUE,_xll.ohTrigger(RecalcTrigger,Trigger1Y)),NA())</f>
        <v>1.7593869494127733E-2</v>
      </c>
      <c r="Q353" s="52">
        <f>IFERROR(_xll.qlIndexFixing(ONIndex1Y,I353,TRUE,_xll.ohTrigger(RecalcTrigger,Trigger1Y)),NA())</f>
        <v>1.4917545562820322E-2</v>
      </c>
    </row>
    <row r="354" spans="2:17" x14ac:dyDescent="0.2">
      <c r="B354" s="46" t="s">
        <v>20</v>
      </c>
      <c r="D354" s="49">
        <f>_xll.qlCalendarAdvance(LocalCalendar,$D353,B354,"f",FALSE)</f>
        <v>43081</v>
      </c>
      <c r="E354" s="49">
        <f>_xll.qlInterestRateIndexValueDate(IndexON,D354)</f>
        <v>43081</v>
      </c>
      <c r="F354" s="52">
        <f>IFERROR(_xll.qlIndexFixing(IndexON,D354,TRUE,_xll.ohTrigger(RecalcTrigger,TriggerON)),NA())</f>
        <v>6.4621469049441771E-3</v>
      </c>
      <c r="H354" s="49">
        <f>_xll.qlCalendarAdvance(IborCalendar,$H353,B354,"f",FALSE)</f>
        <v>43074</v>
      </c>
      <c r="I354" s="49">
        <f>_xll.qlInterestRateIndexValueDate(Index1M,$H354)</f>
        <v>43076</v>
      </c>
      <c r="J354" s="52">
        <f>IFERROR(_xll.qlIndexFixing(Index1M,$H354,TRUE,_xll.ohTrigger(RecalcTrigger,Trigger1M)),NA())</f>
        <v>8.169026674599289E-3</v>
      </c>
      <c r="K354" s="52">
        <f>IFERROR(_xll.qlIndexFixing(ONIndex1M,I354,TRUE,_xll.ohTrigger(RecalcTrigger,Trigger1M)),NA())</f>
        <v>8.0908702046933456E-3</v>
      </c>
      <c r="L354" s="52">
        <f>IFERROR(_xll.qlIndexFixing(Index3M,H354,TRUE,_xll.ohTrigger(RecalcTrigger,Trigger3M)),NA())</f>
        <v>1.0279534435944093E-2</v>
      </c>
      <c r="M354" s="52">
        <f>IFERROR(_xll.qlIndexFixing(ONIndex3M,I354,TRUE,_xll.ohTrigger(RecalcTrigger,Trigger3M)),NA())</f>
        <v>1.0023013581266227E-2</v>
      </c>
      <c r="N354" s="52">
        <f>IFERROR(_xll.qlIndexFixing(Index6M,$H354,TRUE,_xll.ohTrigger(RecalcTrigger,Trigger6M)),NA())</f>
        <v>1.2560948406631271E-2</v>
      </c>
      <c r="O354" s="52">
        <f>IFERROR(_xll.qlIndexFixing(ONIndex6M,I354,TRUE,_xll.ohTrigger(RecalcTrigger,Trigger6M)),NA())</f>
        <v>1.258623987704155E-2</v>
      </c>
      <c r="P354" s="52">
        <f>IFERROR(_xll.qlIndexFixing(Index1Y,$H354,TRUE,_xll.ohTrigger(RecalcTrigger,Trigger1Y)),NA())</f>
        <v>1.7595192670255524E-2</v>
      </c>
      <c r="Q354" s="52">
        <f>IFERROR(_xll.qlIndexFixing(ONIndex1Y,I354,TRUE,_xll.ohTrigger(RecalcTrigger,Trigger1Y)),NA())</f>
        <v>1.4884975484985574E-2</v>
      </c>
    </row>
    <row r="355" spans="2:17" x14ac:dyDescent="0.2">
      <c r="B355" s="46" t="s">
        <v>20</v>
      </c>
      <c r="D355" s="49">
        <f>_xll.qlCalendarAdvance(LocalCalendar,$D354,B355,"f",FALSE)</f>
        <v>43082</v>
      </c>
      <c r="E355" s="49">
        <f>_xll.qlInterestRateIndexValueDate(IndexON,D355)</f>
        <v>43082</v>
      </c>
      <c r="F355" s="52">
        <f>IFERROR(_xll.qlIndexFixing(IndexON,D355,TRUE,_xll.ohTrigger(RecalcTrigger,TriggerON)),NA())</f>
        <v>6.466160836131607E-3</v>
      </c>
      <c r="H355" s="49">
        <f>_xll.qlCalendarAdvance(IborCalendar,$H354,B355,"f",FALSE)</f>
        <v>43075</v>
      </c>
      <c r="I355" s="49">
        <f>_xll.qlInterestRateIndexValueDate(Index1M,$H355)</f>
        <v>43077</v>
      </c>
      <c r="J355" s="52">
        <f>IFERROR(_xll.qlIndexFixing(Index1M,$H355,TRUE,_xll.ohTrigger(RecalcTrigger,Trigger1M)),NA())</f>
        <v>8.1713642025836898E-3</v>
      </c>
      <c r="K355" s="52">
        <f>IFERROR(_xll.qlIndexFixing(ONIndex1M,I355,TRUE,_xll.ohTrigger(RecalcTrigger,Trigger1M)),NA())</f>
        <v>8.1008759543088615E-3</v>
      </c>
      <c r="L355" s="52">
        <f>IFERROR(_xll.qlIndexFixing(Index3M,H355,TRUE,_xll.ohTrigger(RecalcTrigger,Trigger3M)),NA())</f>
        <v>1.0284272193664457E-2</v>
      </c>
      <c r="M355" s="52">
        <f>IFERROR(_xll.qlIndexFixing(ONIndex3M,I355,TRUE,_xll.ohTrigger(RecalcTrigger,Trigger3M)),NA())</f>
        <v>1.0035841178837046E-2</v>
      </c>
      <c r="N355" s="52">
        <f>IFERROR(_xll.qlIndexFixing(Index6M,$H355,TRUE,_xll.ohTrigger(RecalcTrigger,Trigger6M)),NA())</f>
        <v>1.256304605390122E-2</v>
      </c>
      <c r="O355" s="52">
        <f>IFERROR(_xll.qlIndexFixing(ONIndex6M,I355,TRUE,_xll.ohTrigger(RecalcTrigger,Trigger6M)),NA())</f>
        <v>1.2594238282126469E-2</v>
      </c>
      <c r="P355" s="52">
        <f>IFERROR(_xll.qlIndexFixing(Index1Y,$H355,TRUE,_xll.ohTrigger(RecalcTrigger,Trigger1Y)),NA())</f>
        <v>1.7585632936730874E-2</v>
      </c>
      <c r="Q355" s="52">
        <f>IFERROR(_xll.qlIndexFixing(ONIndex1Y,I355,TRUE,_xll.ohTrigger(RecalcTrigger,Trigger1Y)),NA())</f>
        <v>1.4834175764102397E-2</v>
      </c>
    </row>
    <row r="356" spans="2:17" x14ac:dyDescent="0.2">
      <c r="B356" s="46" t="s">
        <v>20</v>
      </c>
      <c r="D356" s="49">
        <f>_xll.qlCalendarAdvance(LocalCalendar,$D355,B356,"f",FALSE)</f>
        <v>43083</v>
      </c>
      <c r="E356" s="49">
        <f>_xll.qlInterestRateIndexValueDate(IndexON,D356)</f>
        <v>43083</v>
      </c>
      <c r="F356" s="52">
        <f>IFERROR(_xll.qlIndexFixing(IndexON,D356,TRUE,_xll.ohTrigger(RecalcTrigger,TriggerON)),NA())</f>
        <v>6.4702384242387723E-3</v>
      </c>
      <c r="H356" s="49">
        <f>_xll.qlCalendarAdvance(IborCalendar,$H355,B356,"f",FALSE)</f>
        <v>43076</v>
      </c>
      <c r="I356" s="49">
        <f>_xll.qlInterestRateIndexValueDate(Index1M,$H356)</f>
        <v>43080</v>
      </c>
      <c r="J356" s="52">
        <f>IFERROR(_xll.qlIndexFixing(Index1M,$H356,TRUE,_xll.ohTrigger(RecalcTrigger,Trigger1M)),NA())</f>
        <v>8.1858222768054073E-3</v>
      </c>
      <c r="K356" s="52">
        <f>IFERROR(_xll.qlIndexFixing(ONIndex1M,I356,TRUE,_xll.ohTrigger(RecalcTrigger,Trigger1M)),NA())</f>
        <v>8.1104976167889475E-3</v>
      </c>
      <c r="L356" s="52">
        <f>IFERROR(_xll.qlIndexFixing(Index3M,H356,TRUE,_xll.ohTrigger(RecalcTrigger,Trigger3M)),NA())</f>
        <v>1.0300268882803774E-2</v>
      </c>
      <c r="M356" s="52">
        <f>IFERROR(_xll.qlIndexFixing(ONIndex3M,I356,TRUE,_xll.ohTrigger(RecalcTrigger,Trigger3M)),NA())</f>
        <v>1.0048180260087136E-2</v>
      </c>
      <c r="N356" s="52">
        <f>IFERROR(_xll.qlIndexFixing(Index6M,$H356,TRUE,_xll.ohTrigger(RecalcTrigger,Trigger6M)),NA())</f>
        <v>1.2569268164898643E-2</v>
      </c>
      <c r="O356" s="52">
        <f>IFERROR(_xll.qlIndexFixing(ONIndex6M,I356,TRUE,_xll.ohTrigger(RecalcTrigger,Trigger6M)),NA())</f>
        <v>1.2599562236257356E-2</v>
      </c>
      <c r="P356" s="52">
        <f>IFERROR(_xll.qlIndexFixing(Index1Y,$H356,TRUE,_xll.ohTrigger(RecalcTrigger,Trigger1Y)),NA())</f>
        <v>1.7600512947004432E-2</v>
      </c>
      <c r="Q356" s="52">
        <f>IFERROR(_xll.qlIndexFixing(ONIndex1Y,I356,TRUE,_xll.ohTrigger(RecalcTrigger,Trigger1Y)),NA())</f>
        <v>1.47958828281336E-2</v>
      </c>
    </row>
    <row r="357" spans="2:17" x14ac:dyDescent="0.2">
      <c r="B357" s="46" t="s">
        <v>20</v>
      </c>
      <c r="D357" s="49">
        <f>_xll.qlCalendarAdvance(LocalCalendar,$D356,B357,"f",FALSE)</f>
        <v>43084</v>
      </c>
      <c r="E357" s="49">
        <f>_xll.qlInterestRateIndexValueDate(IndexON,D357)</f>
        <v>43084</v>
      </c>
      <c r="F357" s="52">
        <f>IFERROR(_xll.qlIndexFixing(IndexON,D357,TRUE,_xll.ohTrigger(RecalcTrigger,TriggerON)),NA())</f>
        <v>6.478722380842683E-3</v>
      </c>
      <c r="H357" s="49">
        <f>_xll.qlCalendarAdvance(IborCalendar,$H356,B357,"f",FALSE)</f>
        <v>43077</v>
      </c>
      <c r="I357" s="49">
        <f>_xll.qlInterestRateIndexValueDate(Index1M,$H357)</f>
        <v>43081</v>
      </c>
      <c r="J357" s="52">
        <f>IFERROR(_xll.qlIndexFixing(Index1M,$H357,TRUE,_xll.ohTrigger(RecalcTrigger,Trigger1M)),NA())</f>
        <v>8.190629917547692E-3</v>
      </c>
      <c r="K357" s="52">
        <f>IFERROR(_xll.qlIndexFixing(ONIndex1M,I357,TRUE,_xll.ohTrigger(RecalcTrigger,Trigger1M)),NA())</f>
        <v>8.115389828304842E-3</v>
      </c>
      <c r="L357" s="52">
        <f>IFERROR(_xll.qlIndexFixing(Index3M,H357,TRUE,_xll.ohTrigger(RecalcTrigger,Trigger3M)),NA())</f>
        <v>1.0302782300239954E-2</v>
      </c>
      <c r="M357" s="52">
        <f>IFERROR(_xll.qlIndexFixing(ONIndex3M,I357,TRUE,_xll.ohTrigger(RecalcTrigger,Trigger3M)),NA())</f>
        <v>1.0054525181715235E-2</v>
      </c>
      <c r="N357" s="52">
        <f>IFERROR(_xll.qlIndexFixing(Index6M,$H357,TRUE,_xll.ohTrigger(RecalcTrigger,Trigger6M)),NA())</f>
        <v>1.2571326378226765E-2</v>
      </c>
      <c r="O357" s="52">
        <f>IFERROR(_xll.qlIndexFixing(ONIndex6M,I357,TRUE,_xll.ohTrigger(RecalcTrigger,Trigger6M)),NA())</f>
        <v>1.2601547844415251E-2</v>
      </c>
      <c r="P357" s="52">
        <f>IFERROR(_xll.qlIndexFixing(Index1Y,$H357,TRUE,_xll.ohTrigger(RecalcTrigger,Trigger1Y)),NA())</f>
        <v>1.7601795432652632E-2</v>
      </c>
      <c r="Q357" s="52">
        <f>IFERROR(_xll.qlIndexFixing(ONIndex1Y,I357,TRUE,_xll.ohTrigger(RecalcTrigger,Trigger1Y)),NA())</f>
        <v>1.4783906573825334E-2</v>
      </c>
    </row>
    <row r="358" spans="2:17" x14ac:dyDescent="0.2">
      <c r="B358" s="46" t="s">
        <v>20</v>
      </c>
      <c r="D358" s="49">
        <f>_xll.qlCalendarAdvance(LocalCalendar,$D357,B358,"f",FALSE)</f>
        <v>43087</v>
      </c>
      <c r="E358" s="49">
        <f>_xll.qlInterestRateIndexValueDate(IndexON,D358)</f>
        <v>43087</v>
      </c>
      <c r="F358" s="52">
        <f>IFERROR(_xll.qlIndexFixing(IndexON,D358,TRUE,_xll.ohTrigger(RecalcTrigger,TriggerON)),NA())</f>
        <v>6.4871853464243401E-3</v>
      </c>
      <c r="H358" s="49">
        <f>_xll.qlCalendarAdvance(IborCalendar,$H357,B358,"f",FALSE)</f>
        <v>43080</v>
      </c>
      <c r="I358" s="49">
        <f>_xll.qlInterestRateIndexValueDate(Index1M,$H358)</f>
        <v>43082</v>
      </c>
      <c r="J358" s="52">
        <f>IFERROR(_xll.qlIndexFixing(Index1M,$H358,TRUE,_xll.ohTrigger(RecalcTrigger,Trigger1M)),NA())</f>
        <v>8.202856052831527E-3</v>
      </c>
      <c r="K358" s="52">
        <f>IFERROR(_xll.qlIndexFixing(ONIndex1M,I358,TRUE,_xll.ohTrigger(RecalcTrigger,Trigger1M)),NA())</f>
        <v>8.1202761833054637E-3</v>
      </c>
      <c r="L358" s="52">
        <f>IFERROR(_xll.qlIndexFixing(Index3M,H358,TRUE,_xll.ohTrigger(RecalcTrigger,Trigger3M)),NA())</f>
        <v>1.0307295452447462E-2</v>
      </c>
      <c r="M358" s="52">
        <f>IFERROR(_xll.qlIndexFixing(ONIndex3M,I358,TRUE,_xll.ohTrigger(RecalcTrigger,Trigger3M)),NA())</f>
        <v>1.0060891404224392E-2</v>
      </c>
      <c r="N358" s="52">
        <f>IFERROR(_xll.qlIndexFixing(Index6M,$H358,TRUE,_xll.ohTrigger(RecalcTrigger,Trigger6M)),NA())</f>
        <v>1.257338057304321E-2</v>
      </c>
      <c r="O358" s="52">
        <f>IFERROR(_xll.qlIndexFixing(ONIndex6M,I358,TRUE,_xll.ohTrigger(RecalcTrigger,Trigger6M)),NA())</f>
        <v>1.2602995459962685E-2</v>
      </c>
      <c r="P358" s="52">
        <f>IFERROR(_xll.qlIndexFixing(Index1Y,$H358,TRUE,_xll.ohTrigger(RecalcTrigger,Trigger1Y)),NA())</f>
        <v>1.7603037094049454E-2</v>
      </c>
      <c r="Q358" s="52">
        <f>IFERROR(_xll.qlIndexFixing(ONIndex1Y,I358,TRUE,_xll.ohTrigger(RecalcTrigger,Trigger1Y)),NA())</f>
        <v>1.4776049082447784E-2</v>
      </c>
    </row>
    <row r="359" spans="2:17" x14ac:dyDescent="0.2">
      <c r="B359" s="46" t="s">
        <v>20</v>
      </c>
      <c r="D359" s="49">
        <f>_xll.qlCalendarAdvance(LocalCalendar,$D358,B359,"f",FALSE)</f>
        <v>43088</v>
      </c>
      <c r="E359" s="49">
        <f>_xll.qlInterestRateIndexValueDate(IndexON,D359)</f>
        <v>43088</v>
      </c>
      <c r="F359" s="52">
        <f>IFERROR(_xll.qlIndexFixing(IndexON,D359,TRUE,_xll.ohTrigger(RecalcTrigger,TriggerON)),NA())</f>
        <v>6.4915812193699907E-3</v>
      </c>
      <c r="H359" s="49">
        <f>_xll.qlCalendarAdvance(IborCalendar,$H358,B359,"f",FALSE)</f>
        <v>43081</v>
      </c>
      <c r="I359" s="49">
        <f>_xll.qlInterestRateIndexValueDate(Index1M,$H359)</f>
        <v>43083</v>
      </c>
      <c r="J359" s="52">
        <f>IFERROR(_xll.qlIndexFixing(Index1M,$H359,TRUE,_xll.ohTrigger(RecalcTrigger,Trigger1M)),NA())</f>
        <v>8.2051733945834576E-3</v>
      </c>
      <c r="K359" s="52">
        <f>IFERROR(_xll.qlIndexFixing(ONIndex1M,I359,TRUE,_xll.ohTrigger(RecalcTrigger,Trigger1M)),NA())</f>
        <v>8.1251566816309406E-3</v>
      </c>
      <c r="L359" s="52">
        <f>IFERROR(_xll.qlIndexFixing(Index3M,H359,TRUE,_xll.ohTrigger(RecalcTrigger,Trigger3M)),NA())</f>
        <v>1.0311761197527858E-2</v>
      </c>
      <c r="M359" s="52">
        <f>IFERROR(_xll.qlIndexFixing(ONIndex3M,I359,TRUE,_xll.ohTrigger(RecalcTrigger,Trigger3M)),NA())</f>
        <v>1.0067278927374801E-2</v>
      </c>
      <c r="N359" s="52">
        <f>IFERROR(_xll.qlIndexFixing(Index6M,$H359,TRUE,_xll.ohTrigger(RecalcTrigger,Trigger6M)),NA())</f>
        <v>1.2575433085357168E-2</v>
      </c>
      <c r="O359" s="52">
        <f>IFERROR(_xll.qlIndexFixing(ONIndex6M,I359,TRUE,_xll.ohTrigger(RecalcTrigger,Trigger6M)),NA())</f>
        <v>1.2603905082819722E-2</v>
      </c>
      <c r="P359" s="52">
        <f>IFERROR(_xll.qlIndexFixing(Index1Y,$H359,TRUE,_xll.ohTrigger(RecalcTrigger,Trigger1Y)),NA())</f>
        <v>1.7604227035686624E-2</v>
      </c>
      <c r="Q359" s="52">
        <f>IFERROR(_xll.qlIndexFixing(ONIndex1Y,I359,TRUE,_xll.ohTrigger(RecalcTrigger,Trigger1Y)),NA())</f>
        <v>1.4772310353681206E-2</v>
      </c>
    </row>
    <row r="360" spans="2:17" x14ac:dyDescent="0.2">
      <c r="B360" s="46" t="s">
        <v>20</v>
      </c>
      <c r="D360" s="49">
        <f>_xll.qlCalendarAdvance(LocalCalendar,$D359,B360,"f",FALSE)</f>
        <v>43089</v>
      </c>
      <c r="E360" s="49">
        <f>_xll.qlInterestRateIndexValueDate(IndexON,D360)</f>
        <v>43089</v>
      </c>
      <c r="F360" s="52">
        <f>IFERROR(_xll.qlIndexFixing(IndexON,D360,TRUE,_xll.ohTrigger(RecalcTrigger,TriggerON)),NA())</f>
        <v>6.4960407493153127E-3</v>
      </c>
      <c r="H360" s="49">
        <f>_xll.qlCalendarAdvance(IborCalendar,$H359,B360,"f",FALSE)</f>
        <v>43082</v>
      </c>
      <c r="I360" s="49">
        <f>_xll.qlInterestRateIndexValueDate(Index1M,$H360)</f>
        <v>43084</v>
      </c>
      <c r="J360" s="52">
        <f>IFERROR(_xll.qlIndexFixing(Index1M,$H360,TRUE,_xll.ohTrigger(RecalcTrigger,Trigger1M)),NA())</f>
        <v>8.207488674831509E-3</v>
      </c>
      <c r="K360" s="52">
        <f>IFERROR(_xll.qlIndexFixing(ONIndex1M,I360,TRUE,_xll.ohTrigger(RecalcTrigger,Trigger1M)),NA())</f>
        <v>8.1350819814396402E-3</v>
      </c>
      <c r="L360" s="52">
        <f>IFERROR(_xll.qlIndexFixing(Index3M,H360,TRUE,_xll.ohTrigger(RecalcTrigger,Trigger3M)),NA())</f>
        <v>1.0316178706801793E-2</v>
      </c>
      <c r="M360" s="52">
        <f>IFERROR(_xll.qlIndexFixing(ONIndex3M,I360,TRUE,_xll.ohTrigger(RecalcTrigger,Trigger3M)),NA())</f>
        <v>1.0080407225983024E-2</v>
      </c>
      <c r="N360" s="52">
        <f>IFERROR(_xll.qlIndexFixing(Index6M,$H360,TRUE,_xll.ohTrigger(RecalcTrigger,Trigger6M)),NA())</f>
        <v>1.2577486251188364E-2</v>
      </c>
      <c r="O360" s="52">
        <f>IFERROR(_xll.qlIndexFixing(ONIndex6M,I360,TRUE,_xll.ohTrigger(RecalcTrigger,Trigger6M)),NA())</f>
        <v>1.2604372299964695E-2</v>
      </c>
      <c r="P360" s="52">
        <f>IFERROR(_xll.qlIndexFixing(Index1Y,$H360,TRUE,_xll.ohTrigger(RecalcTrigger,Trigger1Y)),NA())</f>
        <v>1.7593381029999976E-2</v>
      </c>
      <c r="Q360" s="52">
        <f>IFERROR(_xll.qlIndexFixing(ONIndex1Y,I360,TRUE,_xll.ohTrigger(RecalcTrigger,Trigger1Y)),NA())</f>
        <v>1.4779168796028586E-2</v>
      </c>
    </row>
    <row r="361" spans="2:17" x14ac:dyDescent="0.2">
      <c r="B361" s="46" t="s">
        <v>20</v>
      </c>
      <c r="D361" s="49">
        <f>_xll.qlCalendarAdvance(LocalCalendar,$D360,B361,"f",FALSE)</f>
        <v>43090</v>
      </c>
      <c r="E361" s="49">
        <f>_xll.qlInterestRateIndexValueDate(IndexON,D361)</f>
        <v>43090</v>
      </c>
      <c r="F361" s="52">
        <f>IFERROR(_xll.qlIndexFixing(IndexON,D361,TRUE,_xll.ohTrigger(RecalcTrigger,TriggerON)),NA())</f>
        <v>6.5005639362603063E-3</v>
      </c>
      <c r="H361" s="49">
        <f>_xll.qlCalendarAdvance(IborCalendar,$H360,B361,"f",FALSE)</f>
        <v>43083</v>
      </c>
      <c r="I361" s="49">
        <f>_xll.qlInterestRateIndexValueDate(Index1M,$H361)</f>
        <v>43087</v>
      </c>
      <c r="J361" s="52">
        <f>IFERROR(_xll.qlIndexFixing(Index1M,$H361,TRUE,_xll.ohTrigger(RecalcTrigger,Trigger1M)),NA())</f>
        <v>8.2193527295139745E-3</v>
      </c>
      <c r="K361" s="52">
        <f>IFERROR(_xll.qlIndexFixing(ONIndex1M,I361,TRUE,_xll.ohTrigger(RecalcTrigger,Trigger1M)),NA())</f>
        <v>8.1446201089807602E-3</v>
      </c>
      <c r="L361" s="52">
        <f>IFERROR(_xll.qlIndexFixing(Index3M,H361,TRUE,_xll.ohTrigger(RecalcTrigger,Trigger3M)),NA())</f>
        <v>1.0330995591840258E-2</v>
      </c>
      <c r="M361" s="52">
        <f>IFERROR(_xll.qlIndexFixing(ONIndex3M,I361,TRUE,_xll.ohTrigger(RecalcTrigger,Trigger3M)),NA())</f>
        <v>1.0093042027987664E-2</v>
      </c>
      <c r="N361" s="52">
        <f>IFERROR(_xll.qlIndexFixing(Index6M,$H361,TRUE,_xll.ohTrigger(RecalcTrigger,Trigger6M)),NA())</f>
        <v>1.2583673030110938E-2</v>
      </c>
      <c r="O361" s="52">
        <f>IFERROR(_xll.qlIndexFixing(ONIndex6M,I361,TRUE,_xll.ohTrigger(RecalcTrigger,Trigger6M)),NA())</f>
        <v>1.26021636473439E-2</v>
      </c>
      <c r="P361" s="52">
        <f>IFERROR(_xll.qlIndexFixing(Index1Y,$H361,TRUE,_xll.ohTrigger(RecalcTrigger,Trigger1Y)),NA())</f>
        <v>1.7608251693047756E-2</v>
      </c>
      <c r="Q361" s="52">
        <f>IFERROR(_xll.qlIndexFixing(ONIndex1Y,I361,TRUE,_xll.ohTrigger(RecalcTrigger,Trigger1Y)),NA())</f>
        <v>1.4798543064884484E-2</v>
      </c>
    </row>
    <row r="362" spans="2:17" x14ac:dyDescent="0.2">
      <c r="B362" s="46" t="s">
        <v>20</v>
      </c>
      <c r="D362" s="49">
        <f>_xll.qlCalendarAdvance(LocalCalendar,$D361,B362,"f",FALSE)</f>
        <v>43091</v>
      </c>
      <c r="E362" s="49">
        <f>_xll.qlInterestRateIndexValueDate(IndexON,D362)</f>
        <v>43091</v>
      </c>
      <c r="F362" s="52">
        <f>IFERROR(_xll.qlIndexFixing(IndexON,D362,TRUE,_xll.ohTrigger(RecalcTrigger,TriggerON)),NA())</f>
        <v>6.512366893192123E-3</v>
      </c>
      <c r="H362" s="49">
        <f>_xll.qlCalendarAdvance(IborCalendar,$H361,B362,"f",FALSE)</f>
        <v>43084</v>
      </c>
      <c r="I362" s="49">
        <f>_xll.qlInterestRateIndexValueDate(Index1M,$H362)</f>
        <v>43088</v>
      </c>
      <c r="J362" s="52">
        <f>IFERROR(_xll.qlIndexFixing(Index1M,$H362,TRUE,_xll.ohTrigger(RecalcTrigger,Trigger1M)),NA())</f>
        <v>8.224119359355778E-3</v>
      </c>
      <c r="K362" s="52">
        <f>IFERROR(_xll.qlIndexFixing(ONIndex1M,I362,TRUE,_xll.ohTrigger(RecalcTrigger,Trigger1M)),NA())</f>
        <v>8.149471324250257E-3</v>
      </c>
      <c r="L362" s="52">
        <f>IFERROR(_xll.qlIndexFixing(Index3M,H362,TRUE,_xll.ohTrigger(RecalcTrigger,Trigger3M)),NA())</f>
        <v>1.0333349812177595E-2</v>
      </c>
      <c r="M362" s="52">
        <f>IFERROR(_xll.qlIndexFixing(ONIndex3M,I362,TRUE,_xll.ohTrigger(RecalcTrigger,Trigger3M)),NA())</f>
        <v>1.0099536055143687E-2</v>
      </c>
      <c r="N362" s="52">
        <f>IFERROR(_xll.qlIndexFixing(Index6M,$H362,TRUE,_xll.ohTrigger(RecalcTrigger,Trigger6M)),NA())</f>
        <v>1.2585752170388905E-2</v>
      </c>
      <c r="O362" s="52">
        <f>IFERROR(_xll.qlIndexFixing(ONIndex6M,I362,TRUE,_xll.ohTrigger(RecalcTrigger,Trigger6M)),NA())</f>
        <v>1.2600383306828888E-2</v>
      </c>
      <c r="P362" s="52">
        <f>IFERROR(_xll.qlIndexFixing(Index1Y,$H362,TRUE,_xll.ohTrigger(RecalcTrigger,Trigger1Y)),NA())</f>
        <v>1.7609019601939956E-2</v>
      </c>
      <c r="Q362" s="52">
        <f>IFERROR(_xll.qlIndexFixing(ONIndex1Y,I362,TRUE,_xll.ohTrigger(RecalcTrigger,Trigger1Y)),NA())</f>
        <v>1.481539815029187E-2</v>
      </c>
    </row>
    <row r="363" spans="2:17" x14ac:dyDescent="0.2">
      <c r="B363" s="46" t="s">
        <v>20</v>
      </c>
      <c r="D363" s="49">
        <f>_xll.qlCalendarAdvance(LocalCalendar,$D362,B363,"f",FALSE)</f>
        <v>43095</v>
      </c>
      <c r="E363" s="49">
        <f>_xll.qlInterestRateIndexValueDate(IndexON,D363)</f>
        <v>43095</v>
      </c>
      <c r="F363" s="52">
        <f>IFERROR(_xll.qlIndexFixing(IndexON,D363,TRUE,_xll.ohTrigger(RecalcTrigger,TriggerON)),NA())</f>
        <v>6.524134725740538E-3</v>
      </c>
      <c r="H363" s="49">
        <f>_xll.qlCalendarAdvance(IborCalendar,$H362,B363,"f",FALSE)</f>
        <v>43087</v>
      </c>
      <c r="I363" s="49">
        <f>_xll.qlInterestRateIndexValueDate(Index1M,$H363)</f>
        <v>43089</v>
      </c>
      <c r="J363" s="52">
        <f>IFERROR(_xll.qlIndexFixing(Index1M,$H363,TRUE,_xll.ohTrigger(RecalcTrigger,Trigger1M)),NA())</f>
        <v>8.2337920559950508E-3</v>
      </c>
      <c r="K363" s="52">
        <f>IFERROR(_xll.qlIndexFixing(ONIndex1M,I363,TRUE,_xll.ohTrigger(RecalcTrigger,Trigger1M)),NA())</f>
        <v>8.1543166830044811E-3</v>
      </c>
      <c r="L363" s="52">
        <f>IFERROR(_xll.qlIndexFixing(Index3M,H363,TRUE,_xll.ohTrigger(RecalcTrigger,Trigger3M)),NA())</f>
        <v>1.0337513712162405E-2</v>
      </c>
      <c r="M363" s="52">
        <f>IFERROR(_xll.qlIndexFixing(ONIndex3M,I363,TRUE,_xll.ohTrigger(RecalcTrigger,Trigger3M)),NA())</f>
        <v>1.0106038986776866E-2</v>
      </c>
      <c r="N363" s="52">
        <f>IFERROR(_xll.qlIndexFixing(Index6M,$H363,TRUE,_xll.ohTrigger(RecalcTrigger,Trigger6M)),NA())</f>
        <v>1.2587843644421986E-2</v>
      </c>
      <c r="O363" s="52">
        <f>IFERROR(_xll.qlIndexFixing(ONIndex6M,I363,TRUE,_xll.ohTrigger(RecalcTrigger,Trigger6M)),NA())</f>
        <v>1.259806497362348E-2</v>
      </c>
      <c r="P363" s="52">
        <f>IFERROR(_xll.qlIndexFixing(Index1Y,$H363,TRUE,_xll.ohTrigger(RecalcTrigger,Trigger1Y)),NA())</f>
        <v>1.7609670417343279E-2</v>
      </c>
      <c r="Q363" s="52">
        <f>IFERROR(_xll.qlIndexFixing(ONIndex1Y,I363,TRUE,_xll.ohTrigger(RecalcTrigger,Trigger1Y)),NA())</f>
        <v>1.4836371999749076E-2</v>
      </c>
    </row>
    <row r="364" spans="2:17" x14ac:dyDescent="0.2">
      <c r="B364" s="46" t="s">
        <v>20</v>
      </c>
      <c r="D364" s="49">
        <f>_xll.qlCalendarAdvance(LocalCalendar,$D363,B364,"f",FALSE)</f>
        <v>43096</v>
      </c>
      <c r="E364" s="49">
        <f>_xll.qlInterestRateIndexValueDate(IndexON,D364)</f>
        <v>43096</v>
      </c>
      <c r="F364" s="52">
        <f>IFERROR(_xll.qlIndexFixing(IndexON,D364,TRUE,_xll.ohTrigger(RecalcTrigger,TriggerON)),NA())</f>
        <v>6.5290398545236883E-3</v>
      </c>
      <c r="H364" s="49">
        <f>_xll.qlCalendarAdvance(IborCalendar,$H363,B364,"f",FALSE)</f>
        <v>43088</v>
      </c>
      <c r="I364" s="49">
        <f>_xll.qlInterestRateIndexValueDate(Index1M,$H364)</f>
        <v>43090</v>
      </c>
      <c r="J364" s="52">
        <f>IFERROR(_xll.qlIndexFixing(Index1M,$H364,TRUE,_xll.ohTrigger(RecalcTrigger,Trigger1M)),NA())</f>
        <v>8.2360891067392861E-3</v>
      </c>
      <c r="K364" s="52">
        <f>IFERROR(_xll.qlIndexFixing(ONIndex1M,I364,TRUE,_xll.ohTrigger(RecalcTrigger,Trigger1M)),NA())</f>
        <v>8.1591561851634964E-3</v>
      </c>
      <c r="L364" s="52">
        <f>IFERROR(_xll.qlIndexFixing(Index3M,H364,TRUE,_xll.ohTrigger(RecalcTrigger,Trigger3M)),NA())</f>
        <v>1.0341624711107222E-2</v>
      </c>
      <c r="M364" s="52">
        <f>IFERROR(_xll.qlIndexFixing(ONIndex3M,I364,TRUE,_xll.ohTrigger(RecalcTrigger,Trigger3M)),NA())</f>
        <v>1.011250123823082E-2</v>
      </c>
      <c r="N364" s="52">
        <f>IFERROR(_xll.qlIndexFixing(Index6M,$H364,TRUE,_xll.ohTrigger(RecalcTrigger,Trigger6M)),NA())</f>
        <v>1.2589949788287889E-2</v>
      </c>
      <c r="O364" s="52">
        <f>IFERROR(_xll.qlIndexFixing(ONIndex6M,I364,TRUE,_xll.ohTrigger(RecalcTrigger,Trigger6M)),NA())</f>
        <v>1.2595208647727674E-2</v>
      </c>
      <c r="P364" s="52">
        <f>IFERROR(_xll.qlIndexFixing(Index1Y,$H364,TRUE,_xll.ohTrigger(RecalcTrigger,Trigger1Y)),NA())</f>
        <v>1.7610193243607974E-2</v>
      </c>
      <c r="Q364" s="52">
        <f>IFERROR(_xll.qlIndexFixing(ONIndex1Y,I364,TRUE,_xll.ohTrigger(RecalcTrigger,Trigger1Y)),NA())</f>
        <v>1.4861464613895592E-2</v>
      </c>
    </row>
    <row r="365" spans="2:17" x14ac:dyDescent="0.2">
      <c r="B365" s="46" t="s">
        <v>20</v>
      </c>
      <c r="D365" s="49">
        <f>_xll.qlCalendarAdvance(LocalCalendar,$D364,B365,"f",FALSE)</f>
        <v>43097</v>
      </c>
      <c r="E365" s="49">
        <f>_xll.qlInterestRateIndexValueDate(IndexON,D365)</f>
        <v>43097</v>
      </c>
      <c r="F365" s="52">
        <f>IFERROR(_xll.qlIndexFixing(IndexON,D365,TRUE,_xll.ohTrigger(RecalcTrigger,TriggerON)),NA())</f>
        <v>6.5340086403864461E-3</v>
      </c>
      <c r="H365" s="49">
        <f>_xll.qlCalendarAdvance(IborCalendar,$H364,B365,"f",FALSE)</f>
        <v>43089</v>
      </c>
      <c r="I365" s="49">
        <f>_xll.qlInterestRateIndexValueDate(Index1M,$H365)</f>
        <v>43091</v>
      </c>
      <c r="J365" s="52">
        <f>IFERROR(_xll.qlIndexFixing(Index1M,$H365,TRUE,_xll.ohTrigger(RecalcTrigger,Trigger1M)),NA())</f>
        <v>8.2383840964892208E-3</v>
      </c>
      <c r="K365" s="52">
        <f>IFERROR(_xll.qlIndexFixing(ONIndex1M,I365,TRUE,_xll.ohTrigger(RecalcTrigger,Trigger1M)),NA())</f>
        <v>8.1740048608125448E-3</v>
      </c>
      <c r="L365" s="52">
        <f>IFERROR(_xll.qlIndexFixing(Index3M,H365,TRUE,_xll.ohTrigger(RecalcTrigger,Trigger3M)),NA())</f>
        <v>1.0345683514730197E-2</v>
      </c>
      <c r="M365" s="52">
        <f>IFERROR(_xll.qlIndexFixing(ONIndex3M,I365,TRUE,_xll.ohTrigger(RecalcTrigger,Trigger3M)),NA())</f>
        <v>1.0132086738492418E-2</v>
      </c>
      <c r="N365" s="52">
        <f>IFERROR(_xll.qlIndexFixing(Index6M,$H365,TRUE,_xll.ohTrigger(RecalcTrigger,Trigger6M)),NA())</f>
        <v>1.2592072938075299E-2</v>
      </c>
      <c r="O365" s="52">
        <f>IFERROR(_xll.qlIndexFixing(ONIndex6M,I365,TRUE,_xll.ohTrigger(RecalcTrigger,Trigger6M)),NA())</f>
        <v>1.2583753356388172E-2</v>
      </c>
      <c r="P365" s="52">
        <f>IFERROR(_xll.qlIndexFixing(Index1Y,$H365,TRUE,_xll.ohTrigger(RecalcTrigger,Trigger1Y)),NA())</f>
        <v>1.7597603894920499E-2</v>
      </c>
      <c r="Q365" s="52">
        <f>IFERROR(_xll.qlIndexFixing(ONIndex1Y,I365,TRUE,_xll.ohTrigger(RecalcTrigger,Trigger1Y)),NA())</f>
        <v>1.493764478304449E-2</v>
      </c>
    </row>
    <row r="366" spans="2:17" x14ac:dyDescent="0.2">
      <c r="B366" s="46" t="s">
        <v>20</v>
      </c>
      <c r="D366" s="49">
        <f>_xll.qlCalendarAdvance(LocalCalendar,$D365,B366,"f",FALSE)</f>
        <v>43098</v>
      </c>
      <c r="E366" s="49">
        <f>_xll.qlInterestRateIndexValueDate(IndexON,D366)</f>
        <v>43098</v>
      </c>
      <c r="F366" s="52">
        <f>IFERROR(_xll.qlIndexFixing(IndexON,D366,TRUE,_xll.ohTrigger(RecalcTrigger,TriggerON)),NA())</f>
        <v>6.5469274751484008E-3</v>
      </c>
      <c r="H366" s="49">
        <f>_xll.qlCalendarAdvance(IborCalendar,$H365,B366,"f",FALSE)</f>
        <v>43090</v>
      </c>
      <c r="I366" s="49">
        <f>_xll.qlInterestRateIndexValueDate(Index1M,$H366)</f>
        <v>43096</v>
      </c>
      <c r="J366" s="52">
        <f>IFERROR(_xll.qlIndexFixing(Index1M,$H366,TRUE,_xll.ohTrigger(RecalcTrigger,Trigger1M)),NA())</f>
        <v>8.2669139149039641E-3</v>
      </c>
      <c r="K366" s="52">
        <f>IFERROR(_xll.qlIndexFixing(ONIndex1M,I366,TRUE,_xll.ohTrigger(RecalcTrigger,Trigger1M)),NA())</f>
        <v>8.1880702092185231E-3</v>
      </c>
      <c r="L366" s="52">
        <f>IFERROR(_xll.qlIndexFixing(Index3M,H366,TRUE,_xll.ohTrigger(RecalcTrigger,Trigger3M)),NA())</f>
        <v>1.0365230044340201E-2</v>
      </c>
      <c r="M366" s="52">
        <f>IFERROR(_xll.qlIndexFixing(ONIndex3M,I366,TRUE,_xll.ohTrigger(RecalcTrigger,Trigger3M)),NA())</f>
        <v>1.015016014278558E-2</v>
      </c>
      <c r="N366" s="52">
        <f>IFERROR(_xll.qlIndexFixing(Index6M,$H366,TRUE,_xll.ohTrigger(RecalcTrigger,Trigger6M)),NA())</f>
        <v>1.2603025539628476E-2</v>
      </c>
      <c r="O366" s="52">
        <f>IFERROR(_xll.qlIndexFixing(ONIndex6M,I366,TRUE,_xll.ohTrigger(RecalcTrigger,Trigger6M)),NA())</f>
        <v>1.2566772847693031E-2</v>
      </c>
      <c r="P366" s="52">
        <f>IFERROR(_xll.qlIndexFixing(Index1Y,$H366,TRUE,_xll.ohTrigger(RecalcTrigger,Trigger1Y)),NA())</f>
        <v>1.7610438963792555E-2</v>
      </c>
      <c r="Q366" s="52">
        <f>IFERROR(_xll.qlIndexFixing(ONIndex1Y,I366,TRUE,_xll.ohTrigger(RecalcTrigger,Trigger1Y)),NA())</f>
        <v>1.4992341010175991E-2</v>
      </c>
    </row>
    <row r="367" spans="2:17" x14ac:dyDescent="0.2">
      <c r="B367" s="46" t="s">
        <v>20</v>
      </c>
      <c r="D367" s="49">
        <f>_xll.qlCalendarAdvance(LocalCalendar,$D366,B367,"f",FALSE)</f>
        <v>43102</v>
      </c>
      <c r="E367" s="49">
        <f>_xll.qlInterestRateIndexValueDate(IndexON,D367)</f>
        <v>43102</v>
      </c>
      <c r="F367" s="52">
        <f>IFERROR(_xll.qlIndexFixing(IndexON,D367,TRUE,_xll.ohTrigger(RecalcTrigger,TriggerON)),NA())</f>
        <v>6.5598074246953075E-3</v>
      </c>
      <c r="H367" s="49">
        <f>_xll.qlCalendarAdvance(IborCalendar,$H366,B367,"f",FALSE)</f>
        <v>43091</v>
      </c>
      <c r="I367" s="49">
        <f>_xll.qlInterestRateIndexValueDate(Index1M,$H367)</f>
        <v>43097</v>
      </c>
      <c r="J367" s="52">
        <f>IFERROR(_xll.qlIndexFixing(Index1M,$H367,TRUE,_xll.ohTrigger(RecalcTrigger,Trigger1M)),NA())</f>
        <v>8.2691897009673498E-3</v>
      </c>
      <c r="K367" s="52">
        <f>IFERROR(_xll.qlIndexFixing(ONIndex1M,I367,TRUE,_xll.ohTrigger(RecalcTrigger,Trigger1M)),NA())</f>
        <v>8.1928687152110768E-3</v>
      </c>
      <c r="L367" s="52">
        <f>IFERROR(_xll.qlIndexFixing(Index3M,H367,TRUE,_xll.ohTrigger(RecalcTrigger,Trigger3M)),NA())</f>
        <v>1.0368996940910868E-2</v>
      </c>
      <c r="M367" s="52">
        <f>IFERROR(_xll.qlIndexFixing(ONIndex3M,I367,TRUE,_xll.ohTrigger(RecalcTrigger,Trigger3M)),NA())</f>
        <v>1.0156250859356675E-2</v>
      </c>
      <c r="N367" s="52">
        <f>IFERROR(_xll.qlIndexFixing(Index6M,$H367,TRUE,_xll.ohTrigger(RecalcTrigger,Trigger6M)),NA())</f>
        <v>1.2605299783377844E-2</v>
      </c>
      <c r="O367" s="52">
        <f>IFERROR(_xll.qlIndexFixing(ONIndex6M,I367,TRUE,_xll.ohTrigger(RecalcTrigger,Trigger6M)),NA())</f>
        <v>1.256015057368387E-2</v>
      </c>
      <c r="P367" s="52">
        <f>IFERROR(_xll.qlIndexFixing(Index1Y,$H367,TRUE,_xll.ohTrigger(RecalcTrigger,Trigger1Y)),NA())</f>
        <v>1.7610056858878929E-2</v>
      </c>
      <c r="Q367" s="52">
        <f>IFERROR(_xll.qlIndexFixing(ONIndex1Y,I367,TRUE,_xll.ohTrigger(RecalcTrigger,Trigger1Y)),NA())</f>
        <v>1.5004262329707529E-2</v>
      </c>
    </row>
    <row r="368" spans="2:17" x14ac:dyDescent="0.2">
      <c r="B368" s="46" t="s">
        <v>20</v>
      </c>
      <c r="D368" s="49">
        <f>_xll.qlCalendarAdvance(LocalCalendar,$D367,B368,"f",FALSE)</f>
        <v>43103</v>
      </c>
      <c r="E368" s="49">
        <f>_xll.qlInterestRateIndexValueDate(IndexON,D368)</f>
        <v>43103</v>
      </c>
      <c r="F368" s="52">
        <f>IFERROR(_xll.qlIndexFixing(IndexON,D368,TRUE,_xll.ohTrigger(RecalcTrigger,TriggerON)),NA())</f>
        <v>6.5651581525560943E-3</v>
      </c>
      <c r="H368" s="49">
        <f>_xll.qlCalendarAdvance(IborCalendar,$H367,B368,"f",FALSE)</f>
        <v>43096</v>
      </c>
      <c r="I368" s="49">
        <f>_xll.qlInterestRateIndexValueDate(Index1M,$H368)</f>
        <v>43098</v>
      </c>
      <c r="J368" s="52">
        <f>IFERROR(_xll.qlIndexFixing(Index1M,$H368,TRUE,_xll.ohTrigger(RecalcTrigger,Trigger1M)),NA())</f>
        <v>8.2763245728296134E-3</v>
      </c>
      <c r="K368" s="52">
        <f>IFERROR(_xll.qlIndexFixing(ONIndex1M,I368,TRUE,_xll.ohTrigger(RecalcTrigger,Trigger1M)),NA())</f>
        <v>8.2051161983587306E-3</v>
      </c>
      <c r="L368" s="52">
        <f>IFERROR(_xll.qlIndexFixing(Index3M,H368,TRUE,_xll.ohTrigger(RecalcTrigger,Trigger3M)),NA())</f>
        <v>1.037271873050738E-2</v>
      </c>
      <c r="M368" s="52">
        <f>IFERROR(_xll.qlIndexFixing(ONIndex3M,I368,TRUE,_xll.ohTrigger(RecalcTrigger,Trigger3M)),NA())</f>
        <v>1.017164333347198E-2</v>
      </c>
      <c r="N368" s="52">
        <f>IFERROR(_xll.qlIndexFixing(Index6M,$H368,TRUE,_xll.ohTrigger(RecalcTrigger,Trigger6M)),NA())</f>
        <v>1.2607607385965539E-2</v>
      </c>
      <c r="O368" s="52">
        <f>IFERROR(_xll.qlIndexFixing(ONIndex6M,I368,TRUE,_xll.ohTrigger(RecalcTrigger,Trigger6M)),NA())</f>
        <v>1.2541560251162487E-2</v>
      </c>
      <c r="P368" s="52">
        <f>IFERROR(_xll.qlIndexFixing(Index1Y,$H368,TRUE,_xll.ohTrigger(RecalcTrigger,Trigger1Y)),NA())</f>
        <v>1.7595694371694313E-2</v>
      </c>
      <c r="Q368" s="52">
        <f>IFERROR(_xll.qlIndexFixing(ONIndex1Y,I368,TRUE,_xll.ohTrigger(RecalcTrigger,Trigger1Y)),NA())</f>
        <v>1.5020597222286103E-2</v>
      </c>
    </row>
    <row r="369" spans="2:17" x14ac:dyDescent="0.2">
      <c r="B369" s="46" t="s">
        <v>20</v>
      </c>
      <c r="D369" s="49">
        <f>_xll.qlCalendarAdvance(LocalCalendar,$D368,B369,"f",FALSE)</f>
        <v>43104</v>
      </c>
      <c r="E369" s="49">
        <f>_xll.qlInterestRateIndexValueDate(IndexON,D369)</f>
        <v>43104</v>
      </c>
      <c r="F369" s="52">
        <f>IFERROR(_xll.qlIndexFixing(IndexON,D369,TRUE,_xll.ohTrigger(RecalcTrigger,TriggerON)),NA())</f>
        <v>6.5705725374964885E-3</v>
      </c>
      <c r="H369" s="49">
        <f>_xll.qlCalendarAdvance(IborCalendar,$H368,B369,"f",FALSE)</f>
        <v>43097</v>
      </c>
      <c r="I369" s="49">
        <f>_xll.qlInterestRateIndexValueDate(Index1M,$H369)</f>
        <v>43102</v>
      </c>
      <c r="J369" s="52">
        <f>IFERROR(_xll.qlIndexFixing(Index1M,$H369,TRUE,_xll.ohTrigger(RecalcTrigger,Trigger1M)),NA())</f>
        <v>8.2902370074142417E-3</v>
      </c>
      <c r="K369" s="52">
        <f>IFERROR(_xll.qlIndexFixing(ONIndex1M,I369,TRUE,_xll.ohTrigger(RecalcTrigger,Trigger1M)),NA())</f>
        <v>8.2167733956861611E-3</v>
      </c>
      <c r="L369" s="52">
        <f>IFERROR(_xll.qlIndexFixing(Index3M,H369,TRUE,_xll.ohTrigger(RecalcTrigger,Trigger3M)),NA())</f>
        <v>1.0388726971779701E-2</v>
      </c>
      <c r="M369" s="52">
        <f>IFERROR(_xll.qlIndexFixing(ONIndex3M,I369,TRUE,_xll.ohTrigger(RecalcTrigger,Trigger3M)),NA())</f>
        <v>1.018590829626298E-2</v>
      </c>
      <c r="N369" s="52">
        <f>IFERROR(_xll.qlIndexFixing(Index6M,$H369,TRUE,_xll.ohTrigger(RecalcTrigger,Trigger6M)),NA())</f>
        <v>1.261479245067516E-2</v>
      </c>
      <c r="O369" s="52">
        <f>IFERROR(_xll.qlIndexFixing(ONIndex6M,I369,TRUE,_xll.ohTrigger(RecalcTrigger,Trigger6M)),NA())</f>
        <v>1.2518969317278916E-2</v>
      </c>
      <c r="P369" s="52">
        <f>IFERROR(_xll.qlIndexFixing(Index1Y,$H369,TRUE,_xll.ohTrigger(RecalcTrigger,Trigger1Y)),NA())</f>
        <v>1.7606848439526923E-2</v>
      </c>
      <c r="Q369" s="52">
        <f>IFERROR(_xll.qlIndexFixing(ONIndex1Y,I369,TRUE,_xll.ohTrigger(RecalcTrigger,Trigger1Y)),NA())</f>
        <v>1.502064375280554E-2</v>
      </c>
    </row>
    <row r="370" spans="2:17" x14ac:dyDescent="0.2">
      <c r="B370" s="46" t="s">
        <v>20</v>
      </c>
      <c r="D370" s="49">
        <f>_xll.qlCalendarAdvance(LocalCalendar,$D369,B370,"f",FALSE)</f>
        <v>43105</v>
      </c>
      <c r="E370" s="49">
        <f>_xll.qlInterestRateIndexValueDate(IndexON,D370)</f>
        <v>43105</v>
      </c>
      <c r="F370" s="52">
        <f>IFERROR(_xll.qlIndexFixing(IndexON,D370,TRUE,_xll.ohTrigger(RecalcTrigger,TriggerON)),NA())</f>
        <v>6.5817338248308488E-3</v>
      </c>
      <c r="H370" s="49">
        <f>_xll.qlCalendarAdvance(IborCalendar,$H369,B370,"f",FALSE)</f>
        <v>43098</v>
      </c>
      <c r="I370" s="49">
        <f>_xll.qlInterestRateIndexValueDate(Index1M,$H370)</f>
        <v>43103</v>
      </c>
      <c r="J370" s="52">
        <f>IFERROR(_xll.qlIndexFixing(Index1M,$H370,TRUE,_xll.ohTrigger(RecalcTrigger,Trigger1M)),NA())</f>
        <v>8.29974868581102E-3</v>
      </c>
      <c r="K370" s="52">
        <f>IFERROR(_xll.qlIndexFixing(ONIndex1M,I370,TRUE,_xll.ohTrigger(RecalcTrigger,Trigger1M)),NA())</f>
        <v>8.2215367619475899E-3</v>
      </c>
      <c r="L370" s="52">
        <f>IFERROR(_xll.qlIndexFixing(Index3M,H370,TRUE,_xll.ohTrigger(RecalcTrigger,Trigger3M)),NA())</f>
        <v>1.039068651656283E-2</v>
      </c>
      <c r="M370" s="52">
        <f>IFERROR(_xll.qlIndexFixing(ONIndex3M,I370,TRUE,_xll.ohTrigger(RecalcTrigger,Trigger3M)),NA())</f>
        <v>1.0191680554374472E-2</v>
      </c>
      <c r="N370" s="52">
        <f>IFERROR(_xll.qlIndexFixing(Index6M,$H370,TRUE,_xll.ohTrigger(RecalcTrigger,Trigger6M)),NA())</f>
        <v>1.2617322153155358E-2</v>
      </c>
      <c r="O370" s="52">
        <f>IFERROR(_xll.qlIndexFixing(ONIndex6M,I370,TRUE,_xll.ohTrigger(RecalcTrigger,Trigger6M)),NA())</f>
        <v>1.2509119088965903E-2</v>
      </c>
      <c r="P370" s="52">
        <f>IFERROR(_xll.qlIndexFixing(Index1Y,$H370,TRUE,_xll.ohTrigger(RecalcTrigger,Trigger1Y)),NA())</f>
        <v>1.7606007556138139E-2</v>
      </c>
      <c r="Q370" s="52">
        <f>IFERROR(_xll.qlIndexFixing(ONIndex1Y,I370,TRUE,_xll.ohTrigger(RecalcTrigger,Trigger1Y)),NA())</f>
        <v>1.501527500192168E-2</v>
      </c>
    </row>
    <row r="371" spans="2:17" x14ac:dyDescent="0.2">
      <c r="B371" s="46" t="s">
        <v>20</v>
      </c>
      <c r="D371" s="49">
        <f>_xll.qlCalendarAdvance(LocalCalendar,$D370,B371,"f",FALSE)</f>
        <v>43108</v>
      </c>
      <c r="E371" s="49">
        <f>_xll.qlInterestRateIndexValueDate(IndexON,D371)</f>
        <v>43108</v>
      </c>
      <c r="F371" s="52">
        <f>IFERROR(_xll.qlIndexFixing(IndexON,D371,TRUE,_xll.ohTrigger(RecalcTrigger,TriggerON)),NA())</f>
        <v>6.5928666473347164E-3</v>
      </c>
      <c r="H371" s="49">
        <f>_xll.qlCalendarAdvance(IborCalendar,$H370,B371,"f",FALSE)</f>
        <v>43102</v>
      </c>
      <c r="I371" s="49">
        <f>_xll.qlInterestRateIndexValueDate(Index1M,$H371)</f>
        <v>43104</v>
      </c>
      <c r="J371" s="52">
        <f>IFERROR(_xll.qlIndexFixing(Index1M,$H371,TRUE,_xll.ohTrigger(RecalcTrigger,Trigger1M)),NA())</f>
        <v>8.30200321058433E-3</v>
      </c>
      <c r="K371" s="52">
        <f>IFERROR(_xll.qlIndexFixing(ONIndex1M,I371,TRUE,_xll.ohTrigger(RecalcTrigger,Trigger1M)),NA())</f>
        <v>8.2262942716937459E-3</v>
      </c>
      <c r="L371" s="52">
        <f>IFERROR(_xll.qlIndexFixing(Index3M,H371,TRUE,_xll.ohTrigger(RecalcTrigger,Trigger3M)),NA())</f>
        <v>1.0394158929998731E-2</v>
      </c>
      <c r="M371" s="52">
        <f>IFERROR(_xll.qlIndexFixing(ONIndex3M,I371,TRUE,_xll.ohTrigger(RecalcTrigger,Trigger3M)),NA())</f>
        <v>1.0197399735982771E-2</v>
      </c>
      <c r="N371" s="52">
        <f>IFERROR(_xll.qlIndexFixing(Index6M,$H371,TRUE,_xll.ohTrigger(RecalcTrigger,Trigger6M)),NA())</f>
        <v>1.2622284363993192E-2</v>
      </c>
      <c r="O371" s="52">
        <f>IFERROR(_xll.qlIndexFixing(ONIndex6M,I371,TRUE,_xll.ohTrigger(RecalcTrigger,Trigger6M)),NA())</f>
        <v>1.2498730868362173E-2</v>
      </c>
      <c r="P371" s="52">
        <f>IFERROR(_xll.qlIndexFixing(Index1Y,$H371,TRUE,_xll.ohTrigger(RecalcTrigger,Trigger1Y)),NA())</f>
        <v>1.7605120399343865E-2</v>
      </c>
      <c r="Q371" s="52">
        <f>IFERROR(_xll.qlIndexFixing(ONIndex1Y,I371,TRUE,_xll.ohTrigger(RecalcTrigger,Trigger1Y)),NA())</f>
        <v>1.5007024572781802E-2</v>
      </c>
    </row>
    <row r="372" spans="2:17" x14ac:dyDescent="0.2">
      <c r="B372" s="46" t="s">
        <v>20</v>
      </c>
      <c r="D372" s="49">
        <f>_xll.qlCalendarAdvance(LocalCalendar,$D371,B372,"f",FALSE)</f>
        <v>43109</v>
      </c>
      <c r="E372" s="49">
        <f>_xll.qlInterestRateIndexValueDate(IndexON,D372)</f>
        <v>43109</v>
      </c>
      <c r="F372" s="52">
        <f>IFERROR(_xll.qlIndexFixing(IndexON,D372,TRUE,_xll.ohTrigger(RecalcTrigger,TriggerON)),NA())</f>
        <v>6.598599317273468E-3</v>
      </c>
      <c r="H372" s="49">
        <f>_xll.qlCalendarAdvance(IborCalendar,$H371,B372,"f",FALSE)</f>
        <v>43103</v>
      </c>
      <c r="I372" s="49">
        <f>_xll.qlInterestRateIndexValueDate(Index1M,$H372)</f>
        <v>43105</v>
      </c>
      <c r="J372" s="52">
        <f>IFERROR(_xll.qlIndexFixing(Index1M,$H372,TRUE,_xll.ohTrigger(RecalcTrigger,Trigger1M)),NA())</f>
        <v>8.3042556753903755E-3</v>
      </c>
      <c r="K372" s="52">
        <f>IFERROR(_xll.qlIndexFixing(ONIndex1M,I372,TRUE,_xll.ohTrigger(RecalcTrigger,Trigger1M)),NA())</f>
        <v>8.2359781821939038E-3</v>
      </c>
      <c r="L372" s="52">
        <f>IFERROR(_xll.qlIndexFixing(Index3M,H372,TRUE,_xll.ohTrigger(RecalcTrigger,Trigger3M)),NA())</f>
        <v>1.0397593325067511E-2</v>
      </c>
      <c r="M372" s="52">
        <f>IFERROR(_xll.qlIndexFixing(ONIndex3M,I372,TRUE,_xll.ohTrigger(RecalcTrigger,Trigger3M)),NA())</f>
        <v>1.02089506716041E-2</v>
      </c>
      <c r="N372" s="52">
        <f>IFERROR(_xll.qlIndexFixing(Index6M,$H372,TRUE,_xll.ohTrigger(RecalcTrigger,Trigger6M)),NA())</f>
        <v>1.2622528742242302E-2</v>
      </c>
      <c r="O372" s="52">
        <f>IFERROR(_xll.qlIndexFixing(ONIndex6M,I372,TRUE,_xll.ohTrigger(RecalcTrigger,Trigger6M)),NA())</f>
        <v>1.2476593498664812E-2</v>
      </c>
      <c r="P372" s="52">
        <f>IFERROR(_xll.qlIndexFixing(Index1Y,$H372,TRUE,_xll.ohTrigger(RecalcTrigger,Trigger1Y)),NA())</f>
        <v>1.7589485192264512E-2</v>
      </c>
      <c r="Q372" s="52">
        <f>IFERROR(_xll.qlIndexFixing(ONIndex1Y,I372,TRUE,_xll.ohTrigger(RecalcTrigger,Trigger1Y)),NA())</f>
        <v>1.4981541540217691E-2</v>
      </c>
    </row>
    <row r="373" spans="2:17" x14ac:dyDescent="0.2">
      <c r="B373" s="46" t="s">
        <v>20</v>
      </c>
      <c r="D373" s="49">
        <f>_xll.qlCalendarAdvance(LocalCalendar,$D372,B373,"f",FALSE)</f>
        <v>43110</v>
      </c>
      <c r="E373" s="49">
        <f>_xll.qlInterestRateIndexValueDate(IndexON,D373)</f>
        <v>43110</v>
      </c>
      <c r="F373" s="52">
        <f>IFERROR(_xll.qlIndexFixing(IndexON,D373,TRUE,_xll.ohTrigger(RecalcTrigger,TriggerON)),NA())</f>
        <v>6.6043956443717633E-3</v>
      </c>
      <c r="H373" s="49">
        <f>_xll.qlCalendarAdvance(IborCalendar,$H372,B373,"f",FALSE)</f>
        <v>43104</v>
      </c>
      <c r="I373" s="49">
        <f>_xll.qlInterestRateIndexValueDate(Index1M,$H373)</f>
        <v>43108</v>
      </c>
      <c r="J373" s="52">
        <f>IFERROR(_xll.qlIndexFixing(Index1M,$H373,TRUE,_xll.ohTrigger(RecalcTrigger,Trigger1M)),NA())</f>
        <v>8.318221613718764E-3</v>
      </c>
      <c r="K373" s="52">
        <f>IFERROR(_xll.qlIndexFixing(ONIndex1M,I373,TRUE,_xll.ohTrigger(RecalcTrigger,Trigger1M)),NA())</f>
        <v>8.245265744326602E-3</v>
      </c>
      <c r="L373" s="52">
        <f>IFERROR(_xll.qlIndexFixing(Index3M,H373,TRUE,_xll.ohTrigger(RecalcTrigger,Trigger3M)),NA())</f>
        <v>1.0409161899384707E-2</v>
      </c>
      <c r="M373" s="52">
        <f>IFERROR(_xll.qlIndexFixing(ONIndex3M,I373,TRUE,_xll.ohTrigger(RecalcTrigger,Trigger3M)),NA())</f>
        <v>1.0219745698263338E-2</v>
      </c>
      <c r="N373" s="52">
        <f>IFERROR(_xll.qlIndexFixing(Index6M,$H373,TRUE,_xll.ohTrigger(RecalcTrigger,Trigger6M)),NA())</f>
        <v>1.263303211385252E-2</v>
      </c>
      <c r="O373" s="52">
        <f>IFERROR(_xll.qlIndexFixing(ONIndex6M,I373,TRUE,_xll.ohTrigger(RecalcTrigger,Trigger6M)),NA())</f>
        <v>1.2451798064399E-2</v>
      </c>
      <c r="P373" s="52">
        <f>IFERROR(_xll.qlIndexFixing(Index1Y,$H373,TRUE,_xll.ohTrigger(RecalcTrigger,Trigger1Y)),NA())</f>
        <v>1.7601281549197607E-2</v>
      </c>
      <c r="Q373" s="52">
        <f>IFERROR(_xll.qlIndexFixing(ONIndex1Y,I373,TRUE,_xll.ohTrigger(RecalcTrigger,Trigger1Y)),NA())</f>
        <v>1.4945206077419115E-2</v>
      </c>
    </row>
    <row r="374" spans="2:17" x14ac:dyDescent="0.2">
      <c r="B374" s="46" t="s">
        <v>20</v>
      </c>
      <c r="D374" s="49">
        <f>_xll.qlCalendarAdvance(LocalCalendar,$D373,B374,"f",FALSE)</f>
        <v>43111</v>
      </c>
      <c r="E374" s="49">
        <f>_xll.qlInterestRateIndexValueDate(IndexON,D374)</f>
        <v>43111</v>
      </c>
      <c r="F374" s="52">
        <f>IFERROR(_xll.qlIndexFixing(IndexON,D374,TRUE,_xll.ohTrigger(RecalcTrigger,TriggerON)),NA())</f>
        <v>6.61025562846973E-3</v>
      </c>
      <c r="H374" s="49">
        <f>_xll.qlCalendarAdvance(IborCalendar,$H373,B374,"f",FALSE)</f>
        <v>43105</v>
      </c>
      <c r="I374" s="49">
        <f>_xll.qlInterestRateIndexValueDate(Index1M,$H374)</f>
        <v>43109</v>
      </c>
      <c r="J374" s="52">
        <f>IFERROR(_xll.qlIndexFixing(Index1M,$H374,TRUE,_xll.ohTrigger(RecalcTrigger,Trigger1M)),NA())</f>
        <v>8.3228652087627333E-3</v>
      </c>
      <c r="K374" s="52">
        <f>IFERROR(_xll.qlIndexFixing(ONIndex1M,I374,TRUE,_xll.ohTrigger(RecalcTrigger,Trigger1M)),NA())</f>
        <v>8.249993971016778E-3</v>
      </c>
      <c r="L374" s="52">
        <f>IFERROR(_xll.qlIndexFixing(Index3M,H374,TRUE,_xll.ohTrigger(RecalcTrigger,Trigger3M)),NA())</f>
        <v>1.0410970975297751E-2</v>
      </c>
      <c r="M374" s="52">
        <f>IFERROR(_xll.qlIndexFixing(ONIndex3M,I374,TRUE,_xll.ohTrigger(RecalcTrigger,Trigger3M)),NA())</f>
        <v>1.0225199497675419E-2</v>
      </c>
      <c r="N374" s="52">
        <f>IFERROR(_xll.qlIndexFixing(Index6M,$H374,TRUE,_xll.ohTrigger(RecalcTrigger,Trigger6M)),NA())</f>
        <v>1.2633596431966557E-2</v>
      </c>
      <c r="O374" s="52">
        <f>IFERROR(_xll.qlIndexFixing(ONIndex6M,I374,TRUE,_xll.ohTrigger(RecalcTrigger,Trigger6M)),NA())</f>
        <v>1.2438719883300919E-2</v>
      </c>
      <c r="P374" s="52">
        <f>IFERROR(_xll.qlIndexFixing(Index1Y,$H374,TRUE,_xll.ohTrigger(RecalcTrigger,Trigger1Y)),NA())</f>
        <v>1.7600292408430727E-2</v>
      </c>
      <c r="Q374" s="52">
        <f>IFERROR(_xll.qlIndexFixing(ONIndex1Y,I374,TRUE,_xll.ohTrigger(RecalcTrigger,Trigger1Y)),NA())</f>
        <v>1.4922547260756147E-2</v>
      </c>
    </row>
    <row r="375" spans="2:17" x14ac:dyDescent="0.2">
      <c r="B375" s="46" t="s">
        <v>20</v>
      </c>
      <c r="D375" s="49">
        <f>_xll.qlCalendarAdvance(LocalCalendar,$D374,B375,"f",FALSE)</f>
        <v>43112</v>
      </c>
      <c r="E375" s="49">
        <f>_xll.qlInterestRateIndexValueDate(IndexON,D375)</f>
        <v>43112</v>
      </c>
      <c r="F375" s="52">
        <f>IFERROR(_xll.qlIndexFixing(IndexON,D375,TRUE,_xll.ohTrigger(RecalcTrigger,TriggerON)),NA())</f>
        <v>6.6254067660542759E-3</v>
      </c>
      <c r="H375" s="49">
        <f>_xll.qlCalendarAdvance(IborCalendar,$H374,B375,"f",FALSE)</f>
        <v>43108</v>
      </c>
      <c r="I375" s="49">
        <f>_xll.qlInterestRateIndexValueDate(Index1M,$H375)</f>
        <v>43110</v>
      </c>
      <c r="J375" s="52">
        <f>IFERROR(_xll.qlIndexFixing(Index1M,$H375,TRUE,_xll.ohTrigger(RecalcTrigger,Trigger1M)),NA())</f>
        <v>8.332296366124356E-3</v>
      </c>
      <c r="K375" s="52">
        <f>IFERROR(_xll.qlIndexFixing(ONIndex1M,I375,TRUE,_xll.ohTrigger(RecalcTrigger,Trigger1M)),NA())</f>
        <v>8.2547163410318092E-3</v>
      </c>
      <c r="L375" s="52">
        <f>IFERROR(_xll.qlIndexFixing(Index3M,H375,TRUE,_xll.ohTrigger(RecalcTrigger,Trigger3M)),NA())</f>
        <v>1.0414230468785313E-2</v>
      </c>
      <c r="M375" s="52">
        <f>IFERROR(_xll.qlIndexFixing(ONIndex3M,I375,TRUE,_xll.ohTrigger(RecalcTrigger,Trigger3M)),NA())</f>
        <v>1.0230600220664243E-2</v>
      </c>
      <c r="N375" s="52">
        <f>IFERROR(_xll.qlIndexFixing(Index6M,$H375,TRUE,_xll.ohTrigger(RecalcTrigger,Trigger6M)),NA())</f>
        <v>1.2636513414304442E-2</v>
      </c>
      <c r="O375" s="52">
        <f>IFERROR(_xll.qlIndexFixing(ONIndex6M,I375,TRUE,_xll.ohTrigger(RecalcTrigger,Trigger6M)),NA())</f>
        <v>1.2425103710231866E-2</v>
      </c>
      <c r="P375" s="52">
        <f>IFERROR(_xll.qlIndexFixing(Index1Y,$H375,TRUE,_xll.ohTrigger(RecalcTrigger,Trigger1Y)),NA())</f>
        <v>1.7599308747262645E-2</v>
      </c>
      <c r="Q375" s="52">
        <f>IFERROR(_xll.qlIndexFixing(ONIndex1Y,I375,TRUE,_xll.ohTrigger(RecalcTrigger,Trigger1Y)),NA())</f>
        <v>1.4897006767995435E-2</v>
      </c>
    </row>
    <row r="376" spans="2:17" x14ac:dyDescent="0.2">
      <c r="B376" s="46" t="s">
        <v>20</v>
      </c>
      <c r="D376" s="49">
        <f>_xll.qlCalendarAdvance(LocalCalendar,$D375,B376,"f",FALSE)</f>
        <v>43116</v>
      </c>
      <c r="E376" s="49">
        <f>_xll.qlInterestRateIndexValueDate(IndexON,D376)</f>
        <v>43116</v>
      </c>
      <c r="F376" s="52">
        <f>IFERROR(_xll.qlIndexFixing(IndexON,D376,TRUE,_xll.ohTrigger(RecalcTrigger,TriggerON)),NA())</f>
        <v>6.6405104045941243E-3</v>
      </c>
      <c r="H376" s="49">
        <f>_xll.qlCalendarAdvance(IborCalendar,$H375,B376,"f",FALSE)</f>
        <v>43109</v>
      </c>
      <c r="I376" s="49">
        <f>_xll.qlInterestRateIndexValueDate(Index1M,$H376)</f>
        <v>43111</v>
      </c>
      <c r="J376" s="52">
        <f>IFERROR(_xll.qlIndexFixing(Index1M,$H376,TRUE,_xll.ohTrigger(RecalcTrigger,Trigger1M)),NA())</f>
        <v>8.3345296330797347E-3</v>
      </c>
      <c r="K376" s="52">
        <f>IFERROR(_xll.qlIndexFixing(ONIndex1M,I376,TRUE,_xll.ohTrigger(RecalcTrigger,Trigger1M)),NA())</f>
        <v>8.2594328545315676E-3</v>
      </c>
      <c r="L376" s="52">
        <f>IFERROR(_xll.qlIndexFixing(Index3M,H376,TRUE,_xll.ohTrigger(RecalcTrigger,Trigger3M)),NA())</f>
        <v>1.0417458020037351E-2</v>
      </c>
      <c r="M376" s="52">
        <f>IFERROR(_xll.qlIndexFixing(ONIndex3M,I376,TRUE,_xll.ohTrigger(RecalcTrigger,Trigger3M)),NA())</f>
        <v>1.0235947867309747E-2</v>
      </c>
      <c r="N376" s="52">
        <f>IFERROR(_xll.qlIndexFixing(Index6M,$H376,TRUE,_xll.ohTrigger(RecalcTrigger,Trigger6M)),NA())</f>
        <v>1.2639495118964414E-2</v>
      </c>
      <c r="O376" s="52">
        <f>IFERROR(_xll.qlIndexFixing(ONIndex6M,I376,TRUE,_xll.ohTrigger(RecalcTrigger,Trigger6M)),NA())</f>
        <v>1.2410949545271777E-2</v>
      </c>
      <c r="P376" s="52">
        <f>IFERROR(_xll.qlIndexFixing(Index1Y,$H376,TRUE,_xll.ohTrigger(RecalcTrigger,Trigger1Y)),NA())</f>
        <v>1.7598339191079143E-2</v>
      </c>
      <c r="Q376" s="52">
        <f>IFERROR(_xll.qlIndexFixing(ONIndex1Y,I376,TRUE,_xll.ohTrigger(RecalcTrigger,Trigger1Y)),NA())</f>
        <v>1.4868584599696533E-2</v>
      </c>
    </row>
    <row r="377" spans="2:17" x14ac:dyDescent="0.2">
      <c r="B377" s="46" t="s">
        <v>20</v>
      </c>
      <c r="D377" s="49">
        <f>_xll.qlCalendarAdvance(LocalCalendar,$D376,B377,"f",FALSE)</f>
        <v>43117</v>
      </c>
      <c r="E377" s="49">
        <f>_xll.qlInterestRateIndexValueDate(IndexON,D377)</f>
        <v>43117</v>
      </c>
      <c r="F377" s="52">
        <f>IFERROR(_xll.qlIndexFixing(IndexON,D377,TRUE,_xll.ohTrigger(RecalcTrigger,TriggerON)),NA())</f>
        <v>6.6467523310098642E-3</v>
      </c>
      <c r="H377" s="49">
        <f>_xll.qlCalendarAdvance(IborCalendar,$H376,B377,"f",FALSE)</f>
        <v>43110</v>
      </c>
      <c r="I377" s="49">
        <f>_xll.qlInterestRateIndexValueDate(Index1M,$H377)</f>
        <v>43112</v>
      </c>
      <c r="J377" s="52">
        <f>IFERROR(_xll.qlIndexFixing(Index1M,$H377,TRUE,_xll.ohTrigger(RecalcTrigger,Trigger1M)),NA())</f>
        <v>8.3367608405950141E-3</v>
      </c>
      <c r="K377" s="52">
        <f>IFERROR(_xll.qlIndexFixing(ONIndex1M,I377,TRUE,_xll.ohTrigger(RecalcTrigger,Trigger1M)),NA())</f>
        <v>8.2714799121830218E-3</v>
      </c>
      <c r="L377" s="52">
        <f>IFERROR(_xll.qlIndexFixing(Index3M,H377,TRUE,_xll.ohTrigger(RecalcTrigger,Trigger3M)),NA())</f>
        <v>1.0420654641754901E-2</v>
      </c>
      <c r="M377" s="52">
        <f>IFERROR(_xll.qlIndexFixing(ONIndex3M,I377,TRUE,_xll.ohTrigger(RecalcTrigger,Trigger3M)),NA())</f>
        <v>1.0249489289013702E-2</v>
      </c>
      <c r="N377" s="52">
        <f>IFERROR(_xll.qlIndexFixing(Index6M,$H377,TRUE,_xll.ohTrigger(RecalcTrigger,Trigger6M)),NA())</f>
        <v>1.2642543895161219E-2</v>
      </c>
      <c r="O377" s="52">
        <f>IFERROR(_xll.qlIndexFixing(ONIndex6M,I377,TRUE,_xll.ohTrigger(RecalcTrigger,Trigger6M)),NA())</f>
        <v>1.2373512055003921E-2</v>
      </c>
      <c r="P377" s="52">
        <f>IFERROR(_xll.qlIndexFixing(Index1Y,$H377,TRUE,_xll.ohTrigger(RecalcTrigger,Trigger1Y)),NA())</f>
        <v>1.7581919057125063E-2</v>
      </c>
      <c r="Q377" s="52">
        <f>IFERROR(_xll.qlIndexFixing(ONIndex1Y,I377,TRUE,_xll.ohTrigger(RecalcTrigger,Trigger1Y)),NA())</f>
        <v>1.4784031416461563E-2</v>
      </c>
    </row>
    <row r="378" spans="2:17" x14ac:dyDescent="0.2">
      <c r="B378" s="46" t="s">
        <v>20</v>
      </c>
      <c r="D378" s="49">
        <f>_xll.qlCalendarAdvance(LocalCalendar,$D377,B378,"f",FALSE)</f>
        <v>43118</v>
      </c>
      <c r="E378" s="49">
        <f>_xll.qlInterestRateIndexValueDate(IndexON,D378)</f>
        <v>43118</v>
      </c>
      <c r="F378" s="52">
        <f>IFERROR(_xll.qlIndexFixing(IndexON,D378,TRUE,_xll.ohTrigger(RecalcTrigger,TriggerON)),NA())</f>
        <v>6.6530579143453394E-3</v>
      </c>
      <c r="H378" s="49">
        <f>_xll.qlCalendarAdvance(IborCalendar,$H377,B378,"f",FALSE)</f>
        <v>43111</v>
      </c>
      <c r="I378" s="49">
        <f>_xll.qlInterestRateIndexValueDate(Index1M,$H378)</f>
        <v>43116</v>
      </c>
      <c r="J378" s="52">
        <f>IFERROR(_xll.qlIndexFixing(Index1M,$H378,TRUE,_xll.ohTrigger(RecalcTrigger,Trigger1M)),NA())</f>
        <v>8.355206325089664E-3</v>
      </c>
      <c r="K378" s="52">
        <f>IFERROR(_xll.qlIndexFixing(ONIndex1M,I378,TRUE,_xll.ohTrigger(RecalcTrigger,Trigger1M)),NA())</f>
        <v>8.2829275726226115E-3</v>
      </c>
      <c r="L378" s="52">
        <f>IFERROR(_xll.qlIndexFixing(Index3M,H378,TRUE,_xll.ohTrigger(RecalcTrigger,Trigger3M)),NA())</f>
        <v>1.0433152087488295E-2</v>
      </c>
      <c r="M378" s="52">
        <f>IFERROR(_xll.qlIndexFixing(ONIndex3M,I378,TRUE,_xll.ohTrigger(RecalcTrigger,Trigger3M)),NA())</f>
        <v>1.026188995314925E-2</v>
      </c>
      <c r="N378" s="52">
        <f>IFERROR(_xll.qlIndexFixing(Index6M,$H378,TRUE,_xll.ohTrigger(RecalcTrigger,Trigger6M)),NA())</f>
        <v>1.2655456700344349E-2</v>
      </c>
      <c r="O378" s="52">
        <f>IFERROR(_xll.qlIndexFixing(ONIndex6M,I378,TRUE,_xll.ohTrigger(RecalcTrigger,Trigger6M)),NA())</f>
        <v>1.2332108844743672E-2</v>
      </c>
      <c r="P378" s="52">
        <f>IFERROR(_xll.qlIndexFixing(Index1Y,$H378,TRUE,_xll.ohTrigger(RecalcTrigger,Trigger1Y)),NA())</f>
        <v>1.7594004871265178E-2</v>
      </c>
      <c r="Q378" s="52">
        <f>IFERROR(_xll.qlIndexFixing(ONIndex1Y,I378,TRUE,_xll.ohTrigger(RecalcTrigger,Trigger1Y)),NA())</f>
        <v>1.4683248651987668E-2</v>
      </c>
    </row>
    <row r="379" spans="2:17" x14ac:dyDescent="0.2">
      <c r="B379" s="46" t="s">
        <v>20</v>
      </c>
      <c r="D379" s="49">
        <f>_xll.qlCalendarAdvance(LocalCalendar,$D378,B379,"f",FALSE)</f>
        <v>43119</v>
      </c>
      <c r="E379" s="49">
        <f>_xll.qlInterestRateIndexValueDate(IndexON,D379)</f>
        <v>43119</v>
      </c>
      <c r="F379" s="52">
        <f>IFERROR(_xll.qlIndexFixing(IndexON,D379,TRUE,_xll.ohTrigger(RecalcTrigger,TriggerON)),NA())</f>
        <v>6.6660046999089673E-3</v>
      </c>
      <c r="H379" s="49">
        <f>_xll.qlCalendarAdvance(IborCalendar,$H378,B379,"f",FALSE)</f>
        <v>43112</v>
      </c>
      <c r="I379" s="49">
        <f>_xll.qlInterestRateIndexValueDate(Index1M,$H379)</f>
        <v>43116</v>
      </c>
      <c r="J379" s="52">
        <f>IFERROR(_xll.qlIndexFixing(Index1M,$H379,TRUE,_xll.ohTrigger(RecalcTrigger,Trigger1M)),NA())</f>
        <v>8.355206325089664E-3</v>
      </c>
      <c r="K379" s="52">
        <f>IFERROR(_xll.qlIndexFixing(ONIndex1M,I379,TRUE,_xll.ohTrigger(RecalcTrigger,Trigger1M)),NA())</f>
        <v>8.2829275726226115E-3</v>
      </c>
      <c r="L379" s="52">
        <f>IFERROR(_xll.qlIndexFixing(Index3M,H379,TRUE,_xll.ohTrigger(RecalcTrigger,Trigger3M)),NA())</f>
        <v>1.0433152087488295E-2</v>
      </c>
      <c r="M379" s="52">
        <f>IFERROR(_xll.qlIndexFixing(ONIndex3M,I379,TRUE,_xll.ohTrigger(RecalcTrigger,Trigger3M)),NA())</f>
        <v>1.026188995314925E-2</v>
      </c>
      <c r="N379" s="52">
        <f>IFERROR(_xll.qlIndexFixing(Index6M,$H379,TRUE,_xll.ohTrigger(RecalcTrigger,Trigger6M)),NA())</f>
        <v>1.2655456700344349E-2</v>
      </c>
      <c r="O379" s="52">
        <f>IFERROR(_xll.qlIndexFixing(ONIndex6M,I379,TRUE,_xll.ohTrigger(RecalcTrigger,Trigger6M)),NA())</f>
        <v>1.2332108844743672E-2</v>
      </c>
      <c r="P379" s="52">
        <f>IFERROR(_xll.qlIndexFixing(Index1Y,$H379,TRUE,_xll.ohTrigger(RecalcTrigger,Trigger1Y)),NA())</f>
        <v>1.7594004871265178E-2</v>
      </c>
      <c r="Q379" s="52">
        <f>IFERROR(_xll.qlIndexFixing(ONIndex1Y,I379,TRUE,_xll.ohTrigger(RecalcTrigger,Trigger1Y)),NA())</f>
        <v>1.4683248651987668E-2</v>
      </c>
    </row>
    <row r="380" spans="2:17" x14ac:dyDescent="0.2">
      <c r="B380" s="46" t="s">
        <v>20</v>
      </c>
      <c r="D380" s="49">
        <f>_xll.qlCalendarAdvance(LocalCalendar,$D379,B380,"f",FALSE)</f>
        <v>43122</v>
      </c>
      <c r="E380" s="49">
        <f>_xll.qlInterestRateIndexValueDate(IndexON,D380)</f>
        <v>43122</v>
      </c>
      <c r="F380" s="52">
        <f>IFERROR(_xll.qlIndexFixing(IndexON,D380,TRUE,_xll.ohTrigger(RecalcTrigger,TriggerON)),NA())</f>
        <v>6.6788944885853851E-3</v>
      </c>
      <c r="H380" s="49">
        <f>_xll.qlCalendarAdvance(IborCalendar,$H379,B380,"f",FALSE)</f>
        <v>43115</v>
      </c>
      <c r="I380" s="49">
        <f>_xll.qlInterestRateIndexValueDate(Index1M,$H380)</f>
        <v>43117</v>
      </c>
      <c r="J380" s="52">
        <f>IFERROR(_xll.qlIndexFixing(Index1M,$H380,TRUE,_xll.ohTrigger(RecalcTrigger,Trigger1M)),NA())</f>
        <v>8.3669311366827044E-3</v>
      </c>
      <c r="K380" s="52">
        <f>IFERROR(_xll.qlIndexFixing(ONIndex1M,I380,TRUE,_xll.ohTrigger(RecalcTrigger,Trigger1M)),NA())</f>
        <v>8.2876089464711811E-3</v>
      </c>
      <c r="L380" s="52">
        <f>IFERROR(_xll.qlIndexFixing(Index3M,H380,TRUE,_xll.ohTrigger(RecalcTrigger,Trigger3M)),NA())</f>
        <v>1.0436209252219442E-2</v>
      </c>
      <c r="M380" s="52">
        <f>IFERROR(_xll.qlIndexFixing(ONIndex3M,I380,TRUE,_xll.ohTrigger(RecalcTrigger,Trigger3M)),NA())</f>
        <v>1.0266919140935471E-2</v>
      </c>
      <c r="N380" s="52">
        <f>IFERROR(_xll.qlIndexFixing(Index6M,$H380,TRUE,_xll.ohTrigger(RecalcTrigger,Trigger6M)),NA())</f>
        <v>1.2658876073196396E-2</v>
      </c>
      <c r="O380" s="52">
        <f>IFERROR(_xll.qlIndexFixing(ONIndex6M,I380,TRUE,_xll.ohTrigger(RecalcTrigger,Trigger6M)),NA())</f>
        <v>1.2314726729876213E-2</v>
      </c>
      <c r="P380" s="52">
        <f>IFERROR(_xll.qlIndexFixing(Index1Y,$H380,TRUE,_xll.ohTrigger(RecalcTrigger,Trigger1Y)),NA())</f>
        <v>1.7593301076415054E-2</v>
      </c>
      <c r="Q380" s="52">
        <f>IFERROR(_xll.qlIndexFixing(ONIndex1Y,I380,TRUE,_xll.ohTrigger(RecalcTrigger,Trigger1Y)),NA())</f>
        <v>1.4637536447406063E-2</v>
      </c>
    </row>
    <row r="381" spans="2:17" x14ac:dyDescent="0.2">
      <c r="B381" s="46" t="s">
        <v>20</v>
      </c>
      <c r="D381" s="49">
        <f>_xll.qlCalendarAdvance(LocalCalendar,$D380,B381,"f",FALSE)</f>
        <v>43123</v>
      </c>
      <c r="E381" s="49">
        <f>_xll.qlInterestRateIndexValueDate(IndexON,D381)</f>
        <v>43123</v>
      </c>
      <c r="F381" s="52">
        <f>IFERROR(_xll.qlIndexFixing(IndexON,D381,TRUE,_xll.ohTrigger(RecalcTrigger,TriggerON)),NA())</f>
        <v>6.6853843761727205E-3</v>
      </c>
      <c r="H381" s="49">
        <f>_xll.qlCalendarAdvance(IborCalendar,$H380,B381,"f",FALSE)</f>
        <v>43116</v>
      </c>
      <c r="I381" s="49">
        <f>_xll.qlInterestRateIndexValueDate(Index1M,$H381)</f>
        <v>43118</v>
      </c>
      <c r="J381" s="52">
        <f>IFERROR(_xll.qlIndexFixing(Index1M,$H381,TRUE,_xll.ohTrigger(RecalcTrigger,Trigger1M)),NA())</f>
        <v>8.3691421722565853E-3</v>
      </c>
      <c r="K381" s="52">
        <f>IFERROR(_xll.qlIndexFixing(ONIndex1M,I381,TRUE,_xll.ohTrigger(RecalcTrigger,Trigger1M)),NA())</f>
        <v>8.2922844636446058E-3</v>
      </c>
      <c r="L381" s="52">
        <f>IFERROR(_xll.qlIndexFixing(Index3M,H381,TRUE,_xll.ohTrigger(RecalcTrigger,Trigger3M)),NA())</f>
        <v>1.0439241563715562E-2</v>
      </c>
      <c r="M381" s="52">
        <f>IFERROR(_xll.qlIndexFixing(ONIndex3M,I381,TRUE,_xll.ohTrigger(RecalcTrigger,Trigger3M)),NA())</f>
        <v>1.0271895252218499E-2</v>
      </c>
      <c r="N381" s="52">
        <f>IFERROR(_xll.qlIndexFixing(Index6M,$H381,TRUE,_xll.ohTrigger(RecalcTrigger,Trigger6M)),NA())</f>
        <v>1.2662376613337908E-2</v>
      </c>
      <c r="O381" s="52">
        <f>IFERROR(_xll.qlIndexFixing(ONIndex6M,I381,TRUE,_xll.ohTrigger(RecalcTrigger,Trigger6M)),NA())</f>
        <v>1.2296806623757206E-2</v>
      </c>
      <c r="P381" s="52">
        <f>IFERROR(_xll.qlIndexFixing(Index1Y,$H381,TRUE,_xll.ohTrigger(RecalcTrigger,Trigger1Y)),NA())</f>
        <v>1.7592671763474007E-2</v>
      </c>
      <c r="Q381" s="52">
        <f>IFERROR(_xll.qlIndexFixing(ONIndex1Y,I381,TRUE,_xll.ohTrigger(RecalcTrigger,Trigger1Y)),NA())</f>
        <v>1.458894257352128E-2</v>
      </c>
    </row>
    <row r="382" spans="2:17" x14ac:dyDescent="0.2">
      <c r="B382" s="46" t="s">
        <v>20</v>
      </c>
      <c r="D382" s="49">
        <f>_xll.qlCalendarAdvance(LocalCalendar,$D381,B382,"f",FALSE)</f>
        <v>43124</v>
      </c>
      <c r="E382" s="49">
        <f>_xll.qlInterestRateIndexValueDate(IndexON,D382)</f>
        <v>43124</v>
      </c>
      <c r="F382" s="52">
        <f>IFERROR(_xll.qlIndexFixing(IndexON,D382,TRUE,_xll.ohTrigger(RecalcTrigger,TriggerON)),NA())</f>
        <v>6.6918039396934859E-3</v>
      </c>
      <c r="H382" s="49">
        <f>_xll.qlCalendarAdvance(IborCalendar,$H381,B382,"f",FALSE)</f>
        <v>43117</v>
      </c>
      <c r="I382" s="49">
        <f>_xll.qlInterestRateIndexValueDate(Index1M,$H382)</f>
        <v>43119</v>
      </c>
      <c r="J382" s="52">
        <f>IFERROR(_xll.qlIndexFixing(Index1M,$H382,TRUE,_xll.ohTrigger(RecalcTrigger,Trigger1M)),NA())</f>
        <v>8.3713511489161285E-3</v>
      </c>
      <c r="K382" s="52">
        <f>IFERROR(_xll.qlIndexFixing(ONIndex1M,I382,TRUE,_xll.ohTrigger(RecalcTrigger,Trigger1M)),NA())</f>
        <v>8.3018074130869479E-3</v>
      </c>
      <c r="L382" s="52">
        <f>IFERROR(_xll.qlIndexFixing(Index3M,H382,TRUE,_xll.ohTrigger(RecalcTrigger,Trigger3M)),NA())</f>
        <v>1.0442250034706113E-2</v>
      </c>
      <c r="M382" s="52">
        <f>IFERROR(_xll.qlIndexFixing(ONIndex3M,I382,TRUE,_xll.ohTrigger(RecalcTrigger,Trigger3M)),NA())</f>
        <v>1.0281964202638605E-2</v>
      </c>
      <c r="N382" s="52">
        <f>IFERROR(_xll.qlIndexFixing(Index6M,$H382,TRUE,_xll.ohTrigger(RecalcTrigger,Trigger6M)),NA())</f>
        <v>1.2665960670147474E-2</v>
      </c>
      <c r="O382" s="52">
        <f>IFERROR(_xll.qlIndexFixing(ONIndex6M,I382,TRUE,_xll.ohTrigger(RecalcTrigger,Trigger6M)),NA())</f>
        <v>1.2259590576313428E-2</v>
      </c>
      <c r="P382" s="52">
        <f>IFERROR(_xll.qlIndexFixing(Index1Y,$H382,TRUE,_xll.ohTrigger(RecalcTrigger,Trigger1Y)),NA())</f>
        <v>1.7567837855947399E-2</v>
      </c>
      <c r="Q382" s="52">
        <f>IFERROR(_xll.qlIndexFixing(ONIndex1Y,I382,TRUE,_xll.ohTrigger(RecalcTrigger,Trigger1Y)),NA())</f>
        <v>1.448273186305471E-2</v>
      </c>
    </row>
    <row r="383" spans="2:17" x14ac:dyDescent="0.2">
      <c r="B383" s="46" t="s">
        <v>20</v>
      </c>
      <c r="D383" s="49">
        <f>_xll.qlCalendarAdvance(LocalCalendar,$D382,B383,"f",FALSE)</f>
        <v>43125</v>
      </c>
      <c r="E383" s="49">
        <f>_xll.qlInterestRateIndexValueDate(IndexON,D383)</f>
        <v>43125</v>
      </c>
      <c r="F383" s="52">
        <f>IFERROR(_xll.qlIndexFixing(IndexON,D383,TRUE,_xll.ohTrigger(RecalcTrigger,TriggerON)),NA())</f>
        <v>6.6981531790677451E-3</v>
      </c>
      <c r="H383" s="49">
        <f>_xll.qlCalendarAdvance(IborCalendar,$H382,B383,"f",FALSE)</f>
        <v>43118</v>
      </c>
      <c r="I383" s="49">
        <f>_xll.qlInterestRateIndexValueDate(Index1M,$H383)</f>
        <v>43122</v>
      </c>
      <c r="J383" s="52">
        <f>IFERROR(_xll.qlIndexFixing(Index1M,$H383,TRUE,_xll.ohTrigger(RecalcTrigger,Trigger1M)),NA())</f>
        <v>8.382698783881766E-3</v>
      </c>
      <c r="K383" s="52">
        <f>IFERROR(_xll.qlIndexFixing(ONIndex1M,I383,TRUE,_xll.ohTrigger(RecalcTrigger,Trigger1M)),NA())</f>
        <v>8.3109279663862168E-3</v>
      </c>
      <c r="L383" s="52">
        <f>IFERROR(_xll.qlIndexFixing(Index3M,H383,TRUE,_xll.ohTrigger(RecalcTrigger,Trigger3M)),NA())</f>
        <v>1.0452572356936854E-2</v>
      </c>
      <c r="M383" s="52">
        <f>IFERROR(_xll.qlIndexFixing(ONIndex3M,I383,TRUE,_xll.ohTrigger(RecalcTrigger,Trigger3M)),NA())</f>
        <v>1.0291268932798303E-2</v>
      </c>
      <c r="N383" s="52">
        <f>IFERROR(_xll.qlIndexFixing(Index6M,$H383,TRUE,_xll.ohTrigger(RecalcTrigger,Trigger6M)),NA())</f>
        <v>1.2679071789280608E-2</v>
      </c>
      <c r="O383" s="52">
        <f>IFERROR(_xll.qlIndexFixing(ONIndex6M,I383,TRUE,_xll.ohTrigger(RecalcTrigger,Trigger6M)),NA())</f>
        <v>1.2220018943382982E-2</v>
      </c>
      <c r="P383" s="52">
        <f>IFERROR(_xll.qlIndexFixing(Index1Y,$H383,TRUE,_xll.ohTrigger(RecalcTrigger,Trigger1Y)),NA())</f>
        <v>1.7591071835033976E-2</v>
      </c>
      <c r="Q383" s="52">
        <f>IFERROR(_xll.qlIndexFixing(ONIndex1Y,I383,TRUE,_xll.ohTrigger(RecalcTrigger,Trigger1Y)),NA())</f>
        <v>1.4366583759519713E-2</v>
      </c>
    </row>
    <row r="384" spans="2:17" x14ac:dyDescent="0.2">
      <c r="B384" s="46" t="s">
        <v>20</v>
      </c>
      <c r="D384" s="49">
        <f>_xll.qlCalendarAdvance(LocalCalendar,$D383,B384,"f",FALSE)</f>
        <v>43126</v>
      </c>
      <c r="E384" s="49">
        <f>_xll.qlInterestRateIndexValueDate(IndexON,D384)</f>
        <v>43126</v>
      </c>
      <c r="F384" s="52">
        <f>IFERROR(_xll.qlIndexFixing(IndexON,D384,TRUE,_xll.ohTrigger(RecalcTrigger,TriggerON)),NA())</f>
        <v>6.7107423348122808E-3</v>
      </c>
      <c r="H384" s="49">
        <f>_xll.qlCalendarAdvance(IborCalendar,$H383,B384,"f",FALSE)</f>
        <v>43119</v>
      </c>
      <c r="I384" s="49">
        <f>_xll.qlInterestRateIndexValueDate(Index1M,$H384)</f>
        <v>43123</v>
      </c>
      <c r="J384" s="52">
        <f>IFERROR(_xll.qlIndexFixing(Index1M,$H384,TRUE,_xll.ohTrigger(RecalcTrigger,Trigger1M)),NA())</f>
        <v>8.3872603539995282E-3</v>
      </c>
      <c r="K384" s="52">
        <f>IFERROR(_xll.qlIndexFixing(ONIndex1M,I384,TRUE,_xll.ohTrigger(RecalcTrigger,Trigger1M)),NA())</f>
        <v>8.3155742005036615E-3</v>
      </c>
      <c r="L384" s="52">
        <f>IFERROR(_xll.qlIndexFixing(Index3M,H384,TRUE,_xll.ohTrigger(RecalcTrigger,Trigger3M)),NA())</f>
        <v>1.0454065768309206E-2</v>
      </c>
      <c r="M384" s="52">
        <f>IFERROR(_xll.qlIndexFixing(ONIndex3M,I384,TRUE,_xll.ohTrigger(RecalcTrigger,Trigger3M)),NA())</f>
        <v>1.0295979661805177E-2</v>
      </c>
      <c r="N384" s="52">
        <f>IFERROR(_xll.qlIndexFixing(Index6M,$H384,TRUE,_xll.ohTrigger(RecalcTrigger,Trigger6M)),NA())</f>
        <v>1.268117753665554E-2</v>
      </c>
      <c r="O384" s="52">
        <f>IFERROR(_xll.qlIndexFixing(ONIndex6M,I384,TRUE,_xll.ohTrigger(RecalcTrigger,Trigger6M)),NA())</f>
        <v>1.2201044820789875E-2</v>
      </c>
      <c r="P384" s="52">
        <f>IFERROR(_xll.qlIndexFixing(Index1Y,$H384,TRUE,_xll.ohTrigger(RecalcTrigger,Trigger1Y)),NA())</f>
        <v>1.7590941986122079E-2</v>
      </c>
      <c r="Q384" s="52">
        <f>IFERROR(_xll.qlIndexFixing(ONIndex1Y,I384,TRUE,_xll.ohTrigger(RecalcTrigger,Trigger1Y)),NA())</f>
        <v>1.4308581657278552E-2</v>
      </c>
    </row>
    <row r="385" spans="2:17" x14ac:dyDescent="0.2">
      <c r="B385" s="46" t="s">
        <v>20</v>
      </c>
      <c r="D385" s="49">
        <f>_xll.qlCalendarAdvance(LocalCalendar,$D384,B385,"f",FALSE)</f>
        <v>43129</v>
      </c>
      <c r="E385" s="49">
        <f>_xll.qlInterestRateIndexValueDate(IndexON,D385)</f>
        <v>43129</v>
      </c>
      <c r="F385" s="52">
        <f>IFERROR(_xll.qlIndexFixing(IndexON,D385,TRUE,_xll.ohTrigger(RecalcTrigger,TriggerON)),NA())</f>
        <v>6.7228468954194653E-3</v>
      </c>
      <c r="H385" s="49">
        <f>_xll.qlCalendarAdvance(IborCalendar,$H384,B385,"f",FALSE)</f>
        <v>43122</v>
      </c>
      <c r="I385" s="49">
        <f>_xll.qlInterestRateIndexValueDate(Index1M,$H385)</f>
        <v>43124</v>
      </c>
      <c r="J385" s="52">
        <f>IFERROR(_xll.qlIndexFixing(Index1M,$H385,TRUE,_xll.ohTrigger(RecalcTrigger,Trigger1M)),NA())</f>
        <v>8.3965304447210874E-3</v>
      </c>
      <c r="K385" s="52">
        <f>IFERROR(_xll.qlIndexFixing(ONIndex1M,I385,TRUE,_xll.ohTrigger(RecalcTrigger,Trigger1M)),NA())</f>
        <v>8.3202145780258974E-3</v>
      </c>
      <c r="L385" s="52">
        <f>IFERROR(_xll.qlIndexFixing(Index3M,H385,TRUE,_xll.ohTrigger(RecalcTrigger,Trigger3M)),NA())</f>
        <v>1.0456970227825657E-2</v>
      </c>
      <c r="M385" s="52">
        <f>IFERROR(_xll.qlIndexFixing(ONIndex3M,I385,TRUE,_xll.ohTrigger(RecalcTrigger,Trigger3M)),NA())</f>
        <v>1.0300637314308858E-2</v>
      </c>
      <c r="N385" s="52">
        <f>IFERROR(_xll.qlIndexFixing(Index6M,$H385,TRUE,_xll.ohTrigger(RecalcTrigger,Trigger6M)),NA())</f>
        <v>1.2685203935074196E-2</v>
      </c>
      <c r="O385" s="52">
        <f>IFERROR(_xll.qlIndexFixing(ONIndex6M,I385,TRUE,_xll.ohTrigger(RecalcTrigger,Trigger6M)),NA())</f>
        <v>1.2183168646568987E-2</v>
      </c>
      <c r="P385" s="52">
        <f>IFERROR(_xll.qlIndexFixing(Index1Y,$H385,TRUE,_xll.ohTrigger(RecalcTrigger,Trigger1Y)),NA())</f>
        <v>1.7590924427870896E-2</v>
      </c>
      <c r="Q385" s="52">
        <f>IFERROR(_xll.qlIndexFixing(ONIndex1Y,I385,TRUE,_xll.ohTrigger(RecalcTrigger,Trigger1Y)),NA())</f>
        <v>1.4252697990544405E-2</v>
      </c>
    </row>
    <row r="386" spans="2:17" x14ac:dyDescent="0.2">
      <c r="B386" s="46" t="s">
        <v>20</v>
      </c>
      <c r="D386" s="49">
        <f>_xll.qlCalendarAdvance(LocalCalendar,$D385,B386,"f",FALSE)</f>
        <v>43130</v>
      </c>
      <c r="E386" s="49">
        <f>_xll.qlInterestRateIndexValueDate(IndexON,D386)</f>
        <v>43130</v>
      </c>
      <c r="F386" s="52">
        <f>IFERROR(_xll.qlIndexFixing(IndexON,D386,TRUE,_xll.ohTrigger(RecalcTrigger,TriggerON)),NA())</f>
        <v>6.7288445142210662E-3</v>
      </c>
      <c r="H386" s="49">
        <f>_xll.qlCalendarAdvance(IborCalendar,$H385,B386,"f",FALSE)</f>
        <v>43123</v>
      </c>
      <c r="I386" s="49">
        <f>_xll.qlInterestRateIndexValueDate(Index1M,$H386)</f>
        <v>43125</v>
      </c>
      <c r="J386" s="52">
        <f>IFERROR(_xll.qlIndexFixing(Index1M,$H386,TRUE,_xll.ohTrigger(RecalcTrigger,Trigger1M)),NA())</f>
        <v>8.3987212067687667E-3</v>
      </c>
      <c r="K386" s="52">
        <f>IFERROR(_xll.qlIndexFixing(ONIndex1M,I386,TRUE,_xll.ohTrigger(RecalcTrigger,Trigger1M)),NA())</f>
        <v>8.3248490990328605E-3</v>
      </c>
      <c r="L386" s="52">
        <f>IFERROR(_xll.qlIndexFixing(Index3M,H386,TRUE,_xll.ohTrigger(RecalcTrigger,Trigger3M)),NA())</f>
        <v>1.0459856923282551E-2</v>
      </c>
      <c r="M386" s="52">
        <f>IFERROR(_xll.qlIndexFixing(ONIndex3M,I386,TRUE,_xll.ohTrigger(RecalcTrigger,Trigger3M)),NA())</f>
        <v>1.0305241890229411E-2</v>
      </c>
      <c r="N386" s="52">
        <f>IFERROR(_xll.qlIndexFixing(Index6M,$H386,TRUE,_xll.ohTrigger(RecalcTrigger,Trigger6M)),NA())</f>
        <v>1.2689310525024498E-2</v>
      </c>
      <c r="O386" s="52">
        <f>IFERROR(_xll.qlIndexFixing(ONIndex6M,I386,TRUE,_xll.ohTrigger(RecalcTrigger,Trigger6M)),NA())</f>
        <v>1.2166390420400575E-2</v>
      </c>
      <c r="P386" s="52">
        <f>IFERROR(_xll.qlIndexFixing(Index1Y,$H386,TRUE,_xll.ohTrigger(RecalcTrigger,Trigger1Y)),NA())</f>
        <v>1.759101384294175E-2</v>
      </c>
      <c r="Q386" s="52">
        <f>IFERROR(_xll.qlIndexFixing(ONIndex1Y,I386,TRUE,_xll.ohTrigger(RecalcTrigger,Trigger1Y)),NA())</f>
        <v>1.419893275835804E-2</v>
      </c>
    </row>
    <row r="387" spans="2:17" x14ac:dyDescent="0.2">
      <c r="B387" s="46" t="s">
        <v>20</v>
      </c>
      <c r="D387" s="49">
        <f>_xll.qlCalendarAdvance(LocalCalendar,$D386,B387,"f",FALSE)</f>
        <v>43131</v>
      </c>
      <c r="E387" s="49">
        <f>_xll.qlInterestRateIndexValueDate(IndexON,D387)</f>
        <v>43131</v>
      </c>
      <c r="F387" s="52">
        <f>IFERROR(_xll.qlIndexFixing(IndexON,D387,TRUE,_xll.ohTrigger(RecalcTrigger,TriggerON)),NA())</f>
        <v>6.734771808876161E-3</v>
      </c>
      <c r="H387" s="49">
        <f>_xll.qlCalendarAdvance(IborCalendar,$H386,B387,"f",FALSE)</f>
        <v>43124</v>
      </c>
      <c r="I387" s="49">
        <f>_xll.qlInterestRateIndexValueDate(Index1M,$H387)</f>
        <v>43126</v>
      </c>
      <c r="J387" s="52">
        <f>IFERROR(_xll.qlIndexFixing(Index1M,$H387,TRUE,_xll.ohTrigger(RecalcTrigger,Trigger1M)),NA())</f>
        <v>8.4009099104678537E-3</v>
      </c>
      <c r="K387" s="52">
        <f>IFERROR(_xll.qlIndexFixing(ONIndex1M,I387,TRUE,_xll.ohTrigger(RecalcTrigger,Trigger1M)),NA())</f>
        <v>8.3342915569417642E-3</v>
      </c>
      <c r="L387" s="52">
        <f>IFERROR(_xll.qlIndexFixing(Index3M,H387,TRUE,_xll.ohTrigger(RecalcTrigger,Trigger3M)),NA())</f>
        <v>1.0462726867431549E-2</v>
      </c>
      <c r="M387" s="52">
        <f>IFERROR(_xll.qlIndexFixing(ONIndex3M,I387,TRUE,_xll.ohTrigger(RecalcTrigger,Trigger3M)),NA())</f>
        <v>1.0314569635232473E-2</v>
      </c>
      <c r="N387" s="52">
        <f>IFERROR(_xll.qlIndexFixing(Index6M,$H387,TRUE,_xll.ohTrigger(RecalcTrigger,Trigger6M)),NA())</f>
        <v>1.2693491329696683E-2</v>
      </c>
      <c r="O387" s="52">
        <f>IFERROR(_xll.qlIndexFixing(ONIndex6M,I387,TRUE,_xll.ohTrigger(RecalcTrigger,Trigger6M)),NA())</f>
        <v>1.2136902949935191E-2</v>
      </c>
      <c r="P387" s="52">
        <f>IFERROR(_xll.qlIndexFixing(Index1Y,$H387,TRUE,_xll.ohTrigger(RecalcTrigger,Trigger1Y)),NA())</f>
        <v>1.7574338467014988E-2</v>
      </c>
      <c r="Q387" s="52">
        <f>IFERROR(_xll.qlIndexFixing(ONIndex1Y,I387,TRUE,_xll.ohTrigger(RecalcTrigger,Trigger1Y)),NA())</f>
        <v>1.4099015872393039E-2</v>
      </c>
    </row>
    <row r="388" spans="2:17" x14ac:dyDescent="0.2">
      <c r="B388" s="46" t="s">
        <v>20</v>
      </c>
      <c r="D388" s="49">
        <f>_xll.qlCalendarAdvance(LocalCalendar,$D387,B388,"f",FALSE)</f>
        <v>43132</v>
      </c>
      <c r="E388" s="49">
        <f>_xll.qlInterestRateIndexValueDate(IndexON,D388)</f>
        <v>43132</v>
      </c>
      <c r="F388" s="52">
        <f>IFERROR(_xll.qlIndexFixing(IndexON,D388,TRUE,_xll.ohTrigger(RecalcTrigger,TriggerON)),NA())</f>
        <v>6.7406287793847497E-3</v>
      </c>
      <c r="H388" s="49">
        <f>_xll.qlCalendarAdvance(IborCalendar,$H387,B388,"f",FALSE)</f>
        <v>43125</v>
      </c>
      <c r="I388" s="49">
        <f>_xll.qlInterestRateIndexValueDate(Index1M,$H388)</f>
        <v>43129</v>
      </c>
      <c r="J388" s="52">
        <f>IFERROR(_xll.qlIndexFixing(Index1M,$H388,TRUE,_xll.ohTrigger(RecalcTrigger,Trigger1M)),NA())</f>
        <v>8.4121608946423621E-3</v>
      </c>
      <c r="K388" s="52">
        <f>IFERROR(_xll.qlIndexFixing(ONIndex1M,I388,TRUE,_xll.ohTrigger(RecalcTrigger,Trigger1M)),NA())</f>
        <v>8.3433286166290088E-3</v>
      </c>
      <c r="L388" s="52">
        <f>IFERROR(_xll.qlIndexFixing(Index3M,H388,TRUE,_xll.ohTrigger(RecalcTrigger,Trigger3M)),NA())</f>
        <v>1.0472697862048958E-2</v>
      </c>
      <c r="M388" s="52">
        <f>IFERROR(_xll.qlIndexFixing(ONIndex3M,I388,TRUE,_xll.ohTrigger(RecalcTrigger,Trigger3M)),NA())</f>
        <v>1.0323129429359312E-2</v>
      </c>
      <c r="N388" s="52">
        <f>IFERROR(_xll.qlIndexFixing(Index6M,$H388,TRUE,_xll.ohTrigger(RecalcTrigger,Trigger6M)),NA())</f>
        <v>1.2707962505009817E-2</v>
      </c>
      <c r="O388" s="52">
        <f>IFERROR(_xll.qlIndexFixing(ONIndex6M,I388,TRUE,_xll.ohTrigger(RecalcTrigger,Trigger6M)),NA())</f>
        <v>1.2110256993453916E-2</v>
      </c>
      <c r="P388" s="52">
        <f>IFERROR(_xll.qlIndexFixing(Index1Y,$H388,TRUE,_xll.ohTrigger(RecalcTrigger,Trigger1Y)),NA())</f>
        <v>1.7592334890720974E-2</v>
      </c>
      <c r="Q388" s="52">
        <f>IFERROR(_xll.qlIndexFixing(ONIndex1Y,I388,TRUE,_xll.ohTrigger(RecalcTrigger,Trigger1Y)),NA())</f>
        <v>1.4005056156385365E-2</v>
      </c>
    </row>
    <row r="389" spans="2:17" x14ac:dyDescent="0.2">
      <c r="B389" s="46" t="s">
        <v>20</v>
      </c>
      <c r="D389" s="49">
        <f>_xll.qlCalendarAdvance(LocalCalendar,$D388,B389,"f",FALSE)</f>
        <v>43133</v>
      </c>
      <c r="E389" s="49">
        <f>_xll.qlInterestRateIndexValueDate(IndexON,D389)</f>
        <v>43133</v>
      </c>
      <c r="F389" s="52">
        <f>IFERROR(_xll.qlIndexFixing(IndexON,D389,TRUE,_xll.ohTrigger(RecalcTrigger,TriggerON)),NA())</f>
        <v>6.7522349489301803E-3</v>
      </c>
      <c r="H389" s="49">
        <f>_xll.qlCalendarAdvance(IborCalendar,$H388,B389,"f",FALSE)</f>
        <v>43126</v>
      </c>
      <c r="I389" s="49">
        <f>_xll.qlInterestRateIndexValueDate(Index1M,$H389)</f>
        <v>43130</v>
      </c>
      <c r="J389" s="52">
        <f>IFERROR(_xll.qlIndexFixing(Index1M,$H389,TRUE,_xll.ohTrigger(RecalcTrigger,Trigger1M)),NA())</f>
        <v>8.4143394114732928E-3</v>
      </c>
      <c r="K389" s="52">
        <f>IFERROR(_xll.qlIndexFixing(ONIndex1M,I389,TRUE,_xll.ohTrigger(RecalcTrigger,Trigger1M)),NA())</f>
        <v>8.3479338545799919E-3</v>
      </c>
      <c r="L389" s="52">
        <f>IFERROR(_xll.qlIndexFixing(Index3M,H389,TRUE,_xll.ohTrigger(RecalcTrigger,Trigger3M)),NA())</f>
        <v>1.0474059386105239E-2</v>
      </c>
      <c r="M389" s="52">
        <f>IFERROR(_xll.qlIndexFixing(ONIndex3M,I389,TRUE,_xll.ohTrigger(RecalcTrigger,Trigger3M)),NA())</f>
        <v>1.0327468622923774E-2</v>
      </c>
      <c r="N389" s="52">
        <f>IFERROR(_xll.qlIndexFixing(Index6M,$H389,TRUE,_xll.ohTrigger(RecalcTrigger,Trigger6M)),NA())</f>
        <v>1.2710837157892793E-2</v>
      </c>
      <c r="O389" s="52">
        <f>IFERROR(_xll.qlIndexFixing(ONIndex6M,I389,TRUE,_xll.ohTrigger(RecalcTrigger,Trigger6M)),NA())</f>
        <v>1.2098968505549479E-2</v>
      </c>
      <c r="P389" s="52">
        <f>IFERROR(_xll.qlIndexFixing(Index1Y,$H389,TRUE,_xll.ohTrigger(RecalcTrigger,Trigger1Y)),NA())</f>
        <v>1.7592879413300549E-2</v>
      </c>
      <c r="Q389" s="52">
        <f>IFERROR(_xll.qlIndexFixing(ONIndex1Y,I389,TRUE,_xll.ohTrigger(RecalcTrigger,Trigger1Y)),NA())</f>
        <v>1.3961883083268845E-2</v>
      </c>
    </row>
    <row r="390" spans="2:17" x14ac:dyDescent="0.2">
      <c r="B390" s="46" t="s">
        <v>20</v>
      </c>
      <c r="D390" s="49">
        <f>_xll.qlCalendarAdvance(LocalCalendar,$D389,B390,"f",FALSE)</f>
        <v>43136</v>
      </c>
      <c r="E390" s="49">
        <f>_xll.qlInterestRateIndexValueDate(IndexON,D390)</f>
        <v>43136</v>
      </c>
      <c r="F390" s="52">
        <f>IFERROR(_xll.qlIndexFixing(IndexON,D390,TRUE,_xll.ohTrigger(RecalcTrigger,TriggerON)),NA())</f>
        <v>6.7633534200339795E-3</v>
      </c>
      <c r="H390" s="49">
        <f>_xll.qlCalendarAdvance(IborCalendar,$H389,B390,"f",FALSE)</f>
        <v>43129</v>
      </c>
      <c r="I390" s="49">
        <f>_xll.qlInterestRateIndexValueDate(Index1M,$H390)</f>
        <v>43131</v>
      </c>
      <c r="J390" s="52">
        <f>IFERROR(_xll.qlIndexFixing(Index1M,$H390,TRUE,_xll.ohTrigger(RecalcTrigger,Trigger1M)),NA())</f>
        <v>8.4165158704006607E-3</v>
      </c>
      <c r="K390" s="52">
        <f>IFERROR(_xll.qlIndexFixing(ONIndex1M,I390,TRUE,_xll.ohTrigger(RecalcTrigger,Trigger1M)),NA())</f>
        <v>8.3525332357758941E-3</v>
      </c>
      <c r="L390" s="52">
        <f>IFERROR(_xll.qlIndexFixing(Index3M,H390,TRUE,_xll.ohTrigger(RecalcTrigger,Trigger3M)),NA())</f>
        <v>1.0475405961036499E-2</v>
      </c>
      <c r="M390" s="52">
        <f>IFERROR(_xll.qlIndexFixing(ONIndex3M,I390,TRUE,_xll.ohTrigger(RecalcTrigger,Trigger3M)),NA())</f>
        <v>1.0331754739985044E-2</v>
      </c>
      <c r="N390" s="52">
        <f>IFERROR(_xll.qlIndexFixing(Index6M,$H390,TRUE,_xll.ohTrigger(RecalcTrigger,Trigger6M)),NA())</f>
        <v>1.2715299382493222E-2</v>
      </c>
      <c r="O390" s="52">
        <f>IFERROR(_xll.qlIndexFixing(ONIndex6M,I390,TRUE,_xll.ohTrigger(RecalcTrigger,Trigger6M)),NA())</f>
        <v>1.208877796481822E-2</v>
      </c>
      <c r="P390" s="52">
        <f>IFERROR(_xll.qlIndexFixing(Index1Y,$H390,TRUE,_xll.ohTrigger(RecalcTrigger,Trigger1Y)),NA())</f>
        <v>1.7593499005687588E-2</v>
      </c>
      <c r="Q390" s="52">
        <f>IFERROR(_xll.qlIndexFixing(ONIndex1Y,I390,TRUE,_xll.ohTrigger(RecalcTrigger,Trigger1Y)),NA())</f>
        <v>1.3920828439664135E-2</v>
      </c>
    </row>
    <row r="391" spans="2:17" x14ac:dyDescent="0.2">
      <c r="B391" s="46" t="s">
        <v>20</v>
      </c>
      <c r="D391" s="49">
        <f>_xll.qlCalendarAdvance(LocalCalendar,$D390,B391,"f",FALSE)</f>
        <v>43137</v>
      </c>
      <c r="E391" s="49">
        <f>_xll.qlInterestRateIndexValueDate(IndexON,D391)</f>
        <v>43137</v>
      </c>
      <c r="F391" s="52">
        <f>IFERROR(_xll.qlIndexFixing(IndexON,D391,TRUE,_xll.ohTrigger(RecalcTrigger,TriggerON)),NA())</f>
        <v>6.7688587698100378E-3</v>
      </c>
      <c r="H391" s="49">
        <f>_xll.qlCalendarAdvance(IborCalendar,$H390,B391,"f",FALSE)</f>
        <v>43130</v>
      </c>
      <c r="I391" s="49">
        <f>_xll.qlInterestRateIndexValueDate(Index1M,$H391)</f>
        <v>43132</v>
      </c>
      <c r="J391" s="52">
        <f>IFERROR(_xll.qlIndexFixing(Index1M,$H391,TRUE,_xll.ohTrigger(RecalcTrigger,Trigger1M)),NA())</f>
        <v>8.4210331812232097E-3</v>
      </c>
      <c r="K391" s="52">
        <f>IFERROR(_xll.qlIndexFixing(ONIndex1M,I391,TRUE,_xll.ohTrigger(RecalcTrigger,Trigger1M)),NA())</f>
        <v>8.3571267603765875E-3</v>
      </c>
      <c r="L391" s="52">
        <f>IFERROR(_xll.qlIndexFixing(Index3M,H391,TRUE,_xll.ohTrigger(RecalcTrigger,Trigger3M)),NA())</f>
        <v>1.0478190452958031E-2</v>
      </c>
      <c r="M391" s="52">
        <f>IFERROR(_xll.qlIndexFixing(ONIndex3M,I391,TRUE,_xll.ohTrigger(RecalcTrigger,Trigger3M)),NA())</f>
        <v>1.0335987780543121E-2</v>
      </c>
      <c r="N391" s="52">
        <f>IFERROR(_xll.qlIndexFixing(Index6M,$H391,TRUE,_xll.ohTrigger(RecalcTrigger,Trigger6M)),NA())</f>
        <v>1.2719799960015815E-2</v>
      </c>
      <c r="O391" s="52">
        <f>IFERROR(_xll.qlIndexFixing(ONIndex6M,I391,TRUE,_xll.ohTrigger(RecalcTrigger,Trigger6M)),NA())</f>
        <v>1.2079685371499949E-2</v>
      </c>
      <c r="P391" s="52">
        <f>IFERROR(_xll.qlIndexFixing(Index1Y,$H391,TRUE,_xll.ohTrigger(RecalcTrigger,Trigger1Y)),NA())</f>
        <v>1.7594188350671093E-2</v>
      </c>
      <c r="Q391" s="52">
        <f>IFERROR(_xll.qlIndexFixing(ONIndex1Y,I391,TRUE,_xll.ohTrigger(RecalcTrigger,Trigger1Y)),NA())</f>
        <v>1.3881892224691939E-2</v>
      </c>
    </row>
    <row r="392" spans="2:17" x14ac:dyDescent="0.2">
      <c r="B392" s="46" t="s">
        <v>20</v>
      </c>
      <c r="D392" s="49">
        <f>_xll.qlCalendarAdvance(LocalCalendar,$D391,B392,"f",FALSE)</f>
        <v>43138</v>
      </c>
      <c r="E392" s="49">
        <f>_xll.qlInterestRateIndexValueDate(IndexON,D392)</f>
        <v>43138</v>
      </c>
      <c r="F392" s="52">
        <f>IFERROR(_xll.qlIndexFixing(IndexON,D392,TRUE,_xll.ohTrigger(RecalcTrigger,TriggerON)),NA())</f>
        <v>6.7742937954395899E-3</v>
      </c>
      <c r="H392" s="49">
        <f>_xll.qlCalendarAdvance(IborCalendar,$H391,B392,"f",FALSE)</f>
        <v>43131</v>
      </c>
      <c r="I392" s="49">
        <f>_xll.qlInterestRateIndexValueDate(Index1M,$H392)</f>
        <v>43133</v>
      </c>
      <c r="J392" s="52">
        <f>IFERROR(_xll.qlIndexFixing(Index1M,$H392,TRUE,_xll.ohTrigger(RecalcTrigger,Trigger1M)),NA())</f>
        <v>8.4255446332637263E-3</v>
      </c>
      <c r="K392" s="52">
        <f>IFERROR(_xll.qlIndexFixing(ONIndex1M,I392,TRUE,_xll.ohTrigger(RecalcTrigger,Trigger1M)),NA())</f>
        <v>8.3664887194512261E-3</v>
      </c>
      <c r="L392" s="52">
        <f>IFERROR(_xll.qlIndexFixing(Index3M,H392,TRUE,_xll.ohTrigger(RecalcTrigger,Trigger3M)),NA())</f>
        <v>1.048096474834471E-2</v>
      </c>
      <c r="M392" s="52">
        <f>IFERROR(_xll.qlIndexFixing(ONIndex3M,I392,TRUE,_xll.ohTrigger(RecalcTrigger,Trigger3M)),NA())</f>
        <v>1.0344574176324173E-2</v>
      </c>
      <c r="N392" s="52">
        <f>IFERROR(_xll.qlIndexFixing(Index6M,$H392,TRUE,_xll.ohTrigger(RecalcTrigger,Trigger6M)),NA())</f>
        <v>1.2724332913321789E-2</v>
      </c>
      <c r="O392" s="52">
        <f>IFERROR(_xll.qlIndexFixing(ONIndex6M,I392,TRUE,_xll.ohTrigger(RecalcTrigger,Trigger6M)),NA())</f>
        <v>1.2065564368546333E-2</v>
      </c>
      <c r="P392" s="52">
        <f>IFERROR(_xll.qlIndexFixing(Index1Y,$H392,TRUE,_xll.ohTrigger(RecalcTrigger,Trigger1Y)),NA())</f>
        <v>1.7577428672044617E-2</v>
      </c>
      <c r="Q392" s="52">
        <f>IFERROR(_xll.qlIndexFixing(ONIndex1Y,I392,TRUE,_xll.ohTrigger(RecalcTrigger,Trigger1Y)),NA())</f>
        <v>1.3811611075871255E-2</v>
      </c>
    </row>
    <row r="393" spans="2:17" x14ac:dyDescent="0.2">
      <c r="B393" s="46" t="s">
        <v>20</v>
      </c>
      <c r="D393" s="49">
        <f>_xll.qlCalendarAdvance(LocalCalendar,$D392,B393,"f",FALSE)</f>
        <v>43139</v>
      </c>
      <c r="E393" s="49">
        <f>_xll.qlInterestRateIndexValueDate(IndexON,D393)</f>
        <v>43139</v>
      </c>
      <c r="F393" s="52">
        <f>IFERROR(_xll.qlIndexFixing(IndexON,D393,TRUE,_xll.ohTrigger(RecalcTrigger,TriggerON)),NA())</f>
        <v>6.7796584969226359E-3</v>
      </c>
      <c r="H393" s="49">
        <f>_xll.qlCalendarAdvance(IborCalendar,$H392,B393,"f",FALSE)</f>
        <v>43132</v>
      </c>
      <c r="I393" s="49">
        <f>_xll.qlInterestRateIndexValueDate(Index1M,$H393)</f>
        <v>43136</v>
      </c>
      <c r="J393" s="52">
        <f>IFERROR(_xll.qlIndexFixing(Index1M,$H393,TRUE,_xll.ohTrigger(RecalcTrigger,Trigger1M)),NA())</f>
        <v>8.4390438366045897E-3</v>
      </c>
      <c r="K393" s="52">
        <f>IFERROR(_xll.qlIndexFixing(ONIndex1M,I393,TRUE,_xll.ohTrigger(RecalcTrigger,Trigger1M)),NA())</f>
        <v>8.3754422929871453E-3</v>
      </c>
      <c r="L393" s="52">
        <f>IFERROR(_xll.qlIndexFixing(Index3M,H393,TRUE,_xll.ohTrigger(RecalcTrigger,Trigger3M)),NA())</f>
        <v>1.0493738339663824E-2</v>
      </c>
      <c r="M393" s="52">
        <f>IFERROR(_xll.qlIndexFixing(ONIndex3M,I393,TRUE,_xll.ohTrigger(RecalcTrigger,Trigger3M)),NA())</f>
        <v>1.0352389177743504E-2</v>
      </c>
      <c r="N393" s="52">
        <f>IFERROR(_xll.qlIndexFixing(Index6M,$H393,TRUE,_xll.ohTrigger(RecalcTrigger,Trigger6M)),NA())</f>
        <v>1.2739310995533258E-2</v>
      </c>
      <c r="O393" s="52">
        <f>IFERROR(_xll.qlIndexFixing(ONIndex6M,I393,TRUE,_xll.ohTrigger(RecalcTrigger,Trigger6M)),NA())</f>
        <v>1.2054294468439863E-2</v>
      </c>
      <c r="P393" s="52">
        <f>IFERROR(_xll.qlIndexFixing(Index1Y,$H393,TRUE,_xll.ohTrigger(RecalcTrigger,Trigger1Y)),NA())</f>
        <v>1.7597536912304878E-2</v>
      </c>
      <c r="Q393" s="52">
        <f>IFERROR(_xll.qlIndexFixing(ONIndex1Y,I393,TRUE,_xll.ohTrigger(RecalcTrigger,Trigger1Y)),NA())</f>
        <v>1.3747331638258586E-2</v>
      </c>
    </row>
    <row r="394" spans="2:17" x14ac:dyDescent="0.2">
      <c r="B394" s="46" t="s">
        <v>20</v>
      </c>
      <c r="D394" s="49">
        <f>_xll.qlCalendarAdvance(LocalCalendar,$D393,B394,"f",FALSE)</f>
        <v>43140</v>
      </c>
      <c r="E394" s="49">
        <f>_xll.qlInterestRateIndexValueDate(IndexON,D394)</f>
        <v>43140</v>
      </c>
      <c r="F394" s="52">
        <f>IFERROR(_xll.qlIndexFixing(IndexON,D394,TRUE,_xll.ohTrigger(RecalcTrigger,TriggerON)),NA())</f>
        <v>6.7902815595122235E-3</v>
      </c>
      <c r="H394" s="49">
        <f>_xll.qlCalendarAdvance(IborCalendar,$H393,B394,"f",FALSE)</f>
        <v>43133</v>
      </c>
      <c r="I394" s="49">
        <f>_xll.qlInterestRateIndexValueDate(Index1M,$H394)</f>
        <v>43137</v>
      </c>
      <c r="J394" s="52">
        <f>IFERROR(_xll.qlIndexFixing(Index1M,$H394,TRUE,_xll.ohTrigger(RecalcTrigger,Trigger1M)),NA())</f>
        <v>8.4435318534370474E-3</v>
      </c>
      <c r="K394" s="52">
        <f>IFERROR(_xll.qlIndexFixing(ONIndex1M,I394,TRUE,_xll.ohTrigger(RecalcTrigger,Trigger1M)),NA())</f>
        <v>8.3800065345318586E-3</v>
      </c>
      <c r="L394" s="52">
        <f>IFERROR(_xll.qlIndexFixing(Index3M,H394,TRUE,_xll.ohTrigger(RecalcTrigger,Trigger3M)),NA())</f>
        <v>1.0494989826548333E-2</v>
      </c>
      <c r="M394" s="52">
        <f>IFERROR(_xll.qlIndexFixing(ONIndex3M,I394,TRUE,_xll.ohTrigger(RecalcTrigger,Trigger3M)),NA())</f>
        <v>1.0356356835865554E-2</v>
      </c>
      <c r="N394" s="52">
        <f>IFERROR(_xll.qlIndexFixing(Index6M,$H394,TRUE,_xll.ohTrigger(RecalcTrigger,Trigger6M)),NA())</f>
        <v>1.2742668939775433E-2</v>
      </c>
      <c r="O394" s="52">
        <f>IFERROR(_xll.qlIndexFixing(ONIndex6M,I394,TRUE,_xll.ohTrigger(RecalcTrigger,Trigger6M)),NA())</f>
        <v>1.2050691609948316E-2</v>
      </c>
      <c r="P394" s="52">
        <f>IFERROR(_xll.qlIndexFixing(Index1Y,$H394,TRUE,_xll.ohTrigger(RecalcTrigger,Trigger1Y)),NA())</f>
        <v>1.7598495262014385E-2</v>
      </c>
      <c r="Q394" s="52">
        <f>IFERROR(_xll.qlIndexFixing(ONIndex1Y,I394,TRUE,_xll.ohTrigger(RecalcTrigger,Trigger1Y)),NA())</f>
        <v>1.371898755709644E-2</v>
      </c>
    </row>
    <row r="395" spans="2:17" x14ac:dyDescent="0.2">
      <c r="B395" s="46" t="s">
        <v>20</v>
      </c>
      <c r="D395" s="49">
        <f>_xll.qlCalendarAdvance(LocalCalendar,$D394,B395,"f",FALSE)</f>
        <v>43143</v>
      </c>
      <c r="E395" s="49">
        <f>_xll.qlInterestRateIndexValueDate(IndexON,D395)</f>
        <v>43143</v>
      </c>
      <c r="F395" s="52">
        <f>IFERROR(_xll.qlIndexFixing(IndexON,D395,TRUE,_xll.ohTrigger(RecalcTrigger,TriggerON)),NA())</f>
        <v>6.8004140612298869E-3</v>
      </c>
      <c r="H395" s="49">
        <f>_xll.qlCalendarAdvance(IborCalendar,$H394,B395,"f",FALSE)</f>
        <v>43136</v>
      </c>
      <c r="I395" s="49">
        <f>_xll.qlInterestRateIndexValueDate(Index1M,$H395)</f>
        <v>43138</v>
      </c>
      <c r="J395" s="52">
        <f>IFERROR(_xll.qlIndexFixing(Index1M,$H395,TRUE,_xll.ohTrigger(RecalcTrigger,Trigger1M)),NA())</f>
        <v>8.448014011456069E-3</v>
      </c>
      <c r="K395" s="52">
        <f>IFERROR(_xll.qlIndexFixing(ONIndex1M,I395,TRUE,_xll.ohTrigger(RecalcTrigger,Trigger1M)),NA())</f>
        <v>8.3845649196412353E-3</v>
      </c>
      <c r="L395" s="52">
        <f>IFERROR(_xll.qlIndexFixing(Index3M,H395,TRUE,_xll.ohTrigger(RecalcTrigger,Trigger3M)),NA())</f>
        <v>1.0496228241208883E-2</v>
      </c>
      <c r="M395" s="52">
        <f>IFERROR(_xll.qlIndexFixing(ONIndex3M,I395,TRUE,_xll.ohTrigger(RecalcTrigger,Trigger3M)),NA())</f>
        <v>1.036027141732454E-2</v>
      </c>
      <c r="N395" s="52">
        <f>IFERROR(_xll.qlIndexFixing(Index6M,$H395,TRUE,_xll.ohTrigger(RecalcTrigger,Trigger6M)),NA())</f>
        <v>1.2747274113071836E-2</v>
      </c>
      <c r="O395" s="52">
        <f>IFERROR(_xll.qlIndexFixing(ONIndex6M,I395,TRUE,_xll.ohTrigger(RecalcTrigger,Trigger6M)),NA())</f>
        <v>1.204818669839014E-2</v>
      </c>
      <c r="P395" s="52">
        <f>IFERROR(_xll.qlIndexFixing(Index1Y,$H395,TRUE,_xll.ohTrigger(RecalcTrigger,Trigger1Y)),NA())</f>
        <v>1.7599491460955151E-2</v>
      </c>
      <c r="Q395" s="52">
        <f>IFERROR(_xll.qlIndexFixing(ONIndex1Y,I395,TRUE,_xll.ohTrigger(RecalcTrigger,Trigger1Y)),NA())</f>
        <v>1.3692761900969685E-2</v>
      </c>
    </row>
    <row r="396" spans="2:17" x14ac:dyDescent="0.2">
      <c r="B396" s="46" t="s">
        <v>20</v>
      </c>
      <c r="D396" s="49">
        <f>_xll.qlCalendarAdvance(LocalCalendar,$D395,B396,"f",FALSE)</f>
        <v>43144</v>
      </c>
      <c r="E396" s="49">
        <f>_xll.qlInterestRateIndexValueDate(IndexON,D396)</f>
        <v>43144</v>
      </c>
      <c r="F396" s="52">
        <f>IFERROR(_xll.qlIndexFixing(IndexON,D396,TRUE,_xll.ohTrigger(RecalcTrigger,TriggerON)),NA())</f>
        <v>6.8054271418205303E-3</v>
      </c>
      <c r="H396" s="49">
        <f>_xll.qlCalendarAdvance(IborCalendar,$H395,B396,"f",FALSE)</f>
        <v>43137</v>
      </c>
      <c r="I396" s="49">
        <f>_xll.qlInterestRateIndexValueDate(Index1M,$H396)</f>
        <v>43139</v>
      </c>
      <c r="J396" s="52">
        <f>IFERROR(_xll.qlIndexFixing(Index1M,$H396,TRUE,_xll.ohTrigger(RecalcTrigger,Trigger1M)),NA())</f>
        <v>8.4524903106530935E-3</v>
      </c>
      <c r="K396" s="52">
        <f>IFERROR(_xll.qlIndexFixing(ONIndex1M,I396,TRUE,_xll.ohTrigger(RecalcTrigger,Trigger1M)),NA())</f>
        <v>8.3891174479955311E-3</v>
      </c>
      <c r="L396" s="52">
        <f>IFERROR(_xll.qlIndexFixing(Index3M,H396,TRUE,_xll.ohTrigger(RecalcTrigger,Trigger3M)),NA())</f>
        <v>1.0497453744665859E-2</v>
      </c>
      <c r="M396" s="52">
        <f>IFERROR(_xll.qlIndexFixing(ONIndex3M,I396,TRUE,_xll.ohTrigger(RecalcTrigger,Trigger3M)),NA())</f>
        <v>1.0364132922440206E-2</v>
      </c>
      <c r="N396" s="52">
        <f>IFERROR(_xll.qlIndexFixing(Index6M,$H396,TRUE,_xll.ohTrigger(RecalcTrigger,Trigger6M)),NA())</f>
        <v>1.2751875798200252E-2</v>
      </c>
      <c r="O396" s="52">
        <f>IFERROR(_xll.qlIndexFixing(ONIndex6M,I396,TRUE,_xll.ohTrigger(RecalcTrigger,Trigger6M)),NA())</f>
        <v>1.2046779733685398E-2</v>
      </c>
      <c r="P396" s="52">
        <f>IFERROR(_xll.qlIndexFixing(Index1Y,$H396,TRUE,_xll.ohTrigger(RecalcTrigger,Trigger1Y)),NA())</f>
        <v>1.7600520191857039E-2</v>
      </c>
      <c r="Q396" s="52">
        <f>IFERROR(_xll.qlIndexFixing(ONIndex1Y,I396,TRUE,_xll.ohTrigger(RecalcTrigger,Trigger1Y)),NA())</f>
        <v>1.3668654669558578E-2</v>
      </c>
    </row>
    <row r="397" spans="2:17" x14ac:dyDescent="0.2">
      <c r="B397" s="46" t="s">
        <v>20</v>
      </c>
      <c r="D397" s="49">
        <f>_xll.qlCalendarAdvance(LocalCalendar,$D396,B397,"f",FALSE)</f>
        <v>43145</v>
      </c>
      <c r="E397" s="49">
        <f>_xll.qlInterestRateIndexValueDate(IndexON,D397)</f>
        <v>43145</v>
      </c>
      <c r="F397" s="52">
        <f>IFERROR(_xll.qlIndexFixing(IndexON,D397,TRUE,_xll.ohTrigger(RecalcTrigger,TriggerON)),NA())</f>
        <v>6.8103698982646677E-3</v>
      </c>
      <c r="H397" s="49">
        <f>_xll.qlCalendarAdvance(IborCalendar,$H396,B397,"f",FALSE)</f>
        <v>43138</v>
      </c>
      <c r="I397" s="49">
        <f>_xll.qlInterestRateIndexValueDate(Index1M,$H397)</f>
        <v>43140</v>
      </c>
      <c r="J397" s="52">
        <f>IFERROR(_xll.qlIndexFixing(Index1M,$H397,TRUE,_xll.ohTrigger(RecalcTrigger,Trigger1M)),NA())</f>
        <v>8.4569607510195533E-3</v>
      </c>
      <c r="K397" s="52">
        <f>IFERROR(_xll.qlIndexFixing(ONIndex1M,I397,TRUE,_xll.ohTrigger(RecalcTrigger,Trigger1M)),NA())</f>
        <v>8.3983989003222348E-3</v>
      </c>
      <c r="L397" s="52">
        <f>IFERROR(_xll.qlIndexFixing(Index3M,H397,TRUE,_xll.ohTrigger(RecalcTrigger,Trigger3M)),NA())</f>
        <v>1.0500185339978948E-2</v>
      </c>
      <c r="M397" s="52">
        <f>IFERROR(_xll.qlIndexFixing(ONIndex3M,I397,TRUE,_xll.ohTrigger(RecalcTrigger,Trigger3M)),NA())</f>
        <v>1.0371977823968592E-2</v>
      </c>
      <c r="N397" s="52">
        <f>IFERROR(_xll.qlIndexFixing(Index6M,$H397,TRUE,_xll.ohTrigger(RecalcTrigger,Trigger6M)),NA())</f>
        <v>1.2756468017643416E-2</v>
      </c>
      <c r="O397" s="52">
        <f>IFERROR(_xll.qlIndexFixing(ONIndex6M,I397,TRUE,_xll.ohTrigger(RecalcTrigger,Trigger6M)),NA())</f>
        <v>1.2048028812845502E-2</v>
      </c>
      <c r="P397" s="52">
        <f>IFERROR(_xll.qlIndexFixing(Index1Y,$H397,TRUE,_xll.ohTrigger(RecalcTrigger,Trigger1Y)),NA())</f>
        <v>1.7583457596056631E-2</v>
      </c>
      <c r="Q397" s="52">
        <f>IFERROR(_xll.qlIndexFixing(ONIndex1Y,I397,TRUE,_xll.ohTrigger(RecalcTrigger,Trigger1Y)),NA())</f>
        <v>1.3628017484048627E-2</v>
      </c>
    </row>
    <row r="398" spans="2:17" x14ac:dyDescent="0.2">
      <c r="B398" s="46" t="s">
        <v>20</v>
      </c>
      <c r="D398" s="49">
        <f>_xll.qlCalendarAdvance(LocalCalendar,$D397,B398,"f",FALSE)</f>
        <v>43146</v>
      </c>
      <c r="E398" s="49">
        <f>_xll.qlInterestRateIndexValueDate(IndexON,D398)</f>
        <v>43146</v>
      </c>
      <c r="F398" s="52">
        <f>IFERROR(_xll.qlIndexFixing(IndexON,D398,TRUE,_xll.ohTrigger(RecalcTrigger,TriggerON)),NA())</f>
        <v>6.8152423305622989E-3</v>
      </c>
      <c r="H398" s="49">
        <f>_xll.qlCalendarAdvance(IborCalendar,$H397,B398,"f",FALSE)</f>
        <v>43139</v>
      </c>
      <c r="I398" s="49">
        <f>_xll.qlInterestRateIndexValueDate(Index1M,$H398)</f>
        <v>43143</v>
      </c>
      <c r="J398" s="52">
        <f>IFERROR(_xll.qlIndexFixing(Index1M,$H398,TRUE,_xll.ohTrigger(RecalcTrigger,Trigger1M)),NA())</f>
        <v>8.4703369190870202E-3</v>
      </c>
      <c r="K398" s="52">
        <f>IFERROR(_xll.qlIndexFixing(ONIndex1M,I398,TRUE,_xll.ohTrigger(RecalcTrigger,Trigger1M)),NA())</f>
        <v>8.407268995300754E-3</v>
      </c>
      <c r="L398" s="52">
        <f>IFERROR(_xll.qlIndexFixing(Index3M,H398,TRUE,_xll.ohTrigger(RecalcTrigger,Trigger3M)),NA())</f>
        <v>1.0511507264174337E-2</v>
      </c>
      <c r="M398" s="52">
        <f>IFERROR(_xll.qlIndexFixing(ONIndex3M,I398,TRUE,_xll.ohTrigger(RecalcTrigger,Trigger3M)),NA())</f>
        <v>1.0379048177471262E-2</v>
      </c>
      <c r="N398" s="52">
        <f>IFERROR(_xll.qlIndexFixing(Index6M,$H398,TRUE,_xll.ohTrigger(RecalcTrigger,Trigger6M)),NA())</f>
        <v>1.2771078274476466E-2</v>
      </c>
      <c r="O398" s="52">
        <f>IFERROR(_xll.qlIndexFixing(ONIndex6M,I398,TRUE,_xll.ohTrigger(RecalcTrigger,Trigger6M)),NA())</f>
        <v>1.205213134308103E-2</v>
      </c>
      <c r="P398" s="52">
        <f>IFERROR(_xll.qlIndexFixing(Index1Y,$H398,TRUE,_xll.ohTrigger(RecalcTrigger,Trigger1Y)),NA())</f>
        <v>1.7604854088987525E-2</v>
      </c>
      <c r="Q398" s="52">
        <f>IFERROR(_xll.qlIndexFixing(ONIndex1Y,I398,TRUE,_xll.ohTrigger(RecalcTrigger,Trigger1Y)),NA())</f>
        <v>1.3593409982277649E-2</v>
      </c>
    </row>
    <row r="399" spans="2:17" x14ac:dyDescent="0.2">
      <c r="B399" s="46" t="s">
        <v>20</v>
      </c>
      <c r="D399" s="49">
        <f>_xll.qlCalendarAdvance(LocalCalendar,$D398,B399,"f",FALSE)</f>
        <v>43147</v>
      </c>
      <c r="E399" s="49">
        <f>_xll.qlInterestRateIndexValueDate(IndexON,D399)</f>
        <v>43147</v>
      </c>
      <c r="F399" s="52">
        <f>IFERROR(_xll.qlIndexFixing(IndexON,D399,TRUE,_xll.ohTrigger(RecalcTrigger,TriggerON)),NA())</f>
        <v>6.827265996565135E-3</v>
      </c>
      <c r="H399" s="49">
        <f>_xll.qlCalendarAdvance(IborCalendar,$H398,B399,"f",FALSE)</f>
        <v>43140</v>
      </c>
      <c r="I399" s="49">
        <f>_xll.qlInterestRateIndexValueDate(Index1M,$H399)</f>
        <v>43144</v>
      </c>
      <c r="J399" s="52">
        <f>IFERROR(_xll.qlIndexFixing(Index1M,$H399,TRUE,_xll.ohTrigger(RecalcTrigger,Trigger1M)),NA())</f>
        <v>8.4747839240798383E-3</v>
      </c>
      <c r="K399" s="52">
        <f>IFERROR(_xll.qlIndexFixing(ONIndex1M,I399,TRUE,_xll.ohTrigger(RecalcTrigger,Trigger1M)),NA())</f>
        <v>8.4117922406790058E-3</v>
      </c>
      <c r="L399" s="52">
        <f>IFERROR(_xll.qlIndexFixing(Index3M,H399,TRUE,_xll.ohTrigger(RecalcTrigger,Trigger3M)),NA())</f>
        <v>1.0512675944110761E-2</v>
      </c>
      <c r="M399" s="52">
        <f>IFERROR(_xll.qlIndexFixing(ONIndex3M,I399,TRUE,_xll.ohTrigger(RecalcTrigger,Trigger3M)),NA())</f>
        <v>1.0382644299911092E-2</v>
      </c>
      <c r="N399" s="52">
        <f>IFERROR(_xll.qlIndexFixing(Index6M,$H399,TRUE,_xll.ohTrigger(RecalcTrigger,Trigger6M)),NA())</f>
        <v>1.2774622686330245E-2</v>
      </c>
      <c r="O399" s="52">
        <f>IFERROR(_xll.qlIndexFixing(ONIndex6M,I399,TRUE,_xll.ohTrigger(RecalcTrigger,Trigger6M)),NA())</f>
        <v>1.2056214112563524E-2</v>
      </c>
      <c r="P399" s="52">
        <f>IFERROR(_xll.qlIndexFixing(Index1Y,$H399,TRUE,_xll.ohTrigger(RecalcTrigger,Trigger1Y)),NA())</f>
        <v>1.7605965719944234E-2</v>
      </c>
      <c r="Q399" s="52">
        <f>IFERROR(_xll.qlIndexFixing(ONIndex1Y,I399,TRUE,_xll.ohTrigger(RecalcTrigger,Trigger1Y)),NA())</f>
        <v>1.3579894868369635E-2</v>
      </c>
    </row>
    <row r="400" spans="2:17" x14ac:dyDescent="0.2">
      <c r="B400" s="46" t="s">
        <v>20</v>
      </c>
      <c r="D400" s="49">
        <f>_xll.qlCalendarAdvance(LocalCalendar,$D399,B400,"f",FALSE)</f>
        <v>43151</v>
      </c>
      <c r="E400" s="49">
        <f>_xll.qlInterestRateIndexValueDate(IndexON,D400)</f>
        <v>43151</v>
      </c>
      <c r="F400" s="52">
        <f>IFERROR(_xll.qlIndexFixing(IndexON,D400,TRUE,_xll.ohTrigger(RecalcTrigger,TriggerON)),NA())</f>
        <v>6.8385496292133752E-3</v>
      </c>
      <c r="H400" s="49">
        <f>_xll.qlCalendarAdvance(IborCalendar,$H399,B400,"f",FALSE)</f>
        <v>43143</v>
      </c>
      <c r="I400" s="49">
        <f>_xll.qlInterestRateIndexValueDate(Index1M,$H400)</f>
        <v>43145</v>
      </c>
      <c r="J400" s="52">
        <f>IFERROR(_xll.qlIndexFixing(Index1M,$H400,TRUE,_xll.ohTrigger(RecalcTrigger,Trigger1M)),NA())</f>
        <v>8.4792250702106896E-3</v>
      </c>
      <c r="K400" s="52">
        <f>IFERROR(_xll.qlIndexFixing(ONIndex1M,I400,TRUE,_xll.ohTrigger(RecalcTrigger,Trigger1M)),NA())</f>
        <v>8.4163096293821127E-3</v>
      </c>
      <c r="L400" s="52">
        <f>IFERROR(_xll.qlIndexFixing(Index3M,H400,TRUE,_xll.ohTrigger(RecalcTrigger,Trigger3M)),NA())</f>
        <v>1.051383374772046E-2</v>
      </c>
      <c r="M400" s="52">
        <f>IFERROR(_xll.qlIndexFixing(ONIndex3M,I400,TRUE,_xll.ohTrigger(RecalcTrigger,Trigger3M)),NA())</f>
        <v>1.0386187345847731E-2</v>
      </c>
      <c r="N400" s="52">
        <f>IFERROR(_xll.qlIndexFixing(Index6M,$H400,TRUE,_xll.ohTrigger(RecalcTrigger,Trigger6M)),NA())</f>
        <v>1.2779077912700613E-2</v>
      </c>
      <c r="O400" s="52">
        <f>IFERROR(_xll.qlIndexFixing(ONIndex6M,I400,TRUE,_xll.ohTrigger(RecalcTrigger,Trigger6M)),NA())</f>
        <v>1.2061394828979388E-2</v>
      </c>
      <c r="P400" s="52">
        <f>IFERROR(_xll.qlIndexFixing(Index1Y,$H400,TRUE,_xll.ohTrigger(RecalcTrigger,Trigger1Y)),NA())</f>
        <v>1.7607077978808314E-2</v>
      </c>
      <c r="Q400" s="52">
        <f>IFERROR(_xll.qlIndexFixing(ONIndex1Y,I400,TRUE,_xll.ohTrigger(RecalcTrigger,Trigger1Y)),NA())</f>
        <v>1.3568498177258803E-2</v>
      </c>
    </row>
    <row r="401" spans="2:17" x14ac:dyDescent="0.2">
      <c r="B401" s="46" t="s">
        <v>20</v>
      </c>
      <c r="D401" s="49">
        <f>_xll.qlCalendarAdvance(LocalCalendar,$D400,B401,"f",FALSE)</f>
        <v>43152</v>
      </c>
      <c r="E401" s="49">
        <f>_xll.qlInterestRateIndexValueDate(IndexON,D401)</f>
        <v>43152</v>
      </c>
      <c r="F401" s="52">
        <f>IFERROR(_xll.qlIndexFixing(IndexON,D401,TRUE,_xll.ohTrigger(RecalcTrigger,TriggerON)),NA())</f>
        <v>6.8430001163122256E-3</v>
      </c>
      <c r="H401" s="49">
        <f>_xll.qlCalendarAdvance(IborCalendar,$H400,B401,"f",FALSE)</f>
        <v>43144</v>
      </c>
      <c r="I401" s="49">
        <f>_xll.qlInterestRateIndexValueDate(Index1M,$H401)</f>
        <v>43146</v>
      </c>
      <c r="J401" s="52">
        <f>IFERROR(_xll.qlIndexFixing(Index1M,$H401,TRUE,_xll.ohTrigger(RecalcTrigger,Trigger1M)),NA())</f>
        <v>8.4836603574767189E-3</v>
      </c>
      <c r="K401" s="52">
        <f>IFERROR(_xll.qlIndexFixing(ONIndex1M,I401,TRUE,_xll.ohTrigger(RecalcTrigger,Trigger1M)),NA())</f>
        <v>8.4208211614900108E-3</v>
      </c>
      <c r="L401" s="52">
        <f>IFERROR(_xll.qlIndexFixing(Index3M,H401,TRUE,_xll.ohTrigger(RecalcTrigger,Trigger3M)),NA())</f>
        <v>1.0516568684575425E-2</v>
      </c>
      <c r="M401" s="52">
        <f>IFERROR(_xll.qlIndexFixing(ONIndex3M,I401,TRUE,_xll.ohTrigger(RecalcTrigger,Trigger3M)),NA())</f>
        <v>1.0389677315281176E-2</v>
      </c>
      <c r="N401" s="52">
        <f>IFERROR(_xll.qlIndexFixing(Index6M,$H401,TRUE,_xll.ohTrigger(RecalcTrigger,Trigger6M)),NA())</f>
        <v>1.2783487807155963E-2</v>
      </c>
      <c r="O401" s="52">
        <f>IFERROR(_xll.qlIndexFixing(ONIndex6M,I401,TRUE,_xll.ohTrigger(RecalcTrigger,Trigger6M)),NA())</f>
        <v>1.2067673492248687E-2</v>
      </c>
      <c r="P401" s="52">
        <f>IFERROR(_xll.qlIndexFixing(Index1Y,$H401,TRUE,_xll.ohTrigger(RecalcTrigger,Trigger1Y)),NA())</f>
        <v>1.7608185548157865E-2</v>
      </c>
      <c r="Q401" s="52">
        <f>IFERROR(_xll.qlIndexFixing(ONIndex1Y,I401,TRUE,_xll.ohTrigger(RecalcTrigger,Trigger1Y)),NA())</f>
        <v>1.3559219908465536E-2</v>
      </c>
    </row>
    <row r="402" spans="2:17" x14ac:dyDescent="0.2">
      <c r="B402" s="46" t="s">
        <v>20</v>
      </c>
      <c r="D402" s="49">
        <f>_xll.qlCalendarAdvance(LocalCalendar,$D401,B402,"f",FALSE)</f>
        <v>43153</v>
      </c>
      <c r="E402" s="49">
        <f>_xll.qlInterestRateIndexValueDate(IndexON,D402)</f>
        <v>43153</v>
      </c>
      <c r="F402" s="52">
        <f>IFERROR(_xll.qlIndexFixing(IndexON,D402,TRUE,_xll.ohTrigger(RecalcTrigger,TriggerON)),NA())</f>
        <v>6.8473802792645699E-3</v>
      </c>
      <c r="H402" s="49">
        <f>_xll.qlCalendarAdvance(IborCalendar,$H401,B402,"f",FALSE)</f>
        <v>43145</v>
      </c>
      <c r="I402" s="49">
        <f>_xll.qlInterestRateIndexValueDate(Index1M,$H402)</f>
        <v>43147</v>
      </c>
      <c r="J402" s="52">
        <f>IFERROR(_xll.qlIndexFixing(Index1M,$H402,TRUE,_xll.ohTrigger(RecalcTrigger,Trigger1M)),NA())</f>
        <v>8.4880897858750706E-3</v>
      </c>
      <c r="K402" s="52">
        <f>IFERROR(_xll.qlIndexFixing(ONIndex1M,I402,TRUE,_xll.ohTrigger(RecalcTrigger,Trigger1M)),NA())</f>
        <v>8.4323669624053466E-3</v>
      </c>
      <c r="L402" s="52">
        <f>IFERROR(_xll.qlIndexFixing(Index3M,H402,TRUE,_xll.ohTrigger(RecalcTrigger,Trigger3M)),NA())</f>
        <v>1.0519307762903172E-2</v>
      </c>
      <c r="M402" s="52">
        <f>IFERROR(_xll.qlIndexFixing(ONIndex3M,I402,TRUE,_xll.ohTrigger(RecalcTrigger,Trigger3M)),NA())</f>
        <v>1.0398587370095136E-2</v>
      </c>
      <c r="N402" s="52">
        <f>IFERROR(_xll.qlIndexFixing(Index6M,$H402,TRUE,_xll.ohTrigger(RecalcTrigger,Trigger6M)),NA())</f>
        <v>1.2787846391809823E-2</v>
      </c>
      <c r="O402" s="52">
        <f>IFERROR(_xll.qlIndexFixing(ONIndex6M,I402,TRUE,_xll.ohTrigger(RecalcTrigger,Trigger6M)),NA())</f>
        <v>1.2089468818372584E-2</v>
      </c>
      <c r="P402" s="52">
        <f>IFERROR(_xll.qlIndexFixing(Index1Y,$H402,TRUE,_xll.ohTrigger(RecalcTrigger,Trigger1Y)),NA())</f>
        <v>1.7581302559020993E-2</v>
      </c>
      <c r="Q402" s="52">
        <f>IFERROR(_xll.qlIndexFixing(ONIndex1Y,I402,TRUE,_xll.ohTrigger(RecalcTrigger,Trigger1Y)),NA())</f>
        <v>1.3547380995155844E-2</v>
      </c>
    </row>
    <row r="403" spans="2:17" x14ac:dyDescent="0.2">
      <c r="B403" s="46" t="s">
        <v>20</v>
      </c>
      <c r="D403" s="49">
        <f>_xll.qlCalendarAdvance(LocalCalendar,$D402,B403,"f",FALSE)</f>
        <v>43154</v>
      </c>
      <c r="E403" s="49">
        <f>_xll.qlInterestRateIndexValueDate(IndexON,D403)</f>
        <v>43154</v>
      </c>
      <c r="F403" s="52">
        <f>IFERROR(_xll.qlIndexFixing(IndexON,D403,TRUE,_xll.ohTrigger(RecalcTrigger,TriggerON)),NA())</f>
        <v>6.8560367571723901E-3</v>
      </c>
      <c r="H403" s="49">
        <f>_xll.qlCalendarAdvance(IborCalendar,$H402,B403,"f",FALSE)</f>
        <v>43146</v>
      </c>
      <c r="I403" s="49">
        <f>_xll.qlInterestRateIndexValueDate(Index1M,$H403)</f>
        <v>43151</v>
      </c>
      <c r="J403" s="52">
        <f>IFERROR(_xll.qlIndexFixing(Index1M,$H403,TRUE,_xll.ohTrigger(RecalcTrigger,Trigger1M)),NA())</f>
        <v>8.5057489106289876E-3</v>
      </c>
      <c r="K403" s="52">
        <f>IFERROR(_xll.qlIndexFixing(ONIndex1M,I403,TRUE,_xll.ohTrigger(RecalcTrigger,Trigger1M)),NA())</f>
        <v>8.4432909727016892E-3</v>
      </c>
      <c r="L403" s="52">
        <f>IFERROR(_xll.qlIndexFixing(Index3M,H403,TRUE,_xll.ohTrigger(RecalcTrigger,Trigger3M)),NA())</f>
        <v>1.053199365747659E-2</v>
      </c>
      <c r="M403" s="52">
        <f>IFERROR(_xll.qlIndexFixing(ONIndex3M,I403,TRUE,_xll.ohTrigger(RecalcTrigger,Trigger3M)),NA())</f>
        <v>1.0406331014580772E-2</v>
      </c>
      <c r="N403" s="52">
        <f>IFERROR(_xll.qlIndexFixing(Index6M,$H403,TRUE,_xll.ohTrigger(RecalcTrigger,Trigger6M)),NA())</f>
        <v>1.2804648073036683E-2</v>
      </c>
      <c r="O403" s="52">
        <f>IFERROR(_xll.qlIndexFixing(ONIndex6M,I403,TRUE,_xll.ohTrigger(RecalcTrigger,Trigger6M)),NA())</f>
        <v>1.2115536015793182E-2</v>
      </c>
      <c r="P403" s="52">
        <f>IFERROR(_xll.qlIndexFixing(Index1Y,$H403,TRUE,_xll.ohTrigger(RecalcTrigger,Trigger1Y)),NA())</f>
        <v>1.7613466940813675E-2</v>
      </c>
      <c r="Q403" s="52">
        <f>IFERROR(_xll.qlIndexFixing(ONIndex1Y,I403,TRUE,_xll.ohTrigger(RecalcTrigger,Trigger1Y)),NA())</f>
        <v>1.354460489702447E-2</v>
      </c>
    </row>
    <row r="404" spans="2:17" x14ac:dyDescent="0.2">
      <c r="B404" s="46" t="s">
        <v>20</v>
      </c>
      <c r="D404" s="49">
        <f>_xll.qlCalendarAdvance(LocalCalendar,$D403,B404,"f",FALSE)</f>
        <v>43157</v>
      </c>
      <c r="E404" s="49">
        <f>_xll.qlInterestRateIndexValueDate(IndexON,D404)</f>
        <v>43157</v>
      </c>
      <c r="F404" s="52">
        <f>IFERROR(_xll.qlIndexFixing(IndexON,D404,TRUE,_xll.ohTrigger(RecalcTrigger,TriggerON)),NA())</f>
        <v>6.8641976890493339E-3</v>
      </c>
      <c r="H404" s="49">
        <f>_xll.qlCalendarAdvance(IborCalendar,$H403,B404,"f",FALSE)</f>
        <v>43147</v>
      </c>
      <c r="I404" s="49">
        <f>_xll.qlInterestRateIndexValueDate(Index1M,$H404)</f>
        <v>43151</v>
      </c>
      <c r="J404" s="52">
        <f>IFERROR(_xll.qlIndexFixing(Index1M,$H404,TRUE,_xll.ohTrigger(RecalcTrigger,Trigger1M)),NA())</f>
        <v>8.5057489106289876E-3</v>
      </c>
      <c r="K404" s="52">
        <f>IFERROR(_xll.qlIndexFixing(ONIndex1M,I404,TRUE,_xll.ohTrigger(RecalcTrigger,Trigger1M)),NA())</f>
        <v>8.4432909727016892E-3</v>
      </c>
      <c r="L404" s="52">
        <f>IFERROR(_xll.qlIndexFixing(Index3M,H404,TRUE,_xll.ohTrigger(RecalcTrigger,Trigger3M)),NA())</f>
        <v>1.053199365747659E-2</v>
      </c>
      <c r="M404" s="52">
        <f>IFERROR(_xll.qlIndexFixing(ONIndex3M,I404,TRUE,_xll.ohTrigger(RecalcTrigger,Trigger3M)),NA())</f>
        <v>1.0406331014580772E-2</v>
      </c>
      <c r="N404" s="52">
        <f>IFERROR(_xll.qlIndexFixing(Index6M,$H404,TRUE,_xll.ohTrigger(RecalcTrigger,Trigger6M)),NA())</f>
        <v>1.2804648073036683E-2</v>
      </c>
      <c r="O404" s="52">
        <f>IFERROR(_xll.qlIndexFixing(ONIndex6M,I404,TRUE,_xll.ohTrigger(RecalcTrigger,Trigger6M)),NA())</f>
        <v>1.2115536015793182E-2</v>
      </c>
      <c r="P404" s="52">
        <f>IFERROR(_xll.qlIndexFixing(Index1Y,$H404,TRUE,_xll.ohTrigger(RecalcTrigger,Trigger1Y)),NA())</f>
        <v>1.7613466940813675E-2</v>
      </c>
      <c r="Q404" s="52">
        <f>IFERROR(_xll.qlIndexFixing(ONIndex1Y,I404,TRUE,_xll.ohTrigger(RecalcTrigger,Trigger1Y)),NA())</f>
        <v>1.354460489702447E-2</v>
      </c>
    </row>
    <row r="405" spans="2:17" x14ac:dyDescent="0.2">
      <c r="B405" s="46" t="s">
        <v>20</v>
      </c>
      <c r="D405" s="49">
        <f>_xll.qlCalendarAdvance(LocalCalendar,$D404,B405,"f",FALSE)</f>
        <v>43158</v>
      </c>
      <c r="E405" s="49">
        <f>_xll.qlInterestRateIndexValueDate(IndexON,D405)</f>
        <v>43158</v>
      </c>
      <c r="F405" s="52">
        <f>IFERROR(_xll.qlIndexFixing(IndexON,D405,TRUE,_xll.ohTrigger(RecalcTrigger,TriggerON)),NA())</f>
        <v>6.8682262310293396E-3</v>
      </c>
      <c r="H405" s="49">
        <f>_xll.qlCalendarAdvance(IborCalendar,$H404,B405,"f",FALSE)</f>
        <v>43150</v>
      </c>
      <c r="I405" s="49">
        <f>_xll.qlInterestRateIndexValueDate(Index1M,$H405)</f>
        <v>43152</v>
      </c>
      <c r="J405" s="52">
        <f>IFERROR(_xll.qlIndexFixing(Index1M,$H405,TRUE,_xll.ohTrigger(RecalcTrigger,Trigger1M)),NA())</f>
        <v>8.5101490445747621E-3</v>
      </c>
      <c r="K405" s="52">
        <f>IFERROR(_xll.qlIndexFixing(ONIndex1M,I405,TRUE,_xll.ohTrigger(RecalcTrigger,Trigger1M)),NA())</f>
        <v>8.4477673650784624E-3</v>
      </c>
      <c r="L405" s="52">
        <f>IFERROR(_xll.qlIndexFixing(Index3M,H405,TRUE,_xll.ohTrigger(RecalcTrigger,Trigger3M)),NA())</f>
        <v>1.0533101122459729E-2</v>
      </c>
      <c r="M405" s="52">
        <f>IFERROR(_xll.qlIndexFixing(ONIndex3M,I405,TRUE,_xll.ohTrigger(RecalcTrigger,Trigger3M)),NA())</f>
        <v>1.040950252483519E-2</v>
      </c>
      <c r="N405" s="52">
        <f>IFERROR(_xll.qlIndexFixing(Index6M,$H405,TRUE,_xll.ohTrigger(RecalcTrigger,Trigger6M)),NA())</f>
        <v>1.2808660438762099E-2</v>
      </c>
      <c r="O405" s="52">
        <f>IFERROR(_xll.qlIndexFixing(ONIndex6M,I405,TRUE,_xll.ohTrigger(RecalcTrigger,Trigger6M)),NA())</f>
        <v>1.2128402362421298E-2</v>
      </c>
      <c r="P405" s="52">
        <f>IFERROR(_xll.qlIndexFixing(Index1Y,$H405,TRUE,_xll.ohTrigger(RecalcTrigger,Trigger1Y)),NA())</f>
        <v>1.7614434705948336E-2</v>
      </c>
      <c r="Q405" s="52">
        <f>IFERROR(_xll.qlIndexFixing(ONIndex1Y,I405,TRUE,_xll.ohTrigger(RecalcTrigger,Trigger1Y)),NA())</f>
        <v>1.3548037160937554E-2</v>
      </c>
    </row>
    <row r="406" spans="2:17" x14ac:dyDescent="0.2">
      <c r="B406" s="46" t="s">
        <v>20</v>
      </c>
      <c r="D406" s="49">
        <f>_xll.qlCalendarAdvance(LocalCalendar,$D405,B406,"f",FALSE)</f>
        <v>43159</v>
      </c>
      <c r="E406" s="49">
        <f>_xll.qlInterestRateIndexValueDate(IndexON,D406)</f>
        <v>43159</v>
      </c>
      <c r="F406" s="52">
        <f>IFERROR(_xll.qlIndexFixing(IndexON,D406,TRUE,_xll.ohTrigger(RecalcTrigger,TriggerON)),NA())</f>
        <v>6.8721844487029671E-3</v>
      </c>
      <c r="H406" s="49">
        <f>_xll.qlCalendarAdvance(IborCalendar,$H405,B406,"f",FALSE)</f>
        <v>43151</v>
      </c>
      <c r="I406" s="49">
        <f>_xll.qlInterestRateIndexValueDate(Index1M,$H406)</f>
        <v>43153</v>
      </c>
      <c r="J406" s="52">
        <f>IFERROR(_xll.qlIndexFixing(Index1M,$H406,TRUE,_xll.ohTrigger(RecalcTrigger,Trigger1M)),NA())</f>
        <v>8.5145433196186018E-3</v>
      </c>
      <c r="K406" s="52">
        <f>IFERROR(_xll.qlIndexFixing(ONIndex1M,I406,TRUE,_xll.ohTrigger(RecalcTrigger,Trigger1M)),NA())</f>
        <v>8.4522379008600268E-3</v>
      </c>
      <c r="L406" s="52">
        <f>IFERROR(_xll.qlIndexFixing(Index3M,H406,TRUE,_xll.ohTrigger(RecalcTrigger,Trigger3M)),NA())</f>
        <v>1.0535886557163292E-2</v>
      </c>
      <c r="M406" s="52">
        <f>IFERROR(_xll.qlIndexFixing(ONIndex3M,I406,TRUE,_xll.ohTrigger(RecalcTrigger,Trigger3M)),NA())</f>
        <v>1.0412620958586416E-2</v>
      </c>
      <c r="N406" s="52">
        <f>IFERROR(_xll.qlIndexFixing(Index6M,$H406,TRUE,_xll.ohTrigger(RecalcTrigger,Trigger6M)),NA())</f>
        <v>1.281258562641811E-2</v>
      </c>
      <c r="O406" s="52">
        <f>IFERROR(_xll.qlIndexFixing(ONIndex6M,I406,TRUE,_xll.ohTrigger(RecalcTrigger,Trigger6M)),NA())</f>
        <v>1.2142164414159495E-2</v>
      </c>
      <c r="P406" s="52">
        <f>IFERROR(_xll.qlIndexFixing(Index1Y,$H406,TRUE,_xll.ohTrigger(RecalcTrigger,Trigger1Y)),NA())</f>
        <v>1.7615360559000641E-2</v>
      </c>
      <c r="Q406" s="52">
        <f>IFERROR(_xll.qlIndexFixing(ONIndex1Y,I406,TRUE,_xll.ohTrigger(RecalcTrigger,Trigger1Y)),NA())</f>
        <v>1.3553587846768522E-2</v>
      </c>
    </row>
    <row r="407" spans="2:17" x14ac:dyDescent="0.2">
      <c r="B407" s="46" t="s">
        <v>20</v>
      </c>
      <c r="D407" s="49">
        <f>_xll.qlCalendarAdvance(LocalCalendar,$D406,B407,"f",FALSE)</f>
        <v>43160</v>
      </c>
      <c r="E407" s="49">
        <f>_xll.qlInterestRateIndexValueDate(IndexON,D407)</f>
        <v>43160</v>
      </c>
      <c r="F407" s="52">
        <f>IFERROR(_xll.qlIndexFixing(IndexON,D407,TRUE,_xll.ohTrigger(RecalcTrigger,TriggerON)),NA())</f>
        <v>6.8760723422300885E-3</v>
      </c>
      <c r="H407" s="49">
        <f>_xll.qlCalendarAdvance(IborCalendar,$H406,B407,"f",FALSE)</f>
        <v>43152</v>
      </c>
      <c r="I407" s="49">
        <f>_xll.qlInterestRateIndexValueDate(Index1M,$H407)</f>
        <v>43154</v>
      </c>
      <c r="J407" s="52">
        <f>IFERROR(_xll.qlIndexFixing(Index1M,$H407,TRUE,_xll.ohTrigger(RecalcTrigger,Trigger1M)),NA())</f>
        <v>8.5189317357462335E-3</v>
      </c>
      <c r="K407" s="52">
        <f>IFERROR(_xll.qlIndexFixing(ONIndex1M,I407,TRUE,_xll.ohTrigger(RecalcTrigger,Trigger1M)),NA())</f>
        <v>8.4613583163761774E-3</v>
      </c>
      <c r="L407" s="52">
        <f>IFERROR(_xll.qlIndexFixing(Index3M,H407,TRUE,_xll.ohTrigger(RecalcTrigger,Trigger3M)),NA())</f>
        <v>1.0538683302545992E-2</v>
      </c>
      <c r="M407" s="52">
        <f>IFERROR(_xll.qlIndexFixing(ONIndex3M,I407,TRUE,_xll.ohTrigger(RecalcTrigger,Trigger3M)),NA())</f>
        <v>1.0418982431961155E-2</v>
      </c>
      <c r="N407" s="52">
        <f>IFERROR(_xll.qlIndexFixing(Index6M,$H407,TRUE,_xll.ohTrigger(RecalcTrigger,Trigger6M)),NA())</f>
        <v>1.2816418782342935E-2</v>
      </c>
      <c r="O407" s="52">
        <f>IFERROR(_xll.qlIndexFixing(ONIndex6M,I407,TRUE,_xll.ohTrigger(RecalcTrigger,Trigger6M)),NA())</f>
        <v>1.2170119377064026E-2</v>
      </c>
      <c r="P407" s="52">
        <f>IFERROR(_xll.qlIndexFixing(Index1Y,$H407,TRUE,_xll.ohTrigger(RecalcTrigger,Trigger1Y)),NA())</f>
        <v>1.7597075448757812E-2</v>
      </c>
      <c r="Q407" s="52">
        <f>IFERROR(_xll.qlIndexFixing(ONIndex1Y,I407,TRUE,_xll.ohTrigger(RecalcTrigger,Trigger1Y)),NA())</f>
        <v>1.3572262278076508E-2</v>
      </c>
    </row>
    <row r="408" spans="2:17" x14ac:dyDescent="0.2">
      <c r="B408" s="46" t="s">
        <v>20</v>
      </c>
      <c r="D408" s="49">
        <f>_xll.qlCalendarAdvance(LocalCalendar,$D407,B408,"f",FALSE)</f>
        <v>43161</v>
      </c>
      <c r="E408" s="49">
        <f>_xll.qlInterestRateIndexValueDate(IndexON,D408)</f>
        <v>43161</v>
      </c>
      <c r="F408" s="52">
        <f>IFERROR(_xll.qlIndexFixing(IndexON,D408,TRUE,_xll.ohTrigger(RecalcTrigger,TriggerON)),NA())</f>
        <v>6.8837453385750536E-3</v>
      </c>
      <c r="H408" s="49">
        <f>_xll.qlCalendarAdvance(IborCalendar,$H407,B408,"f",FALSE)</f>
        <v>43153</v>
      </c>
      <c r="I408" s="49">
        <f>_xll.qlInterestRateIndexValueDate(Index1M,$H408)</f>
        <v>43157</v>
      </c>
      <c r="J408" s="52">
        <f>IFERROR(_xll.qlIndexFixing(Index1M,$H408,TRUE,_xll.ohTrigger(RecalcTrigger,Trigger1M)),NA())</f>
        <v>8.5320618305947549E-3</v>
      </c>
      <c r="K408" s="52">
        <f>IFERROR(_xll.qlIndexFixing(ONIndex1M,I408,TRUE,_xll.ohTrigger(RecalcTrigger,Trigger1M)),NA())</f>
        <v>8.4700614777943883E-3</v>
      </c>
      <c r="L408" s="52">
        <f>IFERROR(_xll.qlIndexFixing(Index3M,H408,TRUE,_xll.ohTrigger(RecalcTrigger,Trigger3M)),NA())</f>
        <v>1.055247022919732E-2</v>
      </c>
      <c r="M408" s="52">
        <f>IFERROR(_xll.qlIndexFixing(ONIndex3M,I408,TRUE,_xll.ohTrigger(RecalcTrigger,Trigger3M)),NA())</f>
        <v>1.042456392823965E-2</v>
      </c>
      <c r="N408" s="52">
        <f>IFERROR(_xll.qlIndexFixing(Index6M,$H408,TRUE,_xll.ohTrigger(RecalcTrigger,Trigger6M)),NA())</f>
        <v>1.2828184629590188E-2</v>
      </c>
      <c r="O408" s="52">
        <f>IFERROR(_xll.qlIndexFixing(ONIndex6M,I408,TRUE,_xll.ohTrigger(RecalcTrigger,Trigger6M)),NA())</f>
        <v>1.219686651924512E-2</v>
      </c>
      <c r="P408" s="52">
        <f>IFERROR(_xll.qlIndexFixing(Index1Y,$H408,TRUE,_xll.ohTrigger(RecalcTrigger,Trigger1Y)),NA())</f>
        <v>1.7618538498567156E-2</v>
      </c>
      <c r="Q408" s="52">
        <f>IFERROR(_xll.qlIndexFixing(ONIndex1Y,I408,TRUE,_xll.ohTrigger(RecalcTrigger,Trigger1Y)),NA())</f>
        <v>1.3596974813907536E-2</v>
      </c>
    </row>
    <row r="409" spans="2:17" x14ac:dyDescent="0.2">
      <c r="B409" s="46" t="s">
        <v>20</v>
      </c>
      <c r="D409" s="49">
        <f>_xll.qlCalendarAdvance(LocalCalendar,$D408,B409,"f",FALSE)</f>
        <v>43164</v>
      </c>
      <c r="E409" s="49">
        <f>_xll.qlInterestRateIndexValueDate(IndexON,D409)</f>
        <v>43164</v>
      </c>
      <c r="F409" s="52">
        <f>IFERROR(_xll.qlIndexFixing(IndexON,D409,TRUE,_xll.ohTrigger(RecalcTrigger,TriggerON)),NA())</f>
        <v>6.8909206739942164E-3</v>
      </c>
      <c r="H409" s="49">
        <f>_xll.qlCalendarAdvance(IborCalendar,$H408,B409,"f",FALSE)</f>
        <v>43154</v>
      </c>
      <c r="I409" s="49">
        <f>_xll.qlInterestRateIndexValueDate(Index1M,$H409)</f>
        <v>43158</v>
      </c>
      <c r="J409" s="52">
        <f>IFERROR(_xll.qlIndexFixing(Index1M,$H409,TRUE,_xll.ohTrigger(RecalcTrigger,Trigger1M)),NA())</f>
        <v>8.5364268110090149E-3</v>
      </c>
      <c r="K409" s="52">
        <f>IFERROR(_xll.qlIndexFixing(ONIndex1M,I409,TRUE,_xll.ohTrigger(RecalcTrigger,Trigger1M)),NA())</f>
        <v>8.4745027305199727E-3</v>
      </c>
      <c r="L409" s="52">
        <f>IFERROR(_xll.qlIndexFixing(Index3M,H409,TRUE,_xll.ohTrigger(RecalcTrigger,Trigger3M)),NA())</f>
        <v>1.0553570191924454E-2</v>
      </c>
      <c r="M409" s="52">
        <f>IFERROR(_xll.qlIndexFixing(ONIndex3M,I409,TRUE,_xll.ohTrigger(RecalcTrigger,Trigger3M)),NA())</f>
        <v>1.0427416979315041E-2</v>
      </c>
      <c r="N409" s="52">
        <f>IFERROR(_xll.qlIndexFixing(Index6M,$H409,TRUE,_xll.ohTrigger(RecalcTrigger,Trigger6M)),NA())</f>
        <v>1.2831218686356434E-2</v>
      </c>
      <c r="O409" s="52">
        <f>IFERROR(_xll.qlIndexFixing(ONIndex6M,I409,TRUE,_xll.ohTrigger(RecalcTrigger,Trigger6M)),NA())</f>
        <v>1.2210253277507022E-2</v>
      </c>
      <c r="P409" s="52">
        <f>IFERROR(_xll.qlIndexFixing(Index1Y,$H409,TRUE,_xll.ohTrigger(RecalcTrigger,Trigger1Y)),NA())</f>
        <v>1.7619175027262554E-2</v>
      </c>
      <c r="Q409" s="52">
        <f>IFERROR(_xll.qlIndexFixing(ONIndex1Y,I409,TRUE,_xll.ohTrigger(RecalcTrigger,Trigger1Y)),NA())</f>
        <v>1.3613117612445436E-2</v>
      </c>
    </row>
    <row r="410" spans="2:17" x14ac:dyDescent="0.2">
      <c r="B410" s="46" t="s">
        <v>20</v>
      </c>
      <c r="D410" s="49">
        <f>_xll.qlCalendarAdvance(LocalCalendar,$D409,B410,"f",FALSE)</f>
        <v>43165</v>
      </c>
      <c r="E410" s="49">
        <f>_xll.qlInterestRateIndexValueDate(IndexON,D410)</f>
        <v>43165</v>
      </c>
      <c r="F410" s="52">
        <f>IFERROR(_xll.qlIndexFixing(IndexON,D410,TRUE,_xll.ohTrigger(RecalcTrigger,TriggerON)),NA())</f>
        <v>6.894456946389127E-3</v>
      </c>
      <c r="H410" s="49">
        <f>_xll.qlCalendarAdvance(IborCalendar,$H409,B410,"f",FALSE)</f>
        <v>43157</v>
      </c>
      <c r="I410" s="49">
        <f>_xll.qlInterestRateIndexValueDate(Index1M,$H410)</f>
        <v>43159</v>
      </c>
      <c r="J410" s="52">
        <f>IFERROR(_xll.qlIndexFixing(Index1M,$H410,TRUE,_xll.ohTrigger(RecalcTrigger,Trigger1M)),NA())</f>
        <v>8.5430507198268179E-3</v>
      </c>
      <c r="K410" s="52">
        <f>IFERROR(_xll.qlIndexFixing(ONIndex1M,I410,TRUE,_xll.ohTrigger(RecalcTrigger,Trigger1M)),NA())</f>
        <v>8.4789381265704122E-3</v>
      </c>
      <c r="L410" s="52">
        <f>IFERROR(_xll.qlIndexFixing(Index3M,H410,TRUE,_xll.ohTrigger(RecalcTrigger,Trigger3M)),NA())</f>
        <v>1.0558290711121581E-2</v>
      </c>
      <c r="M410" s="52">
        <f>IFERROR(_xll.qlIndexFixing(ONIndex3M,I410,TRUE,_xll.ohTrigger(RecalcTrigger,Trigger3M)),NA())</f>
        <v>1.0430216953887239E-2</v>
      </c>
      <c r="N410" s="52">
        <f>IFERROR(_xll.qlIndexFixing(Index6M,$H410,TRUE,_xll.ohTrigger(RecalcTrigger,Trigger6M)),NA())</f>
        <v>1.2835218174179137E-2</v>
      </c>
      <c r="O410" s="52">
        <f>IFERROR(_xll.qlIndexFixing(ONIndex6M,I410,TRUE,_xll.ohTrigger(RecalcTrigger,Trigger6M)),NA())</f>
        <v>1.2223524528565122E-2</v>
      </c>
      <c r="P410" s="52">
        <f>IFERROR(_xll.qlIndexFixing(Index1Y,$H410,TRUE,_xll.ohTrigger(RecalcTrigger,Trigger1Y)),NA())</f>
        <v>1.7619737738250933E-2</v>
      </c>
      <c r="Q410" s="52">
        <f>IFERROR(_xll.qlIndexFixing(ONIndex1Y,I410,TRUE,_xll.ohTrigger(RecalcTrigger,Trigger1Y)),NA())</f>
        <v>1.3631378834260133E-2</v>
      </c>
    </row>
    <row r="411" spans="2:17" x14ac:dyDescent="0.2">
      <c r="B411" s="46" t="s">
        <v>20</v>
      </c>
      <c r="D411" s="49">
        <f>_xll.qlCalendarAdvance(LocalCalendar,$D410,B411,"f",FALSE)</f>
        <v>43166</v>
      </c>
      <c r="E411" s="49">
        <f>_xll.qlInterestRateIndexValueDate(IndexON,D411)</f>
        <v>43166</v>
      </c>
      <c r="F411" s="52">
        <f>IFERROR(_xll.qlIndexFixing(IndexON,D411,TRUE,_xll.ohTrigger(RecalcTrigger,TriggerON)),NA())</f>
        <v>6.8979228944776594E-3</v>
      </c>
      <c r="H411" s="49">
        <f>_xll.qlCalendarAdvance(IborCalendar,$H410,B411,"f",FALSE)</f>
        <v>43158</v>
      </c>
      <c r="I411" s="49">
        <f>_xll.qlInterestRateIndexValueDate(Index1M,$H411)</f>
        <v>43160</v>
      </c>
      <c r="J411" s="52">
        <f>IFERROR(_xll.qlIndexFixing(Index1M,$H411,TRUE,_xll.ohTrigger(RecalcTrigger,Trigger1M)),NA())</f>
        <v>8.5564305092193527E-3</v>
      </c>
      <c r="K411" s="52">
        <f>IFERROR(_xll.qlIndexFixing(ONIndex1M,I411,TRUE,_xll.ohTrigger(RecalcTrigger,Trigger1M)),NA())</f>
        <v>8.483367666025643E-3</v>
      </c>
      <c r="L411" s="52">
        <f>IFERROR(_xll.qlIndexFixing(Index3M,H411,TRUE,_xll.ohTrigger(RecalcTrigger,Trigger3M)),NA())</f>
        <v>1.0561227644914267E-2</v>
      </c>
      <c r="M411" s="52">
        <f>IFERROR(_xll.qlIndexFixing(ONIndex3M,I411,TRUE,_xll.ohTrigger(RecalcTrigger,Trigger3M)),NA())</f>
        <v>1.0432963851876309E-2</v>
      </c>
      <c r="N411" s="52">
        <f>IFERROR(_xll.qlIndexFixing(Index6M,$H411,TRUE,_xll.ohTrigger(RecalcTrigger,Trigger6M)),NA())</f>
        <v>1.2839189200788947E-2</v>
      </c>
      <c r="O411" s="52">
        <f>IFERROR(_xll.qlIndexFixing(ONIndex6M,I411,TRUE,_xll.ohTrigger(RecalcTrigger,Trigger6M)),NA())</f>
        <v>1.2236680272259548E-2</v>
      </c>
      <c r="P411" s="52">
        <f>IFERROR(_xll.qlIndexFixing(Index1Y,$H411,TRUE,_xll.ohTrigger(RecalcTrigger,Trigger1Y)),NA())</f>
        <v>1.7620221313920742E-2</v>
      </c>
      <c r="Q411" s="52">
        <f>IFERROR(_xll.qlIndexFixing(ONIndex1Y,I411,TRUE,_xll.ohTrigger(RecalcTrigger,Trigger1Y)),NA())</f>
        <v>1.3651758479671372E-2</v>
      </c>
    </row>
    <row r="412" spans="2:17" x14ac:dyDescent="0.2">
      <c r="B412" s="46" t="s">
        <v>20</v>
      </c>
      <c r="D412" s="49">
        <f>_xll.qlCalendarAdvance(LocalCalendar,$D411,B412,"f",FALSE)</f>
        <v>43167</v>
      </c>
      <c r="E412" s="49">
        <f>_xll.qlInterestRateIndexValueDate(IndexON,D412)</f>
        <v>43167</v>
      </c>
      <c r="F412" s="52">
        <f>IFERROR(_xll.qlIndexFixing(IndexON,D412,TRUE,_xll.ohTrigger(RecalcTrigger,TriggerON)),NA())</f>
        <v>6.9013185184196857E-3</v>
      </c>
      <c r="H412" s="49">
        <f>_xll.qlCalendarAdvance(IborCalendar,$H411,B412,"f",FALSE)</f>
        <v>43159</v>
      </c>
      <c r="I412" s="49">
        <f>_xll.qlInterestRateIndexValueDate(Index1M,$H412)</f>
        <v>43161</v>
      </c>
      <c r="J412" s="52">
        <f>IFERROR(_xll.qlIndexFixing(Index1M,$H412,TRUE,_xll.ohTrigger(RecalcTrigger,Trigger1M)),NA())</f>
        <v>8.558512042501909E-3</v>
      </c>
      <c r="K412" s="52">
        <f>IFERROR(_xll.qlIndexFixing(ONIndex1M,I412,TRUE,_xll.ohTrigger(RecalcTrigger,Trigger1M)),NA())</f>
        <v>8.4924075511061403E-3</v>
      </c>
      <c r="L412" s="52">
        <f>IFERROR(_xll.qlIndexFixing(Index3M,H412,TRUE,_xll.ohTrigger(RecalcTrigger,Trigger3M)),NA())</f>
        <v>1.0567926590405965E-2</v>
      </c>
      <c r="M412" s="52">
        <f>IFERROR(_xll.qlIndexFixing(ONIndex3M,I412,TRUE,_xll.ohTrigger(RecalcTrigger,Trigger3M)),NA())</f>
        <v>1.0438583389245082E-2</v>
      </c>
      <c r="N412" s="52">
        <f>IFERROR(_xll.qlIndexFixing(Index6M,$H412,TRUE,_xll.ohTrigger(RecalcTrigger,Trigger6M)),NA())</f>
        <v>1.2841991986797932E-2</v>
      </c>
      <c r="O412" s="52">
        <f>IFERROR(_xll.qlIndexFixing(ONIndex6M,I412,TRUE,_xll.ohTrigger(RecalcTrigger,Trigger6M)),NA())</f>
        <v>1.2263024438867731E-2</v>
      </c>
      <c r="P412" s="52">
        <f>IFERROR(_xll.qlIndexFixing(Index1Y,$H412,TRUE,_xll.ohTrigger(RecalcTrigger,Trigger1Y)),NA())</f>
        <v>1.7601036195349549E-2</v>
      </c>
      <c r="Q412" s="52">
        <f>IFERROR(_xll.qlIndexFixing(ONIndex1Y,I412,TRUE,_xll.ohTrigger(RecalcTrigger,Trigger1Y)),NA())</f>
        <v>1.3700100519269398E-2</v>
      </c>
    </row>
    <row r="413" spans="2:17" x14ac:dyDescent="0.2">
      <c r="B413" s="46" t="s">
        <v>20</v>
      </c>
      <c r="D413" s="49">
        <f>_xll.qlCalendarAdvance(LocalCalendar,$D412,B413,"f",FALSE)</f>
        <v>43168</v>
      </c>
      <c r="E413" s="49">
        <f>_xll.qlInterestRateIndexValueDate(IndexON,D413)</f>
        <v>43168</v>
      </c>
      <c r="F413" s="52">
        <f>IFERROR(_xll.qlIndexFixing(IndexON,D413,TRUE,_xll.ohTrigger(RecalcTrigger,TriggerON)),NA())</f>
        <v>6.9080079050909404E-3</v>
      </c>
      <c r="H413" s="49">
        <f>_xll.qlCalendarAdvance(IborCalendar,$H412,B413,"f",FALSE)</f>
        <v>43160</v>
      </c>
      <c r="I413" s="49">
        <f>_xll.qlInterestRateIndexValueDate(Index1M,$H413)</f>
        <v>43164</v>
      </c>
      <c r="J413" s="52">
        <f>IFERROR(_xll.qlIndexFixing(Index1M,$H413,TRUE,_xll.ohTrigger(RecalcTrigger,Trigger1M)),NA())</f>
        <v>8.5692400728135908E-3</v>
      </c>
      <c r="K413" s="52">
        <f>IFERROR(_xll.qlIndexFixing(ONIndex1M,I413,TRUE,_xll.ohTrigger(RecalcTrigger,Trigger1M)),NA())</f>
        <v>8.5010272577346058E-3</v>
      </c>
      <c r="L413" s="52">
        <f>IFERROR(_xll.qlIndexFixing(Index3M,H413,TRUE,_xll.ohTrigger(RecalcTrigger,Trigger3M)),NA())</f>
        <v>1.0573176453270066E-2</v>
      </c>
      <c r="M413" s="52">
        <f>IFERROR(_xll.qlIndexFixing(ONIndex3M,I413,TRUE,_xll.ohTrigger(RecalcTrigger,Trigger3M)),NA())</f>
        <v>1.0443420678400983E-2</v>
      </c>
      <c r="N413" s="52">
        <f>IFERROR(_xll.qlIndexFixing(Index6M,$H413,TRUE,_xll.ohTrigger(RecalcTrigger,Trigger6M)),NA())</f>
        <v>1.2850337312670308E-2</v>
      </c>
      <c r="O413" s="52">
        <f>IFERROR(_xll.qlIndexFixing(ONIndex6M,I413,TRUE,_xll.ohTrigger(RecalcTrigger,Trigger6M)),NA())</f>
        <v>1.2288148174599556E-2</v>
      </c>
      <c r="P413" s="52">
        <f>IFERROR(_xll.qlIndexFixing(Index1Y,$H413,TRUE,_xll.ohTrigger(RecalcTrigger,Trigger1Y)),NA())</f>
        <v>1.7621257911533312E-2</v>
      </c>
      <c r="Q413" s="52">
        <f>IFERROR(_xll.qlIndexFixing(ONIndex1Y,I413,TRUE,_xll.ohTrigger(RecalcTrigger,Trigger1Y)),NA())</f>
        <v>1.3754461304555932E-2</v>
      </c>
    </row>
    <row r="414" spans="2:17" x14ac:dyDescent="0.2">
      <c r="B414" s="46" t="s">
        <v>20</v>
      </c>
      <c r="D414" s="49">
        <f>_xll.qlCalendarAdvance(LocalCalendar,$D413,B414,"f",FALSE)</f>
        <v>43171</v>
      </c>
      <c r="E414" s="49">
        <f>_xll.qlInterestRateIndexValueDate(IndexON,D414)</f>
        <v>43171</v>
      </c>
      <c r="F414" s="52">
        <f>IFERROR(_xll.qlIndexFixing(IndexON,D414,TRUE,_xll.ohTrigger(RecalcTrigger,TriggerON)),NA())</f>
        <v>6.9141977718434333E-3</v>
      </c>
      <c r="H414" s="49">
        <f>_xll.qlCalendarAdvance(IborCalendar,$H413,B414,"f",FALSE)</f>
        <v>43161</v>
      </c>
      <c r="I414" s="49">
        <f>_xll.qlInterestRateIndexValueDate(Index1M,$H414)</f>
        <v>43165</v>
      </c>
      <c r="J414" s="52">
        <f>IFERROR(_xll.qlIndexFixing(Index1M,$H414,TRUE,_xll.ohTrigger(RecalcTrigger,Trigger1M)),NA())</f>
        <v>8.5735555601307665E-3</v>
      </c>
      <c r="K414" s="52">
        <f>IFERROR(_xll.qlIndexFixing(ONIndex1M,I414,TRUE,_xll.ohTrigger(RecalcTrigger,Trigger1M)),NA())</f>
        <v>8.5054275141338564E-3</v>
      </c>
      <c r="L414" s="52">
        <f>IFERROR(_xll.qlIndexFixing(Index3M,H414,TRUE,_xll.ohTrigger(RecalcTrigger,Trigger3M)),NA())</f>
        <v>1.0576218878182069E-2</v>
      </c>
      <c r="M414" s="52">
        <f>IFERROR(_xll.qlIndexFixing(ONIndex3M,I414,TRUE,_xll.ohTrigger(RecalcTrigger,Trigger3M)),NA())</f>
        <v>1.0445902193714218E-2</v>
      </c>
      <c r="N414" s="52">
        <f>IFERROR(_xll.qlIndexFixing(Index6M,$H414,TRUE,_xll.ohTrigger(RecalcTrigger,Trigger6M)),NA())</f>
        <v>1.2853109265078351E-2</v>
      </c>
      <c r="O414" s="52">
        <f>IFERROR(_xll.qlIndexFixing(ONIndex6M,I414,TRUE,_xll.ohTrigger(RecalcTrigger,Trigger6M)),NA())</f>
        <v>1.2300726381955229E-2</v>
      </c>
      <c r="P414" s="52">
        <f>IFERROR(_xll.qlIndexFixing(Index1Y,$H414,TRUE,_xll.ohTrigger(RecalcTrigger,Trigger1Y)),NA())</f>
        <v>1.7621266046855863E-2</v>
      </c>
      <c r="Q414" s="52">
        <f>IFERROR(_xll.qlIndexFixing(ONIndex1Y,I414,TRUE,_xll.ohTrigger(RecalcTrigger,Trigger1Y)),NA())</f>
        <v>1.378543307386515E-2</v>
      </c>
    </row>
    <row r="415" spans="2:17" x14ac:dyDescent="0.2">
      <c r="B415" s="46" t="s">
        <v>20</v>
      </c>
      <c r="D415" s="49">
        <f>_xll.qlCalendarAdvance(LocalCalendar,$D414,B415,"f",FALSE)</f>
        <v>43172</v>
      </c>
      <c r="E415" s="49">
        <f>_xll.qlInterestRateIndexValueDate(IndexON,D415)</f>
        <v>43172</v>
      </c>
      <c r="F415" s="52">
        <f>IFERROR(_xll.qlIndexFixing(IndexON,D415,TRUE,_xll.ohTrigger(RecalcTrigger,TriggerON)),NA())</f>
        <v>6.9172417745733128E-3</v>
      </c>
      <c r="H415" s="49">
        <f>_xll.qlCalendarAdvance(IborCalendar,$H414,B415,"f",FALSE)</f>
        <v>43164</v>
      </c>
      <c r="I415" s="49">
        <f>_xll.qlInterestRateIndexValueDate(Index1M,$H415)</f>
        <v>43166</v>
      </c>
      <c r="J415" s="52">
        <f>IFERROR(_xll.qlIndexFixing(Index1M,$H415,TRUE,_xll.ohTrigger(RecalcTrigger,Trigger1M)),NA())</f>
        <v>8.5823422438367145E-3</v>
      </c>
      <c r="K415" s="52">
        <f>IFERROR(_xll.qlIndexFixing(ONIndex1M,I415,TRUE,_xll.ohTrigger(RecalcTrigger,Trigger1M)),NA())</f>
        <v>8.5098219138579623E-3</v>
      </c>
      <c r="L415" s="52">
        <f>IFERROR(_xll.qlIndexFixing(Index3M,H415,TRUE,_xll.ohTrigger(RecalcTrigger,Trigger3M)),NA())</f>
        <v>1.057928537404626E-2</v>
      </c>
      <c r="M415" s="52">
        <f>IFERROR(_xll.qlIndexFixing(ONIndex3M,I415,TRUE,_xll.ohTrigger(RecalcTrigger,Trigger3M)),NA())</f>
        <v>1.0448330632364389E-2</v>
      </c>
      <c r="N415" s="52">
        <f>IFERROR(_xll.qlIndexFixing(Index6M,$H415,TRUE,_xll.ohTrigger(RecalcTrigger,Trigger6M)),NA())</f>
        <v>1.2855799024586084E-2</v>
      </c>
      <c r="O415" s="52">
        <f>IFERROR(_xll.qlIndexFixing(ONIndex6M,I415,TRUE,_xll.ohTrigger(RecalcTrigger,Trigger6M)),NA())</f>
        <v>1.2313189081947229E-2</v>
      </c>
      <c r="P415" s="52">
        <f>IFERROR(_xll.qlIndexFixing(Index1Y,$H415,TRUE,_xll.ohTrigger(RecalcTrigger,Trigger1Y)),NA())</f>
        <v>1.762116314151025E-2</v>
      </c>
      <c r="Q415" s="52">
        <f>IFERROR(_xll.qlIndexFixing(ONIndex1Y,I415,TRUE,_xll.ohTrigger(RecalcTrigger,Trigger1Y)),NA())</f>
        <v>1.3818523269488736E-2</v>
      </c>
    </row>
    <row r="416" spans="2:17" x14ac:dyDescent="0.2">
      <c r="B416" s="46" t="s">
        <v>20</v>
      </c>
      <c r="D416" s="49">
        <f>_xll.qlCalendarAdvance(LocalCalendar,$D415,B416,"f",FALSE)</f>
        <v>43173</v>
      </c>
      <c r="E416" s="49">
        <f>_xll.qlInterestRateIndexValueDate(IndexON,D416)</f>
        <v>43173</v>
      </c>
      <c r="F416" s="52">
        <f>IFERROR(_xll.qlIndexFixing(IndexON,D416,TRUE,_xll.ohTrigger(RecalcTrigger,TriggerON)),NA())</f>
        <v>6.9202154529968141E-3</v>
      </c>
      <c r="H416" s="49">
        <f>_xll.qlCalendarAdvance(IborCalendar,$H415,B416,"f",FALSE)</f>
        <v>43165</v>
      </c>
      <c r="I416" s="49">
        <f>_xll.qlInterestRateIndexValueDate(Index1M,$H416)</f>
        <v>43167</v>
      </c>
      <c r="J416" s="52">
        <f>IFERROR(_xll.qlIndexFixing(Index1M,$H416,TRUE,_xll.ohTrigger(RecalcTrigger,Trigger1M)),NA())</f>
        <v>8.5844055825839982E-3</v>
      </c>
      <c r="K416" s="52">
        <f>IFERROR(_xll.qlIndexFixing(ONIndex1M,I416,TRUE,_xll.ohTrigger(RecalcTrigger,Trigger1M)),NA())</f>
        <v>8.5142104569868593E-3</v>
      </c>
      <c r="L416" s="52">
        <f>IFERROR(_xll.qlIndexFixing(Index3M,H416,TRUE,_xll.ohTrigger(RecalcTrigger,Trigger3M)),NA())</f>
        <v>1.058237693178129E-2</v>
      </c>
      <c r="M416" s="52">
        <f>IFERROR(_xll.qlIndexFixing(ONIndex3M,I416,TRUE,_xll.ohTrigger(RecalcTrigger,Trigger3M)),NA())</f>
        <v>1.0450705994591303E-2</v>
      </c>
      <c r="N416" s="52">
        <f>IFERROR(_xll.qlIndexFixing(Index6M,$H416,TRUE,_xll.ohTrigger(RecalcTrigger,Trigger6M)),NA())</f>
        <v>1.2858539249207688E-2</v>
      </c>
      <c r="O416" s="52">
        <f>IFERROR(_xll.qlIndexFixing(ONIndex6M,I416,TRUE,_xll.ohTrigger(RecalcTrigger,Trigger6M)),NA())</f>
        <v>1.2325536274655491E-2</v>
      </c>
      <c r="P416" s="52">
        <f>IFERROR(_xll.qlIndexFixing(Index1Y,$H416,TRUE,_xll.ohTrigger(RecalcTrigger,Trigger1Y)),NA())</f>
        <v>1.7620943878039527E-2</v>
      </c>
      <c r="Q416" s="52">
        <f>IFERROR(_xll.qlIndexFixing(ONIndex1Y,I416,TRUE,_xll.ohTrigger(RecalcTrigger,Trigger1Y)),NA())</f>
        <v>1.3853731891986243E-2</v>
      </c>
    </row>
    <row r="417" spans="2:17" x14ac:dyDescent="0.2">
      <c r="B417" s="46" t="s">
        <v>20</v>
      </c>
      <c r="D417" s="49">
        <f>_xll.qlCalendarAdvance(LocalCalendar,$D416,B417,"f",FALSE)</f>
        <v>43174</v>
      </c>
      <c r="E417" s="49">
        <f>_xll.qlInterestRateIndexValueDate(IndexON,D417)</f>
        <v>43174</v>
      </c>
      <c r="F417" s="52">
        <f>IFERROR(_xll.qlIndexFixing(IndexON,D417,TRUE,_xll.ohTrigger(RecalcTrigger,TriggerON)),NA())</f>
        <v>6.9231188073537453E-3</v>
      </c>
      <c r="H417" s="49">
        <f>_xll.qlCalendarAdvance(IborCalendar,$H416,B417,"f",FALSE)</f>
        <v>43166</v>
      </c>
      <c r="I417" s="49">
        <f>_xll.qlInterestRateIndexValueDate(Index1M,$H417)</f>
        <v>43168</v>
      </c>
      <c r="J417" s="52">
        <f>IFERROR(_xll.qlIndexFixing(Index1M,$H417,TRUE,_xll.ohTrigger(RecalcTrigger,Trigger1M)),NA())</f>
        <v>8.5864668665135094E-3</v>
      </c>
      <c r="K417" s="52">
        <f>IFERROR(_xll.qlIndexFixing(ONIndex1M,I417,TRUE,_xll.ohTrigger(RecalcTrigger,Trigger1M)),NA())</f>
        <v>8.523169803291708E-3</v>
      </c>
      <c r="L417" s="52">
        <f>IFERROR(_xll.qlIndexFixing(Index3M,H417,TRUE,_xll.ohTrigger(RecalcTrigger,Trigger3M)),NA())</f>
        <v>1.0589488491632153E-2</v>
      </c>
      <c r="M417" s="52">
        <f>IFERROR(_xll.qlIndexFixing(ONIndex3M,I417,TRUE,_xll.ohTrigger(RecalcTrigger,Trigger3M)),NA())</f>
        <v>1.0455583446979944E-2</v>
      </c>
      <c r="N417" s="52">
        <f>IFERROR(_xll.qlIndexFixing(Index6M,$H417,TRUE,_xll.ohTrigger(RecalcTrigger,Trigger6M)),NA())</f>
        <v>1.2860980017268412E-2</v>
      </c>
      <c r="O417" s="52">
        <f>IFERROR(_xll.qlIndexFixing(ONIndex6M,I417,TRUE,_xll.ohTrigger(RecalcTrigger,Trigger6M)),NA())</f>
        <v>1.2350269303214034E-2</v>
      </c>
      <c r="P417" s="52">
        <f>IFERROR(_xll.qlIndexFixing(Index1Y,$H417,TRUE,_xll.ohTrigger(RecalcTrigger,Trigger1Y)),NA())</f>
        <v>1.7600679321778639E-2</v>
      </c>
      <c r="Q417" s="52">
        <f>IFERROR(_xll.qlIndexFixing(ONIndex1Y,I417,TRUE,_xll.ohTrigger(RecalcTrigger,Trigger1Y)),NA())</f>
        <v>1.3931749675712979E-2</v>
      </c>
    </row>
    <row r="418" spans="2:17" x14ac:dyDescent="0.2">
      <c r="B418" s="46" t="s">
        <v>20</v>
      </c>
      <c r="D418" s="49">
        <f>_xll.qlCalendarAdvance(LocalCalendar,$D417,B418,"f",FALSE)</f>
        <v>43175</v>
      </c>
      <c r="E418" s="49">
        <f>_xll.qlInterestRateIndexValueDate(IndexON,D418)</f>
        <v>43175</v>
      </c>
      <c r="F418" s="52">
        <f>IFERROR(_xll.qlIndexFixing(IndexON,D418,TRUE,_xll.ohTrigger(RecalcTrigger,TriggerON)),NA())</f>
        <v>6.9288244546417133E-3</v>
      </c>
      <c r="H418" s="49">
        <f>_xll.qlCalendarAdvance(IborCalendar,$H417,B418,"f",FALSE)</f>
        <v>43167</v>
      </c>
      <c r="I418" s="49">
        <f>_xll.qlInterestRateIndexValueDate(Index1M,$H418)</f>
        <v>43171</v>
      </c>
      <c r="J418" s="52">
        <f>IFERROR(_xll.qlIndexFixing(Index1M,$H418,TRUE,_xll.ohTrigger(RecalcTrigger,Trigger1M)),NA())</f>
        <v>8.5993254394038428E-3</v>
      </c>
      <c r="K418" s="52">
        <f>IFERROR(_xll.qlIndexFixing(ONIndex1M,I418,TRUE,_xll.ohTrigger(RecalcTrigger,Trigger1M)),NA())</f>
        <v>8.5317060633904873E-3</v>
      </c>
      <c r="L418" s="52">
        <f>IFERROR(_xll.qlIndexFixing(Index3M,H418,TRUE,_xll.ohTrigger(RecalcTrigger,Trigger3M)),NA())</f>
        <v>1.0595013599894938E-2</v>
      </c>
      <c r="M418" s="52">
        <f>IFERROR(_xll.qlIndexFixing(ONIndex3M,I418,TRUE,_xll.ohTrigger(RecalcTrigger,Trigger3M)),NA())</f>
        <v>1.0459676677907481E-2</v>
      </c>
      <c r="N418" s="52">
        <f>IFERROR(_xll.qlIndexFixing(Index6M,$H418,TRUE,_xll.ohTrigger(RecalcTrigger,Trigger6M)),NA())</f>
        <v>1.2868041413114664E-2</v>
      </c>
      <c r="O418" s="52">
        <f>IFERROR(_xll.qlIndexFixing(ONIndex6M,I418,TRUE,_xll.ohTrigger(RecalcTrigger,Trigger6M)),NA())</f>
        <v>1.2373769971771864E-2</v>
      </c>
      <c r="P418" s="52">
        <f>IFERROR(_xll.qlIndexFixing(Index1Y,$H418,TRUE,_xll.ohTrigger(RecalcTrigger,Trigger1Y)),NA())</f>
        <v>1.7618796895425479E-2</v>
      </c>
      <c r="Q418" s="52">
        <f>IFERROR(_xll.qlIndexFixing(ONIndex1Y,I418,TRUE,_xll.ohTrigger(RecalcTrigger,Trigger1Y)),NA())</f>
        <v>1.4015750663505244E-2</v>
      </c>
    </row>
    <row r="419" spans="2:17" x14ac:dyDescent="0.2">
      <c r="B419" s="46" t="s">
        <v>20</v>
      </c>
      <c r="D419" s="49">
        <f>_xll.qlCalendarAdvance(LocalCalendar,$D418,B419,"f",FALSE)</f>
        <v>43178</v>
      </c>
      <c r="E419" s="49">
        <f>_xll.qlInterestRateIndexValueDate(IndexON,D419)</f>
        <v>43178</v>
      </c>
      <c r="F419" s="52">
        <f>IFERROR(_xll.qlIndexFixing(IndexON,D419,TRUE,_xll.ohTrigger(RecalcTrigger,TriggerON)),NA())</f>
        <v>6.9340289818775602E-3</v>
      </c>
      <c r="H419" s="49">
        <f>_xll.qlCalendarAdvance(IborCalendar,$H418,B419,"f",FALSE)</f>
        <v>43168</v>
      </c>
      <c r="I419" s="49">
        <f>_xll.qlInterestRateIndexValueDate(Index1M,$H419)</f>
        <v>43172</v>
      </c>
      <c r="J419" s="52">
        <f>IFERROR(_xll.qlIndexFixing(Index1M,$H419,TRUE,_xll.ohTrigger(RecalcTrigger,Trigger1M)),NA())</f>
        <v>8.6035999117850537E-3</v>
      </c>
      <c r="K419" s="52">
        <f>IFERROR(_xll.qlIndexFixing(ONIndex1M,I419,TRUE,_xll.ohTrigger(RecalcTrigger,Trigger1M)),NA())</f>
        <v>8.5360653234634043E-3</v>
      </c>
      <c r="L419" s="52">
        <f>IFERROR(_xll.qlIndexFixing(Index3M,H419,TRUE,_xll.ohTrigger(RecalcTrigger,Trigger3M)),NA())</f>
        <v>1.059824533086994E-2</v>
      </c>
      <c r="M419" s="52">
        <f>IFERROR(_xll.qlIndexFixing(ONIndex3M,I419,TRUE,_xll.ohTrigger(RecalcTrigger,Trigger3M)),NA())</f>
        <v>1.0461786657298688E-2</v>
      </c>
      <c r="N419" s="52">
        <f>IFERROR(_xll.qlIndexFixing(Index6M,$H419,TRUE,_xll.ohTrigger(RecalcTrigger,Trigger6M)),NA())</f>
        <v>1.2870253906106088E-2</v>
      </c>
      <c r="O419" s="52">
        <f>IFERROR(_xll.qlIndexFixing(ONIndex6M,I419,TRUE,_xll.ohTrigger(RecalcTrigger,Trigger6M)),NA())</f>
        <v>1.2385539627661757E-2</v>
      </c>
      <c r="P419" s="52">
        <f>IFERROR(_xll.qlIndexFixing(Index1Y,$H419,TRUE,_xll.ohTrigger(RecalcTrigger,Trigger1Y)),NA())</f>
        <v>1.761791608122976E-2</v>
      </c>
      <c r="Q419" s="52">
        <f>IFERROR(_xll.qlIndexFixing(ONIndex1Y,I419,TRUE,_xll.ohTrigger(RecalcTrigger,Trigger1Y)),NA())</f>
        <v>1.4061551430364361E-2</v>
      </c>
    </row>
    <row r="420" spans="2:17" x14ac:dyDescent="0.2">
      <c r="B420" s="46" t="s">
        <v>20</v>
      </c>
      <c r="D420" s="49">
        <f>_xll.qlCalendarAdvance(LocalCalendar,$D419,B420,"f",FALSE)</f>
        <v>43179</v>
      </c>
      <c r="E420" s="49">
        <f>_xll.qlInterestRateIndexValueDate(IndexON,D420)</f>
        <v>43179</v>
      </c>
      <c r="F420" s="52">
        <f>IFERROR(_xll.qlIndexFixing(IndexON,D420,TRUE,_xll.ohTrigger(RecalcTrigger,TriggerON)),NA())</f>
        <v>6.9365807149424086E-3</v>
      </c>
      <c r="H420" s="49">
        <f>_xll.qlCalendarAdvance(IborCalendar,$H419,B420,"f",FALSE)</f>
        <v>43171</v>
      </c>
      <c r="I420" s="49">
        <f>_xll.qlInterestRateIndexValueDate(Index1M,$H420)</f>
        <v>43173</v>
      </c>
      <c r="J420" s="52">
        <f>IFERROR(_xll.qlIndexFixing(Index1M,$H420,TRUE,_xll.ohTrigger(RecalcTrigger,Trigger1M)),NA())</f>
        <v>8.612305995956214E-3</v>
      </c>
      <c r="K420" s="52">
        <f>IFERROR(_xll.qlIndexFixing(ONIndex1M,I420,TRUE,_xll.ohTrigger(RecalcTrigger,Trigger1M)),NA())</f>
        <v>8.5404187267812404E-3</v>
      </c>
      <c r="L420" s="52">
        <f>IFERROR(_xll.qlIndexFixing(Index3M,H420,TRUE,_xll.ohTrigger(RecalcTrigger,Trigger3M)),NA())</f>
        <v>1.0601508069298937E-2</v>
      </c>
      <c r="M420" s="52">
        <f>IFERROR(_xll.qlIndexFixing(ONIndex3M,I420,TRUE,_xll.ohTrigger(RecalcTrigger,Trigger3M)),NA())</f>
        <v>1.0463843560186703E-2</v>
      </c>
      <c r="N420" s="52">
        <f>IFERROR(_xll.qlIndexFixing(Index6M,$H420,TRUE,_xll.ohTrigger(RecalcTrigger,Trigger6M)),NA())</f>
        <v>1.287238950328258E-2</v>
      </c>
      <c r="O420" s="52">
        <f>IFERROR(_xll.qlIndexFixing(ONIndex6M,I420,TRUE,_xll.ohTrigger(RecalcTrigger,Trigger6M)),NA())</f>
        <v>1.2397193776028104E-2</v>
      </c>
      <c r="P420" s="52">
        <f>IFERROR(_xll.qlIndexFixing(Index1Y,$H420,TRUE,_xll.ohTrigger(RecalcTrigger,Trigger1Y)),NA())</f>
        <v>1.761688700531662E-2</v>
      </c>
      <c r="Q420" s="52">
        <f>IFERROR(_xll.qlIndexFixing(ONIndex1Y,I420,TRUE,_xll.ohTrigger(RecalcTrigger,Trigger1Y)),NA())</f>
        <v>1.4109470628413945E-2</v>
      </c>
    </row>
    <row r="421" spans="2:17" x14ac:dyDescent="0.2">
      <c r="B421" s="46" t="s">
        <v>20</v>
      </c>
      <c r="D421" s="49">
        <f>_xll.qlCalendarAdvance(LocalCalendar,$D420,B421,"f",FALSE)</f>
        <v>43180</v>
      </c>
      <c r="E421" s="49">
        <f>_xll.qlInterestRateIndexValueDate(IndexON,D421)</f>
        <v>43180</v>
      </c>
      <c r="F421" s="52">
        <f>IFERROR(_xll.qlIndexFixing(IndexON,D421,TRUE,_xll.ohTrigger(RecalcTrigger,TriggerON)),NA())</f>
        <v>6.9390621236209427E-3</v>
      </c>
      <c r="H421" s="49">
        <f>_xll.qlCalendarAdvance(IborCalendar,$H420,B421,"f",FALSE)</f>
        <v>43172</v>
      </c>
      <c r="I421" s="49">
        <f>_xll.qlInterestRateIndexValueDate(Index1M,$H421)</f>
        <v>43174</v>
      </c>
      <c r="J421" s="52">
        <f>IFERROR(_xll.qlIndexFixing(Index1M,$H421,TRUE,_xll.ohTrigger(RecalcTrigger,Trigger1M)),NA())</f>
        <v>8.614348111615211E-3</v>
      </c>
      <c r="K421" s="52">
        <f>IFERROR(_xll.qlIndexFixing(ONIndex1M,I421,TRUE,_xll.ohTrigger(RecalcTrigger,Trigger1M)),NA())</f>
        <v>8.5447662736637398E-3</v>
      </c>
      <c r="L421" s="52">
        <f>IFERROR(_xll.qlIndexFixing(Index3M,H421,TRUE,_xll.ohTrigger(RecalcTrigger,Trigger3M)),NA())</f>
        <v>1.0604802806124912E-2</v>
      </c>
      <c r="M421" s="52">
        <f>IFERROR(_xll.qlIndexFixing(ONIndex3M,I421,TRUE,_xll.ohTrigger(RecalcTrigger,Trigger3M)),NA())</f>
        <v>1.0465847386491589E-2</v>
      </c>
      <c r="N421" s="52">
        <f>IFERROR(_xll.qlIndexFixing(Index6M,$H421,TRUE,_xll.ohTrigger(RecalcTrigger,Trigger6M)),NA())</f>
        <v>1.2874235306106636E-2</v>
      </c>
      <c r="O421" s="52">
        <f>IFERROR(_xll.qlIndexFixing(ONIndex6M,I421,TRUE,_xll.ohTrigger(RecalcTrigger,Trigger6M)),NA())</f>
        <v>1.2408732417110713E-2</v>
      </c>
      <c r="P421" s="52">
        <f>IFERROR(_xll.qlIndexFixing(Index1Y,$H421,TRUE,_xll.ohTrigger(RecalcTrigger,Trigger1Y)),NA())</f>
        <v>1.7615704350677851E-2</v>
      </c>
      <c r="Q421" s="52">
        <f>IFERROR(_xll.qlIndexFixing(ONIndex1Y,I421,TRUE,_xll.ohTrigger(RecalcTrigger,Trigger1Y)),NA())</f>
        <v>1.4159508258453357E-2</v>
      </c>
    </row>
    <row r="422" spans="2:17" x14ac:dyDescent="0.2">
      <c r="B422" s="46" t="s">
        <v>20</v>
      </c>
      <c r="D422" s="49">
        <f>_xll.qlCalendarAdvance(LocalCalendar,$D421,B422,"f",FALSE)</f>
        <v>43181</v>
      </c>
      <c r="E422" s="49">
        <f>_xll.qlInterestRateIndexValueDate(IndexON,D422)</f>
        <v>43181</v>
      </c>
      <c r="F422" s="52">
        <f>IFERROR(_xll.qlIndexFixing(IndexON,D422,TRUE,_xll.ohTrigger(RecalcTrigger,TriggerON)),NA())</f>
        <v>6.9414732082329067E-3</v>
      </c>
      <c r="H422" s="49">
        <f>_xll.qlCalendarAdvance(IborCalendar,$H421,B422,"f",FALSE)</f>
        <v>43173</v>
      </c>
      <c r="I422" s="49">
        <f>_xll.qlInterestRateIndexValueDate(Index1M,$H422)</f>
        <v>43175</v>
      </c>
      <c r="J422" s="52">
        <f>IFERROR(_xll.qlIndexFixing(Index1M,$H422,TRUE,_xll.ohTrigger(RecalcTrigger,Trigger1M)),NA())</f>
        <v>8.6163881730814199E-3</v>
      </c>
      <c r="K422" s="52">
        <f>IFERROR(_xll.qlIndexFixing(ONIndex1M,I422,TRUE,_xll.ohTrigger(RecalcTrigger,Trigger1M)),NA())</f>
        <v>8.5536450727996538E-3</v>
      </c>
      <c r="L422" s="52">
        <f>IFERROR(_xll.qlIndexFixing(Index3M,H422,TRUE,_xll.ohTrigger(RecalcTrigger,Trigger3M)),NA())</f>
        <v>1.0612386984351995E-2</v>
      </c>
      <c r="M422" s="52">
        <f>IFERROR(_xll.qlIndexFixing(ONIndex3M,I422,TRUE,_xll.ohTrigger(RecalcTrigger,Trigger3M)),NA())</f>
        <v>1.0469982604019989E-2</v>
      </c>
      <c r="N422" s="52">
        <f>IFERROR(_xll.qlIndexFixing(Index6M,$H422,TRUE,_xll.ohTrigger(RecalcTrigger,Trigger6M)),NA())</f>
        <v>1.2876307708336358E-2</v>
      </c>
      <c r="O422" s="52">
        <f>IFERROR(_xll.qlIndexFixing(ONIndex6M,I422,TRUE,_xll.ohTrigger(RecalcTrigger,Trigger6M)),NA())</f>
        <v>1.2431853957846073E-2</v>
      </c>
      <c r="P422" s="52">
        <f>IFERROR(_xll.qlIndexFixing(Index1Y,$H422,TRUE,_xll.ohTrigger(RecalcTrigger,Trigger1Y)),NA())</f>
        <v>1.7594190745073388E-2</v>
      </c>
      <c r="Q422" s="52">
        <f>IFERROR(_xll.qlIndexFixing(ONIndex1Y,I422,TRUE,_xll.ohTrigger(RecalcTrigger,Trigger1Y)),NA())</f>
        <v>1.4267210348632986E-2</v>
      </c>
    </row>
    <row r="423" spans="2:17" x14ac:dyDescent="0.2">
      <c r="B423" s="46" t="s">
        <v>20</v>
      </c>
      <c r="D423" s="49">
        <f>_xll.qlCalendarAdvance(LocalCalendar,$D422,B423,"f",FALSE)</f>
        <v>43182</v>
      </c>
      <c r="E423" s="49">
        <f>_xll.qlInterestRateIndexValueDate(IndexON,D423)</f>
        <v>43182</v>
      </c>
      <c r="F423" s="52">
        <f>IFERROR(_xll.qlIndexFixing(IndexON,D423,TRUE,_xll.ohTrigger(RecalcTrigger,TriggerON)),NA())</f>
        <v>6.9461949854154881E-3</v>
      </c>
      <c r="H423" s="49">
        <f>_xll.qlCalendarAdvance(IborCalendar,$H422,B423,"f",FALSE)</f>
        <v>43174</v>
      </c>
      <c r="I423" s="49">
        <f>_xll.qlInterestRateIndexValueDate(Index1M,$H423)</f>
        <v>43178</v>
      </c>
      <c r="J423" s="52">
        <f>IFERROR(_xll.qlIndexFixing(Index1M,$H423,TRUE,_xll.ohTrigger(RecalcTrigger,Trigger1M)),NA())</f>
        <v>8.6291237004831167E-3</v>
      </c>
      <c r="K423" s="52">
        <f>IFERROR(_xll.qlIndexFixing(ONIndex1M,I423,TRUE,_xll.ohTrigger(RecalcTrigger,Trigger1M)),NA())</f>
        <v>8.5620978946820969E-3</v>
      </c>
      <c r="L423" s="52">
        <f>IFERROR(_xll.qlIndexFixing(Index3M,H423,TRUE,_xll.ohTrigger(RecalcTrigger,Trigger3M)),NA())</f>
        <v>1.0618321556430195E-2</v>
      </c>
      <c r="M423" s="52">
        <f>IFERROR(_xll.qlIndexFixing(ONIndex3M,I423,TRUE,_xll.ohTrigger(RecalcTrigger,Trigger3M)),NA())</f>
        <v>1.0473331926199592E-2</v>
      </c>
      <c r="N423" s="52">
        <f>IFERROR(_xll.qlIndexFixing(Index6M,$H423,TRUE,_xll.ohTrigger(RecalcTrigger,Trigger6M)),NA())</f>
        <v>1.2881940539607017E-2</v>
      </c>
      <c r="O423" s="52">
        <f>IFERROR(_xll.qlIndexFixing(ONIndex6M,I423,TRUE,_xll.ohTrigger(RecalcTrigger,Trigger6M)),NA())</f>
        <v>1.2453731906845178E-2</v>
      </c>
      <c r="P423" s="52">
        <f>IFERROR(_xll.qlIndexFixing(Index1Y,$H423,TRUE,_xll.ohTrigger(RecalcTrigger,Trigger1Y)),NA())</f>
        <v>1.760933160817538E-2</v>
      </c>
      <c r="Q423" s="52">
        <f>IFERROR(_xll.qlIndexFixing(ONIndex1Y,I423,TRUE,_xll.ohTrigger(RecalcTrigger,Trigger1Y)),NA())</f>
        <v>1.4380843116734709E-2</v>
      </c>
    </row>
    <row r="424" spans="2:17" x14ac:dyDescent="0.2">
      <c r="B424" s="46" t="s">
        <v>20</v>
      </c>
      <c r="D424" s="49">
        <f>_xll.qlCalendarAdvance(LocalCalendar,$D423,B424,"f",FALSE)</f>
        <v>43185</v>
      </c>
      <c r="E424" s="49">
        <f>_xll.qlInterestRateIndexValueDate(IndexON,D424)</f>
        <v>43185</v>
      </c>
      <c r="F424" s="52">
        <f>IFERROR(_xll.qlIndexFixing(IndexON,D424,TRUE,_xll.ohTrigger(RecalcTrigger,TriggerON)),NA())</f>
        <v>6.9504143036169808E-3</v>
      </c>
      <c r="H424" s="49">
        <f>_xll.qlCalendarAdvance(IborCalendar,$H423,B424,"f",FALSE)</f>
        <v>43175</v>
      </c>
      <c r="I424" s="49">
        <f>_xll.qlInterestRateIndexValueDate(Index1M,$H424)</f>
        <v>43179</v>
      </c>
      <c r="J424" s="52">
        <f>IFERROR(_xll.qlIndexFixing(Index1M,$H424,TRUE,_xll.ohTrigger(RecalcTrigger,Trigger1M)),NA())</f>
        <v>8.6333571576060406E-3</v>
      </c>
      <c r="K424" s="52">
        <f>IFERROR(_xll.qlIndexFixing(ONIndex1M,I424,TRUE,_xll.ohTrigger(RecalcTrigger,Trigger1M)),NA())</f>
        <v>8.5664161583487441E-3</v>
      </c>
      <c r="L424" s="52">
        <f>IFERROR(_xll.qlIndexFixing(Index3M,H424,TRUE,_xll.ohTrigger(RecalcTrigger,Trigger3M)),NA())</f>
        <v>1.0621791149552568E-2</v>
      </c>
      <c r="M424" s="52">
        <f>IFERROR(_xll.qlIndexFixing(ONIndex3M,I424,TRUE,_xll.ohTrigger(RecalcTrigger,Trigger3M)),NA())</f>
        <v>1.0475085522427818E-2</v>
      </c>
      <c r="N424" s="52">
        <f>IFERROR(_xll.qlIndexFixing(Index6M,$H424,TRUE,_xll.ohTrigger(RecalcTrigger,Trigger6M)),NA())</f>
        <v>1.2883630654653193E-2</v>
      </c>
      <c r="O424" s="52">
        <f>IFERROR(_xll.qlIndexFixing(ONIndex6M,I424,TRUE,_xll.ohTrigger(RecalcTrigger,Trigger6M)),NA())</f>
        <v>1.2464693010549865E-2</v>
      </c>
      <c r="P424" s="52">
        <f>IFERROR(_xll.qlIndexFixing(Index1Y,$H424,TRUE,_xll.ohTrigger(RecalcTrigger,Trigger1Y)),NA())</f>
        <v>1.760730130837488E-2</v>
      </c>
      <c r="Q424" s="52">
        <f>IFERROR(_xll.qlIndexFixing(ONIndex1Y,I424,TRUE,_xll.ohTrigger(RecalcTrigger,Trigger1Y)),NA())</f>
        <v>1.4441472920792009E-2</v>
      </c>
    </row>
    <row r="425" spans="2:17" x14ac:dyDescent="0.2">
      <c r="B425" s="46" t="s">
        <v>20</v>
      </c>
      <c r="D425" s="49">
        <f>_xll.qlCalendarAdvance(LocalCalendar,$D424,B425,"f",FALSE)</f>
        <v>43186</v>
      </c>
      <c r="E425" s="49">
        <f>_xll.qlInterestRateIndexValueDate(IndexON,D425)</f>
        <v>43186</v>
      </c>
      <c r="F425" s="52">
        <f>IFERROR(_xll.qlIndexFixing(IndexON,D425,TRUE,_xll.ohTrigger(RecalcTrigger,TriggerON)),NA())</f>
        <v>6.9524737668569259E-3</v>
      </c>
      <c r="H425" s="49">
        <f>_xll.qlCalendarAdvance(IborCalendar,$H424,B425,"f",FALSE)</f>
        <v>43178</v>
      </c>
      <c r="I425" s="49">
        <f>_xll.qlInterestRateIndexValueDate(Index1M,$H425)</f>
        <v>43180</v>
      </c>
      <c r="J425" s="52">
        <f>IFERROR(_xll.qlIndexFixing(Index1M,$H425,TRUE,_xll.ohTrigger(RecalcTrigger,Trigger1M)),NA())</f>
        <v>8.6419826328205055E-3</v>
      </c>
      <c r="K425" s="52">
        <f>IFERROR(_xll.qlIndexFixing(ONIndex1M,I425,TRUE,_xll.ohTrigger(RecalcTrigger,Trigger1M)),NA())</f>
        <v>8.5707285654201826E-3</v>
      </c>
      <c r="L425" s="52">
        <f>IFERROR(_xll.qlIndexFixing(Index3M,H425,TRUE,_xll.ohTrigger(RecalcTrigger,Trigger3M)),NA())</f>
        <v>1.0625298521680083E-2</v>
      </c>
      <c r="M425" s="52">
        <f>IFERROR(_xll.qlIndexFixing(ONIndex3M,I425,TRUE,_xll.ohTrigger(RecalcTrigger,Trigger3M)),NA())</f>
        <v>1.0476861805468474E-2</v>
      </c>
      <c r="N425" s="52">
        <f>IFERROR(_xll.qlIndexFixing(Index6M,$H425,TRUE,_xll.ohTrigger(RecalcTrigger,Trigger6M)),NA())</f>
        <v>1.2885249171575854E-2</v>
      </c>
      <c r="O425" s="52">
        <f>IFERROR(_xll.qlIndexFixing(ONIndex6M,I425,TRUE,_xll.ohTrigger(RecalcTrigger,Trigger6M)),NA())</f>
        <v>1.2475538606890879E-2</v>
      </c>
      <c r="P425" s="52">
        <f>IFERROR(_xll.qlIndexFixing(Index1Y,$H425,TRUE,_xll.ohTrigger(RecalcTrigger,Trigger1Y)),NA())</f>
        <v>1.7605085530073877E-2</v>
      </c>
      <c r="Q425" s="52">
        <f>IFERROR(_xll.qlIndexFixing(ONIndex1Y,I425,TRUE,_xll.ohTrigger(RecalcTrigger,Trigger1Y)),NA())</f>
        <v>1.4504221162674469E-2</v>
      </c>
    </row>
    <row r="426" spans="2:17" x14ac:dyDescent="0.2">
      <c r="B426" s="46" t="s">
        <v>20</v>
      </c>
      <c r="D426" s="49">
        <f>_xll.qlCalendarAdvance(LocalCalendar,$D425,B426,"f",FALSE)</f>
        <v>43187</v>
      </c>
      <c r="E426" s="49">
        <f>_xll.qlInterestRateIndexValueDate(IndexON,D426)</f>
        <v>43187</v>
      </c>
      <c r="F426" s="52">
        <f>IFERROR(_xll.qlIndexFixing(IndexON,D426,TRUE,_xll.ohTrigger(RecalcTrigger,TriggerON)),NA())</f>
        <v>6.9544629057904928E-3</v>
      </c>
      <c r="H426" s="49">
        <f>_xll.qlCalendarAdvance(IborCalendar,$H425,B426,"f",FALSE)</f>
        <v>43179</v>
      </c>
      <c r="I426" s="49">
        <f>_xll.qlInterestRateIndexValueDate(Index1M,$H426)</f>
        <v>43181</v>
      </c>
      <c r="J426" s="52">
        <f>IFERROR(_xll.qlIndexFixing(Index1M,$H426,TRUE,_xll.ohTrigger(RecalcTrigger,Trigger1M)),NA())</f>
        <v>8.644003529626465E-3</v>
      </c>
      <c r="K426" s="52">
        <f>IFERROR(_xll.qlIndexFixing(ONIndex1M,I426,TRUE,_xll.ohTrigger(RecalcTrigger,Trigger1M)),NA())</f>
        <v>8.5750351158964122E-3</v>
      </c>
      <c r="L426" s="52">
        <f>IFERROR(_xll.qlIndexFixing(Index3M,H426,TRUE,_xll.ohTrigger(RecalcTrigger,Trigger3M)),NA())</f>
        <v>1.0628843650255999E-2</v>
      </c>
      <c r="M426" s="52">
        <f>IFERROR(_xll.qlIndexFixing(ONIndex3M,I426,TRUE,_xll.ohTrigger(RecalcTrigger,Trigger3M)),NA())</f>
        <v>1.0478675927840797E-2</v>
      </c>
      <c r="N426" s="52">
        <f>IFERROR(_xll.qlIndexFixing(Index6M,$H426,TRUE,_xll.ohTrigger(RecalcTrigger,Trigger6M)),NA())</f>
        <v>1.2886289225727363E-2</v>
      </c>
      <c r="O426" s="52">
        <f>IFERROR(_xll.qlIndexFixing(ONIndex6M,I426,TRUE,_xll.ohTrigger(RecalcTrigger,Trigger6M)),NA())</f>
        <v>1.2486268695708347E-2</v>
      </c>
      <c r="P426" s="52">
        <f>IFERROR(_xll.qlIndexFixing(Index1Y,$H426,TRUE,_xll.ohTrigger(RecalcTrigger,Trigger1Y)),NA())</f>
        <v>1.7602678957105791E-2</v>
      </c>
      <c r="Q426" s="52">
        <f>IFERROR(_xll.qlIndexFixing(ONIndex1Y,I426,TRUE,_xll.ohTrigger(RecalcTrigger,Trigger1Y)),NA())</f>
        <v>1.456908784358113E-2</v>
      </c>
    </row>
    <row r="427" spans="2:17" x14ac:dyDescent="0.2">
      <c r="B427" s="46" t="s">
        <v>20</v>
      </c>
      <c r="D427" s="49">
        <f>_xll.qlCalendarAdvance(LocalCalendar,$D426,B427,"f",FALSE)</f>
        <v>43188</v>
      </c>
      <c r="E427" s="49">
        <f>_xll.qlInterestRateIndexValueDate(IndexON,D427)</f>
        <v>43188</v>
      </c>
      <c r="F427" s="52">
        <f>IFERROR(_xll.qlIndexFixing(IndexON,D427,TRUE,_xll.ohTrigger(RecalcTrigger,TriggerON)),NA())</f>
        <v>6.9563817204976175E-3</v>
      </c>
      <c r="H427" s="49">
        <f>_xll.qlCalendarAdvance(IborCalendar,$H426,B427,"f",FALSE)</f>
        <v>43180</v>
      </c>
      <c r="I427" s="49">
        <f>_xll.qlInterestRateIndexValueDate(Index1M,$H427)</f>
        <v>43182</v>
      </c>
      <c r="J427" s="52">
        <f>IFERROR(_xll.qlIndexFixing(Index1M,$H427,TRUE,_xll.ohTrigger(RecalcTrigger,Trigger1M)),NA())</f>
        <v>8.6460223728748471E-3</v>
      </c>
      <c r="K427" s="52">
        <f>IFERROR(_xll.qlIndexFixing(ONIndex1M,I427,TRUE,_xll.ohTrigger(RecalcTrigger,Trigger1M)),NA())</f>
        <v>8.5838333593368787E-3</v>
      </c>
      <c r="L427" s="52">
        <f>IFERROR(_xll.qlIndexFixing(Index3M,H427,TRUE,_xll.ohTrigger(RecalcTrigger,Trigger3M)),NA())</f>
        <v>1.0636938622060397E-2</v>
      </c>
      <c r="M427" s="52">
        <f>IFERROR(_xll.qlIndexFixing(ONIndex3M,I427,TRUE,_xll.ohTrigger(RecalcTrigger,Trigger3M)),NA())</f>
        <v>1.0482735533159371E-2</v>
      </c>
      <c r="N427" s="52">
        <f>IFERROR(_xll.qlIndexFixing(Index6M,$H427,TRUE,_xll.ohTrigger(RecalcTrigger,Trigger6M)),NA())</f>
        <v>1.2888004490287583E-2</v>
      </c>
      <c r="O427" s="52">
        <f>IFERROR(_xll.qlIndexFixing(ONIndex6M,I427,TRUE,_xll.ohTrigger(RecalcTrigger,Trigger6M)),NA())</f>
        <v>1.2507778391146473E-2</v>
      </c>
      <c r="P427" s="52">
        <f>IFERROR(_xll.qlIndexFixing(Index1Y,$H427,TRUE,_xll.ohTrigger(RecalcTrigger,Trigger1Y)),NA())</f>
        <v>1.7579756523390198E-2</v>
      </c>
      <c r="Q427" s="52">
        <f>IFERROR(_xll.qlIndexFixing(ONIndex1Y,I427,TRUE,_xll.ohTrigger(RecalcTrigger,Trigger1Y)),NA())</f>
        <v>1.4706483408453153E-2</v>
      </c>
    </row>
    <row r="428" spans="2:17" x14ac:dyDescent="0.2">
      <c r="B428" s="46" t="s">
        <v>20</v>
      </c>
      <c r="D428" s="49">
        <f>_xll.qlCalendarAdvance(LocalCalendar,$D427,B428,"f",FALSE)</f>
        <v>43189</v>
      </c>
      <c r="E428" s="49">
        <f>_xll.qlInterestRateIndexValueDate(IndexON,D428)</f>
        <v>43189</v>
      </c>
      <c r="F428" s="52">
        <f>IFERROR(_xll.qlIndexFixing(IndexON,D428,TRUE,_xll.ohTrigger(RecalcTrigger,TriggerON)),NA())</f>
        <v>6.9601194959467705E-3</v>
      </c>
      <c r="H428" s="49">
        <f>_xll.qlCalendarAdvance(IborCalendar,$H427,B428,"f",FALSE)</f>
        <v>43181</v>
      </c>
      <c r="I428" s="49">
        <f>_xll.qlInterestRateIndexValueDate(Index1M,$H428)</f>
        <v>43185</v>
      </c>
      <c r="J428" s="52">
        <f>IFERROR(_xll.qlIndexFixing(Index1M,$H428,TRUE,_xll.ohTrigger(RecalcTrigger,Trigger1M)),NA())</f>
        <v>8.6586348538389875E-3</v>
      </c>
      <c r="K428" s="52">
        <f>IFERROR(_xll.qlIndexFixing(ONIndex1M,I428,TRUE,_xll.ohTrigger(RecalcTrigger,Trigger1M)),NA())</f>
        <v>8.5922027514495625E-3</v>
      </c>
      <c r="L428" s="52">
        <f>IFERROR(_xll.qlIndexFixing(Index3M,H428,TRUE,_xll.ohTrigger(RecalcTrigger,Trigger3M)),NA())</f>
        <v>1.0643381072469848E-2</v>
      </c>
      <c r="M428" s="52">
        <f>IFERROR(_xll.qlIndexFixing(ONIndex3M,I428,TRUE,_xll.ohTrigger(RecalcTrigger,Trigger3M)),NA())</f>
        <v>1.0486310812165556E-2</v>
      </c>
      <c r="N428" s="52">
        <f>IFERROR(_xll.qlIndexFixing(Index6M,$H428,TRUE,_xll.ohTrigger(RecalcTrigger,Trigger6M)),NA())</f>
        <v>1.2892294274670237E-2</v>
      </c>
      <c r="O428" s="52">
        <f>IFERROR(_xll.qlIndexFixing(ONIndex6M,I428,TRUE,_xll.ohTrigger(RecalcTrigger,Trigger6M)),NA())</f>
        <v>1.2528033975822694E-2</v>
      </c>
      <c r="P428" s="52">
        <f>IFERROR(_xll.qlIndexFixing(Index1Y,$H428,TRUE,_xll.ohTrigger(RecalcTrigger,Trigger1Y)),NA())</f>
        <v>1.759103840096728E-2</v>
      </c>
      <c r="Q428" s="52">
        <f>IFERROR(_xll.qlIndexFixing(ONIndex1Y,I428,TRUE,_xll.ohTrigger(RecalcTrigger,Trigger1Y)),NA())</f>
        <v>1.4849738980151628E-2</v>
      </c>
    </row>
    <row r="429" spans="2:17" x14ac:dyDescent="0.2">
      <c r="B429" s="46" t="s">
        <v>20</v>
      </c>
      <c r="D429" s="49">
        <f>_xll.qlCalendarAdvance(LocalCalendar,$D428,B429,"f",FALSE)</f>
        <v>43192</v>
      </c>
      <c r="E429" s="49">
        <f>_xll.qlInterestRateIndexValueDate(IndexON,D429)</f>
        <v>43192</v>
      </c>
      <c r="F429" s="52">
        <f>IFERROR(_xll.qlIndexFixing(IndexON,D429,TRUE,_xll.ohTrigger(RecalcTrigger,TriggerON)),NA())</f>
        <v>6.9633537365820786E-3</v>
      </c>
      <c r="H429" s="49">
        <f>_xll.qlCalendarAdvance(IborCalendar,$H428,B429,"f",FALSE)</f>
        <v>43182</v>
      </c>
      <c r="I429" s="49">
        <f>_xll.qlInterestRateIndexValueDate(Index1M,$H429)</f>
        <v>43186</v>
      </c>
      <c r="J429" s="52">
        <f>IFERROR(_xll.qlIndexFixing(Index1M,$H429,TRUE,_xll.ohTrigger(RecalcTrigger,Trigger1M)),NA())</f>
        <v>8.6628272953941949E-3</v>
      </c>
      <c r="K429" s="52">
        <f>IFERROR(_xll.qlIndexFixing(ONIndex1M,I429,TRUE,_xll.ohTrigger(RecalcTrigger,Trigger1M)),NA())</f>
        <v>8.5964800188698121E-3</v>
      </c>
      <c r="L429" s="52">
        <f>IFERROR(_xll.qlIndexFixing(Index3M,H429,TRUE,_xll.ohTrigger(RecalcTrigger,Trigger3M)),NA())</f>
        <v>1.0647099021320376E-2</v>
      </c>
      <c r="M429" s="52">
        <f>IFERROR(_xll.qlIndexFixing(ONIndex3M,I429,TRUE,_xll.ohTrigger(RecalcTrigger,Trigger3M)),NA())</f>
        <v>1.0488314131835708E-2</v>
      </c>
      <c r="N429" s="52">
        <f>IFERROR(_xll.qlIndexFixing(Index6M,$H429,TRUE,_xll.ohTrigger(RecalcTrigger,Trigger6M)),NA())</f>
        <v>1.2893499097186338E-2</v>
      </c>
      <c r="O429" s="52">
        <f>IFERROR(_xll.qlIndexFixing(ONIndex6M,I429,TRUE,_xll.ohTrigger(RecalcTrigger,Trigger6M)),NA())</f>
        <v>1.2538186527022432E-2</v>
      </c>
      <c r="P429" s="52">
        <f>IFERROR(_xll.qlIndexFixing(Index1Y,$H429,TRUE,_xll.ohTrigger(RecalcTrigger,Trigger1Y)),NA())</f>
        <v>1.7587598118049778E-2</v>
      </c>
      <c r="Q429" s="52">
        <f>IFERROR(_xll.qlIndexFixing(ONIndex1Y,I429,TRUE,_xll.ohTrigger(RecalcTrigger,Trigger1Y)),NA())</f>
        <v>1.4925197873845164E-2</v>
      </c>
    </row>
    <row r="430" spans="2:17" x14ac:dyDescent="0.2">
      <c r="B430" s="46" t="s">
        <v>20</v>
      </c>
      <c r="D430" s="49">
        <f>_xll.qlCalendarAdvance(LocalCalendar,$D429,B430,"f",FALSE)</f>
        <v>43193</v>
      </c>
      <c r="E430" s="49">
        <f>_xll.qlInterestRateIndexValueDate(IndexON,D430)</f>
        <v>43193</v>
      </c>
      <c r="F430" s="52">
        <f>IFERROR(_xll.qlIndexFixing(IndexON,D430,TRUE,_xll.ohTrigger(RecalcTrigger,TriggerON)),NA())</f>
        <v>6.9649209299171844E-3</v>
      </c>
      <c r="H430" s="49">
        <f>_xll.qlCalendarAdvance(IborCalendar,$H429,B430,"f",FALSE)</f>
        <v>43185</v>
      </c>
      <c r="I430" s="49">
        <f>_xll.qlInterestRateIndexValueDate(Index1M,$H430)</f>
        <v>43187</v>
      </c>
      <c r="J430" s="52">
        <f>IFERROR(_xll.qlIndexFixing(Index1M,$H430,TRUE,_xll.ohTrigger(RecalcTrigger,Trigger1M)),NA())</f>
        <v>8.6713721520847997E-3</v>
      </c>
      <c r="K430" s="52">
        <f>IFERROR(_xll.qlIndexFixing(ONIndex1M,I430,TRUE,_xll.ohTrigger(RecalcTrigger,Trigger1M)),NA())</f>
        <v>8.6007514295349807E-3</v>
      </c>
      <c r="L430" s="52">
        <f>IFERROR(_xll.qlIndexFixing(Index3M,H430,TRUE,_xll.ohTrigger(RecalcTrigger,Trigger3M)),NA())</f>
        <v>1.0650848154005551E-2</v>
      </c>
      <c r="M430" s="52">
        <f>IFERROR(_xll.qlIndexFixing(ONIndex3M,I430,TRUE,_xll.ohTrigger(RecalcTrigger,Trigger3M)),NA())</f>
        <v>1.0490355290917464E-2</v>
      </c>
      <c r="N430" s="52">
        <f>IFERROR(_xll.qlIndexFixing(Index6M,$H430,TRUE,_xll.ohTrigger(RecalcTrigger,Trigger6M)),NA())</f>
        <v>1.2894637619777325E-2</v>
      </c>
      <c r="O430" s="52">
        <f>IFERROR(_xll.qlIndexFixing(ONIndex6M,I430,TRUE,_xll.ohTrigger(RecalcTrigger,Trigger6M)),NA())</f>
        <v>1.2548223570698624E-2</v>
      </c>
      <c r="P430" s="52">
        <f>IFERROR(_xll.qlIndexFixing(Index1Y,$H430,TRUE,_xll.ohTrigger(RecalcTrigger,Trigger1Y)),NA())</f>
        <v>1.7583935147146745E-2</v>
      </c>
      <c r="Q430" s="52">
        <f>IFERROR(_xll.qlIndexFixing(ONIndex1Y,I430,TRUE,_xll.ohTrigger(RecalcTrigger,Trigger1Y)),NA())</f>
        <v>1.5002775213837083E-2</v>
      </c>
    </row>
    <row r="431" spans="2:17" x14ac:dyDescent="0.2">
      <c r="B431" s="46" t="s">
        <v>20</v>
      </c>
      <c r="D431" s="49">
        <f>_xll.qlCalendarAdvance(LocalCalendar,$D430,B431,"f",FALSE)</f>
        <v>43194</v>
      </c>
      <c r="E431" s="49">
        <f>_xll.qlInterestRateIndexValueDate(IndexON,D431)</f>
        <v>43194</v>
      </c>
      <c r="F431" s="52">
        <f>IFERROR(_xll.qlIndexFixing(IndexON,D431,TRUE,_xll.ohTrigger(RecalcTrigger,TriggerON)),NA())</f>
        <v>6.966417799025848E-3</v>
      </c>
      <c r="H431" s="49">
        <f>_xll.qlCalendarAdvance(IborCalendar,$H430,B431,"f",FALSE)</f>
        <v>43186</v>
      </c>
      <c r="I431" s="49">
        <f>_xll.qlInterestRateIndexValueDate(Index1M,$H431)</f>
        <v>43188</v>
      </c>
      <c r="J431" s="52">
        <f>IFERROR(_xll.qlIndexFixing(Index1M,$H431,TRUE,_xll.ohTrigger(RecalcTrigger,Trigger1M)),NA())</f>
        <v>8.6733718343445787E-3</v>
      </c>
      <c r="K431" s="52">
        <f>IFERROR(_xll.qlIndexFixing(ONIndex1M,I431,TRUE,_xll.ohTrigger(RecalcTrigger,Trigger1M)),NA())</f>
        <v>8.6139368574205122E-3</v>
      </c>
      <c r="L431" s="52">
        <f>IFERROR(_xll.qlIndexFixing(Index3M,H431,TRUE,_xll.ohTrigger(RecalcTrigger,Trigger3M)),NA())</f>
        <v>1.0654627343777978E-2</v>
      </c>
      <c r="M431" s="52">
        <f>IFERROR(_xll.qlIndexFixing(ONIndex3M,I431,TRUE,_xll.ohTrigger(RecalcTrigger,Trigger3M)),NA())</f>
        <v>1.0497355782543849E-2</v>
      </c>
      <c r="N431" s="52">
        <f>IFERROR(_xll.qlIndexFixing(Index6M,$H431,TRUE,_xll.ohTrigger(RecalcTrigger,Trigger6M)),NA())</f>
        <v>1.2896081084643827E-2</v>
      </c>
      <c r="O431" s="52">
        <f>IFERROR(_xll.qlIndexFixing(ONIndex6M,I431,TRUE,_xll.ohTrigger(RecalcTrigger,Trigger6M)),NA())</f>
        <v>1.2578405035625906E-2</v>
      </c>
      <c r="P431" s="52">
        <f>IFERROR(_xll.qlIndexFixing(Index1Y,$H431,TRUE,_xll.ohTrigger(RecalcTrigger,Trigger1Y)),NA())</f>
        <v>1.7580044173421169E-2</v>
      </c>
      <c r="Q431" s="52">
        <f>IFERROR(_xll.qlIndexFixing(ONIndex1Y,I431,TRUE,_xll.ohTrigger(RecalcTrigger,Trigger1Y)),NA())</f>
        <v>1.5251628483875734E-2</v>
      </c>
    </row>
    <row r="432" spans="2:17" x14ac:dyDescent="0.2">
      <c r="B432" s="46" t="s">
        <v>20</v>
      </c>
      <c r="D432" s="49">
        <f>_xll.qlCalendarAdvance(LocalCalendar,$D431,B432,"f",FALSE)</f>
        <v>43195</v>
      </c>
      <c r="E432" s="49">
        <f>_xll.qlInterestRateIndexValueDate(IndexON,D432)</f>
        <v>43195</v>
      </c>
      <c r="F432" s="52">
        <f>IFERROR(_xll.qlIndexFixing(IndexON,D432,TRUE,_xll.ohTrigger(RecalcTrigger,TriggerON)),NA())</f>
        <v>6.9678443438281334E-3</v>
      </c>
      <c r="H432" s="49">
        <f>_xll.qlCalendarAdvance(IborCalendar,$H431,B432,"f",FALSE)</f>
        <v>43187</v>
      </c>
      <c r="I432" s="49">
        <f>_xll.qlInterestRateIndexValueDate(Index1M,$H432)</f>
        <v>43193</v>
      </c>
      <c r="J432" s="52">
        <f>IFERROR(_xll.qlIndexFixing(Index1M,$H432,TRUE,_xll.ohTrigger(RecalcTrigger,Trigger1M)),NA())</f>
        <v>8.6898453837704892E-3</v>
      </c>
      <c r="K432" s="52">
        <f>IFERROR(_xll.qlIndexFixing(ONIndex1M,I432,TRUE,_xll.ohTrigger(RecalcTrigger,Trigger1M)),NA())</f>
        <v>8.6262569047867999E-3</v>
      </c>
      <c r="L432" s="52">
        <f>IFERROR(_xll.qlIndexFixing(Index3M,H432,TRUE,_xll.ohTrigger(RecalcTrigger,Trigger3M)),NA())</f>
        <v>1.0671566823238648E-2</v>
      </c>
      <c r="M432" s="52">
        <f>IFERROR(_xll.qlIndexFixing(ONIndex3M,I432,TRUE,_xll.ohTrigger(RecalcTrigger,Trigger3M)),NA())</f>
        <v>1.0503396874330662E-2</v>
      </c>
      <c r="N432" s="52">
        <f>IFERROR(_xll.qlIndexFixing(Index6M,$H432,TRUE,_xll.ohTrigger(RecalcTrigger,Trigger6M)),NA())</f>
        <v>1.2900564847882117E-2</v>
      </c>
      <c r="O432" s="52">
        <f>IFERROR(_xll.qlIndexFixing(ONIndex6M,I432,TRUE,_xll.ohTrigger(RecalcTrigger,Trigger6M)),NA())</f>
        <v>1.2606020173642207E-2</v>
      </c>
      <c r="P432" s="52">
        <f>IFERROR(_xll.qlIndexFixing(Index1Y,$H432,TRUE,_xll.ohTrigger(RecalcTrigger,Trigger1Y)),NA())</f>
        <v>1.755698326031899E-2</v>
      </c>
      <c r="Q432" s="52">
        <f>IFERROR(_xll.qlIndexFixing(ONIndex1Y,I432,TRUE,_xll.ohTrigger(RecalcTrigger,Trigger1Y)),NA())</f>
        <v>1.551272670774928E-2</v>
      </c>
    </row>
    <row r="433" spans="2:17" x14ac:dyDescent="0.2">
      <c r="B433" s="46" t="s">
        <v>20</v>
      </c>
      <c r="D433" s="49">
        <f>_xll.qlCalendarAdvance(LocalCalendar,$D432,B433,"f",FALSE)</f>
        <v>43196</v>
      </c>
      <c r="E433" s="49">
        <f>_xll.qlInterestRateIndexValueDate(IndexON,D433)</f>
        <v>43196</v>
      </c>
      <c r="F433" s="52">
        <f>IFERROR(_xll.qlIndexFixing(IndexON,D433,TRUE,_xll.ohTrigger(RecalcTrigger,TriggerON)),NA())</f>
        <v>6.9705979849832289E-3</v>
      </c>
      <c r="H433" s="49">
        <f>_xll.qlCalendarAdvance(IborCalendar,$H432,B433,"f",FALSE)</f>
        <v>43188</v>
      </c>
      <c r="I433" s="49">
        <f>_xll.qlInterestRateIndexValueDate(Index1M,$H433)</f>
        <v>43194</v>
      </c>
      <c r="J433" s="52">
        <f>IFERROR(_xll.qlIndexFixing(Index1M,$H433,TRUE,_xll.ohTrigger(RecalcTrigger,Trigger1M)),NA())</f>
        <v>8.6939937796133293E-3</v>
      </c>
      <c r="K433" s="52">
        <f>IFERROR(_xll.qlIndexFixing(ONIndex1M,I433,TRUE,_xll.ohTrigger(RecalcTrigger,Trigger1M)),NA())</f>
        <v>8.6304873191256348E-3</v>
      </c>
      <c r="L433" s="52">
        <f>IFERROR(_xll.qlIndexFixing(Index3M,H433,TRUE,_xll.ohTrigger(RecalcTrigger,Trigger3M)),NA())</f>
        <v>1.0677870582861839E-2</v>
      </c>
      <c r="M433" s="52">
        <f>IFERROR(_xll.qlIndexFixing(ONIndex3M,I433,TRUE,_xll.ohTrigger(RecalcTrigger,Trigger3M)),NA())</f>
        <v>1.0505702909693326E-2</v>
      </c>
      <c r="N433" s="52">
        <f>IFERROR(_xll.qlIndexFixing(Index6M,$H433,TRUE,_xll.ohTrigger(RecalcTrigger,Trigger6M)),NA())</f>
        <v>1.2901274181309522E-2</v>
      </c>
      <c r="O433" s="52">
        <f>IFERROR(_xll.qlIndexFixing(ONIndex6M,I433,TRUE,_xll.ohTrigger(RecalcTrigger,Trigger6M)),NA())</f>
        <v>1.2615248664094025E-2</v>
      </c>
      <c r="P433" s="52">
        <f>IFERROR(_xll.qlIndexFixing(Index1Y,$H433,TRUE,_xll.ohTrigger(RecalcTrigger,Trigger1Y)),NA())</f>
        <v>1.7551612672128493E-2</v>
      </c>
      <c r="Q433" s="52">
        <f>IFERROR(_xll.qlIndexFixing(ONIndex1Y,I433,TRUE,_xll.ohTrigger(RecalcTrigger,Trigger1Y)),NA())</f>
        <v>1.5605133212996947E-2</v>
      </c>
    </row>
    <row r="434" spans="2:17" x14ac:dyDescent="0.2">
      <c r="B434" s="46" t="s">
        <v>20</v>
      </c>
      <c r="D434" s="49">
        <f>_xll.qlCalendarAdvance(LocalCalendar,$D433,B434,"f",FALSE)</f>
        <v>43199</v>
      </c>
      <c r="E434" s="49">
        <f>_xll.qlInterestRateIndexValueDate(IndexON,D434)</f>
        <v>43199</v>
      </c>
      <c r="F434" s="52">
        <f>IFERROR(_xll.qlIndexFixing(IndexON,D434,TRUE,_xll.ohTrigger(RecalcTrigger,TriggerON)),NA())</f>
        <v>6.9728472803731734E-3</v>
      </c>
      <c r="H434" s="49">
        <f>_xll.qlCalendarAdvance(IborCalendar,$H433,B434,"f",FALSE)</f>
        <v>43193</v>
      </c>
      <c r="I434" s="49">
        <f>_xll.qlInterestRateIndexValueDate(Index1M,$H434)</f>
        <v>43195</v>
      </c>
      <c r="J434" s="52">
        <f>IFERROR(_xll.qlIndexFixing(Index1M,$H434,TRUE,_xll.ohTrigger(RecalcTrigger,Trigger1M)),NA())</f>
        <v>8.7046085985573937E-3</v>
      </c>
      <c r="K434" s="52">
        <f>IFERROR(_xll.qlIndexFixing(ONIndex1M,I434,TRUE,_xll.ohTrigger(RecalcTrigger,Trigger1M)),NA())</f>
        <v>8.634711876869261E-3</v>
      </c>
      <c r="L434" s="52">
        <f>IFERROR(_xll.qlIndexFixing(Index3M,H434,TRUE,_xll.ohTrigger(RecalcTrigger,Trigger3M)),NA())</f>
        <v>1.0679450882152941E-2</v>
      </c>
      <c r="M434" s="52">
        <f>IFERROR(_xll.qlIndexFixing(ONIndex3M,I434,TRUE,_xll.ohTrigger(RecalcTrigger,Trigger3M)),NA())</f>
        <v>1.0508046784467595E-2</v>
      </c>
      <c r="N434" s="52">
        <f>IFERROR(_xll.qlIndexFixing(Index6M,$H434,TRUE,_xll.ohTrigger(RecalcTrigger,Trigger6M)),NA())</f>
        <v>1.2901922817506517E-2</v>
      </c>
      <c r="O434" s="52">
        <f>IFERROR(_xll.qlIndexFixing(ONIndex6M,I434,TRUE,_xll.ohTrigger(RecalcTrigger,Trigger6M)),NA())</f>
        <v>1.2624361647102234E-2</v>
      </c>
      <c r="P434" s="52">
        <f>IFERROR(_xll.qlIndexFixing(Index1Y,$H434,TRUE,_xll.ohTrigger(RecalcTrigger,Trigger1Y)),NA())</f>
        <v>1.7545976884549629E-2</v>
      </c>
      <c r="Q434" s="52">
        <f>IFERROR(_xll.qlIndexFixing(ONIndex1Y,I434,TRUE,_xll.ohTrigger(RecalcTrigger,Trigger1Y)),NA())</f>
        <v>1.5699658176693276E-2</v>
      </c>
    </row>
    <row r="435" spans="2:17" x14ac:dyDescent="0.2">
      <c r="B435" s="46" t="s">
        <v>20</v>
      </c>
      <c r="D435" s="49">
        <f>_xll.qlCalendarAdvance(LocalCalendar,$D434,B435,"f",FALSE)</f>
        <v>43200</v>
      </c>
      <c r="E435" s="49">
        <f>_xll.qlInterestRateIndexValueDate(IndexON,D435)</f>
        <v>43200</v>
      </c>
      <c r="F435" s="52">
        <f>IFERROR(_xll.qlIndexFixing(IndexON,D435,TRUE,_xll.ohTrigger(RecalcTrigger,TriggerON)),NA())</f>
        <v>6.9739222038034399E-3</v>
      </c>
      <c r="H435" s="49">
        <f>_xll.qlCalendarAdvance(IborCalendar,$H434,B435,"f",FALSE)</f>
        <v>43194</v>
      </c>
      <c r="I435" s="49">
        <f>_xll.qlInterestRateIndexValueDate(Index1M,$H435)</f>
        <v>43196</v>
      </c>
      <c r="J435" s="52">
        <f>IFERROR(_xll.qlIndexFixing(Index1M,$H435,TRUE,_xll.ohTrigger(RecalcTrigger,Trigger1M)),NA())</f>
        <v>8.7065840409869533E-3</v>
      </c>
      <c r="K435" s="52">
        <f>IFERROR(_xll.qlIndexFixing(ONIndex1M,I435,TRUE,_xll.ohTrigger(RecalcTrigger,Trigger1M)),NA())</f>
        <v>8.6433489826998056E-3</v>
      </c>
      <c r="L435" s="52">
        <f>IFERROR(_xll.qlIndexFixing(Index3M,H435,TRUE,_xll.ohTrigger(RecalcTrigger,Trigger3M)),NA())</f>
        <v>1.0683426474772885E-2</v>
      </c>
      <c r="M435" s="52">
        <f>IFERROR(_xll.qlIndexFixing(ONIndex3M,I435,TRUE,_xll.ohTrigger(RecalcTrigger,Trigger3M)),NA())</f>
        <v>1.0513167669250478E-2</v>
      </c>
      <c r="N435" s="52">
        <f>IFERROR(_xll.qlIndexFixing(Index6M,$H435,TRUE,_xll.ohTrigger(RecalcTrigger,Trigger6M)),NA())</f>
        <v>1.2901049004183148E-2</v>
      </c>
      <c r="O435" s="52">
        <f>IFERROR(_xll.qlIndexFixing(ONIndex6M,I435,TRUE,_xll.ohTrigger(RecalcTrigger,Trigger6M)),NA())</f>
        <v>1.2642646551679348E-2</v>
      </c>
      <c r="P435" s="52">
        <f>IFERROR(_xll.qlIndexFixing(Index1Y,$H435,TRUE,_xll.ohTrigger(RecalcTrigger,Trigger1Y)),NA())</f>
        <v>1.7519796883518408E-2</v>
      </c>
      <c r="Q435" s="52">
        <f>IFERROR(_xll.qlIndexFixing(ONIndex1Y,I435,TRUE,_xll.ohTrigger(RecalcTrigger,Trigger1Y)),NA())</f>
        <v>1.5896471517944377E-2</v>
      </c>
    </row>
    <row r="436" spans="2:17" x14ac:dyDescent="0.2">
      <c r="B436" s="46" t="s">
        <v>20</v>
      </c>
      <c r="D436" s="49">
        <f>_xll.qlCalendarAdvance(LocalCalendar,$D435,B436,"f",FALSE)</f>
        <v>43201</v>
      </c>
      <c r="E436" s="49">
        <f>_xll.qlInterestRateIndexValueDate(IndexON,D436)</f>
        <v>43201</v>
      </c>
      <c r="F436" s="52">
        <f>IFERROR(_xll.qlIndexFixing(IndexON,D436,TRUE,_xll.ohTrigger(RecalcTrigger,TriggerON)),NA())</f>
        <v>6.9749268030072642E-3</v>
      </c>
      <c r="H436" s="49">
        <f>_xll.qlCalendarAdvance(IborCalendar,$H435,B436,"f",FALSE)</f>
        <v>43195</v>
      </c>
      <c r="I436" s="49">
        <f>_xll.qlInterestRateIndexValueDate(Index1M,$H436)</f>
        <v>43199</v>
      </c>
      <c r="J436" s="52">
        <f>IFERROR(_xll.qlIndexFixing(Index1M,$H436,TRUE,_xll.ohTrigger(RecalcTrigger,Trigger1M)),NA())</f>
        <v>8.7146478685191653E-3</v>
      </c>
      <c r="K436" s="52">
        <f>IFERROR(_xll.qlIndexFixing(ONIndex1M,I436,TRUE,_xll.ohTrigger(RecalcTrigger,Trigger1M)),NA())</f>
        <v>8.6515515414919975E-3</v>
      </c>
      <c r="L436" s="52">
        <f>IFERROR(_xll.qlIndexFixing(Index3M,H436,TRUE,_xll.ohTrigger(RecalcTrigger,Trigger3M)),NA())</f>
        <v>1.0695473835707672E-2</v>
      </c>
      <c r="M436" s="52">
        <f>IFERROR(_xll.qlIndexFixing(ONIndex3M,I436,TRUE,_xll.ohTrigger(RecalcTrigger,Trigger3M)),NA())</f>
        <v>1.0517800678240263E-2</v>
      </c>
      <c r="N436" s="52">
        <f>IFERROR(_xll.qlIndexFixing(Index6M,$H436,TRUE,_xll.ohTrigger(RecalcTrigger,Trigger6M)),NA())</f>
        <v>1.2903925611873153E-2</v>
      </c>
      <c r="O436" s="52">
        <f>IFERROR(_xll.qlIndexFixing(ONIndex6M,I436,TRUE,_xll.ohTrigger(RecalcTrigger,Trigger6M)),NA())</f>
        <v>1.2659658502300886E-2</v>
      </c>
      <c r="P436" s="52">
        <f>IFERROR(_xll.qlIndexFixing(Index1Y,$H436,TRUE,_xll.ohTrigger(RecalcTrigger,Trigger1Y)),NA())</f>
        <v>1.7520675493626205E-2</v>
      </c>
      <c r="Q436" s="52">
        <f>IFERROR(_xll.qlIndexFixing(ONIndex1Y,I436,TRUE,_xll.ohTrigger(RecalcTrigger,Trigger1Y)),NA())</f>
        <v>1.60989426493785E-2</v>
      </c>
    </row>
    <row r="437" spans="2:17" x14ac:dyDescent="0.2">
      <c r="B437" s="46" t="s">
        <v>20</v>
      </c>
      <c r="D437" s="49">
        <f>_xll.qlCalendarAdvance(LocalCalendar,$D436,B437,"f",FALSE)</f>
        <v>43202</v>
      </c>
      <c r="E437" s="49">
        <f>_xll.qlInterestRateIndexValueDate(IndexON,D437)</f>
        <v>43202</v>
      </c>
      <c r="F437" s="52">
        <f>IFERROR(_xll.qlIndexFixing(IndexON,D437,TRUE,_xll.ohTrigger(RecalcTrigger,TriggerON)),NA())</f>
        <v>6.9758610779047103E-3</v>
      </c>
      <c r="H437" s="49">
        <f>_xll.qlCalendarAdvance(IborCalendar,$H436,B437,"f",FALSE)</f>
        <v>43196</v>
      </c>
      <c r="I437" s="49">
        <f>_xll.qlInterestRateIndexValueDate(Index1M,$H437)</f>
        <v>43200</v>
      </c>
      <c r="J437" s="52">
        <f>IFERROR(_xll.qlIndexFixing(Index1M,$H437,TRUE,_xll.ohTrigger(RecalcTrigger,Trigger1M)),NA())</f>
        <v>8.718761108196027E-3</v>
      </c>
      <c r="K437" s="52">
        <f>IFERROR(_xll.qlIndexFixing(ONIndex1M,I437,TRUE,_xll.ohTrigger(RecalcTrigger,Trigger1M)),NA())</f>
        <v>8.6557468160997075E-3</v>
      </c>
      <c r="L437" s="52">
        <f>IFERROR(_xll.qlIndexFixing(Index3M,H437,TRUE,_xll.ohTrigger(RecalcTrigger,Trigger3M)),NA())</f>
        <v>1.0699526019916071E-2</v>
      </c>
      <c r="M437" s="52">
        <f>IFERROR(_xll.qlIndexFixing(ONIndex3M,I437,TRUE,_xll.ohTrigger(RecalcTrigger,Trigger3M)),NA())</f>
        <v>1.0520333750312361E-2</v>
      </c>
      <c r="N437" s="52">
        <f>IFERROR(_xll.qlIndexFixing(Index6M,$H437,TRUE,_xll.ohTrigger(RecalcTrigger,Trigger6M)),NA())</f>
        <v>1.2904282178382805E-2</v>
      </c>
      <c r="O437" s="52">
        <f>IFERROR(_xll.qlIndexFixing(ONIndex6M,I437,TRUE,_xll.ohTrigger(RecalcTrigger,Trigger6M)),NA())</f>
        <v>1.266819394697194E-2</v>
      </c>
      <c r="P437" s="52">
        <f>IFERROR(_xll.qlIndexFixing(Index1Y,$H437,TRUE,_xll.ohTrigger(RecalcTrigger,Trigger1Y)),NA())</f>
        <v>1.75136340271995E-2</v>
      </c>
      <c r="Q437" s="52">
        <f>IFERROR(_xll.qlIndexFixing(ONIndex1Y,I437,TRUE,_xll.ohTrigger(RecalcTrigger,Trigger1Y)),NA())</f>
        <v>1.6204059930817749E-2</v>
      </c>
    </row>
    <row r="438" spans="2:17" x14ac:dyDescent="0.2">
      <c r="B438" s="46" t="s">
        <v>20</v>
      </c>
      <c r="D438" s="49">
        <f>_xll.qlCalendarAdvance(LocalCalendar,$D437,B438,"f",FALSE)</f>
        <v>43203</v>
      </c>
      <c r="E438" s="49">
        <f>_xll.qlInterestRateIndexValueDate(IndexON,D438)</f>
        <v>43203</v>
      </c>
      <c r="F438" s="52">
        <f>IFERROR(_xll.qlIndexFixing(IndexON,D438,TRUE,_xll.ohTrigger(RecalcTrigger,TriggerON)),NA())</f>
        <v>6.9776304516455667E-3</v>
      </c>
      <c r="H438" s="49">
        <f>_xll.qlCalendarAdvance(IborCalendar,$H437,B438,"f",FALSE)</f>
        <v>43199</v>
      </c>
      <c r="I438" s="49">
        <f>_xll.qlInterestRateIndexValueDate(Index1M,$H438)</f>
        <v>43201</v>
      </c>
      <c r="J438" s="52">
        <f>IFERROR(_xll.qlIndexFixing(Index1M,$H438,TRUE,_xll.ohTrigger(RecalcTrigger,Trigger1M)),NA())</f>
        <v>8.7228684884905761E-3</v>
      </c>
      <c r="K438" s="52">
        <f>IFERROR(_xll.qlIndexFixing(ONIndex1M,I438,TRUE,_xll.ohTrigger(RecalcTrigger,Trigger1M)),NA())</f>
        <v>8.6599362341122088E-3</v>
      </c>
      <c r="L438" s="52">
        <f>IFERROR(_xll.qlIndexFixing(Index3M,H438,TRUE,_xll.ohTrigger(RecalcTrigger,Trigger3M)),NA())</f>
        <v>1.0703594504164471E-2</v>
      </c>
      <c r="M438" s="52">
        <f>IFERROR(_xll.qlIndexFixing(ONIndex3M,I438,TRUE,_xll.ohTrigger(RecalcTrigger,Trigger3M)),NA())</f>
        <v>1.0522904661875998E-2</v>
      </c>
      <c r="N438" s="52">
        <f>IFERROR(_xll.qlIndexFixing(Index6M,$H438,TRUE,_xll.ohTrigger(RecalcTrigger,Trigger6M)),NA())</f>
        <v>1.2904582614289339E-2</v>
      </c>
      <c r="O438" s="52">
        <f>IFERROR(_xll.qlIndexFixing(ONIndex6M,I438,TRUE,_xll.ohTrigger(RecalcTrigger,Trigger6M)),NA())</f>
        <v>1.2676613883959575E-2</v>
      </c>
      <c r="P438" s="52">
        <f>IFERROR(_xll.qlIndexFixing(Index1Y,$H438,TRUE,_xll.ohTrigger(RecalcTrigger,Trigger1Y)),NA())</f>
        <v>1.7506295491215018E-2</v>
      </c>
      <c r="Q438" s="52">
        <f>IFERROR(_xll.qlIndexFixing(ONIndex1Y,I438,TRUE,_xll.ohTrigger(RecalcTrigger,Trigger1Y)),NA())</f>
        <v>1.6311295681257221E-2</v>
      </c>
    </row>
    <row r="439" spans="2:17" x14ac:dyDescent="0.2">
      <c r="B439" s="46" t="s">
        <v>20</v>
      </c>
      <c r="D439" s="49">
        <f>_xll.qlCalendarAdvance(LocalCalendar,$D438,B439,"f",FALSE)</f>
        <v>43206</v>
      </c>
      <c r="E439" s="49">
        <f>_xll.qlInterestRateIndexValueDate(IndexON,D439)</f>
        <v>43206</v>
      </c>
      <c r="F439" s="52">
        <f>IFERROR(_xll.qlIndexFixing(IndexON,D439,TRUE,_xll.ohTrigger(RecalcTrigger,TriggerON)),NA())</f>
        <v>6.978894934750457E-3</v>
      </c>
      <c r="H439" s="49">
        <f>_xll.qlCalendarAdvance(IborCalendar,$H438,B439,"f",FALSE)</f>
        <v>43200</v>
      </c>
      <c r="I439" s="49">
        <f>_xll.qlInterestRateIndexValueDate(Index1M,$H439)</f>
        <v>43202</v>
      </c>
      <c r="J439" s="52">
        <f>IFERROR(_xll.qlIndexFixing(Index1M,$H439,TRUE,_xll.ohTrigger(RecalcTrigger,Trigger1M)),NA())</f>
        <v>8.7312470949385546E-3</v>
      </c>
      <c r="K439" s="52">
        <f>IFERROR(_xll.qlIndexFixing(ONIndex1M,I439,TRUE,_xll.ohTrigger(RecalcTrigger,Trigger1M)),NA())</f>
        <v>8.6641197954495652E-3</v>
      </c>
      <c r="L439" s="52">
        <f>IFERROR(_xll.qlIndexFixing(Index3M,H439,TRUE,_xll.ohTrigger(RecalcTrigger,Trigger3M)),NA())</f>
        <v>1.0707678149300801E-2</v>
      </c>
      <c r="M439" s="52">
        <f>IFERROR(_xll.qlIndexFixing(ONIndex3M,I439,TRUE,_xll.ohTrigger(RecalcTrigger,Trigger3M)),NA())</f>
        <v>1.0525513412931176E-2</v>
      </c>
      <c r="N439" s="52">
        <f>IFERROR(_xll.qlIndexFixing(Index6M,$H439,TRUE,_xll.ohTrigger(RecalcTrigger,Trigger6M)),NA())</f>
        <v>1.2904827680717256E-2</v>
      </c>
      <c r="O439" s="52">
        <f>IFERROR(_xll.qlIndexFixing(ONIndex6M,I439,TRUE,_xll.ohTrigger(RecalcTrigger,Trigger6M)),NA())</f>
        <v>1.2684918313263793E-2</v>
      </c>
      <c r="P439" s="52">
        <f>IFERROR(_xll.qlIndexFixing(Index1Y,$H439,TRUE,_xll.ohTrigger(RecalcTrigger,Trigger1Y)),NA())</f>
        <v>1.7498654575345243E-2</v>
      </c>
      <c r="Q439" s="52">
        <f>IFERROR(_xll.qlIndexFixing(ONIndex1Y,I439,TRUE,_xll.ohTrigger(RecalcTrigger,Trigger1Y)),NA())</f>
        <v>1.6420649902615381E-2</v>
      </c>
    </row>
    <row r="440" spans="2:17" x14ac:dyDescent="0.2">
      <c r="B440" s="46" t="s">
        <v>20</v>
      </c>
      <c r="D440" s="49">
        <f>_xll.qlCalendarAdvance(LocalCalendar,$D439,B440,"f",FALSE)</f>
        <v>43207</v>
      </c>
      <c r="E440" s="49">
        <f>_xll.qlInterestRateIndexValueDate(IndexON,D440)</f>
        <v>43207</v>
      </c>
      <c r="F440" s="52">
        <f>IFERROR(_xll.qlIndexFixing(IndexON,D440,TRUE,_xll.ohTrigger(RecalcTrigger,TriggerON)),NA())</f>
        <v>6.9794775881959481E-3</v>
      </c>
      <c r="H440" s="49">
        <f>_xll.qlCalendarAdvance(IborCalendar,$H439,B440,"f",FALSE)</f>
        <v>43201</v>
      </c>
      <c r="I440" s="49">
        <f>_xll.qlInterestRateIndexValueDate(Index1M,$H440)</f>
        <v>43203</v>
      </c>
      <c r="J440" s="52">
        <f>IFERROR(_xll.qlIndexFixing(Index1M,$H440,TRUE,_xll.ohTrigger(RecalcTrigger,Trigger1M)),NA())</f>
        <v>8.7332023097186351E-3</v>
      </c>
      <c r="K440" s="52">
        <f>IFERROR(_xll.qlIndexFixing(ONIndex1M,I440,TRUE,_xll.ohTrigger(RecalcTrigger,Trigger1M)),NA())</f>
        <v>8.6726763190991818E-3</v>
      </c>
      <c r="L440" s="52">
        <f>IFERROR(_xll.qlIndexFixing(Index3M,H440,TRUE,_xll.ohTrigger(RecalcTrigger,Trigger3M)),NA())</f>
        <v>1.0711775816168598E-2</v>
      </c>
      <c r="M440" s="52">
        <f>IFERROR(_xll.qlIndexFixing(ONIndex3M,I440,TRUE,_xll.ohTrigger(RecalcTrigger,Trigger3M)),NA())</f>
        <v>1.0531165102127815E-2</v>
      </c>
      <c r="N440" s="52">
        <f>IFERROR(_xll.qlIndexFixing(Index6M,$H440,TRUE,_xll.ohTrigger(RecalcTrigger,Trigger6M)),NA())</f>
        <v>1.2903891532614894E-2</v>
      </c>
      <c r="O440" s="52">
        <f>IFERROR(_xll.qlIndexFixing(ONIndex6M,I440,TRUE,_xll.ohTrigger(RecalcTrigger,Trigger6M)),NA())</f>
        <v>1.270159025983375E-2</v>
      </c>
      <c r="P440" s="52">
        <f>IFERROR(_xll.qlIndexFixing(Index1Y,$H440,TRUE,_xll.ohTrigger(RecalcTrigger,Trigger1Y)),NA())</f>
        <v>1.7470645602797295E-2</v>
      </c>
      <c r="Q440" s="52">
        <f>IFERROR(_xll.qlIndexFixing(ONIndex1Y,I440,TRUE,_xll.ohTrigger(RecalcTrigger,Trigger1Y)),NA())</f>
        <v>1.6647189655625283E-2</v>
      </c>
    </row>
    <row r="441" spans="2:17" x14ac:dyDescent="0.2">
      <c r="B441" s="46" t="s">
        <v>20</v>
      </c>
      <c r="D441" s="49">
        <f>_xll.qlCalendarAdvance(LocalCalendar,$D440,B441,"f",FALSE)</f>
        <v>43208</v>
      </c>
      <c r="E441" s="49">
        <f>_xll.qlInterestRateIndexValueDate(IndexON,D441)</f>
        <v>43208</v>
      </c>
      <c r="F441" s="52">
        <f>IFERROR(_xll.qlIndexFixing(IndexON,D441,TRUE,_xll.ohTrigger(RecalcTrigger,TriggerON)),NA())</f>
        <v>6.9799899174949331E-3</v>
      </c>
      <c r="H441" s="49">
        <f>_xll.qlCalendarAdvance(IborCalendar,$H440,B441,"f",FALSE)</f>
        <v>43202</v>
      </c>
      <c r="I441" s="49">
        <f>_xll.qlInterestRateIndexValueDate(Index1M,$H441)</f>
        <v>43206</v>
      </c>
      <c r="J441" s="52">
        <f>IFERROR(_xll.qlIndexFixing(Index1M,$H441,TRUE,_xll.ohTrigger(RecalcTrigger,Trigger1M)),NA())</f>
        <v>8.7433174990207974E-3</v>
      </c>
      <c r="K441" s="52">
        <f>IFERROR(_xll.qlIndexFixing(ONIndex1M,I441,TRUE,_xll.ohTrigger(RecalcTrigger,Trigger1M)),NA())</f>
        <v>8.6807954746070948E-3</v>
      </c>
      <c r="L441" s="52">
        <f>IFERROR(_xll.qlIndexFixing(Index3M,H441,TRUE,_xll.ohTrigger(RecalcTrigger,Trigger3M)),NA())</f>
        <v>1.0724141555530304E-2</v>
      </c>
      <c r="M441" s="52">
        <f>IFERROR(_xll.qlIndexFixing(ONIndex3M,I441,TRUE,_xll.ohTrigger(RecalcTrigger,Trigger3M)),NA())</f>
        <v>1.0536326811667607E-2</v>
      </c>
      <c r="N441" s="52">
        <f>IFERROR(_xll.qlIndexFixing(Index6M,$H441,TRUE,_xll.ohTrigger(RecalcTrigger,Trigger6M)),NA())</f>
        <v>1.2905269474299083E-2</v>
      </c>
      <c r="O441" s="52">
        <f>IFERROR(_xll.qlIndexFixing(ONIndex6M,I441,TRUE,_xll.ohTrigger(RecalcTrigger,Trigger6M)),NA())</f>
        <v>1.2716980953566548E-2</v>
      </c>
      <c r="P441" s="52">
        <f>IFERROR(_xll.qlIndexFixing(Index1Y,$H441,TRUE,_xll.ohTrigger(RecalcTrigger,Trigger1Y)),NA())</f>
        <v>1.746496092191388E-2</v>
      </c>
      <c r="Q441" s="52">
        <f>IFERROR(_xll.qlIndexFixing(ONIndex1Y,I441,TRUE,_xll.ohTrigger(RecalcTrigger,Trigger1Y)),NA())</f>
        <v>1.6879251535764084E-2</v>
      </c>
    </row>
    <row r="442" spans="2:17" x14ac:dyDescent="0.2">
      <c r="B442" s="46" t="s">
        <v>20</v>
      </c>
      <c r="D442" s="49">
        <f>_xll.qlCalendarAdvance(LocalCalendar,$D441,B442,"f",FALSE)</f>
        <v>43209</v>
      </c>
      <c r="E442" s="49">
        <f>_xll.qlInterestRateIndexValueDate(IndexON,D442)</f>
        <v>43209</v>
      </c>
      <c r="F442" s="52">
        <f>IFERROR(_xll.qlIndexFixing(IndexON,D442,TRUE,_xll.ohTrigger(RecalcTrigger,TriggerON)),NA())</f>
        <v>6.9804319224076039E-3</v>
      </c>
      <c r="H442" s="49">
        <f>_xll.qlCalendarAdvance(IborCalendar,$H441,B442,"f",FALSE)</f>
        <v>43203</v>
      </c>
      <c r="I442" s="49">
        <f>_xll.qlInterestRateIndexValueDate(Index1M,$H442)</f>
        <v>43207</v>
      </c>
      <c r="J442" s="52">
        <f>IFERROR(_xll.qlIndexFixing(Index1M,$H442,TRUE,_xll.ohTrigger(RecalcTrigger,Trigger1M)),NA())</f>
        <v>8.7473897228962372E-3</v>
      </c>
      <c r="K442" s="52">
        <f>IFERROR(_xll.qlIndexFixing(ONIndex1M,I442,TRUE,_xll.ohTrigger(RecalcTrigger,Trigger1M)),NA())</f>
        <v>8.6849497528085351E-3</v>
      </c>
      <c r="L442" s="52">
        <f>IFERROR(_xll.qlIndexFixing(Index3M,H442,TRUE,_xll.ohTrigger(RecalcTrigger,Trigger3M)),NA())</f>
        <v>1.0728283917668882E-2</v>
      </c>
      <c r="M442" s="52">
        <f>IFERROR(_xll.qlIndexFixing(ONIndex3M,I442,TRUE,_xll.ohTrigger(RecalcTrigger,Trigger3M)),NA())</f>
        <v>1.0539124760020613E-2</v>
      </c>
      <c r="N442" s="52">
        <f>IFERROR(_xll.qlIndexFixing(Index6M,$H442,TRUE,_xll.ohTrigger(RecalcTrigger,Trigger6M)),NA())</f>
        <v>1.2905249110366902E-2</v>
      </c>
      <c r="O442" s="52">
        <f>IFERROR(_xll.qlIndexFixing(ONIndex6M,I442,TRUE,_xll.ohTrigger(RecalcTrigger,Trigger6M)),NA())</f>
        <v>1.2724707844293803E-2</v>
      </c>
      <c r="P442" s="52">
        <f>IFERROR(_xll.qlIndexFixing(Index1Y,$H442,TRUE,_xll.ohTrigger(RecalcTrigger,Trigger1Y)),NA())</f>
        <v>1.7455728467389155E-2</v>
      </c>
      <c r="Q442" s="52">
        <f>IFERROR(_xll.qlIndexFixing(ONIndex1Y,I442,TRUE,_xll.ohTrigger(RecalcTrigger,Trigger1Y)),NA())</f>
        <v>1.6999198141132155E-2</v>
      </c>
    </row>
    <row r="443" spans="2:17" x14ac:dyDescent="0.2">
      <c r="B443" s="46" t="s">
        <v>20</v>
      </c>
      <c r="D443" s="49">
        <f>_xll.qlCalendarAdvance(LocalCalendar,$D442,B443,"f",FALSE)</f>
        <v>43210</v>
      </c>
      <c r="E443" s="49">
        <f>_xll.qlInterestRateIndexValueDate(IndexON,D443)</f>
        <v>43210</v>
      </c>
      <c r="F443" s="52">
        <f>IFERROR(_xll.qlIndexFixing(IndexON,D443,TRUE,_xll.ohTrigger(RecalcTrigger,TriggerON)),NA())</f>
        <v>6.9812168953475862E-3</v>
      </c>
      <c r="H443" s="49">
        <f>_xll.qlCalendarAdvance(IborCalendar,$H442,B443,"f",FALSE)</f>
        <v>43206</v>
      </c>
      <c r="I443" s="49">
        <f>_xll.qlInterestRateIndexValueDate(Index1M,$H443)</f>
        <v>43208</v>
      </c>
      <c r="J443" s="52">
        <f>IFERROR(_xll.qlIndexFixing(Index1M,$H443,TRUE,_xll.ohTrigger(RecalcTrigger,Trigger1M)),NA())</f>
        <v>8.7514560873493963E-3</v>
      </c>
      <c r="K443" s="52">
        <f>IFERROR(_xll.qlIndexFixing(ONIndex1M,I443,TRUE,_xll.ohTrigger(RecalcTrigger,Trigger1M)),NA())</f>
        <v>8.6890981744147666E-3</v>
      </c>
      <c r="L443" s="52">
        <f>IFERROR(_xll.qlIndexFixing(Index3M,H443,TRUE,_xll.ohTrigger(RecalcTrigger,Trigger3M)),NA())</f>
        <v>1.0732434605688984E-2</v>
      </c>
      <c r="M443" s="52">
        <f>IFERROR(_xll.qlIndexFixing(ONIndex3M,I443,TRUE,_xll.ohTrigger(RecalcTrigger,Trigger3M)),NA())</f>
        <v>1.0541960547785223E-2</v>
      </c>
      <c r="N443" s="52">
        <f>IFERROR(_xll.qlIndexFixing(Index6M,$H443,TRUE,_xll.ohTrigger(RecalcTrigger,Trigger6M)),NA())</f>
        <v>1.2905177943800928E-2</v>
      </c>
      <c r="O443" s="52">
        <f>IFERROR(_xll.qlIndexFixing(ONIndex6M,I443,TRUE,_xll.ohTrigger(RecalcTrigger,Trigger6M)),NA())</f>
        <v>1.2732319227337641E-2</v>
      </c>
      <c r="P443" s="52">
        <f>IFERROR(_xll.qlIndexFixing(Index1Y,$H443,TRUE,_xll.ohTrigger(RecalcTrigger,Trigger1Y)),NA())</f>
        <v>1.7446161780658685E-2</v>
      </c>
      <c r="Q443" s="52">
        <f>IFERROR(_xll.qlIndexFixing(ONIndex1Y,I443,TRUE,_xll.ohTrigger(RecalcTrigger,Trigger1Y)),NA())</f>
        <v>1.7121263229569195E-2</v>
      </c>
    </row>
    <row r="444" spans="2:17" x14ac:dyDescent="0.2">
      <c r="B444" s="46" t="s">
        <v>20</v>
      </c>
      <c r="D444" s="49">
        <f>_xll.qlCalendarAdvance(LocalCalendar,$D443,B444,"f",FALSE)</f>
        <v>43213</v>
      </c>
      <c r="E444" s="49">
        <f>_xll.qlInterestRateIndexValueDate(IndexON,D444)</f>
        <v>43213</v>
      </c>
      <c r="F444" s="52">
        <f>IFERROR(_xll.qlIndexFixing(IndexON,D444,TRUE,_xll.ohTrigger(RecalcTrigger,TriggerON)),NA())</f>
        <v>6.9815155260144479E-3</v>
      </c>
      <c r="H444" s="49">
        <f>_xll.qlCalendarAdvance(IborCalendar,$H443,B444,"f",FALSE)</f>
        <v>43207</v>
      </c>
      <c r="I444" s="49">
        <f>_xll.qlInterestRateIndexValueDate(Index1M,$H444)</f>
        <v>43209</v>
      </c>
      <c r="J444" s="52">
        <f>IFERROR(_xll.qlIndexFixing(Index1M,$H444,TRUE,_xll.ohTrigger(RecalcTrigger,Trigger1M)),NA())</f>
        <v>8.7597540463854595E-3</v>
      </c>
      <c r="K444" s="52">
        <f>IFERROR(_xll.qlIndexFixing(ONIndex1M,I444,TRUE,_xll.ohTrigger(RecalcTrigger,Trigger1M)),NA())</f>
        <v>8.6932407393458533E-3</v>
      </c>
      <c r="L444" s="52">
        <f>IFERROR(_xll.qlIndexFixing(Index3M,H444,TRUE,_xll.ohTrigger(RecalcTrigger,Trigger3M)),NA())</f>
        <v>1.0736592480406038E-2</v>
      </c>
      <c r="M444" s="52">
        <f>IFERROR(_xll.qlIndexFixing(ONIndex3M,I444,TRUE,_xll.ohTrigger(RecalcTrigger,Trigger3M)),NA())</f>
        <v>1.0544834175121309E-2</v>
      </c>
      <c r="N444" s="52">
        <f>IFERROR(_xll.qlIndexFixing(Index6M,$H444,TRUE,_xll.ohTrigger(RecalcTrigger,Trigger6M)),NA())</f>
        <v>1.2905056735755798E-2</v>
      </c>
      <c r="O444" s="52">
        <f>IFERROR(_xll.qlIndexFixing(ONIndex6M,I444,TRUE,_xll.ohTrigger(RecalcTrigger,Trigger6M)),NA())</f>
        <v>1.273981510269806E-2</v>
      </c>
      <c r="P444" s="52">
        <f>IFERROR(_xll.qlIndexFixing(Index1Y,$H444,TRUE,_xll.ohTrigger(RecalcTrigger,Trigger1Y)),NA())</f>
        <v>1.7396952176095028E-2</v>
      </c>
      <c r="Q444" s="52">
        <f>IFERROR(_xll.qlIndexFixing(ONIndex1Y,I444,TRUE,_xll.ohTrigger(RecalcTrigger,Trigger1Y)),NA())</f>
        <v>1.7245446803073605E-2</v>
      </c>
    </row>
    <row r="445" spans="2:17" x14ac:dyDescent="0.2">
      <c r="B445" s="46" t="s">
        <v>20</v>
      </c>
      <c r="D445" s="49">
        <f>_xll.qlCalendarAdvance(LocalCalendar,$D444,B445,"f",FALSE)</f>
        <v>43214</v>
      </c>
      <c r="E445" s="49">
        <f>_xll.qlInterestRateIndexValueDate(IndexON,D445)</f>
        <v>43214</v>
      </c>
      <c r="F445" s="52">
        <f>IFERROR(_xll.qlIndexFixing(IndexON,D445,TRUE,_xll.ohTrigger(RecalcTrigger,TriggerON)),NA())</f>
        <v>6.981718868876996E-3</v>
      </c>
      <c r="H445" s="49">
        <f>_xll.qlCalendarAdvance(IborCalendar,$H444,B445,"f",FALSE)</f>
        <v>43208</v>
      </c>
      <c r="I445" s="49">
        <f>_xll.qlInterestRateIndexValueDate(Index1M,$H445)</f>
        <v>43210</v>
      </c>
      <c r="J445" s="52">
        <f>IFERROR(_xll.qlIndexFixing(Index1M,$H445,TRUE,_xll.ohTrigger(RecalcTrigger,Trigger1M)),NA())</f>
        <v>8.7616880606483111E-3</v>
      </c>
      <c r="K445" s="52">
        <f>IFERROR(_xll.qlIndexFixing(ONIndex1M,I445,TRUE,_xll.ohTrigger(RecalcTrigger,Trigger1M)),NA())</f>
        <v>8.7017166717284766E-3</v>
      </c>
      <c r="L445" s="52">
        <f>IFERROR(_xll.qlIndexFixing(Index3M,H445,TRUE,_xll.ohTrigger(RecalcTrigger,Trigger3M)),NA())</f>
        <v>1.0740756402631078E-2</v>
      </c>
      <c r="M445" s="52">
        <f>IFERROR(_xll.qlIndexFixing(ONIndex3M,I445,TRUE,_xll.ohTrigger(RecalcTrigger,Trigger3M)),NA())</f>
        <v>1.0551016779336564E-2</v>
      </c>
      <c r="N445" s="52">
        <f>IFERROR(_xll.qlIndexFixing(Index6M,$H445,TRUE,_xll.ohTrigger(RecalcTrigger,Trigger6M)),NA())</f>
        <v>1.2903646926183784E-2</v>
      </c>
      <c r="O445" s="52">
        <f>IFERROR(_xll.qlIndexFixing(ONIndex6M,I445,TRUE,_xll.ohTrigger(RecalcTrigger,Trigger6M)),NA())</f>
        <v>1.2754873708500369E-2</v>
      </c>
      <c r="P445" s="52">
        <f>IFERROR(_xll.qlIndexFixing(Index1Y,$H445,TRUE,_xll.ohTrigger(RecalcTrigger,Trigger1Y)),NA())</f>
        <v>1.739653051175195E-2</v>
      </c>
      <c r="Q445" s="52">
        <f>IFERROR(_xll.qlIndexFixing(ONIndex1Y,I445,TRUE,_xll.ohTrigger(RecalcTrigger,Trigger1Y)),NA())</f>
        <v>1.7501726356279335E-2</v>
      </c>
    </row>
    <row r="446" spans="2:17" x14ac:dyDescent="0.2">
      <c r="B446" s="46" t="s">
        <v>20</v>
      </c>
      <c r="D446" s="49">
        <f>_xll.qlCalendarAdvance(LocalCalendar,$D445,B446,"f",FALSE)</f>
        <v>43215</v>
      </c>
      <c r="E446" s="49">
        <f>_xll.qlInterestRateIndexValueDate(IndexON,D446)</f>
        <v>43215</v>
      </c>
      <c r="F446" s="52">
        <f>IFERROR(_xll.qlIndexFixing(IndexON,D446,TRUE,_xll.ohTrigger(RecalcTrigger,TriggerON)),NA())</f>
        <v>6.9819648467550621E-3</v>
      </c>
      <c r="H446" s="49">
        <f>_xll.qlCalendarAdvance(IborCalendar,$H445,B446,"f",FALSE)</f>
        <v>43209</v>
      </c>
      <c r="I446" s="49">
        <f>_xll.qlInterestRateIndexValueDate(Index1M,$H446)</f>
        <v>43213</v>
      </c>
      <c r="J446" s="52">
        <f>IFERROR(_xll.qlIndexFixing(Index1M,$H446,TRUE,_xll.ohTrigger(RecalcTrigger,Trigger1M)),NA())</f>
        <v>8.7717000180438376E-3</v>
      </c>
      <c r="K446" s="52">
        <f>IFERROR(_xll.qlIndexFixing(ONIndex1M,I446,TRUE,_xll.ohTrigger(RecalcTrigger,Trigger1M)),NA())</f>
        <v>8.7097524329582399E-3</v>
      </c>
      <c r="L446" s="52">
        <f>IFERROR(_xll.qlIndexFixing(Index3M,H446,TRUE,_xll.ohTrigger(RecalcTrigger,Trigger3M)),NA())</f>
        <v>1.0753273062393357E-2</v>
      </c>
      <c r="M446" s="52">
        <f>IFERROR(_xll.qlIndexFixing(ONIndex3M,I446,TRUE,_xll.ohTrigger(RecalcTrigger,Trigger3M)),NA())</f>
        <v>1.0556707078981376E-2</v>
      </c>
      <c r="N446" s="52">
        <f>IFERROR(_xll.qlIndexFixing(Index6M,$H446,TRUE,_xll.ohTrigger(RecalcTrigger,Trigger6M)),NA())</f>
        <v>1.2904086712021893E-2</v>
      </c>
      <c r="O446" s="52">
        <f>IFERROR(_xll.qlIndexFixing(ONIndex6M,I446,TRUE,_xll.ohTrigger(RecalcTrigger,Trigger6M)),NA())</f>
        <v>1.2768643526346324E-2</v>
      </c>
      <c r="P446" s="52">
        <f>IFERROR(_xll.qlIndexFixing(Index1Y,$H446,TRUE,_xll.ohTrigger(RecalcTrigger,Trigger1Y)),NA())</f>
        <v>1.7393129140149722E-2</v>
      </c>
      <c r="Q446" s="52">
        <f>IFERROR(_xll.qlIndexFixing(ONIndex1Y,I446,TRUE,_xll.ohTrigger(RecalcTrigger,Trigger1Y)),NA())</f>
        <v>1.7762666192231436E-2</v>
      </c>
    </row>
    <row r="447" spans="2:17" x14ac:dyDescent="0.2">
      <c r="B447" s="46" t="s">
        <v>20</v>
      </c>
      <c r="D447" s="49">
        <f>_xll.qlCalendarAdvance(LocalCalendar,$D446,B447,"f",FALSE)</f>
        <v>43216</v>
      </c>
      <c r="E447" s="49">
        <f>_xll.qlInterestRateIndexValueDate(IndexON,D447)</f>
        <v>43216</v>
      </c>
      <c r="F447" s="52">
        <f>IFERROR(_xll.qlIndexFixing(IndexON,D447,TRUE,_xll.ohTrigger(RecalcTrigger,TriggerON)),NA())</f>
        <v>6.9822534597285824E-3</v>
      </c>
      <c r="H447" s="49">
        <f>_xll.qlCalendarAdvance(IborCalendar,$H446,B447,"f",FALSE)</f>
        <v>43210</v>
      </c>
      <c r="I447" s="49">
        <f>_xll.qlInterestRateIndexValueDate(Index1M,$H447)</f>
        <v>43214</v>
      </c>
      <c r="J447" s="52">
        <f>IFERROR(_xll.qlIndexFixing(Index1M,$H447,TRUE,_xll.ohTrigger(RecalcTrigger,Trigger1M)),NA())</f>
        <v>8.7757312258274212E-3</v>
      </c>
      <c r="K447" s="52">
        <f>IFERROR(_xll.qlIndexFixing(ONIndex1M,I447,TRUE,_xll.ohTrigger(RecalcTrigger,Trigger1M)),NA())</f>
        <v>8.7138657148333465E-3</v>
      </c>
      <c r="L447" s="52">
        <f>IFERROR(_xll.qlIndexFixing(Index3M,H447,TRUE,_xll.ohTrigger(RecalcTrigger,Trigger3M)),NA())</f>
        <v>1.0757449782665856E-2</v>
      </c>
      <c r="M447" s="52">
        <f>IFERROR(_xll.qlIndexFixing(ONIndex3M,I447,TRUE,_xll.ohTrigger(RecalcTrigger,Trigger3M)),NA())</f>
        <v>1.055976990361529E-2</v>
      </c>
      <c r="N447" s="52">
        <f>IFERROR(_xll.qlIndexFixing(Index6M,$H447,TRUE,_xll.ohTrigger(RecalcTrigger,Trigger6M)),NA())</f>
        <v>1.2903726714035498E-2</v>
      </c>
      <c r="O447" s="52">
        <f>IFERROR(_xll.qlIndexFixing(ONIndex6M,I447,TRUE,_xll.ohTrigger(RecalcTrigger,Trigger6M)),NA())</f>
        <v>1.2775561862889973E-2</v>
      </c>
      <c r="P447" s="52">
        <f>IFERROR(_xll.qlIndexFixing(Index1Y,$H447,TRUE,_xll.ohTrigger(RecalcTrigger,Trigger1Y)),NA())</f>
        <v>1.7381447585001219E-2</v>
      </c>
      <c r="Q447" s="52">
        <f>IFERROR(_xll.qlIndexFixing(ONIndex1Y,I447,TRUE,_xll.ohTrigger(RecalcTrigger,Trigger1Y)),NA())</f>
        <v>1.7893243416704507E-2</v>
      </c>
    </row>
    <row r="448" spans="2:17" x14ac:dyDescent="0.2">
      <c r="B448" s="46" t="s">
        <v>20</v>
      </c>
      <c r="D448" s="49">
        <f>_xll.qlCalendarAdvance(LocalCalendar,$D447,B448,"f",FALSE)</f>
        <v>43217</v>
      </c>
      <c r="E448" s="49">
        <f>_xll.qlInterestRateIndexValueDate(IndexON,D448)</f>
        <v>43217</v>
      </c>
      <c r="F448" s="52">
        <f>IFERROR(_xll.qlIndexFixing(IndexON,D448,TRUE,_xll.ohTrigger(RecalcTrigger,TriggerON)),NA())</f>
        <v>6.9831082528715172E-3</v>
      </c>
      <c r="H448" s="49">
        <f>_xll.qlCalendarAdvance(IborCalendar,$H447,B448,"f",FALSE)</f>
        <v>43213</v>
      </c>
      <c r="I448" s="49">
        <f>_xll.qlInterestRateIndexValueDate(Index1M,$H448)</f>
        <v>43215</v>
      </c>
      <c r="J448" s="52">
        <f>IFERROR(_xll.qlIndexFixing(Index1M,$H448,TRUE,_xll.ohTrigger(RecalcTrigger,Trigger1M)),NA())</f>
        <v>8.7797565741434269E-3</v>
      </c>
      <c r="K448" s="52">
        <f>IFERROR(_xll.qlIndexFixing(ONIndex1M,I448,TRUE,_xll.ohTrigger(RecalcTrigger,Trigger1M)),NA())</f>
        <v>8.7179731400333083E-3</v>
      </c>
      <c r="L448" s="52">
        <f>IFERROR(_xll.qlIndexFixing(Index3M,H448,TRUE,_xll.ohTrigger(RecalcTrigger,Trigger3M)),NA())</f>
        <v>1.0761626854430377E-2</v>
      </c>
      <c r="M448" s="52">
        <f>IFERROR(_xll.qlIndexFixing(ONIndex3M,I448,TRUE,_xll.ohTrigger(RecalcTrigger,Trigger3M)),NA())</f>
        <v>1.0562870567740745E-2</v>
      </c>
      <c r="N448" s="52">
        <f>IFERROR(_xll.qlIndexFixing(Index6M,$H448,TRUE,_xll.ohTrigger(RecalcTrigger,Trigger6M)),NA())</f>
        <v>1.2903321241572898E-2</v>
      </c>
      <c r="O448" s="52">
        <f>IFERROR(_xll.qlIndexFixing(ONIndex6M,I448,TRUE,_xll.ohTrigger(RecalcTrigger,Trigger6M)),NA())</f>
        <v>1.2782364691590331E-2</v>
      </c>
      <c r="P448" s="52">
        <f>IFERROR(_xll.qlIndexFixing(Index1Y,$H448,TRUE,_xll.ohTrigger(RecalcTrigger,Trigger1Y)),NA())</f>
        <v>1.7369406366714208E-2</v>
      </c>
      <c r="Q448" s="52">
        <f>IFERROR(_xll.qlIndexFixing(ONIndex1Y,I448,TRUE,_xll.ohTrigger(RecalcTrigger,Trigger1Y)),NA())</f>
        <v>1.802174032709658E-2</v>
      </c>
    </row>
    <row r="449" spans="2:17" x14ac:dyDescent="0.2">
      <c r="B449" s="46" t="s">
        <v>20</v>
      </c>
      <c r="D449" s="49">
        <f>_xll.qlCalendarAdvance(LocalCalendar,$D448,B449,"f",FALSE)</f>
        <v>43220</v>
      </c>
      <c r="E449" s="49">
        <f>_xll.qlInterestRateIndexValueDate(IndexON,D449)</f>
        <v>43220</v>
      </c>
      <c r="F449" s="52">
        <f>IFERROR(_xll.qlIndexFixing(IndexON,D449,TRUE,_xll.ohTrigger(RecalcTrigger,TriggerON)),NA())</f>
        <v>6.9838342615380355E-3</v>
      </c>
      <c r="H449" s="49">
        <f>_xll.qlCalendarAdvance(IborCalendar,$H448,B449,"f",FALSE)</f>
        <v>43214</v>
      </c>
      <c r="I449" s="49">
        <f>_xll.qlInterestRateIndexValueDate(Index1M,$H449)</f>
        <v>43216</v>
      </c>
      <c r="J449" s="52">
        <f>IFERROR(_xll.qlIndexFixing(Index1M,$H449,TRUE,_xll.ohTrigger(RecalcTrigger,Trigger1M)),NA())</f>
        <v>8.79007000034061E-3</v>
      </c>
      <c r="K449" s="52">
        <f>IFERROR(_xll.qlIndexFixing(ONIndex1M,I449,TRUE,_xll.ohTrigger(RecalcTrigger,Trigger1M)),NA())</f>
        <v>8.7220747085581252E-3</v>
      </c>
      <c r="L449" s="52">
        <f>IFERROR(_xll.qlIndexFixing(Index3M,H449,TRUE,_xll.ohTrigger(RecalcTrigger,Trigger3M)),NA())</f>
        <v>1.0765803138468092E-2</v>
      </c>
      <c r="M449" s="52">
        <f>IFERROR(_xll.qlIndexFixing(ONIndex3M,I449,TRUE,_xll.ohTrigger(RecalcTrigger,Trigger3M)),NA())</f>
        <v>1.056600907135774E-2</v>
      </c>
      <c r="N449" s="52">
        <f>IFERROR(_xll.qlIndexFixing(Index6M,$H449,TRUE,_xll.ohTrigger(RecalcTrigger,Trigger6M)),NA())</f>
        <v>1.2902871055811442E-2</v>
      </c>
      <c r="O449" s="52">
        <f>IFERROR(_xll.qlIndexFixing(ONIndex6M,I449,TRUE,_xll.ohTrigger(RecalcTrigger,Trigger6M)),NA())</f>
        <v>1.2789052012607272E-2</v>
      </c>
      <c r="P449" s="52">
        <f>IFERROR(_xll.qlIndexFixing(Index1Y,$H449,TRUE,_xll.ohTrigger(RecalcTrigger,Trigger1Y)),NA())</f>
        <v>1.7357011887586562E-2</v>
      </c>
      <c r="Q449" s="52">
        <f>IFERROR(_xll.qlIndexFixing(ONIndex1Y,I449,TRUE,_xll.ohTrigger(RecalcTrigger,Trigger1Y)),NA())</f>
        <v>1.8148156921169445E-2</v>
      </c>
    </row>
    <row r="450" spans="2:17" x14ac:dyDescent="0.2">
      <c r="B450" s="46" t="s">
        <v>20</v>
      </c>
      <c r="D450" s="49">
        <f>_xll.qlCalendarAdvance(LocalCalendar,$D449,B450,"f",FALSE)</f>
        <v>43221</v>
      </c>
      <c r="E450" s="49">
        <f>_xll.qlInterestRateIndexValueDate(IndexON,D450)</f>
        <v>43221</v>
      </c>
      <c r="F450" s="52">
        <f>IFERROR(_xll.qlIndexFixing(IndexON,D450,TRUE,_xll.ohTrigger(RecalcTrigger,TriggerON)),NA())</f>
        <v>6.984336049589146E-3</v>
      </c>
      <c r="H450" s="49">
        <f>_xll.qlCalendarAdvance(IborCalendar,$H449,B450,"f",FALSE)</f>
        <v>43215</v>
      </c>
      <c r="I450" s="49">
        <f>_xll.qlInterestRateIndexValueDate(Index1M,$H450)</f>
        <v>43217</v>
      </c>
      <c r="J450" s="52">
        <f>IFERROR(_xll.qlIndexFixing(Index1M,$H450,TRUE,_xll.ohTrigger(RecalcTrigger,Trigger1M)),NA())</f>
        <v>8.791981841203278E-3</v>
      </c>
      <c r="K450" s="52">
        <f>IFERROR(_xll.qlIndexFixing(ONIndex1M,I450,TRUE,_xll.ohTrigger(RecalcTrigger,Trigger1M)),NA())</f>
        <v>8.7304700403212365E-3</v>
      </c>
      <c r="L450" s="52">
        <f>IFERROR(_xll.qlIndexFixing(Index3M,H450,TRUE,_xll.ohTrigger(RecalcTrigger,Trigger3M)),NA())</f>
        <v>1.0769977495559292E-2</v>
      </c>
      <c r="M450" s="52">
        <f>IFERROR(_xll.qlIndexFixing(ONIndex3M,I450,TRUE,_xll.ohTrigger(RecalcTrigger,Trigger3M)),NA())</f>
        <v>1.0572722701809312E-2</v>
      </c>
      <c r="N450" s="52">
        <f>IFERROR(_xll.qlIndexFixing(Index6M,$H450,TRUE,_xll.ohTrigger(RecalcTrigger,Trigger6M)),NA())</f>
        <v>1.2901062617812159E-2</v>
      </c>
      <c r="O450" s="52">
        <f>IFERROR(_xll.qlIndexFixing(ONIndex6M,I450,TRUE,_xll.ohTrigger(RecalcTrigger,Trigger6M)),NA())</f>
        <v>1.2802496890165216E-2</v>
      </c>
      <c r="P450" s="52">
        <f>IFERROR(_xll.qlIndexFixing(Index1Y,$H450,TRUE,_xll.ohTrigger(RecalcTrigger,Trigger1Y)),NA())</f>
        <v>1.7325065718024751E-2</v>
      </c>
      <c r="Q450" s="52">
        <f>IFERROR(_xll.qlIndexFixing(ONIndex1Y,I450,TRUE,_xll.ohTrigger(RecalcTrigger,Trigger1Y)),NA())</f>
        <v>1.8394995549986248E-2</v>
      </c>
    </row>
    <row r="451" spans="2:17" x14ac:dyDescent="0.2">
      <c r="B451" s="46" t="s">
        <v>20</v>
      </c>
      <c r="D451" s="49">
        <f>_xll.qlCalendarAdvance(LocalCalendar,$D450,B451,"f",FALSE)</f>
        <v>43222</v>
      </c>
      <c r="E451" s="49">
        <f>_xll.qlInterestRateIndexValueDate(IndexON,D451)</f>
        <v>43222</v>
      </c>
      <c r="F451" s="52">
        <f>IFERROR(_xll.qlIndexFixing(IndexON,D451,TRUE,_xll.ohTrigger(RecalcTrigger,TriggerON)),NA())</f>
        <v>6.9848804726557745E-3</v>
      </c>
      <c r="H451" s="49">
        <f>_xll.qlCalendarAdvance(IborCalendar,$H450,B451,"f",FALSE)</f>
        <v>43216</v>
      </c>
      <c r="I451" s="49">
        <f>_xll.qlInterestRateIndexValueDate(Index1M,$H451)</f>
        <v>43220</v>
      </c>
      <c r="J451" s="52">
        <f>IFERROR(_xll.qlIndexFixing(Index1M,$H451,TRUE,_xll.ohTrigger(RecalcTrigger,Trigger1M)),NA())</f>
        <v>8.8018839289698766E-3</v>
      </c>
      <c r="K451" s="52">
        <f>IFERROR(_xll.qlIndexFixing(ONIndex1M,I451,TRUE,_xll.ohTrigger(RecalcTrigger,Trigger1M)),NA())</f>
        <v>8.7384224165454327E-3</v>
      </c>
      <c r="L451" s="52">
        <f>IFERROR(_xll.qlIndexFixing(Index3M,H451,TRUE,_xll.ohTrigger(RecalcTrigger,Trigger3M)),NA())</f>
        <v>1.0784688884779474E-2</v>
      </c>
      <c r="M451" s="52">
        <f>IFERROR(_xll.qlIndexFixing(ONIndex3M,I451,TRUE,_xll.ohTrigger(RecalcTrigger,Trigger3M)),NA())</f>
        <v>1.057894148058125E-2</v>
      </c>
      <c r="N451" s="52">
        <f>IFERROR(_xll.qlIndexFixing(Index6M,$H451,TRUE,_xll.ohTrigger(RecalcTrigger,Trigger6M)),NA())</f>
        <v>1.2899969014715023E-2</v>
      </c>
      <c r="O451" s="52">
        <f>IFERROR(_xll.qlIndexFixing(ONIndex6M,I451,TRUE,_xll.ohTrigger(RecalcTrigger,Trigger6M)),NA())</f>
        <v>1.2814646218402004E-2</v>
      </c>
      <c r="P451" s="52">
        <f>IFERROR(_xll.qlIndexFixing(Index1Y,$H451,TRUE,_xll.ohTrigger(RecalcTrigger,Trigger1Y)),NA())</f>
        <v>1.7304029410331757E-2</v>
      </c>
      <c r="Q451" s="52">
        <f>IFERROR(_xll.qlIndexFixing(ONIndex1Y,I451,TRUE,_xll.ohTrigger(RecalcTrigger,Trigger1Y)),NA())</f>
        <v>1.8633020091103347E-2</v>
      </c>
    </row>
    <row r="452" spans="2:17" x14ac:dyDescent="0.2">
      <c r="B452" s="46" t="s">
        <v>20</v>
      </c>
      <c r="D452" s="49">
        <f>_xll.qlCalendarAdvance(LocalCalendar,$D451,B452,"f",FALSE)</f>
        <v>43223</v>
      </c>
      <c r="E452" s="49">
        <f>_xll.qlInterestRateIndexValueDate(IndexON,D452)</f>
        <v>43223</v>
      </c>
      <c r="F452" s="52">
        <f>IFERROR(_xll.qlIndexFixing(IndexON,D452,TRUE,_xll.ohTrigger(RecalcTrigger,TriggerON)),NA())</f>
        <v>6.985467530737921E-3</v>
      </c>
      <c r="H452" s="49">
        <f>_xll.qlCalendarAdvance(IborCalendar,$H451,B452,"f",FALSE)</f>
        <v>43217</v>
      </c>
      <c r="I452" s="49">
        <f>_xll.qlInterestRateIndexValueDate(Index1M,$H452)</f>
        <v>43221</v>
      </c>
      <c r="J452" s="52">
        <f>IFERROR(_xll.qlIndexFixing(Index1M,$H452,TRUE,_xll.ohTrigger(RecalcTrigger,Trigger1M)),NA())</f>
        <v>8.8058712880863116E-3</v>
      </c>
      <c r="K452" s="52">
        <f>IFERROR(_xll.qlIndexFixing(ONIndex1M,I452,TRUE,_xll.ohTrigger(RecalcTrigger,Trigger1M)),NA())</f>
        <v>8.7424947019343335E-3</v>
      </c>
      <c r="L452" s="52">
        <f>IFERROR(_xll.qlIndexFixing(Index3M,H452,TRUE,_xll.ohTrigger(RecalcTrigger,Trigger3M)),NA())</f>
        <v>1.078882782553308E-2</v>
      </c>
      <c r="M452" s="52">
        <f>IFERROR(_xll.qlIndexFixing(ONIndex3M,I452,TRUE,_xll.ohTrigger(RecalcTrigger,Trigger3M)),NA())</f>
        <v>1.0582269181496073E-2</v>
      </c>
      <c r="N452" s="52">
        <f>IFERROR(_xll.qlIndexFixing(Index6M,$H452,TRUE,_xll.ohTrigger(RecalcTrigger,Trigger6M)),NA())</f>
        <v>1.2899303750024297E-2</v>
      </c>
      <c r="O452" s="52">
        <f>IFERROR(_xll.qlIndexFixing(ONIndex6M,I452,TRUE,_xll.ohTrigger(RecalcTrigger,Trigger6M)),NA())</f>
        <v>1.2820756000362366E-2</v>
      </c>
      <c r="P452" s="52">
        <f>IFERROR(_xll.qlIndexFixing(Index1Y,$H452,TRUE,_xll.ohTrigger(RecalcTrigger,Trigger1Y)),NA())</f>
        <v>1.7289964662866007E-2</v>
      </c>
      <c r="Q452" s="52">
        <f>IFERROR(_xll.qlIndexFixing(ONIndex1Y,I452,TRUE,_xll.ohTrigger(RecalcTrigger,Trigger1Y)),NA())</f>
        <v>1.8749035071365938E-2</v>
      </c>
    </row>
    <row r="453" spans="2:17" x14ac:dyDescent="0.2">
      <c r="B453" s="46" t="s">
        <v>20</v>
      </c>
      <c r="D453" s="49">
        <f>_xll.qlCalendarAdvance(LocalCalendar,$D452,B453,"f",FALSE)</f>
        <v>43224</v>
      </c>
      <c r="E453" s="49">
        <f>_xll.qlInterestRateIndexValueDate(IndexON,D453)</f>
        <v>43224</v>
      </c>
      <c r="F453" s="52">
        <f>IFERROR(_xll.qlIndexFixing(IndexON,D453,TRUE,_xll.ohTrigger(RecalcTrigger,TriggerON)),NA())</f>
        <v>6.9869193620863967E-3</v>
      </c>
      <c r="H453" s="49">
        <f>_xll.qlCalendarAdvance(IborCalendar,$H452,B453,"f",FALSE)</f>
        <v>43220</v>
      </c>
      <c r="I453" s="49">
        <f>_xll.qlInterestRateIndexValueDate(Index1M,$H453)</f>
        <v>43222</v>
      </c>
      <c r="J453" s="52">
        <f>IFERROR(_xll.qlIndexFixing(Index1M,$H453,TRUE,_xll.ohTrigger(RecalcTrigger,Trigger1M)),NA())</f>
        <v>8.8140129040560258E-3</v>
      </c>
      <c r="K453" s="52">
        <f>IFERROR(_xll.qlIndexFixing(ONIndex1M,I453,TRUE,_xll.ohTrigger(RecalcTrigger,Trigger1M)),NA())</f>
        <v>8.7465611307280255E-3</v>
      </c>
      <c r="L453" s="52">
        <f>IFERROR(_xll.qlIndexFixing(Index3M,H453,TRUE,_xll.ohTrigger(RecalcTrigger,Trigger3M)),NA())</f>
        <v>1.0792958511389053E-2</v>
      </c>
      <c r="M453" s="52">
        <f>IFERROR(_xll.qlIndexFixing(ONIndex3M,I453,TRUE,_xll.ohTrigger(RecalcTrigger,Trigger3M)),NA())</f>
        <v>1.0585634722062309E-2</v>
      </c>
      <c r="N453" s="52">
        <f>IFERROR(_xll.qlIndexFixing(Index6M,$H453,TRUE,_xll.ohTrigger(RecalcTrigger,Trigger6M)),NA())</f>
        <v>1.2898598681084542E-2</v>
      </c>
      <c r="O453" s="52">
        <f>IFERROR(_xll.qlIndexFixing(ONIndex6M,I453,TRUE,_xll.ohTrigger(RecalcTrigger,Trigger6M)),NA())</f>
        <v>1.2826750274479437E-2</v>
      </c>
      <c r="P453" s="52">
        <f>IFERROR(_xll.qlIndexFixing(Index1Y,$H453,TRUE,_xll.ohTrigger(RecalcTrigger,Trigger1Y)),NA())</f>
        <v>1.7275585068881646E-2</v>
      </c>
      <c r="Q453" s="52">
        <f>IFERROR(_xll.qlIndexFixing(ONIndex1Y,I453,TRUE,_xll.ohTrigger(RecalcTrigger,Trigger1Y)),NA())</f>
        <v>1.8862969722919232E-2</v>
      </c>
    </row>
    <row r="454" spans="2:17" x14ac:dyDescent="0.2">
      <c r="B454" s="46" t="s">
        <v>20</v>
      </c>
      <c r="D454" s="49">
        <f>_xll.qlCalendarAdvance(LocalCalendar,$D453,B454,"f",FALSE)</f>
        <v>43227</v>
      </c>
      <c r="E454" s="49">
        <f>_xll.qlInterestRateIndexValueDate(IndexON,D454)</f>
        <v>43227</v>
      </c>
      <c r="F454" s="52">
        <f>IFERROR(_xll.qlIndexFixing(IndexON,D454,TRUE,_xll.ohTrigger(RecalcTrigger,TriggerON)),NA())</f>
        <v>6.9882421132216876E-3</v>
      </c>
      <c r="H454" s="49">
        <f>_xll.qlCalendarAdvance(IborCalendar,$H453,B454,"f",FALSE)</f>
        <v>43221</v>
      </c>
      <c r="I454" s="49">
        <f>_xll.qlInterestRateIndexValueDate(Index1M,$H454)</f>
        <v>43223</v>
      </c>
      <c r="J454" s="52">
        <f>IFERROR(_xll.qlIndexFixing(Index1M,$H454,TRUE,_xll.ohTrigger(RecalcTrigger,Trigger1M)),NA())</f>
        <v>8.8159065806778236E-3</v>
      </c>
      <c r="K454" s="52">
        <f>IFERROR(_xll.qlIndexFixing(ONIndex1M,I454,TRUE,_xll.ohTrigger(RecalcTrigger,Trigger1M)),NA())</f>
        <v>8.7506217029265088E-3</v>
      </c>
      <c r="L454" s="52">
        <f>IFERROR(_xll.qlIndexFixing(Index3M,H454,TRUE,_xll.ohTrigger(RecalcTrigger,Trigger3M)),NA())</f>
        <v>1.0797079815443601E-2</v>
      </c>
      <c r="M454" s="52">
        <f>IFERROR(_xll.qlIndexFixing(ONIndex3M,I454,TRUE,_xll.ohTrigger(RecalcTrigger,Trigger3M)),NA())</f>
        <v>1.0589038101960213E-2</v>
      </c>
      <c r="N454" s="52">
        <f>IFERROR(_xll.qlIndexFixing(Index6M,$H454,TRUE,_xll.ohTrigger(RecalcTrigger,Trigger6M)),NA())</f>
        <v>1.2896511284005473E-2</v>
      </c>
      <c r="O454" s="52">
        <f>IFERROR(_xll.qlIndexFixing(ONIndex6M,I454,TRUE,_xll.ohTrigger(RecalcTrigger,Trigger6M)),NA())</f>
        <v>1.2832629040753218E-2</v>
      </c>
      <c r="P454" s="52">
        <f>IFERROR(_xll.qlIndexFixing(Index1Y,$H454,TRUE,_xll.ohTrigger(RecalcTrigger,Trigger1Y)),NA())</f>
        <v>1.7260897030655524E-2</v>
      </c>
      <c r="Q454" s="52">
        <f>IFERROR(_xll.qlIndexFixing(ONIndex1Y,I454,TRUE,_xll.ohTrigger(RecalcTrigger,Trigger1Y)),NA())</f>
        <v>1.8974824043525018E-2</v>
      </c>
    </row>
    <row r="455" spans="2:17" x14ac:dyDescent="0.2">
      <c r="B455" s="46" t="s">
        <v>20</v>
      </c>
      <c r="D455" s="49">
        <f>_xll.qlCalendarAdvance(LocalCalendar,$D454,B455,"f",FALSE)</f>
        <v>43228</v>
      </c>
      <c r="E455" s="49">
        <f>_xll.qlInterestRateIndexValueDate(IndexON,D455)</f>
        <v>43228</v>
      </c>
      <c r="F455" s="52">
        <f>IFERROR(_xll.qlIndexFixing(IndexON,D455,TRUE,_xll.ohTrigger(RecalcTrigger,TriggerON)),NA())</f>
        <v>6.9890423464613605E-3</v>
      </c>
      <c r="H455" s="49">
        <f>_xll.qlCalendarAdvance(IborCalendar,$H454,B455,"f",FALSE)</f>
        <v>43222</v>
      </c>
      <c r="I455" s="49">
        <f>_xll.qlInterestRateIndexValueDate(Index1M,$H455)</f>
        <v>43224</v>
      </c>
      <c r="J455" s="52">
        <f>IFERROR(_xll.qlIndexFixing(Index1M,$H455,TRUE,_xll.ohTrigger(RecalcTrigger,Trigger1M)),NA())</f>
        <v>8.8177982077652928E-3</v>
      </c>
      <c r="K455" s="52">
        <f>IFERROR(_xll.qlIndexFixing(ONIndex1M,I455,TRUE,_xll.ohTrigger(RecalcTrigger,Trigger1M)),NA())</f>
        <v>8.7610636496138206E-3</v>
      </c>
      <c r="L455" s="52">
        <f>IFERROR(_xll.qlIndexFixing(Index3M,H455,TRUE,_xll.ohTrigger(RecalcTrigger,Trigger3M)),NA())</f>
        <v>1.0805424347009181E-2</v>
      </c>
      <c r="M455" s="52">
        <f>IFERROR(_xll.qlIndexFixing(ONIndex3M,I455,TRUE,_xll.ohTrigger(RecalcTrigger,Trigger3M)),NA())</f>
        <v>1.0598203725160626E-2</v>
      </c>
      <c r="N455" s="52">
        <f>IFERROR(_xll.qlIndexFixing(Index6M,$H455,TRUE,_xll.ohTrigger(RecalcTrigger,Trigger6M)),NA())</f>
        <v>1.2896396885991803E-2</v>
      </c>
      <c r="O455" s="52">
        <f>IFERROR(_xll.qlIndexFixing(ONIndex6M,I455,TRUE,_xll.ohTrigger(RecalcTrigger,Trigger6M)),NA())</f>
        <v>1.284743609581529E-2</v>
      </c>
      <c r="P455" s="52">
        <f>IFERROR(_xll.qlIndexFixing(Index1Y,$H455,TRUE,_xll.ohTrigger(RecalcTrigger,Trigger1Y)),NA())</f>
        <v>1.721816767643972E-2</v>
      </c>
      <c r="Q455" s="52">
        <f>IFERROR(_xll.qlIndexFixing(ONIndex1Y,I455,TRUE,_xll.ohTrigger(RecalcTrigger,Trigger1Y)),NA())</f>
        <v>1.9245601266748569E-2</v>
      </c>
    </row>
    <row r="456" spans="2:17" x14ac:dyDescent="0.2">
      <c r="B456" s="46" t="s">
        <v>20</v>
      </c>
      <c r="D456" s="49">
        <f>_xll.qlCalendarAdvance(LocalCalendar,$D455,B456,"f",FALSE)</f>
        <v>43229</v>
      </c>
      <c r="E456" s="49">
        <f>_xll.qlInterestRateIndexValueDate(IndexON,D456)</f>
        <v>43229</v>
      </c>
      <c r="F456" s="52">
        <f>IFERROR(_xll.qlIndexFixing(IndexON,D456,TRUE,_xll.ohTrigger(RecalcTrigger,TriggerON)),NA())</f>
        <v>6.9898852146366153E-3</v>
      </c>
      <c r="H456" s="49">
        <f>_xll.qlCalendarAdvance(IborCalendar,$H455,B456,"f",FALSE)</f>
        <v>43223</v>
      </c>
      <c r="I456" s="49">
        <f>_xll.qlInterestRateIndexValueDate(Index1M,$H456)</f>
        <v>43228</v>
      </c>
      <c r="J456" s="52">
        <f>IFERROR(_xll.qlIndexFixing(Index1M,$H456,TRUE,_xll.ohTrigger(RecalcTrigger,Trigger1M)),NA())</f>
        <v>8.8336187325316513E-3</v>
      </c>
      <c r="K456" s="52">
        <f>IFERROR(_xll.qlIndexFixing(ONIndex1M,I456,TRUE,_xll.ohTrigger(RecalcTrigger,Trigger1M)),NA())</f>
        <v>8.7708367142713684E-3</v>
      </c>
      <c r="L456" s="52">
        <f>IFERROR(_xll.qlIndexFixing(Index3M,H456,TRUE,_xll.ohTrigger(RecalcTrigger,Trigger3M)),NA())</f>
        <v>1.0817506166706202E-2</v>
      </c>
      <c r="M456" s="52">
        <f>IFERROR(_xll.qlIndexFixing(ONIndex3M,I456,TRUE,_xll.ohTrigger(RecalcTrigger,Trigger3M)),NA())</f>
        <v>1.0606622594142578E-2</v>
      </c>
      <c r="N456" s="52">
        <f>IFERROR(_xll.qlIndexFixing(Index6M,$H456,TRUE,_xll.ohTrigger(RecalcTrigger,Trigger6M)),NA())</f>
        <v>1.2893574774770973E-2</v>
      </c>
      <c r="O456" s="52">
        <f>IFERROR(_xll.qlIndexFixing(ONIndex6M,I456,TRUE,_xll.ohTrigger(RecalcTrigger,Trigger6M)),NA())</f>
        <v>1.2860290254472773E-2</v>
      </c>
      <c r="P456" s="52">
        <f>IFERROR(_xll.qlIndexFixing(Index1Y,$H456,TRUE,_xll.ohTrigger(RecalcTrigger,Trigger1Y)),NA())</f>
        <v>1.7183054248534176E-2</v>
      </c>
      <c r="Q456" s="52">
        <f>IFERROR(_xll.qlIndexFixing(ONIndex1Y,I456,TRUE,_xll.ohTrigger(RecalcTrigger,Trigger1Y)),NA())</f>
        <v>1.9502890616553969E-2</v>
      </c>
    </row>
    <row r="457" spans="2:17" x14ac:dyDescent="0.2">
      <c r="B457" s="46" t="s">
        <v>20</v>
      </c>
      <c r="D457" s="49">
        <f>_xll.qlCalendarAdvance(LocalCalendar,$D456,B457,"f",FALSE)</f>
        <v>43230</v>
      </c>
      <c r="E457" s="49">
        <f>_xll.qlInterestRateIndexValueDate(IndexON,D457)</f>
        <v>43230</v>
      </c>
      <c r="F457" s="52">
        <f>IFERROR(_xll.qlIndexFixing(IndexON,D457,TRUE,_xll.ohTrigger(RecalcTrigger,TriggerON)),NA())</f>
        <v>6.9907707179073242E-3</v>
      </c>
      <c r="H457" s="49">
        <f>_xll.qlCalendarAdvance(IborCalendar,$H456,B457,"f",FALSE)</f>
        <v>43224</v>
      </c>
      <c r="I457" s="49">
        <f>_xll.qlInterestRateIndexValueDate(Index1M,$H457)</f>
        <v>43229</v>
      </c>
      <c r="J457" s="52">
        <f>IFERROR(_xll.qlIndexFixing(Index1M,$H457,TRUE,_xll.ohTrigger(RecalcTrigger,Trigger1M)),NA())</f>
        <v>8.8416796698216754E-3</v>
      </c>
      <c r="K457" s="52">
        <f>IFERROR(_xll.qlIndexFixing(ONIndex1M,I457,TRUE,_xll.ohTrigger(RecalcTrigger,Trigger1M)),NA())</f>
        <v>8.7748621466587906E-3</v>
      </c>
      <c r="L457" s="52">
        <f>IFERROR(_xll.qlIndexFixing(Index3M,H457,TRUE,_xll.ohTrigger(RecalcTrigger,Trigger3M)),NA())</f>
        <v>1.0821547514696373E-2</v>
      </c>
      <c r="M457" s="52">
        <f>IFERROR(_xll.qlIndexFixing(ONIndex3M,I457,TRUE,_xll.ohTrigger(RecalcTrigger,Trigger3M)),NA())</f>
        <v>1.0610253010989723E-2</v>
      </c>
      <c r="N457" s="52">
        <f>IFERROR(_xll.qlIndexFixing(Index6M,$H457,TRUE,_xll.ohTrigger(RecalcTrigger,Trigger6M)),NA())</f>
        <v>1.2892612274387229E-2</v>
      </c>
      <c r="O457" s="52">
        <f>IFERROR(_xll.qlIndexFixing(ONIndex6M,I457,TRUE,_xll.ohTrigger(RecalcTrigger,Trigger6M)),NA())</f>
        <v>1.2865475973766749E-2</v>
      </c>
      <c r="P457" s="52">
        <f>IFERROR(_xll.qlIndexFixing(Index1Y,$H457,TRUE,_xll.ohTrigger(RecalcTrigger,Trigger1Y)),NA())</f>
        <v>1.7166649986546371E-2</v>
      </c>
      <c r="Q457" s="52">
        <f>IFERROR(_xll.qlIndexFixing(ONIndex1Y,I457,TRUE,_xll.ohTrigger(RecalcTrigger,Trigger1Y)),NA())</f>
        <v>1.9602262912306045E-2</v>
      </c>
    </row>
    <row r="458" spans="2:17" x14ac:dyDescent="0.2">
      <c r="B458" s="46" t="s">
        <v>20</v>
      </c>
      <c r="D458" s="49">
        <f>_xll.qlCalendarAdvance(LocalCalendar,$D457,B458,"f",FALSE)</f>
        <v>43231</v>
      </c>
      <c r="E458" s="49">
        <f>_xll.qlInterestRateIndexValueDate(IndexON,D458)</f>
        <v>43231</v>
      </c>
      <c r="F458" s="52">
        <f>IFERROR(_xll.qlIndexFixing(IndexON,D458,TRUE,_xll.ohTrigger(RecalcTrigger,TriggerON)),NA())</f>
        <v>6.9928196687829569E-3</v>
      </c>
      <c r="H458" s="49">
        <f>_xll.qlCalendarAdvance(IborCalendar,$H457,B458,"f",FALSE)</f>
        <v>43228</v>
      </c>
      <c r="I458" s="49">
        <f>_xll.qlInterestRateIndexValueDate(Index1M,$H458)</f>
        <v>43230</v>
      </c>
      <c r="J458" s="52">
        <f>IFERROR(_xll.qlIndexFixing(Index1M,$H458,TRUE,_xll.ohTrigger(RecalcTrigger,Trigger1M)),NA())</f>
        <v>8.8435521592242217E-3</v>
      </c>
      <c r="K458" s="52">
        <f>IFERROR(_xll.qlIndexFixing(ONIndex1M,I458,TRUE,_xll.ohTrigger(RecalcTrigger,Trigger1M)),NA())</f>
        <v>8.778881722371068E-3</v>
      </c>
      <c r="L458" s="52">
        <f>IFERROR(_xll.qlIndexFixing(Index3M,H458,TRUE,_xll.ohTrigger(RecalcTrigger,Trigger3M)),NA())</f>
        <v>1.0825571592423932E-2</v>
      </c>
      <c r="M458" s="52">
        <f>IFERROR(_xll.qlIndexFixing(ONIndex3M,I458,TRUE,_xll.ohTrigger(RecalcTrigger,Trigger3M)),NA())</f>
        <v>1.0613921267408344E-2</v>
      </c>
      <c r="N458" s="52">
        <f>IFERROR(_xll.qlIndexFixing(Index6M,$H458,TRUE,_xll.ohTrigger(RecalcTrigger,Trigger6M)),NA())</f>
        <v>1.2889592415606211E-2</v>
      </c>
      <c r="O458" s="52">
        <f>IFERROR(_xll.qlIndexFixing(ONIndex6M,I458,TRUE,_xll.ohTrigger(RecalcTrigger,Trigger6M)),NA())</f>
        <v>1.2870546185057563E-2</v>
      </c>
      <c r="P458" s="52">
        <f>IFERROR(_xll.qlIndexFixing(Index1Y,$H458,TRUE,_xll.ohTrigger(RecalcTrigger,Trigger1Y)),NA())</f>
        <v>1.7149982092799079E-2</v>
      </c>
      <c r="Q458" s="52">
        <f>IFERROR(_xll.qlIndexFixing(ONIndex1Y,I458,TRUE,_xll.ohTrigger(RecalcTrigger,Trigger1Y)),NA())</f>
        <v>1.9699554864400781E-2</v>
      </c>
    </row>
    <row r="459" spans="2:17" x14ac:dyDescent="0.2">
      <c r="B459" s="46" t="s">
        <v>20</v>
      </c>
      <c r="D459" s="49">
        <f>_xll.qlCalendarAdvance(LocalCalendar,$D458,B459,"f",FALSE)</f>
        <v>43234</v>
      </c>
      <c r="E459" s="49">
        <f>_xll.qlInterestRateIndexValueDate(IndexON,D459)</f>
        <v>43234</v>
      </c>
      <c r="F459" s="52">
        <f>IFERROR(_xll.qlIndexFixing(IndexON,D459,TRUE,_xll.ohTrigger(RecalcTrigger,TriggerON)),NA())</f>
        <v>6.9947390811453403E-3</v>
      </c>
      <c r="H459" s="49">
        <f>_xll.qlCalendarAdvance(IborCalendar,$H458,B459,"f",FALSE)</f>
        <v>43229</v>
      </c>
      <c r="I459" s="49">
        <f>_xll.qlInterestRateIndexValueDate(Index1M,$H459)</f>
        <v>43231</v>
      </c>
      <c r="J459" s="52">
        <f>IFERROR(_xll.qlIndexFixing(Index1M,$H459,TRUE,_xll.ohTrigger(RecalcTrigger,Trigger1M)),NA())</f>
        <v>8.8454225997959234E-3</v>
      </c>
      <c r="K459" s="52">
        <f>IFERROR(_xll.qlIndexFixing(ONIndex1M,I459,TRUE,_xll.ohTrigger(RecalcTrigger,Trigger1M)),NA())</f>
        <v>8.787115824677727E-3</v>
      </c>
      <c r="L459" s="52">
        <f>IFERROR(_xll.qlIndexFixing(Index3M,H459,TRUE,_xll.ohTrigger(RecalcTrigger,Trigger3M)),NA())</f>
        <v>1.0833519128797842E-2</v>
      </c>
      <c r="M459" s="52">
        <f>IFERROR(_xll.qlIndexFixing(ONIndex3M,I459,TRUE,_xll.ohTrigger(RecalcTrigger,Trigger3M)),NA())</f>
        <v>1.0621697286490317E-2</v>
      </c>
      <c r="N459" s="52">
        <f>IFERROR(_xll.qlIndexFixing(Index6M,$H459,TRUE,_xll.ohTrigger(RecalcTrigger,Trigger6M)),NA())</f>
        <v>1.2889234005024331E-2</v>
      </c>
      <c r="O459" s="52">
        <f>IFERROR(_xll.qlIndexFixing(ONIndex6M,I459,TRUE,_xll.ohTrigger(RecalcTrigger,Trigger6M)),NA())</f>
        <v>1.288076242629721E-2</v>
      </c>
      <c r="P459" s="52">
        <f>IFERROR(_xll.qlIndexFixing(Index1Y,$H459,TRUE,_xll.ohTrigger(RecalcTrigger,Trigger1Y)),NA())</f>
        <v>1.7115285676039111E-2</v>
      </c>
      <c r="Q459" s="52">
        <f>IFERROR(_xll.qlIndexFixing(ONIndex1Y,I459,TRUE,_xll.ohTrigger(RecalcTrigger,Trigger1Y)),NA())</f>
        <v>1.9888302907169475E-2</v>
      </c>
    </row>
    <row r="460" spans="2:17" x14ac:dyDescent="0.2">
      <c r="B460" s="46" t="s">
        <v>20</v>
      </c>
      <c r="D460" s="49">
        <f>_xll.qlCalendarAdvance(LocalCalendar,$D459,B460,"f",FALSE)</f>
        <v>43235</v>
      </c>
      <c r="E460" s="49">
        <f>_xll.qlInterestRateIndexValueDate(IndexON,D460)</f>
        <v>43235</v>
      </c>
      <c r="F460" s="52">
        <f>IFERROR(_xll.qlIndexFixing(IndexON,D460,TRUE,_xll.ohTrigger(RecalcTrigger,TriggerON)),NA())</f>
        <v>6.9958377594936394E-3</v>
      </c>
      <c r="H460" s="49">
        <f>_xll.qlCalendarAdvance(IborCalendar,$H459,B460,"f",FALSE)</f>
        <v>43230</v>
      </c>
      <c r="I460" s="49">
        <f>_xll.qlInterestRateIndexValueDate(Index1M,$H460)</f>
        <v>43234</v>
      </c>
      <c r="J460" s="52">
        <f>IFERROR(_xll.qlIndexFixing(Index1M,$H460,TRUE,_xll.ohTrigger(RecalcTrigger,Trigger1M)),NA())</f>
        <v>8.8571737300454402E-3</v>
      </c>
      <c r="K460" s="52">
        <f>IFERROR(_xll.qlIndexFixing(ONIndex1M,I460,TRUE,_xll.ohTrigger(RecalcTrigger,Trigger1M)),NA())</f>
        <v>8.7949014590282815E-3</v>
      </c>
      <c r="L460" s="52">
        <f>IFERROR(_xll.qlIndexFixing(Index3M,H460,TRUE,_xll.ohTrigger(RecalcTrigger,Trigger3M)),NA())</f>
        <v>1.0841472661826862E-2</v>
      </c>
      <c r="M460" s="52">
        <f>IFERROR(_xll.qlIndexFixing(ONIndex3M,I460,TRUE,_xll.ohTrigger(RecalcTrigger,Trigger3M)),NA())</f>
        <v>1.0628972687838356E-2</v>
      </c>
      <c r="N460" s="52">
        <f>IFERROR(_xll.qlIndexFixing(Index6M,$H460,TRUE,_xll.ohTrigger(RecalcTrigger,Trigger6M)),NA())</f>
        <v>1.2887308700448515E-2</v>
      </c>
      <c r="O460" s="52">
        <f>IFERROR(_xll.qlIndexFixing(ONIndex6M,I460,TRUE,_xll.ohTrigger(RecalcTrigger,Trigger6M)),NA())</f>
        <v>1.2889671951628046E-2</v>
      </c>
      <c r="P460" s="52">
        <f>IFERROR(_xll.qlIndexFixing(Index1Y,$H460,TRUE,_xll.ohTrigger(RecalcTrigger,Trigger1Y)),NA())</f>
        <v>1.7080802218073874E-2</v>
      </c>
      <c r="Q460" s="52">
        <f>IFERROR(_xll.qlIndexFixing(ONIndex1Y,I460,TRUE,_xll.ohTrigger(RecalcTrigger,Trigger1Y)),NA())</f>
        <v>2.0067919202553242E-2</v>
      </c>
    </row>
    <row r="461" spans="2:17" x14ac:dyDescent="0.2">
      <c r="B461" s="46" t="s">
        <v>20</v>
      </c>
      <c r="D461" s="49">
        <f>_xll.qlCalendarAdvance(LocalCalendar,$D460,B461,"f",FALSE)</f>
        <v>43236</v>
      </c>
      <c r="E461" s="49">
        <f>_xll.qlInterestRateIndexValueDate(IndexON,D461)</f>
        <v>43236</v>
      </c>
      <c r="F461" s="52">
        <f>IFERROR(_xll.qlIndexFixing(IndexON,D461,TRUE,_xll.ohTrigger(RecalcTrigger,TriggerON)),NA())</f>
        <v>6.9969790729373926E-3</v>
      </c>
      <c r="H461" s="49">
        <f>_xll.qlCalendarAdvance(IborCalendar,$H460,B461,"f",FALSE)</f>
        <v>43231</v>
      </c>
      <c r="I461" s="49">
        <f>_xll.qlInterestRateIndexValueDate(Index1M,$H461)</f>
        <v>43235</v>
      </c>
      <c r="J461" s="52">
        <f>IFERROR(_xll.qlIndexFixing(Index1M,$H461,TRUE,_xll.ohTrigger(RecalcTrigger,Trigger1M)),NA())</f>
        <v>8.8610790540941033E-3</v>
      </c>
      <c r="K461" s="52">
        <f>IFERROR(_xll.qlIndexFixing(ONIndex1M,I461,TRUE,_xll.ohTrigger(RecalcTrigger,Trigger1M)),NA())</f>
        <v>8.7988917515247067E-3</v>
      </c>
      <c r="L461" s="52">
        <f>IFERROR(_xll.qlIndexFixing(Index3M,H461,TRUE,_xll.ohTrigger(RecalcTrigger,Trigger3M)),NA())</f>
        <v>1.0845393484042454E-2</v>
      </c>
      <c r="M461" s="52">
        <f>IFERROR(_xll.qlIndexFixing(ONIndex3M,I461,TRUE,_xll.ohTrigger(RecalcTrigger,Trigger3M)),NA())</f>
        <v>1.0632830141714678E-2</v>
      </c>
      <c r="N461" s="52">
        <f>IFERROR(_xll.qlIndexFixing(Index6M,$H461,TRUE,_xll.ohTrigger(RecalcTrigger,Trigger6M)),NA())</f>
        <v>1.2886155070857963E-2</v>
      </c>
      <c r="O461" s="52">
        <f>IFERROR(_xll.qlIndexFixing(ONIndex6M,I461,TRUE,_xll.ohTrigger(RecalcTrigger,Trigger6M)),NA())</f>
        <v>1.2894164623542537E-2</v>
      </c>
      <c r="P461" s="52">
        <f>IFERROR(_xll.qlIndexFixing(Index1Y,$H461,TRUE,_xll.ohTrigger(RecalcTrigger,Trigger1Y)),NA())</f>
        <v>1.7062912176744317E-2</v>
      </c>
      <c r="Q461" s="52">
        <f>IFERROR(_xll.qlIndexFixing(ONIndex1Y,I461,TRUE,_xll.ohTrigger(RecalcTrigger,Trigger1Y)),NA())</f>
        <v>2.0154809411501162E-2</v>
      </c>
    </row>
    <row r="462" spans="2:17" x14ac:dyDescent="0.2">
      <c r="B462" s="46" t="s">
        <v>20</v>
      </c>
      <c r="D462" s="49">
        <f>_xll.qlCalendarAdvance(LocalCalendar,$D461,B462,"f",FALSE)</f>
        <v>43237</v>
      </c>
      <c r="E462" s="49">
        <f>_xll.qlInterestRateIndexValueDate(IndexON,D462)</f>
        <v>43237</v>
      </c>
      <c r="F462" s="52">
        <f>IFERROR(_xll.qlIndexFixing(IndexON,D462,TRUE,_xll.ohTrigger(RecalcTrigger,TriggerON)),NA())</f>
        <v>6.9981630213966639E-3</v>
      </c>
      <c r="H462" s="49">
        <f>_xll.qlCalendarAdvance(IborCalendar,$H461,B462,"f",FALSE)</f>
        <v>43234</v>
      </c>
      <c r="I462" s="49">
        <f>_xll.qlInterestRateIndexValueDate(Index1M,$H462)</f>
        <v>43236</v>
      </c>
      <c r="J462" s="52">
        <f>IFERROR(_xll.qlIndexFixing(Index1M,$H462,TRUE,_xll.ohTrigger(RecalcTrigger,Trigger1M)),NA())</f>
        <v>8.8690593022302342E-3</v>
      </c>
      <c r="K462" s="52">
        <f>IFERROR(_xll.qlIndexFixing(ONIndex1M,I462,TRUE,_xll.ohTrigger(RecalcTrigger,Trigger1M)),NA())</f>
        <v>8.8028761875058592E-3</v>
      </c>
      <c r="L462" s="52">
        <f>IFERROR(_xll.qlIndexFixing(Index3M,H462,TRUE,_xll.ohTrigger(RecalcTrigger,Trigger3M)),NA())</f>
        <v>1.0849290274285984E-2</v>
      </c>
      <c r="M462" s="52">
        <f>IFERROR(_xll.qlIndexFixing(ONIndex3M,I462,TRUE,_xll.ohTrigger(RecalcTrigger,Trigger3M)),NA())</f>
        <v>1.0636725435082539E-2</v>
      </c>
      <c r="N462" s="52">
        <f>IFERROR(_xll.qlIndexFixing(Index6M,$H462,TRUE,_xll.ohTrigger(RecalcTrigger,Trigger6M)),NA())</f>
        <v>1.2884972236199483E-2</v>
      </c>
      <c r="O462" s="52">
        <f>IFERROR(_xll.qlIndexFixing(ONIndex6M,I462,TRUE,_xll.ohTrigger(RecalcTrigger,Trigger6M)),NA())</f>
        <v>1.2898541787613738E-2</v>
      </c>
      <c r="P462" s="52">
        <f>IFERROR(_xll.qlIndexFixing(Index1Y,$H462,TRUE,_xll.ohTrigger(RecalcTrigger,Trigger1Y)),NA())</f>
        <v>1.7044796906311013E-2</v>
      </c>
      <c r="Q462" s="52">
        <f>IFERROR(_xll.qlIndexFixing(ONIndex1Y,I462,TRUE,_xll.ohTrigger(RecalcTrigger,Trigger1Y)),NA())</f>
        <v>2.0239619267199416E-2</v>
      </c>
    </row>
    <row r="463" spans="2:17" x14ac:dyDescent="0.2">
      <c r="B463" s="46" t="s">
        <v>20</v>
      </c>
      <c r="D463" s="49">
        <f>_xll.qlCalendarAdvance(LocalCalendar,$D462,B463,"f",FALSE)</f>
        <v>43238</v>
      </c>
      <c r="E463" s="49">
        <f>_xll.qlInterestRateIndexValueDate(IndexON,D463)</f>
        <v>43238</v>
      </c>
      <c r="F463" s="52">
        <f>IFERROR(_xll.qlIndexFixing(IndexON,D463,TRUE,_xll.ohTrigger(RecalcTrigger,TriggerON)),NA())</f>
        <v>7.0008091732010058E-3</v>
      </c>
      <c r="H463" s="49">
        <f>_xll.qlCalendarAdvance(IborCalendar,$H462,B463,"f",FALSE)</f>
        <v>43235</v>
      </c>
      <c r="I463" s="49">
        <f>_xll.qlInterestRateIndexValueDate(Index1M,$H463)</f>
        <v>43237</v>
      </c>
      <c r="J463" s="52">
        <f>IFERROR(_xll.qlIndexFixing(Index1M,$H463,TRUE,_xll.ohTrigger(RecalcTrigger,Trigger1M)),NA())</f>
        <v>8.8709106092096923E-3</v>
      </c>
      <c r="K463" s="52">
        <f>IFERROR(_xll.qlIndexFixing(ONIndex1M,I463,TRUE,_xll.ohTrigger(RecalcTrigger,Trigger1M)),NA())</f>
        <v>8.8068547668918029E-3</v>
      </c>
      <c r="L463" s="52">
        <f>IFERROR(_xll.qlIndexFixing(Index3M,H463,TRUE,_xll.ohTrigger(RecalcTrigger,Trigger3M)),NA())</f>
        <v>1.08531619055911E-2</v>
      </c>
      <c r="M463" s="52">
        <f>IFERROR(_xll.qlIndexFixing(ONIndex3M,I463,TRUE,_xll.ohTrigger(RecalcTrigger,Trigger3M)),NA())</f>
        <v>1.0640658567862005E-2</v>
      </c>
      <c r="N463" s="52">
        <f>IFERROR(_xll.qlIndexFixing(Index6M,$H463,TRUE,_xll.ohTrigger(RecalcTrigger,Trigger6M)),NA())</f>
        <v>1.288242613490035E-2</v>
      </c>
      <c r="O463" s="52">
        <f>IFERROR(_xll.qlIndexFixing(ONIndex6M,I463,TRUE,_xll.ohTrigger(RecalcTrigger,Trigger6M)),NA())</f>
        <v>1.2902803443761712E-2</v>
      </c>
      <c r="P463" s="52">
        <f>IFERROR(_xll.qlIndexFixing(Index1Y,$H463,TRUE,_xll.ohTrigger(RecalcTrigger,Trigger1Y)),NA())</f>
        <v>1.7026462806230703E-2</v>
      </c>
      <c r="Q463" s="52">
        <f>IFERROR(_xll.qlIndexFixing(ONIndex1Y,I463,TRUE,_xll.ohTrigger(RecalcTrigger,Trigger1Y)),NA())</f>
        <v>2.0322348768209153E-2</v>
      </c>
    </row>
    <row r="464" spans="2:17" x14ac:dyDescent="0.2">
      <c r="B464" s="46" t="s">
        <v>20</v>
      </c>
      <c r="D464" s="49">
        <f>_xll.qlCalendarAdvance(LocalCalendar,$D463,B464,"f",FALSE)</f>
        <v>43241</v>
      </c>
      <c r="E464" s="49">
        <f>_xll.qlInterestRateIndexValueDate(IndexON,D464)</f>
        <v>43241</v>
      </c>
      <c r="F464" s="52">
        <f>IFERROR(_xll.qlIndexFixing(IndexON,D464,TRUE,_xll.ohTrigger(RecalcTrigger,TriggerON)),NA())</f>
        <v>7.0033251653889295E-3</v>
      </c>
      <c r="H464" s="49">
        <f>_xll.qlCalendarAdvance(IborCalendar,$H463,B464,"f",FALSE)</f>
        <v>43236</v>
      </c>
      <c r="I464" s="49">
        <f>_xll.qlInterestRateIndexValueDate(Index1M,$H464)</f>
        <v>43238</v>
      </c>
      <c r="J464" s="52">
        <f>IFERROR(_xll.qlIndexFixing(Index1M,$H464,TRUE,_xll.ohTrigger(RecalcTrigger,Trigger1M)),NA())</f>
        <v>8.8727598680721047E-3</v>
      </c>
      <c r="K464" s="52">
        <f>IFERROR(_xll.qlIndexFixing(ONIndex1M,I464,TRUE,_xll.ohTrigger(RecalcTrigger,Trigger1M)),NA())</f>
        <v>8.8150082400151319E-3</v>
      </c>
      <c r="L464" s="52">
        <f>IFERROR(_xll.qlIndexFixing(Index3M,H464,TRUE,_xll.ohTrigger(RecalcTrigger,Trigger3M)),NA())</f>
        <v>1.0860608996418454E-2</v>
      </c>
      <c r="M464" s="52">
        <f>IFERROR(_xll.qlIndexFixing(ONIndex3M,I464,TRUE,_xll.ohTrigger(RecalcTrigger,Trigger3M)),NA())</f>
        <v>1.064896595101672E-2</v>
      </c>
      <c r="N464" s="52">
        <f>IFERROR(_xll.qlIndexFixing(Index6M,$H464,TRUE,_xll.ohTrigger(RecalcTrigger,Trigger6M)),NA())</f>
        <v>1.2881854287191378E-2</v>
      </c>
      <c r="O464" s="52">
        <f>IFERROR(_xll.qlIndexFixing(ONIndex6M,I464,TRUE,_xll.ohTrigger(RecalcTrigger,Trigger6M)),NA())</f>
        <v>1.2911404769706536E-2</v>
      </c>
      <c r="P464" s="52">
        <f>IFERROR(_xll.qlIndexFixing(Index1Y,$H464,TRUE,_xll.ohTrigger(RecalcTrigger,Trigger1Y)),NA())</f>
        <v>1.6991052875914535E-2</v>
      </c>
      <c r="Q464" s="52">
        <f>IFERROR(_xll.qlIndexFixing(ONIndex1Y,I464,TRUE,_xll.ohTrigger(RecalcTrigger,Trigger1Y)),NA())</f>
        <v>2.048203844752905E-2</v>
      </c>
    </row>
    <row r="465" spans="2:17" x14ac:dyDescent="0.2">
      <c r="B465" s="46" t="s">
        <v>20</v>
      </c>
      <c r="D465" s="49">
        <f>_xll.qlCalendarAdvance(LocalCalendar,$D464,B465,"f",FALSE)</f>
        <v>43242</v>
      </c>
      <c r="E465" s="49">
        <f>_xll.qlInterestRateIndexValueDate(IndexON,D465)</f>
        <v>43242</v>
      </c>
      <c r="F465" s="52">
        <f>IFERROR(_xll.qlIndexFixing(IndexON,D465,TRUE,_xll.ohTrigger(RecalcTrigger,TriggerON)),NA())</f>
        <v>7.004722289005727E-3</v>
      </c>
      <c r="H465" s="49">
        <f>_xll.qlCalendarAdvance(IborCalendar,$H464,B465,"f",FALSE)</f>
        <v>43237</v>
      </c>
      <c r="I465" s="49">
        <f>_xll.qlInterestRateIndexValueDate(Index1M,$H465)</f>
        <v>43241</v>
      </c>
      <c r="J465" s="52">
        <f>IFERROR(_xll.qlIndexFixing(Index1M,$H465,TRUE,_xll.ohTrigger(RecalcTrigger,Trigger1M)),NA())</f>
        <v>8.8843879446614555E-3</v>
      </c>
      <c r="K465" s="52">
        <f>IFERROR(_xll.qlIndexFixing(ONIndex1M,I465,TRUE,_xll.ohTrigger(RecalcTrigger,Trigger1M)),NA())</f>
        <v>8.8227105177640652E-3</v>
      </c>
      <c r="L465" s="52">
        <f>IFERROR(_xll.qlIndexFixing(Index3M,H465,TRUE,_xll.ohTrigger(RecalcTrigger,Trigger3M)),NA())</f>
        <v>1.0868374301971073E-2</v>
      </c>
      <c r="M465" s="52">
        <f>IFERROR(_xll.qlIndexFixing(ONIndex3M,I465,TRUE,_xll.ohTrigger(RecalcTrigger,Trigger3M)),NA())</f>
        <v>1.0656769494294949E-2</v>
      </c>
      <c r="N465" s="52">
        <f>IFERROR(_xll.qlIndexFixing(Index6M,$H465,TRUE,_xll.ohTrigger(RecalcTrigger,Trigger6M)),NA())</f>
        <v>1.2878646484821555E-2</v>
      </c>
      <c r="O465" s="52">
        <f>IFERROR(_xll.qlIndexFixing(ONIndex6M,I465,TRUE,_xll.ohTrigger(RecalcTrigger,Trigger6M)),NA())</f>
        <v>1.2918694989281221E-2</v>
      </c>
      <c r="P465" s="52">
        <f>IFERROR(_xll.qlIndexFixing(Index1Y,$H465,TRUE,_xll.ohTrigger(RecalcTrigger,Trigger1Y)),NA())</f>
        <v>1.6951066087050375E-2</v>
      </c>
      <c r="Q465" s="52">
        <f>IFERROR(_xll.qlIndexFixing(ONIndex1Y,I465,TRUE,_xll.ohTrigger(RecalcTrigger,Trigger1Y)),NA())</f>
        <v>2.0632463196346151E-2</v>
      </c>
    </row>
    <row r="466" spans="2:17" x14ac:dyDescent="0.2">
      <c r="B466" s="46" t="s">
        <v>20</v>
      </c>
      <c r="D466" s="49">
        <f>_xll.qlCalendarAdvance(LocalCalendar,$D465,B466,"f",FALSE)</f>
        <v>43243</v>
      </c>
      <c r="E466" s="49">
        <f>_xll.qlInterestRateIndexValueDate(IndexON,D466)</f>
        <v>43243</v>
      </c>
      <c r="F466" s="52">
        <f>IFERROR(_xll.qlIndexFixing(IndexON,D466,TRUE,_xll.ohTrigger(RecalcTrigger,TriggerON)),NA())</f>
        <v>7.0061620476380426E-3</v>
      </c>
      <c r="H466" s="49">
        <f>_xll.qlCalendarAdvance(IborCalendar,$H465,B466,"f",FALSE)</f>
        <v>43238</v>
      </c>
      <c r="I466" s="49">
        <f>_xll.qlInterestRateIndexValueDate(Index1M,$H466)</f>
        <v>43242</v>
      </c>
      <c r="J466" s="52">
        <f>IFERROR(_xll.qlIndexFixing(Index1M,$H466,TRUE,_xll.ohTrigger(RecalcTrigger,Trigger1M)),NA())</f>
        <v>8.8882522507417426E-3</v>
      </c>
      <c r="K466" s="52">
        <f>IFERROR(_xll.qlIndexFixing(ONIndex1M,I466,TRUE,_xll.ohTrigger(RecalcTrigger,Trigger1M)),NA())</f>
        <v>8.8266598139341568E-3</v>
      </c>
      <c r="L466" s="52">
        <f>IFERROR(_xll.qlIndexFixing(Index3M,H466,TRUE,_xll.ohTrigger(RecalcTrigger,Trigger3M)),NA())</f>
        <v>1.0872103233956874E-2</v>
      </c>
      <c r="M466" s="52">
        <f>IFERROR(_xll.qlIndexFixing(ONIndex3M,I466,TRUE,_xll.ohTrigger(RecalcTrigger,Trigger3M)),NA())</f>
        <v>1.0660891824691987E-2</v>
      </c>
      <c r="N466" s="52">
        <f>IFERROR(_xll.qlIndexFixing(Index6M,$H466,TRUE,_xll.ohTrigger(RecalcTrigger,Trigger6M)),NA())</f>
        <v>1.2876648968263486E-2</v>
      </c>
      <c r="O466" s="52">
        <f>IFERROR(_xll.qlIndexFixing(ONIndex6M,I466,TRUE,_xll.ohTrigger(RecalcTrigger,Trigger6M)),NA())</f>
        <v>1.2922379105893E-2</v>
      </c>
      <c r="P466" s="52">
        <f>IFERROR(_xll.qlIndexFixing(Index1Y,$H466,TRUE,_xll.ohTrigger(RecalcTrigger,Trigger1Y)),NA())</f>
        <v>1.6931733818878539E-2</v>
      </c>
      <c r="Q466" s="52">
        <f>IFERROR(_xll.qlIndexFixing(ONIndex1Y,I466,TRUE,_xll.ohTrigger(RecalcTrigger,Trigger1Y)),NA())</f>
        <v>2.0704790902730252E-2</v>
      </c>
    </row>
    <row r="467" spans="2:17" x14ac:dyDescent="0.2">
      <c r="B467" s="46" t="s">
        <v>20</v>
      </c>
      <c r="D467" s="49">
        <f>_xll.qlCalendarAdvance(LocalCalendar,$D466,B467,"f",FALSE)</f>
        <v>43244</v>
      </c>
      <c r="E467" s="49">
        <f>_xll.qlInterestRateIndexValueDate(IndexON,D467)</f>
        <v>43244</v>
      </c>
      <c r="F467" s="52">
        <f>IFERROR(_xll.qlIndexFixing(IndexON,D467,TRUE,_xll.ohTrigger(RecalcTrigger,TriggerON)),NA())</f>
        <v>7.0076444412858763E-3</v>
      </c>
      <c r="H467" s="49">
        <f>_xll.qlCalendarAdvance(IborCalendar,$H466,B467,"f",FALSE)</f>
        <v>43241</v>
      </c>
      <c r="I467" s="49">
        <f>_xll.qlInterestRateIndexValueDate(Index1M,$H467)</f>
        <v>43243</v>
      </c>
      <c r="J467" s="52">
        <f>IFERROR(_xll.qlIndexFixing(Index1M,$H467,TRUE,_xll.ohTrigger(RecalcTrigger,Trigger1M)),NA())</f>
        <v>8.8961517991234286E-3</v>
      </c>
      <c r="K467" s="52">
        <f>IFERROR(_xll.qlIndexFixing(ONIndex1M,I467,TRUE,_xll.ohTrigger(RecalcTrigger,Trigger1M)),NA())</f>
        <v>8.8306032534291035E-3</v>
      </c>
      <c r="L467" s="52">
        <f>IFERROR(_xll.qlIndexFixing(Index3M,H467,TRUE,_xll.ohTrigger(RecalcTrigger,Trigger3M)),NA())</f>
        <v>1.0875800245126249E-2</v>
      </c>
      <c r="M467" s="52">
        <f>IFERROR(_xll.qlIndexFixing(ONIndex3M,I467,TRUE,_xll.ohTrigger(RecalcTrigger,Trigger3M)),NA())</f>
        <v>1.0665051994580566E-2</v>
      </c>
      <c r="N467" s="52">
        <f>IFERROR(_xll.qlIndexFixing(Index6M,$H467,TRUE,_xll.ohTrigger(RecalcTrigger,Trigger6M)),NA())</f>
        <v>1.2875938246697794E-2</v>
      </c>
      <c r="O467" s="52">
        <f>IFERROR(_xll.qlIndexFixing(ONIndex6M,I467,TRUE,_xll.ohTrigger(RecalcTrigger,Trigger6M)),NA())</f>
        <v>1.2925947714581554E-2</v>
      </c>
      <c r="P467" s="52">
        <f>IFERROR(_xll.qlIndexFixing(Index1Y,$H467,TRUE,_xll.ohTrigger(RecalcTrigger,Trigger1Y)),NA())</f>
        <v>1.6912221110593661E-2</v>
      </c>
      <c r="Q467" s="52">
        <f>IFERROR(_xll.qlIndexFixing(ONIndex1Y,I467,TRUE,_xll.ohTrigger(RecalcTrigger,Trigger1Y)),NA())</f>
        <v>2.0775038246352295E-2</v>
      </c>
    </row>
    <row r="468" spans="2:17" x14ac:dyDescent="0.2">
      <c r="B468" s="46" t="s">
        <v>20</v>
      </c>
      <c r="D468" s="49">
        <f>_xll.qlCalendarAdvance(LocalCalendar,$D467,B468,"f",FALSE)</f>
        <v>43245</v>
      </c>
      <c r="E468" s="49">
        <f>_xll.qlInterestRateIndexValueDate(IndexON,D468)</f>
        <v>43245</v>
      </c>
      <c r="F468" s="52">
        <f>IFERROR(_xll.qlIndexFixing(IndexON,D468,TRUE,_xll.ohTrigger(RecalcTrigger,TriggerON)),NA())</f>
        <v>7.011768444984412E-3</v>
      </c>
      <c r="H468" s="49">
        <f>_xll.qlCalendarAdvance(IborCalendar,$H467,B468,"f",FALSE)</f>
        <v>43242</v>
      </c>
      <c r="I468" s="49">
        <f>_xll.qlInterestRateIndexValueDate(Index1M,$H468)</f>
        <v>43244</v>
      </c>
      <c r="J468" s="52">
        <f>IFERROR(_xll.qlIndexFixing(Index1M,$H468,TRUE,_xll.ohTrigger(RecalcTrigger,Trigger1M)),NA())</f>
        <v>8.8979819285409101E-3</v>
      </c>
      <c r="K468" s="52">
        <f>IFERROR(_xll.qlIndexFixing(ONIndex1M,I468,TRUE,_xll.ohTrigger(RecalcTrigger,Trigger1M)),NA())</f>
        <v>8.8345408363288414E-3</v>
      </c>
      <c r="L468" s="52">
        <f>IFERROR(_xll.qlIndexFixing(Index3M,H468,TRUE,_xll.ohTrigger(RecalcTrigger,Trigger3M)),NA())</f>
        <v>1.0879464208487656E-2</v>
      </c>
      <c r="M468" s="52">
        <f>IFERROR(_xll.qlIndexFixing(ONIndex3M,I468,TRUE,_xll.ohTrigger(RecalcTrigger,Trigger3M)),NA())</f>
        <v>1.0669250003960684E-2</v>
      </c>
      <c r="N468" s="52">
        <f>IFERROR(_xll.qlIndexFixing(Index6M,$H468,TRUE,_xll.ohTrigger(RecalcTrigger,Trigger6M)),NA())</f>
        <v>1.287325977177676E-2</v>
      </c>
      <c r="O468" s="52">
        <f>IFERROR(_xll.qlIndexFixing(ONIndex6M,I468,TRUE,_xll.ohTrigger(RecalcTrigger,Trigger6M)),NA())</f>
        <v>1.2929400815346881E-2</v>
      </c>
      <c r="P468" s="52">
        <f>IFERROR(_xll.qlIndexFixing(Index1Y,$H468,TRUE,_xll.ohTrigger(RecalcTrigger,Trigger1Y)),NA())</f>
        <v>1.6892534359131978E-2</v>
      </c>
      <c r="Q468" s="52">
        <f>IFERROR(_xll.qlIndexFixing(ONIndex1Y,I468,TRUE,_xll.ohTrigger(RecalcTrigger,Trigger1Y)),NA())</f>
        <v>2.0843205225933303E-2</v>
      </c>
    </row>
    <row r="469" spans="2:17" x14ac:dyDescent="0.2">
      <c r="B469" s="46" t="s">
        <v>20</v>
      </c>
      <c r="D469" s="49">
        <f>_xll.qlCalendarAdvance(LocalCalendar,$D468,B469,"f",FALSE)</f>
        <v>43249</v>
      </c>
      <c r="E469" s="49">
        <f>_xll.qlInterestRateIndexValueDate(IndexON,D469)</f>
        <v>43249</v>
      </c>
      <c r="F469" s="52">
        <f>IFERROR(_xll.qlIndexFixing(IndexON,D469,TRUE,_xll.ohTrigger(RecalcTrigger,TriggerON)),NA())</f>
        <v>7.0156959349976233E-3</v>
      </c>
      <c r="H469" s="49">
        <f>_xll.qlCalendarAdvance(IborCalendar,$H468,B469,"f",FALSE)</f>
        <v>43243</v>
      </c>
      <c r="I469" s="49">
        <f>_xll.qlInterestRateIndexValueDate(Index1M,$H469)</f>
        <v>43245</v>
      </c>
      <c r="J469" s="52">
        <f>IFERROR(_xll.qlIndexFixing(Index1M,$H469,TRUE,_xll.ohTrigger(RecalcTrigger,Trigger1M)),NA())</f>
        <v>8.8998100105670691E-3</v>
      </c>
      <c r="K469" s="52">
        <f>IFERROR(_xll.qlIndexFixing(ONIndex1M,I469,TRUE,_xll.ohTrigger(RecalcTrigger,Trigger1M)),NA())</f>
        <v>8.8446814432630028E-3</v>
      </c>
      <c r="L469" s="52">
        <f>IFERROR(_xll.qlIndexFixing(Index3M,H469,TRUE,_xll.ohTrigger(RecalcTrigger,Trigger3M)),NA())</f>
        <v>1.0887894914069619E-2</v>
      </c>
      <c r="M469" s="52">
        <f>IFERROR(_xll.qlIndexFixing(ONIndex3M,I469,TRUE,_xll.ohTrigger(RecalcTrigger,Trigger3M)),NA())</f>
        <v>1.0680409488457165E-2</v>
      </c>
      <c r="N469" s="52">
        <f>IFERROR(_xll.qlIndexFixing(Index6M,$H469,TRUE,_xll.ohTrigger(RecalcTrigger,Trigger6M)),NA())</f>
        <v>1.287249399102554E-2</v>
      </c>
      <c r="O469" s="52">
        <f>IFERROR(_xll.qlIndexFixing(ONIndex6M,I469,TRUE,_xll.ohTrigger(RecalcTrigger,Trigger6M)),NA())</f>
        <v>1.2938153451622636E-2</v>
      </c>
      <c r="P469" s="52">
        <f>IFERROR(_xll.qlIndexFixing(Index1Y,$H469,TRUE,_xll.ohTrigger(RecalcTrigger,Trigger1Y)),NA())</f>
        <v>1.6849015862210739E-2</v>
      </c>
      <c r="Q469" s="52">
        <f>IFERROR(_xll.qlIndexFixing(ONIndex1Y,I469,TRUE,_xll.ohTrigger(RecalcTrigger,Trigger1Y)),NA())</f>
        <v>2.1005058972998203E-2</v>
      </c>
    </row>
    <row r="470" spans="2:17" x14ac:dyDescent="0.2">
      <c r="B470" s="46" t="s">
        <v>20</v>
      </c>
      <c r="D470" s="49">
        <f>_xll.qlCalendarAdvance(LocalCalendar,$D469,B470,"f",FALSE)</f>
        <v>43250</v>
      </c>
      <c r="E470" s="49">
        <f>_xll.qlInterestRateIndexValueDate(IndexON,D470)</f>
        <v>43250</v>
      </c>
      <c r="F470" s="52">
        <f>IFERROR(_xll.qlIndexFixing(IndexON,D470,TRUE,_xll.ohTrigger(RecalcTrigger,TriggerON)),NA())</f>
        <v>7.0174341388185013E-3</v>
      </c>
      <c r="H470" s="49">
        <f>_xll.qlCalendarAdvance(IborCalendar,$H469,B470,"f",FALSE)</f>
        <v>43244</v>
      </c>
      <c r="I470" s="49">
        <f>_xll.qlInterestRateIndexValueDate(Index1M,$H470)</f>
        <v>43249</v>
      </c>
      <c r="J470" s="52">
        <f>IFERROR(_xll.qlIndexFixing(Index1M,$H470,TRUE,_xll.ohTrigger(RecalcTrigger,Trigger1M)),NA())</f>
        <v>8.9151383204606974E-3</v>
      </c>
      <c r="K470" s="52">
        <f>IFERROR(_xll.qlIndexFixing(ONIndex1M,I470,TRUE,_xll.ohTrigger(RecalcTrigger,Trigger1M)),NA())</f>
        <v>8.8541409011799743E-3</v>
      </c>
      <c r="L470" s="52">
        <f>IFERROR(_xll.qlIndexFixing(Index3M,H470,TRUE,_xll.ohTrigger(RecalcTrigger,Trigger3M)),NA())</f>
        <v>1.0897248863207001E-2</v>
      </c>
      <c r="M470" s="52">
        <f>IFERROR(_xll.qlIndexFixing(ONIndex3M,I470,TRUE,_xll.ohTrigger(RecalcTrigger,Trigger3M)),NA())</f>
        <v>1.0690807643554123E-2</v>
      </c>
      <c r="N470" s="52">
        <f>IFERROR(_xll.qlIndexFixing(Index6M,$H470,TRUE,_xll.ohTrigger(RecalcTrigger,Trigger6M)),NA())</f>
        <v>1.2867282196797458E-2</v>
      </c>
      <c r="O470" s="52">
        <f>IFERROR(_xll.qlIndexFixing(ONIndex6M,I470,TRUE,_xll.ohTrigger(RecalcTrigger,Trigger6M)),NA())</f>
        <v>1.2944933700165251E-2</v>
      </c>
      <c r="P470" s="52">
        <f>IFERROR(_xll.qlIndexFixing(Index1Y,$H470,TRUE,_xll.ohTrigger(RecalcTrigger,Trigger1Y)),NA())</f>
        <v>1.6791713817746679E-2</v>
      </c>
      <c r="Q470" s="52">
        <f>IFERROR(_xll.qlIndexFixing(ONIndex1Y,I470,TRUE,_xll.ohTrigger(RecalcTrigger,Trigger1Y)),NA())</f>
        <v>2.1152834623014982E-2</v>
      </c>
    </row>
    <row r="471" spans="2:17" x14ac:dyDescent="0.2">
      <c r="B471" s="46" t="s">
        <v>20</v>
      </c>
      <c r="D471" s="49">
        <f>_xll.qlCalendarAdvance(LocalCalendar,$D470,B471,"f",FALSE)</f>
        <v>43251</v>
      </c>
      <c r="E471" s="49">
        <f>_xll.qlInterestRateIndexValueDate(IndexON,D471)</f>
        <v>43251</v>
      </c>
      <c r="F471" s="52">
        <f>IFERROR(_xll.qlIndexFixing(IndexON,D471,TRUE,_xll.ohTrigger(RecalcTrigger,TriggerON)),NA())</f>
        <v>7.0192149777348334E-3</v>
      </c>
      <c r="H471" s="49">
        <f>_xll.qlCalendarAdvance(IborCalendar,$H470,B471,"f",FALSE)</f>
        <v>43245</v>
      </c>
      <c r="I471" s="49">
        <f>_xll.qlInterestRateIndexValueDate(Index1M,$H471)</f>
        <v>43250</v>
      </c>
      <c r="J471" s="52">
        <f>IFERROR(_xll.qlIndexFixing(Index1M,$H471,TRUE,_xll.ohTrigger(RecalcTrigger,Trigger1M)),NA())</f>
        <v>8.9169522567926762E-3</v>
      </c>
      <c r="K471" s="52">
        <f>IFERROR(_xll.qlIndexFixing(ONIndex1M,I471,TRUE,_xll.ohTrigger(RecalcTrigger,Trigger1M)),NA())</f>
        <v>8.8580433442686513E-3</v>
      </c>
      <c r="L471" s="52">
        <f>IFERROR(_xll.qlIndexFixing(Index3M,H471,TRUE,_xll.ohTrigger(RecalcTrigger,Trigger3M)),NA())</f>
        <v>1.0900690872696605E-2</v>
      </c>
      <c r="M471" s="52">
        <f>IFERROR(_xll.qlIndexFixing(ONIndex3M,I471,TRUE,_xll.ohTrigger(RecalcTrigger,Trigger3M)),NA())</f>
        <v>1.0695232689963419E-2</v>
      </c>
      <c r="N471" s="52">
        <f>IFERROR(_xll.qlIndexFixing(Index6M,$H471,TRUE,_xll.ohTrigger(RecalcTrigger,Trigger6M)),NA())</f>
        <v>1.2865769984655429E-2</v>
      </c>
      <c r="O471" s="52">
        <f>IFERROR(_xll.qlIndexFixing(ONIndex6M,I471,TRUE,_xll.ohTrigger(RecalcTrigger,Trigger6M)),NA())</f>
        <v>1.2947693753311285E-2</v>
      </c>
      <c r="P471" s="52">
        <f>IFERROR(_xll.qlIndexFixing(Index1Y,$H471,TRUE,_xll.ohTrigger(RecalcTrigger,Trigger1Y)),NA())</f>
        <v>1.677111711927104E-2</v>
      </c>
      <c r="Q471" s="52">
        <f>IFERROR(_xll.qlIndexFixing(ONIndex1Y,I471,TRUE,_xll.ohTrigger(RecalcTrigger,Trigger1Y)),NA())</f>
        <v>2.120851939484858E-2</v>
      </c>
    </row>
    <row r="472" spans="2:17" x14ac:dyDescent="0.2">
      <c r="B472" s="46" t="s">
        <v>20</v>
      </c>
      <c r="D472" s="49">
        <f>_xll.qlCalendarAdvance(LocalCalendar,$D471,B472,"f",FALSE)</f>
        <v>43252</v>
      </c>
      <c r="E472" s="49">
        <f>_xll.qlInterestRateIndexValueDate(IndexON,D472)</f>
        <v>43252</v>
      </c>
      <c r="F472" s="52">
        <f>IFERROR(_xll.qlIndexFixing(IndexON,D472,TRUE,_xll.ohTrigger(RecalcTrigger,TriggerON)),NA())</f>
        <v>7.0230557770400992E-3</v>
      </c>
      <c r="H472" s="49">
        <f>_xll.qlCalendarAdvance(IborCalendar,$H471,B472,"f",FALSE)</f>
        <v>43249</v>
      </c>
      <c r="I472" s="49">
        <f>_xll.qlInterestRateIndexValueDate(Index1M,$H472)</f>
        <v>43251</v>
      </c>
      <c r="J472" s="52">
        <f>IFERROR(_xll.qlIndexFixing(Index1M,$H472,TRUE,_xll.ohTrigger(RecalcTrigger,Trigger1M)),NA())</f>
        <v>8.9187641463846935E-3</v>
      </c>
      <c r="K472" s="52">
        <f>IFERROR(_xll.qlIndexFixing(ONIndex1M,I472,TRUE,_xll.ohTrigger(RecalcTrigger,Trigger1M)),NA())</f>
        <v>8.8619399306821833E-3</v>
      </c>
      <c r="L472" s="52">
        <f>IFERROR(_xll.qlIndexFixing(Index3M,H472,TRUE,_xll.ohTrigger(RecalcTrigger,Trigger3M)),NA())</f>
        <v>1.0904091945342727E-2</v>
      </c>
      <c r="M472" s="52">
        <f>IFERROR(_xll.qlIndexFixing(ONIndex3M,I472,TRUE,_xll.ohTrigger(RecalcTrigger,Trigger3M)),NA())</f>
        <v>1.069969557594419E-2</v>
      </c>
      <c r="N472" s="52">
        <f>IFERROR(_xll.qlIndexFixing(Index6M,$H472,TRUE,_xll.ohTrigger(RecalcTrigger,Trigger6M)),NA())</f>
        <v>1.2864859618614916E-2</v>
      </c>
      <c r="O472" s="52">
        <f>IFERROR(_xll.qlIndexFixing(ONIndex6M,I472,TRUE,_xll.ohTrigger(RecalcTrigger,Trigger6M)),NA())</f>
        <v>1.2950338298534092E-2</v>
      </c>
      <c r="P472" s="52">
        <f>IFERROR(_xll.qlIndexFixing(Index1Y,$H472,TRUE,_xll.ohTrigger(RecalcTrigger,Trigger1Y)),NA())</f>
        <v>1.6750391144153626E-2</v>
      </c>
      <c r="Q472" s="52">
        <f>IFERROR(_xll.qlIndexFixing(ONIndex1Y,I472,TRUE,_xll.ohTrigger(RecalcTrigger,Trigger1Y)),NA())</f>
        <v>2.1262123795127152E-2</v>
      </c>
    </row>
    <row r="473" spans="2:17" x14ac:dyDescent="0.2">
      <c r="B473" s="46" t="s">
        <v>20</v>
      </c>
      <c r="D473" s="49">
        <f>_xll.qlCalendarAdvance(LocalCalendar,$D472,B473,"f",FALSE)</f>
        <v>43255</v>
      </c>
      <c r="E473" s="49">
        <f>_xll.qlInterestRateIndexValueDate(IndexON,D473)</f>
        <v>43255</v>
      </c>
      <c r="F473" s="52">
        <f>IFERROR(_xll.qlIndexFixing(IndexON,D473,TRUE,_xll.ohTrigger(RecalcTrigger,TriggerON)),NA())</f>
        <v>7.0267646836352782E-3</v>
      </c>
      <c r="H473" s="49">
        <f>_xll.qlCalendarAdvance(IborCalendar,$H472,B473,"f",FALSE)</f>
        <v>43250</v>
      </c>
      <c r="I473" s="49">
        <f>_xll.qlInterestRateIndexValueDate(Index1M,$H473)</f>
        <v>43252</v>
      </c>
      <c r="J473" s="52">
        <f>IFERROR(_xll.qlIndexFixing(Index1M,$H473,TRUE,_xll.ohTrigger(RecalcTrigger,Trigger1M)),NA())</f>
        <v>8.9265730252746818E-3</v>
      </c>
      <c r="K473" s="52">
        <f>IFERROR(_xll.qlIndexFixing(ONIndex1M,I473,TRUE,_xll.ohTrigger(RecalcTrigger,Trigger1M)),NA())</f>
        <v>8.8699321160756739E-3</v>
      </c>
      <c r="L473" s="52">
        <f>IFERROR(_xll.qlIndexFixing(Index3M,H473,TRUE,_xll.ohTrigger(RecalcTrigger,Trigger3M)),NA())</f>
        <v>1.0911633158179381E-2</v>
      </c>
      <c r="M473" s="52">
        <f>IFERROR(_xll.qlIndexFixing(ONIndex3M,I473,TRUE,_xll.ohTrigger(RecalcTrigger,Trigger3M)),NA())</f>
        <v>1.0709066030782921E-2</v>
      </c>
      <c r="N473" s="52">
        <f>IFERROR(_xll.qlIndexFixing(Index6M,$H473,TRUE,_xll.ohTrigger(RecalcTrigger,Trigger6M)),NA())</f>
        <v>1.2862085408916896E-2</v>
      </c>
      <c r="O473" s="52">
        <f>IFERROR(_xll.qlIndexFixing(ONIndex6M,I473,TRUE,_xll.ohTrigger(RecalcTrigger,Trigger6M)),NA())</f>
        <v>1.2955708585495884E-2</v>
      </c>
      <c r="P473" s="52">
        <f>IFERROR(_xll.qlIndexFixing(Index1Y,$H473,TRUE,_xll.ohTrigger(RecalcTrigger,Trigger1Y)),NA())</f>
        <v>1.6714817789807327E-2</v>
      </c>
      <c r="Q473" s="52">
        <f>IFERROR(_xll.qlIndexFixing(ONIndex1Y,I473,TRUE,_xll.ohTrigger(RecalcTrigger,Trigger1Y)),NA())</f>
        <v>2.1363665686662259E-2</v>
      </c>
    </row>
    <row r="474" spans="2:17" x14ac:dyDescent="0.2">
      <c r="B474" s="46" t="s">
        <v>20</v>
      </c>
      <c r="D474" s="49">
        <f>_xll.qlCalendarAdvance(LocalCalendar,$D473,B474,"f",FALSE)</f>
        <v>43256</v>
      </c>
      <c r="E474" s="49">
        <f>_xll.qlInterestRateIndexValueDate(IndexON,D474)</f>
        <v>43256</v>
      </c>
      <c r="F474" s="52">
        <f>IFERROR(_xll.qlIndexFixing(IndexON,D474,TRUE,_xll.ohTrigger(RecalcTrigger,TriggerON)),NA())</f>
        <v>7.0287586977091365E-3</v>
      </c>
      <c r="H474" s="49">
        <f>_xll.qlCalendarAdvance(IborCalendar,$H473,B474,"f",FALSE)</f>
        <v>43251</v>
      </c>
      <c r="I474" s="49">
        <f>_xll.qlInterestRateIndexValueDate(Index1M,$H474)</f>
        <v>43255</v>
      </c>
      <c r="J474" s="52">
        <f>IFERROR(_xll.qlIndexFixing(Index1M,$H474,TRUE,_xll.ohTrigger(RecalcTrigger,Trigger1M)),NA())</f>
        <v>8.9379549919677004E-3</v>
      </c>
      <c r="K474" s="52">
        <f>IFERROR(_xll.qlIndexFixing(ONIndex1M,I474,TRUE,_xll.ohTrigger(RecalcTrigger,Trigger1M)),NA())</f>
        <v>8.8774677100644794E-3</v>
      </c>
      <c r="L474" s="52">
        <f>IFERROR(_xll.qlIndexFixing(Index3M,H474,TRUE,_xll.ohTrigger(RecalcTrigger,Trigger3M)),NA())</f>
        <v>1.0917264327115025E-2</v>
      </c>
      <c r="M474" s="52">
        <f>IFERROR(_xll.qlIndexFixing(ONIndex3M,I474,TRUE,_xll.ohTrigger(RecalcTrigger,Trigger3M)),NA())</f>
        <v>1.0717925515102422E-2</v>
      </c>
      <c r="N474" s="52">
        <f>IFERROR(_xll.qlIndexFixing(Index6M,$H474,TRUE,_xll.ohTrigger(RecalcTrigger,Trigger6M)),NA())</f>
        <v>1.28585517204854E-2</v>
      </c>
      <c r="O474" s="52">
        <f>IFERROR(_xll.qlIndexFixing(ONIndex6M,I474,TRUE,_xll.ohTrigger(RecalcTrigger,Trigger6M)),NA())</f>
        <v>1.2959761399793379E-2</v>
      </c>
      <c r="P474" s="52">
        <f>IFERROR(_xll.qlIndexFixing(Index1Y,$H474,TRUE,_xll.ohTrigger(RecalcTrigger,Trigger1Y)),NA())</f>
        <v>1.6666322337691594E-2</v>
      </c>
      <c r="Q474" s="52">
        <f>IFERROR(_xll.qlIndexFixing(ONIndex1Y,I474,TRUE,_xll.ohTrigger(RecalcTrigger,Trigger1Y)),NA())</f>
        <v>2.1455737662465779E-2</v>
      </c>
    </row>
    <row r="475" spans="2:17" x14ac:dyDescent="0.2">
      <c r="B475" s="46" t="s">
        <v>20</v>
      </c>
      <c r="D475" s="49">
        <f>_xll.qlCalendarAdvance(LocalCalendar,$D474,B475,"f",FALSE)</f>
        <v>43257</v>
      </c>
      <c r="E475" s="49">
        <f>_xll.qlInterestRateIndexValueDate(IndexON,D475)</f>
        <v>43257</v>
      </c>
      <c r="F475" s="52">
        <f>IFERROR(_xll.qlIndexFixing(IndexON,D475,TRUE,_xll.ohTrigger(RecalcTrigger,TriggerON)),NA())</f>
        <v>7.030795346878449E-3</v>
      </c>
      <c r="H475" s="49">
        <f>_xll.qlCalendarAdvance(IborCalendar,$H474,B475,"f",FALSE)</f>
        <v>43252</v>
      </c>
      <c r="I475" s="49">
        <f>_xll.qlInterestRateIndexValueDate(Index1M,$H475)</f>
        <v>43256</v>
      </c>
      <c r="J475" s="52">
        <f>IFERROR(_xll.qlIndexFixing(Index1M,$H475,TRUE,_xll.ohTrigger(RecalcTrigger,Trigger1M)),NA())</f>
        <v>8.939750783725664E-3</v>
      </c>
      <c r="K475" s="52">
        <f>IFERROR(_xll.qlIndexFixing(ONIndex1M,I475,TRUE,_xll.ohTrigger(RecalcTrigger,Trigger1M)),NA())</f>
        <v>8.8813350133420954E-3</v>
      </c>
      <c r="L475" s="52">
        <f>IFERROR(_xll.qlIndexFixing(Index3M,H475,TRUE,_xll.ohTrigger(RecalcTrigger,Trigger3M)),NA())</f>
        <v>1.0920443810243109E-2</v>
      </c>
      <c r="M475" s="52">
        <f>IFERROR(_xll.qlIndexFixing(ONIndex3M,I475,TRUE,_xll.ohTrigger(RecalcTrigger,Trigger3M)),NA())</f>
        <v>1.0722577598700767E-2</v>
      </c>
      <c r="N475" s="52">
        <f>IFERROR(_xll.qlIndexFixing(Index6M,$H475,TRUE,_xll.ohTrigger(RecalcTrigger,Trigger6M)),NA())</f>
        <v>1.2856937178545257E-2</v>
      </c>
      <c r="O475" s="52">
        <f>IFERROR(_xll.qlIndexFixing(ONIndex6M,I475,TRUE,_xll.ohTrigger(RecalcTrigger,Trigger6M)),NA())</f>
        <v>1.2961828405320119E-2</v>
      </c>
      <c r="P475" s="52">
        <f>IFERROR(_xll.qlIndexFixing(Index1Y,$H475,TRUE,_xll.ohTrigger(RecalcTrigger,Trigger1Y)),NA())</f>
        <v>1.6645045870369593E-2</v>
      </c>
      <c r="Q475" s="52">
        <f>IFERROR(_xll.qlIndexFixing(ONIndex1Y,I475,TRUE,_xll.ohTrigger(RecalcTrigger,Trigger1Y)),NA())</f>
        <v>2.1498940191779781E-2</v>
      </c>
    </row>
    <row r="476" spans="2:17" x14ac:dyDescent="0.2">
      <c r="B476" s="46" t="s">
        <v>20</v>
      </c>
      <c r="D476" s="49">
        <f>_xll.qlCalendarAdvance(LocalCalendar,$D475,B476,"f",FALSE)</f>
        <v>43258</v>
      </c>
      <c r="E476" s="49">
        <f>_xll.qlInterestRateIndexValueDate(IndexON,D476)</f>
        <v>43258</v>
      </c>
      <c r="F476" s="52">
        <f>IFERROR(_xll.qlIndexFixing(IndexON,D476,TRUE,_xll.ohTrigger(RecalcTrigger,TriggerON)),NA())</f>
        <v>7.0328746309833434E-3</v>
      </c>
      <c r="H476" s="49">
        <f>_xll.qlCalendarAdvance(IborCalendar,$H475,B476,"f",FALSE)</f>
        <v>43255</v>
      </c>
      <c r="I476" s="49">
        <f>_xll.qlInterestRateIndexValueDate(Index1M,$H476)</f>
        <v>43257</v>
      </c>
      <c r="J476" s="52">
        <f>IFERROR(_xll.qlIndexFixing(Index1M,$H476,TRUE,_xll.ohTrigger(RecalcTrigger,Trigger1M)),NA())</f>
        <v>8.9435300292795006E-3</v>
      </c>
      <c r="K476" s="52">
        <f>IFERROR(_xll.qlIndexFixing(ONIndex1M,I476,TRUE,_xll.ohTrigger(RecalcTrigger,Trigger1M)),NA())</f>
        <v>8.8851964599445665E-3</v>
      </c>
      <c r="L476" s="52">
        <f>IFERROR(_xll.qlIndexFixing(Index3M,H476,TRUE,_xll.ohTrigger(RecalcTrigger,Trigger3M)),NA())</f>
        <v>1.0923575594391645E-2</v>
      </c>
      <c r="M476" s="52">
        <f>IFERROR(_xll.qlIndexFixing(ONIndex3M,I476,TRUE,_xll.ohTrigger(RecalcTrigger,Trigger3M)),NA())</f>
        <v>1.0727267521790651E-2</v>
      </c>
      <c r="N476" s="52">
        <f>IFERROR(_xll.qlIndexFixing(Index6M,$H476,TRUE,_xll.ohTrigger(RecalcTrigger,Trigger6M)),NA())</f>
        <v>1.2855309131976005E-2</v>
      </c>
      <c r="O476" s="52">
        <f>IFERROR(_xll.qlIndexFixing(ONIndex6M,I476,TRUE,_xll.ohTrigger(RecalcTrigger,Trigger6M)),NA())</f>
        <v>1.2963779902763761E-2</v>
      </c>
      <c r="P476" s="52">
        <f>IFERROR(_xll.qlIndexFixing(Index1Y,$H476,TRUE,_xll.ohTrigger(RecalcTrigger,Trigger1Y)),NA())</f>
        <v>1.6623678479316801E-2</v>
      </c>
      <c r="Q476" s="52">
        <f>IFERROR(_xll.qlIndexFixing(ONIndex1Y,I476,TRUE,_xll.ohTrigger(RecalcTrigger,Trigger1Y)),NA())</f>
        <v>2.1540062344502786E-2</v>
      </c>
    </row>
    <row r="477" spans="2:17" x14ac:dyDescent="0.2">
      <c r="B477" s="46" t="s">
        <v>20</v>
      </c>
      <c r="D477" s="49">
        <f>_xll.qlCalendarAdvance(LocalCalendar,$D476,B477,"f",FALSE)</f>
        <v>43259</v>
      </c>
      <c r="E477" s="49">
        <f>_xll.qlInterestRateIndexValueDate(IndexON,D477)</f>
        <v>43259</v>
      </c>
      <c r="F477" s="52">
        <f>IFERROR(_xll.qlIndexFixing(IndexON,D477,TRUE,_xll.ohTrigger(RecalcTrigger,TriggerON)),NA())</f>
        <v>7.0373128776601845E-3</v>
      </c>
      <c r="H477" s="49">
        <f>_xll.qlCalendarAdvance(IborCalendar,$H476,B477,"f",FALSE)</f>
        <v>43256</v>
      </c>
      <c r="I477" s="49">
        <f>_xll.qlInterestRateIndexValueDate(Index1M,$H477)</f>
        <v>43258</v>
      </c>
      <c r="J477" s="52">
        <f>IFERROR(_xll.qlIndexFixing(Index1M,$H477,TRUE,_xll.ohTrigger(RecalcTrigger,Trigger1M)),NA())</f>
        <v>8.9512631669771969E-3</v>
      </c>
      <c r="K477" s="52">
        <f>IFERROR(_xll.qlIndexFixing(ONIndex1M,I477,TRUE,_xll.ohTrigger(RecalcTrigger,Trigger1M)),NA())</f>
        <v>8.8890520499518288E-3</v>
      </c>
      <c r="L477" s="52">
        <f>IFERROR(_xll.qlIndexFixing(Index3M,H477,TRUE,_xll.ohTrigger(RecalcTrigger,Trigger3M)),NA())</f>
        <v>1.0926658552531726E-2</v>
      </c>
      <c r="M477" s="52">
        <f>IFERROR(_xll.qlIndexFixing(ONIndex3M,I477,TRUE,_xll.ohTrigger(RecalcTrigger,Trigger3M)),NA())</f>
        <v>1.0731995284452012E-2</v>
      </c>
      <c r="N477" s="52">
        <f>IFERROR(_xll.qlIndexFixing(Index6M,$H477,TRUE,_xll.ohTrigger(RecalcTrigger,Trigger6M)),NA())</f>
        <v>1.2853668341941892E-2</v>
      </c>
      <c r="O477" s="52">
        <f>IFERROR(_xll.qlIndexFixing(ONIndex6M,I477,TRUE,_xll.ohTrigger(RecalcTrigger,Trigger6M)),NA())</f>
        <v>1.2965615892284177E-2</v>
      </c>
      <c r="P477" s="52">
        <f>IFERROR(_xll.qlIndexFixing(Index1Y,$H477,TRUE,_xll.ohTrigger(RecalcTrigger,Trigger1Y)),NA())</f>
        <v>1.6602226554908572E-2</v>
      </c>
      <c r="Q477" s="52">
        <f>IFERROR(_xll.qlIndexFixing(ONIndex1Y,I477,TRUE,_xll.ohTrigger(RecalcTrigger,Trigger1Y)),NA())</f>
        <v>2.1579104119915371E-2</v>
      </c>
    </row>
    <row r="478" spans="2:17" x14ac:dyDescent="0.2">
      <c r="B478" s="46" t="s">
        <v>20</v>
      </c>
      <c r="D478" s="49">
        <f>_xll.qlCalendarAdvance(LocalCalendar,$D477,B478,"f",FALSE)</f>
        <v>43262</v>
      </c>
      <c r="E478" s="49">
        <f>_xll.qlInterestRateIndexValueDate(IndexON,D478)</f>
        <v>43262</v>
      </c>
      <c r="F478" s="52">
        <f>IFERROR(_xll.qlIndexFixing(IndexON,D478,TRUE,_xll.ohTrigger(RecalcTrigger,TriggerON)),NA())</f>
        <v>7.041618118037718E-3</v>
      </c>
      <c r="H478" s="49">
        <f>_xll.qlCalendarAdvance(IborCalendar,$H477,B478,"f",FALSE)</f>
        <v>43257</v>
      </c>
      <c r="I478" s="49">
        <f>_xll.qlInterestRateIndexValueDate(Index1M,$H478)</f>
        <v>43259</v>
      </c>
      <c r="J478" s="52">
        <f>IFERROR(_xll.qlIndexFixing(Index1M,$H478,TRUE,_xll.ohTrigger(RecalcTrigger,Trigger1M)),NA())</f>
        <v>8.9530489102120133E-3</v>
      </c>
      <c r="K478" s="52">
        <f>IFERROR(_xll.qlIndexFixing(ONIndex1M,I478,TRUE,_xll.ohTrigger(RecalcTrigger,Trigger1M)),NA())</f>
        <v>8.8969635763724852E-3</v>
      </c>
      <c r="L478" s="52">
        <f>IFERROR(_xll.qlIndexFixing(Index3M,H478,TRUE,_xll.ohTrigger(RecalcTrigger,Trigger3M)),NA())</f>
        <v>1.0932065589508716E-2</v>
      </c>
      <c r="M478" s="52">
        <f>IFERROR(_xll.qlIndexFixing(ONIndex3M,I478,TRUE,_xll.ohTrigger(RecalcTrigger,Trigger3M)),NA())</f>
        <v>1.074189744876719E-2</v>
      </c>
      <c r="N478" s="52">
        <f>IFERROR(_xll.qlIndexFixing(Index6M,$H478,TRUE,_xll.ohTrigger(RecalcTrigger,Trigger6M)),NA())</f>
        <v>1.2850886820808607E-2</v>
      </c>
      <c r="O478" s="52">
        <f>IFERROR(_xll.qlIndexFixing(ONIndex6M,I478,TRUE,_xll.ohTrigger(RecalcTrigger,Trigger6M)),NA())</f>
        <v>1.2969370051640894E-2</v>
      </c>
      <c r="P478" s="52">
        <f>IFERROR(_xll.qlIndexFixing(Index1Y,$H478,TRUE,_xll.ohTrigger(RecalcTrigger,Trigger1Y)),NA())</f>
        <v>1.6567179362546706E-2</v>
      </c>
      <c r="Q478" s="52">
        <f>IFERROR(_xll.qlIndexFixing(ONIndex1Y,I478,TRUE,_xll.ohTrigger(RecalcTrigger,Trigger1Y)),NA())</f>
        <v>2.1651555138806344E-2</v>
      </c>
    </row>
    <row r="479" spans="2:17" x14ac:dyDescent="0.2">
      <c r="B479" s="46" t="s">
        <v>20</v>
      </c>
      <c r="D479" s="49">
        <f>_xll.qlCalendarAdvance(LocalCalendar,$D478,B479,"f",FALSE)</f>
        <v>43263</v>
      </c>
      <c r="E479" s="49">
        <f>_xll.qlInterestRateIndexValueDate(IndexON,D479)</f>
        <v>43263</v>
      </c>
      <c r="F479" s="52">
        <f>IFERROR(_xll.qlIndexFixing(IndexON,D479,TRUE,_xll.ohTrigger(RecalcTrigger,TriggerON)),NA())</f>
        <v>7.0439105773800748E-3</v>
      </c>
      <c r="H479" s="49">
        <f>_xll.qlCalendarAdvance(IborCalendar,$H478,B479,"f",FALSE)</f>
        <v>43258</v>
      </c>
      <c r="I479" s="49">
        <f>_xll.qlInterestRateIndexValueDate(Index1M,$H479)</f>
        <v>43262</v>
      </c>
      <c r="J479" s="52">
        <f>IFERROR(_xll.qlIndexFixing(Index1M,$H479,TRUE,_xll.ohTrigger(RecalcTrigger,Trigger1M)),NA())</f>
        <v>8.9623383612593699E-3</v>
      </c>
      <c r="K479" s="52">
        <f>IFERROR(_xll.qlIndexFixing(ONIndex1M,I479,TRUE,_xll.ohTrigger(RecalcTrigger,Trigger1M)),NA())</f>
        <v>8.9044158434692378E-3</v>
      </c>
      <c r="L479" s="52">
        <f>IFERROR(_xll.qlIndexFixing(Index3M,H479,TRUE,_xll.ohTrigger(RecalcTrigger,Trigger3M)),NA())</f>
        <v>1.0938479584346872E-2</v>
      </c>
      <c r="M479" s="52">
        <f>IFERROR(_xll.qlIndexFixing(ONIndex3M,I479,TRUE,_xll.ohTrigger(RecalcTrigger,Trigger3M)),NA())</f>
        <v>1.07512847303326E-2</v>
      </c>
      <c r="N479" s="52">
        <f>IFERROR(_xll.qlIndexFixing(Index6M,$H479,TRUE,_xll.ohTrigger(RecalcTrigger,Trigger6M)),NA())</f>
        <v>1.2846992970342145E-2</v>
      </c>
      <c r="O479" s="52">
        <f>IFERROR(_xll.qlIndexFixing(ONIndex6M,I479,TRUE,_xll.ohTrigger(RecalcTrigger,Trigger6M)),NA())</f>
        <v>1.2971804770813833E-2</v>
      </c>
      <c r="P479" s="52">
        <f>IFERROR(_xll.qlIndexFixing(Index1Y,$H479,TRUE,_xll.ohTrigger(RecalcTrigger,Trigger1Y)),NA())</f>
        <v>1.6515701312795051E-2</v>
      </c>
      <c r="Q479" s="52">
        <f>IFERROR(_xll.qlIndexFixing(ONIndex1Y,I479,TRUE,_xll.ohTrigger(RecalcTrigger,Trigger1Y)),NA())</f>
        <v>2.1714467435511864E-2</v>
      </c>
    </row>
    <row r="480" spans="2:17" x14ac:dyDescent="0.2">
      <c r="B480" s="46" t="s">
        <v>20</v>
      </c>
      <c r="D480" s="49">
        <f>_xll.qlCalendarAdvance(LocalCalendar,$D479,B480,"f",FALSE)</f>
        <v>43264</v>
      </c>
      <c r="E480" s="49">
        <f>_xll.qlInterestRateIndexValueDate(IndexON,D480)</f>
        <v>43264</v>
      </c>
      <c r="F480" s="52">
        <f>IFERROR(_xll.qlIndexFixing(IndexON,D480,TRUE,_xll.ohTrigger(RecalcTrigger,TriggerON)),NA())</f>
        <v>7.0462456718178856E-3</v>
      </c>
      <c r="H480" s="49">
        <f>_xll.qlCalendarAdvance(IborCalendar,$H479,B480,"f",FALSE)</f>
        <v>43259</v>
      </c>
      <c r="I480" s="49">
        <f>_xll.qlInterestRateIndexValueDate(Index1M,$H480)</f>
        <v>43263</v>
      </c>
      <c r="J480" s="52">
        <f>IFERROR(_xll.qlIndexFixing(Index1M,$H480,TRUE,_xll.ohTrigger(RecalcTrigger,Trigger1M)),NA())</f>
        <v>8.9660824484623092E-3</v>
      </c>
      <c r="K480" s="52">
        <f>IFERROR(_xll.qlIndexFixing(ONIndex1M,I480,TRUE,_xll.ohTrigger(RecalcTrigger,Trigger1M)),NA())</f>
        <v>8.9082421502606479E-3</v>
      </c>
      <c r="L480" s="52">
        <f>IFERROR(_xll.qlIndexFixing(Index3M,H480,TRUE,_xll.ohTrigger(RecalcTrigger,Trigger3M)),NA())</f>
        <v>1.0941301506938126E-2</v>
      </c>
      <c r="M480" s="52">
        <f>IFERROR(_xll.qlIndexFixing(ONIndex3M,I480,TRUE,_xll.ohTrigger(RecalcTrigger,Trigger3M)),NA())</f>
        <v>1.0756201690611533E-2</v>
      </c>
      <c r="N480" s="52">
        <f>IFERROR(_xll.qlIndexFixing(Index6M,$H480,TRUE,_xll.ohTrigger(RecalcTrigger,Trigger6M)),NA())</f>
        <v>1.2845299880353499E-2</v>
      </c>
      <c r="O480" s="52">
        <f>IFERROR(_xll.qlIndexFixing(ONIndex6M,I480,TRUE,_xll.ohTrigger(RecalcTrigger,Trigger6M)),NA())</f>
        <v>1.2973063220478309E-2</v>
      </c>
      <c r="P480" s="52">
        <f>IFERROR(_xll.qlIndexFixing(Index1Y,$H480,TRUE,_xll.ohTrigger(RecalcTrigger,Trigger1Y)),NA())</f>
        <v>1.6493922558738324E-2</v>
      </c>
      <c r="Q480" s="52">
        <f>IFERROR(_xll.qlIndexFixing(ONIndex1Y,I480,TRUE,_xll.ohTrigger(RecalcTrigger,Trigger1Y)),NA())</f>
        <v>2.1743107315019827E-2</v>
      </c>
    </row>
    <row r="481" spans="2:17" x14ac:dyDescent="0.2">
      <c r="B481" s="46" t="s">
        <v>20</v>
      </c>
      <c r="D481" s="49">
        <f>_xll.qlCalendarAdvance(LocalCalendar,$D480,B481,"f",FALSE)</f>
        <v>43265</v>
      </c>
      <c r="E481" s="49">
        <f>_xll.qlInterestRateIndexValueDate(IndexON,D481)</f>
        <v>43265</v>
      </c>
      <c r="F481" s="52">
        <f>IFERROR(_xll.qlIndexFixing(IndexON,D481,TRUE,_xll.ohTrigger(RecalcTrigger,TriggerON)),NA())</f>
        <v>7.0486234011912785E-3</v>
      </c>
      <c r="H481" s="49">
        <f>_xll.qlCalendarAdvance(IborCalendar,$H480,B481,"f",FALSE)</f>
        <v>43262</v>
      </c>
      <c r="I481" s="49">
        <f>_xll.qlInterestRateIndexValueDate(Index1M,$H481)</f>
        <v>43264</v>
      </c>
      <c r="J481" s="52">
        <f>IFERROR(_xll.qlIndexFixing(Index1M,$H481,TRUE,_xll.ohTrigger(RecalcTrigger,Trigger1M)),NA())</f>
        <v>8.969820675920559E-3</v>
      </c>
      <c r="K481" s="52">
        <f>IFERROR(_xll.qlIndexFixing(ONIndex1M,I481,TRUE,_xll.ohTrigger(RecalcTrigger,Trigger1M)),NA())</f>
        <v>8.9120626003769132E-3</v>
      </c>
      <c r="L481" s="52">
        <f>IFERROR(_xll.qlIndexFixing(Index3M,H481,TRUE,_xll.ohTrigger(RecalcTrigger,Trigger3M)),NA())</f>
        <v>1.0944067841310133E-2</v>
      </c>
      <c r="M481" s="52">
        <f>IFERROR(_xll.qlIndexFixing(ONIndex3M,I481,TRUE,_xll.ohTrigger(RecalcTrigger,Trigger3M)),NA())</f>
        <v>1.0761156490461943E-2</v>
      </c>
      <c r="N481" s="52">
        <f>IFERROR(_xll.qlIndexFixing(Index6M,$H481,TRUE,_xll.ohTrigger(RecalcTrigger,Trigger6M)),NA())</f>
        <v>1.2843598613831306E-2</v>
      </c>
      <c r="O481" s="52">
        <f>IFERROR(_xll.qlIndexFixing(ONIndex6M,I481,TRUE,_xll.ohTrigger(RecalcTrigger,Trigger6M)),NA())</f>
        <v>1.2974206162219559E-2</v>
      </c>
      <c r="P481" s="52">
        <f>IFERROR(_xll.qlIndexFixing(Index1Y,$H481,TRUE,_xll.ohTrigger(RecalcTrigger,Trigger1Y)),NA())</f>
        <v>1.6472097602413065E-2</v>
      </c>
      <c r="Q481" s="52">
        <f>IFERROR(_xll.qlIndexFixing(ONIndex1Y,I481,TRUE,_xll.ohTrigger(RecalcTrigger,Trigger1Y)),NA())</f>
        <v>2.1769666813620248E-2</v>
      </c>
    </row>
    <row r="482" spans="2:17" x14ac:dyDescent="0.2">
      <c r="B482" s="46" t="s">
        <v>20</v>
      </c>
      <c r="D482" s="49">
        <f>_xll.qlCalendarAdvance(LocalCalendar,$D481,B482,"f",FALSE)</f>
        <v>43266</v>
      </c>
      <c r="E482" s="49">
        <f>_xll.qlInterestRateIndexValueDate(IndexON,D482)</f>
        <v>43266</v>
      </c>
      <c r="F482" s="52">
        <f>IFERROR(_xll.qlIndexFixing(IndexON,D482,TRUE,_xll.ohTrigger(RecalcTrigger,TriggerON)),NA())</f>
        <v>7.0536591783199043E-3</v>
      </c>
      <c r="H482" s="49">
        <f>_xll.qlCalendarAdvance(IborCalendar,$H481,B482,"f",FALSE)</f>
        <v>43263</v>
      </c>
      <c r="I482" s="49">
        <f>_xll.qlInterestRateIndexValueDate(Index1M,$H482)</f>
        <v>43265</v>
      </c>
      <c r="J482" s="52">
        <f>IFERROR(_xll.qlIndexFixing(Index1M,$H482,TRUE,_xll.ohTrigger(RecalcTrigger,Trigger1M)),NA())</f>
        <v>8.9774730820055271E-3</v>
      </c>
      <c r="K482" s="52">
        <f>IFERROR(_xll.qlIndexFixing(ONIndex1M,I482,TRUE,_xll.ohTrigger(RecalcTrigger,Trigger1M)),NA())</f>
        <v>8.9158771938979697E-3</v>
      </c>
      <c r="L482" s="52">
        <f>IFERROR(_xll.qlIndexFixing(Index3M,H482,TRUE,_xll.ohTrigger(RecalcTrigger,Trigger3M)),NA())</f>
        <v>1.0946777460423563E-2</v>
      </c>
      <c r="M482" s="52">
        <f>IFERROR(_xll.qlIndexFixing(ONIndex3M,I482,TRUE,_xll.ohTrigger(RecalcTrigger,Trigger3M)),NA())</f>
        <v>1.0766149129883829E-2</v>
      </c>
      <c r="N482" s="52">
        <f>IFERROR(_xll.qlIndexFixing(Index6M,$H482,TRUE,_xll.ohTrigger(RecalcTrigger,Trigger6M)),NA())</f>
        <v>1.2841889931922338E-2</v>
      </c>
      <c r="O482" s="52">
        <f>IFERROR(_xll.qlIndexFixing(ONIndex6M,I482,TRUE,_xll.ohTrigger(RecalcTrigger,Trigger6M)),NA())</f>
        <v>1.2975233596037583E-2</v>
      </c>
      <c r="P482" s="52">
        <f>IFERROR(_xll.qlIndexFixing(Index1Y,$H482,TRUE,_xll.ohTrigger(RecalcTrigger,Trigger1Y)),NA())</f>
        <v>1.645023283043413E-2</v>
      </c>
      <c r="Q482" s="52">
        <f>IFERROR(_xll.qlIndexFixing(ONIndex1Y,I482,TRUE,_xll.ohTrigger(RecalcTrigger,Trigger1Y)),NA())</f>
        <v>2.1794145931073317E-2</v>
      </c>
    </row>
    <row r="483" spans="2:17" x14ac:dyDescent="0.2">
      <c r="B483" s="46" t="s">
        <v>20</v>
      </c>
      <c r="D483" s="49">
        <f>_xll.qlCalendarAdvance(LocalCalendar,$D482,B483,"f",FALSE)</f>
        <v>43269</v>
      </c>
      <c r="E483" s="49">
        <f>_xll.qlInterestRateIndexValueDate(IndexON,D483)</f>
        <v>43269</v>
      </c>
      <c r="F483" s="52">
        <f>IFERROR(_xll.qlIndexFixing(IndexON,D483,TRUE,_xll.ohTrigger(RecalcTrigger,TriggerON)),NA())</f>
        <v>7.0585606695594549E-3</v>
      </c>
      <c r="H483" s="49">
        <f>_xll.qlCalendarAdvance(IborCalendar,$H482,B483,"f",FALSE)</f>
        <v>43264</v>
      </c>
      <c r="I483" s="49">
        <f>_xll.qlInterestRateIndexValueDate(Index1M,$H483)</f>
        <v>43266</v>
      </c>
      <c r="J483" s="52">
        <f>IFERROR(_xll.qlIndexFixing(Index1M,$H483,TRUE,_xll.ohTrigger(RecalcTrigger,Trigger1M)),NA())</f>
        <v>8.9792376634141805E-3</v>
      </c>
      <c r="K483" s="52">
        <f>IFERROR(_xll.qlIndexFixing(ONIndex1M,I483,TRUE,_xll.ohTrigger(RecalcTrigger,Trigger1M)),NA())</f>
        <v>8.9237080512472033E-3</v>
      </c>
      <c r="L483" s="52">
        <f>IFERROR(_xll.qlIndexFixing(Index3M,H483,TRUE,_xll.ohTrigger(RecalcTrigger,Trigger3M)),NA())</f>
        <v>1.095135223791216E-2</v>
      </c>
      <c r="M483" s="52">
        <f>IFERROR(_xll.qlIndexFixing(ONIndex3M,I483,TRUE,_xll.ohTrigger(RecalcTrigger,Trigger3M)),NA())</f>
        <v>1.0776583120861716E-2</v>
      </c>
      <c r="N483" s="52">
        <f>IFERROR(_xll.qlIndexFixing(Index6M,$H483,TRUE,_xll.ohTrigger(RecalcTrigger,Trigger6M)),NA())</f>
        <v>1.2839156501935385E-2</v>
      </c>
      <c r="O483" s="52">
        <f>IFERROR(_xll.qlIndexFixing(ONIndex6M,I483,TRUE,_xll.ohTrigger(RecalcTrigger,Trigger6M)),NA())</f>
        <v>1.2977371220408429E-2</v>
      </c>
      <c r="P483" s="52">
        <f>IFERROR(_xll.qlIndexFixing(Index1Y,$H483,TRUE,_xll.ohTrigger(RecalcTrigger,Trigger1Y)),NA())</f>
        <v>1.6416101074022891E-2</v>
      </c>
      <c r="Q483" s="52">
        <f>IFERROR(_xll.qlIndexFixing(ONIndex1Y,I483,TRUE,_xll.ohTrigger(RecalcTrigger,Trigger1Y)),NA())</f>
        <v>2.1837494081236031E-2</v>
      </c>
    </row>
    <row r="484" spans="2:17" x14ac:dyDescent="0.2">
      <c r="B484" s="46" t="s">
        <v>20</v>
      </c>
      <c r="D484" s="49">
        <f>_xll.qlCalendarAdvance(LocalCalendar,$D483,B484,"f",FALSE)</f>
        <v>43270</v>
      </c>
      <c r="E484" s="49">
        <f>_xll.qlInterestRateIndexValueDate(IndexON,D484)</f>
        <v>43270</v>
      </c>
      <c r="F484" s="52">
        <f>IFERROR(_xll.qlIndexFixing(IndexON,D484,TRUE,_xll.ohTrigger(RecalcTrigger,TriggerON)),NA())</f>
        <v>7.0611515742502462E-3</v>
      </c>
      <c r="H484" s="49">
        <f>_xll.qlCalendarAdvance(IborCalendar,$H483,B484,"f",FALSE)</f>
        <v>43265</v>
      </c>
      <c r="I484" s="49">
        <f>_xll.qlInterestRateIndexValueDate(Index1M,$H484)</f>
        <v>43269</v>
      </c>
      <c r="J484" s="52">
        <f>IFERROR(_xll.qlIndexFixing(Index1M,$H484,TRUE,_xll.ohTrigger(RecalcTrigger,Trigger1M)),NA())</f>
        <v>8.988423916857613E-3</v>
      </c>
      <c r="K484" s="52">
        <f>IFERROR(_xll.qlIndexFixing(ONIndex1M,I484,TRUE,_xll.ohTrigger(RecalcTrigger,Trigger1M)),NA())</f>
        <v>8.9310770016304275E-3</v>
      </c>
      <c r="L484" s="52">
        <f>IFERROR(_xll.qlIndexFixing(Index3M,H484,TRUE,_xll.ohTrigger(RecalcTrigger,Trigger3M)),NA())</f>
        <v>1.0957026243486649E-2</v>
      </c>
      <c r="M484" s="52">
        <f>IFERROR(_xll.qlIndexFixing(ONIndex3M,I484,TRUE,_xll.ohTrigger(RecalcTrigger,Trigger3M)),NA())</f>
        <v>1.0786498082806517E-2</v>
      </c>
      <c r="N484" s="52">
        <f>IFERROR(_xll.qlIndexFixing(Index6M,$H484,TRUE,_xll.ohTrigger(RecalcTrigger,Trigger6M)),NA())</f>
        <v>1.2834996273264216E-2</v>
      </c>
      <c r="O484" s="52">
        <f>IFERROR(_xll.qlIndexFixing(ONIndex6M,I484,TRUE,_xll.ohTrigger(RecalcTrigger,Trigger6M)),NA())</f>
        <v>1.2978188251357992E-2</v>
      </c>
      <c r="P484" s="52">
        <f>IFERROR(_xll.qlIndexFixing(Index1Y,$H484,TRUE,_xll.ohTrigger(RecalcTrigger,Trigger1Y)),NA())</f>
        <v>1.6362503298924073E-2</v>
      </c>
      <c r="Q484" s="52">
        <f>IFERROR(_xll.qlIndexFixing(ONIndex1Y,I484,TRUE,_xll.ohTrigger(RecalcTrigger,Trigger1Y)),NA())</f>
        <v>2.1871258579899688E-2</v>
      </c>
    </row>
    <row r="485" spans="2:17" x14ac:dyDescent="0.2">
      <c r="B485" s="46" t="s">
        <v>20</v>
      </c>
      <c r="D485" s="49">
        <f>_xll.qlCalendarAdvance(LocalCalendar,$D484,B485,"f",FALSE)</f>
        <v>43271</v>
      </c>
      <c r="E485" s="49">
        <f>_xll.qlInterestRateIndexValueDate(IndexON,D485)</f>
        <v>43271</v>
      </c>
      <c r="F485" s="52">
        <f>IFERROR(_xll.qlIndexFixing(IndexON,D485,TRUE,_xll.ohTrigger(RecalcTrigger,TriggerON)),NA())</f>
        <v>7.0637851139565555E-3</v>
      </c>
      <c r="H485" s="49">
        <f>_xll.qlCalendarAdvance(IborCalendar,$H484,B485,"f",FALSE)</f>
        <v>43266</v>
      </c>
      <c r="I485" s="49">
        <f>_xll.qlInterestRateIndexValueDate(Index1M,$H485)</f>
        <v>43270</v>
      </c>
      <c r="J485" s="52">
        <f>IFERROR(_xll.qlIndexFixing(Index1M,$H485,TRUE,_xll.ohTrigger(RecalcTrigger,Trigger1M)),NA())</f>
        <v>8.9921269857358155E-3</v>
      </c>
      <c r="K485" s="52">
        <f>IFERROR(_xll.qlIndexFixing(ONIndex1M,I485,TRUE,_xll.ohTrigger(RecalcTrigger,Trigger1M)),NA())</f>
        <v>8.9348623119356319E-3</v>
      </c>
      <c r="L485" s="52">
        <f>IFERROR(_xll.qlIndexFixing(Index3M,H485,TRUE,_xll.ohTrigger(RecalcTrigger,Trigger3M)),NA())</f>
        <v>1.0959435380703325E-2</v>
      </c>
      <c r="M485" s="52">
        <f>IFERROR(_xll.qlIndexFixing(ONIndex3M,I485,TRUE,_xll.ohTrigger(RecalcTrigger,Trigger3M)),NA())</f>
        <v>1.0791679920005848E-2</v>
      </c>
      <c r="N485" s="52">
        <f>IFERROR(_xll.qlIndexFixing(Index6M,$H485,TRUE,_xll.ohTrigger(RecalcTrigger,Trigger6M)),NA())</f>
        <v>1.2833261931532567E-2</v>
      </c>
      <c r="O485" s="52">
        <f>IFERROR(_xll.qlIndexFixing(ONIndex6M,I485,TRUE,_xll.ohTrigger(RecalcTrigger,Trigger6M)),NA())</f>
        <v>1.297863814524014E-2</v>
      </c>
      <c r="P485" s="52">
        <f>IFERROR(_xll.qlIndexFixing(Index1Y,$H485,TRUE,_xll.ohTrigger(RecalcTrigger,Trigger1Y)),NA())</f>
        <v>1.634053522851998E-2</v>
      </c>
      <c r="Q485" s="52">
        <f>IFERROR(_xll.qlIndexFixing(ONIndex1Y,I485,TRUE,_xll.ohTrigger(RecalcTrigger,Trigger1Y)),NA())</f>
        <v>2.1885335785221116E-2</v>
      </c>
    </row>
    <row r="486" spans="2:17" x14ac:dyDescent="0.2">
      <c r="B486" s="46" t="s">
        <v>20</v>
      </c>
      <c r="D486" s="49">
        <f>_xll.qlCalendarAdvance(LocalCalendar,$D485,B486,"f",FALSE)</f>
        <v>43272</v>
      </c>
      <c r="E486" s="49">
        <f>_xll.qlInterestRateIndexValueDate(IndexON,D486)</f>
        <v>43272</v>
      </c>
      <c r="F486" s="52">
        <f>IFERROR(_xll.qlIndexFixing(IndexON,D486,TRUE,_xll.ohTrigger(RecalcTrigger,TriggerON)),NA())</f>
        <v>7.066461288838255E-3</v>
      </c>
      <c r="H486" s="49">
        <f>_xll.qlCalendarAdvance(IborCalendar,$H485,B486,"f",FALSE)</f>
        <v>43269</v>
      </c>
      <c r="I486" s="49">
        <f>_xll.qlInterestRateIndexValueDate(Index1M,$H486)</f>
        <v>43271</v>
      </c>
      <c r="J486" s="52">
        <f>IFERROR(_xll.qlIndexFixing(Index1M,$H486,TRUE,_xll.ohTrigger(RecalcTrigger,Trigger1M)),NA())</f>
        <v>8.995824194832025E-3</v>
      </c>
      <c r="K486" s="52">
        <f>IFERROR(_xll.qlIndexFixing(ONIndex1M,I486,TRUE,_xll.ohTrigger(RecalcTrigger,Trigger1M)),NA())</f>
        <v>8.9386417655656913E-3</v>
      </c>
      <c r="L486" s="52">
        <f>IFERROR(_xll.qlIndexFixing(Index3M,H486,TRUE,_xll.ohTrigger(RecalcTrigger,Trigger3M)),NA())</f>
        <v>1.0961781040417616E-2</v>
      </c>
      <c r="M486" s="52">
        <f>IFERROR(_xll.qlIndexFixing(ONIndex3M,I486,TRUE,_xll.ohTrigger(RecalcTrigger,Trigger3M)),NA())</f>
        <v>1.0796899596616782E-2</v>
      </c>
      <c r="N486" s="52">
        <f>IFERROR(_xll.qlIndexFixing(Index6M,$H486,TRUE,_xll.ohTrigger(RecalcTrigger,Trigger6M)),NA())</f>
        <v>1.2831524741241059E-2</v>
      </c>
      <c r="O486" s="52">
        <f>IFERROR(_xll.qlIndexFixing(ONIndex6M,I486,TRUE,_xll.ohTrigger(RecalcTrigger,Trigger6M)),NA())</f>
        <v>1.2978972531199062E-2</v>
      </c>
      <c r="P486" s="52">
        <f>IFERROR(_xll.qlIndexFixing(Index1Y,$H486,TRUE,_xll.ohTrigger(RecalcTrigger,Trigger1Y)),NA())</f>
        <v>1.6318565650501472E-2</v>
      </c>
      <c r="Q486" s="52">
        <f>IFERROR(_xll.qlIndexFixing(ONIndex1Y,I486,TRUE,_xll.ohTrigger(RecalcTrigger,Trigger1Y)),NA())</f>
        <v>2.1897332607316855E-2</v>
      </c>
    </row>
    <row r="487" spans="2:17" x14ac:dyDescent="0.2">
      <c r="B487" s="46" t="s">
        <v>20</v>
      </c>
      <c r="D487" s="49">
        <f>_xll.qlCalendarAdvance(LocalCalendar,$D486,B487,"f",FALSE)</f>
        <v>43273</v>
      </c>
      <c r="E487" s="49">
        <f>_xll.qlInterestRateIndexValueDate(IndexON,D487)</f>
        <v>43273</v>
      </c>
      <c r="F487" s="52">
        <f>IFERROR(_xll.qlIndexFixing(IndexON,D487,TRUE,_xll.ohTrigger(RecalcTrigger,TriggerON)),NA())</f>
        <v>7.0720946798985551E-3</v>
      </c>
      <c r="H487" s="49">
        <f>_xll.qlCalendarAdvance(IborCalendar,$H486,B487,"f",FALSE)</f>
        <v>43270</v>
      </c>
      <c r="I487" s="49">
        <f>_xll.qlInterestRateIndexValueDate(Index1M,$H487)</f>
        <v>43272</v>
      </c>
      <c r="J487" s="52">
        <f>IFERROR(_xll.qlIndexFixing(Index1M,$H487,TRUE,_xll.ohTrigger(RecalcTrigger,Trigger1M)),NA())</f>
        <v>9.0033958582236284E-3</v>
      </c>
      <c r="K487" s="52">
        <f>IFERROR(_xll.qlIndexFixing(ONIndex1M,I487,TRUE,_xll.ohTrigger(RecalcTrigger,Trigger1M)),NA())</f>
        <v>8.942415362600542E-3</v>
      </c>
      <c r="L487" s="52">
        <f>IFERROR(_xll.qlIndexFixing(Index3M,H487,TRUE,_xll.ohTrigger(RecalcTrigger,Trigger3M)),NA())</f>
        <v>1.0964062250473253E-2</v>
      </c>
      <c r="M487" s="52">
        <f>IFERROR(_xll.qlIndexFixing(ONIndex3M,I487,TRUE,_xll.ohTrigger(RecalcTrigger,Trigger3M)),NA())</f>
        <v>1.0802139880983219E-2</v>
      </c>
      <c r="N487" s="52">
        <f>IFERROR(_xll.qlIndexFixing(Index6M,$H487,TRUE,_xll.ohTrigger(RecalcTrigger,Trigger6M)),NA())</f>
        <v>1.282978546351681E-2</v>
      </c>
      <c r="O487" s="52">
        <f>IFERROR(_xll.qlIndexFixing(ONIndex6M,I487,TRUE,_xll.ohTrigger(RecalcTrigger,Trigger6M)),NA())</f>
        <v>1.2979191409154822E-2</v>
      </c>
      <c r="P487" s="52">
        <f>IFERROR(_xll.qlIndexFixing(Index1Y,$H487,TRUE,_xll.ohTrigger(RecalcTrigger,Trigger1Y)),NA())</f>
        <v>1.6296600947587996E-2</v>
      </c>
      <c r="Q487" s="52">
        <f>IFERROR(_xll.qlIndexFixing(ONIndex1Y,I487,TRUE,_xll.ohTrigger(RecalcTrigger,Trigger1Y)),NA())</f>
        <v>2.1907249045867161E-2</v>
      </c>
    </row>
    <row r="488" spans="2:17" x14ac:dyDescent="0.2">
      <c r="B488" s="46" t="s">
        <v>20</v>
      </c>
      <c r="D488" s="49">
        <f>_xll.qlCalendarAdvance(LocalCalendar,$D487,B488,"f",FALSE)</f>
        <v>43276</v>
      </c>
      <c r="E488" s="49">
        <f>_xll.qlInterestRateIndexValueDate(IndexON,D488)</f>
        <v>43276</v>
      </c>
      <c r="F488" s="52">
        <f>IFERROR(_xll.qlIndexFixing(IndexON,D488,TRUE,_xll.ohTrigger(RecalcTrigger,TriggerON)),NA())</f>
        <v>7.0775923385202333E-3</v>
      </c>
      <c r="H488" s="49">
        <f>_xll.qlCalendarAdvance(IborCalendar,$H487,B488,"f",FALSE)</f>
        <v>43271</v>
      </c>
      <c r="I488" s="49">
        <f>_xll.qlInterestRateIndexValueDate(Index1M,$H488)</f>
        <v>43273</v>
      </c>
      <c r="J488" s="52">
        <f>IFERROR(_xll.qlIndexFixing(Index1M,$H488,TRUE,_xll.ohTrigger(RecalcTrigger,Trigger1M)),NA())</f>
        <v>9.0051392829420922E-3</v>
      </c>
      <c r="K488" s="52">
        <f>IFERROR(_xll.qlIndexFixing(ONIndex1M,I488,TRUE,_xll.ohTrigger(RecalcTrigger,Trigger1M)),NA())</f>
        <v>8.9501655405399561E-3</v>
      </c>
      <c r="L488" s="52">
        <f>IFERROR(_xll.qlIndexFixing(Index3M,H488,TRUE,_xll.ohTrigger(RecalcTrigger,Trigger3M)),NA())</f>
        <v>1.096775204582044E-2</v>
      </c>
      <c r="M488" s="52">
        <f>IFERROR(_xll.qlIndexFixing(ONIndex3M,I488,TRUE,_xll.ohTrigger(RecalcTrigger,Trigger3M)),NA())</f>
        <v>1.081276115961316E-2</v>
      </c>
      <c r="N488" s="52">
        <f>IFERROR(_xll.qlIndexFixing(Index6M,$H488,TRUE,_xll.ohTrigger(RecalcTrigger,Trigger6M)),NA())</f>
        <v>1.2827152721954135E-2</v>
      </c>
      <c r="O488" s="52">
        <f>IFERROR(_xll.qlIndexFixing(ONIndex6M,I488,TRUE,_xll.ohTrigger(RecalcTrigger,Trigger6M)),NA())</f>
        <v>1.2979712090679385E-2</v>
      </c>
      <c r="P488" s="52">
        <f>IFERROR(_xll.qlIndexFixing(Index1Y,$H488,TRUE,_xll.ohTrigger(RecalcTrigger,Trigger1Y)),NA())</f>
        <v>1.6263761914905531E-2</v>
      </c>
      <c r="Q488" s="52">
        <f>IFERROR(_xll.qlIndexFixing(ONIndex1Y,I488,TRUE,_xll.ohTrigger(RecalcTrigger,Trigger1Y)),NA())</f>
        <v>2.1921482040117013E-2</v>
      </c>
    </row>
    <row r="489" spans="2:17" x14ac:dyDescent="0.2">
      <c r="B489" s="46" t="s">
        <v>20</v>
      </c>
      <c r="D489" s="49">
        <f>_xll.qlCalendarAdvance(LocalCalendar,$D488,B489,"f",FALSE)</f>
        <v>43277</v>
      </c>
      <c r="E489" s="49">
        <f>_xll.qlInterestRateIndexValueDate(IndexON,D489)</f>
        <v>43277</v>
      </c>
      <c r="F489" s="52">
        <f>IFERROR(_xll.qlIndexFixing(IndexON,D489,TRUE,_xll.ohTrigger(RecalcTrigger,TriggerON)),NA())</f>
        <v>7.080481688559459E-3</v>
      </c>
      <c r="H489" s="49">
        <f>_xll.qlCalendarAdvance(IborCalendar,$H488,B489,"f",FALSE)</f>
        <v>43272</v>
      </c>
      <c r="I489" s="49">
        <f>_xll.qlInterestRateIndexValueDate(Index1M,$H489)</f>
        <v>43276</v>
      </c>
      <c r="J489" s="52">
        <f>IFERROR(_xll.qlIndexFixing(Index1M,$H489,TRUE,_xll.ohTrigger(RecalcTrigger,Trigger1M)),NA())</f>
        <v>9.0142226638176837E-3</v>
      </c>
      <c r="K489" s="52">
        <f>IFERROR(_xll.qlIndexFixing(ONIndex1M,I489,TRUE,_xll.ohTrigger(RecalcTrigger,Trigger1M)),NA())</f>
        <v>8.9574511843881766E-3</v>
      </c>
      <c r="L489" s="52">
        <f>IFERROR(_xll.qlIndexFixing(Index3M,H489,TRUE,_xll.ohTrigger(RecalcTrigger,Trigger3M)),NA())</f>
        <v>1.0972549110991084E-2</v>
      </c>
      <c r="M489" s="52">
        <f>IFERROR(_xll.qlIndexFixing(ONIndex3M,I489,TRUE,_xll.ohTrigger(RecalcTrigger,Trigger3M)),NA())</f>
        <v>1.0822514434867259E-2</v>
      </c>
      <c r="N489" s="52">
        <f>IFERROR(_xll.qlIndexFixing(Index6M,$H489,TRUE,_xll.ohTrigger(RecalcTrigger,Trigger6M)),NA())</f>
        <v>1.2821988533628734E-2</v>
      </c>
      <c r="O489" s="52">
        <f>IFERROR(_xll.qlIndexFixing(ONIndex6M,I489,TRUE,_xll.ohTrigger(RecalcTrigger,Trigger6M)),NA())</f>
        <v>1.2978911841265983E-2</v>
      </c>
      <c r="P489" s="52">
        <f>IFERROR(_xll.qlIndexFixing(Index1Y,$H489,TRUE,_xll.ohTrigger(RecalcTrigger,Trigger1Y)),NA())</f>
        <v>1.6208918521812044E-2</v>
      </c>
      <c r="Q489" s="52">
        <f>IFERROR(_xll.qlIndexFixing(ONIndex1Y,I489,TRUE,_xll.ohTrigger(RecalcTrigger,Trigger1Y)),NA())</f>
        <v>2.192611096245578E-2</v>
      </c>
    </row>
    <row r="490" spans="2:17" x14ac:dyDescent="0.2">
      <c r="B490" s="46" t="s">
        <v>20</v>
      </c>
      <c r="D490" s="49">
        <f>_xll.qlCalendarAdvance(LocalCalendar,$D489,B490,"f",FALSE)</f>
        <v>43278</v>
      </c>
      <c r="E490" s="49">
        <f>_xll.qlInterestRateIndexValueDate(IndexON,D490)</f>
        <v>43278</v>
      </c>
      <c r="F490" s="52">
        <f>IFERROR(_xll.qlIndexFixing(IndexON,D490,TRUE,_xll.ohTrigger(RecalcTrigger,TriggerON)),NA())</f>
        <v>7.0834136737740749E-3</v>
      </c>
      <c r="H490" s="49">
        <f>_xll.qlCalendarAdvance(IborCalendar,$H489,B490,"f",FALSE)</f>
        <v>43273</v>
      </c>
      <c r="I490" s="49">
        <f>_xll.qlInterestRateIndexValueDate(Index1M,$H490)</f>
        <v>43277</v>
      </c>
      <c r="J490" s="52">
        <f>IFERROR(_xll.qlIndexFixing(Index1M,$H490,TRUE,_xll.ohTrigger(RecalcTrigger,Trigger1M)),NA())</f>
        <v>9.0178854751279403E-3</v>
      </c>
      <c r="K490" s="52">
        <f>IFERROR(_xll.qlIndexFixing(ONIndex1M,I490,TRUE,_xll.ohTrigger(RecalcTrigger,Trigger1M)),NA())</f>
        <v>8.9611954982871111E-3</v>
      </c>
      <c r="L490" s="52">
        <f>IFERROR(_xll.qlIndexFixing(Index3M,H490,TRUE,_xll.ohTrigger(RecalcTrigger,Trigger3M)),NA())</f>
        <v>1.0974515789337348E-2</v>
      </c>
      <c r="M490" s="52">
        <f>IFERROR(_xll.qlIndexFixing(ONIndex3M,I490,TRUE,_xll.ohTrigger(RecalcTrigger,Trigger3M)),NA())</f>
        <v>1.0827444195546931E-2</v>
      </c>
      <c r="N490" s="52">
        <f>IFERROR(_xll.qlIndexFixing(Index6M,$H490,TRUE,_xll.ohTrigger(RecalcTrigger,Trigger6M)),NA())</f>
        <v>1.2820673471813589E-2</v>
      </c>
      <c r="O490" s="52">
        <f>IFERROR(_xll.qlIndexFixing(ONIndex6M,I490,TRUE,_xll.ohTrigger(RecalcTrigger,Trigger6M)),NA())</f>
        <v>1.2978553179205932E-2</v>
      </c>
      <c r="P490" s="52">
        <f>IFERROR(_xll.qlIndexFixing(Index1Y,$H490,TRUE,_xll.ohTrigger(RecalcTrigger,Trigger1Y)),NA())</f>
        <v>1.6187073915667701E-2</v>
      </c>
      <c r="Q490" s="52">
        <f>IFERROR(_xll.qlIndexFixing(ONIndex1Y,I490,TRUE,_xll.ohTrigger(RecalcTrigger,Trigger1Y)),NA())</f>
        <v>2.1925625481760136E-2</v>
      </c>
    </row>
    <row r="491" spans="2:17" x14ac:dyDescent="0.2">
      <c r="B491" s="46" t="s">
        <v>20</v>
      </c>
      <c r="D491" s="49">
        <f>_xll.qlCalendarAdvance(LocalCalendar,$D490,B491,"f",FALSE)</f>
        <v>43279</v>
      </c>
      <c r="E491" s="49">
        <f>_xll.qlInterestRateIndexValueDate(IndexON,D491)</f>
        <v>43279</v>
      </c>
      <c r="F491" s="52">
        <f>IFERROR(_xll.qlIndexFixing(IndexON,D491,TRUE,_xll.ohTrigger(RecalcTrigger,TriggerON)),NA())</f>
        <v>7.0863882939242728E-3</v>
      </c>
      <c r="H491" s="49">
        <f>_xll.qlCalendarAdvance(IborCalendar,$H490,B491,"f",FALSE)</f>
        <v>43276</v>
      </c>
      <c r="I491" s="49">
        <f>_xll.qlInterestRateIndexValueDate(Index1M,$H491)</f>
        <v>43278</v>
      </c>
      <c r="J491" s="52">
        <f>IFERROR(_xll.qlIndexFixing(Index1M,$H491,TRUE,_xll.ohTrigger(RecalcTrigger,Trigger1M)),NA())</f>
        <v>9.0215431475861863E-3</v>
      </c>
      <c r="K491" s="52">
        <f>IFERROR(_xll.qlIndexFixing(ONIndex1M,I491,TRUE,_xll.ohTrigger(RecalcTrigger,Trigger1M)),NA())</f>
        <v>8.9649339554309648E-3</v>
      </c>
      <c r="L491" s="52">
        <f>IFERROR(_xll.qlIndexFixing(Index3M,H491,TRUE,_xll.ohTrigger(RecalcTrigger,Trigger3M)),NA())</f>
        <v>1.0976422311373244E-2</v>
      </c>
      <c r="M491" s="52">
        <f>IFERROR(_xll.qlIndexFixing(ONIndex3M,I491,TRUE,_xll.ohTrigger(RecalcTrigger,Trigger3M)),NA())</f>
        <v>1.0832308405062108E-2</v>
      </c>
      <c r="N491" s="52">
        <f>IFERROR(_xll.qlIndexFixing(Index6M,$H491,TRUE,_xll.ohTrigger(RecalcTrigger,Trigger6M)),NA())</f>
        <v>1.281934858395687E-2</v>
      </c>
      <c r="O491" s="52">
        <f>IFERROR(_xll.qlIndexFixing(ONIndex6M,I491,TRUE,_xll.ohTrigger(RecalcTrigger,Trigger6M)),NA())</f>
        <v>1.2978079009462462E-2</v>
      </c>
      <c r="P491" s="52">
        <f>IFERROR(_xll.qlIndexFixing(Index1Y,$H491,TRUE,_xll.ohTrigger(RecalcTrigger,Trigger1Y)),NA())</f>
        <v>1.6165272469233025E-2</v>
      </c>
      <c r="Q491" s="52">
        <f>IFERROR(_xll.qlIndexFixing(ONIndex1Y,I491,TRUE,_xll.ohTrigger(RecalcTrigger,Trigger1Y)),NA())</f>
        <v>2.1923059617039442E-2</v>
      </c>
    </row>
    <row r="492" spans="2:17" x14ac:dyDescent="0.2">
      <c r="B492" s="46" t="s">
        <v>20</v>
      </c>
      <c r="D492" s="49">
        <f>_xll.qlCalendarAdvance(LocalCalendar,$D491,B492,"f",FALSE)</f>
        <v>43280</v>
      </c>
      <c r="E492" s="49">
        <f>_xll.qlInterestRateIndexValueDate(IndexON,D492)</f>
        <v>43280</v>
      </c>
      <c r="F492" s="52">
        <f>IFERROR(_xll.qlIndexFixing(IndexON,D492,TRUE,_xll.ohTrigger(RecalcTrigger,TriggerON)),NA())</f>
        <v>7.092619383382015E-3</v>
      </c>
      <c r="H492" s="49">
        <f>_xll.qlCalendarAdvance(IborCalendar,$H491,B492,"f",FALSE)</f>
        <v>43277</v>
      </c>
      <c r="I492" s="49">
        <f>_xll.qlInterestRateIndexValueDate(Index1M,$H492)</f>
        <v>43279</v>
      </c>
      <c r="J492" s="52">
        <f>IFERROR(_xll.qlIndexFixing(Index1M,$H492,TRUE,_xll.ohTrigger(RecalcTrigger,Trigger1M)),NA())</f>
        <v>9.0290443740848048E-3</v>
      </c>
      <c r="K492" s="52">
        <f>IFERROR(_xll.qlIndexFixing(ONIndex1M,I492,TRUE,_xll.ohTrigger(RecalcTrigger,Trigger1M)),NA())</f>
        <v>8.9686665559796097E-3</v>
      </c>
      <c r="L492" s="52">
        <f>IFERROR(_xll.qlIndexFixing(Index3M,H492,TRUE,_xll.ohTrigger(RecalcTrigger,Trigger3M)),NA())</f>
        <v>1.0978269606307656E-2</v>
      </c>
      <c r="M492" s="52">
        <f>IFERROR(_xll.qlIndexFixing(ONIndex3M,I492,TRUE,_xll.ohTrigger(RecalcTrigger,Trigger3M)),NA())</f>
        <v>1.083710706357266E-2</v>
      </c>
      <c r="N492" s="52">
        <f>IFERROR(_xll.qlIndexFixing(Index6M,$H492,TRUE,_xll.ohTrigger(RecalcTrigger,Trigger6M)),NA())</f>
        <v>1.2817616005581458E-2</v>
      </c>
      <c r="O492" s="52">
        <f>IFERROR(_xll.qlIndexFixing(ONIndex6M,I492,TRUE,_xll.ohTrigger(RecalcTrigger,Trigger6M)),NA())</f>
        <v>1.2977489331555958E-2</v>
      </c>
      <c r="P492" s="52">
        <f>IFERROR(_xll.qlIndexFixing(Index1Y,$H492,TRUE,_xll.ohTrigger(RecalcTrigger,Trigger1Y)),NA())</f>
        <v>1.6143520561337756E-2</v>
      </c>
      <c r="Q492" s="52">
        <f>IFERROR(_xll.qlIndexFixing(ONIndex1Y,I492,TRUE,_xll.ohTrigger(RecalcTrigger,Trigger1Y)),NA())</f>
        <v>2.1918413368373635E-2</v>
      </c>
    </row>
    <row r="493" spans="2:17" x14ac:dyDescent="0.2">
      <c r="B493" s="46" t="s">
        <v>20</v>
      </c>
      <c r="D493" s="49">
        <f>_xll.qlCalendarAdvance(LocalCalendar,$D492,B493,"f",FALSE)</f>
        <v>43283</v>
      </c>
      <c r="E493" s="49">
        <f>_xll.qlInterestRateIndexValueDate(IndexON,D493)</f>
        <v>43283</v>
      </c>
      <c r="F493" s="52">
        <f>IFERROR(_xll.qlIndexFixing(IndexON,D493,TRUE,_xll.ohTrigger(RecalcTrigger,TriggerON)),NA())</f>
        <v>7.0987131253197333E-3</v>
      </c>
      <c r="H493" s="49">
        <f>_xll.qlCalendarAdvance(IborCalendar,$H492,B493,"f",FALSE)</f>
        <v>43278</v>
      </c>
      <c r="I493" s="49">
        <f>_xll.qlInterestRateIndexValueDate(Index1M,$H493)</f>
        <v>43280</v>
      </c>
      <c r="J493" s="52">
        <f>IFERROR(_xll.qlIndexFixing(Index1M,$H493,TRUE,_xll.ohTrigger(RecalcTrigger,Trigger1M)),NA())</f>
        <v>9.0326895138773122E-3</v>
      </c>
      <c r="K493" s="52">
        <f>IFERROR(_xll.qlIndexFixing(ONIndex1M,I493,TRUE,_xll.ohTrigger(RecalcTrigger,Trigger1M)),NA())</f>
        <v>8.9763360440375806E-3</v>
      </c>
      <c r="L493" s="52">
        <f>IFERROR(_xll.qlIndexFixing(Index3M,H493,TRUE,_xll.ohTrigger(RecalcTrigger,Trigger3M)),NA())</f>
        <v>1.0979490326617986E-2</v>
      </c>
      <c r="M493" s="52">
        <f>IFERROR(_xll.qlIndexFixing(ONIndex3M,I493,TRUE,_xll.ohTrigger(RecalcTrigger,Trigger3M)),NA())</f>
        <v>1.0846812675220363E-2</v>
      </c>
      <c r="N493" s="52">
        <f>IFERROR(_xll.qlIndexFixing(Index6M,$H493,TRUE,_xll.ohTrigger(RecalcTrigger,Trigger6M)),NA())</f>
        <v>1.2815133744410758E-2</v>
      </c>
      <c r="O493" s="52">
        <f>IFERROR(_xll.qlIndexFixing(ONIndex6M,I493,TRUE,_xll.ohTrigger(RecalcTrigger,Trigger6M)),NA())</f>
        <v>1.2976392662134018E-2</v>
      </c>
      <c r="P493" s="52">
        <f>IFERROR(_xll.qlIndexFixing(Index1Y,$H493,TRUE,_xll.ohTrigger(RecalcTrigger,Trigger1Y)),NA())</f>
        <v>1.6126673607046255E-2</v>
      </c>
      <c r="Q493" s="52">
        <f>IFERROR(_xll.qlIndexFixing(ONIndex1Y,I493,TRUE,_xll.ohTrigger(RecalcTrigger,Trigger1Y)),NA())</f>
        <v>2.1903518801407174E-2</v>
      </c>
    </row>
    <row r="494" spans="2:17" x14ac:dyDescent="0.2">
      <c r="B494" s="46" t="s">
        <v>20</v>
      </c>
      <c r="D494" s="49">
        <f>_xll.qlCalendarAdvance(LocalCalendar,$D493,B494,"f",FALSE)</f>
        <v>43284</v>
      </c>
      <c r="E494" s="49">
        <f>_xll.qlInterestRateIndexValueDate(IndexON,D494)</f>
        <v>43284</v>
      </c>
      <c r="F494" s="52">
        <f>IFERROR(_xll.qlIndexFixing(IndexON,D494,TRUE,_xll.ohTrigger(RecalcTrigger,TriggerON)),NA())</f>
        <v>7.1035862193280508E-3</v>
      </c>
      <c r="H494" s="49">
        <f>_xll.qlCalendarAdvance(IborCalendar,$H493,B494,"f",FALSE)</f>
        <v>43279</v>
      </c>
      <c r="I494" s="49">
        <f>_xll.qlInterestRateIndexValueDate(Index1M,$H494)</f>
        <v>43283</v>
      </c>
      <c r="J494" s="52">
        <f>IFERROR(_xll.qlIndexFixing(Index1M,$H494,TRUE,_xll.ohTrigger(RecalcTrigger,Trigger1M)),NA())</f>
        <v>9.0416822664354888E-3</v>
      </c>
      <c r="K494" s="52">
        <f>IFERROR(_xll.qlIndexFixing(ONIndex1M,I494,TRUE,_xll.ohTrigger(RecalcTrigger,Trigger1M)),NA())</f>
        <v>8.983538391822421E-3</v>
      </c>
      <c r="L494" s="52">
        <f>IFERROR(_xll.qlIndexFixing(Index3M,H494,TRUE,_xll.ohTrigger(RecalcTrigger,Trigger3M)),NA())</f>
        <v>1.09850850993767E-2</v>
      </c>
      <c r="M494" s="52">
        <f>IFERROR(_xll.qlIndexFixing(ONIndex3M,I494,TRUE,_xll.ohTrigger(RecalcTrigger,Trigger3M)),NA())</f>
        <v>1.0855646186209711E-2</v>
      </c>
      <c r="N494" s="52">
        <f>IFERROR(_xll.qlIndexFixing(Index6M,$H494,TRUE,_xll.ohTrigger(RecalcTrigger,Trigger6M)),NA())</f>
        <v>1.2810383923789531E-2</v>
      </c>
      <c r="O494" s="52">
        <f>IFERROR(_xll.qlIndexFixing(ONIndex6M,I494,TRUE,_xll.ohTrigger(RecalcTrigger,Trigger6M)),NA())</f>
        <v>1.2973975540377936E-2</v>
      </c>
      <c r="P494" s="52">
        <f>IFERROR(_xll.qlIndexFixing(Index1Y,$H494,TRUE,_xll.ohTrigger(RecalcTrigger,Trigger1Y)),NA())</f>
        <v>1.6057135872664462E-2</v>
      </c>
      <c r="Q494" s="52">
        <f>IFERROR(_xll.qlIndexFixing(ONIndex1Y,I494,TRUE,_xll.ohTrigger(RecalcTrigger,Trigger1Y)),NA())</f>
        <v>2.1879024536577418E-2</v>
      </c>
    </row>
    <row r="495" spans="2:17" x14ac:dyDescent="0.2">
      <c r="B495" s="46" t="s">
        <v>20</v>
      </c>
      <c r="D495" s="49">
        <f>_xll.qlCalendarAdvance(LocalCalendar,$D494,B495,"f",FALSE)</f>
        <v>43286</v>
      </c>
      <c r="E495" s="49">
        <f>_xll.qlInterestRateIndexValueDate(IndexON,D495)</f>
        <v>43286</v>
      </c>
      <c r="F495" s="52">
        <f>IFERROR(_xll.qlIndexFixing(IndexON,D495,TRUE,_xll.ohTrigger(RecalcTrigger,TriggerON)),NA())</f>
        <v>7.1084044170088845E-3</v>
      </c>
      <c r="H495" s="49">
        <f>_xll.qlCalendarAdvance(IborCalendar,$H494,B495,"f",FALSE)</f>
        <v>43280</v>
      </c>
      <c r="I495" s="49">
        <f>_xll.qlInterestRateIndexValueDate(Index1M,$H495)</f>
        <v>43284</v>
      </c>
      <c r="J495" s="52">
        <f>IFERROR(_xll.qlIndexFixing(Index1M,$H495,TRUE,_xll.ohTrigger(RecalcTrigger,Trigger1M)),NA())</f>
        <v>9.0453132892701522E-3</v>
      </c>
      <c r="K495" s="52">
        <f>IFERROR(_xll.qlIndexFixing(ONIndex1M,I495,TRUE,_xll.ohTrigger(RecalcTrigger,Trigger1M)),NA())</f>
        <v>8.9892026669513569E-3</v>
      </c>
      <c r="L495" s="52">
        <f>IFERROR(_xll.qlIndexFixing(Index3M,H495,TRUE,_xll.ohTrigger(RecalcTrigger,Trigger3M)),NA())</f>
        <v>1.0986650197100295E-2</v>
      </c>
      <c r="M495" s="52">
        <f>IFERROR(_xll.qlIndexFixing(ONIndex3M,I495,TRUE,_xll.ohTrigger(RecalcTrigger,Trigger3M)),NA())</f>
        <v>1.0862483639972886E-2</v>
      </c>
      <c r="N495" s="52">
        <f>IFERROR(_xll.qlIndexFixing(Index6M,$H495,TRUE,_xll.ohTrigger(RecalcTrigger,Trigger6M)),NA())</f>
        <v>1.2808689548879589E-2</v>
      </c>
      <c r="O495" s="52">
        <f>IFERROR(_xll.qlIndexFixing(ONIndex6M,I495,TRUE,_xll.ohTrigger(RecalcTrigger,Trigger6M)),NA())</f>
        <v>1.2972400677977447E-2</v>
      </c>
      <c r="P495" s="52">
        <f>IFERROR(_xll.qlIndexFixing(Index1Y,$H495,TRUE,_xll.ohTrigger(RecalcTrigger,Trigger1Y)),NA())</f>
        <v>1.6035727320885994E-2</v>
      </c>
      <c r="Q495" s="52">
        <f>IFERROR(_xll.qlIndexFixing(ONIndex1Y,I495,TRUE,_xll.ohTrigger(RecalcTrigger,Trigger1Y)),NA())</f>
        <v>2.1856075510777728E-2</v>
      </c>
    </row>
    <row r="496" spans="2:17" x14ac:dyDescent="0.2">
      <c r="B496" s="46" t="s">
        <v>20</v>
      </c>
      <c r="D496" s="49">
        <f>_xll.qlCalendarAdvance(LocalCalendar,$D495,B496,"f",FALSE)</f>
        <v>43287</v>
      </c>
      <c r="E496" s="49">
        <f>_xll.qlInterestRateIndexValueDate(IndexON,D496)</f>
        <v>43287</v>
      </c>
      <c r="F496" s="52">
        <f>IFERROR(_xll.qlIndexFixing(IndexON,D496,TRUE,_xll.ohTrigger(RecalcTrigger,TriggerON)),NA())</f>
        <v>7.1152332898360982E-3</v>
      </c>
      <c r="H496" s="49">
        <f>_xll.qlCalendarAdvance(IborCalendar,$H495,B496,"f",FALSE)</f>
        <v>43283</v>
      </c>
      <c r="I496" s="49">
        <f>_xll.qlInterestRateIndexValueDate(Index1M,$H496)</f>
        <v>43286</v>
      </c>
      <c r="J496" s="52">
        <f>IFERROR(_xll.qlIndexFixing(Index1M,$H496,TRUE,_xll.ohTrigger(RecalcTrigger,Trigger1M)),NA())</f>
        <v>9.0544830300115509E-3</v>
      </c>
      <c r="K496" s="52">
        <f>IFERROR(_xll.qlIndexFixing(ONIndex1M,I496,TRUE,_xll.ohTrigger(RecalcTrigger,Trigger1M)),NA())</f>
        <v>8.9946307739552367E-3</v>
      </c>
      <c r="L496" s="52">
        <f>IFERROR(_xll.qlIndexFixing(Index3M,H496,TRUE,_xll.ohTrigger(RecalcTrigger,Trigger3M)),NA())</f>
        <v>1.0989620366518536E-2</v>
      </c>
      <c r="M496" s="52">
        <f>IFERROR(_xll.qlIndexFixing(ONIndex3M,I496,TRUE,_xll.ohTrigger(RecalcTrigger,Trigger3M)),NA())</f>
        <v>1.0868862241499855E-2</v>
      </c>
      <c r="N496" s="52">
        <f>IFERROR(_xll.qlIndexFixing(Index6M,$H496,TRUE,_xll.ohTrigger(RecalcTrigger,Trigger6M)),NA())</f>
        <v>1.2804713238018847E-2</v>
      </c>
      <c r="O496" s="52">
        <f>IFERROR(_xll.qlIndexFixing(ONIndex6M,I496,TRUE,_xll.ohTrigger(RecalcTrigger,Trigger6M)),NA())</f>
        <v>1.2970127363320927E-2</v>
      </c>
      <c r="P496" s="52">
        <f>IFERROR(_xll.qlIndexFixing(Index1Y,$H496,TRUE,_xll.ohTrigger(RecalcTrigger,Trigger1Y)),NA())</f>
        <v>1.599317999288985E-2</v>
      </c>
      <c r="Q496" s="52">
        <f>IFERROR(_xll.qlIndexFixing(ONIndex1Y,I496,TRUE,_xll.ohTrigger(RecalcTrigger,Trigger1Y)),NA())</f>
        <v>2.1827638889000411E-2</v>
      </c>
    </row>
    <row r="497" spans="2:17" x14ac:dyDescent="0.2">
      <c r="B497" s="46" t="s">
        <v>20</v>
      </c>
      <c r="D497" s="49">
        <f>_xll.qlCalendarAdvance(LocalCalendar,$D496,B497,"f",FALSE)</f>
        <v>43290</v>
      </c>
      <c r="E497" s="49">
        <f>_xll.qlInterestRateIndexValueDate(IndexON,D497)</f>
        <v>43290</v>
      </c>
      <c r="F497" s="52">
        <f>IFERROR(_xll.qlIndexFixing(IndexON,D497,TRUE,_xll.ohTrigger(RecalcTrigger,TriggerON)),NA())</f>
        <v>7.1219230302776992E-3</v>
      </c>
      <c r="H497" s="49">
        <f>_xll.qlCalendarAdvance(IborCalendar,$H496,B497,"f",FALSE)</f>
        <v>43284</v>
      </c>
      <c r="I497" s="49">
        <f>_xll.qlInterestRateIndexValueDate(Index1M,$H497)</f>
        <v>43286</v>
      </c>
      <c r="J497" s="52">
        <f>IFERROR(_xll.qlIndexFixing(Index1M,$H497,TRUE,_xll.ohTrigger(RecalcTrigger,Trigger1M)),NA())</f>
        <v>9.0544830300115509E-3</v>
      </c>
      <c r="K497" s="52">
        <f>IFERROR(_xll.qlIndexFixing(ONIndex1M,I497,TRUE,_xll.ohTrigger(RecalcTrigger,Trigger1M)),NA())</f>
        <v>8.9946307739552367E-3</v>
      </c>
      <c r="L497" s="52">
        <f>IFERROR(_xll.qlIndexFixing(Index3M,H497,TRUE,_xll.ohTrigger(RecalcTrigger,Trigger3M)),NA())</f>
        <v>1.0989620366518536E-2</v>
      </c>
      <c r="M497" s="52">
        <f>IFERROR(_xll.qlIndexFixing(ONIndex3M,I497,TRUE,_xll.ohTrigger(RecalcTrigger,Trigger3M)),NA())</f>
        <v>1.0868862241499855E-2</v>
      </c>
      <c r="N497" s="52">
        <f>IFERROR(_xll.qlIndexFixing(Index6M,$H497,TRUE,_xll.ohTrigger(RecalcTrigger,Trigger6M)),NA())</f>
        <v>1.2804713238018847E-2</v>
      </c>
      <c r="O497" s="52">
        <f>IFERROR(_xll.qlIndexFixing(ONIndex6M,I497,TRUE,_xll.ohTrigger(RecalcTrigger,Trigger6M)),NA())</f>
        <v>1.2970127363320927E-2</v>
      </c>
      <c r="P497" s="52">
        <f>IFERROR(_xll.qlIndexFixing(Index1Y,$H497,TRUE,_xll.ohTrigger(RecalcTrigger,Trigger1Y)),NA())</f>
        <v>1.599317999288985E-2</v>
      </c>
      <c r="Q497" s="52">
        <f>IFERROR(_xll.qlIndexFixing(ONIndex1Y,I497,TRUE,_xll.ohTrigger(RecalcTrigger,Trigger1Y)),NA())</f>
        <v>2.1827638889000411E-2</v>
      </c>
    </row>
    <row r="498" spans="2:17" x14ac:dyDescent="0.2">
      <c r="B498" s="46" t="s">
        <v>20</v>
      </c>
      <c r="D498" s="49">
        <f>_xll.qlCalendarAdvance(LocalCalendar,$D497,B498,"f",FALSE)</f>
        <v>43291</v>
      </c>
      <c r="E498" s="49">
        <f>_xll.qlInterestRateIndexValueDate(IndexON,D498)</f>
        <v>43291</v>
      </c>
      <c r="F498" s="52">
        <f>IFERROR(_xll.qlIndexFixing(IndexON,D498,TRUE,_xll.ohTrigger(RecalcTrigger,TriggerON)),NA())</f>
        <v>7.1254092712536021E-3</v>
      </c>
      <c r="H498" s="49">
        <f>_xll.qlCalendarAdvance(IborCalendar,$H497,B498,"f",FALSE)</f>
        <v>43285</v>
      </c>
      <c r="I498" s="49">
        <f>_xll.qlInterestRateIndexValueDate(Index1M,$H498)</f>
        <v>43287</v>
      </c>
      <c r="J498" s="52">
        <f>IFERROR(_xll.qlIndexFixing(Index1M,$H498,TRUE,_xll.ohTrigger(RecalcTrigger,Trigger1M)),NA())</f>
        <v>9.0561874783316142E-3</v>
      </c>
      <c r="K498" s="52">
        <f>IFERROR(_xll.qlIndexFixing(ONIndex1M,I498,TRUE,_xll.ohTrigger(RecalcTrigger,Trigger1M)),NA())</f>
        <v>9.0022195615535594E-3</v>
      </c>
      <c r="L498" s="52">
        <f>IFERROR(_xll.qlIndexFixing(Index3M,H498,TRUE,_xll.ohTrigger(RecalcTrigger,Trigger3M)),NA())</f>
        <v>1.0992207765892053E-2</v>
      </c>
      <c r="M498" s="52">
        <f>IFERROR(_xll.qlIndexFixing(ONIndex3M,I498,TRUE,_xll.ohTrigger(RecalcTrigger,Trigger3M)),NA())</f>
        <v>1.0877651998182358E-2</v>
      </c>
      <c r="N498" s="52">
        <f>IFERROR(_xll.qlIndexFixing(Index6M,$H498,TRUE,_xll.ohTrigger(RecalcTrigger,Trigger6M)),NA())</f>
        <v>1.2803357826551759E-2</v>
      </c>
      <c r="O498" s="52">
        <f>IFERROR(_xll.qlIndexFixing(ONIndex6M,I498,TRUE,_xll.ohTrigger(RecalcTrigger,Trigger6M)),NA())</f>
        <v>1.2967412935225298E-2</v>
      </c>
      <c r="P498" s="52">
        <f>IFERROR(_xll.qlIndexFixing(Index1Y,$H498,TRUE,_xll.ohTrigger(RecalcTrigger,Trigger1Y)),NA())</f>
        <v>1.5964010366202881E-2</v>
      </c>
      <c r="Q498" s="52">
        <f>IFERROR(_xll.qlIndexFixing(ONIndex1Y,I498,TRUE,_xll.ohTrigger(RecalcTrigger,Trigger1Y)),NA())</f>
        <v>2.1783604410883228E-2</v>
      </c>
    </row>
    <row r="499" spans="2:17" x14ac:dyDescent="0.2">
      <c r="B499" s="46" t="s">
        <v>20</v>
      </c>
      <c r="D499" s="49">
        <f>_xll.qlCalendarAdvance(LocalCalendar,$D498,B499,"f",FALSE)</f>
        <v>43292</v>
      </c>
      <c r="E499" s="49">
        <f>_xll.qlInterestRateIndexValueDate(IndexON,D499)</f>
        <v>43292</v>
      </c>
      <c r="F499" s="52">
        <f>IFERROR(_xll.qlIndexFixing(IndexON,D499,TRUE,_xll.ohTrigger(RecalcTrigger,TriggerON)),NA())</f>
        <v>7.1289381473249591E-3</v>
      </c>
      <c r="H499" s="49">
        <f>_xll.qlCalendarAdvance(IborCalendar,$H498,B499,"f",FALSE)</f>
        <v>43286</v>
      </c>
      <c r="I499" s="49">
        <f>_xll.qlInterestRateIndexValueDate(Index1M,$H499)</f>
        <v>43290</v>
      </c>
      <c r="J499" s="52">
        <f>IFERROR(_xll.qlIndexFixing(Index1M,$H499,TRUE,_xll.ohTrigger(RecalcTrigger,Trigger1M)),NA())</f>
        <v>9.0670382322837403E-3</v>
      </c>
      <c r="K499" s="52">
        <f>IFERROR(_xll.qlIndexFixing(ONIndex1M,I499,TRUE,_xll.ohTrigger(RecalcTrigger,Trigger1M)),NA())</f>
        <v>9.0093386237732886E-3</v>
      </c>
      <c r="L499" s="52">
        <f>IFERROR(_xll.qlIndexFixing(Index3M,H499,TRUE,_xll.ohTrigger(RecalcTrigger,Trigger3M)),NA())</f>
        <v>1.0994946620029819E-2</v>
      </c>
      <c r="M499" s="52">
        <f>IFERROR(_xll.qlIndexFixing(ONIndex3M,I499,TRUE,_xll.ohTrigger(RecalcTrigger,Trigger3M)),NA())</f>
        <v>1.0885565932490238E-2</v>
      </c>
      <c r="N499" s="52">
        <f>IFERROR(_xll.qlIndexFixing(Index6M,$H499,TRUE,_xll.ohTrigger(RecalcTrigger,Trigger6M)),NA())</f>
        <v>1.2798715483543766E-2</v>
      </c>
      <c r="O499" s="52">
        <f>IFERROR(_xll.qlIndexFixing(ONIndex6M,I499,TRUE,_xll.ohTrigger(RecalcTrigger,Trigger6M)),NA())</f>
        <v>1.2963379349013593E-2</v>
      </c>
      <c r="P499" s="52">
        <f>IFERROR(_xll.qlIndexFixing(Index1Y,$H499,TRUE,_xll.ohTrigger(RecalcTrigger,Trigger1Y)),NA())</f>
        <v>1.5909342923604772E-2</v>
      </c>
      <c r="Q499" s="52">
        <f>IFERROR(_xll.qlIndexFixing(ONIndex1Y,I499,TRUE,_xll.ohTrigger(RecalcTrigger,Trigger1Y)),NA())</f>
        <v>2.1729999342392503E-2</v>
      </c>
    </row>
    <row r="500" spans="2:17" x14ac:dyDescent="0.2">
      <c r="B500" s="46" t="s">
        <v>20</v>
      </c>
      <c r="D500" s="49">
        <f>_xll.qlCalendarAdvance(LocalCalendar,$D499,B500,"f",FALSE)</f>
        <v>43293</v>
      </c>
      <c r="E500" s="49">
        <f>_xll.qlInterestRateIndexValueDate(IndexON,D500)</f>
        <v>43293</v>
      </c>
      <c r="F500" s="52">
        <f>IFERROR(_xll.qlIndexFixing(IndexON,D500,TRUE,_xll.ohTrigger(RecalcTrigger,TriggerON)),NA())</f>
        <v>7.1325096584118342E-3</v>
      </c>
      <c r="H500" s="49">
        <f>_xll.qlCalendarAdvance(IborCalendar,$H499,B500,"f",FALSE)</f>
        <v>43287</v>
      </c>
      <c r="I500" s="49">
        <f>_xll.qlInterestRateIndexValueDate(Index1M,$H500)</f>
        <v>43291</v>
      </c>
      <c r="J500" s="52">
        <f>IFERROR(_xll.qlIndexFixing(Index1M,$H500,TRUE,_xll.ohTrigger(RecalcTrigger,Trigger1M)),NA())</f>
        <v>9.070651027812288E-3</v>
      </c>
      <c r="K500" s="52">
        <f>IFERROR(_xll.qlIndexFixing(ONIndex1M,I500,TRUE,_xll.ohTrigger(RecalcTrigger,Trigger1M)),NA())</f>
        <v>9.0130009446198756E-3</v>
      </c>
      <c r="L500" s="52">
        <f>IFERROR(_xll.qlIndexFixing(Index3M,H500,TRUE,_xll.ohTrigger(RecalcTrigger,Trigger3M)),NA())</f>
        <v>1.0996155669583337E-2</v>
      </c>
      <c r="M500" s="52">
        <f>IFERROR(_xll.qlIndexFixing(ONIndex3M,I500,TRUE,_xll.ohTrigger(RecalcTrigger,Trigger3M)),NA())</f>
        <v>1.0889577977426512E-2</v>
      </c>
      <c r="N500" s="52">
        <f>IFERROR(_xll.qlIndexFixing(Index6M,$H500,TRUE,_xll.ohTrigger(RecalcTrigger,Trigger6M)),NA())</f>
        <v>1.2797092235113312E-2</v>
      </c>
      <c r="O500" s="52">
        <f>IFERROR(_xll.qlIndexFixing(ONIndex6M,I500,TRUE,_xll.ohTrigger(RecalcTrigger,Trigger6M)),NA())</f>
        <v>1.2961403575548758E-2</v>
      </c>
      <c r="P500" s="52">
        <f>IFERROR(_xll.qlIndexFixing(Index1Y,$H500,TRUE,_xll.ohTrigger(RecalcTrigger,Trigger1Y)),NA())</f>
        <v>1.5888682831904657E-2</v>
      </c>
      <c r="Q500" s="52">
        <f>IFERROR(_xll.qlIndexFixing(ONIndex1Y,I500,TRUE,_xll.ohTrigger(RecalcTrigger,Trigger1Y)),NA())</f>
        <v>2.1700388503091972E-2</v>
      </c>
    </row>
    <row r="501" spans="2:17" x14ac:dyDescent="0.2">
      <c r="B501" s="46" t="s">
        <v>20</v>
      </c>
      <c r="D501" s="49">
        <f>_xll.qlCalendarAdvance(LocalCalendar,$D500,B501,"f",FALSE)</f>
        <v>43294</v>
      </c>
      <c r="E501" s="49">
        <f>_xll.qlInterestRateIndexValueDate(IndexON,D501)</f>
        <v>43294</v>
      </c>
      <c r="F501" s="52">
        <f>IFERROR(_xll.qlIndexFixing(IndexON,D501,TRUE,_xll.ohTrigger(RecalcTrigger,TriggerON)),NA())</f>
        <v>7.1399364004065546E-3</v>
      </c>
      <c r="H501" s="49">
        <f>_xll.qlCalendarAdvance(IborCalendar,$H500,B501,"f",FALSE)</f>
        <v>43290</v>
      </c>
      <c r="I501" s="49">
        <f>_xll.qlInterestRateIndexValueDate(Index1M,$H501)</f>
        <v>43292</v>
      </c>
      <c r="J501" s="52">
        <f>IFERROR(_xll.qlIndexFixing(Index1M,$H501,TRUE,_xll.ohTrigger(RecalcTrigger,Trigger1M)),NA())</f>
        <v>9.0780965492404612E-3</v>
      </c>
      <c r="K501" s="52">
        <f>IFERROR(_xll.qlIndexFixing(ONIndex1M,I501,TRUE,_xll.ohTrigger(RecalcTrigger,Trigger1M)),NA())</f>
        <v>9.0166574088712537E-3</v>
      </c>
      <c r="L501" s="52">
        <f>IFERROR(_xll.qlIndexFixing(Index3M,H501,TRUE,_xll.ohTrigger(RecalcTrigger,Trigger3M)),NA())</f>
        <v>1.0997317572116654E-2</v>
      </c>
      <c r="M501" s="52">
        <f>IFERROR(_xll.qlIndexFixing(ONIndex3M,I501,TRUE,_xll.ohTrigger(RecalcTrigger,Trigger3M)),NA())</f>
        <v>1.0893524471278226E-2</v>
      </c>
      <c r="N501" s="52">
        <f>IFERROR(_xll.qlIndexFixing(Index6M,$H501,TRUE,_xll.ohTrigger(RecalcTrigger,Trigger6M)),NA())</f>
        <v>1.2795482175495943E-2</v>
      </c>
      <c r="O501" s="52">
        <f>IFERROR(_xll.qlIndexFixing(ONIndex6M,I501,TRUE,_xll.ohTrigger(RecalcTrigger,Trigger6M)),NA())</f>
        <v>1.295931229408076E-2</v>
      </c>
      <c r="P501" s="52">
        <f>IFERROR(_xll.qlIndexFixing(Index1Y,$H501,TRUE,_xll.ohTrigger(RecalcTrigger,Trigger1Y)),NA())</f>
        <v>1.5868155155366773E-2</v>
      </c>
      <c r="Q501" s="52">
        <f>IFERROR(_xll.qlIndexFixing(ONIndex1Y,I501,TRUE,_xll.ohTrigger(RecalcTrigger,Trigger1Y)),NA())</f>
        <v>2.1668697283763194E-2</v>
      </c>
    </row>
    <row r="502" spans="2:17" x14ac:dyDescent="0.2">
      <c r="B502" s="46" t="s">
        <v>20</v>
      </c>
      <c r="D502" s="49">
        <f>_xll.qlCalendarAdvance(LocalCalendar,$D501,B502,"f",FALSE)</f>
        <v>43297</v>
      </c>
      <c r="E502" s="49">
        <f>_xll.qlInterestRateIndexValueDate(IndexON,D502)</f>
        <v>43297</v>
      </c>
      <c r="F502" s="52">
        <f>IFERROR(_xll.qlIndexFixing(IndexON,D502,TRUE,_xll.ohTrigger(RecalcTrigger,TriggerON)),NA())</f>
        <v>7.1472220537138753E-3</v>
      </c>
      <c r="H502" s="49">
        <f>_xll.qlCalendarAdvance(IborCalendar,$H501,B502,"f",FALSE)</f>
        <v>43291</v>
      </c>
      <c r="I502" s="49">
        <f>_xll.qlInterestRateIndexValueDate(Index1M,$H502)</f>
        <v>43293</v>
      </c>
      <c r="J502" s="52">
        <f>IFERROR(_xll.qlIndexFixing(Index1M,$H502,TRUE,_xll.ohTrigger(RecalcTrigger,Trigger1M)),NA())</f>
        <v>9.0797891075225512E-3</v>
      </c>
      <c r="K502" s="52">
        <f>IFERROR(_xll.qlIndexFixing(ONIndex1M,I502,TRUE,_xll.ohTrigger(RecalcTrigger,Trigger1M)),NA())</f>
        <v>9.0203080164474869E-3</v>
      </c>
      <c r="L502" s="52">
        <f>IFERROR(_xll.qlIndexFixing(Index3M,H502,TRUE,_xll.ohTrigger(RecalcTrigger,Trigger3M)),NA())</f>
        <v>1.0998433256890785E-2</v>
      </c>
      <c r="M502" s="52">
        <f>IFERROR(_xll.qlIndexFixing(ONIndex3M,I502,TRUE,_xll.ohTrigger(RecalcTrigger,Trigger3M)),NA())</f>
        <v>1.0897405413885508E-2</v>
      </c>
      <c r="N502" s="52">
        <f>IFERROR(_xll.qlIndexFixing(Index6M,$H502,TRUE,_xll.ohTrigger(RecalcTrigger,Trigger6M)),NA())</f>
        <v>1.2793428372870268E-2</v>
      </c>
      <c r="O502" s="52">
        <f>IFERROR(_xll.qlIndexFixing(ONIndex6M,I502,TRUE,_xll.ohTrigger(RecalcTrigger,Trigger6M)),NA())</f>
        <v>1.2957105504689537E-2</v>
      </c>
      <c r="P502" s="52">
        <f>IFERROR(_xll.qlIndexFixing(Index1Y,$H502,TRUE,_xll.ohTrigger(RecalcTrigger,Trigger1Y)),NA())</f>
        <v>1.5847766265614134E-2</v>
      </c>
      <c r="Q502" s="52">
        <f>IFERROR(_xll.qlIndexFixing(ONIndex1Y,I502,TRUE,_xll.ohTrigger(RecalcTrigger,Trigger1Y)),NA())</f>
        <v>2.1634925684885786E-2</v>
      </c>
    </row>
    <row r="503" spans="2:17" x14ac:dyDescent="0.2">
      <c r="B503" s="46" t="s">
        <v>20</v>
      </c>
      <c r="D503" s="49">
        <f>_xll.qlCalendarAdvance(LocalCalendar,$D502,B503,"f",FALSE)</f>
        <v>43298</v>
      </c>
      <c r="E503" s="49">
        <f>_xll.qlInterestRateIndexValueDate(IndexON,D503)</f>
        <v>43298</v>
      </c>
      <c r="F503" s="52">
        <f>IFERROR(_xll.qlIndexFixing(IndexON,D503,TRUE,_xll.ohTrigger(RecalcTrigger,TriggerON)),NA())</f>
        <v>7.1510067402780209E-3</v>
      </c>
      <c r="H503" s="49">
        <f>_xll.qlCalendarAdvance(IborCalendar,$H502,B503,"f",FALSE)</f>
        <v>43292</v>
      </c>
      <c r="I503" s="49">
        <f>_xll.qlInterestRateIndexValueDate(Index1M,$H503)</f>
        <v>43294</v>
      </c>
      <c r="J503" s="52">
        <f>IFERROR(_xll.qlIndexFixing(Index1M,$H503,TRUE,_xll.ohTrigger(RecalcTrigger,Trigger1M)),NA())</f>
        <v>9.0814803030926702E-3</v>
      </c>
      <c r="K503" s="52">
        <f>IFERROR(_xll.qlIndexFixing(ONIndex1M,I503,TRUE,_xll.ohTrigger(RecalcTrigger,Trigger1M)),NA())</f>
        <v>9.0278160929013751E-3</v>
      </c>
      <c r="L503" s="52">
        <f>IFERROR(_xll.qlIndexFixing(Index3M,H503,TRUE,_xll.ohTrigger(RecalcTrigger,Trigger3M)),NA())</f>
        <v>1.1000074063834846E-2</v>
      </c>
      <c r="M503" s="52">
        <f>IFERROR(_xll.qlIndexFixing(ONIndex3M,I503,TRUE,_xll.ohTrigger(RecalcTrigger,Trigger3M)),NA())</f>
        <v>1.0905279126127709E-2</v>
      </c>
      <c r="N503" s="52">
        <f>IFERROR(_xll.qlIndexFixing(Index6M,$H503,TRUE,_xll.ohTrigger(RecalcTrigger,Trigger6M)),NA())</f>
        <v>1.2792083219472892E-2</v>
      </c>
      <c r="O503" s="52">
        <f>IFERROR(_xll.qlIndexFixing(ONIndex6M,I503,TRUE,_xll.ohTrigger(RecalcTrigger,Trigger6M)),NA())</f>
        <v>1.2952772911258847E-2</v>
      </c>
      <c r="P503" s="52">
        <f>IFERROR(_xll.qlIndexFixing(Index1Y,$H503,TRUE,_xll.ohTrigger(RecalcTrigger,Trigger1Y)),NA())</f>
        <v>1.582094941283603E-2</v>
      </c>
      <c r="Q503" s="52">
        <f>IFERROR(_xll.qlIndexFixing(ONIndex1Y,I503,TRUE,_xll.ohTrigger(RecalcTrigger,Trigger1Y)),NA())</f>
        <v>2.1561739174140726E-2</v>
      </c>
    </row>
    <row r="504" spans="2:17" x14ac:dyDescent="0.2">
      <c r="B504" s="46" t="s">
        <v>20</v>
      </c>
      <c r="D504" s="49">
        <f>_xll.qlCalendarAdvance(LocalCalendar,$D503,B504,"f",FALSE)</f>
        <v>43299</v>
      </c>
      <c r="E504" s="49">
        <f>_xll.qlInterestRateIndexValueDate(IndexON,D504)</f>
        <v>43299</v>
      </c>
      <c r="F504" s="52">
        <f>IFERROR(_xll.qlIndexFixing(IndexON,D504,TRUE,_xll.ohTrigger(RecalcTrigger,TriggerON)),NA())</f>
        <v>7.1548340618576844E-3</v>
      </c>
      <c r="H504" s="49">
        <f>_xll.qlCalendarAdvance(IborCalendar,$H503,B504,"f",FALSE)</f>
        <v>43293</v>
      </c>
      <c r="I504" s="49">
        <f>_xll.qlInterestRateIndexValueDate(Index1M,$H504)</f>
        <v>43297</v>
      </c>
      <c r="J504" s="52">
        <f>IFERROR(_xll.qlIndexFixing(Index1M,$H504,TRUE,_xll.ohTrigger(RecalcTrigger,Trigger1M)),NA())</f>
        <v>9.0923007954966887E-3</v>
      </c>
      <c r="K504" s="52">
        <f>IFERROR(_xll.qlIndexFixing(ONIndex1M,I504,TRUE,_xll.ohTrigger(RecalcTrigger,Trigger1M)),NA())</f>
        <v>9.0348518802407796E-3</v>
      </c>
      <c r="L504" s="52">
        <f>IFERROR(_xll.qlIndexFixing(Index3M,H504,TRUE,_xll.ohTrigger(RecalcTrigger,Trigger3M)),NA())</f>
        <v>1.1002452403684424E-2</v>
      </c>
      <c r="M504" s="52">
        <f>IFERROR(_xll.qlIndexFixing(ONIndex3M,I504,TRUE,_xll.ohTrigger(RecalcTrigger,Trigger3M)),NA())</f>
        <v>1.0912273672829542E-2</v>
      </c>
      <c r="N504" s="52">
        <f>IFERROR(_xll.qlIndexFixing(Index6M,$H504,TRUE,_xll.ohTrigger(RecalcTrigger,Trigger6M)),NA())</f>
        <v>1.2787656203318686E-2</v>
      </c>
      <c r="O504" s="52">
        <f>IFERROR(_xll.qlIndexFixing(ONIndex6M,I504,TRUE,_xll.ohTrigger(RecalcTrigger,Trigger6M)),NA())</f>
        <v>1.2947123267652572E-2</v>
      </c>
      <c r="P504" s="52">
        <f>IFERROR(_xll.qlIndexFixing(Index1Y,$H504,TRUE,_xll.ohTrigger(RecalcTrigger,Trigger1Y)),NA())</f>
        <v>1.5767725990886057E-2</v>
      </c>
      <c r="Q504" s="52">
        <f>IFERROR(_xll.qlIndexFixing(ONIndex1Y,I504,TRUE,_xll.ohTrigger(RecalcTrigger,Trigger1Y)),NA())</f>
        <v>2.1479035506359878E-2</v>
      </c>
    </row>
    <row r="505" spans="2:17" x14ac:dyDescent="0.2">
      <c r="B505" s="46" t="s">
        <v>20</v>
      </c>
      <c r="D505" s="49">
        <f>_xll.qlCalendarAdvance(LocalCalendar,$D504,B505,"f",FALSE)</f>
        <v>43300</v>
      </c>
      <c r="E505" s="49">
        <f>_xll.qlInterestRateIndexValueDate(IndexON,D505)</f>
        <v>43300</v>
      </c>
      <c r="F505" s="52">
        <f>IFERROR(_xll.qlIndexFixing(IndexON,D505,TRUE,_xll.ohTrigger(RecalcTrigger,TriggerON)),NA())</f>
        <v>7.1587040186127382E-3</v>
      </c>
      <c r="H505" s="49">
        <f>_xll.qlCalendarAdvance(IborCalendar,$H504,B505,"f",FALSE)</f>
        <v>43294</v>
      </c>
      <c r="I505" s="49">
        <f>_xll.qlInterestRateIndexValueDate(Index1M,$H505)</f>
        <v>43298</v>
      </c>
      <c r="J505" s="52">
        <f>IFERROR(_xll.qlIndexFixing(Index1M,$H505,TRUE,_xll.ohTrigger(RecalcTrigger,Trigger1M)),NA())</f>
        <v>9.0959067599037605E-3</v>
      </c>
      <c r="K505" s="52">
        <f>IFERROR(_xll.qlIndexFixing(ONIndex1M,I505,TRUE,_xll.ohTrigger(RecalcTrigger,Trigger1M)),NA())</f>
        <v>9.0384732046011607E-3</v>
      </c>
      <c r="L505" s="52">
        <f>IFERROR(_xll.qlIndexFixing(Index3M,H505,TRUE,_xll.ohTrigger(RecalcTrigger,Trigger3M)),NA())</f>
        <v>1.1003350938653461E-2</v>
      </c>
      <c r="M505" s="52">
        <f>IFERROR(_xll.qlIndexFixing(ONIndex3M,I505,TRUE,_xll.ohTrigger(RecalcTrigger,Trigger3M)),NA())</f>
        <v>1.0915826859694278E-2</v>
      </c>
      <c r="N505" s="52">
        <f>IFERROR(_xll.qlIndexFixing(Index6M,$H505,TRUE,_xll.ohTrigger(RecalcTrigger,Trigger6M)),NA())</f>
        <v>1.2786141172776362E-2</v>
      </c>
      <c r="O505" s="52">
        <f>IFERROR(_xll.qlIndexFixing(ONIndex6M,I505,TRUE,_xll.ohTrigger(RecalcTrigger,Trigger6M)),NA())</f>
        <v>1.2944338938485345E-2</v>
      </c>
      <c r="P505" s="52">
        <f>IFERROR(_xll.qlIndexFixing(Index1Y,$H505,TRUE,_xll.ohTrigger(RecalcTrigger,Trigger1Y)),NA())</f>
        <v>1.5748126593509763E-2</v>
      </c>
      <c r="Q505" s="52">
        <f>IFERROR(_xll.qlIndexFixing(ONIndex1Y,I505,TRUE,_xll.ohTrigger(RecalcTrigger,Trigger1Y)),NA())</f>
        <v>2.1434862019331646E-2</v>
      </c>
    </row>
    <row r="506" spans="2:17" x14ac:dyDescent="0.2">
      <c r="B506" s="46" t="s">
        <v>20</v>
      </c>
      <c r="D506" s="49">
        <f>_xll.qlCalendarAdvance(LocalCalendar,$D505,B506,"f",FALSE)</f>
        <v>43301</v>
      </c>
      <c r="E506" s="49">
        <f>_xll.qlInterestRateIndexValueDate(IndexON,D506)</f>
        <v>43301</v>
      </c>
      <c r="F506" s="52">
        <f>IFERROR(_xll.qlIndexFixing(IndexON,D506,TRUE,_xll.ohTrigger(RecalcTrigger,TriggerON)),NA())</f>
        <v>7.1667287164256521E-3</v>
      </c>
      <c r="H506" s="49">
        <f>_xll.qlCalendarAdvance(IborCalendar,$H505,B506,"f",FALSE)</f>
        <v>43297</v>
      </c>
      <c r="I506" s="49">
        <f>_xll.qlInterestRateIndexValueDate(Index1M,$H506)</f>
        <v>43299</v>
      </c>
      <c r="J506" s="52">
        <f>IFERROR(_xll.qlIndexFixing(Index1M,$H506,TRUE,_xll.ohTrigger(RecalcTrigger,Trigger1M)),NA())</f>
        <v>9.1033540366922891E-3</v>
      </c>
      <c r="K506" s="52">
        <f>IFERROR(_xll.qlIndexFixing(ONIndex1M,I506,TRUE,_xll.ohTrigger(RecalcTrigger,Trigger1M)),NA())</f>
        <v>9.042088672366333E-3</v>
      </c>
      <c r="L506" s="52">
        <f>IFERROR(_xll.qlIndexFixing(Index3M,H506,TRUE,_xll.ohTrigger(RecalcTrigger,Trigger3M)),NA())</f>
        <v>1.1004208831476328E-2</v>
      </c>
      <c r="M506" s="52">
        <f>IFERROR(_xll.qlIndexFixing(ONIndex3M,I506,TRUE,_xll.ohTrigger(RecalcTrigger,Trigger3M)),NA())</f>
        <v>1.0919314495394516E-2</v>
      </c>
      <c r="N506" s="52">
        <f>IFERROR(_xll.qlIndexFixing(Index6M,$H506,TRUE,_xll.ohTrigger(RecalcTrigger,Trigger6M)),NA())</f>
        <v>1.2784644629759895E-2</v>
      </c>
      <c r="O506" s="52">
        <f>IFERROR(_xll.qlIndexFixing(ONIndex6M,I506,TRUE,_xll.ohTrigger(RecalcTrigger,Trigger6M)),NA())</f>
        <v>1.2941439101474828E-2</v>
      </c>
      <c r="P506" s="52">
        <f>IFERROR(_xll.qlIndexFixing(Index1Y,$H506,TRUE,_xll.ohTrigger(RecalcTrigger,Trigger1Y)),NA())</f>
        <v>1.5728704203256515E-2</v>
      </c>
      <c r="Q506" s="52">
        <f>IFERROR(_xll.qlIndexFixing(ONIndex1Y,I506,TRUE,_xll.ohTrigger(RecalcTrigger,Trigger1Y)),NA())</f>
        <v>2.1388608156831523E-2</v>
      </c>
    </row>
    <row r="507" spans="2:17" x14ac:dyDescent="0.2">
      <c r="B507" s="46" t="s">
        <v>20</v>
      </c>
      <c r="D507" s="49">
        <f>_xll.qlCalendarAdvance(LocalCalendar,$D506,B507,"f",FALSE)</f>
        <v>43304</v>
      </c>
      <c r="E507" s="49">
        <f>_xll.qlInterestRateIndexValueDate(IndexON,D507)</f>
        <v>43304</v>
      </c>
      <c r="F507" s="52">
        <f>IFERROR(_xll.qlIndexFixing(IndexON,D507,TRUE,_xll.ohTrigger(RecalcTrigger,TriggerON)),NA())</f>
        <v>7.1746023507035517E-3</v>
      </c>
      <c r="H507" s="49">
        <f>_xll.qlCalendarAdvance(IborCalendar,$H506,B507,"f",FALSE)</f>
        <v>43298</v>
      </c>
      <c r="I507" s="49">
        <f>_xll.qlInterestRateIndexValueDate(Index1M,$H507)</f>
        <v>43300</v>
      </c>
      <c r="J507" s="52">
        <f>IFERROR(_xll.qlIndexFixing(Index1M,$H507,TRUE,_xll.ohTrigger(RecalcTrigger,Trigger1M)),NA())</f>
        <v>9.1050398888334327E-3</v>
      </c>
      <c r="K507" s="52">
        <f>IFERROR(_xll.qlIndexFixing(ONIndex1M,I507,TRUE,_xll.ohTrigger(RecalcTrigger,Trigger1M)),NA())</f>
        <v>9.0456982833764243E-3</v>
      </c>
      <c r="L507" s="52">
        <f>IFERROR(_xll.qlIndexFixing(Index3M,H507,TRUE,_xll.ohTrigger(RecalcTrigger,Trigger3M)),NA())</f>
        <v>1.1005027011430552E-2</v>
      </c>
      <c r="M507" s="52">
        <f>IFERROR(_xll.qlIndexFixing(ONIndex3M,I507,TRUE,_xll.ohTrigger(RecalcTrigger,Trigger3M)),NA())</f>
        <v>1.0922736580010195E-2</v>
      </c>
      <c r="N507" s="52">
        <f>IFERROR(_xll.qlIndexFixing(Index6M,$H507,TRUE,_xll.ohTrigger(RecalcTrigger,Trigger6M)),NA())</f>
        <v>1.278273038561256E-2</v>
      </c>
      <c r="O507" s="52">
        <f>IFERROR(_xll.qlIndexFixing(ONIndex6M,I507,TRUE,_xll.ohTrigger(RecalcTrigger,Trigger6M)),NA())</f>
        <v>1.2938423756381212E-2</v>
      </c>
      <c r="P507" s="52">
        <f>IFERROR(_xll.qlIndexFixing(Index1Y,$H507,TRUE,_xll.ohTrigger(RecalcTrigger,Trigger1Y)),NA())</f>
        <v>1.5709465188710213E-2</v>
      </c>
      <c r="Q507" s="52">
        <f>IFERROR(_xll.qlIndexFixing(ONIndex1Y,I507,TRUE,_xll.ohTrigger(RecalcTrigger,Trigger1Y)),NA())</f>
        <v>2.134027391965887E-2</v>
      </c>
    </row>
    <row r="508" spans="2:17" x14ac:dyDescent="0.2">
      <c r="B508" s="46" t="s">
        <v>20</v>
      </c>
      <c r="D508" s="49">
        <f>_xll.qlCalendarAdvance(LocalCalendar,$D507,B508,"f",FALSE)</f>
        <v>43305</v>
      </c>
      <c r="E508" s="49">
        <f>_xll.qlInterestRateIndexValueDate(IndexON,D508)</f>
        <v>43305</v>
      </c>
      <c r="F508" s="52">
        <f>IFERROR(_xll.qlIndexFixing(IndexON,D508,TRUE,_xll.ohTrigger(RecalcTrigger,TriggerON)),NA())</f>
        <v>7.17863840947075E-3</v>
      </c>
      <c r="H508" s="49">
        <f>_xll.qlCalendarAdvance(IborCalendar,$H507,B508,"f",FALSE)</f>
        <v>43299</v>
      </c>
      <c r="I508" s="49">
        <f>_xll.qlInterestRateIndexValueDate(Index1M,$H508)</f>
        <v>43301</v>
      </c>
      <c r="J508" s="52">
        <f>IFERROR(_xll.qlIndexFixing(Index1M,$H508,TRUE,_xll.ohTrigger(RecalcTrigger,Trigger1M)),NA())</f>
        <v>9.1067253100317637E-3</v>
      </c>
      <c r="K508" s="52">
        <f>IFERROR(_xll.qlIndexFixing(ONIndex1M,I508,TRUE,_xll.ohTrigger(RecalcTrigger,Trigger1M)),NA())</f>
        <v>9.0531256379211555E-3</v>
      </c>
      <c r="L508" s="52">
        <f>IFERROR(_xll.qlIndexFixing(Index3M,H508,TRUE,_xll.ohTrigger(RecalcTrigger,Trigger3M)),NA())</f>
        <v>1.1006218347734385E-2</v>
      </c>
      <c r="M508" s="52">
        <f>IFERROR(_xll.qlIndexFixing(ONIndex3M,I508,TRUE,_xll.ohTrigger(RecalcTrigger,Trigger3M)),NA())</f>
        <v>1.0929694056738271E-2</v>
      </c>
      <c r="N508" s="52">
        <f>IFERROR(_xll.qlIndexFixing(Index6M,$H508,TRUE,_xll.ohTrigger(RecalcTrigger,Trigger6M)),NA())</f>
        <v>1.2781433958899411E-2</v>
      </c>
      <c r="O508" s="52">
        <f>IFERROR(_xll.qlIndexFixing(ONIndex6M,I508,TRUE,_xll.ohTrigger(RecalcTrigger,Trigger6M)),NA())</f>
        <v>1.2932472592259714E-2</v>
      </c>
      <c r="P508" s="52">
        <f>IFERROR(_xll.qlIndexFixing(Index1Y,$H508,TRUE,_xll.ohTrigger(RecalcTrigger,Trigger1Y)),NA())</f>
        <v>1.5685330596324289E-2</v>
      </c>
      <c r="Q508" s="52">
        <f>IFERROR(_xll.qlIndexFixing(ONIndex1Y,I508,TRUE,_xll.ohTrigger(RecalcTrigger,Trigger1Y)),NA())</f>
        <v>2.1237923656567403E-2</v>
      </c>
    </row>
    <row r="509" spans="2:17" x14ac:dyDescent="0.2">
      <c r="B509" s="46" t="s">
        <v>20</v>
      </c>
      <c r="D509" s="49">
        <f>_xll.qlCalendarAdvance(LocalCalendar,$D508,B509,"f",FALSE)</f>
        <v>43306</v>
      </c>
      <c r="E509" s="49">
        <f>_xll.qlInterestRateIndexValueDate(IndexON,D509)</f>
        <v>43306</v>
      </c>
      <c r="F509" s="52">
        <f>IFERROR(_xll.qlIndexFixing(IndexON,D509,TRUE,_xll.ohTrigger(RecalcTrigger,TriggerON)),NA())</f>
        <v>7.1826700298682766E-3</v>
      </c>
      <c r="H509" s="49">
        <f>_xll.qlCalendarAdvance(IborCalendar,$H508,B509,"f",FALSE)</f>
        <v>43300</v>
      </c>
      <c r="I509" s="49">
        <f>_xll.qlInterestRateIndexValueDate(Index1M,$H509)</f>
        <v>43304</v>
      </c>
      <c r="J509" s="52">
        <f>IFERROR(_xll.qlIndexFixing(Index1M,$H509,TRUE,_xll.ohTrigger(RecalcTrigger,Trigger1M)),NA())</f>
        <v>9.1175497296504659E-3</v>
      </c>
      <c r="K509" s="52">
        <f>IFERROR(_xll.qlIndexFixing(ONIndex1M,I509,TRUE,_xll.ohTrigger(RecalcTrigger,Trigger1M)),NA())</f>
        <v>9.0600793618644815E-3</v>
      </c>
      <c r="L509" s="52">
        <f>IFERROR(_xll.qlIndexFixing(Index3M,H509,TRUE,_xll.ohTrigger(RecalcTrigger,Trigger3M)),NA())</f>
        <v>1.100792118816621E-2</v>
      </c>
      <c r="M509" s="52">
        <f>IFERROR(_xll.qlIndexFixing(ONIndex3M,I509,TRUE,_xll.ohTrigger(RecalcTrigger,Trigger3M)),NA())</f>
        <v>1.09357694065082E-2</v>
      </c>
      <c r="N509" s="52">
        <f>IFERROR(_xll.qlIndexFixing(Index6M,$H509,TRUE,_xll.ohTrigger(RecalcTrigger,Trigger6M)),NA())</f>
        <v>1.2777465720799559E-2</v>
      </c>
      <c r="O509" s="52">
        <f>IFERROR(_xll.qlIndexFixing(ONIndex6M,I509,TRUE,_xll.ohTrigger(RecalcTrigger,Trigger6M)),NA())</f>
        <v>1.292523036168447E-2</v>
      </c>
      <c r="P509" s="52">
        <f>IFERROR(_xll.qlIndexFixing(Index1Y,$H509,TRUE,_xll.ohTrigger(RecalcTrigger,Trigger1Y)),NA())</f>
        <v>1.5634470120298859E-2</v>
      </c>
      <c r="Q509" s="52">
        <f>IFERROR(_xll.qlIndexFixing(ONIndex1Y,I509,TRUE,_xll.ohTrigger(RecalcTrigger,Trigger1Y)),NA())</f>
        <v>2.1126515227711806E-2</v>
      </c>
    </row>
    <row r="510" spans="2:17" x14ac:dyDescent="0.2">
      <c r="B510" s="46" t="s">
        <v>20</v>
      </c>
      <c r="D510" s="49">
        <f>_xll.qlCalendarAdvance(LocalCalendar,$D509,B510,"f",FALSE)</f>
        <v>43307</v>
      </c>
      <c r="E510" s="49">
        <f>_xll.qlInterestRateIndexValueDate(IndexON,D510)</f>
        <v>43307</v>
      </c>
      <c r="F510" s="52">
        <f>IFERROR(_xll.qlIndexFixing(IndexON,D510,TRUE,_xll.ohTrigger(RecalcTrigger,TriggerON)),NA())</f>
        <v>7.1866972120560035E-3</v>
      </c>
      <c r="H510" s="49">
        <f>_xll.qlCalendarAdvance(IborCalendar,$H509,B510,"f",FALSE)</f>
        <v>43301</v>
      </c>
      <c r="I510" s="49">
        <f>_xll.qlInterestRateIndexValueDate(Index1M,$H510)</f>
        <v>43305</v>
      </c>
      <c r="J510" s="52">
        <f>IFERROR(_xll.qlIndexFixing(Index1M,$H510,TRUE,_xll.ohTrigger(RecalcTrigger,Trigger1M)),NA())</f>
        <v>9.1211602204548589E-3</v>
      </c>
      <c r="K510" s="52">
        <f>IFERROR(_xll.qlIndexFixing(ONIndex1M,I510,TRUE,_xll.ohTrigger(RecalcTrigger,Trigger1M)),NA())</f>
        <v>9.0636668942156717E-3</v>
      </c>
      <c r="L510" s="52">
        <f>IFERROR(_xll.qlIndexFixing(Index3M,H510,TRUE,_xll.ohTrigger(RecalcTrigger,Trigger3M)),NA())</f>
        <v>1.1008554742997417E-2</v>
      </c>
      <c r="M510" s="52">
        <f>IFERROR(_xll.qlIndexFixing(ONIndex3M,I510,TRUE,_xll.ohTrigger(RecalcTrigger,Trigger3M)),NA())</f>
        <v>1.093886373522146E-2</v>
      </c>
      <c r="N510" s="52">
        <f>IFERROR(_xll.qlIndexFixing(Index6M,$H510,TRUE,_xll.ohTrigger(RecalcTrigger,Trigger6M)),NA())</f>
        <v>1.27760958726907E-2</v>
      </c>
      <c r="O510" s="52">
        <f>IFERROR(_xll.qlIndexFixing(ONIndex6M,I510,TRUE,_xll.ohTrigger(RecalcTrigger,Trigger6M)),NA())</f>
        <v>1.2921775864596086E-2</v>
      </c>
      <c r="P510" s="52">
        <f>IFERROR(_xll.qlIndexFixing(Index1Y,$H510,TRUE,_xll.ohTrigger(RecalcTrigger,Trigger1Y)),NA())</f>
        <v>1.561624155810558E-2</v>
      </c>
      <c r="Q510" s="52">
        <f>IFERROR(_xll.qlIndexFixing(ONIndex1Y,I510,TRUE,_xll.ohTrigger(RecalcTrigger,Trigger1Y)),NA())</f>
        <v>2.1070071046302985E-2</v>
      </c>
    </row>
    <row r="511" spans="2:17" x14ac:dyDescent="0.2">
      <c r="B511" s="46" t="s">
        <v>20</v>
      </c>
      <c r="D511" s="49">
        <f>_xll.qlCalendarAdvance(LocalCalendar,$D510,B511,"f",FALSE)</f>
        <v>43308</v>
      </c>
      <c r="E511" s="49">
        <f>_xll.qlInterestRateIndexValueDate(IndexON,D511)</f>
        <v>43308</v>
      </c>
      <c r="F511" s="52">
        <f>IFERROR(_xll.qlIndexFixing(IndexON,D511,TRUE,_xll.ohTrigger(RecalcTrigger,TriggerON)),NA())</f>
        <v>7.1948805726318454E-3</v>
      </c>
      <c r="H511" s="49">
        <f>_xll.qlCalendarAdvance(IborCalendar,$H510,B511,"f",FALSE)</f>
        <v>43304</v>
      </c>
      <c r="I511" s="49">
        <f>_xll.qlInterestRateIndexValueDate(Index1M,$H511)</f>
        <v>43306</v>
      </c>
      <c r="J511" s="52">
        <f>IFERROR(_xll.qlIndexFixing(Index1M,$H511,TRUE,_xll.ohTrigger(RecalcTrigger,Trigger1M)),NA())</f>
        <v>9.1305505658426586E-3</v>
      </c>
      <c r="K511" s="52">
        <f>IFERROR(_xll.qlIndexFixing(ONIndex1M,I511,TRUE,_xll.ohTrigger(RecalcTrigger,Trigger1M)),NA())</f>
        <v>9.06725577420886E-3</v>
      </c>
      <c r="L511" s="52">
        <f>IFERROR(_xll.qlIndexFixing(Index3M,H511,TRUE,_xll.ohTrigger(RecalcTrigger,Trigger3M)),NA())</f>
        <v>1.100915416065988E-2</v>
      </c>
      <c r="M511" s="52">
        <f>IFERROR(_xll.qlIndexFixing(ONIndex3M,I511,TRUE,_xll.ohTrigger(RecalcTrigger,Trigger3M)),NA())</f>
        <v>1.0941892512690288E-2</v>
      </c>
      <c r="N511" s="52">
        <f>IFERROR(_xll.qlIndexFixing(Index6M,$H511,TRUE,_xll.ohTrigger(RecalcTrigger,Trigger6M)),NA())</f>
        <v>1.2774749053742594E-2</v>
      </c>
      <c r="O511" s="52">
        <f>IFERROR(_xll.qlIndexFixing(ONIndex6M,I511,TRUE,_xll.ohTrigger(RecalcTrigger,Trigger6M)),NA())</f>
        <v>1.2918344247205837E-2</v>
      </c>
      <c r="P511" s="52">
        <f>IFERROR(_xll.qlIndexFixing(Index1Y,$H511,TRUE,_xll.ohTrigger(RecalcTrigger,Trigger1Y)),NA())</f>
        <v>1.5598226691074033E-2</v>
      </c>
      <c r="Q511" s="52">
        <f>IFERROR(_xll.qlIndexFixing(ONIndex1Y,I511,TRUE,_xll.ohTrigger(RecalcTrigger,Trigger1Y)),NA())</f>
        <v>2.1013838410635088E-2</v>
      </c>
    </row>
    <row r="512" spans="2:17" x14ac:dyDescent="0.2">
      <c r="B512" s="46" t="s">
        <v>20</v>
      </c>
      <c r="D512" s="49">
        <f>_xll.qlCalendarAdvance(LocalCalendar,$D511,B512,"f",FALSE)</f>
        <v>43311</v>
      </c>
      <c r="E512" s="49">
        <f>_xll.qlInterestRateIndexValueDate(IndexON,D512)</f>
        <v>43311</v>
      </c>
      <c r="F512" s="52">
        <f>IFERROR(_xll.qlIndexFixing(IndexON,D512,TRUE,_xll.ohTrigger(RecalcTrigger,TriggerON)),NA())</f>
        <v>7.2027615579095539E-3</v>
      </c>
      <c r="H512" s="49">
        <f>_xll.qlCalendarAdvance(IborCalendar,$H511,B512,"f",FALSE)</f>
        <v>43305</v>
      </c>
      <c r="I512" s="49">
        <f>_xll.qlInterestRateIndexValueDate(Index1M,$H512)</f>
        <v>43307</v>
      </c>
      <c r="J512" s="52">
        <f>IFERROR(_xll.qlIndexFixing(Index1M,$H512,TRUE,_xll.ohTrigger(RecalcTrigger,Trigger1M)),NA())</f>
        <v>9.1322385777664102E-3</v>
      </c>
      <c r="K512" s="52">
        <f>IFERROR(_xll.qlIndexFixing(ONIndex1M,I512,TRUE,_xll.ohTrigger(RecalcTrigger,Trigger1M)),NA())</f>
        <v>9.0708460020838544E-3</v>
      </c>
      <c r="L512" s="52">
        <f>IFERROR(_xll.qlIndexFixing(Index3M,H512,TRUE,_xll.ohTrigger(RecalcTrigger,Trigger3M)),NA())</f>
        <v>1.1009720370442417E-2</v>
      </c>
      <c r="M512" s="52">
        <f>IFERROR(_xll.qlIndexFixing(ONIndex3M,I512,TRUE,_xll.ohTrigger(RecalcTrigger,Trigger3M)),NA())</f>
        <v>1.0944855739154491E-2</v>
      </c>
      <c r="N512" s="52">
        <f>IFERROR(_xll.qlIndexFixing(Index6M,$H512,TRUE,_xll.ohTrigger(RecalcTrigger,Trigger6M)),NA())</f>
        <v>1.2773286747835771E-2</v>
      </c>
      <c r="O512" s="52">
        <f>IFERROR(_xll.qlIndexFixing(ONIndex6M,I512,TRUE,_xll.ohTrigger(RecalcTrigger,Trigger6M)),NA())</f>
        <v>1.2914935509513725E-2</v>
      </c>
      <c r="P512" s="52">
        <f>IFERROR(_xll.qlIndexFixing(Index1Y,$H512,TRUE,_xll.ohTrigger(RecalcTrigger,Trigger1Y)),NA())</f>
        <v>1.5580424754616259E-2</v>
      </c>
      <c r="Q512" s="52">
        <f>IFERROR(_xll.qlIndexFixing(ONIndex1Y,I512,TRUE,_xll.ohTrigger(RecalcTrigger,Trigger1Y)),NA())</f>
        <v>2.0957817320468308E-2</v>
      </c>
    </row>
    <row r="513" spans="2:17" x14ac:dyDescent="0.2">
      <c r="B513" s="46" t="s">
        <v>20</v>
      </c>
      <c r="D513" s="49">
        <f>_xll.qlCalendarAdvance(LocalCalendar,$D512,B513,"f",FALSE)</f>
        <v>43312</v>
      </c>
      <c r="E513" s="49">
        <f>_xll.qlInterestRateIndexValueDate(IndexON,D513)</f>
        <v>43312</v>
      </c>
      <c r="F513" s="52">
        <f>IFERROR(_xll.qlIndexFixing(IndexON,D513,TRUE,_xll.ohTrigger(RecalcTrigger,TriggerON)),NA())</f>
        <v>7.2067665485686661E-3</v>
      </c>
      <c r="H513" s="49">
        <f>_xll.qlCalendarAdvance(IborCalendar,$H512,B513,"f",FALSE)</f>
        <v>43306</v>
      </c>
      <c r="I513" s="49">
        <f>_xll.qlInterestRateIndexValueDate(Index1M,$H513)</f>
        <v>43308</v>
      </c>
      <c r="J513" s="52">
        <f>IFERROR(_xll.qlIndexFixing(Index1M,$H513,TRUE,_xll.ohTrigger(RecalcTrigger,Trigger1M)),NA())</f>
        <v>9.1339269500764764E-3</v>
      </c>
      <c r="K513" s="52">
        <f>IFERROR(_xll.qlIndexFixing(ONIndex1M,I513,TRUE,_xll.ohTrigger(RecalcTrigger,Trigger1M)),NA())</f>
        <v>9.0782598708027962E-3</v>
      </c>
      <c r="L513" s="52">
        <f>IFERROR(_xll.qlIndexFixing(Index3M,H513,TRUE,_xll.ohTrigger(RecalcTrigger,Trigger3M)),NA())</f>
        <v>1.1010567729629026E-2</v>
      </c>
      <c r="M513" s="52">
        <f>IFERROR(_xll.qlIndexFixing(ONIndex3M,I513,TRUE,_xll.ohTrigger(RecalcTrigger,Trigger3M)),NA())</f>
        <v>1.0950896788122222E-2</v>
      </c>
      <c r="N513" s="52">
        <f>IFERROR(_xll.qlIndexFixing(Index6M,$H513,TRUE,_xll.ohTrigger(RecalcTrigger,Trigger6M)),NA())</f>
        <v>1.2772062883386E-2</v>
      </c>
      <c r="O513" s="52">
        <f>IFERROR(_xll.qlIndexFixing(ONIndex6M,I513,TRUE,_xll.ohTrigger(RecalcTrigger,Trigger6M)),NA())</f>
        <v>1.2908657142700619E-2</v>
      </c>
      <c r="P513" s="52">
        <f>IFERROR(_xll.qlIndexFixing(Index1Y,$H513,TRUE,_xll.ohTrigger(RecalcTrigger,Trigger1Y)),NA())</f>
        <v>1.5559216282379981E-2</v>
      </c>
      <c r="Q513" s="52">
        <f>IFERROR(_xll.qlIndexFixing(ONIndex1Y,I513,TRUE,_xll.ohTrigger(RecalcTrigger,Trigger1Y)),NA())</f>
        <v>2.0847687467018261E-2</v>
      </c>
    </row>
    <row r="514" spans="2:17" x14ac:dyDescent="0.2">
      <c r="B514" s="46" t="s">
        <v>20</v>
      </c>
      <c r="D514" s="49">
        <f>_xll.qlCalendarAdvance(LocalCalendar,$D513,B514,"f",FALSE)</f>
        <v>43313</v>
      </c>
      <c r="E514" s="49">
        <f>_xll.qlInterestRateIndexValueDate(IndexON,D514)</f>
        <v>43313</v>
      </c>
      <c r="F514" s="52">
        <f>IFERROR(_xll.qlIndexFixing(IndexON,D514,TRUE,_xll.ohTrigger(RecalcTrigger,TriggerON)),NA())</f>
        <v>7.2107671009380425E-3</v>
      </c>
      <c r="H514" s="49">
        <f>_xll.qlCalendarAdvance(IborCalendar,$H513,B514,"f",FALSE)</f>
        <v>43307</v>
      </c>
      <c r="I514" s="49">
        <f>_xll.qlInterestRateIndexValueDate(Index1M,$H514)</f>
        <v>43311</v>
      </c>
      <c r="J514" s="52">
        <f>IFERROR(_xll.qlIndexFixing(Index1M,$H514,TRUE,_xll.ohTrigger(RecalcTrigger,Trigger1M)),NA())</f>
        <v>9.1428515132864537E-3</v>
      </c>
      <c r="K514" s="52">
        <f>IFERROR(_xll.qlIndexFixing(ONIndex1M,I514,TRUE,_xll.ohTrigger(RecalcTrigger,Trigger1M)),NA())</f>
        <v>9.085220391362725E-3</v>
      </c>
      <c r="L514" s="52">
        <f>IFERROR(_xll.qlIndexFixing(Index3M,H514,TRUE,_xll.ohTrigger(RecalcTrigger,Trigger3M)),NA())</f>
        <v>1.1011671716605331E-2</v>
      </c>
      <c r="M514" s="52">
        <f>IFERROR(_xll.qlIndexFixing(ONIndex3M,I514,TRUE,_xll.ohTrigger(RecalcTrigger,Trigger3M)),NA())</f>
        <v>1.0956053132806787E-2</v>
      </c>
      <c r="N514" s="52">
        <f>IFERROR(_xll.qlIndexFixing(Index6M,$H514,TRUE,_xll.ohTrigger(RecalcTrigger,Trigger6M)),NA())</f>
        <v>1.2768360394790733E-2</v>
      </c>
      <c r="O514" s="52">
        <f>IFERROR(_xll.qlIndexFixing(ONIndex6M,I514,TRUE,_xll.ohTrigger(RecalcTrigger,Trigger6M)),NA())</f>
        <v>1.2901529355486829E-2</v>
      </c>
      <c r="P514" s="52">
        <f>IFERROR(_xll.qlIndexFixing(Index1Y,$H514,TRUE,_xll.ohTrigger(RecalcTrigger,Trigger1Y)),NA())</f>
        <v>1.5511331029377722E-2</v>
      </c>
      <c r="Q514" s="52">
        <f>IFERROR(_xll.qlIndexFixing(ONIndex1Y,I514,TRUE,_xll.ohTrigger(RecalcTrigger,Trigger1Y)),NA())</f>
        <v>2.0735848413933056E-2</v>
      </c>
    </row>
    <row r="515" spans="2:17" x14ac:dyDescent="0.2">
      <c r="B515" s="46" t="s">
        <v>20</v>
      </c>
      <c r="D515" s="49">
        <f>_xll.qlCalendarAdvance(LocalCalendar,$D514,B515,"f",FALSE)</f>
        <v>43314</v>
      </c>
      <c r="E515" s="49">
        <f>_xll.qlInterestRateIndexValueDate(IndexON,D515)</f>
        <v>43314</v>
      </c>
      <c r="F515" s="52">
        <f>IFERROR(_xll.qlIndexFixing(IndexON,D515,TRUE,_xll.ohTrigger(RecalcTrigger,TriggerON)),NA())</f>
        <v>7.2147632150976193E-3</v>
      </c>
      <c r="H515" s="49">
        <f>_xll.qlCalendarAdvance(IborCalendar,$H514,B515,"f",FALSE)</f>
        <v>43308</v>
      </c>
      <c r="I515" s="49">
        <f>_xll.qlInterestRateIndexValueDate(Index1M,$H515)</f>
        <v>43312</v>
      </c>
      <c r="J515" s="52">
        <f>IFERROR(_xll.qlIndexFixing(Index1M,$H515,TRUE,_xll.ohTrigger(RecalcTrigger,Trigger1M)),NA())</f>
        <v>9.1464714534353793E-3</v>
      </c>
      <c r="K515" s="52">
        <f>IFERROR(_xll.qlIndexFixing(ONIndex1M,I515,TRUE,_xll.ohTrigger(RecalcTrigger,Trigger1M)),NA())</f>
        <v>9.0888173582470699E-3</v>
      </c>
      <c r="L515" s="52">
        <f>IFERROR(_xll.qlIndexFixing(Index3M,H515,TRUE,_xll.ohTrigger(RecalcTrigger,Trigger3M)),NA())</f>
        <v>1.1012085826372678E-2</v>
      </c>
      <c r="M515" s="52">
        <f>IFERROR(_xll.qlIndexFixing(ONIndex3M,I515,TRUE,_xll.ohTrigger(RecalcTrigger,Trigger3M)),NA())</f>
        <v>1.0958688603288635E-2</v>
      </c>
      <c r="N515" s="52">
        <f>IFERROR(_xll.qlIndexFixing(Index6M,$H515,TRUE,_xll.ohTrigger(RecalcTrigger,Trigger6M)),NA())</f>
        <v>1.2767151749844432E-2</v>
      </c>
      <c r="O515" s="52">
        <f>IFERROR(_xll.qlIndexFixing(ONIndex6M,I515,TRUE,_xll.ohTrigger(RecalcTrigger,Trigger6M)),NA())</f>
        <v>1.2898235016205462E-2</v>
      </c>
      <c r="P515" s="52">
        <f>IFERROR(_xll.qlIndexFixing(Index1Y,$H515,TRUE,_xll.ohTrigger(RecalcTrigger,Trigger1Y)),NA())</f>
        <v>1.5494582283556898E-2</v>
      </c>
      <c r="Q515" s="52">
        <f>IFERROR(_xll.qlIndexFixing(ONIndex1Y,I515,TRUE,_xll.ohTrigger(RecalcTrigger,Trigger1Y)),NA())</f>
        <v>2.0680885050232689E-2</v>
      </c>
    </row>
    <row r="516" spans="2:17" x14ac:dyDescent="0.2">
      <c r="B516" s="46" t="s">
        <v>20</v>
      </c>
      <c r="D516" s="49">
        <f>_xll.qlCalendarAdvance(LocalCalendar,$D515,B516,"f",FALSE)</f>
        <v>43315</v>
      </c>
      <c r="E516" s="49">
        <f>_xll.qlInterestRateIndexValueDate(IndexON,D516)</f>
        <v>43315</v>
      </c>
      <c r="F516" s="52">
        <f>IFERROR(_xll.qlIndexFixing(IndexON,D516,TRUE,_xll.ohTrigger(RecalcTrigger,TriggerON)),NA())</f>
        <v>7.2228855610934062E-3</v>
      </c>
      <c r="H516" s="49">
        <f>_xll.qlCalendarAdvance(IborCalendar,$H515,B516,"f",FALSE)</f>
        <v>43311</v>
      </c>
      <c r="I516" s="49">
        <f>_xll.qlInterestRateIndexValueDate(Index1M,$H516)</f>
        <v>43313</v>
      </c>
      <c r="J516" s="52">
        <f>IFERROR(_xll.qlIndexFixing(Index1M,$H516,TRUE,_xll.ohTrigger(RecalcTrigger,Trigger1M)),NA())</f>
        <v>9.1558873518319192E-3</v>
      </c>
      <c r="K516" s="52">
        <f>IFERROR(_xll.qlIndexFixing(ONIndex1M,I516,TRUE,_xll.ohTrigger(RecalcTrigger,Trigger1M)),NA())</f>
        <v>9.092415672853349E-3</v>
      </c>
      <c r="L516" s="52">
        <f>IFERROR(_xll.qlIndexFixing(Index3M,H516,TRUE,_xll.ohTrigger(RecalcTrigger,Trigger3M)),NA())</f>
        <v>1.1012472304020825E-2</v>
      </c>
      <c r="M516" s="52">
        <f>IFERROR(_xll.qlIndexFixing(ONIndex3M,I516,TRUE,_xll.ohTrigger(RecalcTrigger,Trigger3M)),NA())</f>
        <v>1.0961258522685924E-2</v>
      </c>
      <c r="N516" s="52">
        <f>IFERROR(_xll.qlIndexFixing(Index6M,$H516,TRUE,_xll.ohTrigger(RecalcTrigger,Trigger6M)),NA())</f>
        <v>1.2765966133745222E-2</v>
      </c>
      <c r="O516" s="52">
        <f>IFERROR(_xll.qlIndexFixing(ONIndex6M,I516,TRUE,_xll.ohTrigger(RecalcTrigger,Trigger6M)),NA())</f>
        <v>1.2894963556542294E-2</v>
      </c>
      <c r="P516" s="52">
        <f>IFERROR(_xll.qlIndexFixing(Index1Y,$H516,TRUE,_xll.ohTrigger(RecalcTrigger,Trigger1Y)),NA())</f>
        <v>1.5478041884710815E-2</v>
      </c>
      <c r="Q516" s="52">
        <f>IFERROR(_xll.qlIndexFixing(ONIndex1Y,I516,TRUE,_xll.ohTrigger(RecalcTrigger,Trigger1Y)),NA())</f>
        <v>2.0626133231553823E-2</v>
      </c>
    </row>
    <row r="517" spans="2:17" x14ac:dyDescent="0.2">
      <c r="B517" s="46" t="s">
        <v>20</v>
      </c>
      <c r="D517" s="49">
        <f>_xll.qlCalendarAdvance(LocalCalendar,$D516,B517,"f",FALSE)</f>
        <v>43318</v>
      </c>
      <c r="E517" s="49">
        <f>_xll.qlInterestRateIndexValueDate(IndexON,D517)</f>
        <v>43318</v>
      </c>
      <c r="F517" s="52">
        <f>IFERROR(_xll.qlIndexFixing(IndexON,D517,TRUE,_xll.ohTrigger(RecalcTrigger,TriggerON)),NA())</f>
        <v>7.230703288678697E-3</v>
      </c>
      <c r="H517" s="49">
        <f>_xll.qlCalendarAdvance(IborCalendar,$H516,B517,"f",FALSE)</f>
        <v>43312</v>
      </c>
      <c r="I517" s="49">
        <f>_xll.qlInterestRateIndexValueDate(Index1M,$H517)</f>
        <v>43314</v>
      </c>
      <c r="J517" s="52">
        <f>IFERROR(_xll.qlIndexFixing(Index1M,$H517,TRUE,_xll.ohTrigger(RecalcTrigger,Trigger1M)),NA())</f>
        <v>9.1575794457134738E-3</v>
      </c>
      <c r="K517" s="52">
        <f>IFERROR(_xll.qlIndexFixing(ONIndex1M,I517,TRUE,_xll.ohTrigger(RecalcTrigger,Trigger1M)),NA())</f>
        <v>9.0960153352614981E-3</v>
      </c>
      <c r="L517" s="52">
        <f>IFERROR(_xll.qlIndexFixing(Index3M,H517,TRUE,_xll.ohTrigger(RecalcTrigger,Trigger3M)),NA())</f>
        <v>1.1012832078847276E-2</v>
      </c>
      <c r="M517" s="52">
        <f>IFERROR(_xll.qlIndexFixing(ONIndex3M,I517,TRUE,_xll.ohTrigger(RecalcTrigger,Trigger3M)),NA())</f>
        <v>1.0963762890678908E-2</v>
      </c>
      <c r="N517" s="52">
        <f>IFERROR(_xll.qlIndexFixing(Index6M,$H517,TRUE,_xll.ohTrigger(RecalcTrigger,Trigger6M)),NA())</f>
        <v>1.2764825631333283E-2</v>
      </c>
      <c r="O517" s="52">
        <f>IFERROR(_xll.qlIndexFixing(ONIndex6M,I517,TRUE,_xll.ohTrigger(RecalcTrigger,Trigger6M)),NA())</f>
        <v>1.2891714976577262E-2</v>
      </c>
      <c r="P517" s="52">
        <f>IFERROR(_xll.qlIndexFixing(Index1Y,$H517,TRUE,_xll.ohTrigger(RecalcTrigger,Trigger1Y)),NA())</f>
        <v>1.5461709069545167E-2</v>
      </c>
      <c r="Q517" s="52">
        <f>IFERROR(_xll.qlIndexFixing(ONIndex1Y,I517,TRUE,_xll.ohTrigger(RecalcTrigger,Trigger1Y)),NA())</f>
        <v>2.0571592957736584E-2</v>
      </c>
    </row>
    <row r="518" spans="2:17" x14ac:dyDescent="0.2">
      <c r="B518" s="46" t="s">
        <v>20</v>
      </c>
      <c r="D518" s="49">
        <f>_xll.qlCalendarAdvance(LocalCalendar,$D517,B518,"f",FALSE)</f>
        <v>43319</v>
      </c>
      <c r="E518" s="49">
        <f>_xll.qlInterestRateIndexValueDate(IndexON,D518)</f>
        <v>43319</v>
      </c>
      <c r="F518" s="52">
        <f>IFERROR(_xll.qlIndexFixing(IndexON,D518,TRUE,_xll.ohTrigger(RecalcTrigger,TriggerON)),NA())</f>
        <v>7.2346772113895952E-3</v>
      </c>
      <c r="H518" s="49">
        <f>_xll.qlCalendarAdvance(IborCalendar,$H517,B518,"f",FALSE)</f>
        <v>43313</v>
      </c>
      <c r="I518" s="49">
        <f>_xll.qlInterestRateIndexValueDate(Index1M,$H518)</f>
        <v>43315</v>
      </c>
      <c r="J518" s="52">
        <f>IFERROR(_xll.qlIndexFixing(Index1M,$H518,TRUE,_xll.ohTrigger(RecalcTrigger,Trigger1M)),NA())</f>
        <v>9.159271899505661E-3</v>
      </c>
      <c r="K518" s="52">
        <f>IFERROR(_xll.qlIndexFixing(ONIndex1M,I518,TRUE,_xll.ohTrigger(RecalcTrigger,Trigger1M)),NA())</f>
        <v>9.1034493451225273E-3</v>
      </c>
      <c r="L518" s="52">
        <f>IFERROR(_xll.qlIndexFixing(Index3M,H518,TRUE,_xll.ohTrigger(RecalcTrigger,Trigger3M)),NA())</f>
        <v>1.1013434192292853E-2</v>
      </c>
      <c r="M518" s="52">
        <f>IFERROR(_xll.qlIndexFixing(ONIndex3M,I518,TRUE,_xll.ohTrigger(RecalcTrigger,Trigger3M)),NA())</f>
        <v>1.096888731852097E-2</v>
      </c>
      <c r="N518" s="52">
        <f>IFERROR(_xll.qlIndexFixing(Index6M,$H518,TRUE,_xll.ohTrigger(RecalcTrigger,Trigger6M)),NA())</f>
        <v>1.2763682671427684E-2</v>
      </c>
      <c r="O518" s="52">
        <f>IFERROR(_xll.qlIndexFixing(ONIndex6M,I518,TRUE,_xll.ohTrigger(RecalcTrigger,Trigger6M)),NA())</f>
        <v>1.2885755284397504E-2</v>
      </c>
      <c r="P518" s="52">
        <f>IFERROR(_xll.qlIndexFixing(Index1Y,$H518,TRUE,_xll.ohTrigger(RecalcTrigger,Trigger1Y)),NA())</f>
        <v>1.5443360326633888E-2</v>
      </c>
      <c r="Q518" s="52">
        <f>IFERROR(_xll.qlIndexFixing(ONIndex1Y,I518,TRUE,_xll.ohTrigger(RecalcTrigger,Trigger1Y)),NA())</f>
        <v>2.0464380754487976E-2</v>
      </c>
    </row>
    <row r="519" spans="2:17" x14ac:dyDescent="0.2">
      <c r="B519" s="46" t="s">
        <v>20</v>
      </c>
      <c r="D519" s="49">
        <f>_xll.qlCalendarAdvance(LocalCalendar,$D518,B519,"f",FALSE)</f>
        <v>43320</v>
      </c>
      <c r="E519" s="49">
        <f>_xll.qlInterestRateIndexValueDate(IndexON,D519)</f>
        <v>43320</v>
      </c>
      <c r="F519" s="52">
        <f>IFERROR(_xll.qlIndexFixing(IndexON,D519,TRUE,_xll.ohTrigger(RecalcTrigger,TriggerON)),NA())</f>
        <v>7.2386466957308215E-3</v>
      </c>
      <c r="H519" s="49">
        <f>_xll.qlCalendarAdvance(IborCalendar,$H518,B519,"f",FALSE)</f>
        <v>43314</v>
      </c>
      <c r="I519" s="49">
        <f>_xll.qlInterestRateIndexValueDate(Index1M,$H519)</f>
        <v>43318</v>
      </c>
      <c r="J519" s="52">
        <f>IFERROR(_xll.qlIndexFixing(Index1M,$H519,TRUE,_xll.ohTrigger(RecalcTrigger,Trigger1M)),NA())</f>
        <v>9.1682194425043544E-3</v>
      </c>
      <c r="K519" s="52">
        <f>IFERROR(_xll.qlIndexFixing(ONIndex1M,I519,TRUE,_xll.ohTrigger(RecalcTrigger,Trigger1M)),NA())</f>
        <v>9.1104274627529236E-3</v>
      </c>
      <c r="L519" s="52">
        <f>IFERROR(_xll.qlIndexFixing(Index3M,H519,TRUE,_xll.ohTrigger(RecalcTrigger,Trigger3M)),NA())</f>
        <v>1.101402273591413E-2</v>
      </c>
      <c r="M519" s="52">
        <f>IFERROR(_xll.qlIndexFixing(ONIndex3M,I519,TRUE,_xll.ohTrigger(RecalcTrigger,Trigger3M)),NA())</f>
        <v>1.0973124851325622E-2</v>
      </c>
      <c r="N519" s="52">
        <f>IFERROR(_xll.qlIndexFixing(Index6M,$H519,TRUE,_xll.ohTrigger(RecalcTrigger,Trigger6M)),NA())</f>
        <v>1.2760383484527099E-2</v>
      </c>
      <c r="O519" s="52">
        <f>IFERROR(_xll.qlIndexFixing(ONIndex6M,I519,TRUE,_xll.ohTrigger(RecalcTrigger,Trigger6M)),NA())</f>
        <v>1.2878949453458688E-2</v>
      </c>
      <c r="P519" s="52">
        <f>IFERROR(_xll.qlIndexFixing(Index1Y,$H519,TRUE,_xll.ohTrigger(RecalcTrigger,Trigger1Y)),NA())</f>
        <v>1.539843838602295E-2</v>
      </c>
      <c r="Q519" s="52">
        <f>IFERROR(_xll.qlIndexFixing(ONIndex1Y,I519,TRUE,_xll.ohTrigger(RecalcTrigger,Trigger1Y)),NA())</f>
        <v>2.0355547309724997E-2</v>
      </c>
    </row>
    <row r="520" spans="2:17" x14ac:dyDescent="0.2">
      <c r="B520" s="46" t="s">
        <v>20</v>
      </c>
      <c r="D520" s="49">
        <f>_xll.qlCalendarAdvance(LocalCalendar,$D519,B520,"f",FALSE)</f>
        <v>43321</v>
      </c>
      <c r="E520" s="49">
        <f>_xll.qlInterestRateIndexValueDate(IndexON,D520)</f>
        <v>43321</v>
      </c>
      <c r="F520" s="52">
        <f>IFERROR(_xll.qlIndexFixing(IndexON,D520,TRUE,_xll.ohTrigger(RecalcTrigger,TriggerON)),NA())</f>
        <v>7.2426117417823122E-3</v>
      </c>
      <c r="H520" s="49">
        <f>_xll.qlCalendarAdvance(IborCalendar,$H519,B520,"f",FALSE)</f>
        <v>43315</v>
      </c>
      <c r="I520" s="49">
        <f>_xll.qlInterestRateIndexValueDate(Index1M,$H520)</f>
        <v>43319</v>
      </c>
      <c r="J520" s="52">
        <f>IFERROR(_xll.qlIndexFixing(Index1M,$H520,TRUE,_xll.ohTrigger(RecalcTrigger,Trigger1M)),NA())</f>
        <v>9.1718488320571209E-3</v>
      </c>
      <c r="K520" s="52">
        <f>IFERROR(_xll.qlIndexFixing(ONIndex1M,I520,TRUE,_xll.ohTrigger(RecalcTrigger,Trigger1M)),NA())</f>
        <v>9.1140338640904872E-3</v>
      </c>
      <c r="L520" s="52">
        <f>IFERROR(_xll.qlIndexFixing(Index3M,H520,TRUE,_xll.ohTrigger(RecalcTrigger,Trigger3M)),NA())</f>
        <v>1.1014262936121681E-2</v>
      </c>
      <c r="M520" s="52">
        <f>IFERROR(_xll.qlIndexFixing(ONIndex3M,I520,TRUE,_xll.ohTrigger(RecalcTrigger,Trigger3M)),NA())</f>
        <v>1.0975301463576059E-2</v>
      </c>
      <c r="N520" s="52">
        <f>IFERROR(_xll.qlIndexFixing(Index6M,$H520,TRUE,_xll.ohTrigger(RecalcTrigger,Trigger6M)),NA())</f>
        <v>1.2759336040665018E-2</v>
      </c>
      <c r="O520" s="52">
        <f>IFERROR(_xll.qlIndexFixing(ONIndex6M,I520,TRUE,_xll.ohTrigger(RecalcTrigger,Trigger6M)),NA())</f>
        <v>1.2875815271824465E-2</v>
      </c>
      <c r="P520" s="52">
        <f>IFERROR(_xll.qlIndexFixing(Index1Y,$H520,TRUE,_xll.ohTrigger(RecalcTrigger,Trigger1Y)),NA())</f>
        <v>1.538313204604292E-2</v>
      </c>
      <c r="Q520" s="52">
        <f>IFERROR(_xll.qlIndexFixing(ONIndex1Y,I520,TRUE,_xll.ohTrigger(RecalcTrigger,Trigger1Y)),NA())</f>
        <v>2.0302064759016858E-2</v>
      </c>
    </row>
    <row r="521" spans="2:17" x14ac:dyDescent="0.2">
      <c r="B521" s="46" t="s">
        <v>20</v>
      </c>
      <c r="D521" s="49">
        <f>_xll.qlCalendarAdvance(LocalCalendar,$D520,B521,"f",FALSE)</f>
        <v>43322</v>
      </c>
      <c r="E521" s="49">
        <f>_xll.qlInterestRateIndexValueDate(IndexON,D521)</f>
        <v>43322</v>
      </c>
      <c r="F521" s="52">
        <f>IFERROR(_xll.qlIndexFixing(IndexON,D521,TRUE,_xll.ohTrigger(RecalcTrigger,TriggerON)),NA())</f>
        <v>7.2506730688015608E-3</v>
      </c>
      <c r="H521" s="49">
        <f>_xll.qlCalendarAdvance(IborCalendar,$H520,B521,"f",FALSE)</f>
        <v>43318</v>
      </c>
      <c r="I521" s="49">
        <f>_xll.qlInterestRateIndexValueDate(Index1M,$H521)</f>
        <v>43320</v>
      </c>
      <c r="J521" s="52">
        <f>IFERROR(_xll.qlIndexFixing(Index1M,$H521,TRUE,_xll.ohTrigger(RecalcTrigger,Trigger1M)),NA())</f>
        <v>9.1793528418540864E-3</v>
      </c>
      <c r="K521" s="52">
        <f>IFERROR(_xll.qlIndexFixing(ONIndex1M,I521,TRUE,_xll.ohTrigger(RecalcTrigger,Trigger1M)),NA())</f>
        <v>9.1176416131499849E-3</v>
      </c>
      <c r="L521" s="52">
        <f>IFERROR(_xll.qlIndexFixing(Index3M,H521,TRUE,_xll.ohTrigger(RecalcTrigger,Trigger3M)),NA())</f>
        <v>1.1014482009308229E-2</v>
      </c>
      <c r="M521" s="52">
        <f>IFERROR(_xll.qlIndexFixing(ONIndex3M,I521,TRUE,_xll.ohTrigger(RecalcTrigger,Trigger3M)),NA())</f>
        <v>1.0977412524502128E-2</v>
      </c>
      <c r="N521" s="52">
        <f>IFERROR(_xll.qlIndexFixing(Index6M,$H521,TRUE,_xll.ohTrigger(RecalcTrigger,Trigger6M)),NA())</f>
        <v>1.2758311625376334E-2</v>
      </c>
      <c r="O521" s="52">
        <f>IFERROR(_xll.qlIndexFixing(ONIndex6M,I521,TRUE,_xll.ohTrigger(RecalcTrigger,Trigger6M)),NA())</f>
        <v>1.2872703969888377E-2</v>
      </c>
      <c r="P521" s="52">
        <f>IFERROR(_xll.qlIndexFixing(Index1Y,$H521,TRUE,_xll.ohTrigger(RecalcTrigger,Trigger1Y)),NA())</f>
        <v>1.5368028713672956E-2</v>
      </c>
      <c r="Q521" s="52">
        <f>IFERROR(_xll.qlIndexFixing(ONIndex1Y,I521,TRUE,_xll.ohTrigger(RecalcTrigger,Trigger1Y)),NA())</f>
        <v>2.0248793752610794E-2</v>
      </c>
    </row>
    <row r="522" spans="2:17" x14ac:dyDescent="0.2">
      <c r="B522" s="46" t="s">
        <v>51</v>
      </c>
      <c r="D522" s="49">
        <f>_xll.qlCalendarAdvance(LocalCalendar,$D521,B522,"f",FALSE)</f>
        <v>43329</v>
      </c>
      <c r="E522" s="49">
        <f>_xll.qlInterestRateIndexValueDate(IndexON,D522)</f>
        <v>43329</v>
      </c>
      <c r="F522" s="52">
        <f>IFERROR(_xll.qlIndexFixing(IndexON,D522,TRUE,_xll.ohTrigger(RecalcTrigger,TriggerON)),NA())</f>
        <v>7.2782430955964372E-3</v>
      </c>
      <c r="H522" s="49">
        <f>_xll.qlCalendarAdvance(IborCalendar,$H521,B522,"f",FALSE)</f>
        <v>43325</v>
      </c>
      <c r="I522" s="49">
        <f>_xll.qlInterestRateIndexValueDate(Index1M,$H522)</f>
        <v>43327</v>
      </c>
      <c r="J522" s="52">
        <f>IFERROR(_xll.qlIndexFixing(Index1M,$H522,TRUE,_xll.ohTrigger(RecalcTrigger,Trigger1M)),NA())</f>
        <v>9.2048165653087349E-3</v>
      </c>
      <c r="K522" s="52">
        <f>IFERROR(_xll.qlIndexFixing(ONIndex1M,I522,TRUE,_xll.ohTrigger(RecalcTrigger,Trigger1M)),NA())</f>
        <v>9.142933595418512E-3</v>
      </c>
      <c r="L522" s="52">
        <f>IFERROR(_xll.qlIndexFixing(Index3M,H522,TRUE,_xll.ohTrigger(RecalcTrigger,Trigger3M)),NA())</f>
        <v>1.1015502026470267E-2</v>
      </c>
      <c r="M522" s="52">
        <f>IFERROR(_xll.qlIndexFixing(ONIndex3M,I522,TRUE,_xll.ohTrigger(RecalcTrigger,Trigger3M)),NA())</f>
        <v>1.0990354517979029E-2</v>
      </c>
      <c r="N522" s="52">
        <f>IFERROR(_xll.qlIndexFixing(Index6M,$H522,TRUE,_xll.ohTrigger(RecalcTrigger,Trigger6M)),NA())</f>
        <v>1.2751785515477761E-2</v>
      </c>
      <c r="O522" s="52">
        <f>IFERROR(_xll.qlIndexFixing(ONIndex6M,I522,TRUE,_xll.ohTrigger(RecalcTrigger,Trigger6M)),NA())</f>
        <v>1.2851565487084216E-2</v>
      </c>
      <c r="P522" s="52">
        <f>IFERROR(_xll.qlIndexFixing(Index1Y,$H522,TRUE,_xll.ohTrigger(RecalcTrigger,Trigger1Y)),NA())</f>
        <v>1.5267925606596436E-2</v>
      </c>
      <c r="Q522" s="52">
        <f>IFERROR(_xll.qlIndexFixing(ONIndex1Y,I522,TRUE,_xll.ohTrigger(RecalcTrigger,Trigger1Y)),NA())</f>
        <v>1.9881819941192092E-2</v>
      </c>
    </row>
    <row r="523" spans="2:17" x14ac:dyDescent="0.2">
      <c r="B523" s="46" t="s">
        <v>51</v>
      </c>
      <c r="D523" s="49">
        <f>_xll.qlCalendarAdvance(LocalCalendar,$D522,B523,"f",FALSE)</f>
        <v>43336</v>
      </c>
      <c r="E523" s="49">
        <f>_xll.qlInterestRateIndexValueDate(IndexON,D523)</f>
        <v>43336</v>
      </c>
      <c r="F523" s="52">
        <f>IFERROR(_xll.qlIndexFixing(IndexON,D523,TRUE,_xll.ohTrigger(RecalcTrigger,TriggerON)),NA())</f>
        <v>7.3055956412915179E-3</v>
      </c>
      <c r="H523" s="49">
        <f>_xll.qlCalendarAdvance(IborCalendar,$H522,B523,"f",FALSE)</f>
        <v>43332</v>
      </c>
      <c r="I523" s="49">
        <f>_xll.qlInterestRateIndexValueDate(Index1M,$H523)</f>
        <v>43334</v>
      </c>
      <c r="J523" s="52">
        <f>IFERROR(_xll.qlIndexFixing(Index1M,$H523,TRUE,_xll.ohTrigger(RecalcTrigger,Trigger1M)),NA())</f>
        <v>9.2303464423889904E-3</v>
      </c>
      <c r="K523" s="52">
        <f>IFERROR(_xll.qlIndexFixing(ONIndex1M,I523,TRUE,_xll.ohTrigger(RecalcTrigger,Trigger1M)),NA())</f>
        <v>9.1682916194191222E-3</v>
      </c>
      <c r="L523" s="52">
        <f>IFERROR(_xll.qlIndexFixing(Index3M,H523,TRUE,_xll.ohTrigger(RecalcTrigger,Trigger3M)),NA())</f>
        <v>1.1016028089673419E-2</v>
      </c>
      <c r="M523" s="52">
        <f>IFERROR(_xll.qlIndexFixing(ONIndex3M,I523,TRUE,_xll.ohTrigger(RecalcTrigger,Trigger3M)),NA())</f>
        <v>1.1000084502716945E-2</v>
      </c>
      <c r="N523" s="52">
        <f>IFERROR(_xll.qlIndexFixing(Index6M,$H523,TRUE,_xll.ohTrigger(RecalcTrigger,Trigger6M)),NA())</f>
        <v>1.2746387792831954E-2</v>
      </c>
      <c r="O523" s="52">
        <f>IFERROR(_xll.qlIndexFixing(ONIndex6M,I523,TRUE,_xll.ohTrigger(RecalcTrigger,Trigger6M)),NA())</f>
        <v>1.2831548107969937E-2</v>
      </c>
      <c r="P523" s="52">
        <f>IFERROR(_xll.qlIndexFixing(Index1Y,$H523,TRUE,_xll.ohTrigger(RecalcTrigger,Trigger1Y)),NA())</f>
        <v>1.5177471394666683E-2</v>
      </c>
      <c r="Q523" s="52">
        <f>IFERROR(_xll.qlIndexFixing(ONIndex1Y,I523,TRUE,_xll.ohTrigger(RecalcTrigger,Trigger1Y)),NA())</f>
        <v>1.9525211765722972E-2</v>
      </c>
    </row>
    <row r="524" spans="2:17" x14ac:dyDescent="0.2">
      <c r="B524" s="46" t="s">
        <v>51</v>
      </c>
      <c r="D524" s="49">
        <f>_xll.qlCalendarAdvance(LocalCalendar,$D523,B524,"f",FALSE)</f>
        <v>43343</v>
      </c>
      <c r="E524" s="49">
        <f>_xll.qlInterestRateIndexValueDate(IndexON,D524)</f>
        <v>43343</v>
      </c>
      <c r="F524" s="52">
        <f>IFERROR(_xll.qlIndexFixing(IndexON,D524,TRUE,_xll.ohTrigger(RecalcTrigger,TriggerON)),NA())</f>
        <v>7.3347340254636961E-3</v>
      </c>
      <c r="H524" s="49">
        <f>_xll.qlCalendarAdvance(IborCalendar,$H523,B524,"f",FALSE)</f>
        <v>43340</v>
      </c>
      <c r="I524" s="49">
        <f>_xll.qlInterestRateIndexValueDate(Index1M,$H524)</f>
        <v>43342</v>
      </c>
      <c r="J524" s="52">
        <f>IFERROR(_xll.qlIndexFixing(Index1M,$H524,TRUE,_xll.ohTrigger(RecalcTrigger,Trigger1M)),NA())</f>
        <v>9.2517924794799748E-3</v>
      </c>
      <c r="K524" s="52">
        <f>IFERROR(_xll.qlIndexFixing(ONIndex1M,I524,TRUE,_xll.ohTrigger(RecalcTrigger,Trigger1M)),NA())</f>
        <v>9.1973530858524555E-3</v>
      </c>
      <c r="L524" s="52">
        <f>IFERROR(_xll.qlIndexFixing(Index3M,H524,TRUE,_xll.ohTrigger(RecalcTrigger,Trigger3M)),NA())</f>
        <v>1.1015837394638286E-2</v>
      </c>
      <c r="M524" s="52">
        <f>IFERROR(_xll.qlIndexFixing(ONIndex3M,I524,TRUE,_xll.ohTrigger(RecalcTrigger,Trigger3M)),NA())</f>
        <v>1.1007271412983854E-2</v>
      </c>
      <c r="N524" s="52">
        <f>IFERROR(_xll.qlIndexFixing(Index6M,$H524,TRUE,_xll.ohTrigger(RecalcTrigger,Trigger6M)),NA())</f>
        <v>1.274096613122374E-2</v>
      </c>
      <c r="O524" s="52">
        <f>IFERROR(_xll.qlIndexFixing(ONIndex6M,I524,TRUE,_xll.ohTrigger(RecalcTrigger,Trigger6M)),NA())</f>
        <v>1.2810043882849342E-2</v>
      </c>
      <c r="P524" s="52">
        <f>IFERROR(_xll.qlIndexFixing(Index1Y,$H524,TRUE,_xll.ohTrigger(RecalcTrigger,Trigger1Y)),NA())</f>
        <v>1.5085575599263842E-2</v>
      </c>
      <c r="Q524" s="52">
        <f>IFERROR(_xll.qlIndexFixing(ONIndex1Y,I524,TRUE,_xll.ohTrigger(RecalcTrigger,Trigger1Y)),NA())</f>
        <v>1.9130352140965812E-2</v>
      </c>
    </row>
    <row r="525" spans="2:17" x14ac:dyDescent="0.2">
      <c r="B525" s="46" t="s">
        <v>51</v>
      </c>
      <c r="D525" s="49">
        <f>_xll.qlCalendarAdvance(LocalCalendar,$D524,B525,"f",FALSE)</f>
        <v>43350</v>
      </c>
      <c r="E525" s="49">
        <f>_xll.qlInterestRateIndexValueDate(IndexON,D525)</f>
        <v>43350</v>
      </c>
      <c r="F525" s="52">
        <f>IFERROR(_xll.qlIndexFixing(IndexON,D525,TRUE,_xll.ohTrigger(RecalcTrigger,TriggerON)),NA())</f>
        <v>7.359648288902676E-3</v>
      </c>
      <c r="H525" s="49">
        <f>_xll.qlCalendarAdvance(IborCalendar,$H524,B525,"f",FALSE)</f>
        <v>43347</v>
      </c>
      <c r="I525" s="49">
        <f>_xll.qlInterestRateIndexValueDate(Index1M,$H525)</f>
        <v>43349</v>
      </c>
      <c r="J525" s="52">
        <f>IFERROR(_xll.qlIndexFixing(Index1M,$H525,TRUE,_xll.ohTrigger(RecalcTrigger,Trigger1M)),NA())</f>
        <v>9.285276086218824E-3</v>
      </c>
      <c r="K525" s="52">
        <f>IFERROR(_xll.qlIndexFixing(ONIndex1M,I525,TRUE,_xll.ohTrigger(RecalcTrigger,Trigger1M)),NA())</f>
        <v>9.2228526280901946E-3</v>
      </c>
      <c r="L525" s="52">
        <f>IFERROR(_xll.qlIndexFixing(Index3M,H525,TRUE,_xll.ohTrigger(RecalcTrigger,Trigger3M)),NA())</f>
        <v>1.1015539443130978E-2</v>
      </c>
      <c r="M525" s="52">
        <f>IFERROR(_xll.qlIndexFixing(ONIndex3M,I525,TRUE,_xll.ohTrigger(RecalcTrigger,Trigger3M)),NA())</f>
        <v>1.1010118521053158E-2</v>
      </c>
      <c r="N525" s="52">
        <f>IFERROR(_xll.qlIndexFixing(Index6M,$H525,TRUE,_xll.ohTrigger(RecalcTrigger,Trigger6M)),NA())</f>
        <v>1.2737439171202757E-2</v>
      </c>
      <c r="O525" s="52">
        <f>IFERROR(_xll.qlIndexFixing(ONIndex6M,I525,TRUE,_xll.ohTrigger(RecalcTrigger,Trigger6M)),NA())</f>
        <v>1.2792428867962613E-2</v>
      </c>
      <c r="P525" s="52">
        <f>IFERROR(_xll.qlIndexFixing(Index1Y,$H525,TRUE,_xll.ohTrigger(RecalcTrigger,Trigger1Y)),NA())</f>
        <v>1.5014919866473837E-2</v>
      </c>
      <c r="Q525" s="52">
        <f>IFERROR(_xll.qlIndexFixing(ONIndex1Y,I525,TRUE,_xll.ohTrigger(RecalcTrigger,Trigger1Y)),NA())</f>
        <v>1.8795955939596709E-2</v>
      </c>
    </row>
    <row r="526" spans="2:17" x14ac:dyDescent="0.2">
      <c r="B526" s="46" t="s">
        <v>51</v>
      </c>
      <c r="D526" s="49">
        <f>_xll.qlCalendarAdvance(LocalCalendar,$D525,B526,"f",FALSE)</f>
        <v>43357</v>
      </c>
      <c r="E526" s="49">
        <f>_xll.qlInterestRateIndexValueDate(IndexON,D526)</f>
        <v>43357</v>
      </c>
      <c r="F526" s="52">
        <f>IFERROR(_xll.qlIndexFixing(IndexON,D526,TRUE,_xll.ohTrigger(RecalcTrigger,TriggerON)),NA())</f>
        <v>7.386348390499009E-3</v>
      </c>
      <c r="H526" s="49">
        <f>_xll.qlCalendarAdvance(IborCalendar,$H525,B526,"f",FALSE)</f>
        <v>43354</v>
      </c>
      <c r="I526" s="49">
        <f>_xll.qlInterestRateIndexValueDate(Index1M,$H526)</f>
        <v>43356</v>
      </c>
      <c r="J526" s="52">
        <f>IFERROR(_xll.qlIndexFixing(Index1M,$H526,TRUE,_xll.ohTrigger(RecalcTrigger,Trigger1M)),NA())</f>
        <v>9.309049290180671E-3</v>
      </c>
      <c r="K526" s="52">
        <f>IFERROR(_xll.qlIndexFixing(ONIndex1M,I526,TRUE,_xll.ohTrigger(RecalcTrigger,Trigger1M)),NA())</f>
        <v>9.2484182122198888E-3</v>
      </c>
      <c r="L526" s="52">
        <f>IFERROR(_xll.qlIndexFixing(Index3M,H526,TRUE,_xll.ohTrigger(RecalcTrigger,Trigger3M)),NA())</f>
        <v>1.1015789914873664E-2</v>
      </c>
      <c r="M526" s="52">
        <f>IFERROR(_xll.qlIndexFixing(ONIndex3M,I526,TRUE,_xll.ohTrigger(RecalcTrigger,Trigger3M)),NA())</f>
        <v>1.1009753619743989E-2</v>
      </c>
      <c r="N526" s="52">
        <f>IFERROR(_xll.qlIndexFixing(Index6M,$H526,TRUE,_xll.ohTrigger(RecalcTrigger,Trigger6M)),NA())</f>
        <v>1.2735346187585178E-2</v>
      </c>
      <c r="O526" s="52">
        <f>IFERROR(_xll.qlIndexFixing(ONIndex6M,I526,TRUE,_xll.ohTrigger(RecalcTrigger,Trigger6M)),NA())</f>
        <v>1.2775934956206214E-2</v>
      </c>
      <c r="P526" s="52">
        <f>IFERROR(_xll.qlIndexFixing(Index1Y,$H526,TRUE,_xll.ohTrigger(RecalcTrigger,Trigger1Y)),NA())</f>
        <v>1.495309455439103E-2</v>
      </c>
      <c r="Q526" s="52">
        <f>IFERROR(_xll.qlIndexFixing(ONIndex1Y,I526,TRUE,_xll.ohTrigger(RecalcTrigger,Trigger1Y)),NA())</f>
        <v>1.8471925280412194E-2</v>
      </c>
    </row>
    <row r="527" spans="2:17" x14ac:dyDescent="0.2">
      <c r="B527" s="46" t="s">
        <v>51</v>
      </c>
      <c r="D527" s="49">
        <f>_xll.qlCalendarAdvance(LocalCalendar,$D526,B527,"f",FALSE)</f>
        <v>43364</v>
      </c>
      <c r="E527" s="49">
        <f>_xll.qlInterestRateIndexValueDate(IndexON,D527)</f>
        <v>43364</v>
      </c>
      <c r="F527" s="52">
        <f>IFERROR(_xll.qlIndexFixing(IndexON,D527,TRUE,_xll.ohTrigger(RecalcTrigger,TriggerON)),NA())</f>
        <v>7.4128310104626394E-3</v>
      </c>
      <c r="H527" s="49">
        <f>_xll.qlCalendarAdvance(IborCalendar,$H526,B527,"f",FALSE)</f>
        <v>43361</v>
      </c>
      <c r="I527" s="49">
        <f>_xll.qlInterestRateIndexValueDate(Index1M,$H527)</f>
        <v>43363</v>
      </c>
      <c r="J527" s="52">
        <f>IFERROR(_xll.qlIndexFixing(Index1M,$H527,TRUE,_xll.ohTrigger(RecalcTrigger,Trigger1M)),NA())</f>
        <v>9.3348478440488658E-3</v>
      </c>
      <c r="K527" s="52">
        <f>IFERROR(_xll.qlIndexFixing(ONIndex1M,I527,TRUE,_xll.ohTrigger(RecalcTrigger,Trigger1M)),NA())</f>
        <v>9.2740498382415382E-3</v>
      </c>
      <c r="L527" s="52">
        <f>IFERROR(_xll.qlIndexFixing(Index3M,H527,TRUE,_xll.ohTrigger(RecalcTrigger,Trigger3M)),NA())</f>
        <v>1.1016686471113903E-2</v>
      </c>
      <c r="M527" s="52">
        <f>IFERROR(_xll.qlIndexFixing(ONIndex3M,I527,TRUE,_xll.ohTrigger(RecalcTrigger,Trigger3M)),NA())</f>
        <v>1.100619091904953E-2</v>
      </c>
      <c r="N527" s="52">
        <f>IFERROR(_xll.qlIndexFixing(Index6M,$H527,TRUE,_xll.ohTrigger(RecalcTrigger,Trigger6M)),NA())</f>
        <v>1.2734381445939934E-2</v>
      </c>
      <c r="O527" s="52">
        <f>IFERROR(_xll.qlIndexFixing(ONIndex6M,I527,TRUE,_xll.ohTrigger(RecalcTrigger,Trigger6M)),NA())</f>
        <v>1.2760562147260401E-2</v>
      </c>
      <c r="P527" s="52">
        <f>IFERROR(_xll.qlIndexFixing(Index1Y,$H527,TRUE,_xll.ohTrigger(RecalcTrigger,Trigger1Y)),NA())</f>
        <v>1.4899839899502366E-2</v>
      </c>
      <c r="Q527" s="52">
        <f>IFERROR(_xll.qlIndexFixing(ONIndex1Y,I527,TRUE,_xll.ohTrigger(RecalcTrigger,Trigger1Y)),NA())</f>
        <v>1.8158260135194837E-2</v>
      </c>
    </row>
    <row r="528" spans="2:17" x14ac:dyDescent="0.2">
      <c r="B528" s="46" t="s">
        <v>51</v>
      </c>
      <c r="D528" s="49">
        <f>_xll.qlCalendarAdvance(LocalCalendar,$D527,B528,"f",FALSE)</f>
        <v>43371</v>
      </c>
      <c r="E528" s="49">
        <f>_xll.qlInterestRateIndexValueDate(IndexON,D528)</f>
        <v>43371</v>
      </c>
      <c r="F528" s="52">
        <f>IFERROR(_xll.qlIndexFixing(IndexON,D528,TRUE,_xll.ohTrigger(RecalcTrigger,TriggerON)),NA())</f>
        <v>7.4390961485804041E-3</v>
      </c>
      <c r="H528" s="49">
        <f>_xll.qlCalendarAdvance(IborCalendar,$H527,B528,"f",FALSE)</f>
        <v>43368</v>
      </c>
      <c r="I528" s="49">
        <f>_xll.qlInterestRateIndexValueDate(Index1M,$H528)</f>
        <v>43370</v>
      </c>
      <c r="J528" s="52">
        <f>IFERROR(_xll.qlIndexFixing(Index1M,$H528,TRUE,_xll.ohTrigger(RecalcTrigger,Trigger1M)),NA())</f>
        <v>9.3607125503430977E-3</v>
      </c>
      <c r="K528" s="52">
        <f>IFERROR(_xll.qlIndexFixing(ONIndex1M,I528,TRUE,_xll.ohTrigger(RecalcTrigger,Trigger1M)),NA())</f>
        <v>9.2997475060752066E-3</v>
      </c>
      <c r="L528" s="52">
        <f>IFERROR(_xll.qlIndexFixing(Index3M,H528,TRUE,_xll.ohTrigger(RecalcTrigger,Trigger3M)),NA())</f>
        <v>1.101849764990678E-2</v>
      </c>
      <c r="M528" s="52">
        <f>IFERROR(_xll.qlIndexFixing(ONIndex3M,I528,TRUE,_xll.ohTrigger(RecalcTrigger,Trigger3M)),NA())</f>
        <v>1.1001789244584614E-2</v>
      </c>
      <c r="N528" s="52">
        <f>IFERROR(_xll.qlIndexFixing(Index6M,$H528,TRUE,_xll.ohTrigger(RecalcTrigger,Trigger6M)),NA())</f>
        <v>1.273454494463562E-2</v>
      </c>
      <c r="O528" s="52">
        <f>IFERROR(_xll.qlIndexFixing(ONIndex6M,I528,TRUE,_xll.ohTrigger(RecalcTrigger,Trigger6M)),NA())</f>
        <v>1.2746310441125175E-2</v>
      </c>
      <c r="P528" s="52">
        <f>IFERROR(_xll.qlIndexFixing(Index1Y,$H528,TRUE,_xll.ohTrigger(RecalcTrigger,Trigger1Y)),NA())</f>
        <v>1.4854896417795487E-2</v>
      </c>
      <c r="Q528" s="52">
        <f>IFERROR(_xll.qlIndexFixing(ONIndex1Y,I528,TRUE,_xll.ohTrigger(RecalcTrigger,Trigger1Y)),NA())</f>
        <v>1.7854960477006188E-2</v>
      </c>
    </row>
    <row r="529" spans="2:17" x14ac:dyDescent="0.2">
      <c r="B529" s="46" t="s">
        <v>51</v>
      </c>
      <c r="D529" s="49">
        <f>_xll.qlCalendarAdvance(LocalCalendar,$D528,B529,"f",FALSE)</f>
        <v>43378</v>
      </c>
      <c r="E529" s="49">
        <f>_xll.qlInterestRateIndexValueDate(IndexON,D529)</f>
        <v>43378</v>
      </c>
      <c r="F529" s="52">
        <f>IFERROR(_xll.qlIndexFixing(IndexON,D529,TRUE,_xll.ohTrigger(RecalcTrigger,TriggerON)),NA())</f>
        <v>7.46707217290421E-3</v>
      </c>
      <c r="H529" s="49">
        <f>_xll.qlCalendarAdvance(IborCalendar,$H528,B529,"f",FALSE)</f>
        <v>43375</v>
      </c>
      <c r="I529" s="49">
        <f>_xll.qlInterestRateIndexValueDate(Index1M,$H529)</f>
        <v>43377</v>
      </c>
      <c r="J529" s="52">
        <f>IFERROR(_xll.qlIndexFixing(Index1M,$H529,TRUE,_xll.ohTrigger(RecalcTrigger,Trigger1M)),NA())</f>
        <v>9.3866434095155049E-3</v>
      </c>
      <c r="K529" s="52">
        <f>IFERROR(_xll.qlIndexFixing(ONIndex1M,I529,TRUE,_xll.ohTrigger(RecalcTrigger,Trigger1M)),NA())</f>
        <v>9.3255112158807663E-3</v>
      </c>
      <c r="L529" s="52">
        <f>IFERROR(_xll.qlIndexFixing(Index3M,H529,TRUE,_xll.ohTrigger(RecalcTrigger,Trigger3M)),NA())</f>
        <v>1.1021831997567118E-2</v>
      </c>
      <c r="M529" s="52">
        <f>IFERROR(_xll.qlIndexFixing(ONIndex3M,I529,TRUE,_xll.ohTrigger(RecalcTrigger,Trigger3M)),NA())</f>
        <v>1.0998353240143643E-2</v>
      </c>
      <c r="N529" s="52">
        <f>IFERROR(_xll.qlIndexFixing(Index6M,$H529,TRUE,_xll.ohTrigger(RecalcTrigger,Trigger6M)),NA())</f>
        <v>1.2736545201957553E-2</v>
      </c>
      <c r="O529" s="52">
        <f>IFERROR(_xll.qlIndexFixing(ONIndex6M,I529,TRUE,_xll.ohTrigger(RecalcTrigger,Trigger6M)),NA())</f>
        <v>1.2733179837720598E-2</v>
      </c>
      <c r="P529" s="52">
        <f>IFERROR(_xll.qlIndexFixing(Index1Y,$H529,TRUE,_xll.ohTrigger(RecalcTrigger,Trigger1Y)),NA())</f>
        <v>1.4818004882937719E-2</v>
      </c>
      <c r="Q529" s="52">
        <f>IFERROR(_xll.qlIndexFixing(ONIndex1Y,I529,TRUE,_xll.ohTrigger(RecalcTrigger,Trigger1Y)),NA())</f>
        <v>1.7562026279547283E-2</v>
      </c>
    </row>
    <row r="530" spans="2:17" x14ac:dyDescent="0.2">
      <c r="B530" s="46" t="s">
        <v>51</v>
      </c>
      <c r="D530" s="49">
        <f>_xll.qlCalendarAdvance(LocalCalendar,$D529,B530,"f",FALSE)</f>
        <v>43385</v>
      </c>
      <c r="E530" s="49">
        <f>_xll.qlInterestRateIndexValueDate(IndexON,D530)</f>
        <v>43385</v>
      </c>
      <c r="F530" s="52">
        <f>IFERROR(_xll.qlIndexFixing(IndexON,D530,TRUE,_xll.ohTrigger(RecalcTrigger,TriggerON)),NA())</f>
        <v>7.490973978905302E-3</v>
      </c>
      <c r="H530" s="49">
        <f>_xll.qlCalendarAdvance(IborCalendar,$H529,B530,"f",FALSE)</f>
        <v>43382</v>
      </c>
      <c r="I530" s="49">
        <f>_xll.qlInterestRateIndexValueDate(Index1M,$H530)</f>
        <v>43384</v>
      </c>
      <c r="J530" s="52">
        <f>IFERROR(_xll.qlIndexFixing(Index1M,$H530,TRUE,_xll.ohTrigger(RecalcTrigger,Trigger1M)),NA())</f>
        <v>9.4146266039799292E-3</v>
      </c>
      <c r="K530" s="52">
        <f>IFERROR(_xll.qlIndexFixing(ONIndex1M,I530,TRUE,_xll.ohTrigger(RecalcTrigger,Trigger1M)),NA())</f>
        <v>9.3513409676582171E-3</v>
      </c>
      <c r="L530" s="52">
        <f>IFERROR(_xll.qlIndexFixing(Index3M,H530,TRUE,_xll.ohTrigger(RecalcTrigger,Trigger3M)),NA())</f>
        <v>1.1025649124762315E-2</v>
      </c>
      <c r="M530" s="52">
        <f>IFERROR(_xll.qlIndexFixing(ONIndex3M,I530,TRUE,_xll.ohTrigger(RecalcTrigger,Trigger3M)),NA())</f>
        <v>1.0995882905646681E-2</v>
      </c>
      <c r="N530" s="52">
        <f>IFERROR(_xll.qlIndexFixing(Index6M,$H530,TRUE,_xll.ohTrigger(RecalcTrigger,Trigger6M)),NA())</f>
        <v>1.2739045861608771E-2</v>
      </c>
      <c r="O530" s="52">
        <f>IFERROR(_xll.qlIndexFixing(ONIndex6M,I530,TRUE,_xll.ohTrigger(RecalcTrigger,Trigger6M)),NA())</f>
        <v>1.2721170336726928E-2</v>
      </c>
      <c r="P530" s="52">
        <f>IFERROR(_xll.qlIndexFixing(Index1Y,$H530,TRUE,_xll.ohTrigger(RecalcTrigger,Trigger1Y)),NA())</f>
        <v>1.4788906305138787E-2</v>
      </c>
      <c r="Q530" s="52">
        <f>IFERROR(_xll.qlIndexFixing(ONIndex1Y,I530,TRUE,_xll.ohTrigger(RecalcTrigger,Trigger1Y)),NA())</f>
        <v>1.7279457517638264E-2</v>
      </c>
    </row>
    <row r="531" spans="2:17" x14ac:dyDescent="0.2">
      <c r="B531" s="46" t="s">
        <v>51</v>
      </c>
      <c r="D531" s="49">
        <f>_xll.qlCalendarAdvance(LocalCalendar,$D530,B531,"f",FALSE)</f>
        <v>43392</v>
      </c>
      <c r="E531" s="49">
        <f>_xll.qlInterestRateIndexValueDate(IndexON,D531)</f>
        <v>43392</v>
      </c>
      <c r="F531" s="52">
        <f>IFERROR(_xll.qlIndexFixing(IndexON,D531,TRUE,_xll.ohTrigger(RecalcTrigger,TriggerON)),NA())</f>
        <v>7.5165866707660456E-3</v>
      </c>
      <c r="H531" s="49">
        <f>_xll.qlCalendarAdvance(IborCalendar,$H530,B531,"f",FALSE)</f>
        <v>43389</v>
      </c>
      <c r="I531" s="49">
        <f>_xll.qlInterestRateIndexValueDate(Index1M,$H531)</f>
        <v>43391</v>
      </c>
      <c r="J531" s="52">
        <f>IFERROR(_xll.qlIndexFixing(Index1M,$H531,TRUE,_xll.ohTrigger(RecalcTrigger,Trigger1M)),NA())</f>
        <v>9.4387035883283787E-3</v>
      </c>
      <c r="K531" s="52">
        <f>IFERROR(_xll.qlIndexFixing(ONIndex1M,I531,TRUE,_xll.ohTrigger(RecalcTrigger,Trigger1M)),NA())</f>
        <v>9.3772367613276231E-3</v>
      </c>
      <c r="L531" s="52">
        <f>IFERROR(_xll.qlIndexFixing(Index3M,H531,TRUE,_xll.ohTrigger(RecalcTrigger,Trigger3M)),NA())</f>
        <v>1.1030434618031795E-2</v>
      </c>
      <c r="M531" s="52">
        <f>IFERROR(_xll.qlIndexFixing(ONIndex3M,I531,TRUE,_xll.ohTrigger(RecalcTrigger,Trigger3M)),NA())</f>
        <v>1.0994378241093727E-2</v>
      </c>
      <c r="N531" s="52">
        <f>IFERROR(_xll.qlIndexFixing(Index6M,$H531,TRUE,_xll.ohTrigger(RecalcTrigger,Trigger6M)),NA())</f>
        <v>1.2742674808538981E-2</v>
      </c>
      <c r="O531" s="52">
        <f>IFERROR(_xll.qlIndexFixing(ONIndex6M,I531,TRUE,_xll.ohTrigger(RecalcTrigger,Trigger6M)),NA())</f>
        <v>1.2710281938144163E-2</v>
      </c>
      <c r="P531" s="52">
        <f>IFERROR(_xll.qlIndexFixing(Index1Y,$H531,TRUE,_xll.ohTrigger(RecalcTrigger,Trigger1Y)),NA())</f>
        <v>1.4767341910689387E-2</v>
      </c>
      <c r="Q531" s="52">
        <f>IFERROR(_xll.qlIndexFixing(ONIndex1Y,I531,TRUE,_xll.ohTrigger(RecalcTrigger,Trigger1Y)),NA())</f>
        <v>1.7007254166818697E-2</v>
      </c>
    </row>
    <row r="532" spans="2:17" x14ac:dyDescent="0.2">
      <c r="B532" s="46" t="s">
        <v>51</v>
      </c>
      <c r="D532" s="49">
        <f>_xll.qlCalendarAdvance(LocalCalendar,$D531,B532,"f",FALSE)</f>
        <v>43399</v>
      </c>
      <c r="E532" s="49">
        <f>_xll.qlInterestRateIndexValueDate(IndexON,D532)</f>
        <v>43399</v>
      </c>
      <c r="F532" s="52">
        <f>IFERROR(_xll.qlIndexFixing(IndexON,D532,TRUE,_xll.ohTrigger(RecalcTrigger,TriggerON)),NA())</f>
        <v>7.5419818802746619E-3</v>
      </c>
      <c r="H532" s="49">
        <f>_xll.qlCalendarAdvance(IborCalendar,$H531,B532,"f",FALSE)</f>
        <v>43396</v>
      </c>
      <c r="I532" s="49">
        <f>_xll.qlInterestRateIndexValueDate(Index1M,$H532)</f>
        <v>43398</v>
      </c>
      <c r="J532" s="52">
        <f>IFERROR(_xll.qlIndexFixing(Index1M,$H532,TRUE,_xll.ohTrigger(RecalcTrigger,Trigger1M)),NA())</f>
        <v>9.464832908885612E-3</v>
      </c>
      <c r="K532" s="52">
        <f>IFERROR(_xll.qlIndexFixing(ONIndex1M,I532,TRUE,_xll.ohTrigger(RecalcTrigger,Trigger1M)),NA())</f>
        <v>9.4031985968889842E-3</v>
      </c>
      <c r="L532" s="52">
        <f>IFERROR(_xll.qlIndexFixing(Index3M,H532,TRUE,_xll.ohTrigger(RecalcTrigger,Trigger3M)),NA())</f>
        <v>1.1036188480918812E-2</v>
      </c>
      <c r="M532" s="52">
        <f>IFERROR(_xll.qlIndexFixing(ONIndex3M,I532,TRUE,_xll.ohTrigger(RecalcTrigger,Trigger3M)),NA())</f>
        <v>1.0993839246484782E-2</v>
      </c>
      <c r="N532" s="52">
        <f>IFERROR(_xll.qlIndexFixing(Index6M,$H532,TRUE,_xll.ohTrigger(RecalcTrigger,Trigger6M)),NA())</f>
        <v>1.274743204891907E-2</v>
      </c>
      <c r="O532" s="52">
        <f>IFERROR(_xll.qlIndexFixing(ONIndex6M,I532,TRUE,_xll.ohTrigger(RecalcTrigger,Trigger6M)),NA())</f>
        <v>1.2700514641972305E-2</v>
      </c>
      <c r="P532" s="52">
        <f>IFERROR(_xll.qlIndexFixing(Index1Y,$H532,TRUE,_xll.ohTrigger(RecalcTrigger,Trigger1Y)),NA())</f>
        <v>1.4753053122177538E-2</v>
      </c>
      <c r="Q532" s="52">
        <f>IFERROR(_xll.qlIndexFixing(ONIndex1Y,I532,TRUE,_xll.ohTrigger(RecalcTrigger,Trigger1Y)),NA())</f>
        <v>1.6745416203507446E-2</v>
      </c>
    </row>
    <row r="533" spans="2:17" x14ac:dyDescent="0.2">
      <c r="B533" s="46" t="s">
        <v>51</v>
      </c>
      <c r="D533" s="49">
        <f>_xll.qlCalendarAdvance(LocalCalendar,$D532,B533,"f",FALSE)</f>
        <v>43406</v>
      </c>
      <c r="E533" s="49">
        <f>_xll.qlInterestRateIndexValueDate(IndexON,D533)</f>
        <v>43406</v>
      </c>
      <c r="F533" s="52">
        <f>IFERROR(_xll.qlIndexFixing(IndexON,D533,TRUE,_xll.ohTrigger(RecalcTrigger,TriggerON)),NA())</f>
        <v>7.5671596072979241E-3</v>
      </c>
      <c r="H533" s="49">
        <f>_xll.qlCalendarAdvance(IborCalendar,$H532,B533,"f",FALSE)</f>
        <v>43403</v>
      </c>
      <c r="I533" s="49">
        <f>_xll.qlInterestRateIndexValueDate(Index1M,$H533)</f>
        <v>43405</v>
      </c>
      <c r="J533" s="52">
        <f>IFERROR(_xll.qlIndexFixing(Index1M,$H533,TRUE,_xll.ohTrigger(RecalcTrigger,Trigger1M)),NA())</f>
        <v>9.491028384154554E-3</v>
      </c>
      <c r="K533" s="52">
        <f>IFERROR(_xll.qlIndexFixing(ONIndex1M,I533,TRUE,_xll.ohTrigger(RecalcTrigger,Trigger1M)),NA())</f>
        <v>9.4292264745021726E-3</v>
      </c>
      <c r="L533" s="52">
        <f>IFERROR(_xll.qlIndexFixing(Index3M,H533,TRUE,_xll.ohTrigger(RecalcTrigger,Trigger3M)),NA())</f>
        <v>1.1042910717682569E-2</v>
      </c>
      <c r="M533" s="52">
        <f>IFERROR(_xll.qlIndexFixing(ONIndex3M,I533,TRUE,_xll.ohTrigger(RecalcTrigger,Trigger3M)),NA())</f>
        <v>1.0994265921819846E-2</v>
      </c>
      <c r="N533" s="52">
        <f>IFERROR(_xll.qlIndexFixing(Index6M,$H533,TRUE,_xll.ohTrigger(RecalcTrigger,Trigger6M)),NA())</f>
        <v>1.2752286119681796E-2</v>
      </c>
      <c r="O533" s="52">
        <f>IFERROR(_xll.qlIndexFixing(ONIndex6M,I533,TRUE,_xll.ohTrigger(RecalcTrigger,Trigger6M)),NA())</f>
        <v>1.2691868447891608E-2</v>
      </c>
      <c r="P533" s="52">
        <f>IFERROR(_xll.qlIndexFixing(Index1Y,$H533,TRUE,_xll.ohTrigger(RecalcTrigger,Trigger1Y)),NA())</f>
        <v>1.4745781539379067E-2</v>
      </c>
      <c r="Q533" s="52">
        <f>IFERROR(_xll.qlIndexFixing(ONIndex1Y,I533,TRUE,_xll.ohTrigger(RecalcTrigger,Trigger1Y)),NA())</f>
        <v>1.6493943605162542E-2</v>
      </c>
    </row>
    <row r="534" spans="2:17" x14ac:dyDescent="0.2">
      <c r="B534" s="46" t="s">
        <v>51</v>
      </c>
      <c r="D534" s="49">
        <f>_xll.qlCalendarAdvance(LocalCalendar,$D533,B534,"f",FALSE)</f>
        <v>43413</v>
      </c>
      <c r="E534" s="49">
        <f>_xll.qlInterestRateIndexValueDate(IndexON,D534)</f>
        <v>43413</v>
      </c>
      <c r="F534" s="52">
        <f>IFERROR(_xll.qlIndexFixing(IndexON,D534,TRUE,_xll.ohTrigger(RecalcTrigger,TriggerON)),NA())</f>
        <v>7.5939732018692752E-3</v>
      </c>
      <c r="H534" s="49">
        <f>_xll.qlCalendarAdvance(IborCalendar,$H533,B534,"f",FALSE)</f>
        <v>43410</v>
      </c>
      <c r="I534" s="49">
        <f>_xll.qlInterestRateIndexValueDate(Index1M,$H534)</f>
        <v>43412</v>
      </c>
      <c r="J534" s="52">
        <f>IFERROR(_xll.qlIndexFixing(Index1M,$H534,TRUE,_xll.ohTrigger(RecalcTrigger,Trigger1M)),NA())</f>
        <v>9.5172900146023309E-3</v>
      </c>
      <c r="K534" s="52">
        <f>IFERROR(_xll.qlIndexFixing(ONIndex1M,I534,TRUE,_xll.ohTrigger(RecalcTrigger,Trigger1M)),NA())</f>
        <v>9.4553203940872521E-3</v>
      </c>
      <c r="L534" s="52">
        <f>IFERROR(_xll.qlIndexFixing(Index3M,H534,TRUE,_xll.ohTrigger(RecalcTrigger,Trigger3M)),NA())</f>
        <v>1.1050601333299952E-2</v>
      </c>
      <c r="M534" s="52">
        <f>IFERROR(_xll.qlIndexFixing(ONIndex3M,I534,TRUE,_xll.ohTrigger(RecalcTrigger,Trigger3M)),NA())</f>
        <v>1.0995658267098918E-2</v>
      </c>
      <c r="N534" s="52">
        <f>IFERROR(_xll.qlIndexFixing(Index6M,$H534,TRUE,_xll.ohTrigger(RecalcTrigger,Trigger6M)),NA())</f>
        <v>1.275921913300325E-2</v>
      </c>
      <c r="O534" s="52">
        <f>IFERROR(_xll.qlIndexFixing(ONIndex6M,I534,TRUE,_xll.ohTrigger(RecalcTrigger,Trigger6M)),NA())</f>
        <v>1.2684343356061945E-2</v>
      </c>
      <c r="P534" s="52">
        <f>IFERROR(_xll.qlIndexFixing(Index1Y,$H534,TRUE,_xll.ohTrigger(RecalcTrigger,Trigger1Y)),NA())</f>
        <v>1.4745268920822369E-2</v>
      </c>
      <c r="Q534" s="52">
        <f>IFERROR(_xll.qlIndexFixing(ONIndex1Y,I534,TRUE,_xll.ohTrigger(RecalcTrigger,Trigger1Y)),NA())</f>
        <v>1.6252836349961441E-2</v>
      </c>
    </row>
    <row r="535" spans="2:17" x14ac:dyDescent="0.2">
      <c r="B535" s="46" t="s">
        <v>51</v>
      </c>
      <c r="D535" s="49">
        <f>_xll.qlCalendarAdvance(LocalCalendar,$D534,B535,"f",FALSE)</f>
        <v>43420</v>
      </c>
      <c r="E535" s="49">
        <f>_xll.qlInterestRateIndexValueDate(IndexON,D535)</f>
        <v>43420</v>
      </c>
      <c r="F535" s="52">
        <f>IFERROR(_xll.qlIndexFixing(IndexON,D535,TRUE,_xll.ohTrigger(RecalcTrigger,TriggerON)),NA())</f>
        <v>7.6168626132488981E-3</v>
      </c>
      <c r="H535" s="49">
        <f>_xll.qlCalendarAdvance(IborCalendar,$H534,B535,"f",FALSE)</f>
        <v>43417</v>
      </c>
      <c r="I535" s="49">
        <f>_xll.qlInterestRateIndexValueDate(Index1M,$H535)</f>
        <v>43419</v>
      </c>
      <c r="J535" s="52">
        <f>IFERROR(_xll.qlIndexFixing(Index1M,$H535,TRUE,_xll.ohTrigger(RecalcTrigger,Trigger1M)),NA())</f>
        <v>9.5436178006835792E-3</v>
      </c>
      <c r="K535" s="52">
        <f>IFERROR(_xll.qlIndexFixing(ONIndex1M,I535,TRUE,_xll.ohTrigger(RecalcTrigger,Trigger1M)),NA())</f>
        <v>9.4814803555642868E-3</v>
      </c>
      <c r="L535" s="52">
        <f>IFERROR(_xll.qlIndexFixing(Index3M,H535,TRUE,_xll.ohTrigger(RecalcTrigger,Trigger3M)),NA())</f>
        <v>1.1059260333464669E-2</v>
      </c>
      <c r="M535" s="52">
        <f>IFERROR(_xll.qlIndexFixing(ONIndex3M,I535,TRUE,_xll.ohTrigger(RecalcTrigger,Trigger3M)),NA())</f>
        <v>1.0998016282321998E-2</v>
      </c>
      <c r="N535" s="52">
        <f>IFERROR(_xll.qlIndexFixing(Index6M,$H535,TRUE,_xll.ohTrigger(RecalcTrigger,Trigger6M)),NA())</f>
        <v>1.2767280428664745E-2</v>
      </c>
      <c r="O535" s="52">
        <f>IFERROR(_xll.qlIndexFixing(ONIndex6M,I535,TRUE,_xll.ohTrigger(RecalcTrigger,Trigger6M)),NA())</f>
        <v>1.2677939366163571E-2</v>
      </c>
      <c r="P535" s="52">
        <f>IFERROR(_xll.qlIndexFixing(Index1Y,$H535,TRUE,_xll.ohTrigger(RecalcTrigger,Trigger1Y)),NA())</f>
        <v>1.475125716602421E-2</v>
      </c>
      <c r="Q535" s="52">
        <f>IFERROR(_xll.qlIndexFixing(ONIndex1Y,I535,TRUE,_xll.ohTrigger(RecalcTrigger,Trigger1Y)),NA())</f>
        <v>1.6022094417280641E-2</v>
      </c>
    </row>
    <row r="536" spans="2:17" x14ac:dyDescent="0.2">
      <c r="B536" s="46" t="s">
        <v>51</v>
      </c>
      <c r="D536" s="49">
        <f>_xll.qlCalendarAdvance(LocalCalendar,$D535,B536,"f",FALSE)</f>
        <v>43427</v>
      </c>
      <c r="E536" s="49">
        <f>_xll.qlInterestRateIndexValueDate(IndexON,D536)</f>
        <v>43427</v>
      </c>
      <c r="F536" s="52">
        <f>IFERROR(_xll.qlIndexFixing(IndexON,D536,TRUE,_xll.ohTrigger(RecalcTrigger,TriggerON)),NA())</f>
        <v>7.6413878919368017E-3</v>
      </c>
      <c r="H536" s="49">
        <f>_xll.qlCalendarAdvance(IborCalendar,$H535,B536,"f",FALSE)</f>
        <v>43424</v>
      </c>
      <c r="I536" s="49">
        <f>_xll.qlInterestRateIndexValueDate(Index1M,$H536)</f>
        <v>43427</v>
      </c>
      <c r="J536" s="52">
        <f>IFERROR(_xll.qlIndexFixing(Index1M,$H536,TRUE,_xll.ohTrigger(RecalcTrigger,Trigger1M)),NA())</f>
        <v>9.5717688007130302E-3</v>
      </c>
      <c r="K536" s="52">
        <f>IFERROR(_xll.qlIndexFixing(ONIndex1M,I536,TRUE,_xll.ohTrigger(RecalcTrigger,Trigger1M)),NA())</f>
        <v>9.5154635826233402E-3</v>
      </c>
      <c r="L536" s="52">
        <f>IFERROR(_xll.qlIndexFixing(Index3M,H536,TRUE,_xll.ohTrigger(RecalcTrigger,Trigger3M)),NA())</f>
        <v>1.107246281774768E-2</v>
      </c>
      <c r="M536" s="52">
        <f>IFERROR(_xll.qlIndexFixing(ONIndex3M,I536,TRUE,_xll.ohTrigger(RecalcTrigger,Trigger3M)),NA())</f>
        <v>1.1002809794735668E-2</v>
      </c>
      <c r="N536" s="52">
        <f>IFERROR(_xll.qlIndexFixing(Index6M,$H536,TRUE,_xll.ohTrigger(RecalcTrigger,Trigger6M)),NA())</f>
        <v>1.2777874925779044E-2</v>
      </c>
      <c r="O536" s="52">
        <f>IFERROR(_xll.qlIndexFixing(ONIndex6M,I536,TRUE,_xll.ohTrigger(RecalcTrigger,Trigger6M)),NA())</f>
        <v>1.2671806639703576E-2</v>
      </c>
      <c r="P536" s="52">
        <f>IFERROR(_xll.qlIndexFixing(Index1Y,$H536,TRUE,_xll.ohTrigger(RecalcTrigger,Trigger1Y)),NA())</f>
        <v>1.4777234599447886E-2</v>
      </c>
      <c r="Q536" s="52">
        <f>IFERROR(_xll.qlIndexFixing(ONIndex1Y,I536,TRUE,_xll.ohTrigger(RecalcTrigger,Trigger1Y)),NA())</f>
        <v>1.5741415636556511E-2</v>
      </c>
    </row>
    <row r="537" spans="2:17" x14ac:dyDescent="0.2">
      <c r="B537" s="46" t="s">
        <v>51</v>
      </c>
      <c r="D537" s="49">
        <f>_xll.qlCalendarAdvance(LocalCalendar,$D536,B537,"f",FALSE)</f>
        <v>43434</v>
      </c>
      <c r="E537" s="49">
        <f>_xll.qlInterestRateIndexValueDate(IndexON,D537)</f>
        <v>43434</v>
      </c>
      <c r="F537" s="52">
        <f>IFERROR(_xll.qlIndexFixing(IndexON,D537,TRUE,_xll.ohTrigger(RecalcTrigger,TriggerON)),NA())</f>
        <v>7.6656956875531534E-3</v>
      </c>
      <c r="H537" s="49">
        <f>_xll.qlCalendarAdvance(IborCalendar,$H536,B537,"f",FALSE)</f>
        <v>43431</v>
      </c>
      <c r="I537" s="49">
        <f>_xll.qlInterestRateIndexValueDate(Index1M,$H537)</f>
        <v>43433</v>
      </c>
      <c r="J537" s="52">
        <f>IFERROR(_xll.qlIndexFixing(Index1M,$H537,TRUE,_xll.ohTrigger(RecalcTrigger,Trigger1M)),NA())</f>
        <v>9.5964718416199912E-3</v>
      </c>
      <c r="K537" s="52">
        <f>IFERROR(_xll.qlIndexFixing(ONIndex1M,I537,TRUE,_xll.ohTrigger(RecalcTrigger,Trigger1M)),NA())</f>
        <v>9.533998404753774E-3</v>
      </c>
      <c r="L537" s="52">
        <f>IFERROR(_xll.qlIndexFixing(Index3M,H537,TRUE,_xll.ohTrigger(RecalcTrigger,Trigger3M)),NA())</f>
        <v>1.1078373563707484E-2</v>
      </c>
      <c r="M537" s="52">
        <f>IFERROR(_xll.qlIndexFixing(ONIndex3M,I537,TRUE,_xll.ohTrigger(RecalcTrigger,Trigger3M)),NA())</f>
        <v>1.1005629322680122E-2</v>
      </c>
      <c r="N537" s="52">
        <f>IFERROR(_xll.qlIndexFixing(Index6M,$H537,TRUE,_xll.ohTrigger(RecalcTrigger,Trigger6M)),NA())</f>
        <v>1.2786787923442282E-2</v>
      </c>
      <c r="O537" s="52">
        <f>IFERROR(_xll.qlIndexFixing(ONIndex6M,I537,TRUE,_xll.ohTrigger(RecalcTrigger,Trigger6M)),NA())</f>
        <v>1.2668494692480436E-2</v>
      </c>
      <c r="P537" s="52">
        <f>IFERROR(_xll.qlIndexFixing(Index1Y,$H537,TRUE,_xll.ohTrigger(RecalcTrigger,Trigger1Y)),NA())</f>
        <v>1.4781704448817401E-2</v>
      </c>
      <c r="Q537" s="52">
        <f>IFERROR(_xll.qlIndexFixing(ONIndex1Y,I537,TRUE,_xll.ohTrigger(RecalcTrigger,Trigger1Y)),NA())</f>
        <v>1.5591706440183373E-2</v>
      </c>
    </row>
    <row r="538" spans="2:17" x14ac:dyDescent="0.2">
      <c r="B538" s="46" t="s">
        <v>51</v>
      </c>
      <c r="D538" s="49">
        <f>_xll.qlCalendarAdvance(LocalCalendar,$D537,B538,"f",FALSE)</f>
        <v>43441</v>
      </c>
      <c r="E538" s="49">
        <f>_xll.qlInterestRateIndexValueDate(IndexON,D538)</f>
        <v>43441</v>
      </c>
      <c r="F538" s="52">
        <f>IFERROR(_xll.qlIndexFixing(IndexON,D538,TRUE,_xll.ohTrigger(RecalcTrigger,TriggerON)),NA())</f>
        <v>7.6897860000180174E-3</v>
      </c>
      <c r="H538" s="49">
        <f>_xll.qlCalendarAdvance(IborCalendar,$H537,B538,"f",FALSE)</f>
        <v>43438</v>
      </c>
      <c r="I538" s="49">
        <f>_xll.qlInterestRateIndexValueDate(Index1M,$H538)</f>
        <v>43440</v>
      </c>
      <c r="J538" s="52">
        <f>IFERROR(_xll.qlIndexFixing(Index1M,$H538,TRUE,_xll.ohTrigger(RecalcTrigger,Trigger1M)),NA())</f>
        <v>9.6229980974044116E-3</v>
      </c>
      <c r="K538" s="52">
        <f>IFERROR(_xll.qlIndexFixing(ONIndex1M,I538,TRUE,_xll.ohTrigger(RecalcTrigger,Trigger1M)),NA())</f>
        <v>9.5603564923063544E-3</v>
      </c>
      <c r="L538" s="52">
        <f>IFERROR(_xll.qlIndexFixing(Index3M,H538,TRUE,_xll.ohTrigger(RecalcTrigger,Trigger3M)),NA())</f>
        <v>1.1088695409789295E-2</v>
      </c>
      <c r="M538" s="52">
        <f>IFERROR(_xll.qlIndexFixing(ONIndex3M,I538,TRUE,_xll.ohTrigger(RecalcTrigger,Trigger3M)),NA())</f>
        <v>1.1010884347975036E-2</v>
      </c>
      <c r="N538" s="52">
        <f>IFERROR(_xll.qlIndexFixing(Index6M,$H538,TRUE,_xll.ohTrigger(RecalcTrigger,Trigger6M)),NA())</f>
        <v>1.2799670240901697E-2</v>
      </c>
      <c r="O538" s="52">
        <f>IFERROR(_xll.qlIndexFixing(ONIndex6M,I538,TRUE,_xll.ohTrigger(RecalcTrigger,Trigger6M)),NA())</f>
        <v>1.2665454008535804E-2</v>
      </c>
      <c r="P538" s="52">
        <f>IFERROR(_xll.qlIndexFixing(Index1Y,$H538,TRUE,_xll.ohTrigger(RecalcTrigger,Trigger1Y)),NA())</f>
        <v>1.4805647839884696E-2</v>
      </c>
      <c r="Q538" s="52">
        <f>IFERROR(_xll.qlIndexFixing(ONIndex1Y,I538,TRUE,_xll.ohTrigger(RecalcTrigger,Trigger1Y)),NA())</f>
        <v>1.5392060358676574E-2</v>
      </c>
    </row>
    <row r="539" spans="2:17" x14ac:dyDescent="0.2">
      <c r="B539" s="46" t="s">
        <v>51</v>
      </c>
      <c r="D539" s="49">
        <f>_xll.qlCalendarAdvance(LocalCalendar,$D538,B539,"f",FALSE)</f>
        <v>43448</v>
      </c>
      <c r="E539" s="49">
        <f>_xll.qlInterestRateIndexValueDate(IndexON,D539)</f>
        <v>43448</v>
      </c>
      <c r="F539" s="52">
        <f>IFERROR(_xll.qlIndexFixing(IndexON,D539,TRUE,_xll.ohTrigger(RecalcTrigger,TriggerON)),NA())</f>
        <v>7.7136588291715213E-3</v>
      </c>
      <c r="H539" s="49">
        <f>_xll.qlCalendarAdvance(IborCalendar,$H538,B539,"f",FALSE)</f>
        <v>43445</v>
      </c>
      <c r="I539" s="49">
        <f>_xll.qlInterestRateIndexValueDate(Index1M,$H539)</f>
        <v>43447</v>
      </c>
      <c r="J539" s="52">
        <f>IFERROR(_xll.qlIndexFixing(Index1M,$H539,TRUE,_xll.ohTrigger(RecalcTrigger,Trigger1M)),NA())</f>
        <v>9.6495905106883106E-3</v>
      </c>
      <c r="K539" s="52">
        <f>IFERROR(_xll.qlIndexFixing(ONIndex1M,I539,TRUE,_xll.ohTrigger(RecalcTrigger,Trigger1M)),NA())</f>
        <v>9.5867806220706342E-3</v>
      </c>
      <c r="L539" s="52">
        <f>IFERROR(_xll.qlIndexFixing(Index3M,H539,TRUE,_xll.ohTrigger(RecalcTrigger,Trigger3M)),NA())</f>
        <v>1.1101088910113077E-2</v>
      </c>
      <c r="M539" s="52">
        <f>IFERROR(_xll.qlIndexFixing(ONIndex3M,I539,TRUE,_xll.ohTrigger(RecalcTrigger,Trigger3M)),NA())</f>
        <v>1.1017105043293896E-2</v>
      </c>
      <c r="N539" s="52">
        <f>IFERROR(_xll.qlIndexFixing(Index6M,$H539,TRUE,_xll.ohTrigger(RecalcTrigger,Trigger6M)),NA())</f>
        <v>1.2812325869347569E-2</v>
      </c>
      <c r="O539" s="52">
        <f>IFERROR(_xll.qlIndexFixing(ONIndex6M,I539,TRUE,_xll.ohTrigger(RecalcTrigger,Trigger6M)),NA())</f>
        <v>1.2663534426442524E-2</v>
      </c>
      <c r="P539" s="52">
        <f>IFERROR(_xll.qlIndexFixing(Index1Y,$H539,TRUE,_xll.ohTrigger(RecalcTrigger,Trigger1Y)),NA())</f>
        <v>1.4835060770817178E-2</v>
      </c>
      <c r="Q539" s="52">
        <f>IFERROR(_xll.qlIndexFixing(ONIndex1Y,I539,TRUE,_xll.ohTrigger(RecalcTrigger,Trigger1Y)),NA())</f>
        <v>1.5202779525109733E-2</v>
      </c>
    </row>
    <row r="540" spans="2:17" x14ac:dyDescent="0.2">
      <c r="B540" s="46" t="s">
        <v>51</v>
      </c>
      <c r="D540" s="49">
        <f>_xll.qlCalendarAdvance(LocalCalendar,$D539,B540,"f",FALSE)</f>
        <v>43455</v>
      </c>
      <c r="E540" s="49">
        <f>_xll.qlInterestRateIndexValueDate(IndexON,D540)</f>
        <v>43455</v>
      </c>
      <c r="F540" s="52">
        <f>IFERROR(_xll.qlIndexFixing(IndexON,D540,TRUE,_xll.ohTrigger(RecalcTrigger,TriggerON)),NA())</f>
        <v>7.7373141748537932E-3</v>
      </c>
      <c r="H540" s="49">
        <f>_xll.qlCalendarAdvance(IborCalendar,$H539,B540,"f",FALSE)</f>
        <v>43452</v>
      </c>
      <c r="I540" s="49">
        <f>_xll.qlInterestRateIndexValueDate(Index1M,$H540)</f>
        <v>43454</v>
      </c>
      <c r="J540" s="52">
        <f>IFERROR(_xll.qlIndexFixing(Index1M,$H540,TRUE,_xll.ohTrigger(RecalcTrigger,Trigger1M)),NA())</f>
        <v>9.6782895070008316E-3</v>
      </c>
      <c r="K540" s="52">
        <f>IFERROR(_xll.qlIndexFixing(ONIndex1M,I540,TRUE,_xll.ohTrigger(RecalcTrigger,Trigger1M)),NA())</f>
        <v>9.6132707937268691E-3</v>
      </c>
      <c r="L540" s="52">
        <f>IFERROR(_xll.qlIndexFixing(Index3M,H540,TRUE,_xll.ohTrigger(RecalcTrigger,Trigger3M)),NA())</f>
        <v>1.1114450772201856E-2</v>
      </c>
      <c r="M540" s="52">
        <f>IFERROR(_xll.qlIndexFixing(ONIndex3M,I540,TRUE,_xll.ohTrigger(RecalcTrigger,Trigger3M)),NA())</f>
        <v>1.1024291408716635E-2</v>
      </c>
      <c r="N540" s="52">
        <f>IFERROR(_xll.qlIndexFixing(Index6M,$H540,TRUE,_xll.ohTrigger(RecalcTrigger,Trigger6M)),NA())</f>
        <v>1.2826109909671224E-2</v>
      </c>
      <c r="O540" s="52">
        <f>IFERROR(_xll.qlIndexFixing(ONIndex6M,I540,TRUE,_xll.ohTrigger(RecalcTrigger,Trigger6M)),NA())</f>
        <v>1.2662735946280534E-2</v>
      </c>
      <c r="P540" s="52">
        <f>IFERROR(_xll.qlIndexFixing(Index1Y,$H540,TRUE,_xll.ohTrigger(RecalcTrigger,Trigger1Y)),NA())</f>
        <v>1.4869685603037195E-2</v>
      </c>
      <c r="Q540" s="52">
        <f>IFERROR(_xll.qlIndexFixing(ONIndex1Y,I540,TRUE,_xll.ohTrigger(RecalcTrigger,Trigger1Y)),NA())</f>
        <v>1.5023863923415703E-2</v>
      </c>
    </row>
    <row r="541" spans="2:17" x14ac:dyDescent="0.2">
      <c r="B541" s="46" t="s">
        <v>51</v>
      </c>
      <c r="D541" s="49">
        <f>_xll.qlCalendarAdvance(LocalCalendar,$D540,B541,"f",FALSE)</f>
        <v>43462</v>
      </c>
      <c r="E541" s="49">
        <f>_xll.qlInterestRateIndexValueDate(IndexON,D541)</f>
        <v>43462</v>
      </c>
      <c r="F541" s="52">
        <f>IFERROR(_xll.qlIndexFixing(IndexON,D541,TRUE,_xll.ohTrigger(RecalcTrigger,TriggerON)),NA())</f>
        <v>7.760752036984897E-3</v>
      </c>
      <c r="H541" s="49">
        <f>_xll.qlCalendarAdvance(IborCalendar,$H540,B541,"f",FALSE)</f>
        <v>43461</v>
      </c>
      <c r="I541" s="49">
        <f>_xll.qlInterestRateIndexValueDate(Index1M,$H541)</f>
        <v>43465</v>
      </c>
      <c r="J541" s="52">
        <f>IFERROR(_xll.qlIndexFixing(Index1M,$H541,TRUE,_xll.ohTrigger(RecalcTrigger,Trigger1M)),NA())</f>
        <v>9.7162263624553467E-3</v>
      </c>
      <c r="K541" s="52">
        <f>IFERROR(_xll.qlIndexFixing(ONIndex1M,I541,TRUE,_xll.ohTrigger(RecalcTrigger,Trigger1M)),NA())</f>
        <v>9.6570634248482889E-3</v>
      </c>
      <c r="L541" s="52">
        <f>IFERROR(_xll.qlIndexFixing(Index3M,H541,TRUE,_xll.ohTrigger(RecalcTrigger,Trigger3M)),NA())</f>
        <v>1.1134581762768886E-2</v>
      </c>
      <c r="M541" s="52">
        <f>IFERROR(_xll.qlIndexFixing(ONIndex3M,I541,TRUE,_xll.ohTrigger(RecalcTrigger,Trigger3M)),NA())</f>
        <v>1.1038365659801208E-2</v>
      </c>
      <c r="N541" s="52">
        <f>IFERROR(_xll.qlIndexFixing(Index6M,$H541,TRUE,_xll.ohTrigger(RecalcTrigger,Trigger6M)),NA())</f>
        <v>1.2844896605668406E-2</v>
      </c>
      <c r="O541" s="52">
        <f>IFERROR(_xll.qlIndexFixing(ONIndex6M,I541,TRUE,_xll.ohTrigger(RecalcTrigger,Trigger6M)),NA())</f>
        <v>1.2664083578726171E-2</v>
      </c>
      <c r="P541" s="52">
        <f>IFERROR(_xll.qlIndexFixing(Index1Y,$H541,TRUE,_xll.ohTrigger(RecalcTrigger,Trigger1Y)),NA())</f>
        <v>1.4934006665991503E-2</v>
      </c>
      <c r="Q541" s="52">
        <f>IFERROR(_xll.qlIndexFixing(ONIndex1Y,I541,TRUE,_xll.ohTrigger(RecalcTrigger,Trigger1Y)),NA())</f>
        <v>1.475276189315089E-2</v>
      </c>
    </row>
    <row r="542" spans="2:17" x14ac:dyDescent="0.2">
      <c r="B542" s="46" t="s">
        <v>51</v>
      </c>
      <c r="D542" s="49">
        <f>_xll.qlCalendarAdvance(LocalCalendar,$D541,B542,"f",FALSE)</f>
        <v>43469</v>
      </c>
      <c r="E542" s="49">
        <f>_xll.qlInterestRateIndexValueDate(IndexON,D542)</f>
        <v>43469</v>
      </c>
      <c r="F542" s="52">
        <f>IFERROR(_xll.qlIndexFixing(IndexON,D542,TRUE,_xll.ohTrigger(RecalcTrigger,TriggerON)),NA())</f>
        <v>7.7839724154316059E-3</v>
      </c>
      <c r="H542" s="49">
        <f>_xll.qlCalendarAdvance(IborCalendar,$H541,B542,"f",FALSE)</f>
        <v>43468</v>
      </c>
      <c r="I542" s="49">
        <f>_xll.qlInterestRateIndexValueDate(Index1M,$H542)</f>
        <v>43472</v>
      </c>
      <c r="J542" s="52">
        <f>IFERROR(_xll.qlIndexFixing(Index1M,$H542,TRUE,_xll.ohTrigger(RecalcTrigger,Trigger1M)),NA())</f>
        <v>9.7430496060248572E-3</v>
      </c>
      <c r="K542" s="52">
        <f>IFERROR(_xll.qlIndexFixing(ONIndex1M,I542,TRUE,_xll.ohTrigger(RecalcTrigger,Trigger1M)),NA())</f>
        <v>9.6816916328013036E-3</v>
      </c>
      <c r="L542" s="52">
        <f>IFERROR(_xll.qlIndexFixing(Index3M,H542,TRUE,_xll.ohTrigger(RecalcTrigger,Trigger3M)),NA())</f>
        <v>1.1154747506171842E-2</v>
      </c>
      <c r="M542" s="52">
        <f>IFERROR(_xll.qlIndexFixing(ONIndex3M,I542,TRUE,_xll.ohTrigger(RecalcTrigger,Trigger3M)),NA())</f>
        <v>1.10472048341137E-2</v>
      </c>
      <c r="N542" s="52">
        <f>IFERROR(_xll.qlIndexFixing(Index6M,$H542,TRUE,_xll.ohTrigger(RecalcTrigger,Trigger6M)),NA())</f>
        <v>1.286673623716764E-2</v>
      </c>
      <c r="O542" s="52">
        <f>IFERROR(_xll.qlIndexFixing(ONIndex6M,I542,TRUE,_xll.ohTrigger(RecalcTrigger,Trigger6M)),NA())</f>
        <v>1.2665830628151298E-2</v>
      </c>
      <c r="P542" s="52">
        <f>IFERROR(_xll.qlIndexFixing(Index1Y,$H542,TRUE,_xll.ohTrigger(RecalcTrigger,Trigger1Y)),NA())</f>
        <v>1.49808507990053E-2</v>
      </c>
      <c r="Q542" s="52">
        <f>IFERROR(_xll.qlIndexFixing(ONIndex1Y,I542,TRUE,_xll.ohTrigger(RecalcTrigger,Trigger1Y)),NA())</f>
        <v>1.461139057913563E-2</v>
      </c>
    </row>
    <row r="543" spans="2:17" x14ac:dyDescent="0.2">
      <c r="B543" s="46" t="s">
        <v>51</v>
      </c>
      <c r="D543" s="49">
        <f>_xll.qlCalendarAdvance(LocalCalendar,$D542,B543,"f",FALSE)</f>
        <v>43476</v>
      </c>
      <c r="E543" s="49">
        <f>_xll.qlInterestRateIndexValueDate(IndexON,D543)</f>
        <v>43476</v>
      </c>
      <c r="F543" s="52">
        <f>IFERROR(_xll.qlIndexFixing(IndexON,D543,TRUE,_xll.ohTrigger(RecalcTrigger,TriggerON)),NA())</f>
        <v>7.8069753100606931E-3</v>
      </c>
      <c r="H543" s="49">
        <f>_xll.qlCalendarAdvance(IborCalendar,$H542,B543,"f",FALSE)</f>
        <v>43475</v>
      </c>
      <c r="I543" s="49">
        <f>_xll.qlInterestRateIndexValueDate(Index1M,$H543)</f>
        <v>43479</v>
      </c>
      <c r="J543" s="52">
        <f>IFERROR(_xll.qlIndexFixing(Index1M,$H543,TRUE,_xll.ohTrigger(RecalcTrigger,Trigger1M)),NA())</f>
        <v>9.7699390054209918E-3</v>
      </c>
      <c r="K543" s="52">
        <f>IFERROR(_xll.qlIndexFixing(ONIndex1M,I543,TRUE,_xll.ohTrigger(RecalcTrigger,Trigger1M)),NA())</f>
        <v>9.7084176691453195E-3</v>
      </c>
      <c r="L543" s="52">
        <f>IFERROR(_xll.qlIndexFixing(Index3M,H543,TRUE,_xll.ohTrigger(RecalcTrigger,Trigger3M)),NA())</f>
        <v>1.1171637582519482E-2</v>
      </c>
      <c r="M543" s="52">
        <f>IFERROR(_xll.qlIndexFixing(ONIndex3M,I543,TRUE,_xll.ohTrigger(RecalcTrigger,Trigger3M)),NA())</f>
        <v>1.1057840021884147E-2</v>
      </c>
      <c r="N543" s="52">
        <f>IFERROR(_xll.qlIndexFixing(Index6M,$H543,TRUE,_xll.ohTrigger(RecalcTrigger,Trigger6M)),NA())</f>
        <v>1.2884550524662893E-2</v>
      </c>
      <c r="O543" s="52">
        <f>IFERROR(_xll.qlIndexFixing(ONIndex6M,I543,TRUE,_xll.ohTrigger(RecalcTrigger,Trigger6M)),NA())</f>
        <v>1.2669036083252649E-2</v>
      </c>
      <c r="P543" s="52">
        <f>IFERROR(_xll.qlIndexFixing(Index1Y,$H543,TRUE,_xll.ohTrigger(RecalcTrigger,Trigger1Y)),NA())</f>
        <v>1.5031987001222595E-2</v>
      </c>
      <c r="Q543" s="52">
        <f>IFERROR(_xll.qlIndexFixing(ONIndex1Y,I543,TRUE,_xll.ohTrigger(RecalcTrigger,Trigger1Y)),NA())</f>
        <v>1.4469493542135226E-2</v>
      </c>
    </row>
    <row r="544" spans="2:17" x14ac:dyDescent="0.2">
      <c r="B544" s="46" t="s">
        <v>51</v>
      </c>
      <c r="D544" s="49">
        <f>_xll.qlCalendarAdvance(LocalCalendar,$D543,B544,"f",FALSE)</f>
        <v>43483</v>
      </c>
      <c r="E544" s="49">
        <f>_xll.qlInterestRateIndexValueDate(IndexON,D544)</f>
        <v>43483</v>
      </c>
      <c r="F544" s="52">
        <f>IFERROR(_xll.qlIndexFixing(IndexON,D544,TRUE,_xll.ohTrigger(RecalcTrigger,TriggerON)),NA())</f>
        <v>7.8314638134058256E-3</v>
      </c>
      <c r="H544" s="49">
        <f>_xll.qlCalendarAdvance(IborCalendar,$H543,B544,"f",FALSE)</f>
        <v>43482</v>
      </c>
      <c r="I544" s="49">
        <f>_xll.qlInterestRateIndexValueDate(Index1M,$H544)</f>
        <v>43487</v>
      </c>
      <c r="J544" s="52">
        <f>IFERROR(_xll.qlIndexFixing(Index1M,$H544,TRUE,_xll.ohTrigger(RecalcTrigger,Trigger1M)),NA())</f>
        <v>9.8007507553079815E-3</v>
      </c>
      <c r="K544" s="52">
        <f>IFERROR(_xll.qlIndexFixing(ONIndex1M,I544,TRUE,_xll.ohTrigger(RecalcTrigger,Trigger1M)),NA())</f>
        <v>9.7390425786336721E-3</v>
      </c>
      <c r="L544" s="52">
        <f>IFERROR(_xll.qlIndexFixing(Index3M,H544,TRUE,_xll.ohTrigger(RecalcTrigger,Trigger3M)),NA())</f>
        <v>1.1192126376866765E-2</v>
      </c>
      <c r="M544" s="52">
        <f>IFERROR(_xll.qlIndexFixing(ONIndex3M,I544,TRUE,_xll.ohTrigger(RecalcTrigger,Trigger3M)),NA())</f>
        <v>1.1071176975905317E-2</v>
      </c>
      <c r="N544" s="52">
        <f>IFERROR(_xll.qlIndexFixing(Index6M,$H544,TRUE,_xll.ohTrigger(RecalcTrigger,Trigger6M)),NA())</f>
        <v>1.2904310506636207E-2</v>
      </c>
      <c r="O544" s="52">
        <f>IFERROR(_xll.qlIndexFixing(ONIndex6M,I544,TRUE,_xll.ohTrigger(RecalcTrigger,Trigger6M)),NA())</f>
        <v>1.2674072238345602E-2</v>
      </c>
      <c r="P544" s="52">
        <f>IFERROR(_xll.qlIndexFixing(Index1Y,$H544,TRUE,_xll.ohTrigger(RecalcTrigger,Trigger1Y)),NA())</f>
        <v>1.5095353624429066E-2</v>
      </c>
      <c r="Q544" s="52">
        <f>IFERROR(_xll.qlIndexFixing(ONIndex1Y,I544,TRUE,_xll.ohTrigger(RecalcTrigger,Trigger1Y)),NA())</f>
        <v>1.4320017542077679E-2</v>
      </c>
    </row>
    <row r="545" spans="2:17" x14ac:dyDescent="0.2">
      <c r="B545" s="46" t="s">
        <v>51</v>
      </c>
      <c r="D545" s="49">
        <f>_xll.qlCalendarAdvance(LocalCalendar,$D544,B545,"f",FALSE)</f>
        <v>43490</v>
      </c>
      <c r="E545" s="49">
        <f>_xll.qlInterestRateIndexValueDate(IndexON,D545)</f>
        <v>43490</v>
      </c>
      <c r="F545" s="52">
        <f>IFERROR(_xll.qlIndexFixing(IndexON,D545,TRUE,_xll.ohTrigger(RecalcTrigger,TriggerON)),NA())</f>
        <v>7.8523286473330955E-3</v>
      </c>
      <c r="H545" s="49">
        <f>_xll.qlCalendarAdvance(IborCalendar,$H544,B545,"f",FALSE)</f>
        <v>43489</v>
      </c>
      <c r="I545" s="49">
        <f>_xll.qlInterestRateIndexValueDate(Index1M,$H545)</f>
        <v>43493</v>
      </c>
      <c r="J545" s="52">
        <f>IFERROR(_xll.qlIndexFixing(Index1M,$H545,TRUE,_xll.ohTrigger(RecalcTrigger,Trigger1M)),NA())</f>
        <v>9.8239162735239225E-3</v>
      </c>
      <c r="K545" s="52">
        <f>IFERROR(_xll.qlIndexFixing(ONIndex1M,I545,TRUE,_xll.ohTrigger(RecalcTrigger,Trigger1M)),NA())</f>
        <v>9.7620678683085771E-3</v>
      </c>
      <c r="L545" s="52">
        <f>IFERROR(_xll.qlIndexFixing(Index3M,H545,TRUE,_xll.ohTrigger(RecalcTrigger,Trigger3M)),NA())</f>
        <v>1.1208323078821778E-2</v>
      </c>
      <c r="M545" s="52">
        <f>IFERROR(_xll.qlIndexFixing(ONIndex3M,I545,TRUE,_xll.ohTrigger(RecalcTrigger,Trigger3M)),NA())</f>
        <v>1.108200740901566E-2</v>
      </c>
      <c r="N545" s="52">
        <f>IFERROR(_xll.qlIndexFixing(Index6M,$H545,TRUE,_xll.ohTrigger(RecalcTrigger,Trigger6M)),NA())</f>
        <v>1.2923555812478798E-2</v>
      </c>
      <c r="O545" s="52">
        <f>IFERROR(_xll.qlIndexFixing(ONIndex6M,I545,TRUE,_xll.ohTrigger(RecalcTrigger,Trigger6M)),NA())</f>
        <v>1.2678810299169285E-2</v>
      </c>
      <c r="P545" s="52">
        <f>IFERROR(_xll.qlIndexFixing(Index1Y,$H545,TRUE,_xll.ohTrigger(RecalcTrigger,Trigger1Y)),NA())</f>
        <v>1.5146105529935963E-2</v>
      </c>
      <c r="Q545" s="52">
        <f>IFERROR(_xll.qlIndexFixing(ONIndex1Y,I545,TRUE,_xll.ohTrigger(RecalcTrigger,Trigger1Y)),NA())</f>
        <v>1.4216794961914303E-2</v>
      </c>
    </row>
    <row r="546" spans="2:17" x14ac:dyDescent="0.2">
      <c r="B546" s="46" t="s">
        <v>51</v>
      </c>
      <c r="D546" s="49">
        <f>_xll.qlCalendarAdvance(LocalCalendar,$D545,B546,"f",FALSE)</f>
        <v>43497</v>
      </c>
      <c r="E546" s="49">
        <f>_xll.qlInterestRateIndexValueDate(IndexON,D546)</f>
        <v>43497</v>
      </c>
      <c r="F546" s="52">
        <f>IFERROR(_xll.qlIndexFixing(IndexON,D546,TRUE,_xll.ohTrigger(RecalcTrigger,TriggerON)),NA())</f>
        <v>7.8746790897632479E-3</v>
      </c>
      <c r="H546" s="49">
        <f>_xll.qlCalendarAdvance(IborCalendar,$H545,B546,"f",FALSE)</f>
        <v>43496</v>
      </c>
      <c r="I546" s="49">
        <f>_xll.qlInterestRateIndexValueDate(Index1M,$H546)</f>
        <v>43500</v>
      </c>
      <c r="J546" s="52">
        <f>IFERROR(_xll.qlIndexFixing(Index1M,$H546,TRUE,_xll.ohTrigger(RecalcTrigger,Trigger1M)),NA())</f>
        <v>9.8447803423213597E-3</v>
      </c>
      <c r="K546" s="52">
        <f>IFERROR(_xll.qlIndexFixing(ONIndex1M,I546,TRUE,_xll.ohTrigger(RecalcTrigger,Trigger1M)),NA())</f>
        <v>9.7889920311278189E-3</v>
      </c>
      <c r="L546" s="52">
        <f>IFERROR(_xll.qlIndexFixing(Index3M,H546,TRUE,_xll.ohTrigger(RecalcTrigger,Trigger3M)),NA())</f>
        <v>1.1229895221748077E-2</v>
      </c>
      <c r="M546" s="52">
        <f>IFERROR(_xll.qlIndexFixing(ONIndex3M,I546,TRUE,_xll.ohTrigger(RecalcTrigger,Trigger3M)),NA())</f>
        <v>1.1095539608536598E-2</v>
      </c>
      <c r="N546" s="52">
        <f>IFERROR(_xll.qlIndexFixing(Index6M,$H546,TRUE,_xll.ohTrigger(RecalcTrigger,Trigger6M)),NA())</f>
        <v>1.2944693337756594E-2</v>
      </c>
      <c r="O546" s="52">
        <f>IFERROR(_xll.qlIndexFixing(ONIndex6M,I546,TRUE,_xll.ohTrigger(RecalcTrigger,Trigger6M)),NA())</f>
        <v>1.2685379060144442E-2</v>
      </c>
      <c r="P546" s="52">
        <f>IFERROR(_xll.qlIndexFixing(Index1Y,$H546,TRUE,_xll.ohTrigger(RecalcTrigger,Trigger1Y)),NA())</f>
        <v>1.5208572789754505E-2</v>
      </c>
      <c r="Q546" s="52">
        <f>IFERROR(_xll.qlIndexFixing(ONIndex1Y,I546,TRUE,_xll.ohTrigger(RecalcTrigger,Trigger1Y)),NA())</f>
        <v>1.4105993396791305E-2</v>
      </c>
    </row>
    <row r="547" spans="2:17" x14ac:dyDescent="0.2">
      <c r="B547" s="46" t="s">
        <v>51</v>
      </c>
      <c r="D547" s="49">
        <f>_xll.qlCalendarAdvance(LocalCalendar,$D546,B547,"f",FALSE)</f>
        <v>43504</v>
      </c>
      <c r="E547" s="49">
        <f>_xll.qlInterestRateIndexValueDate(IndexON,D547)</f>
        <v>43504</v>
      </c>
      <c r="F547" s="52">
        <f>IFERROR(_xll.qlIndexFixing(IndexON,D547,TRUE,_xll.ohTrigger(RecalcTrigger,TriggerON)),NA())</f>
        <v>7.8968120478428716E-3</v>
      </c>
      <c r="H547" s="49">
        <f>_xll.qlCalendarAdvance(IborCalendar,$H546,B547,"f",FALSE)</f>
        <v>43503</v>
      </c>
      <c r="I547" s="49">
        <f>_xll.qlInterestRateIndexValueDate(Index1M,$H547)</f>
        <v>43507</v>
      </c>
      <c r="J547" s="52">
        <f>IFERROR(_xll.qlIndexFixing(Index1M,$H547,TRUE,_xll.ohTrigger(RecalcTrigger,Trigger1M)),NA())</f>
        <v>9.8719179642395693E-3</v>
      </c>
      <c r="K547" s="52">
        <f>IFERROR(_xll.qlIndexFixing(ONIndex1M,I547,TRUE,_xll.ohTrigger(RecalcTrigger,Trigger1M)),NA())</f>
        <v>9.8159822361587601E-3</v>
      </c>
      <c r="L547" s="52">
        <f>IFERROR(_xll.qlIndexFixing(Index3M,H547,TRUE,_xll.ohTrigger(RecalcTrigger,Trigger3M)),NA())</f>
        <v>1.1248882457330741E-2</v>
      </c>
      <c r="M547" s="52">
        <f>IFERROR(_xll.qlIndexFixing(ONIndex3M,I547,TRUE,_xll.ohTrigger(RecalcTrigger,Trigger3M)),NA())</f>
        <v>1.1110037478800905E-2</v>
      </c>
      <c r="N547" s="52">
        <f>IFERROR(_xll.qlIndexFixing(Index6M,$H547,TRUE,_xll.ohTrigger(RecalcTrigger,Trigger6M)),NA())</f>
        <v>1.296685241512522E-2</v>
      </c>
      <c r="O547" s="52">
        <f>IFERROR(_xll.qlIndexFixing(ONIndex6M,I547,TRUE,_xll.ohTrigger(RecalcTrigger,Trigger6M)),NA())</f>
        <v>1.269306892321076E-2</v>
      </c>
      <c r="P547" s="52">
        <f>IFERROR(_xll.qlIndexFixing(Index1Y,$H547,TRUE,_xll.ohTrigger(RecalcTrigger,Trigger1Y)),NA())</f>
        <v>1.5274301965969437E-2</v>
      </c>
      <c r="Q547" s="52">
        <f>IFERROR(_xll.qlIndexFixing(ONIndex1Y,I547,TRUE,_xll.ohTrigger(RecalcTrigger,Trigger1Y)),NA())</f>
        <v>1.4005556968657018E-2</v>
      </c>
    </row>
    <row r="548" spans="2:17" x14ac:dyDescent="0.2">
      <c r="B548" s="46" t="s">
        <v>51</v>
      </c>
      <c r="D548" s="49">
        <f>_xll.qlCalendarAdvance(LocalCalendar,$D547,B548,"f",FALSE)</f>
        <v>43511</v>
      </c>
      <c r="E548" s="49">
        <f>_xll.qlInterestRateIndexValueDate(IndexON,D548)</f>
        <v>43511</v>
      </c>
      <c r="F548" s="52">
        <f>IFERROR(_xll.qlIndexFixing(IndexON,D548,TRUE,_xll.ohTrigger(RecalcTrigger,TriggerON)),NA())</f>
        <v>7.9203704207420067E-3</v>
      </c>
      <c r="H548" s="49">
        <f>_xll.qlCalendarAdvance(IborCalendar,$H547,B548,"f",FALSE)</f>
        <v>43510</v>
      </c>
      <c r="I548" s="49">
        <f>_xll.qlInterestRateIndexValueDate(Index1M,$H548)</f>
        <v>43515</v>
      </c>
      <c r="J548" s="52">
        <f>IFERROR(_xll.qlIndexFixing(Index1M,$H548,TRUE,_xll.ohTrigger(RecalcTrigger,Trigger1M)),NA())</f>
        <v>9.903013384960753E-3</v>
      </c>
      <c r="K548" s="52">
        <f>IFERROR(_xll.qlIndexFixing(ONIndex1M,I548,TRUE,_xll.ohTrigger(RecalcTrigger,Trigger1M)),NA())</f>
        <v>9.8469090527064651E-3</v>
      </c>
      <c r="L548" s="52">
        <f>IFERROR(_xll.qlIndexFixing(Index3M,H548,TRUE,_xll.ohTrigger(RecalcTrigger,Trigger3M)),NA())</f>
        <v>1.1271878917363587E-2</v>
      </c>
      <c r="M548" s="52">
        <f>IFERROR(_xll.qlIndexFixing(ONIndex3M,I548,TRUE,_xll.ohTrigger(RecalcTrigger,Trigger3M)),NA())</f>
        <v>1.1127788927431936E-2</v>
      </c>
      <c r="N548" s="52">
        <f>IFERROR(_xll.qlIndexFixing(Index6M,$H548,TRUE,_xll.ohTrigger(RecalcTrigger,Trigger6M)),NA())</f>
        <v>1.2991112881609338E-2</v>
      </c>
      <c r="O548" s="52">
        <f>IFERROR(_xll.qlIndexFixing(ONIndex6M,I548,TRUE,_xll.ohTrigger(RecalcTrigger,Trigger6M)),NA())</f>
        <v>1.2703230116217767E-2</v>
      </c>
      <c r="P548" s="52">
        <f>IFERROR(_xll.qlIndexFixing(Index1Y,$H548,TRUE,_xll.ohTrigger(RecalcTrigger,Trigger1Y)),NA())</f>
        <v>1.5353084755762046E-2</v>
      </c>
      <c r="Q548" s="52">
        <f>IFERROR(_xll.qlIndexFixing(ONIndex1Y,I548,TRUE,_xll.ohTrigger(RecalcTrigger,Trigger1Y)),NA())</f>
        <v>1.3903464472759808E-2</v>
      </c>
    </row>
    <row r="549" spans="2:17" x14ac:dyDescent="0.2">
      <c r="B549" s="46" t="s">
        <v>51</v>
      </c>
      <c r="D549" s="49">
        <f>_xll.qlCalendarAdvance(LocalCalendar,$D548,B549,"f",FALSE)</f>
        <v>43518</v>
      </c>
      <c r="E549" s="49">
        <f>_xll.qlInterestRateIndexValueDate(IndexON,D549)</f>
        <v>43518</v>
      </c>
      <c r="F549" s="52">
        <f>IFERROR(_xll.qlIndexFixing(IndexON,D549,TRUE,_xll.ohTrigger(RecalcTrigger,TriggerON)),NA())</f>
        <v>7.9404255106041433E-3</v>
      </c>
      <c r="H549" s="49">
        <f>_xll.qlCalendarAdvance(IborCalendar,$H548,B549,"f",FALSE)</f>
        <v>43517</v>
      </c>
      <c r="I549" s="49">
        <f>_xll.qlInterestRateIndexValueDate(Index1M,$H549)</f>
        <v>43521</v>
      </c>
      <c r="J549" s="52">
        <f>IFERROR(_xll.qlIndexFixing(Index1M,$H549,TRUE,_xll.ohTrigger(RecalcTrigger,Trigger1M)),NA())</f>
        <v>9.9263916478320446E-3</v>
      </c>
      <c r="K549" s="52">
        <f>IFERROR(_xll.qlIndexFixing(ONIndex1M,I549,TRUE,_xll.ohTrigger(RecalcTrigger,Trigger1M)),NA())</f>
        <v>9.8701607727758045E-3</v>
      </c>
      <c r="L549" s="52">
        <f>IFERROR(_xll.qlIndexFixing(Index3M,H549,TRUE,_xll.ohTrigger(RecalcTrigger,Trigger3M)),NA())</f>
        <v>1.1295302116310286E-2</v>
      </c>
      <c r="M549" s="52">
        <f>IFERROR(_xll.qlIndexFixing(ONIndex3M,I549,TRUE,_xll.ohTrigger(RecalcTrigger,Trigger3M)),NA())</f>
        <v>1.1141930231959307E-2</v>
      </c>
      <c r="N549" s="52">
        <f>IFERROR(_xll.qlIndexFixing(Index6M,$H549,TRUE,_xll.ohTrigger(RecalcTrigger,Trigger6M)),NA())</f>
        <v>1.3016313819249796E-2</v>
      </c>
      <c r="O549" s="52">
        <f>IFERROR(_xll.qlIndexFixing(ONIndex6M,I549,TRUE,_xll.ohTrigger(RecalcTrigger,Trigger6M)),NA())</f>
        <v>1.2711811955696817E-2</v>
      </c>
      <c r="P549" s="52">
        <f>IFERROR(_xll.qlIndexFixing(Index1Y,$H549,TRUE,_xll.ohTrigger(RecalcTrigger,Trigger1Y)),NA())</f>
        <v>1.5414515621531432E-2</v>
      </c>
      <c r="Q549" s="52">
        <f>IFERROR(_xll.qlIndexFixing(ONIndex1Y,I549,TRUE,_xll.ohTrigger(RecalcTrigger,Trigger1Y)),NA())</f>
        <v>1.3835779489541622E-2</v>
      </c>
    </row>
    <row r="550" spans="2:17" x14ac:dyDescent="0.2">
      <c r="B550" s="46" t="s">
        <v>51</v>
      </c>
      <c r="D550" s="49">
        <f>_xll.qlCalendarAdvance(LocalCalendar,$D549,B550,"f",FALSE)</f>
        <v>43525</v>
      </c>
      <c r="E550" s="49">
        <f>_xll.qlInterestRateIndexValueDate(IndexON,D550)</f>
        <v>43525</v>
      </c>
      <c r="F550" s="52">
        <f>IFERROR(_xll.qlIndexFixing(IndexON,D550,TRUE,_xll.ohTrigger(RecalcTrigger,TriggerON)),NA())</f>
        <v>7.9619060150726284E-3</v>
      </c>
      <c r="H550" s="49">
        <f>_xll.qlCalendarAdvance(IborCalendar,$H549,B550,"f",FALSE)</f>
        <v>43524</v>
      </c>
      <c r="I550" s="49">
        <f>_xll.qlInterestRateIndexValueDate(Index1M,$H550)</f>
        <v>43528</v>
      </c>
      <c r="J550" s="52">
        <f>IFERROR(_xll.qlIndexFixing(Index1M,$H550,TRUE,_xll.ohTrigger(RecalcTrigger,Trigger1M)),NA())</f>
        <v>9.9600172029871755E-3</v>
      </c>
      <c r="K550" s="52">
        <f>IFERROR(_xll.qlIndexFixing(ONIndex1M,I550,TRUE,_xll.ohTrigger(RecalcTrigger,Trigger1M)),NA())</f>
        <v>9.8973491043619077E-3</v>
      </c>
      <c r="L550" s="52">
        <f>IFERROR(_xll.qlIndexFixing(Index3M,H550,TRUE,_xll.ohTrigger(RecalcTrigger,Trigger3M)),NA())</f>
        <v>1.1319041523677997E-2</v>
      </c>
      <c r="M550" s="52">
        <f>IFERROR(_xll.qlIndexFixing(ONIndex3M,I550,TRUE,_xll.ohTrigger(RecalcTrigger,Trigger3M)),NA())</f>
        <v>1.1159325115253083E-2</v>
      </c>
      <c r="N550" s="52">
        <f>IFERROR(_xll.qlIndexFixing(Index6M,$H550,TRUE,_xll.ohTrigger(RecalcTrigger,Trigger6M)),NA())</f>
        <v>1.3043598899292163E-2</v>
      </c>
      <c r="O550" s="52">
        <f>IFERROR(_xll.qlIndexFixing(ONIndex6M,I550,TRUE,_xll.ohTrigger(RecalcTrigger,Trigger6M)),NA())</f>
        <v>1.27228651254363E-2</v>
      </c>
      <c r="P550" s="52">
        <f>IFERROR(_xll.qlIndexFixing(Index1Y,$H550,TRUE,_xll.ohTrigger(RecalcTrigger,Trigger1Y)),NA())</f>
        <v>1.5495096581820954E-2</v>
      </c>
      <c r="Q550" s="52">
        <f>IFERROR(_xll.qlIndexFixing(ONIndex1Y,I550,TRUE,_xll.ohTrigger(RecalcTrigger,Trigger1Y)),NA())</f>
        <v>1.3766438423852279E-2</v>
      </c>
    </row>
    <row r="551" spans="2:17" x14ac:dyDescent="0.2">
      <c r="B551" s="46" t="s">
        <v>51</v>
      </c>
      <c r="D551" s="49">
        <f>_xll.qlCalendarAdvance(LocalCalendar,$D550,B551,"f",FALSE)</f>
        <v>43532</v>
      </c>
      <c r="E551" s="49">
        <f>_xll.qlInterestRateIndexValueDate(IndexON,D551)</f>
        <v>43532</v>
      </c>
      <c r="F551" s="52">
        <f>IFERROR(_xll.qlIndexFixing(IndexON,D551,TRUE,_xll.ohTrigger(RecalcTrigger,TriggerON)),NA())</f>
        <v>7.9831690347109685E-3</v>
      </c>
      <c r="H551" s="49">
        <f>_xll.qlCalendarAdvance(IborCalendar,$H550,B551,"f",FALSE)</f>
        <v>43531</v>
      </c>
      <c r="I551" s="49">
        <f>_xll.qlInterestRateIndexValueDate(Index1M,$H551)</f>
        <v>43535</v>
      </c>
      <c r="J551" s="52">
        <f>IFERROR(_xll.qlIndexFixing(Index1M,$H551,TRUE,_xll.ohTrigger(RecalcTrigger,Trigger1M)),NA())</f>
        <v>9.9874358656023669E-3</v>
      </c>
      <c r="K551" s="52">
        <f>IFERROR(_xll.qlIndexFixing(ONIndex1M,I551,TRUE,_xll.ohTrigger(RecalcTrigger,Trigger1M)),NA())</f>
        <v>9.9246034782396464E-3</v>
      </c>
      <c r="L551" s="52">
        <f>IFERROR(_xll.qlIndexFixing(Index3M,H551,TRUE,_xll.ohTrigger(RecalcTrigger,Trigger3M)),NA())</f>
        <v>1.1343749514332325E-2</v>
      </c>
      <c r="M551" s="52">
        <f>IFERROR(_xll.qlIndexFixing(ONIndex3M,I551,TRUE,_xll.ohTrigger(RecalcTrigger,Trigger3M)),NA())</f>
        <v>1.1177685669769843E-2</v>
      </c>
      <c r="N551" s="52">
        <f>IFERROR(_xll.qlIndexFixing(Index6M,$H551,TRUE,_xll.ohTrigger(RecalcTrigger,Trigger6M)),NA())</f>
        <v>1.3069384017161739E-2</v>
      </c>
      <c r="O551" s="52">
        <f>IFERROR(_xll.qlIndexFixing(ONIndex6M,I551,TRUE,_xll.ohTrigger(RecalcTrigger,Trigger6M)),NA())</f>
        <v>1.2735039397586689E-2</v>
      </c>
      <c r="P551" s="52">
        <f>IFERROR(_xll.qlIndexFixing(Index1Y,$H551,TRUE,_xll.ohTrigger(RecalcTrigger,Trigger1Y)),NA())</f>
        <v>1.5571224883212069E-2</v>
      </c>
      <c r="Q551" s="52">
        <f>IFERROR(_xll.qlIndexFixing(ONIndex1Y,I551,TRUE,_xll.ohTrigger(RecalcTrigger,Trigger1Y)),NA())</f>
        <v>1.3707462465815112E-2</v>
      </c>
    </row>
    <row r="552" spans="2:17" x14ac:dyDescent="0.2">
      <c r="B552" s="46" t="s">
        <v>51</v>
      </c>
      <c r="D552" s="49">
        <f>_xll.qlCalendarAdvance(LocalCalendar,$D551,B552,"f",FALSE)</f>
        <v>43539</v>
      </c>
      <c r="E552" s="49">
        <f>_xll.qlInterestRateIndexValueDate(IndexON,D552)</f>
        <v>43539</v>
      </c>
      <c r="F552" s="52">
        <f>IFERROR(_xll.qlIndexFixing(IndexON,D552,TRUE,_xll.ohTrigger(RecalcTrigger,TriggerON)),NA())</f>
        <v>8.0042145694658728E-3</v>
      </c>
      <c r="H552" s="49">
        <f>_xll.qlCalendarAdvance(IborCalendar,$H551,B552,"f",FALSE)</f>
        <v>43538</v>
      </c>
      <c r="I552" s="49">
        <f>_xll.qlInterestRateIndexValueDate(Index1M,$H552)</f>
        <v>43542</v>
      </c>
      <c r="J552" s="52">
        <f>IFERROR(_xll.qlIndexFixing(Index1M,$H552,TRUE,_xll.ohTrigger(RecalcTrigger,Trigger1M)),NA())</f>
        <v>1.0014920688208593E-2</v>
      </c>
      <c r="K552" s="52">
        <f>IFERROR(_xll.qlIndexFixing(ONIndex1M,I552,TRUE,_xll.ohTrigger(RecalcTrigger,Trigger1M)),NA())</f>
        <v>9.9519238943290844E-3</v>
      </c>
      <c r="L552" s="52">
        <f>IFERROR(_xll.qlIndexFixing(Index3M,H552,TRUE,_xll.ohTrigger(RecalcTrigger,Trigger3M)),NA())</f>
        <v>1.1369426106566468E-2</v>
      </c>
      <c r="M552" s="52">
        <f>IFERROR(_xll.qlIndexFixing(ONIndex3M,I552,TRUE,_xll.ohTrigger(RecalcTrigger,Trigger3M)),NA())</f>
        <v>1.1197011895669462E-2</v>
      </c>
      <c r="N552" s="52">
        <f>IFERROR(_xll.qlIndexFixing(Index6M,$H552,TRUE,_xll.ohTrigger(RecalcTrigger,Trigger6M)),NA())</f>
        <v>1.3095912135734453E-2</v>
      </c>
      <c r="O552" s="52">
        <f>IFERROR(_xll.qlIndexFixing(ONIndex6M,I552,TRUE,_xll.ohTrigger(RecalcTrigger,Trigger6M)),NA())</f>
        <v>1.2748334772227921E-2</v>
      </c>
      <c r="P552" s="52">
        <f>IFERROR(_xll.qlIndexFixing(Index1Y,$H552,TRUE,_xll.ohTrigger(RecalcTrigger,Trigger1Y)),NA())</f>
        <v>1.564931329394709E-2</v>
      </c>
      <c r="Q552" s="52">
        <f>IFERROR(_xll.qlIndexFixing(ONIndex1Y,I552,TRUE,_xll.ohTrigger(RecalcTrigger,Trigger1Y)),NA())</f>
        <v>1.3658851610394152E-2</v>
      </c>
    </row>
    <row r="553" spans="2:17" x14ac:dyDescent="0.2">
      <c r="B553" s="46" t="s">
        <v>51</v>
      </c>
      <c r="D553" s="49">
        <f>_xll.qlCalendarAdvance(LocalCalendar,$D552,B553,"f",FALSE)</f>
        <v>43546</v>
      </c>
      <c r="E553" s="49">
        <f>_xll.qlInterestRateIndexValueDate(IndexON,D553)</f>
        <v>43546</v>
      </c>
      <c r="F553" s="52">
        <f>IFERROR(_xll.qlIndexFixing(IndexON,D553,TRUE,_xll.ohTrigger(RecalcTrigger,TriggerON)),NA())</f>
        <v>8.0250426191774693E-3</v>
      </c>
      <c r="H553" s="49">
        <f>_xll.qlCalendarAdvance(IborCalendar,$H552,B553,"f",FALSE)</f>
        <v>43545</v>
      </c>
      <c r="I553" s="49">
        <f>_xll.qlInterestRateIndexValueDate(Index1M,$H553)</f>
        <v>43549</v>
      </c>
      <c r="J553" s="52">
        <f>IFERROR(_xll.qlIndexFixing(Index1M,$H553,TRUE,_xll.ohTrigger(RecalcTrigger,Trigger1M)),NA())</f>
        <v>1.0042471671285469E-2</v>
      </c>
      <c r="K553" s="52">
        <f>IFERROR(_xll.qlIndexFixing(ONIndex1M,I553,TRUE,_xll.ohTrigger(RecalcTrigger,Trigger1M)),NA())</f>
        <v>9.9793103527101579E-3</v>
      </c>
      <c r="L553" s="52">
        <f>IFERROR(_xll.qlIndexFixing(Index3M,H553,TRUE,_xll.ohTrigger(RecalcTrigger,Trigger3M)),NA())</f>
        <v>1.1396071319387826E-2</v>
      </c>
      <c r="M553" s="52">
        <f>IFERROR(_xll.qlIndexFixing(ONIndex3M,I553,TRUE,_xll.ohTrigger(RecalcTrigger,Trigger3M)),NA())</f>
        <v>1.121730379311181E-2</v>
      </c>
      <c r="N553" s="52">
        <f>IFERROR(_xll.qlIndexFixing(Index6M,$H553,TRUE,_xll.ohTrigger(RecalcTrigger,Trigger6M)),NA())</f>
        <v>1.3123130317218326E-2</v>
      </c>
      <c r="O553" s="52">
        <f>IFERROR(_xll.qlIndexFixing(ONIndex6M,I553,TRUE,_xll.ohTrigger(RecalcTrigger,Trigger6M)),NA())</f>
        <v>1.2762751249599802E-2</v>
      </c>
      <c r="P553" s="52">
        <f>IFERROR(_xll.qlIndexFixing(Index1Y,$H553,TRUE,_xll.ohTrigger(RecalcTrigger,Trigger1Y)),NA())</f>
        <v>1.5729104625236627E-2</v>
      </c>
      <c r="Q553" s="52">
        <f>IFERROR(_xll.qlIndexFixing(ONIndex1Y,I553,TRUE,_xll.ohTrigger(RecalcTrigger,Trigger1Y)),NA())</f>
        <v>1.3620605853192913E-2</v>
      </c>
    </row>
    <row r="554" spans="2:17" x14ac:dyDescent="0.2">
      <c r="B554" s="46" t="s">
        <v>51</v>
      </c>
      <c r="D554" s="49">
        <f>_xll.qlCalendarAdvance(LocalCalendar,$D553,B554,"f",FALSE)</f>
        <v>43553</v>
      </c>
      <c r="E554" s="49">
        <f>_xll.qlInterestRateIndexValueDate(IndexON,D554)</f>
        <v>43553</v>
      </c>
      <c r="F554" s="52">
        <f>IFERROR(_xll.qlIndexFixing(IndexON,D554,TRUE,_xll.ohTrigger(RecalcTrigger,TriggerON)),NA())</f>
        <v>8.0456531837658218E-3</v>
      </c>
      <c r="H554" s="49">
        <f>_xll.qlCalendarAdvance(IborCalendar,$H553,B554,"f",FALSE)</f>
        <v>43552</v>
      </c>
      <c r="I554" s="49">
        <f>_xll.qlInterestRateIndexValueDate(Index1M,$H554)</f>
        <v>43556</v>
      </c>
      <c r="J554" s="52">
        <f>IFERROR(_xll.qlIndexFixing(Index1M,$H554,TRUE,_xll.ohTrigger(RecalcTrigger,Trigger1M)),NA())</f>
        <v>1.0067969794287812E-2</v>
      </c>
      <c r="K554" s="52">
        <f>IFERROR(_xll.qlIndexFixing(ONIndex1M,I554,TRUE,_xll.ohTrigger(RecalcTrigger,Trigger1M)),NA())</f>
        <v>1.0006762853382867E-2</v>
      </c>
      <c r="L554" s="52">
        <f>IFERROR(_xll.qlIndexFixing(Index3M,H554,TRUE,_xll.ohTrigger(RecalcTrigger,Trigger3M)),NA())</f>
        <v>1.142134892216682E-2</v>
      </c>
      <c r="M554" s="52">
        <f>IFERROR(_xll.qlIndexFixing(ONIndex3M,I554,TRUE,_xll.ohTrigger(RecalcTrigger,Trigger3M)),NA())</f>
        <v>1.1238561362336696E-2</v>
      </c>
      <c r="N554" s="52">
        <f>IFERROR(_xll.qlIndexFixing(Index6M,$H554,TRUE,_xll.ohTrigger(RecalcTrigger,Trigger6M)),NA())</f>
        <v>1.3148529816391037E-2</v>
      </c>
      <c r="O554" s="52">
        <f>IFERROR(_xll.qlIndexFixing(ONIndex6M,I554,TRUE,_xll.ohTrigger(RecalcTrigger,Trigger6M)),NA())</f>
        <v>1.2778288829702333E-2</v>
      </c>
      <c r="P554" s="52">
        <f>IFERROR(_xll.qlIndexFixing(Index1Y,$H554,TRUE,_xll.ohTrigger(RecalcTrigger,Trigger1Y)),NA())</f>
        <v>1.5810341615655619E-2</v>
      </c>
      <c r="Q554" s="52">
        <f>IFERROR(_xll.qlIndexFixing(ONIndex1Y,I554,TRUE,_xll.ohTrigger(RecalcTrigger,Trigger1Y)),NA())</f>
        <v>1.3592725191173827E-2</v>
      </c>
    </row>
    <row r="555" spans="2:17" x14ac:dyDescent="0.2">
      <c r="B555" s="46" t="s">
        <v>51</v>
      </c>
      <c r="D555" s="49">
        <f>_xll.qlCalendarAdvance(LocalCalendar,$D554,B555,"f",FALSE)</f>
        <v>43560</v>
      </c>
      <c r="E555" s="49">
        <f>_xll.qlInterestRateIndexValueDate(IndexON,D555)</f>
        <v>43560</v>
      </c>
      <c r="F555" s="52">
        <f>IFERROR(_xll.qlIndexFixing(IndexON,D555,TRUE,_xll.ohTrigger(RecalcTrigger,TriggerON)),NA())</f>
        <v>8.066046263124349E-3</v>
      </c>
      <c r="H555" s="49">
        <f>_xll.qlCalendarAdvance(IborCalendar,$H554,B555,"f",FALSE)</f>
        <v>43559</v>
      </c>
      <c r="I555" s="49">
        <f>_xll.qlInterestRateIndexValueDate(Index1M,$H555)</f>
        <v>43563</v>
      </c>
      <c r="J555" s="52">
        <f>IFERROR(_xll.qlIndexFixing(Index1M,$H555,TRUE,_xll.ohTrigger(RecalcTrigger,Trigger1M)),NA())</f>
        <v>1.009564759906123E-2</v>
      </c>
      <c r="K555" s="52">
        <f>IFERROR(_xll.qlIndexFixing(ONIndex1M,I555,TRUE,_xll.ohTrigger(RecalcTrigger,Trigger1M)),NA())</f>
        <v>1.0034281396347211E-2</v>
      </c>
      <c r="L555" s="52">
        <f>IFERROR(_xll.qlIndexFixing(Index3M,H555,TRUE,_xll.ohTrigger(RecalcTrigger,Trigger3M)),NA())</f>
        <v>1.1449861339801639E-2</v>
      </c>
      <c r="M555" s="52">
        <f>IFERROR(_xll.qlIndexFixing(ONIndex3M,I555,TRUE,_xll.ohTrigger(RecalcTrigger,Trigger3M)),NA())</f>
        <v>1.1260784603503993E-2</v>
      </c>
      <c r="N555" s="52">
        <f>IFERROR(_xll.qlIndexFixing(Index6M,$H555,TRUE,_xll.ohTrigger(RecalcTrigger,Trigger6M)),NA())</f>
        <v>1.317695228881912E-2</v>
      </c>
      <c r="O555" s="52">
        <f>IFERROR(_xll.qlIndexFixing(ONIndex6M,I555,TRUE,_xll.ohTrigger(RecalcTrigger,Trigger6M)),NA())</f>
        <v>1.2794947512775323E-2</v>
      </c>
      <c r="P555" s="52">
        <f>IFERROR(_xll.qlIndexFixing(Index1Y,$H555,TRUE,_xll.ohTrigger(RecalcTrigger,Trigger1Y)),NA())</f>
        <v>1.5892766927086476E-2</v>
      </c>
      <c r="Q555" s="52">
        <f>IFERROR(_xll.qlIndexFixing(ONIndex1Y,I555,TRUE,_xll.ohTrigger(RecalcTrigger,Trigger1Y)),NA())</f>
        <v>1.3575209621699003E-2</v>
      </c>
    </row>
    <row r="556" spans="2:17" x14ac:dyDescent="0.2">
      <c r="B556" s="46" t="s">
        <v>51</v>
      </c>
      <c r="D556" s="49">
        <f>_xll.qlCalendarAdvance(LocalCalendar,$D555,B556,"f",FALSE)</f>
        <v>43567</v>
      </c>
      <c r="E556" s="49">
        <f>_xll.qlInterestRateIndexValueDate(IndexON,D556)</f>
        <v>43567</v>
      </c>
      <c r="F556" s="52">
        <f>IFERROR(_xll.qlIndexFixing(IndexON,D556,TRUE,_xll.ohTrigger(RecalcTrigger,TriggerON)),NA())</f>
        <v>8.0862218571198241E-3</v>
      </c>
      <c r="H556" s="49">
        <f>_xll.qlCalendarAdvance(IborCalendar,$H555,B556,"f",FALSE)</f>
        <v>43566</v>
      </c>
      <c r="I556" s="49">
        <f>_xll.qlInterestRateIndexValueDate(Index1M,$H556)</f>
        <v>43570</v>
      </c>
      <c r="J556" s="52">
        <f>IFERROR(_xll.qlIndexFixing(Index1M,$H556,TRUE,_xll.ohTrigger(RecalcTrigger,Trigger1M)),NA())</f>
        <v>1.0123391561695172E-2</v>
      </c>
      <c r="K556" s="52">
        <f>IFERROR(_xll.qlIndexFixing(ONIndex1M,I556,TRUE,_xll.ohTrigger(RecalcTrigger,Trigger1M)),NA())</f>
        <v>1.0061865981683127E-2</v>
      </c>
      <c r="L556" s="52">
        <f>IFERROR(_xll.qlIndexFixing(Index3M,H556,TRUE,_xll.ohTrigger(RecalcTrigger,Trigger3M)),NA())</f>
        <v>1.1479342404693808E-2</v>
      </c>
      <c r="M556" s="52">
        <f>IFERROR(_xll.qlIndexFixing(ONIndex3M,I556,TRUE,_xll.ohTrigger(RecalcTrigger,Trigger3M)),NA())</f>
        <v>1.1283973516693635E-2</v>
      </c>
      <c r="N556" s="52">
        <f>IFERROR(_xll.qlIndexFixing(Index6M,$H556,TRUE,_xll.ohTrigger(RecalcTrigger,Trigger6M)),NA())</f>
        <v>1.3205910316030675E-2</v>
      </c>
      <c r="O556" s="52">
        <f>IFERROR(_xll.qlIndexFixing(ONIndex6M,I556,TRUE,_xll.ohTrigger(RecalcTrigger,Trigger6M)),NA())</f>
        <v>1.2812727298978643E-2</v>
      </c>
      <c r="P556" s="52">
        <f>IFERROR(_xll.qlIndexFixing(Index1Y,$H556,TRUE,_xll.ohTrigger(RecalcTrigger,Trigger1Y)),NA())</f>
        <v>1.5976123141326595E-2</v>
      </c>
      <c r="Q556" s="52">
        <f>IFERROR(_xll.qlIndexFixing(ONIndex1Y,I556,TRUE,_xll.ohTrigger(RecalcTrigger,Trigger1Y)),NA())</f>
        <v>1.3568059143409528E-2</v>
      </c>
    </row>
    <row r="557" spans="2:17" x14ac:dyDescent="0.2">
      <c r="B557" s="46" t="s">
        <v>51</v>
      </c>
      <c r="D557" s="49">
        <f>_xll.qlCalendarAdvance(LocalCalendar,$D556,B557,"f",FALSE)</f>
        <v>43574</v>
      </c>
      <c r="E557" s="49">
        <f>_xll.qlInterestRateIndexValueDate(IndexON,D557)</f>
        <v>43574</v>
      </c>
      <c r="F557" s="52">
        <f>IFERROR(_xll.qlIndexFixing(IndexON,D557,TRUE,_xll.ohTrigger(RecalcTrigger,TriggerON)),NA())</f>
        <v>8.1061799656456657E-3</v>
      </c>
      <c r="H557" s="49">
        <f>_xll.qlCalendarAdvance(IborCalendar,$H556,B557,"f",FALSE)</f>
        <v>43573</v>
      </c>
      <c r="I557" s="49">
        <f>_xll.qlInterestRateIndexValueDate(Index1M,$H557)</f>
        <v>43579</v>
      </c>
      <c r="J557" s="52">
        <f>IFERROR(_xll.qlIndexFixing(Index1M,$H557,TRUE,_xll.ohTrigger(RecalcTrigger,Trigger1M)),NA())</f>
        <v>1.0159159583082555E-2</v>
      </c>
      <c r="K557" s="52">
        <f>IFERROR(_xll.qlIndexFixing(ONIndex1M,I557,TRUE,_xll.ohTrigger(RecalcTrigger,Trigger1M)),NA())</f>
        <v>1.0097428918838247E-2</v>
      </c>
      <c r="L557" s="52">
        <f>IFERROR(_xll.qlIndexFixing(Index3M,H557,TRUE,_xll.ohTrigger(RecalcTrigger,Trigger3M)),NA())</f>
        <v>1.1518669601139135E-2</v>
      </c>
      <c r="M557" s="52">
        <f>IFERROR(_xll.qlIndexFixing(ONIndex3M,I557,TRUE,_xll.ohTrigger(RecalcTrigger,Trigger3M)),NA())</f>
        <v>1.131520678074871E-2</v>
      </c>
      <c r="N557" s="52">
        <f>IFERROR(_xll.qlIndexFixing(Index6M,$H557,TRUE,_xll.ohTrigger(RecalcTrigger,Trigger6M)),NA())</f>
        <v>1.3243843330207868E-2</v>
      </c>
      <c r="O557" s="52">
        <f>IFERROR(_xll.qlIndexFixing(ONIndex6M,I557,TRUE,_xll.ohTrigger(RecalcTrigger,Trigger6M)),NA())</f>
        <v>1.2837234359519556E-2</v>
      </c>
      <c r="P557" s="52">
        <f>IFERROR(_xll.qlIndexFixing(Index1Y,$H557,TRUE,_xll.ohTrigger(RecalcTrigger,Trigger1Y)),NA())</f>
        <v>1.6084248860264307E-2</v>
      </c>
      <c r="Q557" s="52">
        <f>IFERROR(_xll.qlIndexFixing(ONIndex1Y,I557,TRUE,_xll.ohTrigger(RecalcTrigger,Trigger1Y)),NA())</f>
        <v>1.3574096008337477E-2</v>
      </c>
    </row>
    <row r="558" spans="2:17" x14ac:dyDescent="0.2">
      <c r="B558" s="46" t="s">
        <v>51</v>
      </c>
      <c r="D558" s="49">
        <f>_xll.qlCalendarAdvance(LocalCalendar,$D557,B558,"f",FALSE)</f>
        <v>43581</v>
      </c>
      <c r="E558" s="49">
        <f>_xll.qlInterestRateIndexValueDate(IndexON,D558)</f>
        <v>43581</v>
      </c>
      <c r="F558" s="52">
        <f>IFERROR(_xll.qlIndexFixing(IndexON,D558,TRUE,_xll.ohTrigger(RecalcTrigger,TriggerON)),NA())</f>
        <v>8.1259205886219377E-3</v>
      </c>
      <c r="H558" s="49">
        <f>_xll.qlCalendarAdvance(IborCalendar,$H557,B558,"f",FALSE)</f>
        <v>43580</v>
      </c>
      <c r="I558" s="49">
        <f>_xll.qlInterestRateIndexValueDate(Index1M,$H558)</f>
        <v>43584</v>
      </c>
      <c r="J558" s="52">
        <f>IFERROR(_xll.qlIndexFixing(Index1M,$H558,TRUE,_xll.ohTrigger(RecalcTrigger,Trigger1M)),NA())</f>
        <v>1.017907796237516E-2</v>
      </c>
      <c r="K558" s="52">
        <f>IFERROR(_xll.qlIndexFixing(ONIndex1M,I558,TRUE,_xll.ohTrigger(RecalcTrigger,Trigger1M)),NA())</f>
        <v>1.0117233279229865E-2</v>
      </c>
      <c r="L558" s="52">
        <f>IFERROR(_xll.qlIndexFixing(Index3M,H558,TRUE,_xll.ohTrigger(RecalcTrigger,Trigger3M)),NA())</f>
        <v>1.1541194138284487E-2</v>
      </c>
      <c r="M558" s="52">
        <f>IFERROR(_xll.qlIndexFixing(ONIndex3M,I558,TRUE,_xll.ohTrigger(RecalcTrigger,Trigger3M)),NA())</f>
        <v>1.1333248360179127E-2</v>
      </c>
      <c r="N558" s="52">
        <f>IFERROR(_xll.qlIndexFixing(Index6M,$H558,TRUE,_xll.ohTrigger(RecalcTrigger,Trigger6M)),NA())</f>
        <v>1.326522009260175E-2</v>
      </c>
      <c r="O558" s="52">
        <f>IFERROR(_xll.qlIndexFixing(ONIndex6M,I558,TRUE,_xll.ohTrigger(RecalcTrigger,Trigger6M)),NA())</f>
        <v>1.2851650181255891E-2</v>
      </c>
      <c r="P558" s="52">
        <f>IFERROR(_xll.qlIndexFixing(Index1Y,$H558,TRUE,_xll.ohTrigger(RecalcTrigger,Trigger1Y)),NA())</f>
        <v>1.6144598189276452E-2</v>
      </c>
      <c r="Q558" s="52">
        <f>IFERROR(_xll.qlIndexFixing(ONIndex1Y,I558,TRUE,_xll.ohTrigger(RecalcTrigger,Trigger1Y)),NA())</f>
        <v>1.3584853458548096E-2</v>
      </c>
    </row>
    <row r="559" spans="2:17" x14ac:dyDescent="0.2">
      <c r="B559" s="46" t="s">
        <v>51</v>
      </c>
      <c r="D559" s="49">
        <f>_xll.qlCalendarAdvance(LocalCalendar,$D558,B559,"f",FALSE)</f>
        <v>43588</v>
      </c>
      <c r="E559" s="49">
        <f>_xll.qlInterestRateIndexValueDate(IndexON,D559)</f>
        <v>43588</v>
      </c>
      <c r="F559" s="52">
        <f>IFERROR(_xll.qlIndexFixing(IndexON,D559,TRUE,_xll.ohTrigger(RecalcTrigger,TriggerON)),NA())</f>
        <v>8.145443725888768E-3</v>
      </c>
      <c r="H559" s="49">
        <f>_xll.qlCalendarAdvance(IborCalendar,$H558,B559,"f",FALSE)</f>
        <v>43587</v>
      </c>
      <c r="I559" s="49">
        <f>_xll.qlInterestRateIndexValueDate(Index1M,$H559)</f>
        <v>43592</v>
      </c>
      <c r="J559" s="52">
        <f>IFERROR(_xll.qlIndexFixing(Index1M,$H559,TRUE,_xll.ohTrigger(RecalcTrigger,Trigger1M)),NA())</f>
        <v>1.0213164932130024E-2</v>
      </c>
      <c r="K559" s="52">
        <f>IFERROR(_xll.qlIndexFixing(ONIndex1M,I559,TRUE,_xll.ohTrigger(RecalcTrigger,Trigger1M)),NA())</f>
        <v>1.0148990341649622E-2</v>
      </c>
      <c r="L559" s="52">
        <f>IFERROR(_xll.qlIndexFixing(Index3M,H559,TRUE,_xll.ohTrigger(RecalcTrigger,Trigger3M)),NA())</f>
        <v>1.1580806615748901E-2</v>
      </c>
      <c r="M559" s="52">
        <f>IFERROR(_xll.qlIndexFixing(ONIndex3M,I559,TRUE,_xll.ohTrigger(RecalcTrigger,Trigger3M)),NA())</f>
        <v>1.1363139682796231E-2</v>
      </c>
      <c r="N559" s="52">
        <f>IFERROR(_xll.qlIndexFixing(Index6M,$H559,TRUE,_xll.ohTrigger(RecalcTrigger,Trigger6M)),NA())</f>
        <v>1.3302314189753551E-2</v>
      </c>
      <c r="O559" s="52">
        <f>IFERROR(_xll.qlIndexFixing(ONIndex6M,I559,TRUE,_xll.ohTrigger(RecalcTrigger,Trigger6M)),NA())</f>
        <v>1.2875905238818319E-2</v>
      </c>
      <c r="P559" s="52">
        <f>IFERROR(_xll.qlIndexFixing(Index1Y,$H559,TRUE,_xll.ohTrigger(RecalcTrigger,Trigger1Y)),NA())</f>
        <v>1.6241285871072032E-2</v>
      </c>
      <c r="Q559" s="52">
        <f>IFERROR(_xll.qlIndexFixing(ONIndex1Y,I559,TRUE,_xll.ohTrigger(RecalcTrigger,Trigger1Y)),NA())</f>
        <v>1.3613065068556196E-2</v>
      </c>
    </row>
    <row r="560" spans="2:17" x14ac:dyDescent="0.2">
      <c r="B560" s="46" t="s">
        <v>51</v>
      </c>
      <c r="D560" s="49">
        <f>_xll.qlCalendarAdvance(LocalCalendar,$D559,B560,"f",FALSE)</f>
        <v>43595</v>
      </c>
      <c r="E560" s="49">
        <f>_xll.qlInterestRateIndexValueDate(IndexON,D560)</f>
        <v>43595</v>
      </c>
      <c r="F560" s="52">
        <f>IFERROR(_xll.qlIndexFixing(IndexON,D560,TRUE,_xll.ohTrigger(RecalcTrigger,TriggerON)),NA())</f>
        <v>8.1647493773928659E-3</v>
      </c>
      <c r="H560" s="49">
        <f>_xll.qlCalendarAdvance(IborCalendar,$H559,B560,"f",FALSE)</f>
        <v>43594</v>
      </c>
      <c r="I560" s="49">
        <f>_xll.qlInterestRateIndexValueDate(Index1M,$H560)</f>
        <v>43598</v>
      </c>
      <c r="J560" s="52">
        <f>IFERROR(_xll.qlIndexFixing(Index1M,$H560,TRUE,_xll.ohTrigger(RecalcTrigger,Trigger1M)),NA())</f>
        <v>1.023718108546186E-2</v>
      </c>
      <c r="K560" s="52">
        <f>IFERROR(_xll.qlIndexFixing(ONIndex1M,I560,TRUE,_xll.ohTrigger(RecalcTrigger,Trigger1M)),NA())</f>
        <v>1.0172864746182952E-2</v>
      </c>
      <c r="L560" s="52">
        <f>IFERROR(_xll.qlIndexFixing(Index3M,H560,TRUE,_xll.ohTrigger(RecalcTrigger,Trigger3M)),NA())</f>
        <v>1.1609206556236908E-2</v>
      </c>
      <c r="M560" s="52">
        <f>IFERROR(_xll.qlIndexFixing(ONIndex3M,I560,TRUE,_xll.ohTrigger(RecalcTrigger,Trigger3M)),NA())</f>
        <v>1.1386385894311957E-2</v>
      </c>
      <c r="N560" s="52">
        <f>IFERROR(_xll.qlIndexFixing(Index6M,$H560,TRUE,_xll.ohTrigger(RecalcTrigger,Trigger6M)),NA())</f>
        <v>1.3328532078225959E-2</v>
      </c>
      <c r="O560" s="52">
        <f>IFERROR(_xll.qlIndexFixing(ONIndex6M,I560,TRUE,_xll.ohTrigger(RecalcTrigger,Trigger6M)),NA())</f>
        <v>1.2895057478132799E-2</v>
      </c>
      <c r="P560" s="52">
        <f>IFERROR(_xll.qlIndexFixing(Index1Y,$H560,TRUE,_xll.ohTrigger(RecalcTrigger,Trigger1Y)),NA())</f>
        <v>1.6313705725000155E-2</v>
      </c>
      <c r="Q560" s="52">
        <f>IFERROR(_xll.qlIndexFixing(ONIndex1Y,I560,TRUE,_xll.ohTrigger(RecalcTrigger,Trigger1Y)),NA())</f>
        <v>1.3643108142424865E-2</v>
      </c>
    </row>
    <row r="561" spans="2:17" x14ac:dyDescent="0.2">
      <c r="B561" s="46" t="s">
        <v>51</v>
      </c>
      <c r="D561" s="49">
        <f>_xll.qlCalendarAdvance(LocalCalendar,$D560,B561,"f",FALSE)</f>
        <v>43602</v>
      </c>
      <c r="E561" s="49">
        <f>_xll.qlInterestRateIndexValueDate(IndexON,D561)</f>
        <v>43602</v>
      </c>
      <c r="F561" s="52">
        <f>IFERROR(_xll.qlIndexFixing(IndexON,D561,TRUE,_xll.ohTrigger(RecalcTrigger,TriggerON)),NA())</f>
        <v>8.1838375429743593E-3</v>
      </c>
      <c r="H561" s="49">
        <f>_xll.qlCalendarAdvance(IborCalendar,$H560,B561,"f",FALSE)</f>
        <v>43601</v>
      </c>
      <c r="I561" s="49">
        <f>_xll.qlInterestRateIndexValueDate(Index1M,$H561)</f>
        <v>43605</v>
      </c>
      <c r="J561" s="52">
        <f>IFERROR(_xll.qlIndexFixing(Index1M,$H561,TRUE,_xll.ohTrigger(RecalcTrigger,Trigger1M)),NA())</f>
        <v>1.0265261369278748E-2</v>
      </c>
      <c r="K561" s="52">
        <f>IFERROR(_xll.qlIndexFixing(ONIndex1M,I561,TRUE,_xll.ohTrigger(RecalcTrigger,Trigger1M)),NA())</f>
        <v>1.020077954329679E-2</v>
      </c>
      <c r="L561" s="52">
        <f>IFERROR(_xll.qlIndexFixing(Index3M,H561,TRUE,_xll.ohTrigger(RecalcTrigger,Trigger3M)),NA())</f>
        <v>1.1642950607391083E-2</v>
      </c>
      <c r="M561" s="52">
        <f>IFERROR(_xll.qlIndexFixing(ONIndex3M,I561,TRUE,_xll.ohTrigger(RecalcTrigger,Trigger3M)),NA())</f>
        <v>1.1414403170890708E-2</v>
      </c>
      <c r="N561" s="52">
        <f>IFERROR(_xll.qlIndexFixing(Index6M,$H561,TRUE,_xll.ohTrigger(RecalcTrigger,Trigger6M)),NA())</f>
        <v>1.3359364708947569E-2</v>
      </c>
      <c r="O561" s="52">
        <f>IFERROR(_xll.qlIndexFixing(ONIndex6M,I561,TRUE,_xll.ohTrigger(RecalcTrigger,Trigger6M)),NA())</f>
        <v>1.2918442782465789E-2</v>
      </c>
      <c r="P561" s="52">
        <f>IFERROR(_xll.qlIndexFixing(Index1Y,$H561,TRUE,_xll.ohTrigger(RecalcTrigger,Trigger1Y)),NA())</f>
        <v>1.6397852223271715E-2</v>
      </c>
      <c r="Q561" s="52">
        <f>IFERROR(_xll.qlIndexFixing(ONIndex1Y,I561,TRUE,_xll.ohTrigger(RecalcTrigger,Trigger1Y)),NA())</f>
        <v>1.3687783128375486E-2</v>
      </c>
    </row>
    <row r="562" spans="2:17" x14ac:dyDescent="0.2">
      <c r="B562" s="46" t="s">
        <v>51</v>
      </c>
      <c r="D562" s="49">
        <f>_xll.qlCalendarAdvance(LocalCalendar,$D561,B562,"f",FALSE)</f>
        <v>43609</v>
      </c>
      <c r="E562" s="49">
        <f>_xll.qlInterestRateIndexValueDate(IndexON,D562)</f>
        <v>43609</v>
      </c>
      <c r="F562" s="52">
        <f>IFERROR(_xll.qlIndexFixing(IndexON,D562,TRUE,_xll.ohTrigger(RecalcTrigger,TriggerON)),NA())</f>
        <v>8.2041399911836344E-3</v>
      </c>
      <c r="H562" s="49">
        <f>_xll.qlCalendarAdvance(IborCalendar,$H561,B562,"f",FALSE)</f>
        <v>43608</v>
      </c>
      <c r="I562" s="49">
        <f>_xll.qlInterestRateIndexValueDate(Index1M,$H562)</f>
        <v>43613</v>
      </c>
      <c r="J562" s="52">
        <f>IFERROR(_xll.qlIndexFixing(Index1M,$H562,TRUE,_xll.ohTrigger(RecalcTrigger,Trigger1M)),NA())</f>
        <v>1.029743414028348E-2</v>
      </c>
      <c r="K562" s="52">
        <f>IFERROR(_xll.qlIndexFixing(ONIndex1M,I562,TRUE,_xll.ohTrigger(RecalcTrigger,Trigger1M)),NA())</f>
        <v>1.0232763036670534E-2</v>
      </c>
      <c r="L562" s="52">
        <f>IFERROR(_xll.qlIndexFixing(Index3M,H562,TRUE,_xll.ohTrigger(RecalcTrigger,Trigger3M)),NA())</f>
        <v>1.168220132167422E-2</v>
      </c>
      <c r="M562" s="52">
        <f>IFERROR(_xll.qlIndexFixing(ONIndex3M,I562,TRUE,_xll.ohTrigger(RecalcTrigger,Trigger3M)),NA())</f>
        <v>1.1447605372758574E-2</v>
      </c>
      <c r="N562" s="52">
        <f>IFERROR(_xll.qlIndexFixing(Index6M,$H562,TRUE,_xll.ohTrigger(RecalcTrigger,Trigger6M)),NA())</f>
        <v>1.3397344832164855E-2</v>
      </c>
      <c r="O562" s="52">
        <f>IFERROR(_xll.qlIndexFixing(ONIndex6M,I562,TRUE,_xll.ohTrigger(RecalcTrigger,Trigger6M)),NA())</f>
        <v>1.2946541625318275E-2</v>
      </c>
      <c r="P562" s="52">
        <f>IFERROR(_xll.qlIndexFixing(Index1Y,$H562,TRUE,_xll.ohTrigger(RecalcTrigger,Trigger1Y)),NA())</f>
        <v>1.6493251061648423E-2</v>
      </c>
      <c r="Q562" s="52">
        <f>IFERROR(_xll.qlIndexFixing(ONIndex1Y,I562,TRUE,_xll.ohTrigger(RecalcTrigger,Trigger1Y)),NA())</f>
        <v>1.3751532215664497E-2</v>
      </c>
    </row>
    <row r="563" spans="2:17" x14ac:dyDescent="0.2">
      <c r="B563" s="46" t="s">
        <v>51</v>
      </c>
      <c r="D563" s="49">
        <f>_xll.qlCalendarAdvance(LocalCalendar,$D562,B563,"f",FALSE)</f>
        <v>43616</v>
      </c>
      <c r="E563" s="49">
        <f>_xll.qlInterestRateIndexValueDate(IndexON,D563)</f>
        <v>43616</v>
      </c>
      <c r="F563" s="52">
        <f>IFERROR(_xll.qlIndexFixing(IndexON,D563,TRUE,_xll.ohTrigger(RecalcTrigger,TriggerON)),NA())</f>
        <v>8.221361416103079E-3</v>
      </c>
      <c r="H563" s="49">
        <f>_xll.qlCalendarAdvance(IborCalendar,$H562,B563,"f",FALSE)</f>
        <v>43615</v>
      </c>
      <c r="I563" s="49">
        <f>_xll.qlInterestRateIndexValueDate(Index1M,$H563)</f>
        <v>43619</v>
      </c>
      <c r="J563" s="52">
        <f>IFERROR(_xll.qlIndexFixing(Index1M,$H563,TRUE,_xll.ohTrigger(RecalcTrigger,Trigger1M)),NA())</f>
        <v>1.0319451758817877E-2</v>
      </c>
      <c r="K563" s="52">
        <f>IFERROR(_xll.qlIndexFixing(ONIndex1M,I563,TRUE,_xll.ohTrigger(RecalcTrigger,Trigger1M)),NA())</f>
        <v>1.0256807264639178E-2</v>
      </c>
      <c r="L563" s="52">
        <f>IFERROR(_xll.qlIndexFixing(Index3M,H563,TRUE,_xll.ohTrigger(RecalcTrigger,Trigger3M)),NA())</f>
        <v>1.1712036069323136E-2</v>
      </c>
      <c r="M563" s="52">
        <f>IFERROR(_xll.qlIndexFixing(ONIndex3M,I563,TRUE,_xll.ohTrigger(RecalcTrigger,Trigger3M)),NA())</f>
        <v>1.147333474435186E-2</v>
      </c>
      <c r="N563" s="52">
        <f>IFERROR(_xll.qlIndexFixing(Index6M,$H563,TRUE,_xll.ohTrigger(RecalcTrigger,Trigger6M)),NA())</f>
        <v>1.3419139947300067E-2</v>
      </c>
      <c r="O563" s="52">
        <f>IFERROR(_xll.qlIndexFixing(ONIndex6M,I563,TRUE,_xll.ohTrigger(RecalcTrigger,Trigger6M)),NA())</f>
        <v>1.2968576704199819E-2</v>
      </c>
      <c r="P563" s="52">
        <f>IFERROR(_xll.qlIndexFixing(Index1Y,$H563,TRUE,_xll.ohTrigger(RecalcTrigger,Trigger1Y)),NA())</f>
        <v>1.6564041017738864E-2</v>
      </c>
      <c r="Q563" s="52">
        <f>IFERROR(_xll.qlIndexFixing(ONIndex1Y,I563,TRUE,_xll.ohTrigger(RecalcTrigger,Trigger1Y)),NA())</f>
        <v>1.3808228407565792E-2</v>
      </c>
    </row>
    <row r="564" spans="2:17" x14ac:dyDescent="0.2">
      <c r="B564" s="46" t="s">
        <v>51</v>
      </c>
      <c r="D564" s="49">
        <f>_xll.qlCalendarAdvance(LocalCalendar,$D563,B564,"f",FALSE)</f>
        <v>43623</v>
      </c>
      <c r="E564" s="49">
        <f>_xll.qlInterestRateIndexValueDate(IndexON,D564)</f>
        <v>43623</v>
      </c>
      <c r="F564" s="52">
        <f>IFERROR(_xll.qlIndexFixing(IndexON,D564,TRUE,_xll.ohTrigger(RecalcTrigger,TriggerON)),NA())</f>
        <v>8.2397971234104972E-3</v>
      </c>
      <c r="H564" s="49">
        <f>_xll.qlCalendarAdvance(IborCalendar,$H563,B564,"f",FALSE)</f>
        <v>43622</v>
      </c>
      <c r="I564" s="49">
        <f>_xll.qlInterestRateIndexValueDate(Index1M,$H564)</f>
        <v>43626</v>
      </c>
      <c r="J564" s="52">
        <f>IFERROR(_xll.qlIndexFixing(Index1M,$H564,TRUE,_xll.ohTrigger(RecalcTrigger,Trigger1M)),NA())</f>
        <v>1.0347725000912078E-2</v>
      </c>
      <c r="K564" s="52">
        <f>IFERROR(_xll.qlIndexFixing(ONIndex1M,I564,TRUE,_xll.ohTrigger(RecalcTrigger,Trigger1M)),NA())</f>
        <v>1.0284920188947666E-2</v>
      </c>
      <c r="L564" s="52">
        <f>IFERROR(_xll.qlIndexFixing(Index3M,H564,TRUE,_xll.ohTrigger(RecalcTrigger,Trigger3M)),NA())</f>
        <v>1.1747182533747172E-2</v>
      </c>
      <c r="M564" s="52">
        <f>IFERROR(_xll.qlIndexFixing(ONIndex3M,I564,TRUE,_xll.ohTrigger(RecalcTrigger,Trigger3M)),NA())</f>
        <v>1.150424904163394E-2</v>
      </c>
      <c r="N564" s="52">
        <f>IFERROR(_xll.qlIndexFixing(Index6M,$H564,TRUE,_xll.ohTrigger(RecalcTrigger,Trigger6M)),NA())</f>
        <v>1.3450465710283003E-2</v>
      </c>
      <c r="O564" s="52">
        <f>IFERROR(_xll.qlIndexFixing(ONIndex6M,I564,TRUE,_xll.ohTrigger(RecalcTrigger,Trigger6M)),NA())</f>
        <v>1.2995325322000539E-2</v>
      </c>
      <c r="P564" s="52">
        <f>IFERROR(_xll.qlIndexFixing(Index1Y,$H564,TRUE,_xll.ohTrigger(RecalcTrigger,Trigger1Y)),NA())</f>
        <v>1.6645567194419678E-2</v>
      </c>
      <c r="Q564" s="52">
        <f>IFERROR(_xll.qlIndexFixing(ONIndex1Y,I564,TRUE,_xll.ohTrigger(RecalcTrigger,Trigger1Y)),NA())</f>
        <v>1.3883998711277101E-2</v>
      </c>
    </row>
    <row r="565" spans="2:17" x14ac:dyDescent="0.2">
      <c r="B565" s="46" t="s">
        <v>51</v>
      </c>
      <c r="D565" s="49">
        <f>_xll.qlCalendarAdvance(LocalCalendar,$D564,B565,"f",FALSE)</f>
        <v>43630</v>
      </c>
      <c r="E565" s="49">
        <f>_xll.qlInterestRateIndexValueDate(IndexON,D565)</f>
        <v>43630</v>
      </c>
      <c r="F565" s="52">
        <f>IFERROR(_xll.qlIndexFixing(IndexON,D565,TRUE,_xll.ohTrigger(RecalcTrigger,TriggerON)),NA())</f>
        <v>8.2580153444222759E-3</v>
      </c>
      <c r="H565" s="49">
        <f>_xll.qlCalendarAdvance(IborCalendar,$H564,B565,"f",FALSE)</f>
        <v>43629</v>
      </c>
      <c r="I565" s="49">
        <f>_xll.qlInterestRateIndexValueDate(Index1M,$H565)</f>
        <v>43633</v>
      </c>
      <c r="J565" s="52">
        <f>IFERROR(_xll.qlIndexFixing(Index1M,$H565,TRUE,_xll.ohTrigger(RecalcTrigger,Trigger1M)),NA())</f>
        <v>1.0376064405028806E-2</v>
      </c>
      <c r="K565" s="52">
        <f>IFERROR(_xll.qlIndexFixing(ONIndex1M,I565,TRUE,_xll.ohTrigger(RecalcTrigger,Trigger1M)),NA())</f>
        <v>1.0313099155707661E-2</v>
      </c>
      <c r="L565" s="52">
        <f>IFERROR(_xll.qlIndexFixing(Index3M,H565,TRUE,_xll.ohTrigger(RecalcTrigger,Trigger3M)),NA())</f>
        <v>1.1782601517363636E-2</v>
      </c>
      <c r="M565" s="52">
        <f>IFERROR(_xll.qlIndexFixing(ONIndex3M,I565,TRUE,_xll.ohTrigger(RecalcTrigger,Trigger3M)),NA())</f>
        <v>1.1536129012936769E-2</v>
      </c>
      <c r="N565" s="52">
        <f>IFERROR(_xll.qlIndexFixing(Index6M,$H565,TRUE,_xll.ohTrigger(RecalcTrigger,Trigger6M)),NA())</f>
        <v>1.3481847805538558E-2</v>
      </c>
      <c r="O565" s="52">
        <f>IFERROR(_xll.qlIndexFixing(ONIndex6M,I565,TRUE,_xll.ohTrigger(RecalcTrigger,Trigger6M)),NA())</f>
        <v>1.3023195044770119E-2</v>
      </c>
      <c r="P565" s="52">
        <f>IFERROR(_xll.qlIndexFixing(Index1Y,$H565,TRUE,_xll.ohTrigger(RecalcTrigger,Trigger1Y)),NA())</f>
        <v>1.6725703674744033E-2</v>
      </c>
      <c r="Q565" s="52">
        <f>IFERROR(_xll.qlIndexFixing(ONIndex1Y,I565,TRUE,_xll.ohTrigger(RecalcTrigger,Trigger1Y)),NA())</f>
        <v>1.3970134132712531E-2</v>
      </c>
    </row>
    <row r="566" spans="2:17" x14ac:dyDescent="0.2">
      <c r="B566" s="46" t="s">
        <v>51</v>
      </c>
      <c r="D566" s="49">
        <f>_xll.qlCalendarAdvance(LocalCalendar,$D565,B566,"f",FALSE)</f>
        <v>43637</v>
      </c>
      <c r="E566" s="49">
        <f>_xll.qlInterestRateIndexValueDate(IndexON,D566)</f>
        <v>43637</v>
      </c>
      <c r="F566" s="52">
        <f>IFERROR(_xll.qlIndexFixing(IndexON,D566,TRUE,_xll.ohTrigger(RecalcTrigger,TriggerON)),NA())</f>
        <v>8.2760160790318338E-3</v>
      </c>
      <c r="H566" s="49">
        <f>_xll.qlCalendarAdvance(IborCalendar,$H565,B566,"f",FALSE)</f>
        <v>43636</v>
      </c>
      <c r="I566" s="49">
        <f>_xll.qlInterestRateIndexValueDate(Index1M,$H566)</f>
        <v>43640</v>
      </c>
      <c r="J566" s="52">
        <f>IFERROR(_xll.qlIndexFixing(Index1M,$H566,TRUE,_xll.ohTrigger(RecalcTrigger,Trigger1M)),NA())</f>
        <v>1.0404469863555477E-2</v>
      </c>
      <c r="K566" s="52">
        <f>IFERROR(_xll.qlIndexFixing(ONIndex1M,I566,TRUE,_xll.ohTrigger(RecalcTrigger,Trigger1M)),NA())</f>
        <v>1.03413441649991E-2</v>
      </c>
      <c r="L566" s="52">
        <f>IFERROR(_xll.qlIndexFixing(Index3M,H566,TRUE,_xll.ohTrigger(RecalcTrigger,Trigger3M)),NA())</f>
        <v>1.1818195538550628E-2</v>
      </c>
      <c r="M566" s="52">
        <f>IFERROR(_xll.qlIndexFixing(ONIndex3M,I566,TRUE,_xll.ohTrigger(RecalcTrigger,Trigger3M)),NA())</f>
        <v>1.1568974658580089E-2</v>
      </c>
      <c r="N566" s="52">
        <f>IFERROR(_xll.qlIndexFixing(Index6M,$H566,TRUE,_xll.ohTrigger(RecalcTrigger,Trigger6M)),NA())</f>
        <v>1.351323296992114E-2</v>
      </c>
      <c r="O566" s="52">
        <f>IFERROR(_xll.qlIndexFixing(ONIndex6M,I566,TRUE,_xll.ohTrigger(RecalcTrigger,Trigger6M)),NA())</f>
        <v>1.3052185872748368E-2</v>
      </c>
      <c r="P566" s="52">
        <f>IFERROR(_xll.qlIndexFixing(Index1Y,$H566,TRUE,_xll.ohTrigger(RecalcTrigger,Trigger1Y)),NA())</f>
        <v>1.6804192199032709E-2</v>
      </c>
      <c r="Q566" s="52">
        <f>IFERROR(_xll.qlIndexFixing(ONIndex1Y,I566,TRUE,_xll.ohTrigger(RecalcTrigger,Trigger1Y)),NA())</f>
        <v>1.406663467938607E-2</v>
      </c>
    </row>
    <row r="567" spans="2:17" x14ac:dyDescent="0.2">
      <c r="B567" s="46" t="s">
        <v>51</v>
      </c>
      <c r="D567" s="49">
        <f>_xll.qlCalendarAdvance(LocalCalendar,$D566,B567,"f",FALSE)</f>
        <v>43644</v>
      </c>
      <c r="E567" s="49">
        <f>_xll.qlInterestRateIndexValueDate(IndexON,D567)</f>
        <v>43644</v>
      </c>
      <c r="F567" s="52">
        <f>IFERROR(_xll.qlIndexFixing(IndexON,D567,TRUE,_xll.ohTrigger(RecalcTrigger,TriggerON)),NA())</f>
        <v>8.2937993271592347E-3</v>
      </c>
      <c r="H567" s="49">
        <f>_xll.qlCalendarAdvance(IborCalendar,$H566,B567,"f",FALSE)</f>
        <v>43643</v>
      </c>
      <c r="I567" s="49">
        <f>_xll.qlInterestRateIndexValueDate(Index1M,$H567)</f>
        <v>43647</v>
      </c>
      <c r="J567" s="52">
        <f>IFERROR(_xll.qlIndexFixing(Index1M,$H567,TRUE,_xll.ohTrigger(RecalcTrigger,Trigger1M)),NA())</f>
        <v>1.0435119473761172E-2</v>
      </c>
      <c r="K567" s="52">
        <f>IFERROR(_xll.qlIndexFixing(ONIndex1M,I567,TRUE,_xll.ohTrigger(RecalcTrigger,Trigger1M)),NA())</f>
        <v>1.0369655216742046E-2</v>
      </c>
      <c r="L567" s="52">
        <f>IFERROR(_xll.qlIndexFixing(Index3M,H567,TRUE,_xll.ohTrigger(RecalcTrigger,Trigger3M)),NA())</f>
        <v>1.1853867112186429E-2</v>
      </c>
      <c r="M567" s="52">
        <f>IFERROR(_xll.qlIndexFixing(ONIndex3M,I567,TRUE,_xll.ohTrigger(RecalcTrigger,Trigger3M)),NA())</f>
        <v>1.1602785978803709E-2</v>
      </c>
      <c r="N567" s="52">
        <f>IFERROR(_xll.qlIndexFixing(Index6M,$H567,TRUE,_xll.ohTrigger(RecalcTrigger,Trigger6M)),NA())</f>
        <v>1.3549410898675606E-2</v>
      </c>
      <c r="O567" s="52">
        <f>IFERROR(_xll.qlIndexFixing(ONIndex6M,I567,TRUE,_xll.ohTrigger(RecalcTrigger,Trigger6M)),NA())</f>
        <v>1.3082297806255028E-2</v>
      </c>
      <c r="P567" s="52">
        <f>IFERROR(_xll.qlIndexFixing(Index1Y,$H567,TRUE,_xll.ohTrigger(RecalcTrigger,Trigger1Y)),NA())</f>
        <v>1.6880774434023825E-2</v>
      </c>
      <c r="Q567" s="52">
        <f>IFERROR(_xll.qlIndexFixing(ONIndex1Y,I567,TRUE,_xll.ohTrigger(RecalcTrigger,Trigger1Y)),NA())</f>
        <v>1.4173500359691005E-2</v>
      </c>
    </row>
    <row r="568" spans="2:17" x14ac:dyDescent="0.2">
      <c r="B568" s="46" t="s">
        <v>51</v>
      </c>
      <c r="D568" s="49">
        <f>_xll.qlCalendarAdvance(LocalCalendar,$D567,B568,"f",FALSE)</f>
        <v>43651</v>
      </c>
      <c r="E568" s="49">
        <f>_xll.qlInterestRateIndexValueDate(IndexON,D568)</f>
        <v>43651</v>
      </c>
      <c r="F568" s="52">
        <f>IFERROR(_xll.qlIndexFixing(IndexON,D568,TRUE,_xll.ohTrigger(RecalcTrigger,TriggerON)),NA())</f>
        <v>8.311365088671252E-3</v>
      </c>
      <c r="H568" s="49">
        <f>_xll.qlCalendarAdvance(IborCalendar,$H567,B568,"f",FALSE)</f>
        <v>43650</v>
      </c>
      <c r="I568" s="49">
        <f>_xll.qlInterestRateIndexValueDate(Index1M,$H568)</f>
        <v>43654</v>
      </c>
      <c r="J568" s="52">
        <f>IFERROR(_xll.qlIndexFixing(Index1M,$H568,TRUE,_xll.ohTrigger(RecalcTrigger,Trigger1M)),NA())</f>
        <v>1.0463611759236656E-2</v>
      </c>
      <c r="K568" s="52">
        <f>IFERROR(_xll.qlIndexFixing(ONIndex1M,I568,TRUE,_xll.ohTrigger(RecalcTrigger,Trigger1M)),NA())</f>
        <v>1.03980323109365E-2</v>
      </c>
      <c r="L568" s="52">
        <f>IFERROR(_xll.qlIndexFixing(Index3M,H568,TRUE,_xll.ohTrigger(RecalcTrigger,Trigger3M)),NA())</f>
        <v>1.1889518749613893E-2</v>
      </c>
      <c r="M568" s="52">
        <f>IFERROR(_xll.qlIndexFixing(ONIndex3M,I568,TRUE,_xll.ohTrigger(RecalcTrigger,Trigger3M)),NA())</f>
        <v>1.1637562973847437E-2</v>
      </c>
      <c r="N568" s="52">
        <f>IFERROR(_xll.qlIndexFixing(Index6M,$H568,TRUE,_xll.ohTrigger(RecalcTrigger,Trigger6M)),NA())</f>
        <v>1.3578205004412175E-2</v>
      </c>
      <c r="O568" s="52">
        <f>IFERROR(_xll.qlIndexFixing(ONIndex6M,I568,TRUE,_xll.ohTrigger(RecalcTrigger,Trigger6M)),NA())</f>
        <v>1.3113530845609844E-2</v>
      </c>
      <c r="P568" s="52">
        <f>IFERROR(_xll.qlIndexFixing(Index1Y,$H568,TRUE,_xll.ohTrigger(RecalcTrigger,Trigger1Y)),NA())</f>
        <v>1.6955191977460406E-2</v>
      </c>
      <c r="Q568" s="52">
        <f>IFERROR(_xll.qlIndexFixing(ONIndex1Y,I568,TRUE,_xll.ohTrigger(RecalcTrigger,Trigger1Y)),NA())</f>
        <v>1.4290731182740046E-2</v>
      </c>
    </row>
    <row r="569" spans="2:17" x14ac:dyDescent="0.2">
      <c r="B569" s="46" t="s">
        <v>51</v>
      </c>
      <c r="D569" s="49">
        <f>_xll.qlCalendarAdvance(LocalCalendar,$D568,B569,"f",FALSE)</f>
        <v>43658</v>
      </c>
      <c r="E569" s="49">
        <f>_xll.qlInterestRateIndexValueDate(IndexON,D569)</f>
        <v>43658</v>
      </c>
      <c r="F569" s="52">
        <f>IFERROR(_xll.qlIndexFixing(IndexON,D569,TRUE,_xll.ohTrigger(RecalcTrigger,TriggerON)),NA())</f>
        <v>8.3287133635145949E-3</v>
      </c>
      <c r="H569" s="49">
        <f>_xll.qlCalendarAdvance(IborCalendar,$H568,B569,"f",FALSE)</f>
        <v>43657</v>
      </c>
      <c r="I569" s="49">
        <f>_xll.qlInterestRateIndexValueDate(Index1M,$H569)</f>
        <v>43661</v>
      </c>
      <c r="J569" s="52">
        <f>IFERROR(_xll.qlIndexFixing(Index1M,$H569,TRUE,_xll.ohTrigger(RecalcTrigger,Trigger1M)),NA())</f>
        <v>1.0492104864698799E-2</v>
      </c>
      <c r="K569" s="52">
        <f>IFERROR(_xll.qlIndexFixing(ONIndex1M,I569,TRUE,_xll.ohTrigger(RecalcTrigger,Trigger1M)),NA())</f>
        <v>1.0426475447662398E-2</v>
      </c>
      <c r="L569" s="52">
        <f>IFERROR(_xll.qlIndexFixing(Index3M,H569,TRUE,_xll.ohTrigger(RecalcTrigger,Trigger3M)),NA())</f>
        <v>1.1925052958633491E-2</v>
      </c>
      <c r="M569" s="52">
        <f>IFERROR(_xll.qlIndexFixing(ONIndex3M,I569,TRUE,_xll.ohTrigger(RecalcTrigger,Trigger3M)),NA())</f>
        <v>1.1673305643951082E-2</v>
      </c>
      <c r="N569" s="52">
        <f>IFERROR(_xll.qlIndexFixing(Index6M,$H569,TRUE,_xll.ohTrigger(RecalcTrigger,Trigger6M)),NA())</f>
        <v>1.3609262463039208E-2</v>
      </c>
      <c r="O569" s="52">
        <f>IFERROR(_xll.qlIndexFixing(ONIndex6M,I569,TRUE,_xll.ohTrigger(RecalcTrigger,Trigger6M)),NA())</f>
        <v>1.3145884990892753E-2</v>
      </c>
      <c r="P569" s="52">
        <f>IFERROR(_xll.qlIndexFixing(Index1Y,$H569,TRUE,_xll.ohTrigger(RecalcTrigger,Trigger1Y)),NA())</f>
        <v>1.7027186363341069E-2</v>
      </c>
      <c r="Q569" s="52">
        <f>IFERROR(_xll.qlIndexFixing(ONIndex1Y,I569,TRUE,_xll.ohTrigger(RecalcTrigger,Trigger1Y)),NA())</f>
        <v>1.4418327158685074E-2</v>
      </c>
    </row>
    <row r="570" spans="2:17" x14ac:dyDescent="0.2">
      <c r="B570" s="46" t="s">
        <v>51</v>
      </c>
      <c r="D570" s="49">
        <f>_xll.qlCalendarAdvance(LocalCalendar,$D569,B570,"f",FALSE)</f>
        <v>43665</v>
      </c>
      <c r="E570" s="49">
        <f>_xll.qlInterestRateIndexValueDate(IndexON,D570)</f>
        <v>43665</v>
      </c>
      <c r="F570" s="52">
        <f>IFERROR(_xll.qlIndexFixing(IndexON,D570,TRUE,_xll.ohTrigger(RecalcTrigger,TriggerON)),NA())</f>
        <v>8.3458441515560366E-3</v>
      </c>
      <c r="H570" s="49">
        <f>_xll.qlCalendarAdvance(IborCalendar,$H569,B570,"f",FALSE)</f>
        <v>43664</v>
      </c>
      <c r="I570" s="49">
        <f>_xll.qlInterestRateIndexValueDate(Index1M,$H570)</f>
        <v>43668</v>
      </c>
      <c r="J570" s="52">
        <f>IFERROR(_xll.qlIndexFixing(Index1M,$H570,TRUE,_xll.ohTrigger(RecalcTrigger,Trigger1M)),NA())</f>
        <v>1.0520571882128562E-2</v>
      </c>
      <c r="K570" s="52">
        <f>IFERROR(_xll.qlIndexFixing(ONIndex1M,I570,TRUE,_xll.ohTrigger(RecalcTrigger,Trigger1M)),NA())</f>
        <v>1.045498422196367E-2</v>
      </c>
      <c r="L570" s="52">
        <f>IFERROR(_xll.qlIndexFixing(Index3M,H570,TRUE,_xll.ohTrigger(RecalcTrigger,Trigger3M)),NA())</f>
        <v>1.1960372243526767E-2</v>
      </c>
      <c r="M570" s="52">
        <f>IFERROR(_xll.qlIndexFixing(ONIndex3M,I570,TRUE,_xll.ohTrigger(RecalcTrigger,Trigger3M)),NA())</f>
        <v>1.1710009644350095E-2</v>
      </c>
      <c r="N570" s="52">
        <f>IFERROR(_xll.qlIndexFixing(Index6M,$H570,TRUE,_xll.ohTrigger(RecalcTrigger,Trigger6M)),NA())</f>
        <v>1.3640109609007215E-2</v>
      </c>
      <c r="O570" s="52">
        <f>IFERROR(_xll.qlIndexFixing(ONIndex6M,I570,TRUE,_xll.ohTrigger(RecalcTrigger,Trigger6M)),NA())</f>
        <v>1.3179355538346371E-2</v>
      </c>
      <c r="P570" s="52">
        <f>IFERROR(_xll.qlIndexFixing(Index1Y,$H570,TRUE,_xll.ohTrigger(RecalcTrigger,Trigger1Y)),NA())</f>
        <v>1.7096499067841168E-2</v>
      </c>
      <c r="Q570" s="52">
        <f>IFERROR(_xll.qlIndexFixing(ONIndex1Y,I570,TRUE,_xll.ohTrigger(RecalcTrigger,Trigger1Y)),NA())</f>
        <v>1.455624319735449E-2</v>
      </c>
    </row>
    <row r="571" spans="2:17" x14ac:dyDescent="0.2">
      <c r="B571" s="46" t="s">
        <v>51</v>
      </c>
      <c r="D571" s="49">
        <f>_xll.qlCalendarAdvance(LocalCalendar,$D570,B571,"f",FALSE)</f>
        <v>43672</v>
      </c>
      <c r="E571" s="49">
        <f>_xll.qlInterestRateIndexValueDate(IndexON,D571)</f>
        <v>43672</v>
      </c>
      <c r="F571" s="52">
        <f>IFERROR(_xll.qlIndexFixing(IndexON,D571,TRUE,_xll.ohTrigger(RecalcTrigger,TriggerON)),NA())</f>
        <v>8.362848392904354E-3</v>
      </c>
      <c r="H571" s="49">
        <f>_xll.qlCalendarAdvance(IborCalendar,$H570,B571,"f",FALSE)</f>
        <v>43671</v>
      </c>
      <c r="I571" s="49">
        <f>_xll.qlInterestRateIndexValueDate(Index1M,$H571)</f>
        <v>43675</v>
      </c>
      <c r="J571" s="52">
        <f>IFERROR(_xll.qlIndexFixing(Index1M,$H571,TRUE,_xll.ohTrigger(RecalcTrigger,Trigger1M)),NA())</f>
        <v>1.054899038793522E-2</v>
      </c>
      <c r="K571" s="52">
        <f>IFERROR(_xll.qlIndexFixing(ONIndex1M,I571,TRUE,_xll.ohTrigger(RecalcTrigger,Trigger1M)),NA())</f>
        <v>1.0483491409694068E-2</v>
      </c>
      <c r="L571" s="52">
        <f>IFERROR(_xll.qlIndexFixing(Index3M,H571,TRUE,_xll.ohTrigger(RecalcTrigger,Trigger3M)),NA())</f>
        <v>1.1995395353988974E-2</v>
      </c>
      <c r="M571" s="52">
        <f>IFERROR(_xll.qlIndexFixing(ONIndex3M,I571,TRUE,_xll.ohTrigger(RecalcTrigger,Trigger3M)),NA())</f>
        <v>1.1746953684257377E-2</v>
      </c>
      <c r="N571" s="52">
        <f>IFERROR(_xll.qlIndexFixing(Index6M,$H571,TRUE,_xll.ohTrigger(RecalcTrigger,Trigger6M)),NA())</f>
        <v>1.3670702280313878E-2</v>
      </c>
      <c r="O571" s="52">
        <f>IFERROR(_xll.qlIndexFixing(ONIndex6M,I571,TRUE,_xll.ohTrigger(RecalcTrigger,Trigger6M)),NA())</f>
        <v>1.3213161570480025E-2</v>
      </c>
      <c r="P571" s="52">
        <f>IFERROR(_xll.qlIndexFixing(Index1Y,$H571,TRUE,_xll.ohTrigger(RecalcTrigger,Trigger1Y)),NA())</f>
        <v>1.7162926494300079E-2</v>
      </c>
      <c r="Q571" s="52">
        <f>IFERROR(_xll.qlIndexFixing(ONIndex1Y,I571,TRUE,_xll.ohTrigger(RecalcTrigger,Trigger1Y)),NA())</f>
        <v>1.4696992491494143E-2</v>
      </c>
    </row>
    <row r="572" spans="2:17" x14ac:dyDescent="0.2">
      <c r="B572" s="46" t="s">
        <v>51</v>
      </c>
      <c r="D572" s="49">
        <f>_xll.qlCalendarAdvance(LocalCalendar,$D571,B572,"f",FALSE)</f>
        <v>43679</v>
      </c>
      <c r="E572" s="49">
        <f>_xll.qlInterestRateIndexValueDate(IndexON,D572)</f>
        <v>43679</v>
      </c>
      <c r="F572" s="52">
        <f>IFERROR(_xll.qlIndexFixing(IndexON,D572,TRUE,_xll.ohTrigger(RecalcTrigger,TriggerON)),NA())</f>
        <v>8.3799138348705782E-3</v>
      </c>
      <c r="H572" s="49">
        <f>_xll.qlCalendarAdvance(IborCalendar,$H571,B572,"f",FALSE)</f>
        <v>43678</v>
      </c>
      <c r="I572" s="49">
        <f>_xll.qlInterestRateIndexValueDate(Index1M,$H572)</f>
        <v>43682</v>
      </c>
      <c r="J572" s="52">
        <f>IFERROR(_xll.qlIndexFixing(Index1M,$H572,TRUE,_xll.ohTrigger(RecalcTrigger,Trigger1M)),NA())</f>
        <v>1.0577355897071599E-2</v>
      </c>
      <c r="K572" s="52">
        <f>IFERROR(_xll.qlIndexFixing(ONIndex1M,I572,TRUE,_xll.ohTrigger(RecalcTrigger,Trigger1M)),NA())</f>
        <v>1.0511945580233828E-2</v>
      </c>
      <c r="L572" s="52">
        <f>IFERROR(_xll.qlIndexFixing(Index3M,H572,TRUE,_xll.ohTrigger(RecalcTrigger,Trigger3M)),NA())</f>
        <v>1.2030106033042613E-2</v>
      </c>
      <c r="M572" s="52">
        <f>IFERROR(_xll.qlIndexFixing(ONIndex3M,I572,TRUE,_xll.ohTrigger(RecalcTrigger,Trigger3M)),NA())</f>
        <v>1.1783585932212404E-2</v>
      </c>
      <c r="N572" s="52">
        <f>IFERROR(_xll.qlIndexFixing(Index6M,$H572,TRUE,_xll.ohTrigger(RecalcTrigger,Trigger6M)),NA())</f>
        <v>1.3701031634532842E-2</v>
      </c>
      <c r="O572" s="52">
        <f>IFERROR(_xll.qlIndexFixing(ONIndex6M,I572,TRUE,_xll.ohTrigger(RecalcTrigger,Trigger6M)),NA())</f>
        <v>1.3246705638563228E-2</v>
      </c>
      <c r="P572" s="52">
        <f>IFERROR(_xll.qlIndexFixing(Index1Y,$H572,TRUE,_xll.ohTrigger(RecalcTrigger,Trigger1Y)),NA())</f>
        <v>1.722648494352616E-2</v>
      </c>
      <c r="Q572" s="52">
        <f>IFERROR(_xll.qlIndexFixing(ONIndex1Y,I572,TRUE,_xll.ohTrigger(RecalcTrigger,Trigger1Y)),NA())</f>
        <v>1.48348471747628E-2</v>
      </c>
    </row>
    <row r="573" spans="2:17" x14ac:dyDescent="0.2">
      <c r="B573" s="46" t="s">
        <v>51</v>
      </c>
      <c r="D573" s="49">
        <f>_xll.qlCalendarAdvance(LocalCalendar,$D572,B573,"f",FALSE)</f>
        <v>43686</v>
      </c>
      <c r="E573" s="49">
        <f>_xll.qlInterestRateIndexValueDate(IndexON,D573)</f>
        <v>43686</v>
      </c>
      <c r="F573" s="52">
        <f>IFERROR(_xll.qlIndexFixing(IndexON,D573,TRUE,_xll.ohTrigger(RecalcTrigger,TriggerON)),NA())</f>
        <v>8.3970492782281525E-3</v>
      </c>
      <c r="H573" s="49">
        <f>_xll.qlCalendarAdvance(IborCalendar,$H572,B573,"f",FALSE)</f>
        <v>43685</v>
      </c>
      <c r="I573" s="49">
        <f>_xll.qlInterestRateIndexValueDate(Index1M,$H573)</f>
        <v>43689</v>
      </c>
      <c r="J573" s="52">
        <f>IFERROR(_xll.qlIndexFixing(Index1M,$H573,TRUE,_xll.ohTrigger(RecalcTrigger,Trigger1M)),NA())</f>
        <v>1.0605668409143178E-2</v>
      </c>
      <c r="K573" s="52">
        <f>IFERROR(_xll.qlIndexFixing(ONIndex1M,I573,TRUE,_xll.ohTrigger(RecalcTrigger,Trigger1M)),NA())</f>
        <v>1.0540346733662886E-2</v>
      </c>
      <c r="L573" s="52">
        <f>IFERROR(_xll.qlIndexFixing(Index3M,H573,TRUE,_xll.ohTrigger(RecalcTrigger,Trigger3M)),NA())</f>
        <v>1.2064504272394314E-2</v>
      </c>
      <c r="M573" s="52">
        <f>IFERROR(_xll.qlIndexFixing(ONIndex3M,I573,TRUE,_xll.ohTrigger(RecalcTrigger,Trigger3M)),NA())</f>
        <v>1.1819906388375045E-2</v>
      </c>
      <c r="N573" s="52">
        <f>IFERROR(_xll.qlIndexFixing(Index6M,$H573,TRUE,_xll.ohTrigger(RecalcTrigger,Trigger6M)),NA())</f>
        <v>1.3731097659488628E-2</v>
      </c>
      <c r="O573" s="52">
        <f>IFERROR(_xll.qlIndexFixing(ONIndex6M,I573,TRUE,_xll.ohTrigger(RecalcTrigger,Trigger6M)),NA())</f>
        <v>1.3279987742436106E-2</v>
      </c>
      <c r="P573" s="52">
        <f>IFERROR(_xll.qlIndexFixing(Index1Y,$H573,TRUE,_xll.ohTrigger(RecalcTrigger,Trigger1Y)),NA())</f>
        <v>1.7287245730616185E-2</v>
      </c>
      <c r="Q573" s="52">
        <f>IFERROR(_xll.qlIndexFixing(ONIndex1Y,I573,TRUE,_xll.ohTrigger(RecalcTrigger,Trigger1Y)),NA())</f>
        <v>1.4969807243883082E-2</v>
      </c>
    </row>
    <row r="574" spans="2:17" x14ac:dyDescent="0.2">
      <c r="B574" s="46" t="s">
        <v>51</v>
      </c>
      <c r="D574" s="49">
        <f>_xll.qlCalendarAdvance(LocalCalendar,$D573,B574,"f",FALSE)</f>
        <v>43693</v>
      </c>
      <c r="E574" s="49">
        <f>_xll.qlInterestRateIndexValueDate(IndexON,D574)</f>
        <v>43693</v>
      </c>
      <c r="F574" s="52">
        <f>IFERROR(_xll.qlIndexFixing(IndexON,D574,TRUE,_xll.ohTrigger(RecalcTrigger,TriggerON)),NA())</f>
        <v>8.4142547229504316E-3</v>
      </c>
      <c r="H574" s="49">
        <f>_xll.qlCalendarAdvance(IborCalendar,$H573,B574,"f",FALSE)</f>
        <v>43692</v>
      </c>
      <c r="I574" s="49">
        <f>_xll.qlInterestRateIndexValueDate(Index1M,$H574)</f>
        <v>43696</v>
      </c>
      <c r="J574" s="52">
        <f>IFERROR(_xll.qlIndexFixing(Index1M,$H574,TRUE,_xll.ohTrigger(RecalcTrigger,Trigger1M)),NA())</f>
        <v>1.0633927923765748E-2</v>
      </c>
      <c r="K574" s="52">
        <f>IFERROR(_xll.qlIndexFixing(ONIndex1M,I574,TRUE,_xll.ohTrigger(RecalcTrigger,Trigger1M)),NA())</f>
        <v>1.0568694869821371E-2</v>
      </c>
      <c r="L574" s="52">
        <f>IFERROR(_xll.qlIndexFixing(Index3M,H574,TRUE,_xll.ohTrigger(RecalcTrigger,Trigger3M)),NA())</f>
        <v>1.2098590063824567E-2</v>
      </c>
      <c r="M574" s="52">
        <f>IFERROR(_xll.qlIndexFixing(ONIndex3M,I574,TRUE,_xll.ohTrigger(RecalcTrigger,Trigger3M)),NA())</f>
        <v>1.1855915052585431E-2</v>
      </c>
      <c r="N574" s="52">
        <f>IFERROR(_xll.qlIndexFixing(Index6M,$H574,TRUE,_xll.ohTrigger(RecalcTrigger,Trigger6M)),NA())</f>
        <v>1.3760900343111761E-2</v>
      </c>
      <c r="O574" s="52">
        <f>IFERROR(_xll.qlIndexFixing(ONIndex6M,I574,TRUE,_xll.ohTrigger(RecalcTrigger,Trigger6M)),NA())</f>
        <v>1.3313007881938788E-2</v>
      </c>
      <c r="P574" s="52">
        <f>IFERROR(_xll.qlIndexFixing(Index1Y,$H574,TRUE,_xll.ohTrigger(RecalcTrigger,Trigger1Y)),NA())</f>
        <v>1.7345280211983831E-2</v>
      </c>
      <c r="Q574" s="52">
        <f>IFERROR(_xll.qlIndexFixing(ONIndex1Y,I574,TRUE,_xll.ohTrigger(RecalcTrigger,Trigger1Y)),NA())</f>
        <v>1.5101872695577612E-2</v>
      </c>
    </row>
    <row r="575" spans="2:17" x14ac:dyDescent="0.2">
      <c r="B575" s="46" t="s">
        <v>51</v>
      </c>
      <c r="D575" s="49">
        <f>_xll.qlCalendarAdvance(LocalCalendar,$D574,B575,"f",FALSE)</f>
        <v>43700</v>
      </c>
      <c r="E575" s="49">
        <f>_xll.qlInterestRateIndexValueDate(IndexON,D575)</f>
        <v>43700</v>
      </c>
      <c r="F575" s="52">
        <f>IFERROR(_xll.qlIndexFixing(IndexON,D575,TRUE,_xll.ohTrigger(RecalcTrigger,TriggerON)),NA())</f>
        <v>8.4315301691173516E-3</v>
      </c>
      <c r="H575" s="49">
        <f>_xll.qlCalendarAdvance(IborCalendar,$H574,B575,"f",FALSE)</f>
        <v>43699</v>
      </c>
      <c r="I575" s="49">
        <f>_xll.qlInterestRateIndexValueDate(Index1M,$H575)</f>
        <v>43704</v>
      </c>
      <c r="J575" s="52">
        <f>IFERROR(_xll.qlIndexFixing(Index1M,$H575,TRUE,_xll.ohTrigger(RecalcTrigger,Trigger1M)),NA())</f>
        <v>1.0666159616574689E-2</v>
      </c>
      <c r="K575" s="52">
        <f>IFERROR(_xll.qlIndexFixing(ONIndex1M,I575,TRUE,_xll.ohTrigger(RecalcTrigger,Trigger1M)),NA())</f>
        <v>1.060102782069805E-2</v>
      </c>
      <c r="L575" s="52">
        <f>IFERROR(_xll.qlIndexFixing(Index3M,H575,TRUE,_xll.ohTrigger(RecalcTrigger,Trigger3M)),NA())</f>
        <v>1.2137162654293212E-2</v>
      </c>
      <c r="M575" s="52">
        <f>IFERROR(_xll.qlIndexFixing(ONIndex3M,I575,TRUE,_xll.ohTrigger(RecalcTrigger,Trigger3M)),NA())</f>
        <v>1.18966860255032E-2</v>
      </c>
      <c r="N575" s="52">
        <f>IFERROR(_xll.qlIndexFixing(Index6M,$H575,TRUE,_xll.ohTrigger(RecalcTrigger,Trigger6M)),NA())</f>
        <v>1.3794638078849486E-2</v>
      </c>
      <c r="O575" s="52">
        <f>IFERROR(_xll.qlIndexFixing(ONIndex6M,I575,TRUE,_xll.ohTrigger(RecalcTrigger,Trigger6M)),NA())</f>
        <v>1.3350424411493478E-2</v>
      </c>
      <c r="P575" s="52">
        <f>IFERROR(_xll.qlIndexFixing(Index1Y,$H575,TRUE,_xll.ohTrigger(RecalcTrigger,Trigger1Y)),NA())</f>
        <v>1.7408358588131789E-2</v>
      </c>
      <c r="Q575" s="52">
        <f>IFERROR(_xll.qlIndexFixing(ONIndex1Y,I575,TRUE,_xll.ohTrigger(RecalcTrigger,Trigger1Y)),NA())</f>
        <v>1.5249260206653403E-2</v>
      </c>
    </row>
    <row r="576" spans="2:17" x14ac:dyDescent="0.2">
      <c r="B576" s="46" t="s">
        <v>51</v>
      </c>
      <c r="D576" s="49">
        <f>_xll.qlCalendarAdvance(LocalCalendar,$D575,B576,"f",FALSE)</f>
        <v>43707</v>
      </c>
      <c r="E576" s="49">
        <f>_xll.qlInterestRateIndexValueDate(IndexON,D576)</f>
        <v>43707</v>
      </c>
      <c r="F576" s="52">
        <f>IFERROR(_xll.qlIndexFixing(IndexON,D576,TRUE,_xll.ohTrigger(RecalcTrigger,TriggerON)),NA())</f>
        <v>8.4502168438582714E-3</v>
      </c>
      <c r="H576" s="49">
        <f>_xll.qlCalendarAdvance(IborCalendar,$H575,B576,"f",FALSE)</f>
        <v>43706</v>
      </c>
      <c r="I576" s="49">
        <f>_xll.qlInterestRateIndexValueDate(Index1M,$H576)</f>
        <v>43711</v>
      </c>
      <c r="J576" s="52">
        <f>IFERROR(_xll.qlIndexFixing(Index1M,$H576,TRUE,_xll.ohTrigger(RecalcTrigger,Trigger1M)),NA())</f>
        <v>1.069214091451709E-2</v>
      </c>
      <c r="K576" s="52">
        <f>IFERROR(_xll.qlIndexFixing(ONIndex1M,I576,TRUE,_xll.ohTrigger(RecalcTrigger,Trigger1M)),NA())</f>
        <v>1.0629262348693658E-2</v>
      </c>
      <c r="L576" s="52">
        <f>IFERROR(_xll.qlIndexFixing(Index3M,H576,TRUE,_xll.ohTrigger(RecalcTrigger,Trigger3M)),NA())</f>
        <v>1.2168045611849971E-2</v>
      </c>
      <c r="M576" s="52">
        <f>IFERROR(_xll.qlIndexFixing(ONIndex3M,I576,TRUE,_xll.ohTrigger(RecalcTrigger,Trigger3M)),NA())</f>
        <v>1.1932026563679088E-2</v>
      </c>
      <c r="N576" s="52">
        <f>IFERROR(_xll.qlIndexFixing(Index6M,$H576,TRUE,_xll.ohTrigger(RecalcTrigger,Trigger6M)),NA())</f>
        <v>1.3819350578652769E-2</v>
      </c>
      <c r="O576" s="52">
        <f>IFERROR(_xll.qlIndexFixing(ONIndex6M,I576,TRUE,_xll.ohTrigger(RecalcTrigger,Trigger6M)),NA())</f>
        <v>1.3382883198751472E-2</v>
      </c>
      <c r="P576" s="52">
        <f>IFERROR(_xll.qlIndexFixing(Index1Y,$H576,TRUE,_xll.ohTrigger(RecalcTrigger,Trigger1Y)),NA())</f>
        <v>1.7460791448001854E-2</v>
      </c>
      <c r="Q576" s="52">
        <f>IFERROR(_xll.qlIndexFixing(ONIndex1Y,I576,TRUE,_xll.ohTrigger(RecalcTrigger,Trigger1Y)),NA())</f>
        <v>1.5375122896044147E-2</v>
      </c>
    </row>
    <row r="577" spans="2:17" x14ac:dyDescent="0.2">
      <c r="B577" s="46" t="s">
        <v>51</v>
      </c>
      <c r="D577" s="49">
        <f>_xll.qlCalendarAdvance(LocalCalendar,$D576,B577,"f",FALSE)</f>
        <v>43714</v>
      </c>
      <c r="E577" s="49">
        <f>_xll.qlInterestRateIndexValueDate(IndexON,D577)</f>
        <v>43714</v>
      </c>
      <c r="F577" s="52">
        <f>IFERROR(_xll.qlIndexFixing(IndexON,D577,TRUE,_xll.ohTrigger(RecalcTrigger,TriggerON)),NA())</f>
        <v>8.4662910657584689E-3</v>
      </c>
      <c r="H577" s="49">
        <f>_xll.qlCalendarAdvance(IborCalendar,$H576,B577,"f",FALSE)</f>
        <v>43713</v>
      </c>
      <c r="I577" s="49">
        <f>_xll.qlInterestRateIndexValueDate(Index1M,$H577)</f>
        <v>43717</v>
      </c>
      <c r="J577" s="52">
        <f>IFERROR(_xll.qlIndexFixing(Index1M,$H577,TRUE,_xll.ohTrigger(RecalcTrigger,Trigger1M)),NA())</f>
        <v>1.0716226358646885E-2</v>
      </c>
      <c r="K577" s="52">
        <f>IFERROR(_xll.qlIndexFixing(ONIndex1M,I577,TRUE,_xll.ohTrigger(RecalcTrigger,Trigger1M)),NA())</f>
        <v>1.0653421175232936E-2</v>
      </c>
      <c r="L577" s="52">
        <f>IFERROR(_xll.qlIndexFixing(Index3M,H577,TRUE,_xll.ohTrigger(RecalcTrigger,Trigger3M)),NA())</f>
        <v>1.2196457565797311E-2</v>
      </c>
      <c r="M577" s="52">
        <f>IFERROR(_xll.qlIndexFixing(ONIndex3M,I577,TRUE,_xll.ohTrigger(RecalcTrigger,Trigger3M)),NA())</f>
        <v>1.1962070292383942E-2</v>
      </c>
      <c r="N577" s="52">
        <f>IFERROR(_xll.qlIndexFixing(Index6M,$H577,TRUE,_xll.ohTrigger(RecalcTrigger,Trigger6M)),NA())</f>
        <v>1.3844232733637539E-2</v>
      </c>
      <c r="O577" s="52">
        <f>IFERROR(_xll.qlIndexFixing(ONIndex6M,I577,TRUE,_xll.ohTrigger(RecalcTrigger,Trigger6M)),NA())</f>
        <v>1.3410496513985848E-2</v>
      </c>
      <c r="P577" s="52">
        <f>IFERROR(_xll.qlIndexFixing(Index1Y,$H577,TRUE,_xll.ohTrigger(RecalcTrigger,Trigger1Y)),NA())</f>
        <v>1.7503739964524069E-2</v>
      </c>
      <c r="Q577" s="52">
        <f>IFERROR(_xll.qlIndexFixing(ONIndex1Y,I577,TRUE,_xll.ohTrigger(RecalcTrigger,Trigger1Y)),NA())</f>
        <v>1.5480701314292133E-2</v>
      </c>
    </row>
    <row r="578" spans="2:17" x14ac:dyDescent="0.2">
      <c r="B578" s="46" t="s">
        <v>51</v>
      </c>
      <c r="D578" s="49">
        <f>_xll.qlCalendarAdvance(LocalCalendar,$D577,B578,"f",FALSE)</f>
        <v>43721</v>
      </c>
      <c r="E578" s="49">
        <f>_xll.qlInterestRateIndexValueDate(IndexON,D578)</f>
        <v>43721</v>
      </c>
      <c r="F578" s="52">
        <f>IFERROR(_xll.qlIndexFixing(IndexON,D578,TRUE,_xll.ohTrigger(RecalcTrigger,TriggerON)),NA())</f>
        <v>8.4837765163126022E-3</v>
      </c>
      <c r="H578" s="49">
        <f>_xll.qlCalendarAdvance(IborCalendar,$H577,B578,"f",FALSE)</f>
        <v>43720</v>
      </c>
      <c r="I578" s="49">
        <f>_xll.qlInterestRateIndexValueDate(Index1M,$H578)</f>
        <v>43724</v>
      </c>
      <c r="J578" s="52">
        <f>IFERROR(_xll.qlIndexFixing(Index1M,$H578,TRUE,_xll.ohTrigger(RecalcTrigger,Trigger1M)),NA())</f>
        <v>1.0744276829555588E-2</v>
      </c>
      <c r="K578" s="52">
        <f>IFERROR(_xll.qlIndexFixing(ONIndex1M,I578,TRUE,_xll.ohTrigger(RecalcTrigger,Trigger1M)),NA())</f>
        <v>1.0681557242548934E-2</v>
      </c>
      <c r="L578" s="52">
        <f>IFERROR(_xll.qlIndexFixing(Index3M,H578,TRUE,_xll.ohTrigger(RecalcTrigger,Trigger3M)),NA())</f>
        <v>1.2229314692537144E-2</v>
      </c>
      <c r="M578" s="52">
        <f>IFERROR(_xll.qlIndexFixing(ONIndex3M,I578,TRUE,_xll.ohTrigger(RecalcTrigger,Trigger3M)),NA())</f>
        <v>1.1996831787746132E-2</v>
      </c>
      <c r="N578" s="52">
        <f>IFERROR(_xll.qlIndexFixing(Index6M,$H578,TRUE,_xll.ohTrigger(RecalcTrigger,Trigger6M)),NA())</f>
        <v>1.3873017354837541E-2</v>
      </c>
      <c r="O578" s="52">
        <f>IFERROR(_xll.qlIndexFixing(ONIndex6M,I578,TRUE,_xll.ohTrigger(RecalcTrigger,Trigger6M)),NA())</f>
        <v>1.3442468795608065E-2</v>
      </c>
      <c r="P578" s="52">
        <f>IFERROR(_xll.qlIndexFixing(Index1Y,$H578,TRUE,_xll.ohTrigger(RecalcTrigger,Trigger1Y)),NA())</f>
        <v>1.7551583545406046E-2</v>
      </c>
      <c r="Q578" s="52">
        <f>IFERROR(_xll.qlIndexFixing(ONIndex1Y,I578,TRUE,_xll.ohTrigger(RecalcTrigger,Trigger1Y)),NA())</f>
        <v>1.5601188264948718E-2</v>
      </c>
    </row>
    <row r="579" spans="2:17" x14ac:dyDescent="0.2">
      <c r="B579" s="46" t="s">
        <v>51</v>
      </c>
      <c r="D579" s="49">
        <f>_xll.qlCalendarAdvance(LocalCalendar,$D578,B579,"f",FALSE)</f>
        <v>43728</v>
      </c>
      <c r="E579" s="49">
        <f>_xll.qlInterestRateIndexValueDate(IndexON,D579)</f>
        <v>43728</v>
      </c>
      <c r="F579" s="52">
        <f>IFERROR(_xll.qlIndexFixing(IndexON,D579,TRUE,_xll.ohTrigger(RecalcTrigger,TriggerON)),NA())</f>
        <v>8.5013319684446031E-3</v>
      </c>
      <c r="H579" s="49">
        <f>_xll.qlCalendarAdvance(IborCalendar,$H578,B579,"f",FALSE)</f>
        <v>43727</v>
      </c>
      <c r="I579" s="49">
        <f>_xll.qlInterestRateIndexValueDate(Index1M,$H579)</f>
        <v>43731</v>
      </c>
      <c r="J579" s="52">
        <f>IFERROR(_xll.qlIndexFixing(Index1M,$H579,TRUE,_xll.ohTrigger(RecalcTrigger,Trigger1M)),NA())</f>
        <v>1.0772274300518525E-2</v>
      </c>
      <c r="K579" s="52">
        <f>IFERROR(_xll.qlIndexFixing(ONIndex1M,I579,TRUE,_xll.ohTrigger(RecalcTrigger,Trigger1M)),NA())</f>
        <v>1.0709640292674294E-2</v>
      </c>
      <c r="L579" s="52">
        <f>IFERROR(_xll.qlIndexFixing(Index3M,H579,TRUE,_xll.ohTrigger(RecalcTrigger,Trigger3M)),NA())</f>
        <v>1.2261859339567178E-2</v>
      </c>
      <c r="M579" s="52">
        <f>IFERROR(_xll.qlIndexFixing(ONIndex3M,I579,TRUE,_xll.ohTrigger(RecalcTrigger,Trigger3M)),NA())</f>
        <v>1.2031281490676449E-2</v>
      </c>
      <c r="N579" s="52">
        <f>IFERROR(_xll.qlIndexFixing(Index6M,$H579,TRUE,_xll.ohTrigger(RecalcTrigger,Trigger6M)),NA())</f>
        <v>1.3901538593260855E-2</v>
      </c>
      <c r="O579" s="52">
        <f>IFERROR(_xll.qlIndexFixing(ONIndex6M,I579,TRUE,_xll.ohTrigger(RecalcTrigger,Trigger6M)),NA())</f>
        <v>1.3474179112540341E-2</v>
      </c>
      <c r="P579" s="52">
        <f>IFERROR(_xll.qlIndexFixing(Index1Y,$H579,TRUE,_xll.ohTrigger(RecalcTrigger,Trigger1Y)),NA())</f>
        <v>1.759705815501663E-2</v>
      </c>
      <c r="Q579" s="52">
        <f>IFERROR(_xll.qlIndexFixing(ONIndex1Y,I579,TRUE,_xll.ohTrigger(RecalcTrigger,Trigger1Y)),NA())</f>
        <v>1.5718780582991698E-2</v>
      </c>
    </row>
    <row r="580" spans="2:17" x14ac:dyDescent="0.2">
      <c r="B580" s="46" t="s">
        <v>51</v>
      </c>
      <c r="D580" s="49">
        <f>_xll.qlCalendarAdvance(LocalCalendar,$D579,B580,"f",FALSE)</f>
        <v>43735</v>
      </c>
      <c r="E580" s="49">
        <f>_xll.qlInterestRateIndexValueDate(IndexON,D580)</f>
        <v>43735</v>
      </c>
      <c r="F580" s="52">
        <f>IFERROR(_xll.qlIndexFixing(IndexON,D580,TRUE,_xll.ohTrigger(RecalcTrigger,TriggerON)),NA())</f>
        <v>8.518957422101181E-3</v>
      </c>
      <c r="H580" s="49">
        <f>_xll.qlCalendarAdvance(IborCalendar,$H579,B580,"f",FALSE)</f>
        <v>43734</v>
      </c>
      <c r="I580" s="49">
        <f>_xll.qlInterestRateIndexValueDate(Index1M,$H580)</f>
        <v>43738</v>
      </c>
      <c r="J580" s="52">
        <f>IFERROR(_xll.qlIndexFixing(Index1M,$H580,TRUE,_xll.ohTrigger(RecalcTrigger,Trigger1M)),NA())</f>
        <v>1.0802372043463427E-2</v>
      </c>
      <c r="K580" s="52">
        <f>IFERROR(_xll.qlIndexFixing(ONIndex1M,I580,TRUE,_xll.ohTrigger(RecalcTrigger,Trigger1M)),NA())</f>
        <v>1.0737670325529081E-2</v>
      </c>
      <c r="L580" s="52">
        <f>IFERROR(_xll.qlIndexFixing(Index3M,H580,TRUE,_xll.ohTrigger(RecalcTrigger,Trigger3M)),NA())</f>
        <v>1.2296542955138963E-2</v>
      </c>
      <c r="M580" s="52">
        <f>IFERROR(_xll.qlIndexFixing(ONIndex3M,I580,TRUE,_xll.ohTrigger(RecalcTrigger,Trigger3M)),NA())</f>
        <v>1.2065419401094957E-2</v>
      </c>
      <c r="N580" s="52">
        <f>IFERROR(_xll.qlIndexFixing(Index6M,$H580,TRUE,_xll.ohTrigger(RecalcTrigger,Trigger6M)),NA())</f>
        <v>1.3931991844595086E-2</v>
      </c>
      <c r="O580" s="52">
        <f>IFERROR(_xll.qlIndexFixing(ONIndex6M,I580,TRUE,_xll.ohTrigger(RecalcTrigger,Trigger6M)),NA())</f>
        <v>1.3505627464782677E-2</v>
      </c>
      <c r="P580" s="52">
        <f>IFERROR(_xll.qlIndexFixing(Index1Y,$H580,TRUE,_xll.ohTrigger(RecalcTrigger,Trigger1Y)),NA())</f>
        <v>1.7640235357953133E-2</v>
      </c>
      <c r="Q580" s="52">
        <f>IFERROR(_xll.qlIndexFixing(ONIndex1Y,I580,TRUE,_xll.ohTrigger(RecalcTrigger,Trigger1Y)),NA())</f>
        <v>1.5833478265463441E-2</v>
      </c>
    </row>
    <row r="581" spans="2:17" x14ac:dyDescent="0.2">
      <c r="B581" s="46" t="s">
        <v>51</v>
      </c>
      <c r="D581" s="49">
        <f>_xll.qlCalendarAdvance(LocalCalendar,$D580,B581,"f",FALSE)</f>
        <v>43742</v>
      </c>
      <c r="E581" s="49">
        <f>_xll.qlInterestRateIndexValueDate(IndexON,D581)</f>
        <v>43742</v>
      </c>
      <c r="F581" s="52">
        <f>IFERROR(_xll.qlIndexFixing(IndexON,D581,TRUE,_xll.ohTrigger(RecalcTrigger,TriggerON)),NA())</f>
        <v>8.5366528773622719E-3</v>
      </c>
      <c r="H581" s="49">
        <f>_xll.qlCalendarAdvance(IborCalendar,$H580,B581,"f",FALSE)</f>
        <v>43741</v>
      </c>
      <c r="I581" s="49">
        <f>_xll.qlInterestRateIndexValueDate(Index1M,$H581)</f>
        <v>43745</v>
      </c>
      <c r="J581" s="52">
        <f>IFERROR(_xll.qlIndexFixing(Index1M,$H581,TRUE,_xll.ohTrigger(RecalcTrigger,Trigger1M)),NA())</f>
        <v>1.0830260565154137E-2</v>
      </c>
      <c r="K581" s="52">
        <f>IFERROR(_xll.qlIndexFixing(ONIndex1M,I581,TRUE,_xll.ohTrigger(RecalcTrigger,Trigger1M)),NA())</f>
        <v>1.0765647341113294E-2</v>
      </c>
      <c r="L581" s="52">
        <f>IFERROR(_xll.qlIndexFixing(Index3M,H581,TRUE,_xll.ohTrigger(RecalcTrigger,Trigger3M)),NA())</f>
        <v>1.2328441387230342E-2</v>
      </c>
      <c r="M581" s="52">
        <f>IFERROR(_xll.qlIndexFixing(ONIndex3M,I581,TRUE,_xll.ohTrigger(RecalcTrigger,Trigger3M)),NA())</f>
        <v>1.209924551892172E-2</v>
      </c>
      <c r="N581" s="52">
        <f>IFERROR(_xll.qlIndexFixing(Index6M,$H581,TRUE,_xll.ohTrigger(RecalcTrigger,Trigger6M)),NA())</f>
        <v>1.3959968547290785E-2</v>
      </c>
      <c r="O581" s="52">
        <f>IFERROR(_xll.qlIndexFixing(ONIndex6M,I581,TRUE,_xll.ohTrigger(RecalcTrigger,Trigger6M)),NA())</f>
        <v>1.35368138521752E-2</v>
      </c>
      <c r="P581" s="52">
        <f>IFERROR(_xll.qlIndexFixing(Index1Y,$H581,TRUE,_xll.ohTrigger(RecalcTrigger,Trigger1Y)),NA())</f>
        <v>1.7681186747364231E-2</v>
      </c>
      <c r="Q581" s="52">
        <f>IFERROR(_xll.qlIndexFixing(ONIndex1Y,I581,TRUE,_xll.ohTrigger(RecalcTrigger,Trigger1Y)),NA())</f>
        <v>1.5945281309726056E-2</v>
      </c>
    </row>
    <row r="582" spans="2:17" x14ac:dyDescent="0.2">
      <c r="B582" s="46" t="s">
        <v>51</v>
      </c>
      <c r="D582" s="49">
        <f>_xll.qlCalendarAdvance(LocalCalendar,$D581,B582,"f",FALSE)</f>
        <v>43749</v>
      </c>
      <c r="E582" s="49">
        <f>_xll.qlInterestRateIndexValueDate(IndexON,D582)</f>
        <v>43749</v>
      </c>
      <c r="F582" s="52">
        <f>IFERROR(_xll.qlIndexFixing(IndexON,D582,TRUE,_xll.ohTrigger(RecalcTrigger,TriggerON)),NA())</f>
        <v>8.5557920555912048E-3</v>
      </c>
      <c r="H582" s="49">
        <f>_xll.qlCalendarAdvance(IborCalendar,$H581,B582,"f",FALSE)</f>
        <v>43748</v>
      </c>
      <c r="I582" s="49">
        <f>_xll.qlInterestRateIndexValueDate(Index1M,$H582)</f>
        <v>43753</v>
      </c>
      <c r="J582" s="52">
        <f>IFERROR(_xll.qlIndexFixing(Index1M,$H582,TRUE,_xll.ohTrigger(RecalcTrigger,Trigger1M)),NA())</f>
        <v>1.0862068262747368E-2</v>
      </c>
      <c r="K582" s="52">
        <f>IFERROR(_xll.qlIndexFixing(ONIndex1M,I582,TRUE,_xll.ohTrigger(RecalcTrigger,Trigger1M)),NA())</f>
        <v>1.0797556154065191E-2</v>
      </c>
      <c r="L582" s="52">
        <f>IFERROR(_xll.qlIndexFixing(Index3M,H582,TRUE,_xll.ohTrigger(RecalcTrigger,Trigger3M)),NA())</f>
        <v>1.236451407122759E-2</v>
      </c>
      <c r="M582" s="52">
        <f>IFERROR(_xll.qlIndexFixing(ONIndex3M,I582,TRUE,_xll.ohTrigger(RecalcTrigger,Trigger3M)),NA())</f>
        <v>1.213752215230457E-2</v>
      </c>
      <c r="N582" s="52">
        <f>IFERROR(_xll.qlIndexFixing(Index6M,$H582,TRUE,_xll.ohTrigger(RecalcTrigger,Trigger6M)),NA())</f>
        <v>1.3991619359611114E-2</v>
      </c>
      <c r="O582" s="52">
        <f>IFERROR(_xll.qlIndexFixing(ONIndex6M,I582,TRUE,_xll.ohTrigger(RecalcTrigger,Trigger6M)),NA())</f>
        <v>1.3572134664530111E-2</v>
      </c>
      <c r="P582" s="52">
        <f>IFERROR(_xll.qlIndexFixing(Index1Y,$H582,TRUE,_xll.ohTrigger(RecalcTrigger,Trigger1Y)),NA())</f>
        <v>1.7725354724639156E-2</v>
      </c>
      <c r="Q582" s="52">
        <f>IFERROR(_xll.qlIndexFixing(ONIndex1Y,I582,TRUE,_xll.ohTrigger(RecalcTrigger,Trigger1Y)),NA())</f>
        <v>1.6069511758853849E-2</v>
      </c>
    </row>
    <row r="583" spans="2:17" x14ac:dyDescent="0.2">
      <c r="B583" s="46" t="s">
        <v>51</v>
      </c>
      <c r="D583" s="49">
        <f>_xll.qlCalendarAdvance(LocalCalendar,$D582,B583,"f",FALSE)</f>
        <v>43756</v>
      </c>
      <c r="E583" s="49">
        <f>_xll.qlInterestRateIndexValueDate(IndexON,D583)</f>
        <v>43756</v>
      </c>
      <c r="F583" s="52">
        <f>IFERROR(_xll.qlIndexFixing(IndexON,D583,TRUE,_xll.ohTrigger(RecalcTrigger,TriggerON)),NA())</f>
        <v>8.5722537928045739E-3</v>
      </c>
      <c r="H583" s="49">
        <f>_xll.qlCalendarAdvance(IborCalendar,$H582,B583,"f",FALSE)</f>
        <v>43755</v>
      </c>
      <c r="I583" s="49">
        <f>_xll.qlInterestRateIndexValueDate(Index1M,$H583)</f>
        <v>43759</v>
      </c>
      <c r="J583" s="52">
        <f>IFERROR(_xll.qlIndexFixing(Index1M,$H583,TRUE,_xll.ohTrigger(RecalcTrigger,Trigger1M)),NA())</f>
        <v>1.0885878606580728E-2</v>
      </c>
      <c r="K583" s="52">
        <f>IFERROR(_xll.qlIndexFixing(ONIndex1M,I583,TRUE,_xll.ohTrigger(RecalcTrigger,Trigger1M)),NA())</f>
        <v>1.0821442320390062E-2</v>
      </c>
      <c r="L583" s="52">
        <f>IFERROR(_xll.qlIndexFixing(Index3M,H583,TRUE,_xll.ohTrigger(RecalcTrigger,Trigger3M)),NA())</f>
        <v>1.239130071088354E-2</v>
      </c>
      <c r="M583" s="52">
        <f>IFERROR(_xll.qlIndexFixing(ONIndex3M,I583,TRUE,_xll.ohTrigger(RecalcTrigger,Trigger3M)),NA())</f>
        <v>1.216596237640033E-2</v>
      </c>
      <c r="N583" s="52">
        <f>IFERROR(_xll.qlIndexFixing(Index6M,$H583,TRUE,_xll.ohTrigger(RecalcTrigger,Trigger6M)),NA())</f>
        <v>1.4015131665838133E-2</v>
      </c>
      <c r="O583" s="52">
        <f>IFERROR(_xll.qlIndexFixing(ONIndex6M,I583,TRUE,_xll.ohTrigger(RecalcTrigger,Trigger6M)),NA())</f>
        <v>1.3598400732490745E-2</v>
      </c>
      <c r="P583" s="52">
        <f>IFERROR(_xll.qlIndexFixing(Index1Y,$H583,TRUE,_xll.ohTrigger(RecalcTrigger,Trigger1Y)),NA())</f>
        <v>1.7756698591281428E-2</v>
      </c>
      <c r="Q583" s="52">
        <f>IFERROR(_xll.qlIndexFixing(ONIndex1Y,I583,TRUE,_xll.ohTrigger(RecalcTrigger,Trigger1Y)),NA())</f>
        <v>1.6160203472592727E-2</v>
      </c>
    </row>
    <row r="584" spans="2:17" x14ac:dyDescent="0.2">
      <c r="B584" s="46" t="s">
        <v>51</v>
      </c>
      <c r="D584" s="49">
        <f>_xll.qlCalendarAdvance(LocalCalendar,$D583,B584,"f",FALSE)</f>
        <v>43763</v>
      </c>
      <c r="E584" s="49">
        <f>_xll.qlInterestRateIndexValueDate(IndexON,D584)</f>
        <v>43763</v>
      </c>
      <c r="F584" s="52">
        <f>IFERROR(_xll.qlIndexFixing(IndexON,D584,TRUE,_xll.ohTrigger(RecalcTrigger,TriggerON)),NA())</f>
        <v>8.5901592530657211E-3</v>
      </c>
      <c r="H584" s="49">
        <f>_xll.qlCalendarAdvance(IborCalendar,$H583,B584,"f",FALSE)</f>
        <v>43762</v>
      </c>
      <c r="I584" s="49">
        <f>_xll.qlInterestRateIndexValueDate(Index1M,$H584)</f>
        <v>43766</v>
      </c>
      <c r="J584" s="52">
        <f>IFERROR(_xll.qlIndexFixing(Index1M,$H584,TRUE,_xll.ohTrigger(RecalcTrigger,Trigger1M)),NA())</f>
        <v>1.0915749370369321E-2</v>
      </c>
      <c r="K584" s="52">
        <f>IFERROR(_xll.qlIndexFixing(ONIndex1M,I584,TRUE,_xll.ohTrigger(RecalcTrigger,Trigger1M)),NA())</f>
        <v>1.0849260284162554E-2</v>
      </c>
      <c r="L584" s="52">
        <f>IFERROR(_xll.qlIndexFixing(Index3M,H584,TRUE,_xll.ohTrigger(RecalcTrigger,Trigger3M)),NA())</f>
        <v>1.2422261587424332E-2</v>
      </c>
      <c r="M584" s="52">
        <f>IFERROR(_xll.qlIndexFixing(ONIndex3M,I584,TRUE,_xll.ohTrigger(RecalcTrigger,Trigger3M)),NA())</f>
        <v>1.2198853115812369E-2</v>
      </c>
      <c r="N584" s="52">
        <f>IFERROR(_xll.qlIndexFixing(Index6M,$H584,TRUE,_xll.ohTrigger(RecalcTrigger,Trigger6M)),NA())</f>
        <v>1.4042318059662809E-2</v>
      </c>
      <c r="O584" s="52">
        <f>IFERROR(_xll.qlIndexFixing(ONIndex6M,I584,TRUE,_xll.ohTrigger(RecalcTrigger,Trigger6M)),NA())</f>
        <v>1.3628801225094023E-2</v>
      </c>
      <c r="P584" s="52">
        <f>IFERROR(_xll.qlIndexFixing(Index1Y,$H584,TRUE,_xll.ohTrigger(RecalcTrigger,Trigger1Y)),NA())</f>
        <v>1.779140236050674E-2</v>
      </c>
      <c r="Q584" s="52">
        <f>IFERROR(_xll.qlIndexFixing(ONIndex1Y,I584,TRUE,_xll.ohTrigger(RecalcTrigger,Trigger1Y)),NA())</f>
        <v>1.6263322586080875E-2</v>
      </c>
    </row>
    <row r="585" spans="2:17" x14ac:dyDescent="0.2">
      <c r="B585" s="46" t="s">
        <v>51</v>
      </c>
      <c r="D585" s="49">
        <f>_xll.qlCalendarAdvance(LocalCalendar,$D584,B585,"f",FALSE)</f>
        <v>43770</v>
      </c>
      <c r="E585" s="49">
        <f>_xll.qlInterestRateIndexValueDate(IndexON,D585)</f>
        <v>43770</v>
      </c>
      <c r="F585" s="52">
        <f>IFERROR(_xll.qlIndexFixing(IndexON,D585,TRUE,_xll.ohTrigger(RecalcTrigger,TriggerON)),NA())</f>
        <v>8.6081347150113174E-3</v>
      </c>
      <c r="H585" s="49">
        <f>_xll.qlCalendarAdvance(IborCalendar,$H584,B585,"f",FALSE)</f>
        <v>43769</v>
      </c>
      <c r="I585" s="49">
        <f>_xll.qlInterestRateIndexValueDate(Index1M,$H585)</f>
        <v>43773</v>
      </c>
      <c r="J585" s="52">
        <f>IFERROR(_xll.qlIndexFixing(Index1M,$H585,TRUE,_xll.ohTrigger(RecalcTrigger,Trigger1M)),NA())</f>
        <v>1.0939146106678344E-2</v>
      </c>
      <c r="K585" s="52">
        <f>IFERROR(_xll.qlIndexFixing(ONIndex1M,I585,TRUE,_xll.ohTrigger(RecalcTrigger,Trigger1M)),NA())</f>
        <v>1.08770252305046E-2</v>
      </c>
      <c r="L585" s="52">
        <f>IFERROR(_xll.qlIndexFixing(Index3M,H585,TRUE,_xll.ohTrigger(RecalcTrigger,Trigger3M)),NA())</f>
        <v>1.2452909930551193E-2</v>
      </c>
      <c r="M585" s="52">
        <f>IFERROR(_xll.qlIndexFixing(ONIndex3M,I585,TRUE,_xll.ohTrigger(RecalcTrigger,Trigger3M)),NA())</f>
        <v>1.2231432062312919E-2</v>
      </c>
      <c r="N585" s="52">
        <f>IFERROR(_xll.qlIndexFixing(Index6M,$H585,TRUE,_xll.ohTrigger(RecalcTrigger,Trigger6M)),NA())</f>
        <v>1.4069240995346935E-2</v>
      </c>
      <c r="O585" s="52">
        <f>IFERROR(_xll.qlIndexFixing(ONIndex6M,I585,TRUE,_xll.ohTrigger(RecalcTrigger,Trigger6M)),NA())</f>
        <v>1.3658939752687616E-2</v>
      </c>
      <c r="P585" s="52">
        <f>IFERROR(_xll.qlIndexFixing(Index1Y,$H585,TRUE,_xll.ohTrigger(RecalcTrigger,Trigger1Y)),NA())</f>
        <v>1.7824166942658624E-2</v>
      </c>
      <c r="Q585" s="52">
        <f>IFERROR(_xll.qlIndexFixing(ONIndex1Y,I585,TRUE,_xll.ohTrigger(RecalcTrigger,Trigger1Y)),NA())</f>
        <v>1.6363547050808336E-2</v>
      </c>
    </row>
    <row r="586" spans="2:17" x14ac:dyDescent="0.2">
      <c r="B586" s="46" t="s">
        <v>51</v>
      </c>
      <c r="D586" s="49">
        <f>_xll.qlCalendarAdvance(LocalCalendar,$D585,B586,"f",FALSE)</f>
        <v>43777</v>
      </c>
      <c r="E586" s="49">
        <f>_xll.qlInterestRateIndexValueDate(IndexON,D586)</f>
        <v>43777</v>
      </c>
      <c r="F586" s="52">
        <f>IFERROR(_xll.qlIndexFixing(IndexON,D586,TRUE,_xll.ohTrigger(RecalcTrigger,TriggerON)),NA())</f>
        <v>8.6275756136289239E-3</v>
      </c>
      <c r="H586" s="49">
        <f>_xll.qlCalendarAdvance(IborCalendar,$H585,B586,"f",FALSE)</f>
        <v>43776</v>
      </c>
      <c r="I586" s="49">
        <f>_xll.qlInterestRateIndexValueDate(Index1M,$H586)</f>
        <v>43781</v>
      </c>
      <c r="J586" s="52">
        <f>IFERROR(_xll.qlIndexFixing(Index1M,$H586,TRUE,_xll.ohTrigger(RecalcTrigger,Trigger1M)),NA())</f>
        <v>1.0970714878189902E-2</v>
      </c>
      <c r="K586" s="52">
        <f>IFERROR(_xll.qlIndexFixing(ONIndex1M,I586,TRUE,_xll.ohTrigger(RecalcTrigger,Trigger1M)),NA())</f>
        <v>1.0908691678608307E-2</v>
      </c>
      <c r="L586" s="52">
        <f>IFERROR(_xll.qlIndexFixing(Index3M,H586,TRUE,_xll.ohTrigger(RecalcTrigger,Trigger3M)),NA())</f>
        <v>1.2487553905041218E-2</v>
      </c>
      <c r="M586" s="52">
        <f>IFERROR(_xll.qlIndexFixing(ONIndex3M,I586,TRUE,_xll.ohTrigger(RecalcTrigger,Trigger3M)),NA())</f>
        <v>1.2268283356648979E-2</v>
      </c>
      <c r="N586" s="52">
        <f>IFERROR(_xll.qlIndexFixing(Index6M,$H586,TRUE,_xll.ohTrigger(RecalcTrigger,Trigger6M)),NA())</f>
        <v>1.4097601134131554E-2</v>
      </c>
      <c r="O586" s="52">
        <f>IFERROR(_xll.qlIndexFixing(ONIndex6M,I586,TRUE,_xll.ohTrigger(RecalcTrigger,Trigger6M)),NA())</f>
        <v>1.3693063010586926E-2</v>
      </c>
      <c r="P586" s="52">
        <f>IFERROR(_xll.qlIndexFixing(Index1Y,$H586,TRUE,_xll.ohTrigger(RecalcTrigger,Trigger1Y)),NA())</f>
        <v>1.7859329658385943E-2</v>
      </c>
      <c r="Q586" s="52">
        <f>IFERROR(_xll.qlIndexFixing(ONIndex1Y,I586,TRUE,_xll.ohTrigger(RecalcTrigger,Trigger1Y)),NA())</f>
        <v>1.6474544825539894E-2</v>
      </c>
    </row>
    <row r="587" spans="2:17" x14ac:dyDescent="0.2">
      <c r="B587" s="46" t="s">
        <v>51</v>
      </c>
      <c r="D587" s="49">
        <f>_xll.qlCalendarAdvance(LocalCalendar,$D586,B587,"f",FALSE)</f>
        <v>43784</v>
      </c>
      <c r="E587" s="49">
        <f>_xll.qlInterestRateIndexValueDate(IndexON,D587)</f>
        <v>43784</v>
      </c>
      <c r="F587" s="52">
        <f>IFERROR(_xll.qlIndexFixing(IndexON,D587,TRUE,_xll.ohTrigger(RecalcTrigger,TriggerON)),NA())</f>
        <v>8.6442956442223107E-3</v>
      </c>
      <c r="H587" s="49">
        <f>_xll.qlCalendarAdvance(IborCalendar,$H586,B587,"f",FALSE)</f>
        <v>43783</v>
      </c>
      <c r="I587" s="49">
        <f>_xll.qlInterestRateIndexValueDate(Index1M,$H587)</f>
        <v>43787</v>
      </c>
      <c r="J587" s="52">
        <f>IFERROR(_xll.qlIndexFixing(Index1M,$H587,TRUE,_xll.ohTrigger(RecalcTrigger,Trigger1M)),NA())</f>
        <v>1.0994346025753998E-2</v>
      </c>
      <c r="K587" s="52">
        <f>IFERROR(_xll.qlIndexFixing(ONIndex1M,I587,TRUE,_xll.ohTrigger(RecalcTrigger,Trigger1M)),NA())</f>
        <v>1.0932396071376971E-2</v>
      </c>
      <c r="L587" s="52">
        <f>IFERROR(_xll.qlIndexFixing(Index3M,H587,TRUE,_xll.ohTrigger(RecalcTrigger,Trigger3M)),NA())</f>
        <v>1.2513268987340408E-2</v>
      </c>
      <c r="M587" s="52">
        <f>IFERROR(_xll.qlIndexFixing(ONIndex3M,I587,TRUE,_xll.ohTrigger(RecalcTrigger,Trigger3M)),NA())</f>
        <v>1.2295654576099935E-2</v>
      </c>
      <c r="N587" s="52">
        <f>IFERROR(_xll.qlIndexFixing(Index6M,$H587,TRUE,_xll.ohTrigger(RecalcTrigger,Trigger6M)),NA())</f>
        <v>1.4120225383553146E-2</v>
      </c>
      <c r="O587" s="52">
        <f>IFERROR(_xll.qlIndexFixing(ONIndex6M,I587,TRUE,_xll.ohTrigger(RecalcTrigger,Trigger6M)),NA())</f>
        <v>1.3718430912366131E-2</v>
      </c>
      <c r="P587" s="52">
        <f>IFERROR(_xll.qlIndexFixing(Index1Y,$H587,TRUE,_xll.ohTrigger(RecalcTrigger,Trigger1Y)),NA())</f>
        <v>1.7884165415793955E-2</v>
      </c>
      <c r="Q587" s="52">
        <f>IFERROR(_xll.qlIndexFixing(ONIndex1Y,I587,TRUE,_xll.ohTrigger(RecalcTrigger,Trigger1Y)),NA())</f>
        <v>1.6555312024948421E-2</v>
      </c>
    </row>
    <row r="588" spans="2:17" x14ac:dyDescent="0.2">
      <c r="B588" s="46" t="s">
        <v>51</v>
      </c>
      <c r="D588" s="49">
        <f>_xll.qlCalendarAdvance(LocalCalendar,$D587,B588,"f",FALSE)</f>
        <v>43791</v>
      </c>
      <c r="E588" s="49">
        <f>_xll.qlInterestRateIndexValueDate(IndexON,D588)</f>
        <v>43791</v>
      </c>
      <c r="F588" s="52">
        <f>IFERROR(_xll.qlIndexFixing(IndexON,D588,TRUE,_xll.ohTrigger(RecalcTrigger,TriggerON)),NA())</f>
        <v>8.6624811115676437E-3</v>
      </c>
      <c r="H588" s="49">
        <f>_xll.qlCalendarAdvance(IborCalendar,$H587,B588,"f",FALSE)</f>
        <v>43790</v>
      </c>
      <c r="I588" s="49">
        <f>_xll.qlInterestRateIndexValueDate(Index1M,$H588)</f>
        <v>43794</v>
      </c>
      <c r="J588" s="52">
        <f>IFERROR(_xll.qlIndexFixing(Index1M,$H588,TRUE,_xll.ohTrigger(RecalcTrigger,Trigger1M)),NA())</f>
        <v>1.1026125644265083E-2</v>
      </c>
      <c r="K588" s="52">
        <f>IFERROR(_xll.qlIndexFixing(ONIndex1M,I588,TRUE,_xll.ohTrigger(RecalcTrigger,Trigger1M)),NA())</f>
        <v>1.0960001965747423E-2</v>
      </c>
      <c r="L588" s="52">
        <f>IFERROR(_xll.qlIndexFixing(Index3M,H588,TRUE,_xll.ohTrigger(RecalcTrigger,Trigger3M)),NA())</f>
        <v>1.2542979686578651E-2</v>
      </c>
      <c r="M588" s="52">
        <f>IFERROR(_xll.qlIndexFixing(ONIndex3M,I588,TRUE,_xll.ohTrigger(RecalcTrigger,Trigger3M)),NA())</f>
        <v>1.2327298143226528E-2</v>
      </c>
      <c r="N588" s="52">
        <f>IFERROR(_xll.qlIndexFixing(Index6M,$H588,TRUE,_xll.ohTrigger(RecalcTrigger,Trigger6M)),NA())</f>
        <v>1.4148428946573182E-2</v>
      </c>
      <c r="O588" s="52">
        <f>IFERROR(_xll.qlIndexFixing(ONIndex6M,I588,TRUE,_xll.ohTrigger(RecalcTrigger,Trigger6M)),NA())</f>
        <v>1.3747783544451053E-2</v>
      </c>
      <c r="P588" s="52">
        <f>IFERROR(_xll.qlIndexFixing(Index1Y,$H588,TRUE,_xll.ohTrigger(RecalcTrigger,Trigger1Y)),NA())</f>
        <v>1.7911542789474825E-2</v>
      </c>
      <c r="Q588" s="52">
        <f>IFERROR(_xll.qlIndexFixing(ONIndex1Y,I588,TRUE,_xll.ohTrigger(RecalcTrigger,Trigger1Y)),NA())</f>
        <v>1.6646852529564882E-2</v>
      </c>
    </row>
    <row r="589" spans="2:17" x14ac:dyDescent="0.2">
      <c r="B589" s="46" t="s">
        <v>51</v>
      </c>
      <c r="D589" s="49">
        <f>_xll.qlCalendarAdvance(LocalCalendar,$D588,B589,"f",FALSE)</f>
        <v>43798</v>
      </c>
      <c r="E589" s="49">
        <f>_xll.qlInterestRateIndexValueDate(IndexON,D589)</f>
        <v>43798</v>
      </c>
      <c r="F589" s="52">
        <f>IFERROR(_xll.qlIndexFixing(IndexON,D589,TRUE,_xll.ohTrigger(RecalcTrigger,TriggerON)),NA())</f>
        <v>8.6807365807306525E-3</v>
      </c>
      <c r="H589" s="49">
        <f>_xll.qlCalendarAdvance(IborCalendar,$H588,B589,"f",FALSE)</f>
        <v>43797</v>
      </c>
      <c r="I589" s="49">
        <f>_xll.qlInterestRateIndexValueDate(Index1M,$H589)</f>
        <v>43801</v>
      </c>
      <c r="J589" s="52">
        <f>IFERROR(_xll.qlIndexFixing(Index1M,$H589,TRUE,_xll.ohTrigger(RecalcTrigger,Trigger1M)),NA())</f>
        <v>1.1051460687894055E-2</v>
      </c>
      <c r="K589" s="52">
        <f>IFERROR(_xll.qlIndexFixing(ONIndex1M,I589,TRUE,_xll.ohTrigger(RecalcTrigger,Trigger1M)),NA())</f>
        <v>1.098755484268743E-2</v>
      </c>
      <c r="L589" s="52">
        <f>IFERROR(_xll.qlIndexFixing(Index3M,H589,TRUE,_xll.ohTrigger(RecalcTrigger,Trigger3M)),NA())</f>
        <v>1.2570117769999639E-2</v>
      </c>
      <c r="M589" s="52">
        <f>IFERROR(_xll.qlIndexFixing(ONIndex3M,I589,TRUE,_xll.ohTrigger(RecalcTrigger,Trigger3M)),NA())</f>
        <v>1.2358629917041952E-2</v>
      </c>
      <c r="N589" s="52">
        <f>IFERROR(_xll.qlIndexFixing(Index6M,$H589,TRUE,_xll.ohTrigger(RecalcTrigger,Trigger6M)),NA())</f>
        <v>1.4174297943239938E-2</v>
      </c>
      <c r="O589" s="52">
        <f>IFERROR(_xll.qlIndexFixing(ONIndex6M,I589,TRUE,_xll.ohTrigger(RecalcTrigger,Trigger6M)),NA())</f>
        <v>1.3776874211206547E-2</v>
      </c>
      <c r="P589" s="52">
        <f>IFERROR(_xll.qlIndexFixing(Index1Y,$H589,TRUE,_xll.ohTrigger(RecalcTrigger,Trigger1Y)),NA())</f>
        <v>1.7937267938902324E-2</v>
      </c>
      <c r="Q589" s="52">
        <f>IFERROR(_xll.qlIndexFixing(ONIndex1Y,I589,TRUE,_xll.ohTrigger(RecalcTrigger,Trigger1Y)),NA())</f>
        <v>1.6735498376307945E-2</v>
      </c>
    </row>
    <row r="590" spans="2:17" x14ac:dyDescent="0.2">
      <c r="B590" s="46" t="s">
        <v>51</v>
      </c>
      <c r="D590" s="49">
        <f>_xll.qlCalendarAdvance(LocalCalendar,$D589,B590,"f",FALSE)</f>
        <v>43805</v>
      </c>
      <c r="E590" s="49">
        <f>_xll.qlInterestRateIndexValueDate(IndexON,D590)</f>
        <v>43805</v>
      </c>
      <c r="F590" s="52">
        <f>IFERROR(_xll.qlIndexFixing(IndexON,D590,TRUE,_xll.ohTrigger(RecalcTrigger,TriggerON)),NA())</f>
        <v>8.6990620517646278E-3</v>
      </c>
      <c r="H590" s="49">
        <f>_xll.qlCalendarAdvance(IborCalendar,$H589,B590,"f",FALSE)</f>
        <v>43804</v>
      </c>
      <c r="I590" s="49">
        <f>_xll.qlInterestRateIndexValueDate(Index1M,$H590)</f>
        <v>43808</v>
      </c>
      <c r="J590" s="52">
        <f>IFERROR(_xll.qlIndexFixing(Index1M,$H590,TRUE,_xll.ohTrigger(RecalcTrigger,Trigger1M)),NA())</f>
        <v>1.1078872191211576E-2</v>
      </c>
      <c r="K590" s="52">
        <f>IFERROR(_xll.qlIndexFixing(ONIndex1M,I590,TRUE,_xll.ohTrigger(RecalcTrigger,Trigger1M)),NA())</f>
        <v>1.1015054702356863E-2</v>
      </c>
      <c r="L590" s="52">
        <f>IFERROR(_xll.qlIndexFixing(Index3M,H590,TRUE,_xll.ohTrigger(RecalcTrigger,Trigger3M)),NA())</f>
        <v>1.2599224648752154E-2</v>
      </c>
      <c r="M590" s="52">
        <f>IFERROR(_xll.qlIndexFixing(ONIndex3M,I590,TRUE,_xll.ohTrigger(RecalcTrigger,Trigger3M)),NA())</f>
        <v>1.2389649897466271E-2</v>
      </c>
      <c r="N590" s="52">
        <f>IFERROR(_xll.qlIndexFixing(Index6M,$H590,TRUE,_xll.ohTrigger(RecalcTrigger,Trigger6M)),NA())</f>
        <v>1.4199903429064695E-2</v>
      </c>
      <c r="O590" s="52">
        <f>IFERROR(_xll.qlIndexFixing(ONIndex6M,I590,TRUE,_xll.ohTrigger(RecalcTrigger,Trigger6M)),NA())</f>
        <v>1.3805702912392803E-2</v>
      </c>
      <c r="P590" s="52">
        <f>IFERROR(_xll.qlIndexFixing(Index1Y,$H590,TRUE,_xll.ohTrigger(RecalcTrigger,Trigger1Y)),NA())</f>
        <v>1.7961412647390828E-2</v>
      </c>
      <c r="Q590" s="52">
        <f>IFERROR(_xll.qlIndexFixing(ONIndex1Y,I590,TRUE,_xll.ohTrigger(RecalcTrigger,Trigger1Y)),NA())</f>
        <v>1.68212495629394E-2</v>
      </c>
    </row>
    <row r="591" spans="2:17" x14ac:dyDescent="0.2">
      <c r="B591" s="46" t="s">
        <v>51</v>
      </c>
      <c r="D591" s="49">
        <f>_xll.qlCalendarAdvance(LocalCalendar,$D590,B591,"f",FALSE)</f>
        <v>43812</v>
      </c>
      <c r="E591" s="49">
        <f>_xll.qlInterestRateIndexValueDate(IndexON,D591)</f>
        <v>43812</v>
      </c>
      <c r="F591" s="52">
        <f>IFERROR(_xll.qlIndexFixing(IndexON,D591,TRUE,_xll.ohTrigger(RecalcTrigger,TriggerON)),NA())</f>
        <v>8.7174575247495056E-3</v>
      </c>
      <c r="H591" s="49">
        <f>_xll.qlCalendarAdvance(IborCalendar,$H590,B591,"f",FALSE)</f>
        <v>43811</v>
      </c>
      <c r="I591" s="49">
        <f>_xll.qlInterestRateIndexValueDate(Index1M,$H591)</f>
        <v>43815</v>
      </c>
      <c r="J591" s="52">
        <f>IFERROR(_xll.qlIndexFixing(Index1M,$H591,TRUE,_xll.ohTrigger(RecalcTrigger,Trigger1M)),NA())</f>
        <v>1.1106230690602688E-2</v>
      </c>
      <c r="K591" s="52">
        <f>IFERROR(_xll.qlIndexFixing(ONIndex1M,I591,TRUE,_xll.ohTrigger(RecalcTrigger,Trigger1M)),NA())</f>
        <v>1.1042501544595851E-2</v>
      </c>
      <c r="L591" s="52">
        <f>IFERROR(_xll.qlIndexFixing(Index3M,H591,TRUE,_xll.ohTrigger(RecalcTrigger,Trigger3M)),NA())</f>
        <v>1.2628018960357116E-2</v>
      </c>
      <c r="M591" s="52">
        <f>IFERROR(_xll.qlIndexFixing(ONIndex3M,I591,TRUE,_xll.ohTrigger(RecalcTrigger,Trigger3M)),NA())</f>
        <v>1.2420358084499483E-2</v>
      </c>
      <c r="N591" s="52">
        <f>IFERROR(_xll.qlIndexFixing(Index6M,$H591,TRUE,_xll.ohTrigger(RecalcTrigger,Trigger6M)),NA())</f>
        <v>1.4225245393823064E-2</v>
      </c>
      <c r="O591" s="52">
        <f>IFERROR(_xll.qlIndexFixing(ONIndex6M,I591,TRUE,_xll.ohTrigger(RecalcTrigger,Trigger6M)),NA())</f>
        <v>1.3834269648329567E-2</v>
      </c>
      <c r="P591" s="52">
        <f>IFERROR(_xll.qlIndexFixing(Index1Y,$H591,TRUE,_xll.ohTrigger(RecalcTrigger,Trigger1Y)),NA())</f>
        <v>1.79840487129042E-2</v>
      </c>
      <c r="Q591" s="52">
        <f>IFERROR(_xll.qlIndexFixing(ONIndex1Y,I591,TRUE,_xll.ohTrigger(RecalcTrigger,Trigger1Y)),NA())</f>
        <v>1.6904106087620718E-2</v>
      </c>
    </row>
    <row r="592" spans="2:17" x14ac:dyDescent="0.2">
      <c r="B592" s="46" t="s">
        <v>51</v>
      </c>
      <c r="D592" s="49">
        <f>_xll.qlCalendarAdvance(LocalCalendar,$D591,B592,"f",FALSE)</f>
        <v>43819</v>
      </c>
      <c r="E592" s="49">
        <f>_xll.qlInterestRateIndexValueDate(IndexON,D592)</f>
        <v>43819</v>
      </c>
      <c r="F592" s="52">
        <f>IFERROR(_xll.qlIndexFixing(IndexON,D592,TRUE,_xll.ohTrigger(RecalcTrigger,TriggerON)),NA())</f>
        <v>8.7359229996319954E-3</v>
      </c>
      <c r="H592" s="49">
        <f>_xll.qlCalendarAdvance(IborCalendar,$H591,B592,"f",FALSE)</f>
        <v>43818</v>
      </c>
      <c r="I592" s="49">
        <f>_xll.qlInterestRateIndexValueDate(Index1M,$H592)</f>
        <v>43822</v>
      </c>
      <c r="J592" s="52">
        <f>IFERROR(_xll.qlIndexFixing(Index1M,$H592,TRUE,_xll.ohTrigger(RecalcTrigger,Trigger1M)),NA())</f>
        <v>1.1133536185690917E-2</v>
      </c>
      <c r="K592" s="52">
        <f>IFERROR(_xll.qlIndexFixing(ONIndex1M,I592,TRUE,_xll.ohTrigger(RecalcTrigger,Trigger1M)),NA())</f>
        <v>1.1069895369404392E-2</v>
      </c>
      <c r="L592" s="52">
        <f>IFERROR(_xll.qlIndexFixing(Index3M,H592,TRUE,_xll.ohTrigger(RecalcTrigger,Trigger3M)),NA())</f>
        <v>1.2656500698008548E-2</v>
      </c>
      <c r="M592" s="52">
        <f>IFERROR(_xll.qlIndexFixing(ONIndex3M,I592,TRUE,_xll.ohTrigger(RecalcTrigger,Trigger3M)),NA())</f>
        <v>1.2450754477981718E-2</v>
      </c>
      <c r="N592" s="52">
        <f>IFERROR(_xll.qlIndexFixing(Index6M,$H592,TRUE,_xll.ohTrigger(RecalcTrigger,Trigger6M)),NA())</f>
        <v>1.4250323827395051E-2</v>
      </c>
      <c r="O592" s="52">
        <f>IFERROR(_xll.qlIndexFixing(ONIndex6M,I592,TRUE,_xll.ohTrigger(RecalcTrigger,Trigger6M)),NA())</f>
        <v>1.3862574418697093E-2</v>
      </c>
      <c r="P592" s="52">
        <f>IFERROR(_xll.qlIndexFixing(Index1Y,$H592,TRUE,_xll.ohTrigger(RecalcTrigger,Trigger1Y)),NA())</f>
        <v>1.8005247946945406E-2</v>
      </c>
      <c r="Q592" s="52">
        <f>IFERROR(_xll.qlIndexFixing(ONIndex1Y,I592,TRUE,_xll.ohTrigger(RecalcTrigger,Trigger1Y)),NA())</f>
        <v>1.6984067948033754E-2</v>
      </c>
    </row>
    <row r="593" spans="2:17" x14ac:dyDescent="0.2">
      <c r="B593" s="46" t="s">
        <v>51</v>
      </c>
      <c r="D593" s="49">
        <f>_xll.qlCalendarAdvance(LocalCalendar,$D592,B593,"f",FALSE)</f>
        <v>43826</v>
      </c>
      <c r="E593" s="49">
        <f>_xll.qlInterestRateIndexValueDate(IndexON,D593)</f>
        <v>43826</v>
      </c>
      <c r="F593" s="52">
        <f>IFERROR(_xll.qlIndexFixing(IndexON,D593,TRUE,_xll.ohTrigger(RecalcTrigger,TriggerON)),NA())</f>
        <v>8.7544584765186784E-3</v>
      </c>
      <c r="H593" s="49">
        <f>_xll.qlCalendarAdvance(IborCalendar,$H592,B593,"f",FALSE)</f>
        <v>43826</v>
      </c>
      <c r="I593" s="49">
        <f>_xll.qlInterestRateIndexValueDate(Index1M,$H593)</f>
        <v>43830</v>
      </c>
      <c r="J593" s="52">
        <f>IFERROR(_xll.qlIndexFixing(Index1M,$H593,TRUE,_xll.ohTrigger(RecalcTrigger,Trigger1M)),NA())</f>
        <v>1.116467756208722E-2</v>
      </c>
      <c r="K593" s="52">
        <f>IFERROR(_xll.qlIndexFixing(ONIndex1M,I593,TRUE,_xll.ohTrigger(RecalcTrigger,Trigger1M)),NA())</f>
        <v>1.1103259108575791E-2</v>
      </c>
      <c r="L593" s="52">
        <f>IFERROR(_xll.qlIndexFixing(Index3M,H593,TRUE,_xll.ohTrigger(RecalcTrigger,Trigger3M)),NA())</f>
        <v>1.2688668503072598E-2</v>
      </c>
      <c r="M593" s="52">
        <f>IFERROR(_xll.qlIndexFixing(ONIndex3M,I593,TRUE,_xll.ohTrigger(RecalcTrigger,Trigger3M)),NA())</f>
        <v>1.2487460988612753E-2</v>
      </c>
      <c r="N593" s="52">
        <f>IFERROR(_xll.qlIndexFixing(Index6M,$H593,TRUE,_xll.ohTrigger(RecalcTrigger,Trigger6M)),NA())</f>
        <v>1.4276700608064777E-2</v>
      </c>
      <c r="O593" s="52">
        <f>IFERROR(_xll.qlIndexFixing(ONIndex6M,I593,TRUE,_xll.ohTrigger(RecalcTrigger,Trigger6M)),NA())</f>
        <v>1.3896859861022293E-2</v>
      </c>
      <c r="P593" s="52">
        <f>IFERROR(_xll.qlIndexFixing(Index1Y,$H593,TRUE,_xll.ohTrigger(RecalcTrigger,Trigger1Y)),NA())</f>
        <v>1.8027808393776094E-2</v>
      </c>
      <c r="Q593" s="52">
        <f>IFERROR(_xll.qlIndexFixing(ONIndex1Y,I593,TRUE,_xll.ohTrigger(RecalcTrigger,Trigger1Y)),NA())</f>
        <v>1.7077670600622596E-2</v>
      </c>
    </row>
    <row r="594" spans="2:17" x14ac:dyDescent="0.2">
      <c r="B594" s="46" t="s">
        <v>51</v>
      </c>
      <c r="D594" s="49">
        <f>_xll.qlCalendarAdvance(LocalCalendar,$D593,B594,"f",FALSE)</f>
        <v>43833</v>
      </c>
      <c r="E594" s="49">
        <f>_xll.qlInterestRateIndexValueDate(IndexON,D594)</f>
        <v>43833</v>
      </c>
      <c r="F594" s="52">
        <f>IFERROR(_xll.qlIndexFixing(IndexON,D594,TRUE,_xll.ohTrigger(RecalcTrigger,TriggerON)),NA())</f>
        <v>8.7730639553829093E-3</v>
      </c>
      <c r="H594" s="49">
        <f>_xll.qlCalendarAdvance(IborCalendar,$H593,B594,"f",FALSE)</f>
        <v>43833</v>
      </c>
      <c r="I594" s="49">
        <f>_xll.qlInterestRateIndexValueDate(Index1M,$H594)</f>
        <v>43837</v>
      </c>
      <c r="J594" s="52">
        <f>IFERROR(_xll.qlIndexFixing(Index1M,$H594,TRUE,_xll.ohTrigger(RecalcTrigger,Trigger1M)),NA())</f>
        <v>1.1191869475270278E-2</v>
      </c>
      <c r="K594" s="52">
        <f>IFERROR(_xll.qlIndexFixing(ONIndex1M,I594,TRUE,_xll.ohTrigger(RecalcTrigger,Trigger1M)),NA())</f>
        <v>1.1128417894550324E-2</v>
      </c>
      <c r="L594" s="52">
        <f>IFERROR(_xll.qlIndexFixing(Index3M,H594,TRUE,_xll.ohTrigger(RecalcTrigger,Trigger3M)),NA())</f>
        <v>1.2716480416815161E-2</v>
      </c>
      <c r="M594" s="52">
        <f>IFERROR(_xll.qlIndexFixing(ONIndex3M,I594,TRUE,_xll.ohTrigger(RecalcTrigger,Trigger3M)),NA())</f>
        <v>1.2514839689439228E-2</v>
      </c>
      <c r="N594" s="52">
        <f>IFERROR(_xll.qlIndexFixing(Index6M,$H594,TRUE,_xll.ohTrigger(RecalcTrigger,Trigger6M)),NA())</f>
        <v>1.4301232154669854E-2</v>
      </c>
      <c r="O594" s="52">
        <f>IFERROR(_xll.qlIndexFixing(ONIndex6M,I594,TRUE,_xll.ohTrigger(RecalcTrigger,Trigger6M)),NA())</f>
        <v>1.3922345368966305E-2</v>
      </c>
      <c r="P594" s="52">
        <f>IFERROR(_xll.qlIndexFixing(Index1Y,$H594,TRUE,_xll.ohTrigger(RecalcTrigger,Trigger1Y)),NA())</f>
        <v>1.8046170574195768E-2</v>
      </c>
      <c r="Q594" s="52">
        <f>IFERROR(_xll.qlIndexFixing(ONIndex1Y,I594,TRUE,_xll.ohTrigger(RecalcTrigger,Trigger1Y)),NA())</f>
        <v>1.7145667444777857E-2</v>
      </c>
    </row>
    <row r="595" spans="2:17" x14ac:dyDescent="0.2">
      <c r="B595" s="46" t="s">
        <v>51</v>
      </c>
      <c r="D595" s="49">
        <f>_xll.qlCalendarAdvance(LocalCalendar,$D594,B595,"f",FALSE)</f>
        <v>43840</v>
      </c>
      <c r="E595" s="49">
        <f>_xll.qlInterestRateIndexValueDate(IndexON,D595)</f>
        <v>43840</v>
      </c>
      <c r="F595" s="52">
        <f>IFERROR(_xll.qlIndexFixing(IndexON,D595,TRUE,_xll.ohTrigger(RecalcTrigger,TriggerON)),NA())</f>
        <v>8.7917394363312695E-3</v>
      </c>
      <c r="H595" s="49">
        <f>_xll.qlCalendarAdvance(IborCalendar,$H594,B595,"f",FALSE)</f>
        <v>43840</v>
      </c>
      <c r="I595" s="49">
        <f>_xll.qlInterestRateIndexValueDate(Index1M,$H595)</f>
        <v>43844</v>
      </c>
      <c r="J595" s="52">
        <f>IFERROR(_xll.qlIndexFixing(Index1M,$H595,TRUE,_xll.ohTrigger(RecalcTrigger,Trigger1M)),NA())</f>
        <v>1.1219008382979777E-2</v>
      </c>
      <c r="K595" s="52">
        <f>IFERROR(_xll.qlIndexFixing(ONIndex1M,I595,TRUE,_xll.ohTrigger(RecalcTrigger,Trigger1M)),NA())</f>
        <v>1.1155645093285926E-2</v>
      </c>
      <c r="L595" s="52">
        <f>IFERROR(_xll.qlIndexFixing(Index3M,H595,TRUE,_xll.ohTrigger(RecalcTrigger,Trigger3M)),NA())</f>
        <v>1.2743979735692568E-2</v>
      </c>
      <c r="M595" s="52">
        <f>IFERROR(_xll.qlIndexFixing(ONIndex3M,I595,TRUE,_xll.ohTrigger(RecalcTrigger,Trigger3M)),NA())</f>
        <v>1.2544256159898737E-2</v>
      </c>
      <c r="N595" s="52">
        <f>IFERROR(_xll.qlIndexFixing(Index6M,$H595,TRUE,_xll.ohTrigger(RecalcTrigger,Trigger6M)),NA())</f>
        <v>1.4325500148443944E-2</v>
      </c>
      <c r="O595" s="52">
        <f>IFERROR(_xll.qlIndexFixing(ONIndex6M,I595,TRUE,_xll.ohTrigger(RecalcTrigger,Trigger6M)),NA())</f>
        <v>1.3949826818722144E-2</v>
      </c>
      <c r="P595" s="52">
        <f>IFERROR(_xll.qlIndexFixing(Index1Y,$H595,TRUE,_xll.ohTrigger(RecalcTrigger,Trigger1Y)),NA())</f>
        <v>1.8063321693102506E-2</v>
      </c>
      <c r="Q595" s="52">
        <f>IFERROR(_xll.qlIndexFixing(ONIndex1Y,I595,TRUE,_xll.ohTrigger(RecalcTrigger,Trigger1Y)),NA())</f>
        <v>1.7216531777259902E-2</v>
      </c>
    </row>
    <row r="596" spans="2:17" x14ac:dyDescent="0.2">
      <c r="B596" s="46" t="s">
        <v>51</v>
      </c>
      <c r="D596" s="49">
        <f>_xll.qlCalendarAdvance(LocalCalendar,$D595,B596,"f",FALSE)</f>
        <v>43847</v>
      </c>
      <c r="E596" s="49">
        <f>_xll.qlInterestRateIndexValueDate(IndexON,D596)</f>
        <v>43847</v>
      </c>
      <c r="F596" s="52">
        <f>IFERROR(_xll.qlIndexFixing(IndexON,D596,TRUE,_xll.ohTrigger(RecalcTrigger,TriggerON)),NA())</f>
        <v>8.8119348208093307E-3</v>
      </c>
      <c r="H596" s="49">
        <f>_xll.qlCalendarAdvance(IborCalendar,$H595,B596,"f",FALSE)</f>
        <v>43847</v>
      </c>
      <c r="I596" s="49">
        <f>_xll.qlInterestRateIndexValueDate(Index1M,$H596)</f>
        <v>43851</v>
      </c>
      <c r="J596" s="52">
        <f>IFERROR(_xll.qlIndexFixing(Index1M,$H596,TRUE,_xll.ohTrigger(RecalcTrigger,Trigger1M)),NA())</f>
        <v>1.1246094284844401E-2</v>
      </c>
      <c r="K596" s="52">
        <f>IFERROR(_xll.qlIndexFixing(ONIndex1M,I596,TRUE,_xll.ohTrigger(RecalcTrigger,Trigger1M)),NA())</f>
        <v>1.118281927443121E-2</v>
      </c>
      <c r="L596" s="52">
        <f>IFERROR(_xll.qlIndexFixing(Index3M,H596,TRUE,_xll.ohTrigger(RecalcTrigger,Trigger3M)),NA())</f>
        <v>1.2771166453203643E-2</v>
      </c>
      <c r="M596" s="52">
        <f>IFERROR(_xll.qlIndexFixing(ONIndex3M,I596,TRUE,_xll.ohTrigger(RecalcTrigger,Trigger3M)),NA())</f>
        <v>1.2573360836487524E-2</v>
      </c>
      <c r="N596" s="52">
        <f>IFERROR(_xll.qlIndexFixing(Index6M,$H596,TRUE,_xll.ohTrigger(RecalcTrigger,Trigger6M)),NA())</f>
        <v>1.4349504579749043E-2</v>
      </c>
      <c r="O596" s="52">
        <f>IFERROR(_xll.qlIndexFixing(ONIndex6M,I596,TRUE,_xll.ohTrigger(RecalcTrigger,Trigger6M)),NA())</f>
        <v>1.3977046302748874E-2</v>
      </c>
      <c r="P596" s="52">
        <f>IFERROR(_xll.qlIndexFixing(Index1Y,$H596,TRUE,_xll.ohTrigger(RecalcTrigger,Trigger1Y)),NA())</f>
        <v>1.8079333607411048E-2</v>
      </c>
      <c r="Q596" s="52">
        <f>IFERROR(_xll.qlIndexFixing(ONIndex1Y,I596,TRUE,_xll.ohTrigger(RecalcTrigger,Trigger1Y)),NA())</f>
        <v>1.7284501438039612E-2</v>
      </c>
    </row>
    <row r="597" spans="2:17" x14ac:dyDescent="0.2">
      <c r="B597" s="46" t="s">
        <v>51</v>
      </c>
      <c r="D597" s="49">
        <f>_xll.qlCalendarAdvance(LocalCalendar,$D596,B597,"f",FALSE)</f>
        <v>43854</v>
      </c>
      <c r="E597" s="49">
        <f>_xll.qlInterestRateIndexValueDate(IndexON,D597)</f>
        <v>43854</v>
      </c>
      <c r="F597" s="52">
        <f>IFERROR(_xll.qlIndexFixing(IndexON,D597,TRUE,_xll.ohTrigger(RecalcTrigger,TriggerON)),NA())</f>
        <v>8.8293004044537327E-3</v>
      </c>
      <c r="H597" s="49">
        <f>_xll.qlCalendarAdvance(IborCalendar,$H596,B597,"f",FALSE)</f>
        <v>43854</v>
      </c>
      <c r="I597" s="49">
        <f>_xll.qlInterestRateIndexValueDate(Index1M,$H597)</f>
        <v>43858</v>
      </c>
      <c r="J597" s="52">
        <f>IFERROR(_xll.qlIndexFixing(Index1M,$H597,TRUE,_xll.ohTrigger(RecalcTrigger,Trigger1M)),NA())</f>
        <v>1.1273127180490257E-2</v>
      </c>
      <c r="K597" s="52">
        <f>IFERROR(_xll.qlIndexFixing(ONIndex1M,I597,TRUE,_xll.ohTrigger(RecalcTrigger,Trigger1M)),NA())</f>
        <v>1.1209940438146049E-2</v>
      </c>
      <c r="L597" s="52">
        <f>IFERROR(_xll.qlIndexFixing(Index3M,H597,TRUE,_xll.ohTrigger(RecalcTrigger,Trigger3M)),NA())</f>
        <v>1.2798040562921881E-2</v>
      </c>
      <c r="M597" s="52">
        <f>IFERROR(_xll.qlIndexFixing(ONIndex3M,I597,TRUE,_xll.ohTrigger(RecalcTrigger,Trigger3M)),NA())</f>
        <v>1.2602153719125653E-2</v>
      </c>
      <c r="N597" s="52">
        <f>IFERROR(_xll.qlIndexFixing(Index6M,$H597,TRUE,_xll.ohTrigger(RecalcTrigger,Trigger6M)),NA())</f>
        <v>1.437324773962635E-2</v>
      </c>
      <c r="O597" s="52">
        <f>IFERROR(_xll.qlIndexFixing(ONIndex6M,I597,TRUE,_xll.ohTrigger(RecalcTrigger,Trigger6M)),NA())</f>
        <v>1.400400382096656E-2</v>
      </c>
      <c r="P597" s="52">
        <f>IFERROR(_xll.qlIndexFixing(Index1Y,$H597,TRUE,_xll.ohTrigger(RecalcTrigger,Trigger1Y)),NA())</f>
        <v>1.8094278182691503E-2</v>
      </c>
      <c r="Q597" s="52">
        <f>IFERROR(_xll.qlIndexFixing(ONIndex1Y,I597,TRUE,_xll.ohTrigger(RecalcTrigger,Trigger1Y)),NA())</f>
        <v>1.7349576425598201E-2</v>
      </c>
    </row>
    <row r="598" spans="2:17" x14ac:dyDescent="0.2">
      <c r="B598" s="46" t="s">
        <v>51</v>
      </c>
      <c r="D598" s="49">
        <f>_xll.qlCalendarAdvance(LocalCalendar,$D597,B598,"f",FALSE)</f>
        <v>43861</v>
      </c>
      <c r="E598" s="49">
        <f>_xll.qlInterestRateIndexValueDate(IndexON,D598)</f>
        <v>43861</v>
      </c>
      <c r="F598" s="52">
        <f>IFERROR(_xll.qlIndexFixing(IndexON,D598,TRUE,_xll.ohTrigger(RecalcTrigger,TriggerON)),NA())</f>
        <v>8.8481858917077716E-3</v>
      </c>
      <c r="H598" s="49">
        <f>_xll.qlCalendarAdvance(IborCalendar,$H597,B598,"f",FALSE)</f>
        <v>43861</v>
      </c>
      <c r="I598" s="49">
        <f>_xll.qlInterestRateIndexValueDate(Index1M,$H598)</f>
        <v>43865</v>
      </c>
      <c r="J598" s="52">
        <f>IFERROR(_xll.qlIndexFixing(Index1M,$H598,TRUE,_xll.ohTrigger(RecalcTrigger,Trigger1M)),NA())</f>
        <v>1.1295907122747317E-2</v>
      </c>
      <c r="K598" s="52">
        <f>IFERROR(_xll.qlIndexFixing(ONIndex1M,I598,TRUE,_xll.ohTrigger(RecalcTrigger,Trigger1M)),NA())</f>
        <v>1.1237008584430441E-2</v>
      </c>
      <c r="L598" s="52">
        <f>IFERROR(_xll.qlIndexFixing(Index3M,H598,TRUE,_xll.ohTrigger(RecalcTrigger,Trigger3M)),NA())</f>
        <v>1.2824602058494559E-2</v>
      </c>
      <c r="M598" s="52">
        <f>IFERROR(_xll.qlIndexFixing(ONIndex3M,I598,TRUE,_xll.ohTrigger(RecalcTrigger,Trigger3M)),NA())</f>
        <v>1.2630634807733188E-2</v>
      </c>
      <c r="N598" s="52">
        <f>IFERROR(_xll.qlIndexFixing(Index6M,$H598,TRUE,_xll.ohTrigger(RecalcTrigger,Trigger6M)),NA())</f>
        <v>1.4396746117022342E-2</v>
      </c>
      <c r="O598" s="52">
        <f>IFERROR(_xll.qlIndexFixing(ONIndex6M,I598,TRUE,_xll.ohTrigger(RecalcTrigger,Trigger6M)),NA())</f>
        <v>1.4030699373295263E-2</v>
      </c>
      <c r="P598" s="52">
        <f>IFERROR(_xll.qlIndexFixing(Index1Y,$H598,TRUE,_xll.ohTrigger(RecalcTrigger,Trigger1Y)),NA())</f>
        <v>1.8108227292375226E-2</v>
      </c>
      <c r="Q598" s="52">
        <f>IFERROR(_xll.qlIndexFixing(ONIndex1Y,I598,TRUE,_xll.ohTrigger(RecalcTrigger,Trigger1Y)),NA())</f>
        <v>1.7411756738336948E-2</v>
      </c>
    </row>
    <row r="599" spans="2:17" x14ac:dyDescent="0.2">
      <c r="B599" s="46" t="s">
        <v>51</v>
      </c>
      <c r="D599" s="49">
        <f>_xll.qlCalendarAdvance(LocalCalendar,$D598,B599,"f",FALSE)</f>
        <v>43868</v>
      </c>
      <c r="E599" s="49">
        <f>_xll.qlInterestRateIndexValueDate(IndexON,D599)</f>
        <v>43868</v>
      </c>
      <c r="F599" s="52">
        <f>IFERROR(_xll.qlIndexFixing(IndexON,D599,TRUE,_xll.ohTrigger(RecalcTrigger,TriggerON)),NA())</f>
        <v>8.8671413811258759E-3</v>
      </c>
      <c r="H599" s="49">
        <f>_xll.qlCalendarAdvance(IborCalendar,$H598,B599,"f",FALSE)</f>
        <v>43868</v>
      </c>
      <c r="I599" s="49">
        <f>_xll.qlInterestRateIndexValueDate(Index1M,$H599)</f>
        <v>43872</v>
      </c>
      <c r="J599" s="52">
        <f>IFERROR(_xll.qlIndexFixing(Index1M,$H599,TRUE,_xll.ohTrigger(RecalcTrigger,Trigger1M)),NA())</f>
        <v>1.1322839885845669E-2</v>
      </c>
      <c r="K599" s="52">
        <f>IFERROR(_xll.qlIndexFixing(ONIndex1M,I599,TRUE,_xll.ohTrigger(RecalcTrigger,Trigger1M)),NA())</f>
        <v>1.1264023713204452E-2</v>
      </c>
      <c r="L599" s="52">
        <f>IFERROR(_xll.qlIndexFixing(Index3M,H599,TRUE,_xll.ohTrigger(RecalcTrigger,Trigger3M)),NA())</f>
        <v>1.2848805473098857E-2</v>
      </c>
      <c r="M599" s="52">
        <f>IFERROR(_xll.qlIndexFixing(ONIndex3M,I599,TRUE,_xll.ohTrigger(RecalcTrigger,Trigger3M)),NA())</f>
        <v>1.2658804102310128E-2</v>
      </c>
      <c r="N599" s="52">
        <f>IFERROR(_xll.qlIndexFixing(Index6M,$H599,TRUE,_xll.ohTrigger(RecalcTrigger,Trigger6M)),NA())</f>
        <v>1.4420021612494427E-2</v>
      </c>
      <c r="O599" s="52">
        <f>IFERROR(_xll.qlIndexFixing(ONIndex6M,I599,TRUE,_xll.ohTrigger(RecalcTrigger,Trigger6M)),NA())</f>
        <v>1.405713295965505E-2</v>
      </c>
      <c r="P599" s="52">
        <f>IFERROR(_xll.qlIndexFixing(Index1Y,$H599,TRUE,_xll.ohTrigger(RecalcTrigger,Trigger1Y)),NA())</f>
        <v>1.8121252817015533E-2</v>
      </c>
      <c r="Q599" s="52">
        <f>IFERROR(_xll.qlIndexFixing(ONIndex1Y,I599,TRUE,_xll.ohTrigger(RecalcTrigger,Trigger1Y)),NA())</f>
        <v>1.7471042374657131E-2</v>
      </c>
    </row>
    <row r="600" spans="2:17" x14ac:dyDescent="0.2">
      <c r="B600" s="46" t="s">
        <v>51</v>
      </c>
      <c r="D600" s="49">
        <f>_xll.qlCalendarAdvance(LocalCalendar,$D599,B600,"f",FALSE)</f>
        <v>43875</v>
      </c>
      <c r="E600" s="49">
        <f>_xll.qlInterestRateIndexValueDate(IndexON,D600)</f>
        <v>43875</v>
      </c>
      <c r="F600" s="52">
        <f>IFERROR(_xll.qlIndexFixing(IndexON,D600,TRUE,_xll.ohTrigger(RecalcTrigger,TriggerON)),NA())</f>
        <v>8.8876386357461534E-3</v>
      </c>
      <c r="H600" s="49">
        <f>_xll.qlCalendarAdvance(IborCalendar,$H599,B600,"f",FALSE)</f>
        <v>43875</v>
      </c>
      <c r="I600" s="49">
        <f>_xll.qlInterestRateIndexValueDate(Index1M,$H600)</f>
        <v>43879</v>
      </c>
      <c r="J600" s="52">
        <f>IFERROR(_xll.qlIndexFixing(Index1M,$H600,TRUE,_xll.ohTrigger(RecalcTrigger,Trigger1M)),NA())</f>
        <v>1.1349719640984619E-2</v>
      </c>
      <c r="K600" s="52">
        <f>IFERROR(_xll.qlIndexFixing(ONIndex1M,I600,TRUE,_xll.ohTrigger(RecalcTrigger,Trigger1M)),NA())</f>
        <v>1.1290985824468081E-2</v>
      </c>
      <c r="L600" s="52">
        <f>IFERROR(_xll.qlIndexFixing(Index3M,H600,TRUE,_xll.ohTrigger(RecalcTrigger,Trigger3M)),NA())</f>
        <v>1.2874763126687228E-2</v>
      </c>
      <c r="M600" s="52">
        <f>IFERROR(_xll.qlIndexFixing(ONIndex3M,I600,TRUE,_xll.ohTrigger(RecalcTrigger,Trigger3M)),NA())</f>
        <v>1.2686661602696603E-2</v>
      </c>
      <c r="N600" s="52">
        <f>IFERROR(_xll.qlIndexFixing(Index6M,$H600,TRUE,_xll.ohTrigger(RecalcTrigger,Trigger6M)),NA())</f>
        <v>1.4443096138355009E-2</v>
      </c>
      <c r="O600" s="52">
        <f>IFERROR(_xll.qlIndexFixing(ONIndex6M,I600,TRUE,_xll.ohTrigger(RecalcTrigger,Trigger6M)),NA())</f>
        <v>1.4083304580045919E-2</v>
      </c>
      <c r="P600" s="52">
        <f>IFERROR(_xll.qlIndexFixing(Index1Y,$H600,TRUE,_xll.ohTrigger(RecalcTrigger,Trigger1Y)),NA())</f>
        <v>1.8133426643599935E-2</v>
      </c>
      <c r="Q600" s="52">
        <f>IFERROR(_xll.qlIndexFixing(ONIndex1Y,I600,TRUE,_xll.ohTrigger(RecalcTrigger,Trigger1Y)),NA())</f>
        <v>1.7527433333279774E-2</v>
      </c>
    </row>
    <row r="601" spans="2:17" x14ac:dyDescent="0.2">
      <c r="B601" s="46" t="s">
        <v>51</v>
      </c>
      <c r="D601" s="49">
        <f>_xll.qlCalendarAdvance(LocalCalendar,$D600,B601,"f",FALSE)</f>
        <v>43882</v>
      </c>
      <c r="E601" s="49">
        <f>_xll.qlInterestRateIndexValueDate(IndexON,D601)</f>
        <v>43882</v>
      </c>
      <c r="F601" s="52">
        <f>IFERROR(_xll.qlIndexFixing(IndexON,D601,TRUE,_xll.ohTrigger(RecalcTrigger,TriggerON)),NA())</f>
        <v>8.9052623666141528E-3</v>
      </c>
      <c r="H601" s="49">
        <f>_xll.qlCalendarAdvance(IborCalendar,$H600,B601,"f",FALSE)</f>
        <v>43882</v>
      </c>
      <c r="I601" s="49">
        <f>_xll.qlInterestRateIndexValueDate(Index1M,$H601)</f>
        <v>43886</v>
      </c>
      <c r="J601" s="52">
        <f>IFERROR(_xll.qlIndexFixing(Index1M,$H601,TRUE,_xll.ohTrigger(RecalcTrigger,Trigger1M)),NA())</f>
        <v>1.1376546387822373E-2</v>
      </c>
      <c r="K601" s="52">
        <f>IFERROR(_xll.qlIndexFixing(ONIndex1M,I601,TRUE,_xll.ohTrigger(RecalcTrigger,Trigger1M)),NA())</f>
        <v>1.1317894918221327E-2</v>
      </c>
      <c r="L601" s="52">
        <f>IFERROR(_xll.qlIndexFixing(Index3M,H601,TRUE,_xll.ohTrigger(RecalcTrigger,Trigger3M)),NA())</f>
        <v>1.290241079791884E-2</v>
      </c>
      <c r="M601" s="52">
        <f>IFERROR(_xll.qlIndexFixing(ONIndex3M,I601,TRUE,_xll.ohTrigger(RecalcTrigger,Trigger3M)),NA())</f>
        <v>1.2714207308892611E-2</v>
      </c>
      <c r="N601" s="52">
        <f>IFERROR(_xll.qlIndexFixing(Index6M,$H601,TRUE,_xll.ohTrigger(RecalcTrigger,Trigger6M)),NA())</f>
        <v>1.446599160799651E-2</v>
      </c>
      <c r="O601" s="52">
        <f>IFERROR(_xll.qlIndexFixing(ONIndex6M,I601,TRUE,_xll.ohTrigger(RecalcTrigger,Trigger6M)),NA())</f>
        <v>1.4109214234387935E-2</v>
      </c>
      <c r="P601" s="52">
        <f>IFERROR(_xll.qlIndexFixing(Index1Y,$H601,TRUE,_xll.ohTrigger(RecalcTrigger,Trigger1Y)),NA())</f>
        <v>1.8144820664910865E-2</v>
      </c>
      <c r="Q601" s="52">
        <f>IFERROR(_xll.qlIndexFixing(ONIndex1Y,I601,TRUE,_xll.ohTrigger(RecalcTrigger,Trigger1Y)),NA())</f>
        <v>1.7580929612686091E-2</v>
      </c>
    </row>
    <row r="602" spans="2:17" x14ac:dyDescent="0.2">
      <c r="B602" s="46" t="s">
        <v>51</v>
      </c>
      <c r="D602" s="49">
        <f>_xll.qlCalendarAdvance(LocalCalendar,$D601,B602,"f",FALSE)</f>
        <v>43889</v>
      </c>
      <c r="E602" s="49">
        <f>_xll.qlInterestRateIndexValueDate(IndexON,D602)</f>
        <v>43889</v>
      </c>
      <c r="F602" s="52">
        <f>IFERROR(_xll.qlIndexFixing(IndexON,D602,TRUE,_xll.ohTrigger(RecalcTrigger,TriggerON)),NA())</f>
        <v>8.9244278627642615E-3</v>
      </c>
      <c r="H602" s="49">
        <f>_xll.qlCalendarAdvance(IborCalendar,$H601,B602,"f",FALSE)</f>
        <v>43889</v>
      </c>
      <c r="I602" s="49">
        <f>_xll.qlInterestRateIndexValueDate(Index1M,$H602)</f>
        <v>43893</v>
      </c>
      <c r="J602" s="52">
        <f>IFERROR(_xll.qlIndexFixing(Index1M,$H602,TRUE,_xll.ohTrigger(RecalcTrigger,Trigger1M)),NA())</f>
        <v>1.1407496552547663E-2</v>
      </c>
      <c r="K602" s="52">
        <f>IFERROR(_xll.qlIndexFixing(ONIndex1M,I602,TRUE,_xll.ohTrigger(RecalcTrigger,Trigger1M)),NA())</f>
        <v>1.1344750994384256E-2</v>
      </c>
      <c r="L602" s="52">
        <f>IFERROR(_xll.qlIndexFixing(Index3M,H602,TRUE,_xll.ohTrigger(RecalcTrigger,Trigger3M)),NA())</f>
        <v>1.2929700994633527E-2</v>
      </c>
      <c r="M602" s="52">
        <f>IFERROR(_xll.qlIndexFixing(ONIndex3M,I602,TRUE,_xll.ohTrigger(RecalcTrigger,Trigger3M)),NA())</f>
        <v>1.2741441220738281E-2</v>
      </c>
      <c r="N602" s="52">
        <f>IFERROR(_xll.qlIndexFixing(Index6M,$H602,TRUE,_xll.ohTrigger(RecalcTrigger,Trigger6M)),NA())</f>
        <v>1.4492432951187953E-2</v>
      </c>
      <c r="O602" s="52">
        <f>IFERROR(_xll.qlIndexFixing(ONIndex6M,I602,TRUE,_xll.ohTrigger(RecalcTrigger,Trigger6M)),NA())</f>
        <v>1.4134861922601161E-2</v>
      </c>
      <c r="P602" s="52">
        <f>IFERROR(_xll.qlIndexFixing(Index1Y,$H602,TRUE,_xll.ohTrigger(RecalcTrigger,Trigger1Y)),NA())</f>
        <v>1.8154582813209946E-2</v>
      </c>
      <c r="Q602" s="52">
        <f>IFERROR(_xll.qlIndexFixing(ONIndex1Y,I602,TRUE,_xll.ohTrigger(RecalcTrigger,Trigger1Y)),NA())</f>
        <v>1.7631531211677043E-2</v>
      </c>
    </row>
    <row r="603" spans="2:17" x14ac:dyDescent="0.2">
      <c r="B603" s="46" t="s">
        <v>51</v>
      </c>
      <c r="D603" s="49">
        <f>_xll.qlCalendarAdvance(LocalCalendar,$D602,B603,"f",FALSE)</f>
        <v>43896</v>
      </c>
      <c r="E603" s="49">
        <f>_xll.qlInterestRateIndexValueDate(IndexON,D603)</f>
        <v>43896</v>
      </c>
      <c r="F603" s="52">
        <f>IFERROR(_xll.qlIndexFixing(IndexON,D603,TRUE,_xll.ohTrigger(RecalcTrigger,TriggerON)),NA())</f>
        <v>8.9436633612116623E-3</v>
      </c>
      <c r="H603" s="49">
        <f>_xll.qlCalendarAdvance(IborCalendar,$H602,B603,"f",FALSE)</f>
        <v>43896</v>
      </c>
      <c r="I603" s="49">
        <f>_xll.qlInterestRateIndexValueDate(Index1M,$H603)</f>
        <v>43900</v>
      </c>
      <c r="J603" s="52">
        <f>IFERROR(_xll.qlIndexFixing(Index1M,$H603,TRUE,_xll.ohTrigger(RecalcTrigger,Trigger1M)),NA())</f>
        <v>1.1442549666909179E-2</v>
      </c>
      <c r="K603" s="52">
        <f>IFERROR(_xll.qlIndexFixing(ONIndex1M,I603,TRUE,_xll.ohTrigger(RecalcTrigger,Trigger1M)),NA())</f>
        <v>1.1371554053116739E-2</v>
      </c>
      <c r="L603" s="52">
        <f>IFERROR(_xll.qlIndexFixing(Index3M,H603,TRUE,_xll.ohTrigger(RecalcTrigger,Trigger3M)),NA())</f>
        <v>1.2954677890901285E-2</v>
      </c>
      <c r="M603" s="52">
        <f>IFERROR(_xll.qlIndexFixing(ONIndex3M,I603,TRUE,_xll.ohTrigger(RecalcTrigger,Trigger3M)),NA())</f>
        <v>1.2768363338313549E-2</v>
      </c>
      <c r="N603" s="52">
        <f>IFERROR(_xll.qlIndexFixing(Index6M,$H603,TRUE,_xll.ohTrigger(RecalcTrigger,Trigger6M)),NA())</f>
        <v>1.4515035648708111E-2</v>
      </c>
      <c r="O603" s="52">
        <f>IFERROR(_xll.qlIndexFixing(ONIndex6M,I603,TRUE,_xll.ohTrigger(RecalcTrigger,Trigger6M)),NA())</f>
        <v>1.4160247644685597E-2</v>
      </c>
      <c r="P603" s="52">
        <f>IFERROR(_xll.qlIndexFixing(Index1Y,$H603,TRUE,_xll.ohTrigger(RecalcTrigger,Trigger1Y)),NA())</f>
        <v>1.8164612393601572E-2</v>
      </c>
      <c r="Q603" s="52">
        <f>IFERROR(_xll.qlIndexFixing(ONIndex1Y,I603,TRUE,_xll.ohTrigger(RecalcTrigger,Trigger1Y)),NA())</f>
        <v>1.7679238128973651E-2</v>
      </c>
    </row>
    <row r="604" spans="2:17" x14ac:dyDescent="0.2">
      <c r="B604" s="46" t="s">
        <v>51</v>
      </c>
      <c r="D604" s="49">
        <f>_xll.qlCalendarAdvance(LocalCalendar,$D603,B604,"f",FALSE)</f>
        <v>43903</v>
      </c>
      <c r="E604" s="49">
        <f>_xll.qlInterestRateIndexValueDate(IndexON,D604)</f>
        <v>43903</v>
      </c>
      <c r="F604" s="52">
        <f>IFERROR(_xll.qlIndexFixing(IndexON,D604,TRUE,_xll.ohTrigger(RecalcTrigger,TriggerON)),NA())</f>
        <v>8.9629688620096459E-3</v>
      </c>
      <c r="H604" s="49">
        <f>_xll.qlCalendarAdvance(IborCalendar,$H603,B604,"f",FALSE)</f>
        <v>43903</v>
      </c>
      <c r="I604" s="49">
        <f>_xll.qlInterestRateIndexValueDate(Index1M,$H604)</f>
        <v>43907</v>
      </c>
      <c r="J604" s="52">
        <f>IFERROR(_xll.qlIndexFixing(Index1M,$H604,TRUE,_xll.ohTrigger(RecalcTrigger,Trigger1M)),NA())</f>
        <v>1.1460873244953033E-2</v>
      </c>
      <c r="K604" s="52">
        <f>IFERROR(_xll.qlIndexFixing(ONIndex1M,I604,TRUE,_xll.ohTrigger(RecalcTrigger,Trigger1M)),NA())</f>
        <v>1.1398304094258904E-2</v>
      </c>
      <c r="L604" s="52">
        <f>IFERROR(_xll.qlIndexFixing(Index3M,H604,TRUE,_xll.ohTrigger(RecalcTrigger,Trigger3M)),NA())</f>
        <v>1.2979342126516023E-2</v>
      </c>
      <c r="M604" s="52">
        <f>IFERROR(_xll.qlIndexFixing(ONIndex3M,I604,TRUE,_xll.ohTrigger(RecalcTrigger,Trigger3M)),NA())</f>
        <v>1.2794973661378606E-2</v>
      </c>
      <c r="N604" s="52">
        <f>IFERROR(_xll.qlIndexFixing(Index6M,$H604,TRUE,_xll.ohTrigger(RecalcTrigger,Trigger6M)),NA())</f>
        <v>1.4537529591549527E-2</v>
      </c>
      <c r="O604" s="52">
        <f>IFERROR(_xll.qlIndexFixing(ONIndex6M,I604,TRUE,_xll.ohTrigger(RecalcTrigger,Trigger6M)),NA())</f>
        <v>1.4185371400481372E-2</v>
      </c>
      <c r="P604" s="52">
        <f>IFERROR(_xll.qlIndexFixing(Index1Y,$H604,TRUE,_xll.ohTrigger(RecalcTrigger,Trigger1Y)),NA())</f>
        <v>1.8174074132022495E-2</v>
      </c>
      <c r="Q604" s="52">
        <f>IFERROR(_xll.qlIndexFixing(ONIndex1Y,I604,TRUE,_xll.ohTrigger(RecalcTrigger,Trigger1Y)),NA())</f>
        <v>1.7724050363536747E-2</v>
      </c>
    </row>
    <row r="605" spans="2:17" x14ac:dyDescent="0.2">
      <c r="B605" s="46" t="s">
        <v>51</v>
      </c>
      <c r="D605" s="49">
        <f>_xll.qlCalendarAdvance(LocalCalendar,$D604,B605,"f",FALSE)</f>
        <v>43910</v>
      </c>
      <c r="E605" s="49">
        <f>_xll.qlInterestRateIndexValueDate(IndexON,D605)</f>
        <v>43910</v>
      </c>
      <c r="F605" s="52">
        <f>IFERROR(_xll.qlIndexFixing(IndexON,D605,TRUE,_xll.ohTrigger(RecalcTrigger,TriggerON)),NA())</f>
        <v>8.9823443651848578E-3</v>
      </c>
      <c r="H605" s="49">
        <f>_xll.qlCalendarAdvance(IborCalendar,$H604,B605,"f",FALSE)</f>
        <v>43910</v>
      </c>
      <c r="I605" s="49">
        <f>_xll.qlInterestRateIndexValueDate(Index1M,$H605)</f>
        <v>43914</v>
      </c>
      <c r="J605" s="52">
        <f>IFERROR(_xll.qlIndexFixing(Index1M,$H605,TRUE,_xll.ohTrigger(RecalcTrigger,Trigger1M)),NA())</f>
        <v>1.1487482077605136E-2</v>
      </c>
      <c r="K605" s="52">
        <f>IFERROR(_xll.qlIndexFixing(ONIndex1M,I605,TRUE,_xll.ohTrigger(RecalcTrigger,Trigger1M)),NA())</f>
        <v>1.1425001117810751E-2</v>
      </c>
      <c r="L605" s="52">
        <f>IFERROR(_xll.qlIndexFixing(Index3M,H605,TRUE,_xll.ohTrigger(RecalcTrigger,Trigger3M)),NA())</f>
        <v>1.3003693695582456E-2</v>
      </c>
      <c r="M605" s="52">
        <f>IFERROR(_xll.qlIndexFixing(ONIndex3M,I605,TRUE,_xll.ohTrigger(RecalcTrigger,Trigger3M)),NA())</f>
        <v>1.2821272189933453E-2</v>
      </c>
      <c r="N605" s="52">
        <f>IFERROR(_xll.qlIndexFixing(Index6M,$H605,TRUE,_xll.ohTrigger(RecalcTrigger,Trigger6M)),NA())</f>
        <v>1.4559936460863858E-2</v>
      </c>
      <c r="O605" s="52">
        <f>IFERROR(_xll.qlIndexFixing(ONIndex6M,I605,TRUE,_xll.ohTrigger(RecalcTrigger,Trigger6M)),NA())</f>
        <v>1.4210233190068422E-2</v>
      </c>
      <c r="P605" s="52">
        <f>IFERROR(_xll.qlIndexFixing(Index1Y,$H605,TRUE,_xll.ohTrigger(RecalcTrigger,Trigger1Y)),NA())</f>
        <v>1.8183040132489496E-2</v>
      </c>
      <c r="Q605" s="52">
        <f>IFERROR(_xll.qlIndexFixing(ONIndex1Y,I605,TRUE,_xll.ohTrigger(RecalcTrigger,Trigger1Y)),NA())</f>
        <v>1.7765967914167291E-2</v>
      </c>
    </row>
    <row r="606" spans="2:17" x14ac:dyDescent="0.2">
      <c r="B606" s="46" t="s">
        <v>51</v>
      </c>
      <c r="D606" s="49">
        <f>_xll.qlCalendarAdvance(LocalCalendar,$D605,B606,"f",FALSE)</f>
        <v>43917</v>
      </c>
      <c r="E606" s="49">
        <f>_xll.qlInterestRateIndexValueDate(IndexON,D606)</f>
        <v>43917</v>
      </c>
      <c r="F606" s="52">
        <f>IFERROR(_xll.qlIndexFixing(IndexON,D606,TRUE,_xll.ohTrigger(RecalcTrigger,TriggerON)),NA())</f>
        <v>9.0017898707639432E-3</v>
      </c>
      <c r="H606" s="49">
        <f>_xll.qlCalendarAdvance(IborCalendar,$H605,B606,"f",FALSE)</f>
        <v>43917</v>
      </c>
      <c r="I606" s="49">
        <f>_xll.qlInterestRateIndexValueDate(Index1M,$H606)</f>
        <v>43921</v>
      </c>
      <c r="J606" s="52">
        <f>IFERROR(_xll.qlIndexFixing(Index1M,$H606,TRUE,_xll.ohTrigger(RecalcTrigger,Trigger1M)),NA())</f>
        <v>1.1511961561014417E-2</v>
      </c>
      <c r="K606" s="52">
        <f>IFERROR(_xll.qlIndexFixing(ONIndex1M,I606,TRUE,_xll.ohTrigger(RecalcTrigger,Trigger1M)),NA())</f>
        <v>1.1451645123852217E-2</v>
      </c>
      <c r="L606" s="52">
        <f>IFERROR(_xll.qlIndexFixing(Index3M,H606,TRUE,_xll.ohTrigger(RecalcTrigger,Trigger3M)),NA())</f>
        <v>1.3025839175873201E-2</v>
      </c>
      <c r="M606" s="52">
        <f>IFERROR(_xll.qlIndexFixing(ONIndex3M,I606,TRUE,_xll.ohTrigger(RecalcTrigger,Trigger3M)),NA())</f>
        <v>1.2847258923978089E-2</v>
      </c>
      <c r="N606" s="52">
        <f>IFERROR(_xll.qlIndexFixing(Index6M,$H606,TRUE,_xll.ohTrigger(RecalcTrigger,Trigger6M)),NA())</f>
        <v>1.458041339429653E-2</v>
      </c>
      <c r="O606" s="52">
        <f>IFERROR(_xll.qlIndexFixing(ONIndex6M,I606,TRUE,_xll.ohTrigger(RecalcTrigger,Trigger6M)),NA())</f>
        <v>1.4234833013286874E-2</v>
      </c>
      <c r="P606" s="52">
        <f>IFERROR(_xll.qlIndexFixing(Index1Y,$H606,TRUE,_xll.ohTrigger(RecalcTrigger,Trigger1Y)),NA())</f>
        <v>1.8191582502404709E-2</v>
      </c>
      <c r="Q606" s="52">
        <f>IFERROR(_xll.qlIndexFixing(ONIndex1Y,I606,TRUE,_xll.ohTrigger(RecalcTrigger,Trigger1Y)),NA())</f>
        <v>1.7804990779906049E-2</v>
      </c>
    </row>
    <row r="607" spans="2:17" x14ac:dyDescent="0.2">
      <c r="B607" s="46" t="s">
        <v>51</v>
      </c>
      <c r="D607" s="49">
        <f>_xll.qlCalendarAdvance(LocalCalendar,$D606,B607,"f",FALSE)</f>
        <v>43924</v>
      </c>
      <c r="E607" s="49">
        <f>_xll.qlInterestRateIndexValueDate(IndexON,D607)</f>
        <v>43924</v>
      </c>
      <c r="F607" s="52">
        <f>IFERROR(_xll.qlIndexFixing(IndexON,D607,TRUE,_xll.ohTrigger(RecalcTrigger,TriggerON)),NA())</f>
        <v>9.0213053787469022E-3</v>
      </c>
      <c r="H607" s="49">
        <f>_xll.qlCalendarAdvance(IborCalendar,$H606,B607,"f",FALSE)</f>
        <v>43924</v>
      </c>
      <c r="I607" s="49">
        <f>_xll.qlInterestRateIndexValueDate(Index1M,$H607)</f>
        <v>43928</v>
      </c>
      <c r="J607" s="52">
        <f>IFERROR(_xll.qlIndexFixing(Index1M,$H607,TRUE,_xll.ohTrigger(RecalcTrigger,Trigger1M)),NA())</f>
        <v>1.1538467312522727E-2</v>
      </c>
      <c r="K607" s="52">
        <f>IFERROR(_xll.qlIndexFixing(ONIndex1M,I607,TRUE,_xll.ohTrigger(RecalcTrigger,Trigger1M)),NA())</f>
        <v>1.1478236112303364E-2</v>
      </c>
      <c r="L607" s="52">
        <f>IFERROR(_xll.qlIndexFixing(Index3M,H607,TRUE,_xll.ohTrigger(RecalcTrigger,Trigger3M)),NA())</f>
        <v>1.304958687044796E-2</v>
      </c>
      <c r="M607" s="52">
        <f>IFERROR(_xll.qlIndexFixing(ONIndex3M,I607,TRUE,_xll.ohTrigger(RecalcTrigger,Trigger3M)),NA())</f>
        <v>1.2872933863352642E-2</v>
      </c>
      <c r="N607" s="52">
        <f>IFERROR(_xll.qlIndexFixing(Index6M,$H607,TRUE,_xll.ohTrigger(RecalcTrigger,Trigger6M)),NA())</f>
        <v>1.4602702884927883E-2</v>
      </c>
      <c r="O607" s="52">
        <f>IFERROR(_xll.qlIndexFixing(ONIndex6M,I607,TRUE,_xll.ohTrigger(RecalcTrigger,Trigger6M)),NA())</f>
        <v>1.4259170870056792E-2</v>
      </c>
      <c r="P607" s="52">
        <f>IFERROR(_xll.qlIndexFixing(Index1Y,$H607,TRUE,_xll.ohTrigger(RecalcTrigger,Trigger1Y)),NA())</f>
        <v>1.8199773352224918E-2</v>
      </c>
      <c r="Q607" s="52">
        <f>IFERROR(_xll.qlIndexFixing(ONIndex1Y,I607,TRUE,_xll.ohTrigger(RecalcTrigger,Trigger1Y)),NA())</f>
        <v>1.7841118959873725E-2</v>
      </c>
    </row>
    <row r="608" spans="2:17" x14ac:dyDescent="0.2">
      <c r="B608" s="46" t="s">
        <v>51</v>
      </c>
      <c r="D608" s="49">
        <f>_xll.qlCalendarAdvance(LocalCalendar,$D607,B608,"f",FALSE)</f>
        <v>43931</v>
      </c>
      <c r="E608" s="49">
        <f>_xll.qlInterestRateIndexValueDate(IndexON,D608)</f>
        <v>43931</v>
      </c>
      <c r="F608" s="52">
        <f>IFERROR(_xll.qlIndexFixing(IndexON,D608,TRUE,_xll.ohTrigger(RecalcTrigger,TriggerON)),NA())</f>
        <v>9.0408908892669615E-3</v>
      </c>
      <c r="H608" s="49">
        <f>_xll.qlCalendarAdvance(IborCalendar,$H607,B608,"f",FALSE)</f>
        <v>43935</v>
      </c>
      <c r="I608" s="49">
        <f>_xll.qlInterestRateIndexValueDate(Index1M,$H608)</f>
        <v>43937</v>
      </c>
      <c r="J608" s="52">
        <f>IFERROR(_xll.qlIndexFixing(Index1M,$H608,TRUE,_xll.ohTrigger(RecalcTrigger,Trigger1M)),NA())</f>
        <v>1.1576607255247284E-2</v>
      </c>
      <c r="K608" s="52">
        <f>IFERROR(_xll.qlIndexFixing(ONIndex1M,I608,TRUE,_xll.ohTrigger(RecalcTrigger,Trigger1M)),NA())</f>
        <v>1.1512346622559733E-2</v>
      </c>
      <c r="L608" s="52">
        <f>IFERROR(_xll.qlIndexFixing(Index3M,H608,TRUE,_xll.ohTrigger(RecalcTrigger,Trigger3M)),NA())</f>
        <v>1.307966018106424E-2</v>
      </c>
      <c r="M608" s="52">
        <f>IFERROR(_xll.qlIndexFixing(ONIndex3M,I608,TRUE,_xll.ohTrigger(RecalcTrigger,Trigger3M)),NA())</f>
        <v>1.2905486352376982E-2</v>
      </c>
      <c r="N608" s="52">
        <f>IFERROR(_xll.qlIndexFixing(Index6M,$H608,TRUE,_xll.ohTrigger(RecalcTrigger,Trigger6M)),NA())</f>
        <v>1.4631328853034854E-2</v>
      </c>
      <c r="O608" s="52">
        <f>IFERROR(_xll.qlIndexFixing(ONIndex6M,I608,TRUE,_xll.ohTrigger(RecalcTrigger,Trigger6M)),NA())</f>
        <v>1.4290077469976126E-2</v>
      </c>
      <c r="P608" s="52">
        <f>IFERROR(_xll.qlIndexFixing(Index1Y,$H608,TRUE,_xll.ohTrigger(RecalcTrigger,Trigger1Y)),NA())</f>
        <v>1.8209903979775347E-2</v>
      </c>
      <c r="Q608" s="52">
        <f>IFERROR(_xll.qlIndexFixing(ONIndex1Y,I608,TRUE,_xll.ohTrigger(RecalcTrigger,Trigger1Y)),NA())</f>
        <v>1.7883316059608134E-2</v>
      </c>
    </row>
    <row r="609" spans="2:17" x14ac:dyDescent="0.2">
      <c r="B609" s="46" t="s">
        <v>51</v>
      </c>
      <c r="D609" s="49">
        <f>_xll.qlCalendarAdvance(LocalCalendar,$D608,B609,"f",FALSE)</f>
        <v>43938</v>
      </c>
      <c r="E609" s="49">
        <f>_xll.qlInterestRateIndexValueDate(IndexON,D609)</f>
        <v>43938</v>
      </c>
      <c r="F609" s="52">
        <f>IFERROR(_xll.qlIndexFixing(IndexON,D609,TRUE,_xll.ohTrigger(RecalcTrigger,TriggerON)),NA())</f>
        <v>9.0605464022441851E-3</v>
      </c>
      <c r="H609" s="49">
        <f>_xll.qlCalendarAdvance(IborCalendar,$H608,B609,"f",FALSE)</f>
        <v>43942</v>
      </c>
      <c r="I609" s="49">
        <f>_xll.qlInterestRateIndexValueDate(Index1M,$H609)</f>
        <v>43944</v>
      </c>
      <c r="J609" s="52">
        <f>IFERROR(_xll.qlIndexFixing(Index1M,$H609,TRUE,_xll.ohTrigger(RecalcTrigger,Trigger1M)),NA())</f>
        <v>1.1605052178950036E-2</v>
      </c>
      <c r="K609" s="52">
        <f>IFERROR(_xll.qlIndexFixing(ONIndex1M,I609,TRUE,_xll.ohTrigger(RecalcTrigger,Trigger1M)),NA())</f>
        <v>1.1538816427947296E-2</v>
      </c>
      <c r="L609" s="52">
        <f>IFERROR(_xll.qlIndexFixing(Index3M,H609,TRUE,_xll.ohTrigger(RecalcTrigger,Trigger3M)),NA())</f>
        <v>1.3102693207443609E-2</v>
      </c>
      <c r="M609" s="52">
        <f>IFERROR(_xll.qlIndexFixing(ONIndex3M,I609,TRUE,_xll.ohTrigger(RecalcTrigger,Trigger3M)),NA())</f>
        <v>1.293044861799153E-2</v>
      </c>
      <c r="N609" s="52">
        <f>IFERROR(_xll.qlIndexFixing(Index6M,$H609,TRUE,_xll.ohTrigger(RecalcTrigger,Trigger6M)),NA())</f>
        <v>1.4653595936696812E-2</v>
      </c>
      <c r="O609" s="52">
        <f>IFERROR(_xll.qlIndexFixing(ONIndex6M,I609,TRUE,_xll.ohTrigger(RecalcTrigger,Trigger6M)),NA())</f>
        <v>1.4313816546360769E-2</v>
      </c>
      <c r="P609" s="52">
        <f>IFERROR(_xll.qlIndexFixing(Index1Y,$H609,TRUE,_xll.ohTrigger(RecalcTrigger,Trigger1Y)),NA())</f>
        <v>1.8217562151729903E-2</v>
      </c>
      <c r="Q609" s="52">
        <f>IFERROR(_xll.qlIndexFixing(ONIndex1Y,I609,TRUE,_xll.ohTrigger(RecalcTrigger,Trigger1Y)),NA())</f>
        <v>1.7912827811610299E-2</v>
      </c>
    </row>
    <row r="610" spans="2:17" x14ac:dyDescent="0.2">
      <c r="B610" s="46" t="s">
        <v>51</v>
      </c>
      <c r="D610" s="49">
        <f>_xll.qlCalendarAdvance(LocalCalendar,$D609,B610,"f",FALSE)</f>
        <v>43945</v>
      </c>
      <c r="E610" s="49">
        <f>_xll.qlInterestRateIndexValueDate(IndexON,D610)</f>
        <v>43945</v>
      </c>
      <c r="F610" s="52">
        <f>IFERROR(_xll.qlIndexFixing(IndexON,D610,TRUE,_xll.ohTrigger(RecalcTrigger,TriggerON)),NA())</f>
        <v>9.0802719177851543E-3</v>
      </c>
      <c r="H610" s="49">
        <f>_xll.qlCalendarAdvance(IborCalendar,$H609,B610,"f",FALSE)</f>
        <v>43949</v>
      </c>
      <c r="I610" s="49">
        <f>_xll.qlInterestRateIndexValueDate(Index1M,$H610)</f>
        <v>43951</v>
      </c>
      <c r="J610" s="52">
        <f>IFERROR(_xll.qlIndexFixing(Index1M,$H610,TRUE,_xll.ohTrigger(RecalcTrigger,Trigger1M)),NA())</f>
        <v>1.1623120415820679E-2</v>
      </c>
      <c r="K610" s="52">
        <f>IFERROR(_xll.qlIndexFixing(ONIndex1M,I610,TRUE,_xll.ohTrigger(RecalcTrigger,Trigger1M)),NA())</f>
        <v>1.1565233215584669E-2</v>
      </c>
      <c r="L610" s="52">
        <f>IFERROR(_xll.qlIndexFixing(Index3M,H610,TRUE,_xll.ohTrigger(RecalcTrigger,Trigger3M)),NA())</f>
        <v>1.3127231012811416E-2</v>
      </c>
      <c r="M610" s="52">
        <f>IFERROR(_xll.qlIndexFixing(ONIndex3M,I610,TRUE,_xll.ohTrigger(RecalcTrigger,Trigger3M)),NA())</f>
        <v>1.2955099088776123E-2</v>
      </c>
      <c r="N610" s="52">
        <f>IFERROR(_xll.qlIndexFixing(Index6M,$H610,TRUE,_xll.ohTrigger(RecalcTrigger,Trigger6M)),NA())</f>
        <v>1.46758890373327E-2</v>
      </c>
      <c r="O610" s="52">
        <f>IFERROR(_xll.qlIndexFixing(ONIndex6M,I610,TRUE,_xll.ohTrigger(RecalcTrigger,Trigger6M)),NA())</f>
        <v>1.4337293656137007E-2</v>
      </c>
      <c r="P610" s="52">
        <f>IFERROR(_xll.qlIndexFixing(Index1Y,$H610,TRUE,_xll.ohTrigger(RecalcTrigger,Trigger1Y)),NA())</f>
        <v>1.8225105756375835E-2</v>
      </c>
      <c r="Q610" s="52">
        <f>IFERROR(_xll.qlIndexFixing(ONIndex1Y,I610,TRUE,_xll.ohTrigger(RecalcTrigger,Trigger1Y)),NA())</f>
        <v>1.793944487504362E-2</v>
      </c>
    </row>
    <row r="611" spans="2:17" x14ac:dyDescent="0.2">
      <c r="B611" s="46" t="s">
        <v>51</v>
      </c>
      <c r="D611" s="49">
        <f>_xll.qlCalendarAdvance(LocalCalendar,$D610,B611,"f",FALSE)</f>
        <v>43952</v>
      </c>
      <c r="E611" s="49">
        <f>_xll.qlInterestRateIndexValueDate(IndexON,D611)</f>
        <v>43952</v>
      </c>
      <c r="F611" s="52">
        <f>IFERROR(_xll.qlIndexFixing(IndexON,D611,TRUE,_xll.ohTrigger(RecalcTrigger,TriggerON)),NA())</f>
        <v>9.1000674359165146E-3</v>
      </c>
      <c r="H611" s="49">
        <f>_xll.qlCalendarAdvance(IborCalendar,$H610,B611,"f",FALSE)</f>
        <v>43956</v>
      </c>
      <c r="I611" s="49">
        <f>_xll.qlInterestRateIndexValueDate(Index1M,$H611)</f>
        <v>43958</v>
      </c>
      <c r="J611" s="52">
        <f>IFERROR(_xll.qlIndexFixing(Index1M,$H611,TRUE,_xll.ohTrigger(RecalcTrigger,Trigger1M)),NA())</f>
        <v>1.1655584348370107E-2</v>
      </c>
      <c r="K611" s="52">
        <f>IFERROR(_xll.qlIndexFixing(ONIndex1M,I611,TRUE,_xll.ohTrigger(RecalcTrigger,Trigger1M)),NA())</f>
        <v>1.1591596985711661E-2</v>
      </c>
      <c r="L611" s="52">
        <f>IFERROR(_xll.qlIndexFixing(Index3M,H611,TRUE,_xll.ohTrigger(RecalcTrigger,Trigger3M)),NA())</f>
        <v>1.3149691967524083E-2</v>
      </c>
      <c r="M611" s="52">
        <f>IFERROR(_xll.qlIndexFixing(ONIndex3M,I611,TRUE,_xll.ohTrigger(RecalcTrigger,Trigger3M)),NA())</f>
        <v>1.2979437764570889E-2</v>
      </c>
      <c r="N611" s="52">
        <f>IFERROR(_xll.qlIndexFixing(Index6M,$H611,TRUE,_xll.ohTrigger(RecalcTrigger,Trigger6M)),NA())</f>
        <v>1.4704017352423661E-2</v>
      </c>
      <c r="O611" s="52">
        <f>IFERROR(_xll.qlIndexFixing(ONIndex6M,I611,TRUE,_xll.ohTrigger(RecalcTrigger,Trigger6M)),NA())</f>
        <v>1.4360508799304839E-2</v>
      </c>
      <c r="P611" s="52">
        <f>IFERROR(_xll.qlIndexFixing(Index1Y,$H611,TRUE,_xll.ohTrigger(RecalcTrigger,Trigger1Y)),NA())</f>
        <v>1.8232606914755208E-2</v>
      </c>
      <c r="Q611" s="52">
        <f>IFERROR(_xll.qlIndexFixing(ONIndex1Y,I611,TRUE,_xll.ohTrigger(RecalcTrigger,Trigger1Y)),NA())</f>
        <v>1.7963167249588352E-2</v>
      </c>
    </row>
    <row r="612" spans="2:17" x14ac:dyDescent="0.2">
      <c r="B612" s="46" t="s">
        <v>51</v>
      </c>
      <c r="D612" s="49">
        <f>_xll.qlCalendarAdvance(LocalCalendar,$D611,B612,"f",FALSE)</f>
        <v>43959</v>
      </c>
      <c r="E612" s="49">
        <f>_xll.qlInterestRateIndexValueDate(IndexON,D612)</f>
        <v>43959</v>
      </c>
      <c r="F612" s="52">
        <f>IFERROR(_xll.qlIndexFixing(IndexON,D612,TRUE,_xll.ohTrigger(RecalcTrigger,TriggerON)),NA())</f>
        <v>9.1199329566649112E-3</v>
      </c>
      <c r="H612" s="49">
        <f>_xll.qlCalendarAdvance(IborCalendar,$H611,B612,"f",FALSE)</f>
        <v>43963</v>
      </c>
      <c r="I612" s="49">
        <f>_xll.qlInterestRateIndexValueDate(Index1M,$H612)</f>
        <v>43965</v>
      </c>
      <c r="J612" s="52">
        <f>IFERROR(_xll.qlIndexFixing(Index1M,$H612,TRUE,_xll.ohTrigger(RecalcTrigger,Trigger1M)),NA())</f>
        <v>1.1681804023326303E-2</v>
      </c>
      <c r="K612" s="52">
        <f>IFERROR(_xll.qlIndexFixing(ONIndex1M,I612,TRUE,_xll.ohTrigger(RecalcTrigger,Trigger1M)),NA())</f>
        <v>1.1617907738168398E-2</v>
      </c>
      <c r="L612" s="52">
        <f>IFERROR(_xll.qlIndexFixing(Index3M,H612,TRUE,_xll.ohTrigger(RecalcTrigger,Trigger3M)),NA())</f>
        <v>1.3171944786325634E-2</v>
      </c>
      <c r="M612" s="52">
        <f>IFERROR(_xll.qlIndexFixing(ONIndex3M,I612,TRUE,_xll.ohTrigger(RecalcTrigger,Trigger3M)),NA())</f>
        <v>1.3003464645535701E-2</v>
      </c>
      <c r="N612" s="52">
        <f>IFERROR(_xll.qlIndexFixing(Index6M,$H612,TRUE,_xll.ohTrigger(RecalcTrigger,Trigger6M)),NA())</f>
        <v>1.4726477419094252E-2</v>
      </c>
      <c r="O612" s="52">
        <f>IFERROR(_xll.qlIndexFixing(ONIndex6M,I612,TRUE,_xll.ohTrigger(RecalcTrigger,Trigger6M)),NA())</f>
        <v>1.4383461975784329E-2</v>
      </c>
      <c r="P612" s="52">
        <f>IFERROR(_xll.qlIndexFixing(Index1Y,$H612,TRUE,_xll.ohTrigger(RecalcTrigger,Trigger1Y)),NA())</f>
        <v>1.824013775008063E-2</v>
      </c>
      <c r="Q612" s="52">
        <f>IFERROR(_xll.qlIndexFixing(ONIndex1Y,I612,TRUE,_xll.ohTrigger(RecalcTrigger,Trigger1Y)),NA())</f>
        <v>1.7983994934365199E-2</v>
      </c>
    </row>
    <row r="613" spans="2:17" x14ac:dyDescent="0.2">
      <c r="B613" s="46" t="s">
        <v>51</v>
      </c>
      <c r="D613" s="49">
        <f>_xll.qlCalendarAdvance(LocalCalendar,$D612,B613,"f",FALSE)</f>
        <v>43966</v>
      </c>
      <c r="E613" s="49">
        <f>_xll.qlInterestRateIndexValueDate(IndexON,D613)</f>
        <v>43966</v>
      </c>
      <c r="F613" s="52">
        <f>IFERROR(_xll.qlIndexFixing(IndexON,D613,TRUE,_xll.ohTrigger(RecalcTrigger,TriggerON)),NA())</f>
        <v>9.1398684800303442E-3</v>
      </c>
      <c r="H613" s="49">
        <f>_xll.qlCalendarAdvance(IborCalendar,$H612,B613,"f",FALSE)</f>
        <v>43970</v>
      </c>
      <c r="I613" s="49">
        <f>_xll.qlInterestRateIndexValueDate(Index1M,$H613)</f>
        <v>43972</v>
      </c>
      <c r="J613" s="52">
        <f>IFERROR(_xll.qlIndexFixing(Index1M,$H613,TRUE,_xll.ohTrigger(RecalcTrigger,Trigger1M)),NA())</f>
        <v>1.1707970686285207E-2</v>
      </c>
      <c r="K613" s="52">
        <f>IFERROR(_xll.qlIndexFixing(ONIndex1M,I613,TRUE,_xll.ohTrigger(RecalcTrigger,Trigger1M)),NA())</f>
        <v>1.1644165472954882E-2</v>
      </c>
      <c r="L613" s="52">
        <f>IFERROR(_xll.qlIndexFixing(Index3M,H613,TRUE,_xll.ohTrigger(RecalcTrigger,Trigger3M)),NA())</f>
        <v>1.3194035215520207E-2</v>
      </c>
      <c r="M613" s="52">
        <f>IFERROR(_xll.qlIndexFixing(ONIndex3M,I613,TRUE,_xll.ohTrigger(RecalcTrigger,Trigger3M)),NA())</f>
        <v>1.3027179731350813E-2</v>
      </c>
      <c r="N613" s="52">
        <f>IFERROR(_xll.qlIndexFixing(Index6M,$H613,TRUE,_xll.ohTrigger(RecalcTrigger,Trigger6M)),NA())</f>
        <v>1.4749032404094383E-2</v>
      </c>
      <c r="O613" s="52">
        <f>IFERROR(_xll.qlIndexFixing(ONIndex6M,I613,TRUE,_xll.ohTrigger(RecalcTrigger,Trigger6M)),NA())</f>
        <v>1.4406153185575477E-2</v>
      </c>
      <c r="P613" s="52">
        <f>IFERROR(_xll.qlIndexFixing(Index1Y,$H613,TRUE,_xll.ohTrigger(RecalcTrigger,Trigger1Y)),NA())</f>
        <v>1.8247770387731531E-2</v>
      </c>
      <c r="Q613" s="52">
        <f>IFERROR(_xll.qlIndexFixing(ONIndex1Y,I613,TRUE,_xll.ohTrigger(RecalcTrigger,Trigger1Y)),NA())</f>
        <v>1.8001927928974482E-2</v>
      </c>
    </row>
    <row r="614" spans="2:17" x14ac:dyDescent="0.2">
      <c r="B614" s="46" t="s">
        <v>51</v>
      </c>
      <c r="D614" s="49">
        <f>_xll.qlCalendarAdvance(LocalCalendar,$D613,B614,"f",FALSE)</f>
        <v>43973</v>
      </c>
      <c r="E614" s="49">
        <f>_xll.qlInterestRateIndexValueDate(IndexON,D614)</f>
        <v>43973</v>
      </c>
      <c r="F614" s="52">
        <f>IFERROR(_xll.qlIndexFixing(IndexON,D614,TRUE,_xll.ohTrigger(RecalcTrigger,TriggerON)),NA())</f>
        <v>9.1614226344183258E-3</v>
      </c>
      <c r="H614" s="49">
        <f>_xll.qlCalendarAdvance(IborCalendar,$H613,B614,"f",FALSE)</f>
        <v>43977</v>
      </c>
      <c r="I614" s="49">
        <f>_xll.qlInterestRateIndexValueDate(Index1M,$H614)</f>
        <v>43979</v>
      </c>
      <c r="J614" s="52">
        <f>IFERROR(_xll.qlIndexFixing(Index1M,$H614,TRUE,_xll.ohTrigger(RecalcTrigger,Trigger1M)),NA())</f>
        <v>1.1734084336879613E-2</v>
      </c>
      <c r="K614" s="52">
        <f>IFERROR(_xll.qlIndexFixing(ONIndex1M,I614,TRUE,_xll.ohTrigger(RecalcTrigger,Trigger1M)),NA())</f>
        <v>1.1670370190071111E-2</v>
      </c>
      <c r="L614" s="52">
        <f>IFERROR(_xll.qlIndexFixing(Index3M,H614,TRUE,_xll.ohTrigger(RecalcTrigger,Trigger3M)),NA())</f>
        <v>1.3216009002469352E-2</v>
      </c>
      <c r="M614" s="52">
        <f>IFERROR(_xll.qlIndexFixing(ONIndex3M,I614,TRUE,_xll.ohTrigger(RecalcTrigger,Trigger3M)),NA())</f>
        <v>1.3050583022016227E-2</v>
      </c>
      <c r="N614" s="52">
        <f>IFERROR(_xll.qlIndexFixing(Index6M,$H614,TRUE,_xll.ohTrigger(RecalcTrigger,Trigger6M)),NA())</f>
        <v>1.4771703766472355E-2</v>
      </c>
      <c r="O614" s="52">
        <f>IFERROR(_xll.qlIndexFixing(ONIndex6M,I614,TRUE,_xll.ohTrigger(RecalcTrigger,Trigger6M)),NA())</f>
        <v>1.4428582428598347E-2</v>
      </c>
      <c r="P614" s="52">
        <f>IFERROR(_xll.qlIndexFixing(Index1Y,$H614,TRUE,_xll.ohTrigger(RecalcTrigger,Trigger1Y)),NA())</f>
        <v>1.8255576955300567E-2</v>
      </c>
      <c r="Q614" s="52">
        <f>IFERROR(_xll.qlIndexFixing(ONIndex1Y,I614,TRUE,_xll.ohTrigger(RecalcTrigger,Trigger1Y)),NA())</f>
        <v>1.8016966233096454E-2</v>
      </c>
    </row>
    <row r="615" spans="2:17" x14ac:dyDescent="0.2">
      <c r="B615" s="46" t="s">
        <v>51</v>
      </c>
      <c r="D615" s="49">
        <f>_xll.qlCalendarAdvance(LocalCalendar,$D614,B615,"f",FALSE)</f>
        <v>43980</v>
      </c>
      <c r="E615" s="49">
        <f>_xll.qlInterestRateIndexValueDate(IndexON,D615)</f>
        <v>43980</v>
      </c>
      <c r="F615" s="52">
        <f>IFERROR(_xll.qlIndexFixing(IndexON,D615,TRUE,_xll.ohTrigger(RecalcTrigger,TriggerON)),NA())</f>
        <v>9.1799495349054183E-3</v>
      </c>
      <c r="H615" s="49">
        <f>_xll.qlCalendarAdvance(IborCalendar,$H614,B615,"f",FALSE)</f>
        <v>43984</v>
      </c>
      <c r="I615" s="49">
        <f>_xll.qlInterestRateIndexValueDate(Index1M,$H615)</f>
        <v>43986</v>
      </c>
      <c r="J615" s="52">
        <f>IFERROR(_xll.qlIndexFixing(Index1M,$H615,TRUE,_xll.ohTrigger(RecalcTrigger,Trigger1M)),NA())</f>
        <v>1.1760144974739817E-2</v>
      </c>
      <c r="K615" s="52">
        <f>IFERROR(_xll.qlIndexFixing(ONIndex1M,I615,TRUE,_xll.ohTrigger(RecalcTrigger,Trigger1M)),NA())</f>
        <v>1.1696521889517086E-2</v>
      </c>
      <c r="L615" s="52">
        <f>IFERROR(_xll.qlIndexFixing(Index3M,H615,TRUE,_xll.ohTrigger(RecalcTrigger,Trigger3M)),NA())</f>
        <v>1.3237911895568576E-2</v>
      </c>
      <c r="M615" s="52">
        <f>IFERROR(_xll.qlIndexFixing(ONIndex3M,I615,TRUE,_xll.ohTrigger(RecalcTrigger,Trigger3M)),NA())</f>
        <v>1.3073674517611877E-2</v>
      </c>
      <c r="N615" s="52">
        <f>IFERROR(_xll.qlIndexFixing(Index6M,$H615,TRUE,_xll.ohTrigger(RecalcTrigger,Trigger6M)),NA())</f>
        <v>1.4788508001115678E-2</v>
      </c>
      <c r="O615" s="52">
        <f>IFERROR(_xll.qlIndexFixing(ONIndex6M,I615,TRUE,_xll.ohTrigger(RecalcTrigger,Trigger6M)),NA())</f>
        <v>1.4450749704932875E-2</v>
      </c>
      <c r="P615" s="52">
        <f>IFERROR(_xll.qlIndexFixing(Index1Y,$H615,TRUE,_xll.ohTrigger(RecalcTrigger,Trigger1Y)),NA())</f>
        <v>1.8263629582692859E-2</v>
      </c>
      <c r="Q615" s="52">
        <f>IFERROR(_xll.qlIndexFixing(ONIndex1Y,I615,TRUE,_xll.ohTrigger(RecalcTrigger,Trigger1Y)),NA())</f>
        <v>1.8029109846171565E-2</v>
      </c>
    </row>
    <row r="616" spans="2:17" x14ac:dyDescent="0.2">
      <c r="B616" s="46" t="s">
        <v>51</v>
      </c>
      <c r="D616" s="49">
        <f>_xll.qlCalendarAdvance(LocalCalendar,$D615,B616,"f",FALSE)</f>
        <v>43987</v>
      </c>
      <c r="E616" s="49">
        <f>_xll.qlInterestRateIndexValueDate(IndexON,D616)</f>
        <v>43987</v>
      </c>
      <c r="F616" s="52">
        <f>IFERROR(_xll.qlIndexFixing(IndexON,D616,TRUE,_xll.ohTrigger(RecalcTrigger,TriggerON)),NA())</f>
        <v>9.2000950664417047E-3</v>
      </c>
      <c r="H616" s="49">
        <f>_xll.qlCalendarAdvance(IborCalendar,$H615,B616,"f",FALSE)</f>
        <v>43991</v>
      </c>
      <c r="I616" s="49">
        <f>_xll.qlInterestRateIndexValueDate(Index1M,$H616)</f>
        <v>43993</v>
      </c>
      <c r="J616" s="52">
        <f>IFERROR(_xll.qlIndexFixing(Index1M,$H616,TRUE,_xll.ohTrigger(RecalcTrigger,Trigger1M)),NA())</f>
        <v>1.1786152599498612E-2</v>
      </c>
      <c r="K616" s="52">
        <f>IFERROR(_xll.qlIndexFixing(ONIndex1M,I616,TRUE,_xll.ohTrigger(RecalcTrigger,Trigger1M)),NA())</f>
        <v>1.1722620571292808E-2</v>
      </c>
      <c r="L616" s="52">
        <f>IFERROR(_xll.qlIndexFixing(Index3M,H616,TRUE,_xll.ohTrigger(RecalcTrigger,Trigger3M)),NA())</f>
        <v>1.3259789644242995E-2</v>
      </c>
      <c r="M616" s="52">
        <f>IFERROR(_xll.qlIndexFixing(ONIndex3M,I616,TRUE,_xll.ohTrigger(RecalcTrigger,Trigger3M)),NA())</f>
        <v>1.3096454217977893E-2</v>
      </c>
      <c r="N616" s="52">
        <f>IFERROR(_xll.qlIndexFixing(Index6M,$H616,TRUE,_xll.ohTrigger(RecalcTrigger,Trigger6M)),NA())</f>
        <v>1.4811415141173718E-2</v>
      </c>
      <c r="O616" s="52">
        <f>IFERROR(_xll.qlIndexFixing(ONIndex6M,I616,TRUE,_xll.ohTrigger(RecalcTrigger,Trigger6M)),NA())</f>
        <v>1.4472655014259317E-2</v>
      </c>
      <c r="P616" s="52">
        <f>IFERROR(_xll.qlIndexFixing(Index1Y,$H616,TRUE,_xll.ohTrigger(RecalcTrigger,Trigger1Y)),NA())</f>
        <v>1.8272000402277309E-2</v>
      </c>
      <c r="Q616" s="52">
        <f>IFERROR(_xll.qlIndexFixing(ONIndex1Y,I616,TRUE,_xll.ohTrigger(RecalcTrigger,Trigger1Y)),NA())</f>
        <v>1.8038358768039942E-2</v>
      </c>
    </row>
    <row r="617" spans="2:17" x14ac:dyDescent="0.2">
      <c r="B617" s="46" t="s">
        <v>51</v>
      </c>
      <c r="D617" s="49">
        <f>_xll.qlCalendarAdvance(LocalCalendar,$D616,B617,"f",FALSE)</f>
        <v>43994</v>
      </c>
      <c r="E617" s="49">
        <f>_xll.qlInterestRateIndexValueDate(IndexON,D617)</f>
        <v>43994</v>
      </c>
      <c r="F617" s="52">
        <f>IFERROR(_xll.qlIndexFixing(IndexON,D617,TRUE,_xll.ohTrigger(RecalcTrigger,TriggerON)),NA())</f>
        <v>9.220310600781545E-3</v>
      </c>
      <c r="H617" s="49">
        <f>_xll.qlCalendarAdvance(IborCalendar,$H616,B617,"f",FALSE)</f>
        <v>43998</v>
      </c>
      <c r="I617" s="49">
        <f>_xll.qlInterestRateIndexValueDate(Index1M,$H617)</f>
        <v>44000</v>
      </c>
      <c r="J617" s="52">
        <f>IFERROR(_xll.qlIndexFixing(Index1M,$H617,TRUE,_xll.ohTrigger(RecalcTrigger,Trigger1M)),NA())</f>
        <v>1.1812107210786293E-2</v>
      </c>
      <c r="K617" s="52">
        <f>IFERROR(_xll.qlIndexFixing(ONIndex1M,I617,TRUE,_xll.ohTrigger(RecalcTrigger,Trigger1M)),NA())</f>
        <v>1.1748666235318339E-2</v>
      </c>
      <c r="L617" s="52">
        <f>IFERROR(_xll.qlIndexFixing(Index3M,H617,TRUE,_xll.ohTrigger(RecalcTrigger,Trigger3M)),NA())</f>
        <v>1.3281687998936916E-2</v>
      </c>
      <c r="M617" s="52">
        <f>IFERROR(_xll.qlIndexFixing(ONIndex3M,I617,TRUE,_xll.ohTrigger(RecalcTrigger,Trigger3M)),NA())</f>
        <v>1.3118922122954402E-2</v>
      </c>
      <c r="N617" s="52">
        <f>IFERROR(_xll.qlIndexFixing(Index6M,$H617,TRUE,_xll.ohTrigger(RecalcTrigger,Trigger6M)),NA())</f>
        <v>1.4834500953482085E-2</v>
      </c>
      <c r="O617" s="52">
        <f>IFERROR(_xll.qlIndexFixing(ONIndex6M,I617,TRUE,_xll.ohTrigger(RecalcTrigger,Trigger6M)),NA())</f>
        <v>1.4494298356737545E-2</v>
      </c>
      <c r="P617" s="52">
        <f>IFERROR(_xll.qlIndexFixing(Index1Y,$H617,TRUE,_xll.ohTrigger(RecalcTrigger,Trigger1Y)),NA())</f>
        <v>1.8280761549088084E-2</v>
      </c>
      <c r="Q617" s="52">
        <f>IFERROR(_xll.qlIndexFixing(ONIndex1Y,I617,TRUE,_xll.ohTrigger(RecalcTrigger,Trigger1Y)),NA())</f>
        <v>1.8044712998461776E-2</v>
      </c>
    </row>
    <row r="618" spans="2:17" x14ac:dyDescent="0.2">
      <c r="B618" s="46" t="s">
        <v>51</v>
      </c>
      <c r="D618" s="49">
        <f>_xll.qlCalendarAdvance(LocalCalendar,$D617,B618,"f",FALSE)</f>
        <v>44001</v>
      </c>
      <c r="E618" s="49">
        <f>_xll.qlInterestRateIndexValueDate(IndexON,D618)</f>
        <v>44001</v>
      </c>
      <c r="F618" s="52">
        <f>IFERROR(_xll.qlIndexFixing(IndexON,D618,TRUE,_xll.ohTrigger(RecalcTrigger,TriggerON)),NA())</f>
        <v>9.2405961379249391E-3</v>
      </c>
      <c r="H618" s="49">
        <f>_xll.qlCalendarAdvance(IborCalendar,$H617,B618,"f",FALSE)</f>
        <v>44005</v>
      </c>
      <c r="I618" s="49">
        <f>_xll.qlInterestRateIndexValueDate(Index1M,$H618)</f>
        <v>44007</v>
      </c>
      <c r="J618" s="52">
        <f>IFERROR(_xll.qlIndexFixing(Index1M,$H618,TRUE,_xll.ohTrigger(RecalcTrigger,Trigger1M)),NA())</f>
        <v>1.1838013770121558E-2</v>
      </c>
      <c r="K618" s="52">
        <f>IFERROR(_xll.qlIndexFixing(ONIndex1M,I618,TRUE,_xll.ohTrigger(RecalcTrigger,Trigger1M)),NA())</f>
        <v>1.1774658881673616E-2</v>
      </c>
      <c r="L618" s="52">
        <f>IFERROR(_xll.qlIndexFixing(Index3M,H618,TRUE,_xll.ohTrigger(RecalcTrigger,Trigger3M)),NA())</f>
        <v>1.3303652711118167E-2</v>
      </c>
      <c r="M618" s="52">
        <f>IFERROR(_xll.qlIndexFixing(ONIndex3M,I618,TRUE,_xll.ohTrigger(RecalcTrigger,Trigger3M)),NA())</f>
        <v>1.3141078232621339E-2</v>
      </c>
      <c r="N618" s="52">
        <f>IFERROR(_xll.qlIndexFixing(Index6M,$H618,TRUE,_xll.ohTrigger(RecalcTrigger,Trigger6M)),NA())</f>
        <v>1.4866051643203851E-2</v>
      </c>
      <c r="O618" s="52">
        <f>IFERROR(_xll.qlIndexFixing(ONIndex6M,I618,TRUE,_xll.ohTrigger(RecalcTrigger,Trigger6M)),NA())</f>
        <v>1.4515679732287623E-2</v>
      </c>
      <c r="P618" s="52">
        <f>IFERROR(_xll.qlIndexFixing(Index1Y,$H618,TRUE,_xll.ohTrigger(RecalcTrigger,Trigger1Y)),NA())</f>
        <v>1.8289985161079964E-2</v>
      </c>
      <c r="Q618" s="52">
        <f>IFERROR(_xll.qlIndexFixing(ONIndex1Y,I618,TRUE,_xll.ohTrigger(RecalcTrigger,Trigger1Y)),NA())</f>
        <v>1.8048172537277196E-2</v>
      </c>
    </row>
    <row r="619" spans="2:17" x14ac:dyDescent="0.2">
      <c r="B619" s="46" t="s">
        <v>51</v>
      </c>
      <c r="D619" s="49">
        <f>_xll.qlCalendarAdvance(LocalCalendar,$D618,B619,"f",FALSE)</f>
        <v>44008</v>
      </c>
      <c r="E619" s="49">
        <f>_xll.qlInterestRateIndexValueDate(IndexON,D619)</f>
        <v>44008</v>
      </c>
      <c r="F619" s="52">
        <f>IFERROR(_xll.qlIndexFixing(IndexON,D619,TRUE,_xll.ohTrigger(RecalcTrigger,TriggerON)),NA())</f>
        <v>9.2609516779518231E-3</v>
      </c>
      <c r="H619" s="49">
        <f>_xll.qlCalendarAdvance(IborCalendar,$H618,B619,"f",FALSE)</f>
        <v>44012</v>
      </c>
      <c r="I619" s="49">
        <f>_xll.qlInterestRateIndexValueDate(Index1M,$H619)</f>
        <v>44014</v>
      </c>
      <c r="J619" s="52">
        <f>IFERROR(_xll.qlIndexFixing(Index1M,$H619,TRUE,_xll.ohTrigger(RecalcTrigger,Trigger1M)),NA())</f>
        <v>1.1863925984718082E-2</v>
      </c>
      <c r="K619" s="52">
        <f>IFERROR(_xll.qlIndexFixing(ONIndex1M,I619,TRUE,_xll.ohTrigger(RecalcTrigger,Trigger1M)),NA())</f>
        <v>1.1806730212324812E-2</v>
      </c>
      <c r="L619" s="52">
        <f>IFERROR(_xll.qlIndexFixing(Index3M,H619,TRUE,_xll.ohTrigger(RecalcTrigger,Trigger3M)),NA())</f>
        <v>1.3325729533278978E-2</v>
      </c>
      <c r="M619" s="52">
        <f>IFERROR(_xll.qlIndexFixing(ONIndex3M,I619,TRUE,_xll.ohTrigger(RecalcTrigger,Trigger3M)),NA())</f>
        <v>1.3168281382673896E-2</v>
      </c>
      <c r="N619" s="52">
        <f>IFERROR(_xll.qlIndexFixing(Index6M,$H619,TRUE,_xll.ohTrigger(RecalcTrigger,Trigger6M)),NA())</f>
        <v>1.4887557377706698E-2</v>
      </c>
      <c r="O619" s="52">
        <f>IFERROR(_xll.qlIndexFixing(ONIndex6M,I619,TRUE,_xll.ohTrigger(RecalcTrigger,Trigger6M)),NA())</f>
        <v>1.4542168365854202E-2</v>
      </c>
      <c r="P619" s="52">
        <f>IFERROR(_xll.qlIndexFixing(Index1Y,$H619,TRUE,_xll.ohTrigger(RecalcTrigger,Trigger1Y)),NA())</f>
        <v>1.8299743379433873E-2</v>
      </c>
      <c r="Q619" s="52">
        <f>IFERROR(_xll.qlIndexFixing(ONIndex1Y,I619,TRUE,_xll.ohTrigger(RecalcTrigger,Trigger1Y)),NA())</f>
        <v>1.804980221750796E-2</v>
      </c>
    </row>
    <row r="620" spans="2:17" x14ac:dyDescent="0.2">
      <c r="B620" s="46" t="s">
        <v>51</v>
      </c>
      <c r="D620" s="49">
        <f>_xll.qlCalendarAdvance(LocalCalendar,$D619,B620,"f",FALSE)</f>
        <v>44018</v>
      </c>
      <c r="E620" s="49">
        <f>_xll.qlInterestRateIndexValueDate(IndexON,D620)</f>
        <v>44018</v>
      </c>
      <c r="F620" s="52">
        <f>IFERROR(_xll.qlIndexFixing(IndexON,D620,TRUE,_xll.ohTrigger(RecalcTrigger,TriggerON)),NA())</f>
        <v>9.2869858916699854E-3</v>
      </c>
      <c r="H620" s="49">
        <f>_xll.qlCalendarAdvance(IborCalendar,$H619,B620,"f",FALSE)</f>
        <v>44019</v>
      </c>
      <c r="I620" s="49">
        <f>_xll.qlInterestRateIndexValueDate(Index1M,$H620)</f>
        <v>44021</v>
      </c>
      <c r="J620" s="52">
        <f>IFERROR(_xll.qlIndexFixing(Index1M,$H620,TRUE,_xll.ohTrigger(RecalcTrigger,Trigger1M)),NA())</f>
        <v>1.1889925229867371E-2</v>
      </c>
      <c r="K620" s="52">
        <f>IFERROR(_xll.qlIndexFixing(ONIndex1M,I620,TRUE,_xll.ohTrigger(RecalcTrigger,Trigger1M)),NA())</f>
        <v>1.1826485121053665E-2</v>
      </c>
      <c r="L620" s="52">
        <f>IFERROR(_xll.qlIndexFixing(Index3M,H620,TRUE,_xll.ohTrigger(RecalcTrigger,Trigger3M)),NA())</f>
        <v>1.3347964218948143E-2</v>
      </c>
      <c r="M620" s="52">
        <f>IFERROR(_xll.qlIndexFixing(ONIndex3M,I620,TRUE,_xll.ohTrigger(RecalcTrigger,Trigger3M)),NA())</f>
        <v>1.3184455065786693E-2</v>
      </c>
      <c r="N620" s="52">
        <f>IFERROR(_xll.qlIndexFixing(Index6M,$H620,TRUE,_xll.ohTrigger(RecalcTrigger,Trigger6M)),NA())</f>
        <v>1.4911377702387176E-2</v>
      </c>
      <c r="O620" s="52">
        <f>IFERROR(_xll.qlIndexFixing(ONIndex6M,I620,TRUE,_xll.ohTrigger(RecalcTrigger,Trigger6M)),NA())</f>
        <v>1.4557656582283585E-2</v>
      </c>
      <c r="P620" s="52">
        <f>IFERROR(_xll.qlIndexFixing(Index1Y,$H620,TRUE,_xll.ohTrigger(RecalcTrigger,Trigger1Y)),NA())</f>
        <v>1.8310108348915808E-2</v>
      </c>
      <c r="Q620" s="52">
        <f>IFERROR(_xll.qlIndexFixing(ONIndex1Y,I620,TRUE,_xll.ohTrigger(RecalcTrigger,Trigger1Y)),NA())</f>
        <v>1.8046407539769049E-2</v>
      </c>
    </row>
    <row r="621" spans="2:17" x14ac:dyDescent="0.2">
      <c r="B621" s="46" t="s">
        <v>51</v>
      </c>
      <c r="D621" s="49">
        <f>_xll.qlCalendarAdvance(LocalCalendar,$D620,B621,"f",FALSE)</f>
        <v>44025</v>
      </c>
      <c r="E621" s="49">
        <f>_xll.qlInterestRateIndexValueDate(IndexON,D621)</f>
        <v>44025</v>
      </c>
      <c r="F621" s="52">
        <f>IFERROR(_xll.qlIndexFixing(IndexON,D621,TRUE,_xll.ohTrigger(RecalcTrigger,TriggerON)),NA())</f>
        <v>9.3075003786591282E-3</v>
      </c>
      <c r="H621" s="49">
        <f>_xll.qlCalendarAdvance(IborCalendar,$H620,B621,"f",FALSE)</f>
        <v>44026</v>
      </c>
      <c r="I621" s="49">
        <f>_xll.qlInterestRateIndexValueDate(Index1M,$H621)</f>
        <v>44028</v>
      </c>
      <c r="J621" s="52">
        <f>IFERROR(_xll.qlIndexFixing(Index1M,$H621,TRUE,_xll.ohTrigger(RecalcTrigger,Trigger1M)),NA())</f>
        <v>1.1916093199188793E-2</v>
      </c>
      <c r="K621" s="52">
        <f>IFERROR(_xll.qlIndexFixing(ONIndex1M,I621,TRUE,_xll.ohTrigger(RecalcTrigger,Trigger1M)),NA())</f>
        <v>1.1852318714238308E-2</v>
      </c>
      <c r="L621" s="52">
        <f>IFERROR(_xll.qlIndexFixing(Index3M,H621,TRUE,_xll.ohTrigger(RecalcTrigger,Trigger3M)),NA())</f>
        <v>1.3370402522706652E-2</v>
      </c>
      <c r="M621" s="52">
        <f>IFERROR(_xll.qlIndexFixing(ONIndex3M,I621,TRUE,_xll.ohTrigger(RecalcTrigger,Trigger3M)),NA())</f>
        <v>1.3205675789045301E-2</v>
      </c>
      <c r="N621" s="52">
        <f>IFERROR(_xll.qlIndexFixing(Index6M,$H621,TRUE,_xll.ohTrigger(RecalcTrigger,Trigger6M)),NA())</f>
        <v>1.4937601623113929E-2</v>
      </c>
      <c r="O621" s="52">
        <f>IFERROR(_xll.qlIndexFixing(ONIndex6M,I621,TRUE,_xll.ohTrigger(RecalcTrigger,Trigger6M)),NA())</f>
        <v>1.4578252056729468E-2</v>
      </c>
      <c r="P621" s="52">
        <f>IFERROR(_xll.qlIndexFixing(Index1Y,$H621,TRUE,_xll.ohTrigger(RecalcTrigger,Trigger1Y)),NA())</f>
        <v>1.8321152218285064E-2</v>
      </c>
      <c r="Q621" s="52">
        <f>IFERROR(_xll.qlIndexFixing(ONIndex1Y,I621,TRUE,_xll.ohTrigger(RecalcTrigger,Trigger1Y)),NA())</f>
        <v>1.8041183003445482E-2</v>
      </c>
    </row>
    <row r="622" spans="2:17" x14ac:dyDescent="0.2">
      <c r="B622" s="46" t="s">
        <v>51</v>
      </c>
      <c r="D622" s="49">
        <f>_xll.qlCalendarAdvance(LocalCalendar,$D621,B622,"f",FALSE)</f>
        <v>44032</v>
      </c>
      <c r="E622" s="49">
        <f>_xll.qlInterestRateIndexValueDate(IndexON,D622)</f>
        <v>44032</v>
      </c>
      <c r="F622" s="52">
        <f>IFERROR(_xll.qlIndexFixing(IndexON,D622,TRUE,_xll.ohTrigger(RecalcTrigger,TriggerON)),NA())</f>
        <v>9.3280848627763646E-3</v>
      </c>
      <c r="H622" s="49">
        <f>_xll.qlCalendarAdvance(IborCalendar,$H621,B622,"f",FALSE)</f>
        <v>44033</v>
      </c>
      <c r="I622" s="49">
        <f>_xll.qlInterestRateIndexValueDate(Index1M,$H622)</f>
        <v>44035</v>
      </c>
      <c r="J622" s="52">
        <f>IFERROR(_xll.qlIndexFixing(Index1M,$H622,TRUE,_xll.ohTrigger(RecalcTrigger,Trigger1M)),NA())</f>
        <v>1.194251154735787E-2</v>
      </c>
      <c r="K622" s="52">
        <f>IFERROR(_xll.qlIndexFixing(ONIndex1M,I622,TRUE,_xll.ohTrigger(RecalcTrigger,Trigger1M)),NA())</f>
        <v>1.1878108172247437E-2</v>
      </c>
      <c r="L622" s="52">
        <f>IFERROR(_xll.qlIndexFixing(Index3M,H622,TRUE,_xll.ohTrigger(RecalcTrigger,Trigger3M)),NA())</f>
        <v>1.3393090177978514E-2</v>
      </c>
      <c r="M622" s="52">
        <f>IFERROR(_xll.qlIndexFixing(ONIndex3M,I622,TRUE,_xll.ohTrigger(RecalcTrigger,Trigger3M)),NA())</f>
        <v>1.3226598985500715E-2</v>
      </c>
      <c r="N622" s="52">
        <f>IFERROR(_xll.qlIndexFixing(Index6M,$H622,TRUE,_xll.ohTrigger(RecalcTrigger,Trigger6M)),NA())</f>
        <v>1.4959839669379239E-2</v>
      </c>
      <c r="O622" s="52">
        <f>IFERROR(_xll.qlIndexFixing(ONIndex6M,I622,TRUE,_xll.ohTrigger(RecalcTrigger,Trigger6M)),NA())</f>
        <v>1.4598599035711146E-2</v>
      </c>
      <c r="P622" s="52">
        <f>IFERROR(_xll.qlIndexFixing(Index1Y,$H622,TRUE,_xll.ohTrigger(RecalcTrigger,Trigger1Y)),NA())</f>
        <v>1.8332947095039694E-2</v>
      </c>
      <c r="Q622" s="52">
        <f>IFERROR(_xll.qlIndexFixing(ONIndex1Y,I622,TRUE,_xll.ohTrigger(RecalcTrigger,Trigger1Y)),NA())</f>
        <v>1.8033151696066341E-2</v>
      </c>
    </row>
    <row r="623" spans="2:17" x14ac:dyDescent="0.2">
      <c r="B623" s="46" t="s">
        <v>51</v>
      </c>
      <c r="D623" s="49">
        <f>_xll.qlCalendarAdvance(LocalCalendar,$D622,B623,"f",FALSE)</f>
        <v>44039</v>
      </c>
      <c r="E623" s="49">
        <f>_xll.qlInterestRateIndexValueDate(IndexON,D623)</f>
        <v>44039</v>
      </c>
      <c r="F623" s="52">
        <f>IFERROR(_xll.qlIndexFixing(IndexON,D623,TRUE,_xll.ohTrigger(RecalcTrigger,TriggerON)),NA())</f>
        <v>9.3487883818355044E-3</v>
      </c>
      <c r="H623" s="49">
        <f>_xll.qlCalendarAdvance(IborCalendar,$H622,B623,"f",FALSE)</f>
        <v>44040</v>
      </c>
      <c r="I623" s="49">
        <f>_xll.qlInterestRateIndexValueDate(Index1M,$H623)</f>
        <v>44042</v>
      </c>
      <c r="J623" s="52">
        <f>IFERROR(_xll.qlIndexFixing(Index1M,$H623,TRUE,_xll.ohTrigger(RecalcTrigger,Trigger1M)),NA())</f>
        <v>1.1962840911218893E-2</v>
      </c>
      <c r="K623" s="52">
        <f>IFERROR(_xll.qlIndexFixing(ONIndex1M,I623,TRUE,_xll.ohTrigger(RecalcTrigger,Trigger1M)),NA())</f>
        <v>1.1904102209090439E-2</v>
      </c>
      <c r="L623" s="52">
        <f>IFERROR(_xll.qlIndexFixing(Index3M,H623,TRUE,_xll.ohTrigger(RecalcTrigger,Trigger3M)),NA())</f>
        <v>1.3416061625682537E-2</v>
      </c>
      <c r="M623" s="52">
        <f>IFERROR(_xll.qlIndexFixing(ONIndex3M,I623,TRUE,_xll.ohTrigger(RecalcTrigger,Trigger3M)),NA())</f>
        <v>1.3247624178367445E-2</v>
      </c>
      <c r="N623" s="52">
        <f>IFERROR(_xll.qlIndexFixing(Index6M,$H623,TRUE,_xll.ohTrigger(RecalcTrigger,Trigger6M)),NA())</f>
        <v>1.4977984069223184E-2</v>
      </c>
      <c r="O623" s="52">
        <f>IFERROR(_xll.qlIndexFixing(ONIndex6M,I623,TRUE,_xll.ohTrigger(RecalcTrigger,Trigger6M)),NA())</f>
        <v>1.4619074729491643E-2</v>
      </c>
      <c r="P623" s="52">
        <f>IFERROR(_xll.qlIndexFixing(Index1Y,$H623,TRUE,_xll.ohTrigger(RecalcTrigger,Trigger1Y)),NA())</f>
        <v>1.8345541866802199E-2</v>
      </c>
      <c r="Q623" s="52">
        <f>IFERROR(_xll.qlIndexFixing(ONIndex1Y,I623,TRUE,_xll.ohTrigger(RecalcTrigger,Trigger1Y)),NA())</f>
        <v>1.8024775389937631E-2</v>
      </c>
    </row>
    <row r="624" spans="2:17" x14ac:dyDescent="0.2">
      <c r="B624" s="46" t="s">
        <v>51</v>
      </c>
      <c r="D624" s="49">
        <f>_xll.qlCalendarAdvance(LocalCalendar,$D623,B624,"f",FALSE)</f>
        <v>44046</v>
      </c>
      <c r="E624" s="49">
        <f>_xll.qlInterestRateIndexValueDate(IndexON,D624)</f>
        <v>44046</v>
      </c>
      <c r="F624" s="52">
        <f>IFERROR(_xll.qlIndexFixing(IndexON,D624,TRUE,_xll.ohTrigger(RecalcTrigger,TriggerON)),NA())</f>
        <v>9.3697165559891715E-3</v>
      </c>
      <c r="H624" s="49">
        <f>_xll.qlCalendarAdvance(IborCalendar,$H623,B624,"f",FALSE)</f>
        <v>44047</v>
      </c>
      <c r="I624" s="49">
        <f>_xll.qlInterestRateIndexValueDate(Index1M,$H624)</f>
        <v>44049</v>
      </c>
      <c r="J624" s="52">
        <f>IFERROR(_xll.qlIndexFixing(Index1M,$H624,TRUE,_xll.ohTrigger(RecalcTrigger,Trigger1M)),NA())</f>
        <v>1.1998454460498662E-2</v>
      </c>
      <c r="K624" s="52">
        <f>IFERROR(_xll.qlIndexFixing(ONIndex1M,I624,TRUE,_xll.ohTrigger(RecalcTrigger,Trigger1M)),NA())</f>
        <v>1.1930416299117397E-2</v>
      </c>
      <c r="L624" s="52">
        <f>IFERROR(_xll.qlIndexFixing(Index3M,H624,TRUE,_xll.ohTrigger(RecalcTrigger,Trigger3M)),NA())</f>
        <v>1.3439321672830903E-2</v>
      </c>
      <c r="M624" s="52">
        <f>IFERROR(_xll.qlIndexFixing(ONIndex3M,I624,TRUE,_xll.ohTrigger(RecalcTrigger,Trigger3M)),NA())</f>
        <v>1.3268936860866276E-2</v>
      </c>
      <c r="N624" s="52">
        <f>IFERROR(_xll.qlIndexFixing(Index6M,$H624,TRUE,_xll.ohTrigger(RecalcTrigger,Trigger6M)),NA())</f>
        <v>1.5009504694831467E-2</v>
      </c>
      <c r="O624" s="52">
        <f>IFERROR(_xll.qlIndexFixing(ONIndex6M,I624,TRUE,_xll.ohTrigger(RecalcTrigger,Trigger6M)),NA())</f>
        <v>1.4639854271019104E-2</v>
      </c>
      <c r="P624" s="52">
        <f>IFERROR(_xll.qlIndexFixing(Index1Y,$H624,TRUE,_xll.ohTrigger(RecalcTrigger,Trigger1Y)),NA())</f>
        <v>1.8358924482315492E-2</v>
      </c>
      <c r="Q624" s="52">
        <f>IFERROR(_xll.qlIndexFixing(ONIndex1Y,I624,TRUE,_xll.ohTrigger(RecalcTrigger,Trigger1Y)),NA())</f>
        <v>1.8017197050861355E-2</v>
      </c>
    </row>
    <row r="625" spans="2:17" x14ac:dyDescent="0.2">
      <c r="B625" s="46" t="s">
        <v>51</v>
      </c>
      <c r="D625" s="49">
        <f>_xll.qlCalendarAdvance(LocalCalendar,$D624,B625,"f",FALSE)</f>
        <v>44053</v>
      </c>
      <c r="E625" s="49">
        <f>_xll.qlInterestRateIndexValueDate(IndexON,D625)</f>
        <v>44053</v>
      </c>
      <c r="F625" s="52">
        <f>IFERROR(_xll.qlIndexFixing(IndexON,D625,TRUE,_xll.ohTrigger(RecalcTrigger,TriggerON)),NA())</f>
        <v>9.3908731576597404E-3</v>
      </c>
      <c r="H625" s="49">
        <f>_xll.qlCalendarAdvance(IborCalendar,$H624,B625,"f",FALSE)</f>
        <v>44054</v>
      </c>
      <c r="I625" s="49">
        <f>_xll.qlInterestRateIndexValueDate(Index1M,$H625)</f>
        <v>44056</v>
      </c>
      <c r="J625" s="52">
        <f>IFERROR(_xll.qlIndexFixing(Index1M,$H625,TRUE,_xll.ohTrigger(RecalcTrigger,Trigger1M)),NA())</f>
        <v>1.2023663537485685E-2</v>
      </c>
      <c r="K625" s="52">
        <f>IFERROR(_xll.qlIndexFixing(ONIndex1M,I625,TRUE,_xll.ohTrigger(RecalcTrigger,Trigger1M)),NA())</f>
        <v>1.1957050442568118E-2</v>
      </c>
      <c r="L625" s="52">
        <f>IFERROR(_xll.qlIndexFixing(Index3M,H625,TRUE,_xll.ohTrigger(RecalcTrigger,Trigger3M)),NA())</f>
        <v>1.3462870324550813E-2</v>
      </c>
      <c r="M625" s="52">
        <f>IFERROR(_xll.qlIndexFixing(ONIndex3M,I625,TRUE,_xll.ohTrigger(RecalcTrigger,Trigger3M)),NA())</f>
        <v>1.3290537032917271E-2</v>
      </c>
      <c r="N625" s="52">
        <f>IFERROR(_xll.qlIndexFixing(Index6M,$H625,TRUE,_xll.ohTrigger(RecalcTrigger,Trigger6M)),NA())</f>
        <v>1.5037025637863431E-2</v>
      </c>
      <c r="O625" s="52">
        <f>IFERROR(_xll.qlIndexFixing(ONIndex6M,I625,TRUE,_xll.ohTrigger(RecalcTrigger,Trigger6M)),NA())</f>
        <v>1.4660937660613271E-2</v>
      </c>
      <c r="P625" s="52">
        <f>IFERROR(_xll.qlIndexFixing(Index1Y,$H625,TRUE,_xll.ohTrigger(RecalcTrigger,Trigger1Y)),NA())</f>
        <v>1.8373073016151084E-2</v>
      </c>
      <c r="Q625" s="52">
        <f>IFERROR(_xll.qlIndexFixing(ONIndex1Y,I625,TRUE,_xll.ohTrigger(RecalcTrigger,Trigger1Y)),NA())</f>
        <v>1.8010416678837515E-2</v>
      </c>
    </row>
    <row r="626" spans="2:17" x14ac:dyDescent="0.2">
      <c r="B626" s="46" t="s">
        <v>51</v>
      </c>
      <c r="D626" s="49">
        <f>_xll.qlCalendarAdvance(LocalCalendar,$D625,B626,"f",FALSE)</f>
        <v>44060</v>
      </c>
      <c r="E626" s="49">
        <f>_xll.qlInterestRateIndexValueDate(IndexON,D626)</f>
        <v>44060</v>
      </c>
      <c r="F626" s="52">
        <f>IFERROR(_xll.qlIndexFixing(IndexON,D626,TRUE,_xll.ohTrigger(RecalcTrigger,TriggerON)),NA())</f>
        <v>9.4122581866074029E-3</v>
      </c>
      <c r="H626" s="49">
        <f>_xll.qlCalendarAdvance(IborCalendar,$H625,B626,"f",FALSE)</f>
        <v>44061</v>
      </c>
      <c r="I626" s="49">
        <f>_xll.qlInterestRateIndexValueDate(Index1M,$H626)</f>
        <v>44063</v>
      </c>
      <c r="J626" s="52">
        <f>IFERROR(_xll.qlIndexFixing(Index1M,$H626,TRUE,_xll.ohTrigger(RecalcTrigger,Trigger1M)),NA())</f>
        <v>1.2051355097960348E-2</v>
      </c>
      <c r="K626" s="52">
        <f>IFERROR(_xll.qlIndexFixing(ONIndex1M,I626,TRUE,_xll.ohTrigger(RecalcTrigger,Trigger1M)),NA())</f>
        <v>1.198400463928273E-2</v>
      </c>
      <c r="L626" s="52">
        <f>IFERROR(_xll.qlIndexFixing(Index3M,H626,TRUE,_xll.ohTrigger(RecalcTrigger,Trigger3M)),NA())</f>
        <v>1.3486707586033769E-2</v>
      </c>
      <c r="M626" s="52">
        <f>IFERROR(_xll.qlIndexFixing(ONIndex3M,I626,TRUE,_xll.ohTrigger(RecalcTrigger,Trigger3M)),NA())</f>
        <v>1.3312424694600367E-2</v>
      </c>
      <c r="N626" s="52">
        <f>IFERROR(_xll.qlIndexFixing(Index6M,$H626,TRUE,_xll.ohTrigger(RecalcTrigger,Trigger6M)),NA())</f>
        <v>1.5060395778884145E-2</v>
      </c>
      <c r="O626" s="52">
        <f>IFERROR(_xll.qlIndexFixing(ONIndex6M,I626,TRUE,_xll.ohTrigger(RecalcTrigger,Trigger6M)),NA())</f>
        <v>1.468232489819421E-2</v>
      </c>
      <c r="P626" s="52">
        <f>IFERROR(_xll.qlIndexFixing(Index1Y,$H626,TRUE,_xll.ohTrigger(RecalcTrigger,Trigger1Y)),NA())</f>
        <v>1.8387965543429748E-2</v>
      </c>
      <c r="Q626" s="52">
        <f>IFERROR(_xll.qlIndexFixing(ONIndex1Y,I626,TRUE,_xll.ohTrigger(RecalcTrigger,Trigger1Y)),NA())</f>
        <v>1.8004434273626302E-2</v>
      </c>
    </row>
    <row r="627" spans="2:17" x14ac:dyDescent="0.2">
      <c r="B627" s="46" t="s">
        <v>51</v>
      </c>
      <c r="D627" s="49">
        <f>_xll.qlCalendarAdvance(LocalCalendar,$D626,B627,"f",FALSE)</f>
        <v>44067</v>
      </c>
      <c r="E627" s="49">
        <f>_xll.qlInterestRateIndexValueDate(IndexON,D627)</f>
        <v>44067</v>
      </c>
      <c r="F627" s="52">
        <f>IFERROR(_xll.qlIndexFixing(IndexON,D627,TRUE,_xll.ohTrigger(RecalcTrigger,TriggerON)),NA())</f>
        <v>9.4338716430719671E-3</v>
      </c>
      <c r="H627" s="49">
        <f>_xll.qlCalendarAdvance(IborCalendar,$H626,B627,"f",FALSE)</f>
        <v>44068</v>
      </c>
      <c r="I627" s="49">
        <f>_xll.qlInterestRateIndexValueDate(Index1M,$H627)</f>
        <v>44070</v>
      </c>
      <c r="J627" s="52">
        <f>IFERROR(_xll.qlIndexFixing(Index1M,$H627,TRUE,_xll.ohTrigger(RecalcTrigger,Trigger1M)),NA())</f>
        <v>1.2079367110897077E-2</v>
      </c>
      <c r="K627" s="52">
        <f>IFERROR(_xll.qlIndexFixing(ONIndex1M,I627,TRUE,_xll.ohTrigger(RecalcTrigger,Trigger1M)),NA())</f>
        <v>1.2011278889421106E-2</v>
      </c>
      <c r="L627" s="52">
        <f>IFERROR(_xll.qlIndexFixing(Index3M,H627,TRUE,_xll.ohTrigger(RecalcTrigger,Trigger3M)),NA())</f>
        <v>1.3510833462533829E-2</v>
      </c>
      <c r="M627" s="52">
        <f>IFERROR(_xll.qlIndexFixing(ONIndex3M,I627,TRUE,_xll.ohTrigger(RecalcTrigger,Trigger3M)),NA())</f>
        <v>1.3334599845995498E-2</v>
      </c>
      <c r="N627" s="52">
        <f>IFERROR(_xll.qlIndexFixing(Index6M,$H627,TRUE,_xll.ohTrigger(RecalcTrigger,Trigger6M)),NA())</f>
        <v>1.507949084517397E-2</v>
      </c>
      <c r="O627" s="52">
        <f>IFERROR(_xll.qlIndexFixing(ONIndex6M,I627,TRUE,_xll.ohTrigger(RecalcTrigger,Trigger6M)),NA())</f>
        <v>1.4704015983841856E-2</v>
      </c>
      <c r="P627" s="52">
        <f>IFERROR(_xll.qlIndexFixing(Index1Y,$H627,TRUE,_xll.ohTrigger(RecalcTrigger,Trigger1Y)),NA())</f>
        <v>1.8403580139655731E-2</v>
      </c>
      <c r="Q627" s="52">
        <f>IFERROR(_xll.qlIndexFixing(ONIndex1Y,I627,TRUE,_xll.ohTrigger(RecalcTrigger,Trigger1Y)),NA())</f>
        <v>1.7999249835307651E-2</v>
      </c>
    </row>
    <row r="628" spans="2:17" x14ac:dyDescent="0.2">
      <c r="B628" s="46" t="s">
        <v>51</v>
      </c>
      <c r="D628" s="49">
        <f>_xll.qlCalendarAdvance(LocalCalendar,$D627,B628,"f",FALSE)</f>
        <v>44074</v>
      </c>
      <c r="E628" s="49">
        <f>_xll.qlInterestRateIndexValueDate(IndexON,D628)</f>
        <v>44074</v>
      </c>
      <c r="F628" s="52">
        <f>IFERROR(_xll.qlIndexFixing(IndexON,D628,TRUE,_xll.ohTrigger(RecalcTrigger,TriggerON)),NA())</f>
        <v>9.4557135270534332E-3</v>
      </c>
      <c r="H628" s="49">
        <f>_xll.qlCalendarAdvance(IborCalendar,$H627,B628,"f",FALSE)</f>
        <v>44075</v>
      </c>
      <c r="I628" s="49">
        <f>_xll.qlInterestRateIndexValueDate(Index1M,$H628)</f>
        <v>44077</v>
      </c>
      <c r="J628" s="52">
        <f>IFERROR(_xll.qlIndexFixing(Index1M,$H628,TRUE,_xll.ohTrigger(RecalcTrigger,Trigger1M)),NA())</f>
        <v>1.2107699578691455E-2</v>
      </c>
      <c r="K628" s="52">
        <f>IFERROR(_xll.qlIndexFixing(ONIndex1M,I628,TRUE,_xll.ohTrigger(RecalcTrigger,Trigger1M)),NA())</f>
        <v>1.2038873193143118E-2</v>
      </c>
      <c r="L628" s="52">
        <f>IFERROR(_xll.qlIndexFixing(Index3M,H628,TRUE,_xll.ohTrigger(RecalcTrigger,Trigger3M)),NA())</f>
        <v>1.3533195520281753E-2</v>
      </c>
      <c r="M628" s="52">
        <f>IFERROR(_xll.qlIndexFixing(ONIndex3M,I628,TRUE,_xll.ohTrigger(RecalcTrigger,Trigger3M)),NA())</f>
        <v>1.3357062487182603E-2</v>
      </c>
      <c r="N628" s="52">
        <f>IFERROR(_xll.qlIndexFixing(Index6M,$H628,TRUE,_xll.ohTrigger(RecalcTrigger,Trigger6M)),NA())</f>
        <v>1.5101058897947224E-2</v>
      </c>
      <c r="O628" s="52">
        <f>IFERROR(_xll.qlIndexFixing(ONIndex6M,I628,TRUE,_xll.ohTrigger(RecalcTrigger,Trigger6M)),NA())</f>
        <v>1.4726010917636145E-2</v>
      </c>
      <c r="P628" s="52">
        <f>IFERROR(_xll.qlIndexFixing(Index1Y,$H628,TRUE,_xll.ohTrigger(RecalcTrigger,Trigger1Y)),NA())</f>
        <v>1.8419894880557317E-2</v>
      </c>
      <c r="Q628" s="52">
        <f>IFERROR(_xll.qlIndexFixing(ONIndex1Y,I628,TRUE,_xll.ohTrigger(RecalcTrigger,Trigger1Y)),NA())</f>
        <v>1.7994863363881564E-2</v>
      </c>
    </row>
    <row r="629" spans="2:17" x14ac:dyDescent="0.2">
      <c r="B629" s="46" t="s">
        <v>51</v>
      </c>
      <c r="D629" s="49">
        <f>_xll.qlCalendarAdvance(LocalCalendar,$D628,B629,"f",FALSE)</f>
        <v>44082</v>
      </c>
      <c r="E629" s="49">
        <f>_xll.qlInterestRateIndexValueDate(IndexON,D629)</f>
        <v>44082</v>
      </c>
      <c r="F629" s="52">
        <f>IFERROR(_xll.qlIndexFixing(IndexON,D629,TRUE,_xll.ohTrigger(RecalcTrigger,TriggerON)),NA())</f>
        <v>9.4809553873353991E-3</v>
      </c>
      <c r="H629" s="49">
        <f>_xll.qlCalendarAdvance(IborCalendar,$H628,B629,"f",FALSE)</f>
        <v>44082</v>
      </c>
      <c r="I629" s="49">
        <f>_xll.qlInterestRateIndexValueDate(Index1M,$H629)</f>
        <v>44084</v>
      </c>
      <c r="J629" s="52">
        <f>IFERROR(_xll.qlIndexFixing(Index1M,$H629,TRUE,_xll.ohTrigger(RecalcTrigger,Trigger1M)),NA())</f>
        <v>1.2138633681793628E-2</v>
      </c>
      <c r="K629" s="52">
        <f>IFERROR(_xll.qlIndexFixing(ONIndex1M,I629,TRUE,_xll.ohTrigger(RecalcTrigger,Trigger1M)),NA())</f>
        <v>1.2066787550368829E-2</v>
      </c>
      <c r="L629" s="52">
        <f>IFERROR(_xll.qlIndexFixing(Index3M,H629,TRUE,_xll.ohTrigger(RecalcTrigger,Trigger3M)),NA())</f>
        <v>1.3557877099138069E-2</v>
      </c>
      <c r="M629" s="52">
        <f>IFERROR(_xll.qlIndexFixing(ONIndex3M,I629,TRUE,_xll.ohTrigger(RecalcTrigger,Trigger3M)),NA())</f>
        <v>1.3379812618081743E-2</v>
      </c>
      <c r="N629" s="52">
        <f>IFERROR(_xll.qlIndexFixing(Index6M,$H629,TRUE,_xll.ohTrigger(RecalcTrigger,Trigger6M)),NA())</f>
        <v>1.5127462338791312E-2</v>
      </c>
      <c r="O629" s="52">
        <f>IFERROR(_xll.qlIndexFixing(ONIndex6M,I629,TRUE,_xll.ohTrigger(RecalcTrigger,Trigger6M)),NA())</f>
        <v>1.4748309699577078E-2</v>
      </c>
      <c r="P629" s="52">
        <f>IFERROR(_xll.qlIndexFixing(Index1Y,$H629,TRUE,_xll.ohTrigger(RecalcTrigger,Trigger1Y)),NA())</f>
        <v>1.8436887841931347E-2</v>
      </c>
      <c r="Q629" s="52">
        <f>IFERROR(_xll.qlIndexFixing(ONIndex1Y,I629,TRUE,_xll.ohTrigger(RecalcTrigger,Trigger1Y)),NA())</f>
        <v>1.7991274859188167E-2</v>
      </c>
    </row>
    <row r="630" spans="2:17" x14ac:dyDescent="0.2">
      <c r="B630" s="46" t="s">
        <v>51</v>
      </c>
      <c r="D630" s="49">
        <f>_xll.qlCalendarAdvance(LocalCalendar,$D629,B630,"f",FALSE)</f>
        <v>44089</v>
      </c>
      <c r="E630" s="49">
        <f>_xll.qlInterestRateIndexValueDate(IndexON,D630)</f>
        <v>44089</v>
      </c>
      <c r="F630" s="52">
        <f>IFERROR(_xll.qlIndexFixing(IndexON,D630,TRUE,_xll.ohTrigger(RecalcTrigger,TriggerON)),NA())</f>
        <v>9.5032867588873415E-3</v>
      </c>
      <c r="H630" s="49">
        <f>_xll.qlCalendarAdvance(IborCalendar,$H629,B630,"f",FALSE)</f>
        <v>44089</v>
      </c>
      <c r="I630" s="49">
        <f>_xll.qlInterestRateIndexValueDate(Index1M,$H630)</f>
        <v>44091</v>
      </c>
      <c r="J630" s="52">
        <f>IFERROR(_xll.qlIndexFixing(Index1M,$H630,TRUE,_xll.ohTrigger(RecalcTrigger,Trigger1M)),NA())</f>
        <v>1.2165325888547907E-2</v>
      </c>
      <c r="K630" s="52">
        <f>IFERROR(_xll.qlIndexFixing(ONIndex1M,I630,TRUE,_xll.ohTrigger(RecalcTrigger,Trigger1M)),NA())</f>
        <v>1.2095021961338048E-2</v>
      </c>
      <c r="L630" s="52">
        <f>IFERROR(_xll.qlIndexFixing(Index3M,H630,TRUE,_xll.ohTrigger(RecalcTrigger,Trigger3M)),NA())</f>
        <v>1.3582847296205035E-2</v>
      </c>
      <c r="M630" s="52">
        <f>IFERROR(_xll.qlIndexFixing(ONIndex3M,I630,TRUE,_xll.ohTrigger(RecalcTrigger,Trigger3M)),NA())</f>
        <v>1.3402850238932729E-2</v>
      </c>
      <c r="N630" s="52">
        <f>IFERROR(_xll.qlIndexFixing(Index6M,$H630,TRUE,_xll.ohTrigger(RecalcTrigger,Trigger6M)),NA())</f>
        <v>1.5154172276835619E-2</v>
      </c>
      <c r="O630" s="52">
        <f>IFERROR(_xll.qlIndexFixing(ONIndex6M,I630,TRUE,_xll.ohTrigger(RecalcTrigger,Trigger6M)),NA())</f>
        <v>1.477091232974459E-2</v>
      </c>
      <c r="P630" s="52">
        <f>IFERROR(_xll.qlIndexFixing(Index1Y,$H630,TRUE,_xll.ohTrigger(RecalcTrigger,Trigger1Y)),NA())</f>
        <v>1.8454537099492747E-2</v>
      </c>
      <c r="Q630" s="52">
        <f>IFERROR(_xll.qlIndexFixing(ONIndex1Y,I630,TRUE,_xll.ohTrigger(RecalcTrigger,Trigger1Y)),NA())</f>
        <v>1.7988484321307396E-2</v>
      </c>
    </row>
    <row r="631" spans="2:17" x14ac:dyDescent="0.2">
      <c r="B631" s="46" t="s">
        <v>51</v>
      </c>
      <c r="D631" s="49">
        <f>_xll.qlCalendarAdvance(LocalCalendar,$D630,B631,"f",FALSE)</f>
        <v>44096</v>
      </c>
      <c r="E631" s="49">
        <f>_xll.qlInterestRateIndexValueDate(IndexON,D631)</f>
        <v>44096</v>
      </c>
      <c r="F631" s="52">
        <f>IFERROR(_xll.qlIndexFixing(IndexON,D631,TRUE,_xll.ohTrigger(RecalcTrigger,TriggerON)),NA())</f>
        <v>9.5258465580361218E-3</v>
      </c>
      <c r="H631" s="49">
        <f>_xll.qlCalendarAdvance(IborCalendar,$H630,B631,"f",FALSE)</f>
        <v>44096</v>
      </c>
      <c r="I631" s="49">
        <f>_xll.qlInterestRateIndexValueDate(Index1M,$H631)</f>
        <v>44098</v>
      </c>
      <c r="J631" s="52">
        <f>IFERROR(_xll.qlIndexFixing(Index1M,$H631,TRUE,_xll.ohTrigger(RecalcTrigger,Trigger1M)),NA())</f>
        <v>1.2194619735526047E-2</v>
      </c>
      <c r="K631" s="52">
        <f>IFERROR(_xll.qlIndexFixing(ONIndex1M,I631,TRUE,_xll.ohTrigger(RecalcTrigger,Trigger1M)),NA())</f>
        <v>1.2123576426050775E-2</v>
      </c>
      <c r="L631" s="52">
        <f>IFERROR(_xll.qlIndexFixing(Index3M,H631,TRUE,_xll.ohTrigger(RecalcTrigger,Trigger3M)),NA())</f>
        <v>1.3608106116928843E-2</v>
      </c>
      <c r="M631" s="52">
        <f>IFERROR(_xll.qlIndexFixing(ONIndex3M,I631,TRUE,_xll.ohTrigger(RecalcTrigger,Trigger3M)),NA())</f>
        <v>1.3426175349735558E-2</v>
      </c>
      <c r="N631" s="52">
        <f>IFERROR(_xll.qlIndexFixing(Index6M,$H631,TRUE,_xll.ohTrigger(RecalcTrigger,Trigger6M)),NA())</f>
        <v>1.5181188724325374E-2</v>
      </c>
      <c r="O631" s="52">
        <f>IFERROR(_xll.qlIndexFixing(ONIndex6M,I631,TRUE,_xll.ohTrigger(RecalcTrigger,Trigger6M)),NA())</f>
        <v>1.4793818808218617E-2</v>
      </c>
      <c r="P631" s="52">
        <f>IFERROR(_xll.qlIndexFixing(Index1Y,$H631,TRUE,_xll.ohTrigger(RecalcTrigger,Trigger1Y)),NA())</f>
        <v>1.8472820728728676E-2</v>
      </c>
      <c r="Q631" s="52">
        <f>IFERROR(_xll.qlIndexFixing(ONIndex1Y,I631,TRUE,_xll.ohTrigger(RecalcTrigger,Trigger1Y)),NA())</f>
        <v>1.7986491750159317E-2</v>
      </c>
    </row>
    <row r="632" spans="2:17" x14ac:dyDescent="0.2">
      <c r="B632" s="46" t="s">
        <v>51</v>
      </c>
      <c r="D632" s="49">
        <f>_xll.qlCalendarAdvance(LocalCalendar,$D631,B632,"f",FALSE)</f>
        <v>44103</v>
      </c>
      <c r="E632" s="49">
        <f>_xll.qlInterestRateIndexValueDate(IndexON,D632)</f>
        <v>44103</v>
      </c>
      <c r="F632" s="52">
        <f>IFERROR(_xll.qlIndexFixing(IndexON,D632,TRUE,_xll.ohTrigger(RecalcTrigger,TriggerON)),NA())</f>
        <v>9.548634784941612E-3</v>
      </c>
      <c r="H632" s="49">
        <f>_xll.qlCalendarAdvance(IborCalendar,$H631,B632,"f",FALSE)</f>
        <v>44103</v>
      </c>
      <c r="I632" s="49">
        <f>_xll.qlInterestRateIndexValueDate(Index1M,$H632)</f>
        <v>44105</v>
      </c>
      <c r="J632" s="52">
        <f>IFERROR(_xll.qlIndexFixing(Index1M,$H632,TRUE,_xll.ohTrigger(RecalcTrigger,Trigger1M)),NA())</f>
        <v>1.2224234047198967E-2</v>
      </c>
      <c r="K632" s="52">
        <f>IFERROR(_xll.qlIndexFixing(ONIndex1M,I632,TRUE,_xll.ohTrigger(RecalcTrigger,Trigger1M)),NA())</f>
        <v>1.2152450944507009E-2</v>
      </c>
      <c r="L632" s="52">
        <f>IFERROR(_xll.qlIndexFixing(Index3M,H632,TRUE,_xll.ohTrigger(RecalcTrigger,Trigger3M)),NA())</f>
        <v>1.3642221008206147E-2</v>
      </c>
      <c r="M632" s="52">
        <f>IFERROR(_xll.qlIndexFixing(ONIndex3M,I632,TRUE,_xll.ohTrigger(RecalcTrigger,Trigger3M)),NA())</f>
        <v>1.3449787950410297E-2</v>
      </c>
      <c r="N632" s="52">
        <f>IFERROR(_xll.qlIndexFixing(Index6M,$H632,TRUE,_xll.ohTrigger(RecalcTrigger,Trigger6M)),NA())</f>
        <v>1.5210890090427549E-2</v>
      </c>
      <c r="O632" s="52">
        <f>IFERROR(_xll.qlIndexFixing(ONIndex6M,I632,TRUE,_xll.ohTrigger(RecalcTrigger,Trigger6M)),NA())</f>
        <v>1.4817029135079096E-2</v>
      </c>
      <c r="P632" s="52">
        <f>IFERROR(_xll.qlIndexFixing(Index1Y,$H632,TRUE,_xll.ohTrigger(RecalcTrigger,Trigger1Y)),NA())</f>
        <v>1.849171680475838E-2</v>
      </c>
      <c r="Q632" s="52">
        <f>IFERROR(_xll.qlIndexFixing(ONIndex1Y,I632,TRUE,_xll.ohTrigger(RecalcTrigger,Trigger1Y)),NA())</f>
        <v>1.7985297145823864E-2</v>
      </c>
    </row>
    <row r="633" spans="2:17" x14ac:dyDescent="0.2">
      <c r="B633" s="46" t="s">
        <v>51</v>
      </c>
      <c r="D633" s="49">
        <f>_xll.qlCalendarAdvance(LocalCalendar,$D632,B633,"f",FALSE)</f>
        <v>44110</v>
      </c>
      <c r="E633" s="49">
        <f>_xll.qlInterestRateIndexValueDate(IndexON,D633)</f>
        <v>44110</v>
      </c>
      <c r="F633" s="52">
        <f>IFERROR(_xll.qlIndexFixing(IndexON,D633,TRUE,_xll.ohTrigger(RecalcTrigger,TriggerON)),NA())</f>
        <v>9.5716514395238761E-3</v>
      </c>
      <c r="H633" s="49">
        <f>_xll.qlCalendarAdvance(IborCalendar,$H632,B633,"f",FALSE)</f>
        <v>44110</v>
      </c>
      <c r="I633" s="49">
        <f>_xll.qlInterestRateIndexValueDate(Index1M,$H633)</f>
        <v>44112</v>
      </c>
      <c r="J633" s="52">
        <f>IFERROR(_xll.qlIndexFixing(Index1M,$H633,TRUE,_xll.ohTrigger(RecalcTrigger,Trigger1M)),NA())</f>
        <v>1.2254168826092149E-2</v>
      </c>
      <c r="K633" s="52">
        <f>IFERROR(_xll.qlIndexFixing(ONIndex1M,I633,TRUE,_xll.ohTrigger(RecalcTrigger,Trigger1M)),NA())</f>
        <v>1.218164551694656E-2</v>
      </c>
      <c r="L633" s="52">
        <f>IFERROR(_xll.qlIndexFixing(Index3M,H633,TRUE,_xll.ohTrigger(RecalcTrigger,Trigger3M)),NA())</f>
        <v>1.366164993917676E-2</v>
      </c>
      <c r="M633" s="52">
        <f>IFERROR(_xll.qlIndexFixing(ONIndex3M,I633,TRUE,_xll.ohTrigger(RecalcTrigger,Trigger3M)),NA())</f>
        <v>1.3473688041116816E-2</v>
      </c>
      <c r="N633" s="52">
        <f>IFERROR(_xll.qlIndexFixing(Index6M,$H633,TRUE,_xll.ohTrigger(RecalcTrigger,Trigger6M)),NA())</f>
        <v>1.523854265615489E-2</v>
      </c>
      <c r="O633" s="52">
        <f>IFERROR(_xll.qlIndexFixing(ONIndex6M,I633,TRUE,_xll.ohTrigger(RecalcTrigger,Trigger6M)),NA())</f>
        <v>1.484054331024609E-2</v>
      </c>
      <c r="P633" s="52">
        <f>IFERROR(_xll.qlIndexFixing(Index1Y,$H633,TRUE,_xll.ohTrigger(RecalcTrigger,Trigger1Y)),NA())</f>
        <v>1.8511203402195198E-2</v>
      </c>
      <c r="Q633" s="52">
        <f>IFERROR(_xll.qlIndexFixing(ONIndex1Y,I633,TRUE,_xll.ohTrigger(RecalcTrigger,Trigger1Y)),NA())</f>
        <v>1.7984900508221102E-2</v>
      </c>
    </row>
    <row r="634" spans="2:17" x14ac:dyDescent="0.2">
      <c r="B634" s="46" t="s">
        <v>51</v>
      </c>
      <c r="D634" s="49">
        <f>_xll.qlCalendarAdvance(LocalCalendar,$D633,B634,"f",FALSE)</f>
        <v>44117</v>
      </c>
      <c r="E634" s="49">
        <f>_xll.qlInterestRateIndexValueDate(IndexON,D634)</f>
        <v>44117</v>
      </c>
      <c r="F634" s="52">
        <f>IFERROR(_xll.qlIndexFixing(IndexON,D634,TRUE,_xll.ohTrigger(RecalcTrigger,TriggerON)),NA())</f>
        <v>9.5948965218628501E-3</v>
      </c>
      <c r="H634" s="49">
        <f>_xll.qlCalendarAdvance(IborCalendar,$H633,B634,"f",FALSE)</f>
        <v>44117</v>
      </c>
      <c r="I634" s="49">
        <f>_xll.qlInterestRateIndexValueDate(Index1M,$H634)</f>
        <v>44119</v>
      </c>
      <c r="J634" s="52">
        <f>IFERROR(_xll.qlIndexFixing(Index1M,$H634,TRUE,_xll.ohTrigger(RecalcTrigger,Trigger1M)),NA())</f>
        <v>1.2284424074761047E-2</v>
      </c>
      <c r="K634" s="52">
        <f>IFERROR(_xll.qlIndexFixing(ONIndex1M,I634,TRUE,_xll.ohTrigger(RecalcTrigger,Trigger1M)),NA())</f>
        <v>1.221116014328949E-2</v>
      </c>
      <c r="L634" s="52">
        <f>IFERROR(_xll.qlIndexFixing(Index3M,H634,TRUE,_xll.ohTrigger(RecalcTrigger,Trigger3M)),NA())</f>
        <v>1.3687796273273701E-2</v>
      </c>
      <c r="M634" s="52">
        <f>IFERROR(_xll.qlIndexFixing(ONIndex3M,I634,TRUE,_xll.ohTrigger(RecalcTrigger,Trigger3M)),NA())</f>
        <v>1.3497875621935052E-2</v>
      </c>
      <c r="N634" s="52">
        <f>IFERROR(_xll.qlIndexFixing(Index6M,$H634,TRUE,_xll.ohTrigger(RecalcTrigger,Trigger6M)),NA())</f>
        <v>1.5266501784891057E-2</v>
      </c>
      <c r="O634" s="52">
        <f>IFERROR(_xll.qlIndexFixing(ONIndex6M,I634,TRUE,_xll.ohTrigger(RecalcTrigger,Trigger6M)),NA())</f>
        <v>1.4864361333959408E-2</v>
      </c>
      <c r="P634" s="52">
        <f>IFERROR(_xll.qlIndexFixing(Index1Y,$H634,TRUE,_xll.ohTrigger(RecalcTrigger,Trigger1Y)),NA())</f>
        <v>1.8531258595017589E-2</v>
      </c>
      <c r="Q634" s="52">
        <f>IFERROR(_xll.qlIndexFixing(ONIndex1Y,I634,TRUE,_xll.ohTrigger(RecalcTrigger,Trigger1Y)),NA())</f>
        <v>1.7985301837271095E-2</v>
      </c>
    </row>
    <row r="635" spans="2:17" x14ac:dyDescent="0.2">
      <c r="B635" s="46" t="s">
        <v>51</v>
      </c>
      <c r="D635" s="49">
        <f>_xll.qlCalendarAdvance(LocalCalendar,$D634,B635,"f",FALSE)</f>
        <v>44124</v>
      </c>
      <c r="E635" s="49">
        <f>_xll.qlInterestRateIndexValueDate(IndexON,D635)</f>
        <v>44124</v>
      </c>
      <c r="F635" s="52">
        <f>IFERROR(_xll.qlIndexFixing(IndexON,D635,TRUE,_xll.ohTrigger(RecalcTrigger,TriggerON)),NA())</f>
        <v>9.6183700319585341E-3</v>
      </c>
      <c r="H635" s="49">
        <f>_xll.qlCalendarAdvance(IborCalendar,$H634,B635,"f",FALSE)</f>
        <v>44124</v>
      </c>
      <c r="I635" s="49">
        <f>_xll.qlInterestRateIndexValueDate(Index1M,$H635)</f>
        <v>44126</v>
      </c>
      <c r="J635" s="52">
        <f>IFERROR(_xll.qlIndexFixing(Index1M,$H635,TRUE,_xll.ohTrigger(RecalcTrigger,Trigger1M)),NA())</f>
        <v>1.2314999795788595E-2</v>
      </c>
      <c r="K635" s="52">
        <f>IFERROR(_xll.qlIndexFixing(ONIndex1M,I635,TRUE,_xll.ohTrigger(RecalcTrigger,Trigger1M)),NA())</f>
        <v>1.2240994823695672E-2</v>
      </c>
      <c r="L635" s="52">
        <f>IFERROR(_xll.qlIndexFixing(Index3M,H635,TRUE,_xll.ohTrigger(RecalcTrigger,Trigger3M)),NA())</f>
        <v>1.3714231266714895E-2</v>
      </c>
      <c r="M635" s="52">
        <f>IFERROR(_xll.qlIndexFixing(ONIndex3M,I635,TRUE,_xll.ohTrigger(RecalcTrigger,Trigger3M)),NA())</f>
        <v>1.352235069294494E-2</v>
      </c>
      <c r="N635" s="52">
        <f>IFERROR(_xll.qlIndexFixing(Index6M,$H635,TRUE,_xll.ohTrigger(RecalcTrigger,Trigger6M)),NA())</f>
        <v>1.5294767489525078E-2</v>
      </c>
      <c r="O635" s="52">
        <f>IFERROR(_xll.qlIndexFixing(ONIndex6M,I635,TRUE,_xll.ohTrigger(RecalcTrigger,Trigger6M)),NA())</f>
        <v>1.488848320621905E-2</v>
      </c>
      <c r="P635" s="52">
        <f>IFERROR(_xll.qlIndexFixing(Index1Y,$H635,TRUE,_xll.ohTrigger(RecalcTrigger,Trigger1Y)),NA())</f>
        <v>1.8551860456440993E-2</v>
      </c>
      <c r="Q635" s="52">
        <f>IFERROR(_xll.qlIndexFixing(ONIndex1Y,I635,TRUE,_xll.ohTrigger(RecalcTrigger,Trigger1Y)),NA())</f>
        <v>1.798650113321365E-2</v>
      </c>
    </row>
    <row r="636" spans="2:17" x14ac:dyDescent="0.2">
      <c r="B636" s="46" t="s">
        <v>51</v>
      </c>
      <c r="D636" s="49">
        <f>_xll.qlCalendarAdvance(LocalCalendar,$D635,B636,"f",FALSE)</f>
        <v>44131</v>
      </c>
      <c r="E636" s="49">
        <f>_xll.qlInterestRateIndexValueDate(IndexON,D636)</f>
        <v>44131</v>
      </c>
      <c r="F636" s="52">
        <f>IFERROR(_xll.qlIndexFixing(IndexON,D636,TRUE,_xll.ohTrigger(RecalcTrigger,TriggerON)),NA())</f>
        <v>9.6420719698908641E-3</v>
      </c>
      <c r="H636" s="49">
        <f>_xll.qlCalendarAdvance(IborCalendar,$H635,B636,"f",FALSE)</f>
        <v>44131</v>
      </c>
      <c r="I636" s="49">
        <f>_xll.qlInterestRateIndexValueDate(Index1M,$H636)</f>
        <v>44133</v>
      </c>
      <c r="J636" s="52">
        <f>IFERROR(_xll.qlIndexFixing(Index1M,$H636,TRUE,_xll.ohTrigger(RecalcTrigger,Trigger1M)),NA())</f>
        <v>1.2345895991780209E-2</v>
      </c>
      <c r="K636" s="52">
        <f>IFERROR(_xll.qlIndexFixing(ONIndex1M,I636,TRUE,_xll.ohTrigger(RecalcTrigger,Trigger1M)),NA())</f>
        <v>1.2271149558165106E-2</v>
      </c>
      <c r="L636" s="52">
        <f>IFERROR(_xll.qlIndexFixing(Index3M,H636,TRUE,_xll.ohTrigger(RecalcTrigger,Trigger3M)),NA())</f>
        <v>1.3740954925330461E-2</v>
      </c>
      <c r="M636" s="52">
        <f>IFERROR(_xll.qlIndexFixing(ONIndex3M,I636,TRUE,_xll.ohTrigger(RecalcTrigger,Trigger3M)),NA())</f>
        <v>1.3547113254146481E-2</v>
      </c>
      <c r="N636" s="52">
        <f>IFERROR(_xll.qlIndexFixing(Index6M,$H636,TRUE,_xll.ohTrigger(RecalcTrigger,Trigger6M)),NA())</f>
        <v>1.532333978308785E-2</v>
      </c>
      <c r="O636" s="52">
        <f>IFERROR(_xll.qlIndexFixing(ONIndex6M,I636,TRUE,_xll.ohTrigger(RecalcTrigger,Trigger6M)),NA())</f>
        <v>1.4912908927025015E-2</v>
      </c>
      <c r="P636" s="52">
        <f>IFERROR(_xll.qlIndexFixing(Index1Y,$H636,TRUE,_xll.ohTrigger(RecalcTrigger,Trigger1Y)),NA())</f>
        <v>1.8572987058796092E-2</v>
      </c>
      <c r="Q636" s="52">
        <f>IFERROR(_xll.qlIndexFixing(ONIndex1Y,I636,TRUE,_xll.ohTrigger(RecalcTrigger,Trigger1Y)),NA())</f>
        <v>1.7988498395888897E-2</v>
      </c>
    </row>
    <row r="637" spans="2:17" x14ac:dyDescent="0.2">
      <c r="B637" s="46" t="s">
        <v>51</v>
      </c>
      <c r="D637" s="49">
        <f>_xll.qlCalendarAdvance(LocalCalendar,$D636,B637,"f",FALSE)</f>
        <v>44138</v>
      </c>
      <c r="E637" s="49">
        <f>_xll.qlInterestRateIndexValueDate(IndexON,D637)</f>
        <v>44138</v>
      </c>
      <c r="F637" s="52">
        <f>IFERROR(_xll.qlIndexFixing(IndexON,D637,TRUE,_xll.ohTrigger(RecalcTrigger,TriggerON)),NA())</f>
        <v>9.6660023357397762E-3</v>
      </c>
      <c r="H637" s="49">
        <f>_xll.qlCalendarAdvance(IborCalendar,$H636,B637,"f",FALSE)</f>
        <v>44138</v>
      </c>
      <c r="I637" s="49">
        <f>_xll.qlInterestRateIndexValueDate(Index1M,$H637)</f>
        <v>44140</v>
      </c>
      <c r="J637" s="52">
        <f>IFERROR(_xll.qlIndexFixing(Index1M,$H637,TRUE,_xll.ohTrigger(RecalcTrigger,Trigger1M)),NA())</f>
        <v>1.2377112665376278E-2</v>
      </c>
      <c r="K637" s="52">
        <f>IFERROR(_xll.qlIndexFixing(ONIndex1M,I637,TRUE,_xll.ohTrigger(RecalcTrigger,Trigger1M)),NA())</f>
        <v>1.2301624346937601E-2</v>
      </c>
      <c r="L637" s="52">
        <f>IFERROR(_xll.qlIndexFixing(Index3M,H637,TRUE,_xll.ohTrigger(RecalcTrigger,Trigger3M)),NA())</f>
        <v>1.3767967255009603E-2</v>
      </c>
      <c r="M637" s="52">
        <f>IFERROR(_xll.qlIndexFixing(ONIndex3M,I637,TRUE,_xll.ohTrigger(RecalcTrigger,Trigger3M)),NA())</f>
        <v>1.3572163305619611E-2</v>
      </c>
      <c r="N637" s="52">
        <f>IFERROR(_xll.qlIndexFixing(Index6M,$H637,TRUE,_xll.ohTrigger(RecalcTrigger,Trigger6M)),NA())</f>
        <v>1.5349724811091854E-2</v>
      </c>
      <c r="O637" s="52">
        <f>IFERROR(_xll.qlIndexFixing(ONIndex6M,I637,TRUE,_xll.ohTrigger(RecalcTrigger,Trigger6M)),NA())</f>
        <v>1.4937638496537176E-2</v>
      </c>
      <c r="P637" s="52">
        <f>IFERROR(_xll.qlIndexFixing(Index1Y,$H637,TRUE,_xll.ohTrigger(RecalcTrigger,Trigger1Y)),NA())</f>
        <v>1.8594616473412498E-2</v>
      </c>
      <c r="Q637" s="52">
        <f>IFERROR(_xll.qlIndexFixing(ONIndex1Y,I637,TRUE,_xll.ohTrigger(RecalcTrigger,Trigger1Y)),NA())</f>
        <v>1.7991293625216898E-2</v>
      </c>
    </row>
    <row r="638" spans="2:17" x14ac:dyDescent="0.2">
      <c r="B638" s="46" t="s">
        <v>51</v>
      </c>
      <c r="D638" s="49">
        <f>_xll.qlCalendarAdvance(LocalCalendar,$D637,B638,"f",FALSE)</f>
        <v>44145</v>
      </c>
      <c r="E638" s="49">
        <f>_xll.qlInterestRateIndexValueDate(IndexON,D638)</f>
        <v>44145</v>
      </c>
      <c r="F638" s="52">
        <f>IFERROR(_xll.qlIndexFixing(IndexON,D638,TRUE,_xll.ohTrigger(RecalcTrigger,TriggerON)),NA())</f>
        <v>9.6920265435285202E-3</v>
      </c>
      <c r="H638" s="49">
        <f>_xll.qlCalendarAdvance(IborCalendar,$H637,B638,"f",FALSE)</f>
        <v>44145</v>
      </c>
      <c r="I638" s="49">
        <f>_xll.qlInterestRateIndexValueDate(Index1M,$H638)</f>
        <v>44147</v>
      </c>
      <c r="J638" s="52">
        <f>IFERROR(_xll.qlIndexFixing(Index1M,$H638,TRUE,_xll.ohTrigger(RecalcTrigger,Trigger1M)),NA())</f>
        <v>1.2408649819242168E-2</v>
      </c>
      <c r="K638" s="52">
        <f>IFERROR(_xll.qlIndexFixing(ONIndex1M,I638,TRUE,_xll.ohTrigger(RecalcTrigger,Trigger1M)),NA())</f>
        <v>1.2332419189933219E-2</v>
      </c>
      <c r="L638" s="52">
        <f>IFERROR(_xll.qlIndexFixing(Index3M,H638,TRUE,_xll.ohTrigger(RecalcTrigger,Trigger3M)),NA())</f>
        <v>1.3795268261707556E-2</v>
      </c>
      <c r="M638" s="52">
        <f>IFERROR(_xll.qlIndexFixing(ONIndex3M,I638,TRUE,_xll.ohTrigger(RecalcTrigger,Trigger3M)),NA())</f>
        <v>1.3597500847284394E-2</v>
      </c>
      <c r="N638" s="52">
        <f>IFERROR(_xll.qlIndexFixing(Index6M,$H638,TRUE,_xll.ohTrigger(RecalcTrigger,Trigger6M)),NA())</f>
        <v>1.5378887179388847E-2</v>
      </c>
      <c r="O638" s="52">
        <f>IFERROR(_xll.qlIndexFixing(ONIndex6M,I638,TRUE,_xll.ohTrigger(RecalcTrigger,Trigger6M)),NA())</f>
        <v>1.4962671914675596E-2</v>
      </c>
      <c r="P638" s="52">
        <f>IFERROR(_xll.qlIndexFixing(Index1Y,$H638,TRUE,_xll.ohTrigger(RecalcTrigger,Trigger1Y)),NA())</f>
        <v>1.8616726770506412E-2</v>
      </c>
      <c r="Q638" s="52">
        <f>IFERROR(_xll.qlIndexFixing(ONIndex1Y,I638,TRUE,_xll.ohTrigger(RecalcTrigger,Trigger1Y)),NA())</f>
        <v>1.7994886821437461E-2</v>
      </c>
    </row>
    <row r="639" spans="2:17" x14ac:dyDescent="0.2">
      <c r="B639" s="46" t="s">
        <v>51</v>
      </c>
      <c r="D639" s="49">
        <f>_xll.qlCalendarAdvance(LocalCalendar,$D638,B639,"f",FALSE)</f>
        <v>44152</v>
      </c>
      <c r="E639" s="49">
        <f>_xll.qlInterestRateIndexValueDate(IndexON,D639)</f>
        <v>44152</v>
      </c>
      <c r="F639" s="52">
        <f>IFERROR(_xll.qlIndexFixing(IndexON,D639,TRUE,_xll.ohTrigger(RecalcTrigger,TriggerON)),NA())</f>
        <v>9.7145483512672826E-3</v>
      </c>
      <c r="H639" s="49">
        <f>_xll.qlCalendarAdvance(IborCalendar,$H638,B639,"f",FALSE)</f>
        <v>44152</v>
      </c>
      <c r="I639" s="49">
        <f>_xll.qlInterestRateIndexValueDate(Index1M,$H639)</f>
        <v>44154</v>
      </c>
      <c r="J639" s="52">
        <f>IFERROR(_xll.qlIndexFixing(Index1M,$H639,TRUE,_xll.ohTrigger(RecalcTrigger,Trigger1M)),NA())</f>
        <v>1.2440507456070726E-2</v>
      </c>
      <c r="K639" s="52">
        <f>IFERROR(_xll.qlIndexFixing(ONIndex1M,I639,TRUE,_xll.ohTrigger(RecalcTrigger,Trigger1M)),NA())</f>
        <v>1.236353408739177E-2</v>
      </c>
      <c r="L639" s="52">
        <f>IFERROR(_xll.qlIndexFixing(Index3M,H639,TRUE,_xll.ohTrigger(RecalcTrigger,Trigger3M)),NA())</f>
        <v>1.3822857951442983E-2</v>
      </c>
      <c r="M639" s="52">
        <f>IFERROR(_xll.qlIndexFixing(ONIndex3M,I639,TRUE,_xll.ohTrigger(RecalcTrigger,Trigger3M)),NA())</f>
        <v>1.3623125879460574E-2</v>
      </c>
      <c r="N639" s="52">
        <f>IFERROR(_xll.qlIndexFixing(Index6M,$H639,TRUE,_xll.ohTrigger(RecalcTrigger,Trigger6M)),NA())</f>
        <v>1.5408356160159594E-2</v>
      </c>
      <c r="O639" s="52">
        <f>IFERROR(_xll.qlIndexFixing(ONIndex6M,I639,TRUE,_xll.ohTrigger(RecalcTrigger,Trigger6M)),NA())</f>
        <v>1.4988009181680084E-2</v>
      </c>
      <c r="P639" s="52">
        <f>IFERROR(_xll.qlIndexFixing(Index1Y,$H639,TRUE,_xll.ohTrigger(RecalcTrigger,Trigger1Y)),NA())</f>
        <v>1.8639296019072878E-2</v>
      </c>
      <c r="Q639" s="52">
        <f>IFERROR(_xll.qlIndexFixing(ONIndex1Y,I639,TRUE,_xll.ohTrigger(RecalcTrigger,Trigger1Y)),NA())</f>
        <v>1.7999277984470652E-2</v>
      </c>
    </row>
    <row r="640" spans="2:17" x14ac:dyDescent="0.2">
      <c r="B640" s="46" t="s">
        <v>51</v>
      </c>
      <c r="D640" s="49">
        <f>_xll.qlCalendarAdvance(LocalCalendar,$D639,B640,"f",FALSE)</f>
        <v>44159</v>
      </c>
      <c r="E640" s="49">
        <f>_xll.qlInterestRateIndexValueDate(IndexON,D640)</f>
        <v>44159</v>
      </c>
      <c r="F640" s="52">
        <f>IFERROR(_xll.qlIndexFixing(IndexON,D640,TRUE,_xll.ohTrigger(RecalcTrigger,TriggerON)),NA())</f>
        <v>9.7391640010258129E-3</v>
      </c>
      <c r="H640" s="49">
        <f>_xll.qlCalendarAdvance(IborCalendar,$H639,B640,"f",FALSE)</f>
        <v>44159</v>
      </c>
      <c r="I640" s="49">
        <f>_xll.qlInterestRateIndexValueDate(Index1M,$H640)</f>
        <v>44162</v>
      </c>
      <c r="J640" s="52">
        <f>IFERROR(_xll.qlIndexFixing(Index1M,$H640,TRUE,_xll.ohTrigger(RecalcTrigger,Trigger1M)),NA())</f>
        <v>1.247730861547558E-2</v>
      </c>
      <c r="K640" s="52">
        <f>IFERROR(_xll.qlIndexFixing(ONIndex1M,I640,TRUE,_xll.ohTrigger(RecalcTrigger,Trigger1M)),NA())</f>
        <v>1.2404438809188179E-2</v>
      </c>
      <c r="L640" s="52">
        <f>IFERROR(_xll.qlIndexFixing(Index3M,H640,TRUE,_xll.ohTrigger(RecalcTrigger,Trigger3M)),NA())</f>
        <v>1.3852427590168923E-2</v>
      </c>
      <c r="M640" s="52">
        <f>IFERROR(_xll.qlIndexFixing(ONIndex3M,I640,TRUE,_xll.ohTrigger(RecalcTrigger,Trigger3M)),NA())</f>
        <v>1.3657014801875533E-2</v>
      </c>
      <c r="N640" s="52">
        <f>IFERROR(_xll.qlIndexFixing(Index6M,$H640,TRUE,_xll.ohTrigger(RecalcTrigger,Trigger6M)),NA())</f>
        <v>1.5442410456509063E-2</v>
      </c>
      <c r="O640" s="52">
        <f>IFERROR(_xll.qlIndexFixing(ONIndex6M,I640,TRUE,_xll.ohTrigger(RecalcTrigger,Trigger6M)),NA())</f>
        <v>1.5021660969383177E-2</v>
      </c>
      <c r="P640" s="52">
        <f>IFERROR(_xll.qlIndexFixing(Index1Y,$H640,TRUE,_xll.ohTrigger(RecalcTrigger,Trigger1Y)),NA())</f>
        <v>1.8670517874261338E-2</v>
      </c>
      <c r="Q640" s="52">
        <f>IFERROR(_xll.qlIndexFixing(ONIndex1Y,I640,TRUE,_xll.ohTrigger(RecalcTrigger,Trigger1Y)),NA())</f>
        <v>1.8007002341757783E-2</v>
      </c>
    </row>
    <row r="641" spans="2:17" x14ac:dyDescent="0.2">
      <c r="B641" s="46" t="s">
        <v>51</v>
      </c>
      <c r="D641" s="49">
        <f>_xll.qlCalendarAdvance(LocalCalendar,$D640,B641,"f",FALSE)</f>
        <v>44166</v>
      </c>
      <c r="E641" s="49">
        <f>_xll.qlInterestRateIndexValueDate(IndexON,D641)</f>
        <v>44166</v>
      </c>
      <c r="F641" s="52">
        <f>IFERROR(_xll.qlIndexFixing(IndexON,D641,TRUE,_xll.ohTrigger(RecalcTrigger,TriggerON)),NA())</f>
        <v>9.7640080789407335E-3</v>
      </c>
      <c r="H641" s="49">
        <f>_xll.qlCalendarAdvance(IborCalendar,$H640,B641,"f",FALSE)</f>
        <v>44166</v>
      </c>
      <c r="I641" s="49">
        <f>_xll.qlInterestRateIndexValueDate(Index1M,$H641)</f>
        <v>44168</v>
      </c>
      <c r="J641" s="52">
        <f>IFERROR(_xll.qlIndexFixing(Index1M,$H641,TRUE,_xll.ohTrigger(RecalcTrigger,Trigger1M)),NA())</f>
        <v>1.2505184189507135E-2</v>
      </c>
      <c r="K641" s="52">
        <f>IFERROR(_xll.qlIndexFixing(ONIndex1M,I641,TRUE,_xll.ohTrigger(RecalcTrigger,Trigger1M)),NA())</f>
        <v>1.2426724045617732E-2</v>
      </c>
      <c r="L641" s="52">
        <f>IFERROR(_xll.qlIndexFixing(Index3M,H641,TRUE,_xll.ohTrigger(RecalcTrigger,Trigger3M)),NA())</f>
        <v>1.3874238461045962E-2</v>
      </c>
      <c r="M641" s="52">
        <f>IFERROR(_xll.qlIndexFixing(ONIndex3M,I641,TRUE,_xll.ohTrigger(RecalcTrigger,Trigger3M)),NA())</f>
        <v>1.3675238415107316E-2</v>
      </c>
      <c r="N641" s="52">
        <f>IFERROR(_xll.qlIndexFixing(Index6M,$H641,TRUE,_xll.ohTrigger(RecalcTrigger,Trigger6M)),NA())</f>
        <v>1.5470800550822403E-2</v>
      </c>
      <c r="O641" s="52">
        <f>IFERROR(_xll.qlIndexFixing(ONIndex6M,I641,TRUE,_xll.ohTrigger(RecalcTrigger,Trigger6M)),NA())</f>
        <v>1.5039595262287264E-2</v>
      </c>
      <c r="P641" s="52">
        <f>IFERROR(_xll.qlIndexFixing(Index1Y,$H641,TRUE,_xll.ohTrigger(RecalcTrigger,Trigger1Y)),NA())</f>
        <v>1.8685723639886822E-2</v>
      </c>
      <c r="Q641" s="52">
        <f>IFERROR(_xll.qlIndexFixing(ONIndex1Y,I641,TRUE,_xll.ohTrigger(RecalcTrigger,Trigger1Y)),NA())</f>
        <v>1.8010454210894977E-2</v>
      </c>
    </row>
    <row r="642" spans="2:17" x14ac:dyDescent="0.2">
      <c r="B642" s="46" t="s">
        <v>51</v>
      </c>
      <c r="D642" s="49">
        <f>_xll.qlCalendarAdvance(LocalCalendar,$D641,B642,"f",FALSE)</f>
        <v>44173</v>
      </c>
      <c r="E642" s="49">
        <f>_xll.qlInterestRateIndexValueDate(IndexON,D642)</f>
        <v>44173</v>
      </c>
      <c r="F642" s="52">
        <f>IFERROR(_xll.qlIndexFixing(IndexON,D642,TRUE,_xll.ohTrigger(RecalcTrigger,TriggerON)),NA())</f>
        <v>9.7890805848521723E-3</v>
      </c>
      <c r="H642" s="49">
        <f>_xll.qlCalendarAdvance(IborCalendar,$H641,B642,"f",FALSE)</f>
        <v>44173</v>
      </c>
      <c r="I642" s="49">
        <f>_xll.qlInterestRateIndexValueDate(Index1M,$H642)</f>
        <v>44175</v>
      </c>
      <c r="J642" s="52">
        <f>IFERROR(_xll.qlIndexFixing(Index1M,$H642,TRUE,_xll.ohTrigger(RecalcTrigger,Trigger1M)),NA())</f>
        <v>1.2538003291640565E-2</v>
      </c>
      <c r="K642" s="52">
        <f>IFERROR(_xll.qlIndexFixing(ONIndex1M,I642,TRUE,_xll.ohTrigger(RecalcTrigger,Trigger1M)),NA())</f>
        <v>1.2458799106624951E-2</v>
      </c>
      <c r="L642" s="52">
        <f>IFERROR(_xll.qlIndexFixing(Index3M,H642,TRUE,_xll.ohTrigger(RecalcTrigger,Trigger3M)),NA())</f>
        <v>1.3902650804016758E-2</v>
      </c>
      <c r="M642" s="52">
        <f>IFERROR(_xll.qlIndexFixing(ONIndex3M,I642,TRUE,_xll.ohTrigger(RecalcTrigger,Trigger3M)),NA())</f>
        <v>1.3701725918817687E-2</v>
      </c>
      <c r="N642" s="52">
        <f>IFERROR(_xll.qlIndexFixing(Index6M,$H642,TRUE,_xll.ohTrigger(RecalcTrigger,Trigger6M)),NA())</f>
        <v>1.5501212659531119E-2</v>
      </c>
      <c r="O642" s="52">
        <f>IFERROR(_xll.qlIndexFixing(ONIndex6M,I642,TRUE,_xll.ohTrigger(RecalcTrigger,Trigger6M)),NA())</f>
        <v>1.5065844075969892E-2</v>
      </c>
      <c r="P642" s="52">
        <f>IFERROR(_xll.qlIndexFixing(Index1Y,$H642,TRUE,_xll.ohTrigger(RecalcTrigger,Trigger1Y)),NA())</f>
        <v>1.8709538143120014E-2</v>
      </c>
      <c r="Q642" s="52">
        <f>IFERROR(_xll.qlIndexFixing(ONIndex1Y,I642,TRUE,_xll.ohTrigger(RecalcTrigger,Trigger1Y)),NA())</f>
        <v>1.8017239274605856E-2</v>
      </c>
    </row>
    <row r="643" spans="2:17" x14ac:dyDescent="0.2">
      <c r="B643" s="46" t="s">
        <v>51</v>
      </c>
      <c r="D643" s="49">
        <f>_xll.qlCalendarAdvance(LocalCalendar,$D642,B643,"f",FALSE)</f>
        <v>44180</v>
      </c>
      <c r="E643" s="49">
        <f>_xll.qlInterestRateIndexValueDate(IndexON,D643)</f>
        <v>44180</v>
      </c>
      <c r="F643" s="52">
        <f>IFERROR(_xll.qlIndexFixing(IndexON,D643,TRUE,_xll.ohTrigger(RecalcTrigger,TriggerON)),NA())</f>
        <v>9.8143815189999373E-3</v>
      </c>
      <c r="H643" s="49">
        <f>_xll.qlCalendarAdvance(IborCalendar,$H642,B643,"f",FALSE)</f>
        <v>44180</v>
      </c>
      <c r="I643" s="49">
        <f>_xll.qlInterestRateIndexValueDate(Index1M,$H643)</f>
        <v>44182</v>
      </c>
      <c r="J643" s="52">
        <f>IFERROR(_xll.qlIndexFixing(Index1M,$H643,TRUE,_xll.ohTrigger(RecalcTrigger,Trigger1M)),NA())</f>
        <v>1.2573759470425504E-2</v>
      </c>
      <c r="K643" s="52">
        <f>IFERROR(_xll.qlIndexFixing(ONIndex1M,I643,TRUE,_xll.ohTrigger(RecalcTrigger,Trigger1M)),NA())</f>
        <v>1.2491194222334912E-2</v>
      </c>
      <c r="L643" s="52">
        <f>IFERROR(_xll.qlIndexFixing(Index3M,H643,TRUE,_xll.ohTrigger(RecalcTrigger,Trigger3M)),NA())</f>
        <v>1.3931351827054073E-2</v>
      </c>
      <c r="M643" s="52">
        <f>IFERROR(_xll.qlIndexFixing(ONIndex3M,I643,TRUE,_xll.ohTrigger(RecalcTrigger,Trigger3M)),NA())</f>
        <v>1.372850091311939E-2</v>
      </c>
      <c r="N643" s="52">
        <f>IFERROR(_xll.qlIndexFixing(Index6M,$H643,TRUE,_xll.ohTrigger(RecalcTrigger,Trigger6M)),NA())</f>
        <v>1.5531931452347837E-2</v>
      </c>
      <c r="O643" s="52">
        <f>IFERROR(_xll.qlIndexFixing(ONIndex6M,I643,TRUE,_xll.ohTrigger(RecalcTrigger,Trigger6M)),NA())</f>
        <v>1.509239673867846E-2</v>
      </c>
      <c r="P643" s="52">
        <f>IFERROR(_xll.qlIndexFixing(Index1Y,$H643,TRUE,_xll.ohTrigger(RecalcTrigger,Trigger1Y)),NA())</f>
        <v>1.8733723859614759E-2</v>
      </c>
      <c r="Q643" s="52">
        <f>IFERROR(_xll.qlIndexFixing(ONIndex1Y,I643,TRUE,_xll.ohTrigger(RecalcTrigger,Trigger1Y)),NA())</f>
        <v>1.8024822305129362E-2</v>
      </c>
    </row>
    <row r="644" spans="2:17" x14ac:dyDescent="0.2">
      <c r="B644" s="46" t="s">
        <v>51</v>
      </c>
      <c r="D644" s="49">
        <f>_xll.qlCalendarAdvance(LocalCalendar,$D643,B644,"f",FALSE)</f>
        <v>44187</v>
      </c>
      <c r="E644" s="49">
        <f>_xll.qlInterestRateIndexValueDate(IndexON,D644)</f>
        <v>44187</v>
      </c>
      <c r="F644" s="52">
        <f>IFERROR(_xll.qlIndexFixing(IndexON,D644,TRUE,_xll.ohTrigger(RecalcTrigger,TriggerON)),NA())</f>
        <v>9.8399108813840286E-3</v>
      </c>
      <c r="H644" s="49">
        <f>_xll.qlCalendarAdvance(IborCalendar,$H643,B644,"f",FALSE)</f>
        <v>44187</v>
      </c>
      <c r="I644" s="49">
        <f>_xll.qlInterestRateIndexValueDate(Index1M,$H644)</f>
        <v>44189</v>
      </c>
      <c r="J644" s="52">
        <f>IFERROR(_xll.qlIndexFixing(Index1M,$H644,TRUE,_xll.ohTrigger(RecalcTrigger,Trigger1M)),NA())</f>
        <v>1.2604602980736679E-2</v>
      </c>
      <c r="K644" s="52">
        <f>IFERROR(_xll.qlIndexFixing(ONIndex1M,I644,TRUE,_xll.ohTrigger(RecalcTrigger,Trigger1M)),NA())</f>
        <v>1.2534194621816042E-2</v>
      </c>
      <c r="L644" s="52">
        <f>IFERROR(_xll.qlIndexFixing(Index3M,H644,TRUE,_xll.ohTrigger(RecalcTrigger,Trigger3M)),NA())</f>
        <v>1.3960341536348508E-2</v>
      </c>
      <c r="M644" s="52">
        <f>IFERROR(_xll.qlIndexFixing(ONIndex3M,I644,TRUE,_xll.ohTrigger(RecalcTrigger,Trigger3M)),NA())</f>
        <v>1.3764406636921578E-2</v>
      </c>
      <c r="N644" s="52">
        <f>IFERROR(_xll.qlIndexFixing(Index6M,$H644,TRUE,_xll.ohTrigger(RecalcTrigger,Trigger6M)),NA())</f>
        <v>1.5562956943433973E-2</v>
      </c>
      <c r="O644" s="52">
        <f>IFERROR(_xll.qlIndexFixing(ONIndex6M,I644,TRUE,_xll.ohTrigger(RecalcTrigger,Trigger6M)),NA())</f>
        <v>1.5128259857393189E-2</v>
      </c>
      <c r="P644" s="52">
        <f>IFERROR(_xll.qlIndexFixing(Index1Y,$H644,TRUE,_xll.ohTrigger(RecalcTrigger,Trigger1Y)),NA())</f>
        <v>1.877064714556647E-2</v>
      </c>
      <c r="Q644" s="52">
        <f>IFERROR(_xll.qlIndexFixing(ONIndex1Y,I644,TRUE,_xll.ohTrigger(RecalcTrigger,Trigger1Y)),NA())</f>
        <v>1.8037567973681945E-2</v>
      </c>
    </row>
    <row r="645" spans="2:17" x14ac:dyDescent="0.2">
      <c r="B645" s="46" t="s">
        <v>51</v>
      </c>
      <c r="D645" s="49">
        <f>_xll.qlCalendarAdvance(LocalCalendar,$D644,B645,"f",FALSE)</f>
        <v>44194</v>
      </c>
      <c r="E645" s="49">
        <f>_xll.qlInterestRateIndexValueDate(IndexON,D645)</f>
        <v>44194</v>
      </c>
      <c r="F645" s="52">
        <f>IFERROR(_xll.qlIndexFixing(IndexON,D645,TRUE,_xll.ohTrigger(RecalcTrigger,TriggerON)),NA())</f>
        <v>9.8656686720044462E-3</v>
      </c>
      <c r="H645" s="49">
        <f>_xll.qlCalendarAdvance(IborCalendar,$H644,B645,"f",FALSE)</f>
        <v>44194</v>
      </c>
      <c r="I645" s="49">
        <f>_xll.qlInterestRateIndexValueDate(Index1M,$H645)</f>
        <v>44196</v>
      </c>
      <c r="J645" s="52">
        <f>IFERROR(_xll.qlIndexFixing(Index1M,$H645,TRUE,_xll.ohTrigger(RecalcTrigger,Trigger1M)),NA())</f>
        <v>1.2630403541590399E-2</v>
      </c>
      <c r="K645" s="52">
        <f>IFERROR(_xll.qlIndexFixing(ONIndex1M,I645,TRUE,_xll.ohTrigger(RecalcTrigger,Trigger1M)),NA())</f>
        <v>1.2564727065149661E-2</v>
      </c>
      <c r="L645" s="52">
        <f>IFERROR(_xll.qlIndexFixing(Index3M,H645,TRUE,_xll.ohTrigger(RecalcTrigger,Trigger3M)),NA())</f>
        <v>1.3989619938151066E-2</v>
      </c>
      <c r="M645" s="52">
        <f>IFERROR(_xll.qlIndexFixing(ONIndex3M,I645,TRUE,_xll.ohTrigger(RecalcTrigger,Trigger3M)),NA())</f>
        <v>1.3789607387579839E-2</v>
      </c>
      <c r="N645" s="52">
        <f>IFERROR(_xll.qlIndexFixing(Index6M,$H645,TRUE,_xll.ohTrigger(RecalcTrigger,Trigger6M)),NA())</f>
        <v>1.5591609673211921E-2</v>
      </c>
      <c r="O645" s="52">
        <f>IFERROR(_xll.qlIndexFixing(ONIndex6M,I645,TRUE,_xll.ohTrigger(RecalcTrigger,Trigger6M)),NA())</f>
        <v>1.5153233754023887E-2</v>
      </c>
      <c r="P645" s="52">
        <f>IFERROR(_xll.qlIndexFixing(Index1Y,$H645,TRUE,_xll.ohTrigger(RecalcTrigger,Trigger1Y)),NA())</f>
        <v>1.8780637957661082E-2</v>
      </c>
      <c r="Q645" s="52">
        <f>IFERROR(_xll.qlIndexFixing(ONIndex1Y,I645,TRUE,_xll.ohTrigger(RecalcTrigger,Trigger1Y)),NA())</f>
        <v>1.8045819906726823E-2</v>
      </c>
    </row>
    <row r="646" spans="2:17" x14ac:dyDescent="0.2">
      <c r="B646" s="46" t="s">
        <v>51</v>
      </c>
      <c r="D646" s="49">
        <f>_xll.qlCalendarAdvance(LocalCalendar,$D645,B646,"f",FALSE)</f>
        <v>44201</v>
      </c>
      <c r="E646" s="49">
        <f>_xll.qlInterestRateIndexValueDate(IndexON,D646)</f>
        <v>44201</v>
      </c>
      <c r="F646" s="52">
        <f>IFERROR(_xll.qlIndexFixing(IndexON,D646,TRUE,_xll.ohTrigger(RecalcTrigger,TriggerON)),NA())</f>
        <v>9.8916548909411262E-3</v>
      </c>
      <c r="H646" s="49">
        <f>_xll.qlCalendarAdvance(IborCalendar,$H645,B646,"f",FALSE)</f>
        <v>44201</v>
      </c>
      <c r="I646" s="49">
        <f>_xll.qlInterestRateIndexValueDate(Index1M,$H646)</f>
        <v>44203</v>
      </c>
      <c r="J646" s="52">
        <f>IFERROR(_xll.qlIndexFixing(Index1M,$H646,TRUE,_xll.ohTrigger(RecalcTrigger,Trigger1M)),NA())</f>
        <v>1.2672484668599937E-2</v>
      </c>
      <c r="K646" s="52">
        <f>IFERROR(_xll.qlIndexFixing(ONIndex1M,I646,TRUE,_xll.ohTrigger(RecalcTrigger,Trigger1M)),NA())</f>
        <v>1.2590299898640467E-2</v>
      </c>
      <c r="L646" s="52">
        <f>IFERROR(_xll.qlIndexFixing(Index3M,H646,TRUE,_xll.ohTrigger(RecalcTrigger,Trigger3M)),NA())</f>
        <v>1.4019187038776693E-2</v>
      </c>
      <c r="M646" s="52">
        <f>IFERROR(_xll.qlIndexFixing(ONIndex3M,I646,TRUE,_xll.ohTrigger(RecalcTrigger,Trigger3M)),NA())</f>
        <v>1.3810550840451796E-2</v>
      </c>
      <c r="N646" s="52">
        <f>IFERROR(_xll.qlIndexFixing(Index6M,$H646,TRUE,_xll.ohTrigger(RecalcTrigger,Trigger6M)),NA())</f>
        <v>1.5623225327497416E-2</v>
      </c>
      <c r="O646" s="52">
        <f>IFERROR(_xll.qlIndexFixing(ONIndex6M,I646,TRUE,_xll.ohTrigger(RecalcTrigger,Trigger6M)),NA())</f>
        <v>1.5173877821839099E-2</v>
      </c>
      <c r="P646" s="52">
        <f>IFERROR(_xll.qlIndexFixing(Index1Y,$H646,TRUE,_xll.ohTrigger(RecalcTrigger,Trigger1Y)),NA())</f>
        <v>1.8808288894235182E-2</v>
      </c>
      <c r="Q646" s="52">
        <f>IFERROR(_xll.qlIndexFixing(ONIndex1Y,I646,TRUE,_xll.ohTrigger(RecalcTrigger,Trigger1Y)),NA())</f>
        <v>1.8052359199174361E-2</v>
      </c>
    </row>
    <row r="647" spans="2:17" x14ac:dyDescent="0.2">
      <c r="B647" s="46" t="s">
        <v>51</v>
      </c>
      <c r="D647" s="49">
        <f>_xll.qlCalendarAdvance(LocalCalendar,$D646,B647,"f",FALSE)</f>
        <v>44208</v>
      </c>
      <c r="E647" s="49">
        <f>_xll.qlInterestRateIndexValueDate(IndexON,D647)</f>
        <v>44208</v>
      </c>
      <c r="F647" s="52">
        <f>IFERROR(_xll.qlIndexFixing(IndexON,D647,TRUE,_xll.ohTrigger(RecalcTrigger,TriggerON)),NA())</f>
        <v>9.9178695381940685E-3</v>
      </c>
      <c r="H647" s="49">
        <f>_xll.qlCalendarAdvance(IborCalendar,$H646,B647,"f",FALSE)</f>
        <v>44208</v>
      </c>
      <c r="I647" s="49">
        <f>_xll.qlInterestRateIndexValueDate(Index1M,$H647)</f>
        <v>44210</v>
      </c>
      <c r="J647" s="52">
        <f>IFERROR(_xll.qlIndexFixing(Index1M,$H647,TRUE,_xll.ohTrigger(RecalcTrigger,Trigger1M)),NA())</f>
        <v>1.2709619192336839E-2</v>
      </c>
      <c r="K647" s="52">
        <f>IFERROR(_xll.qlIndexFixing(ONIndex1M,I647,TRUE,_xll.ohTrigger(RecalcTrigger,Trigger1M)),NA())</f>
        <v>1.2623975234040685E-2</v>
      </c>
      <c r="L647" s="52">
        <f>IFERROR(_xll.qlIndexFixing(Index3M,H647,TRUE,_xll.ohTrigger(RecalcTrigger,Trigger3M)),NA())</f>
        <v>1.4049042844601622E-2</v>
      </c>
      <c r="M647" s="52">
        <f>IFERROR(_xll.qlIndexFixing(ONIndex3M,I647,TRUE,_xll.ohTrigger(RecalcTrigger,Trigger3M)),NA())</f>
        <v>1.3838475797998129E-2</v>
      </c>
      <c r="N647" s="52">
        <f>IFERROR(_xll.qlIndexFixing(Index6M,$H647,TRUE,_xll.ohTrigger(RecalcTrigger,Trigger6M)),NA())</f>
        <v>1.5655147706289035E-2</v>
      </c>
      <c r="O647" s="52">
        <f>IFERROR(_xll.qlIndexFixing(ONIndex6M,I647,TRUE,_xll.ohTrigger(RecalcTrigger,Trigger6M)),NA())</f>
        <v>1.5201645881370851E-2</v>
      </c>
      <c r="P647" s="52">
        <f>IFERROR(_xll.qlIndexFixing(Index1Y,$H647,TRUE,_xll.ohTrigger(RecalcTrigger,Trigger1Y)),NA())</f>
        <v>1.8833740060227006E-2</v>
      </c>
      <c r="Q647" s="52">
        <f>IFERROR(_xll.qlIndexFixing(ONIndex1Y,I647,TRUE,_xll.ohTrigger(RecalcTrigger,Trigger1Y)),NA())</f>
        <v>1.8063134098067479E-2</v>
      </c>
    </row>
    <row r="648" spans="2:17" x14ac:dyDescent="0.2">
      <c r="B648" s="46" t="s">
        <v>51</v>
      </c>
      <c r="D648" s="49">
        <f>_xll.qlCalendarAdvance(LocalCalendar,$D647,B648,"f",FALSE)</f>
        <v>44215</v>
      </c>
      <c r="E648" s="49">
        <f>_xll.qlInterestRateIndexValueDate(IndexON,D648)</f>
        <v>44215</v>
      </c>
      <c r="F648" s="52">
        <f>IFERROR(_xll.qlIndexFixing(IndexON,D648,TRUE,_xll.ohTrigger(RecalcTrigger,TriggerON)),NA())</f>
        <v>9.9443126139231452E-3</v>
      </c>
      <c r="H648" s="49">
        <f>_xll.qlCalendarAdvance(IborCalendar,$H647,B648,"f",FALSE)</f>
        <v>44215</v>
      </c>
      <c r="I648" s="49">
        <f>_xll.qlInterestRateIndexValueDate(Index1M,$H648)</f>
        <v>44217</v>
      </c>
      <c r="J648" s="52">
        <f>IFERROR(_xll.qlIndexFixing(Index1M,$H648,TRUE,_xll.ohTrigger(RecalcTrigger,Trigger1M)),NA())</f>
        <v>1.2741648378411796E-2</v>
      </c>
      <c r="K648" s="52">
        <f>IFERROR(_xll.qlIndexFixing(ONIndex1M,I648,TRUE,_xll.ohTrigger(RecalcTrigger,Trigger1M)),NA())</f>
        <v>1.2657970624543324E-2</v>
      </c>
      <c r="L648" s="52">
        <f>IFERROR(_xll.qlIndexFixing(Index3M,H648,TRUE,_xll.ohTrigger(RecalcTrigger,Trigger3M)),NA())</f>
        <v>1.407918736206426E-2</v>
      </c>
      <c r="M648" s="52">
        <f>IFERROR(_xll.qlIndexFixing(ONIndex3M,I648,TRUE,_xll.ohTrigger(RecalcTrigger,Trigger3M)),NA())</f>
        <v>1.3866688246375602E-2</v>
      </c>
      <c r="N648" s="52">
        <f>IFERROR(_xll.qlIndexFixing(Index6M,$H648,TRUE,_xll.ohTrigger(RecalcTrigger,Trigger6M)),NA())</f>
        <v>1.5687376824224351E-2</v>
      </c>
      <c r="O648" s="52">
        <f>IFERROR(_xll.qlIndexFixing(ONIndex6M,I648,TRUE,_xll.ohTrigger(RecalcTrigger,Trigger6M)),NA())</f>
        <v>1.5229717790408159E-2</v>
      </c>
      <c r="P648" s="52">
        <f>IFERROR(_xll.qlIndexFixing(Index1Y,$H648,TRUE,_xll.ohTrigger(RecalcTrigger,Trigger1Y)),NA())</f>
        <v>1.8859452728348151E-2</v>
      </c>
      <c r="Q648" s="52">
        <f>IFERROR(_xll.qlIndexFixing(ONIndex1Y,I648,TRUE,_xll.ohTrigger(RecalcTrigger,Trigger1Y)),NA())</f>
        <v>1.8074706964332776E-2</v>
      </c>
    </row>
    <row r="649" spans="2:17" x14ac:dyDescent="0.2">
      <c r="B649" s="46" t="s">
        <v>51</v>
      </c>
      <c r="D649" s="49">
        <f>_xll.qlCalendarAdvance(LocalCalendar,$D648,B649,"f",FALSE)</f>
        <v>44222</v>
      </c>
      <c r="E649" s="49">
        <f>_xll.qlInterestRateIndexValueDate(IndexON,D649)</f>
        <v>44222</v>
      </c>
      <c r="F649" s="52">
        <f>IFERROR(_xll.qlIndexFixing(IndexON,D649,TRUE,_xll.ohTrigger(RecalcTrigger,TriggerON)),NA())</f>
        <v>9.9709841180484204E-3</v>
      </c>
      <c r="H649" s="49">
        <f>_xll.qlCalendarAdvance(IborCalendar,$H648,B649,"f",FALSE)</f>
        <v>44222</v>
      </c>
      <c r="I649" s="49">
        <f>_xll.qlInterestRateIndexValueDate(Index1M,$H649)</f>
        <v>44224</v>
      </c>
      <c r="J649" s="52">
        <f>IFERROR(_xll.qlIndexFixing(Index1M,$H649,TRUE,_xll.ohTrigger(RecalcTrigger,Trigger1M)),NA())</f>
        <v>1.2768441643584781E-2</v>
      </c>
      <c r="K649" s="52">
        <f>IFERROR(_xll.qlIndexFixing(ONIndex1M,I649,TRUE,_xll.ohTrigger(RecalcTrigger,Trigger1M)),NA())</f>
        <v>1.2692286070388192E-2</v>
      </c>
      <c r="L649" s="52">
        <f>IFERROR(_xll.qlIndexFixing(Index3M,H649,TRUE,_xll.ohTrigger(RecalcTrigger,Trigger3M)),NA())</f>
        <v>1.4109620597666073E-2</v>
      </c>
      <c r="M649" s="52">
        <f>IFERROR(_xll.qlIndexFixing(ONIndex3M,I649,TRUE,_xll.ohTrigger(RecalcTrigger,Trigger3M)),NA())</f>
        <v>1.3895188185824026E-2</v>
      </c>
      <c r="N649" s="52">
        <f>IFERROR(_xll.qlIndexFixing(Index6M,$H649,TRUE,_xll.ohTrigger(RecalcTrigger,Trigger6M)),NA())</f>
        <v>1.57199103470296E-2</v>
      </c>
      <c r="O649" s="52">
        <f>IFERROR(_xll.qlIndexFixing(ONIndex6M,I649,TRUE,_xll.ohTrigger(RecalcTrigger,Trigger6M)),NA())</f>
        <v>1.5258093548791152E-2</v>
      </c>
      <c r="P649" s="52">
        <f>IFERROR(_xll.qlIndexFixing(Index1Y,$H649,TRUE,_xll.ohTrigger(RecalcTrigger,Trigger1Y)),NA())</f>
        <v>1.8885404950529174E-2</v>
      </c>
      <c r="Q649" s="52">
        <f>IFERROR(_xll.qlIndexFixing(ONIndex1Y,I649,TRUE,_xll.ohTrigger(RecalcTrigger,Trigger1Y)),NA())</f>
        <v>1.8087077797890316E-2</v>
      </c>
    </row>
    <row r="650" spans="2:17" x14ac:dyDescent="0.2">
      <c r="B650" s="46" t="s">
        <v>51</v>
      </c>
      <c r="D650" s="49">
        <f>_xll.qlCalendarAdvance(LocalCalendar,$D649,B650,"f",FALSE)</f>
        <v>44229</v>
      </c>
      <c r="E650" s="49">
        <f>_xll.qlInterestRateIndexValueDate(IndexON,D650)</f>
        <v>44229</v>
      </c>
      <c r="F650" s="52">
        <f>IFERROR(_xll.qlIndexFixing(IndexON,D650,TRUE,_xll.ohTrigger(RecalcTrigger,TriggerON)),NA())</f>
        <v>9.9978840507297662E-3</v>
      </c>
      <c r="H650" s="49">
        <f>_xll.qlCalendarAdvance(IborCalendar,$H649,B650,"f",FALSE)</f>
        <v>44229</v>
      </c>
      <c r="I650" s="49">
        <f>_xll.qlInterestRateIndexValueDate(Index1M,$H650)</f>
        <v>44231</v>
      </c>
      <c r="J650" s="52">
        <f>IFERROR(_xll.qlIndexFixing(Index1M,$H650,TRUE,_xll.ohTrigger(RecalcTrigger,Trigger1M)),NA())</f>
        <v>1.2800976469934547E-2</v>
      </c>
      <c r="K650" s="52">
        <f>IFERROR(_xll.qlIndexFixing(ONIndex1M,I650,TRUE,_xll.ohTrigger(RecalcTrigger,Trigger1M)),NA())</f>
        <v>1.2726921571495353E-2</v>
      </c>
      <c r="L650" s="52">
        <f>IFERROR(_xll.qlIndexFixing(Index3M,H650,TRUE,_xll.ohTrigger(RecalcTrigger,Trigger3M)),NA())</f>
        <v>1.4137817356215852E-2</v>
      </c>
      <c r="M650" s="52">
        <f>IFERROR(_xll.qlIndexFixing(ONIndex3M,I650,TRUE,_xll.ohTrigger(RecalcTrigger,Trigger3M)),NA())</f>
        <v>1.3923975616423334E-2</v>
      </c>
      <c r="N650" s="52">
        <f>IFERROR(_xll.qlIndexFixing(Index6M,$H650,TRUE,_xll.ohTrigger(RecalcTrigger,Trigger6M)),NA())</f>
        <v>1.5752731443486368E-2</v>
      </c>
      <c r="O650" s="52">
        <f>IFERROR(_xll.qlIndexFixing(ONIndex6M,I650,TRUE,_xll.ohTrigger(RecalcTrigger,Trigger6M)),NA())</f>
        <v>1.52867731566797E-2</v>
      </c>
      <c r="P650" s="52">
        <f>IFERROR(_xll.qlIndexFixing(Index1Y,$H650,TRUE,_xll.ohTrigger(RecalcTrigger,Trigger1Y)),NA())</f>
        <v>1.8911574776614627E-2</v>
      </c>
      <c r="Q650" s="52">
        <f>IFERROR(_xll.qlIndexFixing(ONIndex1Y,I650,TRUE,_xll.ohTrigger(RecalcTrigger,Trigger1Y)),NA())</f>
        <v>1.8100246598899972E-2</v>
      </c>
    </row>
    <row r="651" spans="2:17" x14ac:dyDescent="0.2">
      <c r="B651" s="46" t="s">
        <v>51</v>
      </c>
      <c r="D651" s="49">
        <f>_xll.qlCalendarAdvance(LocalCalendar,$D650,B651,"f",FALSE)</f>
        <v>44236</v>
      </c>
      <c r="E651" s="49">
        <f>_xll.qlInterestRateIndexValueDate(IndexON,D651)</f>
        <v>44236</v>
      </c>
      <c r="F651" s="52">
        <f>IFERROR(_xll.qlIndexFixing(IndexON,D651,TRUE,_xll.ohTrigger(RecalcTrigger,TriggerON)),NA())</f>
        <v>1.0025012412047118E-2</v>
      </c>
      <c r="H651" s="49">
        <f>_xll.qlCalendarAdvance(IborCalendar,$H650,B651,"f",FALSE)</f>
        <v>44236</v>
      </c>
      <c r="I651" s="49">
        <f>_xll.qlInterestRateIndexValueDate(Index1M,$H651)</f>
        <v>44238</v>
      </c>
      <c r="J651" s="52">
        <f>IFERROR(_xll.qlIndexFixing(Index1M,$H651,TRUE,_xll.ohTrigger(RecalcTrigger,Trigger1M)),NA())</f>
        <v>1.2836583475915399E-2</v>
      </c>
      <c r="K651" s="52">
        <f>IFERROR(_xll.qlIndexFixing(ONIndex1M,I651,TRUE,_xll.ohTrigger(RecalcTrigger,Trigger1M)),NA())</f>
        <v>1.2761877128104615E-2</v>
      </c>
      <c r="L651" s="52">
        <f>IFERROR(_xll.qlIndexFixing(Index3M,H651,TRUE,_xll.ohTrigger(RecalcTrigger,Trigger3M)),NA())</f>
        <v>1.416880620740525E-2</v>
      </c>
      <c r="M651" s="52">
        <f>IFERROR(_xll.qlIndexFixing(ONIndex3M,I651,TRUE,_xll.ohTrigger(RecalcTrigger,Trigger3M)),NA())</f>
        <v>1.3953050538173528E-2</v>
      </c>
      <c r="N651" s="52">
        <f>IFERROR(_xll.qlIndexFixing(Index6M,$H651,TRUE,_xll.ohTrigger(RecalcTrigger,Trigger6M)),NA())</f>
        <v>1.5785817756597965E-2</v>
      </c>
      <c r="O651" s="52">
        <f>IFERROR(_xll.qlIndexFixing(ONIndex6M,I651,TRUE,_xll.ohTrigger(RecalcTrigger,Trigger6M)),NA())</f>
        <v>1.5315756614233678E-2</v>
      </c>
      <c r="P651" s="52">
        <f>IFERROR(_xll.qlIndexFixing(Index1Y,$H651,TRUE,_xll.ohTrigger(RecalcTrigger,Trigger1Y)),NA())</f>
        <v>1.8937940254312034E-2</v>
      </c>
      <c r="Q651" s="52">
        <f>IFERROR(_xll.qlIndexFixing(ONIndex1Y,I651,TRUE,_xll.ohTrigger(RecalcTrigger,Trigger1Y)),NA())</f>
        <v>1.8114213367441678E-2</v>
      </c>
    </row>
    <row r="652" spans="2:17" x14ac:dyDescent="0.2">
      <c r="B652" s="46" t="s">
        <v>51</v>
      </c>
      <c r="D652" s="49">
        <f>_xll.qlCalendarAdvance(LocalCalendar,$D651,B652,"f",FALSE)</f>
        <v>44243</v>
      </c>
      <c r="E652" s="49">
        <f>_xll.qlInterestRateIndexValueDate(IndexON,D652)</f>
        <v>44243</v>
      </c>
      <c r="F652" s="52">
        <f>IFERROR(_xll.qlIndexFixing(IndexON,D652,TRUE,_xll.ohTrigger(RecalcTrigger,TriggerON)),NA())</f>
        <v>1.0052369201920541E-2</v>
      </c>
      <c r="H652" s="49">
        <f>_xll.qlCalendarAdvance(IborCalendar,$H651,B652,"f",FALSE)</f>
        <v>44243</v>
      </c>
      <c r="I652" s="49">
        <f>_xll.qlInterestRateIndexValueDate(Index1M,$H652)</f>
        <v>44245</v>
      </c>
      <c r="J652" s="52">
        <f>IFERROR(_xll.qlIndexFixing(Index1M,$H652,TRUE,_xll.ohTrigger(RecalcTrigger,Trigger1M)),NA())</f>
        <v>1.2872510941575044E-2</v>
      </c>
      <c r="K652" s="52">
        <f>IFERROR(_xll.qlIndexFixing(ONIndex1M,I652,TRUE,_xll.ohTrigger(RecalcTrigger,Trigger1M)),NA())</f>
        <v>1.2797152740136042E-2</v>
      </c>
      <c r="L652" s="52">
        <f>IFERROR(_xll.qlIndexFixing(Index3M,H652,TRUE,_xll.ohTrigger(RecalcTrigger,Trigger3M)),NA())</f>
        <v>1.4200083782101773E-2</v>
      </c>
      <c r="M652" s="52">
        <f>IFERROR(_xll.qlIndexFixing(ONIndex3M,I652,TRUE,_xll.ohTrigger(RecalcTrigger,Trigger3M)),NA())</f>
        <v>1.3982412951154544E-2</v>
      </c>
      <c r="N652" s="52">
        <f>IFERROR(_xll.qlIndexFixing(Index6M,$H652,TRUE,_xll.ohTrigger(RecalcTrigger,Trigger6M)),NA())</f>
        <v>1.581914691712643E-2</v>
      </c>
      <c r="O652" s="52">
        <f>IFERROR(_xll.qlIndexFixing(ONIndex6M,I652,TRUE,_xll.ohTrigger(RecalcTrigger,Trigger6M)),NA())</f>
        <v>1.5345043921453083E-2</v>
      </c>
      <c r="P652" s="52">
        <f>IFERROR(_xll.qlIndexFixing(Index1Y,$H652,TRUE,_xll.ohTrigger(RecalcTrigger,Trigger1Y)),NA())</f>
        <v>1.8964479429147425E-2</v>
      </c>
      <c r="Q652" s="52">
        <f>IFERROR(_xll.qlIndexFixing(ONIndex1Y,I652,TRUE,_xll.ohTrigger(RecalcTrigger,Trigger1Y)),NA())</f>
        <v>1.8128978103515436E-2</v>
      </c>
    </row>
    <row r="653" spans="2:17" x14ac:dyDescent="0.2">
      <c r="B653" s="46" t="s">
        <v>51</v>
      </c>
      <c r="D653" s="49">
        <f>_xll.qlCalendarAdvance(LocalCalendar,$D652,B653,"f",FALSE)</f>
        <v>44250</v>
      </c>
      <c r="E653" s="49">
        <f>_xll.qlInterestRateIndexValueDate(IndexON,D653)</f>
        <v>44250</v>
      </c>
      <c r="F653" s="52">
        <f>IFERROR(_xll.qlIndexFixing(IndexON,D653,TRUE,_xll.ohTrigger(RecalcTrigger,TriggerON)),NA())</f>
        <v>1.0079954420429971E-2</v>
      </c>
      <c r="H653" s="49">
        <f>_xll.qlCalendarAdvance(IborCalendar,$H652,B653,"f",FALSE)</f>
        <v>44250</v>
      </c>
      <c r="I653" s="49">
        <f>_xll.qlInterestRateIndexValueDate(Index1M,$H653)</f>
        <v>44252</v>
      </c>
      <c r="J653" s="52">
        <f>IFERROR(_xll.qlIndexFixing(Index1M,$H653,TRUE,_xll.ohTrigger(RecalcTrigger,Trigger1M)),NA())</f>
        <v>1.2908758869594195E-2</v>
      </c>
      <c r="K653" s="52">
        <f>IFERROR(_xll.qlIndexFixing(ONIndex1M,I653,TRUE,_xll.ohTrigger(RecalcTrigger,Trigger1M)),NA())</f>
        <v>1.2832748407829442E-2</v>
      </c>
      <c r="L653" s="52">
        <f>IFERROR(_xll.qlIndexFixing(Index3M,H653,TRUE,_xll.ohTrigger(RecalcTrigger,Trigger3M)),NA())</f>
        <v>1.4231650086974244E-2</v>
      </c>
      <c r="M653" s="52">
        <f>IFERROR(_xll.qlIndexFixing(ONIndex3M,I653,TRUE,_xll.ohTrigger(RecalcTrigger,Trigger3M)),NA())</f>
        <v>1.4012062855366381E-2</v>
      </c>
      <c r="N653" s="52">
        <f>IFERROR(_xll.qlIndexFixing(Index6M,$H653,TRUE,_xll.ohTrigger(RecalcTrigger,Trigger6M)),NA())</f>
        <v>1.5852696554439574E-2</v>
      </c>
      <c r="O653" s="52">
        <f>IFERROR(_xll.qlIndexFixing(ONIndex6M,I653,TRUE,_xll.ohTrigger(RecalcTrigger,Trigger6M)),NA())</f>
        <v>1.5374635078417853E-2</v>
      </c>
      <c r="P653" s="52">
        <f>IFERROR(_xll.qlIndexFixing(Index1Y,$H653,TRUE,_xll.ohTrigger(RecalcTrigger,Trigger1Y)),NA())</f>
        <v>1.8991170344425278E-2</v>
      </c>
      <c r="Q653" s="52">
        <f>IFERROR(_xll.qlIndexFixing(ONIndex1Y,I653,TRUE,_xll.ohTrigger(RecalcTrigger,Trigger1Y)),NA())</f>
        <v>1.8144540807281118E-2</v>
      </c>
    </row>
    <row r="654" spans="2:17" x14ac:dyDescent="0.2">
      <c r="B654" s="46" t="s">
        <v>51</v>
      </c>
      <c r="D654" s="49">
        <f>_xll.qlCalendarAdvance(LocalCalendar,$D653,B654,"f",FALSE)</f>
        <v>44257</v>
      </c>
      <c r="E654" s="49">
        <f>_xll.qlInterestRateIndexValueDate(IndexON,D654)</f>
        <v>44257</v>
      </c>
      <c r="F654" s="52">
        <f>IFERROR(_xll.qlIndexFixing(IndexON,D654,TRUE,_xll.ohTrigger(RecalcTrigger,TriggerON)),NA())</f>
        <v>1.0107768067735279E-2</v>
      </c>
      <c r="H654" s="49">
        <f>_xll.qlCalendarAdvance(IborCalendar,$H653,B654,"f",FALSE)</f>
        <v>44257</v>
      </c>
      <c r="I654" s="49">
        <f>_xll.qlInterestRateIndexValueDate(Index1M,$H654)</f>
        <v>44259</v>
      </c>
      <c r="J654" s="52">
        <f>IFERROR(_xll.qlIndexFixing(Index1M,$H654,TRUE,_xll.ohTrigger(RecalcTrigger,Trigger1M)),NA())</f>
        <v>1.2959713971756125E-2</v>
      </c>
      <c r="K654" s="52">
        <f>IFERROR(_xll.qlIndexFixing(ONIndex1M,I654,TRUE,_xll.ohTrigger(RecalcTrigger,Trigger1M)),NA())</f>
        <v>1.2868664131264751E-2</v>
      </c>
      <c r="L654" s="52">
        <f>IFERROR(_xll.qlIndexFixing(Index3M,H654,TRUE,_xll.ohTrigger(RecalcTrigger,Trigger3M)),NA())</f>
        <v>1.4271349549335758E-2</v>
      </c>
      <c r="M654" s="52">
        <f>IFERROR(_xll.qlIndexFixing(ONIndex3M,I654,TRUE,_xll.ohTrigger(RecalcTrigger,Trigger3M)),NA())</f>
        <v>1.4042000251048847E-2</v>
      </c>
      <c r="N654" s="52">
        <f>IFERROR(_xll.qlIndexFixing(Index6M,$H654,TRUE,_xll.ohTrigger(RecalcTrigger,Trigger6M)),NA())</f>
        <v>1.5903472954285298E-2</v>
      </c>
      <c r="O654" s="52">
        <f>IFERROR(_xll.qlIndexFixing(ONIndex6M,I654,TRUE,_xll.ohTrigger(RecalcTrigger,Trigger6M)),NA())</f>
        <v>1.5404530085207924E-2</v>
      </c>
      <c r="P654" s="52">
        <f>IFERROR(_xll.qlIndexFixing(Index1Y,$H654,TRUE,_xll.ohTrigger(RecalcTrigger,Trigger1Y)),NA())</f>
        <v>1.9017991041192353E-2</v>
      </c>
      <c r="Q654" s="52">
        <f>IFERROR(_xll.qlIndexFixing(ONIndex1Y,I654,TRUE,_xll.ohTrigger(RecalcTrigger,Trigger1Y)),NA())</f>
        <v>1.8160901478898595E-2</v>
      </c>
    </row>
    <row r="655" spans="2:17" x14ac:dyDescent="0.2">
      <c r="B655" s="46" t="s">
        <v>51</v>
      </c>
      <c r="D655" s="49">
        <f>_xll.qlCalendarAdvance(LocalCalendar,$D654,B655,"f",FALSE)</f>
        <v>44264</v>
      </c>
      <c r="E655" s="49">
        <f>_xll.qlInterestRateIndexValueDate(IndexON,D655)</f>
        <v>44264</v>
      </c>
      <c r="F655" s="52">
        <f>IFERROR(_xll.qlIndexFixing(IndexON,D655,TRUE,_xll.ohTrigger(RecalcTrigger,TriggerON)),NA())</f>
        <v>1.0135810143676593E-2</v>
      </c>
      <c r="H655" s="49">
        <f>_xll.qlCalendarAdvance(IborCalendar,$H654,B655,"f",FALSE)</f>
        <v>44264</v>
      </c>
      <c r="I655" s="49">
        <f>_xll.qlInterestRateIndexValueDate(Index1M,$H655)</f>
        <v>44266</v>
      </c>
      <c r="J655" s="52">
        <f>IFERROR(_xll.qlIndexFixing(Index1M,$H655,TRUE,_xll.ohTrigger(RecalcTrigger,Trigger1M)),NA())</f>
        <v>1.299381763044144E-2</v>
      </c>
      <c r="K655" s="52">
        <f>IFERROR(_xll.qlIndexFixing(ONIndex1M,I655,TRUE,_xll.ohTrigger(RecalcTrigger,Trigger1M)),NA())</f>
        <v>1.2904899910441969E-2</v>
      </c>
      <c r="L655" s="52">
        <f>IFERROR(_xll.qlIndexFixing(Index3M,H655,TRUE,_xll.ohTrigger(RecalcTrigger,Trigger3M)),NA())</f>
        <v>1.4303559038136222E-2</v>
      </c>
      <c r="M655" s="52">
        <f>IFERROR(_xll.qlIndexFixing(ONIndex3M,I655,TRUE,_xll.ohTrigger(RecalcTrigger,Trigger3M)),NA())</f>
        <v>1.4072225138122008E-2</v>
      </c>
      <c r="N655" s="52">
        <f>IFERROR(_xll.qlIndexFixing(Index6M,$H655,TRUE,_xll.ohTrigger(RecalcTrigger,Trigger6M)),NA())</f>
        <v>1.5934582866589931E-2</v>
      </c>
      <c r="O655" s="52">
        <f>IFERROR(_xll.qlIndexFixing(ONIndex6M,I655,TRUE,_xll.ohTrigger(RecalcTrigger,Trigger6M)),NA())</f>
        <v>1.5434728941903231E-2</v>
      </c>
      <c r="P655" s="52">
        <f>IFERROR(_xll.qlIndexFixing(Index1Y,$H655,TRUE,_xll.ohTrigger(RecalcTrigger,Trigger1Y)),NA())</f>
        <v>1.9044919558207286E-2</v>
      </c>
      <c r="Q655" s="52">
        <f>IFERROR(_xll.qlIndexFixing(ONIndex1Y,I655,TRUE,_xll.ohTrigger(RecalcTrigger,Trigger1Y)),NA())</f>
        <v>1.8178060118447803E-2</v>
      </c>
    </row>
    <row r="656" spans="2:17" x14ac:dyDescent="0.2">
      <c r="B656" s="46" t="s">
        <v>51</v>
      </c>
      <c r="D656" s="49">
        <f>_xll.qlCalendarAdvance(LocalCalendar,$D655,B656,"f",FALSE)</f>
        <v>44271</v>
      </c>
      <c r="E656" s="49">
        <f>_xll.qlInterestRateIndexValueDate(IndexON,D656)</f>
        <v>44271</v>
      </c>
      <c r="F656" s="52">
        <f>IFERROR(_xll.qlIndexFixing(IndexON,D656,TRUE,_xll.ohTrigger(RecalcTrigger,TriggerON)),NA())</f>
        <v>1.0164080648493723E-2</v>
      </c>
      <c r="H656" s="49">
        <f>_xll.qlCalendarAdvance(IborCalendar,$H655,B656,"f",FALSE)</f>
        <v>44271</v>
      </c>
      <c r="I656" s="49">
        <f>_xll.qlInterestRateIndexValueDate(Index1M,$H656)</f>
        <v>44273</v>
      </c>
      <c r="J656" s="52">
        <f>IFERROR(_xll.qlIndexFixing(Index1M,$H656,TRUE,_xll.ohTrigger(RecalcTrigger,Trigger1M)),NA())</f>
        <v>1.3031123915949738E-2</v>
      </c>
      <c r="K656" s="52">
        <f>IFERROR(_xll.qlIndexFixing(ONIndex1M,I656,TRUE,_xll.ohTrigger(RecalcTrigger,Trigger1M)),NA())</f>
        <v>1.2941455745520969E-2</v>
      </c>
      <c r="L656" s="52">
        <f>IFERROR(_xll.qlIndexFixing(Index3M,H656,TRUE,_xll.ohTrigger(RecalcTrigger,Trigger3M)),NA())</f>
        <v>1.4336057322031481E-2</v>
      </c>
      <c r="M656" s="52">
        <f>IFERROR(_xll.qlIndexFixing(ONIndex3M,I656,TRUE,_xll.ohTrigger(RecalcTrigger,Trigger3M)),NA())</f>
        <v>1.4102737516745734E-2</v>
      </c>
      <c r="N656" s="52">
        <f>IFERROR(_xll.qlIndexFixing(Index6M,$H656,TRUE,_xll.ohTrigger(RecalcTrigger,Trigger6M)),NA())</f>
        <v>1.5968673097276877E-2</v>
      </c>
      <c r="O656" s="52">
        <f>IFERROR(_xll.qlIndexFixing(ONIndex6M,I656,TRUE,_xll.ohTrigger(RecalcTrigger,Trigger6M)),NA())</f>
        <v>1.5465231648503774E-2</v>
      </c>
      <c r="P656" s="52">
        <f>IFERROR(_xll.qlIndexFixing(Index1Y,$H656,TRUE,_xll.ohTrigger(RecalcTrigger,Trigger1Y)),NA())</f>
        <v>1.9071933931914493E-2</v>
      </c>
      <c r="Q656" s="52">
        <f>IFERROR(_xll.qlIndexFixing(ONIndex1Y,I656,TRUE,_xll.ohTrigger(RecalcTrigger,Trigger1Y)),NA())</f>
        <v>1.8196016726008679E-2</v>
      </c>
    </row>
    <row r="657" spans="2:17" x14ac:dyDescent="0.2">
      <c r="B657" s="46" t="s">
        <v>51</v>
      </c>
      <c r="D657" s="49">
        <f>_xll.qlCalendarAdvance(LocalCalendar,$D656,B657,"f",FALSE)</f>
        <v>44278</v>
      </c>
      <c r="E657" s="49">
        <f>_xll.qlInterestRateIndexValueDate(IndexON,D657)</f>
        <v>44278</v>
      </c>
      <c r="F657" s="52">
        <f>IFERROR(_xll.qlIndexFixing(IndexON,D657,TRUE,_xll.ohTrigger(RecalcTrigger,TriggerON)),NA())</f>
        <v>1.0192579582266603E-2</v>
      </c>
      <c r="H657" s="49">
        <f>_xll.qlCalendarAdvance(IborCalendar,$H656,B657,"f",FALSE)</f>
        <v>44278</v>
      </c>
      <c r="I657" s="49">
        <f>_xll.qlInterestRateIndexValueDate(Index1M,$H657)</f>
        <v>44280</v>
      </c>
      <c r="J657" s="52">
        <f>IFERROR(_xll.qlIndexFixing(Index1M,$H657,TRUE,_xll.ohTrigger(RecalcTrigger,Trigger1M)),NA())</f>
        <v>1.3068750737545709E-2</v>
      </c>
      <c r="K657" s="52">
        <f>IFERROR(_xll.qlIndexFixing(ONIndex1M,I657,TRUE,_xll.ohTrigger(RecalcTrigger,Trigger1M)),NA())</f>
        <v>1.2978331636581686E-2</v>
      </c>
      <c r="L657" s="52">
        <f>IFERROR(_xll.qlIndexFixing(Index3M,H657,TRUE,_xll.ohTrigger(RecalcTrigger,Trigger3M)),NA())</f>
        <v>1.436884440818537E-2</v>
      </c>
      <c r="M657" s="52">
        <f>IFERROR(_xll.qlIndexFixing(ONIndex3M,I657,TRUE,_xll.ohTrigger(RecalcTrigger,Trigger3M)),NA())</f>
        <v>1.4133537386999961E-2</v>
      </c>
      <c r="N657" s="52">
        <f>IFERROR(_xll.qlIndexFixing(Index6M,$H657,TRUE,_xll.ohTrigger(RecalcTrigger,Trigger6M)),NA())</f>
        <v>1.6002883520254783E-2</v>
      </c>
      <c r="O657" s="52">
        <f>IFERROR(_xll.qlIndexFixing(ONIndex6M,I657,TRUE,_xll.ohTrigger(RecalcTrigger,Trigger6M)),NA())</f>
        <v>1.5496038205249363E-2</v>
      </c>
      <c r="P657" s="52">
        <f>IFERROR(_xll.qlIndexFixing(Index1Y,$H657,TRUE,_xll.ohTrigger(RecalcTrigger,Trigger1Y)),NA())</f>
        <v>1.9099012196422734E-2</v>
      </c>
      <c r="Q657" s="52">
        <f>IFERROR(_xll.qlIndexFixing(ONIndex1Y,I657,TRUE,_xll.ohTrigger(RecalcTrigger,Trigger1Y)),NA())</f>
        <v>1.8214771301661159E-2</v>
      </c>
    </row>
    <row r="658" spans="2:17" x14ac:dyDescent="0.2">
      <c r="B658" s="46" t="s">
        <v>51</v>
      </c>
      <c r="D658" s="49">
        <f>_xll.qlCalendarAdvance(LocalCalendar,$D657,B658,"f",FALSE)</f>
        <v>44285</v>
      </c>
      <c r="E658" s="49">
        <f>_xll.qlInterestRateIndexValueDate(IndexON,D658)</f>
        <v>44285</v>
      </c>
      <c r="F658" s="52">
        <f>IFERROR(_xll.qlIndexFixing(IndexON,D658,TRUE,_xll.ohTrigger(RecalcTrigger,TriggerON)),NA())</f>
        <v>1.0221306944995234E-2</v>
      </c>
      <c r="H658" s="49">
        <f>_xll.qlCalendarAdvance(IborCalendar,$H657,B658,"f",FALSE)</f>
        <v>44285</v>
      </c>
      <c r="I658" s="49">
        <f>_xll.qlInterestRateIndexValueDate(Index1M,$H658)</f>
        <v>44287</v>
      </c>
      <c r="J658" s="52">
        <f>IFERROR(_xll.qlIndexFixing(Index1M,$H658,TRUE,_xll.ohTrigger(RecalcTrigger,Trigger1M)),NA())</f>
        <v>1.3109677200824748E-2</v>
      </c>
      <c r="K658" s="52">
        <f>IFERROR(_xll.qlIndexFixing(ONIndex1M,I658,TRUE,_xll.ohTrigger(RecalcTrigger,Trigger1M)),NA())</f>
        <v>1.3027163028999311E-2</v>
      </c>
      <c r="L658" s="52">
        <f>IFERROR(_xll.qlIndexFixing(Index3M,H658,TRUE,_xll.ohTrigger(RecalcTrigger,Trigger3M)),NA())</f>
        <v>1.439921563845145E-2</v>
      </c>
      <c r="M658" s="52">
        <f>IFERROR(_xll.qlIndexFixing(ONIndex3M,I658,TRUE,_xll.ohTrigger(RecalcTrigger,Trigger3M)),NA())</f>
        <v>1.4174681623225993E-2</v>
      </c>
      <c r="N658" s="52">
        <f>IFERROR(_xll.qlIndexFixing(Index6M,$H658,TRUE,_xll.ohTrigger(RecalcTrigger,Trigger6M)),NA())</f>
        <v>1.6028660398625282E-2</v>
      </c>
      <c r="O658" s="52">
        <f>IFERROR(_xll.qlIndexFixing(ONIndex6M,I658,TRUE,_xll.ohTrigger(RecalcTrigger,Trigger6M)),NA())</f>
        <v>1.5537440314334461E-2</v>
      </c>
      <c r="P658" s="52">
        <f>IFERROR(_xll.qlIndexFixing(Index1Y,$H658,TRUE,_xll.ohTrigger(RecalcTrigger,Trigger1Y)),NA())</f>
        <v>1.912613238348955E-2</v>
      </c>
      <c r="Q658" s="52">
        <f>IFERROR(_xll.qlIndexFixing(ONIndex1Y,I658,TRUE,_xll.ohTrigger(RecalcTrigger,Trigger1Y)),NA())</f>
        <v>1.8241921565953945E-2</v>
      </c>
    </row>
    <row r="659" spans="2:17" x14ac:dyDescent="0.2">
      <c r="B659" s="46" t="s">
        <v>51</v>
      </c>
      <c r="D659" s="49">
        <f>_xll.qlCalendarAdvance(LocalCalendar,$D658,B659,"f",FALSE)</f>
        <v>44292</v>
      </c>
      <c r="E659" s="49">
        <f>_xll.qlInterestRateIndexValueDate(IndexON,D659)</f>
        <v>44292</v>
      </c>
      <c r="F659" s="52">
        <f>IFERROR(_xll.qlIndexFixing(IndexON,D659,TRUE,_xll.ohTrigger(RecalcTrigger,TriggerON)),NA())</f>
        <v>1.025026273659968E-2</v>
      </c>
      <c r="H659" s="49">
        <f>_xll.qlCalendarAdvance(IborCalendar,$H658,B659,"f",FALSE)</f>
        <v>44292</v>
      </c>
      <c r="I659" s="49">
        <f>_xll.qlInterestRateIndexValueDate(Index1M,$H659)</f>
        <v>44294</v>
      </c>
      <c r="J659" s="52">
        <f>IFERROR(_xll.qlIndexFixing(Index1M,$H659,TRUE,_xll.ohTrigger(RecalcTrigger,Trigger1M)),NA())</f>
        <v>1.3144966001885361E-2</v>
      </c>
      <c r="K659" s="52">
        <f>IFERROR(_xll.qlIndexFixing(ONIndex1M,I659,TRUE,_xll.ohTrigger(RecalcTrigger,Trigger1M)),NA())</f>
        <v>1.3053043587207824E-2</v>
      </c>
      <c r="L659" s="52">
        <f>IFERROR(_xll.qlIndexFixing(Index3M,H659,TRUE,_xll.ohTrigger(RecalcTrigger,Trigger3M)),NA())</f>
        <v>1.4432558387697006E-2</v>
      </c>
      <c r="M659" s="52">
        <f>IFERROR(_xll.qlIndexFixing(ONIndex3M,I659,TRUE,_xll.ohTrigger(RecalcTrigger,Trigger3M)),NA())</f>
        <v>1.4195999602479858E-2</v>
      </c>
      <c r="N659" s="52">
        <f>IFERROR(_xll.qlIndexFixing(Index6M,$H659,TRUE,_xll.ohTrigger(RecalcTrigger,Trigger6M)),NA())</f>
        <v>1.6063056637397037E-2</v>
      </c>
      <c r="O659" s="52">
        <f>IFERROR(_xll.qlIndexFixing(ONIndex6M,I659,TRUE,_xll.ohTrigger(RecalcTrigger,Trigger6M)),NA())</f>
        <v>1.5558562869095738E-2</v>
      </c>
      <c r="P659" s="52">
        <f>IFERROR(_xll.qlIndexFixing(Index1Y,$H659,TRUE,_xll.ohTrigger(RecalcTrigger,Trigger1Y)),NA())</f>
        <v>1.9153272522509E-2</v>
      </c>
      <c r="Q659" s="52">
        <f>IFERROR(_xll.qlIndexFixing(ONIndex1Y,I659,TRUE,_xll.ohTrigger(RecalcTrigger,Trigger1Y)),NA())</f>
        <v>1.825467435804029E-2</v>
      </c>
    </row>
    <row r="660" spans="2:17" x14ac:dyDescent="0.2">
      <c r="B660" s="46" t="s">
        <v>51</v>
      </c>
      <c r="D660" s="49">
        <f>_xll.qlCalendarAdvance(LocalCalendar,$D659,B660,"f",FALSE)</f>
        <v>44299</v>
      </c>
      <c r="E660" s="49">
        <f>_xll.qlInterestRateIndexValueDate(IndexON,D660)</f>
        <v>44299</v>
      </c>
      <c r="F660" s="52">
        <f>IFERROR(_xll.qlIndexFixing(IndexON,D660,TRUE,_xll.ohTrigger(RecalcTrigger,TriggerON)),NA())</f>
        <v>1.0279446957319749E-2</v>
      </c>
      <c r="H660" s="49">
        <f>_xll.qlCalendarAdvance(IborCalendar,$H659,B660,"f",FALSE)</f>
        <v>44299</v>
      </c>
      <c r="I660" s="49">
        <f>_xll.qlInterestRateIndexValueDate(Index1M,$H660)</f>
        <v>44301</v>
      </c>
      <c r="J660" s="52">
        <f>IFERROR(_xll.qlIndexFixing(Index1M,$H660,TRUE,_xll.ohTrigger(RecalcTrigger,Trigger1M)),NA())</f>
        <v>1.3183554451136337E-2</v>
      </c>
      <c r="K660" s="52">
        <f>IFERROR(_xll.qlIndexFixing(ONIndex1M,I660,TRUE,_xll.ohTrigger(RecalcTrigger,Trigger1M)),NA())</f>
        <v>1.3090879646853182E-2</v>
      </c>
      <c r="L660" s="52">
        <f>IFERROR(_xll.qlIndexFixing(Index3M,H660,TRUE,_xll.ohTrigger(RecalcTrigger,Trigger3M)),NA())</f>
        <v>1.4466189945885919E-2</v>
      </c>
      <c r="M660" s="52">
        <f>IFERROR(_xll.qlIndexFixing(ONIndex3M,I660,TRUE,_xll.ohTrigger(RecalcTrigger,Trigger3M)),NA())</f>
        <v>1.42276619478654E-2</v>
      </c>
      <c r="N660" s="52">
        <f>IFERROR(_xll.qlIndexFixing(Index6M,$H660,TRUE,_xll.ohTrigger(RecalcTrigger,Trigger6M)),NA())</f>
        <v>1.6097513059587256E-2</v>
      </c>
      <c r="O660" s="52">
        <f>IFERROR(_xll.qlIndexFixing(ONIndex6M,I660,TRUE,_xll.ohTrigger(RecalcTrigger,Trigger6M)),NA())</f>
        <v>1.5590280976436333E-2</v>
      </c>
      <c r="P660" s="52">
        <f>IFERROR(_xll.qlIndexFixing(Index1Y,$H660,TRUE,_xll.ohTrigger(RecalcTrigger,Trigger1Y)),NA())</f>
        <v>1.9189857426816215E-2</v>
      </c>
      <c r="Q660" s="52">
        <f>IFERROR(_xll.qlIndexFixing(ONIndex1Y,I660,TRUE,_xll.ohTrigger(RecalcTrigger,Trigger1Y)),NA())</f>
        <v>1.8275822838926814E-2</v>
      </c>
    </row>
    <row r="661" spans="2:17" x14ac:dyDescent="0.2">
      <c r="B661" s="46" t="s">
        <v>51</v>
      </c>
      <c r="D661" s="49">
        <f>_xll.qlCalendarAdvance(LocalCalendar,$D660,B661,"f",FALSE)</f>
        <v>44306</v>
      </c>
      <c r="E661" s="49">
        <f>_xll.qlInterestRateIndexValueDate(IndexON,D661)</f>
        <v>44306</v>
      </c>
      <c r="F661" s="52">
        <f>IFERROR(_xll.qlIndexFixing(IndexON,D661,TRUE,_xll.ohTrigger(RecalcTrigger,TriggerON)),NA())</f>
        <v>1.0308859607155441E-2</v>
      </c>
      <c r="H661" s="49">
        <f>_xll.qlCalendarAdvance(IborCalendar,$H660,B661,"f",FALSE)</f>
        <v>44306</v>
      </c>
      <c r="I661" s="49">
        <f>_xll.qlInterestRateIndexValueDate(Index1M,$H661)</f>
        <v>44308</v>
      </c>
      <c r="J661" s="52">
        <f>IFERROR(_xll.qlIndexFixing(Index1M,$H661,TRUE,_xll.ohTrigger(RecalcTrigger,Trigger1M)),NA())</f>
        <v>1.3222463449487076E-2</v>
      </c>
      <c r="K661" s="52">
        <f>IFERROR(_xll.qlIndexFixing(ONIndex1M,I661,TRUE,_xll.ohTrigger(RecalcTrigger,Trigger1M)),NA())</f>
        <v>1.3129035762879937E-2</v>
      </c>
      <c r="L661" s="52">
        <f>IFERROR(_xll.qlIndexFixing(Index3M,H661,TRUE,_xll.ohTrigger(RecalcTrigger,Trigger3M)),NA())</f>
        <v>1.4500110320352099E-2</v>
      </c>
      <c r="M661" s="52">
        <f>IFERROR(_xll.qlIndexFixing(ONIndex3M,I661,TRUE,_xll.ohTrigger(RecalcTrigger,Trigger3M)),NA())</f>
        <v>1.4259611785201187E-2</v>
      </c>
      <c r="N661" s="52">
        <f>IFERROR(_xll.qlIndexFixing(Index6M,$H661,TRUE,_xll.ohTrigger(RecalcTrigger,Trigger6M)),NA())</f>
        <v>1.6132007525152266E-2</v>
      </c>
      <c r="O661" s="52">
        <f>IFERROR(_xll.qlIndexFixing(ONIndex6M,I661,TRUE,_xll.ohTrigger(RecalcTrigger,Trigger6M)),NA())</f>
        <v>1.5622302934081844E-2</v>
      </c>
      <c r="P661" s="52">
        <f>IFERROR(_xll.qlIndexFixing(Index1Y,$H661,TRUE,_xll.ohTrigger(RecalcTrigger,Trigger1Y)),NA())</f>
        <v>1.9207524762130512E-2</v>
      </c>
      <c r="Q661" s="52">
        <f>IFERROR(_xll.qlIndexFixing(ONIndex1Y,I661,TRUE,_xll.ohTrigger(RecalcTrigger,Trigger1Y)),NA())</f>
        <v>1.829776928854443E-2</v>
      </c>
    </row>
    <row r="662" spans="2:17" x14ac:dyDescent="0.2">
      <c r="B662" s="46" t="s">
        <v>51</v>
      </c>
      <c r="D662" s="49">
        <f>_xll.qlCalendarAdvance(LocalCalendar,$D661,B662,"f",FALSE)</f>
        <v>44313</v>
      </c>
      <c r="E662" s="49">
        <f>_xll.qlInterestRateIndexValueDate(IndexON,D662)</f>
        <v>44313</v>
      </c>
      <c r="F662" s="52">
        <f>IFERROR(_xll.qlIndexFixing(IndexON,D662,TRUE,_xll.ohTrigger(RecalcTrigger,TriggerON)),NA())</f>
        <v>1.0338500686106755E-2</v>
      </c>
      <c r="H662" s="49">
        <f>_xll.qlCalendarAdvance(IborCalendar,$H661,B662,"f",FALSE)</f>
        <v>44313</v>
      </c>
      <c r="I662" s="49">
        <f>_xll.qlInterestRateIndexValueDate(Index1M,$H662)</f>
        <v>44315</v>
      </c>
      <c r="J662" s="52">
        <f>IFERROR(_xll.qlIndexFixing(Index1M,$H662,TRUE,_xll.ohTrigger(RecalcTrigger,Trigger1M)),NA())</f>
        <v>1.3252478270841623E-2</v>
      </c>
      <c r="K662" s="52">
        <f>IFERROR(_xll.qlIndexFixing(ONIndex1M,I662,TRUE,_xll.ohTrigger(RecalcTrigger,Trigger1M)),NA())</f>
        <v>1.3167511935447962E-2</v>
      </c>
      <c r="L662" s="52">
        <f>IFERROR(_xll.qlIndexFixing(Index3M,H662,TRUE,_xll.ohTrigger(RecalcTrigger,Trigger3M)),NA())</f>
        <v>1.4534312053359139E-2</v>
      </c>
      <c r="M662" s="52">
        <f>IFERROR(_xll.qlIndexFixing(ONIndex3M,I662,TRUE,_xll.ohTrigger(RecalcTrigger,Trigger3M)),NA())</f>
        <v>1.4291849114487221E-2</v>
      </c>
      <c r="N662" s="52">
        <f>IFERROR(_xll.qlIndexFixing(Index6M,$H662,TRUE,_xll.ohTrigger(RecalcTrigger,Trigger6M)),NA())</f>
        <v>1.6166517892512999E-2</v>
      </c>
      <c r="O662" s="52">
        <f>IFERROR(_xll.qlIndexFixing(ONIndex6M,I662,TRUE,_xll.ohTrigger(RecalcTrigger,Trigger6M)),NA())</f>
        <v>1.5654628742272081E-2</v>
      </c>
      <c r="P662" s="52">
        <f>IFERROR(_xll.qlIndexFixing(Index1Y,$H662,TRUE,_xll.ohTrigger(RecalcTrigger,Trigger1Y)),NA())</f>
        <v>1.9234592909667381E-2</v>
      </c>
      <c r="Q662" s="52">
        <f>IFERROR(_xll.qlIndexFixing(ONIndex1Y,I662,TRUE,_xll.ohTrigger(RecalcTrigger,Trigger1Y)),NA())</f>
        <v>1.8320513706973074E-2</v>
      </c>
    </row>
    <row r="663" spans="2:17" x14ac:dyDescent="0.2">
      <c r="B663" s="46" t="s">
        <v>51</v>
      </c>
      <c r="D663" s="49">
        <f>_xll.qlCalendarAdvance(LocalCalendar,$D662,B663,"f",FALSE)</f>
        <v>44320</v>
      </c>
      <c r="E663" s="49">
        <f>_xll.qlInterestRateIndexValueDate(IndexON,D663)</f>
        <v>44320</v>
      </c>
      <c r="F663" s="52">
        <f>IFERROR(_xll.qlIndexFixing(IndexON,D663,TRUE,_xll.ohTrigger(RecalcTrigger,TriggerON)),NA())</f>
        <v>1.0368370194253629E-2</v>
      </c>
      <c r="H663" s="49">
        <f>_xll.qlCalendarAdvance(IborCalendar,$H662,B663,"f",FALSE)</f>
        <v>44320</v>
      </c>
      <c r="I663" s="49">
        <f>_xll.qlInterestRateIndexValueDate(Index1M,$H663)</f>
        <v>44322</v>
      </c>
      <c r="J663" s="52">
        <f>IFERROR(_xll.qlIndexFixing(Index1M,$H663,TRUE,_xll.ohTrigger(RecalcTrigger,Trigger1M)),NA())</f>
        <v>1.3301243106807192E-2</v>
      </c>
      <c r="K663" s="52">
        <f>IFERROR(_xll.qlIndexFixing(ONIndex1M,I663,TRUE,_xll.ohTrigger(RecalcTrigger,Trigger1M)),NA())</f>
        <v>1.3206308164637193E-2</v>
      </c>
      <c r="L663" s="52">
        <f>IFERROR(_xll.qlIndexFixing(Index3M,H663,TRUE,_xll.ohTrigger(RecalcTrigger,Trigger3M)),NA())</f>
        <v>1.4571559522300218E-2</v>
      </c>
      <c r="M663" s="52">
        <f>IFERROR(_xll.qlIndexFixing(ONIndex3M,I663,TRUE,_xll.ohTrigger(RecalcTrigger,Trigger3M)),NA())</f>
        <v>1.4324373935803436E-2</v>
      </c>
      <c r="N663" s="52">
        <f>IFERROR(_xll.qlIndexFixing(Index6M,$H663,TRUE,_xll.ohTrigger(RecalcTrigger,Trigger6M)),NA())</f>
        <v>1.6209450222502149E-2</v>
      </c>
      <c r="O663" s="52">
        <f>IFERROR(_xll.qlIndexFixing(ONIndex6M,I663,TRUE,_xll.ohTrigger(RecalcTrigger,Trigger6M)),NA())</f>
        <v>1.5687258400927107E-2</v>
      </c>
      <c r="P663" s="52">
        <f>IFERROR(_xll.qlIndexFixing(Index1Y,$H663,TRUE,_xll.ohTrigger(RecalcTrigger,Trigger1Y)),NA())</f>
        <v>1.9261593103037464E-2</v>
      </c>
      <c r="Q663" s="52">
        <f>IFERROR(_xll.qlIndexFixing(ONIndex1Y,I663,TRUE,_xll.ohTrigger(RecalcTrigger,Trigger1Y)),NA())</f>
        <v>1.8344056094292682E-2</v>
      </c>
    </row>
    <row r="664" spans="2:17" x14ac:dyDescent="0.2">
      <c r="B664" s="46" t="s">
        <v>51</v>
      </c>
      <c r="D664" s="49">
        <f>_xll.qlCalendarAdvance(LocalCalendar,$D663,B664,"f",FALSE)</f>
        <v>44327</v>
      </c>
      <c r="E664" s="49">
        <f>_xll.qlInterestRateIndexValueDate(IndexON,D664)</f>
        <v>44327</v>
      </c>
      <c r="F664" s="52">
        <f>IFERROR(_xll.qlIndexFixing(IndexON,D664,TRUE,_xll.ohTrigger(RecalcTrigger,TriggerON)),NA())</f>
        <v>1.0398468131675997E-2</v>
      </c>
      <c r="H664" s="49">
        <f>_xll.qlCalendarAdvance(IborCalendar,$H663,B664,"f",FALSE)</f>
        <v>44327</v>
      </c>
      <c r="I664" s="49">
        <f>_xll.qlInterestRateIndexValueDate(Index1M,$H664)</f>
        <v>44329</v>
      </c>
      <c r="J664" s="52">
        <f>IFERROR(_xll.qlIndexFixing(Index1M,$H664,TRUE,_xll.ohTrigger(RecalcTrigger,Trigger1M)),NA())</f>
        <v>1.3341113772498692E-2</v>
      </c>
      <c r="K664" s="52">
        <f>IFERROR(_xll.qlIndexFixing(ONIndex1M,I664,TRUE,_xll.ohTrigger(RecalcTrigger,Trigger1M)),NA())</f>
        <v>1.3245424450447629E-2</v>
      </c>
      <c r="L664" s="52">
        <f>IFERROR(_xll.qlIndexFixing(Index3M,H664,TRUE,_xll.ohTrigger(RecalcTrigger,Trigger3M)),NA())</f>
        <v>1.4606211849667764E-2</v>
      </c>
      <c r="M664" s="52">
        <f>IFERROR(_xll.qlIndexFixing(ONIndex3M,I664,TRUE,_xll.ohTrigger(RecalcTrigger,Trigger3M)),NA())</f>
        <v>1.4357186249309706E-2</v>
      </c>
      <c r="N664" s="52">
        <f>IFERROR(_xll.qlIndexFixing(Index6M,$H664,TRUE,_xll.ohTrigger(RecalcTrigger,Trigger6M)),NA())</f>
        <v>1.6243892022530477E-2</v>
      </c>
      <c r="O664" s="52">
        <f>IFERROR(_xll.qlIndexFixing(ONIndex6M,I664,TRUE,_xll.ohTrigger(RecalcTrigger,Trigger6M)),NA())</f>
        <v>1.5720191910206793E-2</v>
      </c>
      <c r="P664" s="52">
        <f>IFERROR(_xll.qlIndexFixing(Index1Y,$H664,TRUE,_xll.ohTrigger(RecalcTrigger,Trigger1Y)),NA())</f>
        <v>1.9288503359813049E-2</v>
      </c>
      <c r="Q664" s="52">
        <f>IFERROR(_xll.qlIndexFixing(ONIndex1Y,I664,TRUE,_xll.ohTrigger(RecalcTrigger,Trigger1Y)),NA())</f>
        <v>1.8368396450822999E-2</v>
      </c>
    </row>
    <row r="665" spans="2:17" x14ac:dyDescent="0.2">
      <c r="B665" s="46" t="s">
        <v>51</v>
      </c>
      <c r="D665" s="49">
        <f>_xll.qlCalendarAdvance(LocalCalendar,$D664,B665,"f",FALSE)</f>
        <v>44334</v>
      </c>
      <c r="E665" s="49">
        <f>_xll.qlInterestRateIndexValueDate(IndexON,D665)</f>
        <v>44334</v>
      </c>
      <c r="F665" s="52">
        <f>IFERROR(_xll.qlIndexFixing(IndexON,D665,TRUE,_xll.ohTrigger(RecalcTrigger,TriggerON)),NA())</f>
        <v>1.0428794498453797E-2</v>
      </c>
      <c r="H665" s="49">
        <f>_xll.qlCalendarAdvance(IborCalendar,$H664,B665,"f",FALSE)</f>
        <v>44334</v>
      </c>
      <c r="I665" s="49">
        <f>_xll.qlInterestRateIndexValueDate(Index1M,$H665)</f>
        <v>44336</v>
      </c>
      <c r="J665" s="52">
        <f>IFERROR(_xll.qlIndexFixing(Index1M,$H665,TRUE,_xll.ohTrigger(RecalcTrigger,Trigger1M)),NA())</f>
        <v>1.3381305000741694E-2</v>
      </c>
      <c r="K665" s="52">
        <f>IFERROR(_xll.qlIndexFixing(ONIndex1M,I665,TRUE,_xll.ohTrigger(RecalcTrigger,Trigger1M)),NA())</f>
        <v>1.328486079311908E-2</v>
      </c>
      <c r="L665" s="52">
        <f>IFERROR(_xll.qlIndexFixing(Index3M,H665,TRUE,_xll.ohTrigger(RecalcTrigger,Trigger3M)),NA())</f>
        <v>1.4641013785744211E-2</v>
      </c>
      <c r="M665" s="52">
        <f>IFERROR(_xll.qlIndexFixing(ONIndex3M,I665,TRUE,_xll.ohTrigger(RecalcTrigger,Trigger3M)),NA())</f>
        <v>1.439028605500603E-2</v>
      </c>
      <c r="N665" s="52">
        <f>IFERROR(_xll.qlIndexFixing(Index6M,$H665,TRUE,_xll.ohTrigger(RecalcTrigger,Trigger6M)),NA())</f>
        <v>1.6278279719598415E-2</v>
      </c>
      <c r="O665" s="52">
        <f>IFERROR(_xll.qlIndexFixing(ONIndex6M,I665,TRUE,_xll.ohTrigger(RecalcTrigger,Trigger6M)),NA())</f>
        <v>1.5753429270191077E-2</v>
      </c>
      <c r="P665" s="52">
        <f>IFERROR(_xll.qlIndexFixing(Index1Y,$H665,TRUE,_xll.ohTrigger(RecalcTrigger,Trigger1Y)),NA())</f>
        <v>1.9315301695234693E-2</v>
      </c>
      <c r="Q665" s="52">
        <f>IFERROR(_xll.qlIndexFixing(ONIndex1Y,I665,TRUE,_xll.ohTrigger(RecalcTrigger,Trigger1Y)),NA())</f>
        <v>1.8393534776643961E-2</v>
      </c>
    </row>
    <row r="666" spans="2:17" x14ac:dyDescent="0.2">
      <c r="B666" s="46" t="s">
        <v>51</v>
      </c>
      <c r="D666" s="49">
        <f>_xll.qlCalendarAdvance(LocalCalendar,$D665,B666,"f",FALSE)</f>
        <v>44341</v>
      </c>
      <c r="E666" s="49">
        <f>_xll.qlInterestRateIndexValueDate(IndexON,D666)</f>
        <v>44341</v>
      </c>
      <c r="F666" s="52">
        <f>IFERROR(_xll.qlIndexFixing(IndexON,D666,TRUE,_xll.ohTrigger(RecalcTrigger,TriggerON)),NA())</f>
        <v>1.0459349294587028E-2</v>
      </c>
      <c r="H666" s="49">
        <f>_xll.qlCalendarAdvance(IborCalendar,$H665,B666,"f",FALSE)</f>
        <v>44341</v>
      </c>
      <c r="I666" s="49">
        <f>_xll.qlInterestRateIndexValueDate(Index1M,$H666)</f>
        <v>44343</v>
      </c>
      <c r="J666" s="52">
        <f>IFERROR(_xll.qlIndexFixing(Index1M,$H666,TRUE,_xll.ohTrigger(RecalcTrigger,Trigger1M)),NA())</f>
        <v>1.3421816794965957E-2</v>
      </c>
      <c r="K666" s="52">
        <f>IFERROR(_xll.qlIndexFixing(ONIndex1M,I666,TRUE,_xll.ohTrigger(RecalcTrigger,Trigger1M)),NA())</f>
        <v>1.332461719273148E-2</v>
      </c>
      <c r="L666" s="52">
        <f>IFERROR(_xll.qlIndexFixing(Index3M,H666,TRUE,_xll.ohTrigger(RecalcTrigger,Trigger3M)),NA())</f>
        <v>1.467592102717292E-2</v>
      </c>
      <c r="M666" s="52">
        <f>IFERROR(_xll.qlIndexFixing(ONIndex3M,I666,TRUE,_xll.ohTrigger(RecalcTrigger,Trigger3M)),NA())</f>
        <v>1.4423673352892408E-2</v>
      </c>
      <c r="N666" s="52">
        <f>IFERROR(_xll.qlIndexFixing(Index6M,$H666,TRUE,_xll.ohTrigger(RecalcTrigger,Trigger6M)),NA())</f>
        <v>1.6312591519891895E-2</v>
      </c>
      <c r="O666" s="52">
        <f>IFERROR(_xll.qlIndexFixing(ONIndex6M,I666,TRUE,_xll.ohTrigger(RecalcTrigger,Trigger6M)),NA())</f>
        <v>1.5786970480959894E-2</v>
      </c>
      <c r="P666" s="52">
        <f>IFERROR(_xll.qlIndexFixing(Index1Y,$H666,TRUE,_xll.ohTrigger(RecalcTrigger,Trigger1Y)),NA())</f>
        <v>1.9341966122233795E-2</v>
      </c>
      <c r="Q666" s="52">
        <f>IFERROR(_xll.qlIndexFixing(ONIndex1Y,I666,TRUE,_xll.ohTrigger(RecalcTrigger,Trigger1Y)),NA())</f>
        <v>1.8419471071915439E-2</v>
      </c>
    </row>
    <row r="667" spans="2:17" x14ac:dyDescent="0.2">
      <c r="B667" s="46" t="s">
        <v>51</v>
      </c>
      <c r="D667" s="49">
        <f>_xll.qlCalendarAdvance(LocalCalendar,$D666,B667,"f",FALSE)</f>
        <v>44348</v>
      </c>
      <c r="E667" s="49">
        <f>_xll.qlInterestRateIndexValueDate(IndexON,D667)</f>
        <v>44348</v>
      </c>
      <c r="F667" s="52">
        <f>IFERROR(_xll.qlIndexFixing(IndexON,D667,TRUE,_xll.ohTrigger(RecalcTrigger,TriggerON)),NA())</f>
        <v>1.0490132520235562E-2</v>
      </c>
      <c r="H667" s="49">
        <f>_xll.qlCalendarAdvance(IborCalendar,$H666,B667,"f",FALSE)</f>
        <v>44348</v>
      </c>
      <c r="I667" s="49">
        <f>_xll.qlInterestRateIndexValueDate(Index1M,$H667)</f>
        <v>44350</v>
      </c>
      <c r="J667" s="52">
        <f>IFERROR(_xll.qlIndexFixing(Index1M,$H667,TRUE,_xll.ohTrigger(RecalcTrigger,Trigger1M)),NA())</f>
        <v>1.3465847472517598E-2</v>
      </c>
      <c r="K667" s="52">
        <f>IFERROR(_xll.qlIndexFixing(ONIndex1M,I667,TRUE,_xll.ohTrigger(RecalcTrigger,Trigger1M)),NA())</f>
        <v>1.3364693649284831E-2</v>
      </c>
      <c r="L667" s="52">
        <f>IFERROR(_xll.qlIndexFixing(Index3M,H667,TRUE,_xll.ohTrigger(RecalcTrigger,Trigger3M)),NA())</f>
        <v>1.471088926903503E-2</v>
      </c>
      <c r="M667" s="52">
        <f>IFERROR(_xll.qlIndexFixing(ONIndex3M,I667,TRUE,_xll.ohTrigger(RecalcTrigger,Trigger3M)),NA())</f>
        <v>1.4457348143288584E-2</v>
      </c>
      <c r="N667" s="52">
        <f>IFERROR(_xll.qlIndexFixing(Index6M,$H667,TRUE,_xll.ohTrigger(RecalcTrigger,Trigger6M)),NA())</f>
        <v>1.6338533193162159E-2</v>
      </c>
      <c r="O667" s="52">
        <f>IFERROR(_xll.qlIndexFixing(ONIndex6M,I667,TRUE,_xll.ohTrigger(RecalcTrigger,Trigger6M)),NA())</f>
        <v>1.5820815542513245E-2</v>
      </c>
      <c r="P667" s="52">
        <f>IFERROR(_xll.qlIndexFixing(Index1Y,$H667,TRUE,_xll.ohTrigger(RecalcTrigger,Trigger1Y)),NA())</f>
        <v>1.936847465145777E-2</v>
      </c>
      <c r="Q667" s="52">
        <f>IFERROR(_xll.qlIndexFixing(ONIndex1Y,I667,TRUE,_xll.ohTrigger(RecalcTrigger,Trigger1Y)),NA())</f>
        <v>1.8446205336797306E-2</v>
      </c>
    </row>
    <row r="668" spans="2:17" x14ac:dyDescent="0.2">
      <c r="B668" s="46" t="s">
        <v>51</v>
      </c>
      <c r="D668" s="49">
        <f>_xll.qlCalendarAdvance(LocalCalendar,$D667,B668,"f",FALSE)</f>
        <v>44355</v>
      </c>
      <c r="E668" s="49">
        <f>_xll.qlInterestRateIndexValueDate(IndexON,D668)</f>
        <v>44355</v>
      </c>
      <c r="F668" s="52">
        <f>IFERROR(_xll.qlIndexFixing(IndexON,D668,TRUE,_xll.ohTrigger(RecalcTrigger,TriggerON)),NA())</f>
        <v>1.0521144175319463E-2</v>
      </c>
      <c r="H668" s="49">
        <f>_xll.qlCalendarAdvance(IborCalendar,$H667,B668,"f",FALSE)</f>
        <v>44355</v>
      </c>
      <c r="I668" s="49">
        <f>_xll.qlInterestRateIndexValueDate(Index1M,$H668)</f>
        <v>44357</v>
      </c>
      <c r="J668" s="52">
        <f>IFERROR(_xll.qlIndexFixing(Index1M,$H668,TRUE,_xll.ohTrigger(RecalcTrigger,Trigger1M)),NA())</f>
        <v>1.3503802095217177E-2</v>
      </c>
      <c r="K668" s="52">
        <f>IFERROR(_xll.qlIndexFixing(ONIndex1M,I668,TRUE,_xll.ohTrigger(RecalcTrigger,Trigger1M)),NA())</f>
        <v>1.340509016301894E-2</v>
      </c>
      <c r="L668" s="52">
        <f>IFERROR(_xll.qlIndexFixing(Index3M,H668,TRUE,_xll.ohTrigger(RecalcTrigger,Trigger3M)),NA())</f>
        <v>1.4745874204835545E-2</v>
      </c>
      <c r="M668" s="52">
        <f>IFERROR(_xll.qlIndexFixing(ONIndex3M,I668,TRUE,_xll.ohTrigger(RecalcTrigger,Trigger3M)),NA())</f>
        <v>1.4491310426034687E-2</v>
      </c>
      <c r="N668" s="52">
        <f>IFERROR(_xll.qlIndexFixing(Index6M,$H668,TRUE,_xll.ohTrigger(RecalcTrigger,Trigger6M)),NA())</f>
        <v>1.6372673911960206E-2</v>
      </c>
      <c r="O668" s="52">
        <f>IFERROR(_xll.qlIndexFixing(ONIndex6M,I668,TRUE,_xll.ohTrigger(RecalcTrigger,Trigger6M)),NA())</f>
        <v>1.5854964455090936E-2</v>
      </c>
      <c r="P668" s="52">
        <f>IFERROR(_xll.qlIndexFixing(Index1Y,$H668,TRUE,_xll.ohTrigger(RecalcTrigger,Trigger1Y)),NA())</f>
        <v>1.9394805291303777E-2</v>
      </c>
      <c r="Q668" s="52">
        <f>IFERROR(_xll.qlIndexFixing(ONIndex1Y,I668,TRUE,_xll.ohTrigger(RecalcTrigger,Trigger1Y)),NA())</f>
        <v>1.8473737571529369E-2</v>
      </c>
    </row>
    <row r="669" spans="2:17" x14ac:dyDescent="0.2">
      <c r="B669" s="46" t="s">
        <v>51</v>
      </c>
      <c r="D669" s="49">
        <f>_xll.qlCalendarAdvance(LocalCalendar,$D668,B669,"f",FALSE)</f>
        <v>44362</v>
      </c>
      <c r="E669" s="49">
        <f>_xll.qlInterestRateIndexValueDate(IndexON,D669)</f>
        <v>44362</v>
      </c>
      <c r="F669" s="52">
        <f>IFERROR(_xll.qlIndexFixing(IndexON,D669,TRUE,_xll.ohTrigger(RecalcTrigger,TriggerON)),NA())</f>
        <v>1.0552384259918668E-2</v>
      </c>
      <c r="H669" s="49">
        <f>_xll.qlCalendarAdvance(IborCalendar,$H668,B669,"f",FALSE)</f>
        <v>44362</v>
      </c>
      <c r="I669" s="49">
        <f>_xll.qlInterestRateIndexValueDate(Index1M,$H669)</f>
        <v>44364</v>
      </c>
      <c r="J669" s="52">
        <f>IFERROR(_xll.qlIndexFixing(Index1M,$H669,TRUE,_xll.ohTrigger(RecalcTrigger,Trigger1M)),NA())</f>
        <v>1.3545275608241036E-2</v>
      </c>
      <c r="K669" s="52">
        <f>IFERROR(_xll.qlIndexFixing(ONIndex1M,I669,TRUE,_xll.ohTrigger(RecalcTrigger,Trigger1M)),NA())</f>
        <v>1.3445806733933807E-2</v>
      </c>
      <c r="L669" s="52">
        <f>IFERROR(_xll.qlIndexFixing(Index3M,H669,TRUE,_xll.ohTrigger(RecalcTrigger,Trigger3M)),NA())</f>
        <v>1.4780831526505948E-2</v>
      </c>
      <c r="M669" s="52">
        <f>IFERROR(_xll.qlIndexFixing(ONIndex3M,I669,TRUE,_xll.ohTrigger(RecalcTrigger,Trigger3M)),NA())</f>
        <v>1.4525560201370524E-2</v>
      </c>
      <c r="N669" s="52">
        <f>IFERROR(_xll.qlIndexFixing(Index6M,$H669,TRUE,_xll.ohTrigger(RecalcTrigger,Trigger6M)),NA())</f>
        <v>1.6406675498509798E-2</v>
      </c>
      <c r="O669" s="52">
        <f>IFERROR(_xll.qlIndexFixing(ONIndex6M,I669,TRUE,_xll.ohTrigger(RecalcTrigger,Trigger6M)),NA())</f>
        <v>1.5889417218772905E-2</v>
      </c>
      <c r="P669" s="52">
        <f>IFERROR(_xll.qlIndexFixing(Index1Y,$H669,TRUE,_xll.ohTrigger(RecalcTrigger,Trigger1Y)),NA())</f>
        <v>1.9420936047953981E-2</v>
      </c>
      <c r="Q669" s="52">
        <f>IFERROR(_xll.qlIndexFixing(ONIndex1Y,I669,TRUE,_xll.ohTrigger(RecalcTrigger,Trigger1Y)),NA())</f>
        <v>1.8502067776271502E-2</v>
      </c>
    </row>
    <row r="670" spans="2:17" x14ac:dyDescent="0.2">
      <c r="B670" s="46" t="s">
        <v>51</v>
      </c>
      <c r="D670" s="49">
        <f>_xll.qlCalendarAdvance(LocalCalendar,$D669,B670,"f",FALSE)</f>
        <v>44369</v>
      </c>
      <c r="E670" s="49">
        <f>_xll.qlInterestRateIndexValueDate(IndexON,D670)</f>
        <v>44369</v>
      </c>
      <c r="F670" s="52">
        <f>IFERROR(_xll.qlIndexFixing(IndexON,D670,TRUE,_xll.ohTrigger(RecalcTrigger,TriggerON)),NA())</f>
        <v>1.0583852774272984E-2</v>
      </c>
      <c r="H670" s="49">
        <f>_xll.qlCalendarAdvance(IborCalendar,$H669,B670,"f",FALSE)</f>
        <v>44369</v>
      </c>
      <c r="I670" s="49">
        <f>_xll.qlInterestRateIndexValueDate(Index1M,$H670)</f>
        <v>44371</v>
      </c>
      <c r="J670" s="52">
        <f>IFERROR(_xll.qlIndexFixing(Index1M,$H670,TRUE,_xll.ohTrigger(RecalcTrigger,Trigger1M)),NA())</f>
        <v>1.3587065175192925E-2</v>
      </c>
      <c r="K670" s="52">
        <f>IFERROR(_xll.qlIndexFixing(ONIndex1M,I670,TRUE,_xll.ohTrigger(RecalcTrigger,Trigger1M)),NA())</f>
        <v>1.3486843362269241E-2</v>
      </c>
      <c r="L670" s="52">
        <f>IFERROR(_xll.qlIndexFixing(Index3M,H670,TRUE,_xll.ohTrigger(RecalcTrigger,Trigger3M)),NA())</f>
        <v>1.4815716924397244E-2</v>
      </c>
      <c r="M670" s="52">
        <f>IFERROR(_xll.qlIndexFixing(ONIndex3M,I670,TRUE,_xll.ohTrigger(RecalcTrigger,Trigger3M)),NA())</f>
        <v>1.456009746921616E-2</v>
      </c>
      <c r="N670" s="52">
        <f>IFERROR(_xll.qlIndexFixing(Index6M,$H670,TRUE,_xll.ohTrigger(RecalcTrigger,Trigger6M)),NA())</f>
        <v>1.6454054433467875E-2</v>
      </c>
      <c r="O670" s="52">
        <f>IFERROR(_xll.qlIndexFixing(ONIndex6M,I670,TRUE,_xll.ohTrigger(RecalcTrigger,Trigger6M)),NA())</f>
        <v>1.5924173833479216E-2</v>
      </c>
      <c r="P670" s="52">
        <f>IFERROR(_xll.qlIndexFixing(Index1Y,$H670,TRUE,_xll.ohTrigger(RecalcTrigger,Trigger1Y)),NA())</f>
        <v>1.9446844925416942E-2</v>
      </c>
      <c r="Q670" s="52">
        <f>IFERROR(_xll.qlIndexFixing(ONIndex1Y,I670,TRUE,_xll.ohTrigger(RecalcTrigger,Trigger1Y)),NA())</f>
        <v>1.8531195951183577E-2</v>
      </c>
    </row>
    <row r="671" spans="2:17" x14ac:dyDescent="0.2">
      <c r="B671" s="46" t="s">
        <v>51</v>
      </c>
      <c r="D671" s="49">
        <f>_xll.qlCalendarAdvance(LocalCalendar,$D670,B671,"f",FALSE)</f>
        <v>44376</v>
      </c>
      <c r="E671" s="49">
        <f>_xll.qlInterestRateIndexValueDate(IndexON,D671)</f>
        <v>44376</v>
      </c>
      <c r="F671" s="52">
        <f>IFERROR(_xll.qlIndexFixing(IndexON,D671,TRUE,_xll.ohTrigger(RecalcTrigger,TriggerON)),NA())</f>
        <v>1.0615549718222539E-2</v>
      </c>
      <c r="H671" s="49">
        <f>_xll.qlCalendarAdvance(IborCalendar,$H670,B671,"f",FALSE)</f>
        <v>44376</v>
      </c>
      <c r="I671" s="49">
        <f>_xll.qlInterestRateIndexValueDate(Index1M,$H671)</f>
        <v>44378</v>
      </c>
      <c r="J671" s="52">
        <f>IFERROR(_xll.qlIndexFixing(Index1M,$H671,TRUE,_xll.ohTrigger(RecalcTrigger,Trigger1M)),NA())</f>
        <v>1.3629090249755726E-2</v>
      </c>
      <c r="K671" s="52">
        <f>IFERROR(_xll.qlIndexFixing(ONIndex1M,I671,TRUE,_xll.ohTrigger(RecalcTrigger,Trigger1M)),NA())</f>
        <v>1.3528200047945305E-2</v>
      </c>
      <c r="L671" s="52">
        <f>IFERROR(_xll.qlIndexFixing(Index3M,H671,TRUE,_xll.ohTrigger(RecalcTrigger,Trigger3M)),NA())</f>
        <v>1.485048608729213E-2</v>
      </c>
      <c r="M671" s="52">
        <f>IFERROR(_xll.qlIndexFixing(ONIndex3M,I671,TRUE,_xll.ohTrigger(RecalcTrigger,Trigger3M)),NA())</f>
        <v>1.4594922229731466E-2</v>
      </c>
      <c r="N671" s="52">
        <f>IFERROR(_xll.qlIndexFixing(Index6M,$H671,TRUE,_xll.ohTrigger(RecalcTrigger,Trigger6M)),NA())</f>
        <v>1.648493810662913E-2</v>
      </c>
      <c r="O671" s="52">
        <f>IFERROR(_xll.qlIndexFixing(ONIndex6M,I671,TRUE,_xll.ohTrigger(RecalcTrigger,Trigger6M)),NA())</f>
        <v>1.5959234299449676E-2</v>
      </c>
      <c r="P671" s="52">
        <f>IFERROR(_xll.qlIndexFixing(Index1Y,$H671,TRUE,_xll.ohTrigger(RecalcTrigger,Trigger1Y)),NA())</f>
        <v>1.9472509925574265E-2</v>
      </c>
      <c r="Q671" s="52">
        <f>IFERROR(_xll.qlIndexFixing(ONIndex1Y,I671,TRUE,_xll.ohTrigger(RecalcTrigger,Trigger1Y)),NA())</f>
        <v>1.8561122096345528E-2</v>
      </c>
    </row>
    <row r="672" spans="2:17" x14ac:dyDescent="0.2">
      <c r="B672" s="46" t="s">
        <v>51</v>
      </c>
      <c r="D672" s="49">
        <f>_xll.qlCalendarAdvance(LocalCalendar,$D671,B672,"f",FALSE)</f>
        <v>44383</v>
      </c>
      <c r="E672" s="49">
        <f>_xll.qlInterestRateIndexValueDate(IndexON,D672)</f>
        <v>44383</v>
      </c>
      <c r="F672" s="52">
        <f>IFERROR(_xll.qlIndexFixing(IndexON,D672,TRUE,_xll.ohTrigger(RecalcTrigger,TriggerON)),NA())</f>
        <v>1.0647475091927205E-2</v>
      </c>
      <c r="H672" s="49">
        <f>_xll.qlCalendarAdvance(IborCalendar,$H671,B672,"f",FALSE)</f>
        <v>44383</v>
      </c>
      <c r="I672" s="49">
        <f>_xll.qlInterestRateIndexValueDate(Index1M,$H672)</f>
        <v>44385</v>
      </c>
      <c r="J672" s="52">
        <f>IFERROR(_xll.qlIndexFixing(Index1M,$H672,TRUE,_xll.ohTrigger(RecalcTrigger,Trigger1M)),NA())</f>
        <v>1.3671207202143876E-2</v>
      </c>
      <c r="K672" s="52">
        <f>IFERROR(_xll.qlIndexFixing(ONIndex1M,I672,TRUE,_xll.ohTrigger(RecalcTrigger,Trigger1M)),NA())</f>
        <v>1.3569876791281743E-2</v>
      </c>
      <c r="L672" s="52">
        <f>IFERROR(_xll.qlIndexFixing(Index3M,H672,TRUE,_xll.ohTrigger(RecalcTrigger,Trigger3M)),NA())</f>
        <v>1.4885094702410203E-2</v>
      </c>
      <c r="M672" s="52">
        <f>IFERROR(_xll.qlIndexFixing(ONIndex3M,I672,TRUE,_xll.ohTrigger(RecalcTrigger,Trigger3M)),NA())</f>
        <v>1.4630034483156251E-2</v>
      </c>
      <c r="N672" s="52">
        <f>IFERROR(_xll.qlIndexFixing(Index6M,$H672,TRUE,_xll.ohTrigger(RecalcTrigger,Trigger6M)),NA())</f>
        <v>1.6515647845120086E-2</v>
      </c>
      <c r="O672" s="52">
        <f>IFERROR(_xll.qlIndexFixing(ONIndex6M,I672,TRUE,_xll.ohTrigger(RecalcTrigger,Trigger6M)),NA())</f>
        <v>1.5994598616684286E-2</v>
      </c>
      <c r="P672" s="52">
        <f>IFERROR(_xll.qlIndexFixing(Index1Y,$H672,TRUE,_xll.ohTrigger(RecalcTrigger,Trigger1Y)),NA())</f>
        <v>1.9497909048230972E-2</v>
      </c>
      <c r="Q672" s="52">
        <f>IFERROR(_xll.qlIndexFixing(ONIndex1Y,I672,TRUE,_xll.ohTrigger(RecalcTrigger,Trigger1Y)),NA())</f>
        <v>1.8591846212236973E-2</v>
      </c>
    </row>
    <row r="673" spans="2:17" x14ac:dyDescent="0.2">
      <c r="B673" s="46" t="s">
        <v>51</v>
      </c>
      <c r="D673" s="49">
        <f>_xll.qlCalendarAdvance(LocalCalendar,$D672,B673,"f",FALSE)</f>
        <v>44390</v>
      </c>
      <c r="E673" s="49">
        <f>_xll.qlInterestRateIndexValueDate(IndexON,D673)</f>
        <v>44390</v>
      </c>
      <c r="F673" s="52">
        <f>IFERROR(_xll.qlIndexFixing(IndexON,D673,TRUE,_xll.ohTrigger(RecalcTrigger,TriggerON)),NA())</f>
        <v>1.0679628895466919E-2</v>
      </c>
      <c r="H673" s="49">
        <f>_xll.qlCalendarAdvance(IborCalendar,$H672,B673,"f",FALSE)</f>
        <v>44390</v>
      </c>
      <c r="I673" s="49">
        <f>_xll.qlInterestRateIndexValueDate(Index1M,$H673)</f>
        <v>44392</v>
      </c>
      <c r="J673" s="52">
        <f>IFERROR(_xll.qlIndexFixing(Index1M,$H673,TRUE,_xll.ohTrigger(RecalcTrigger,Trigger1M)),NA())</f>
        <v>1.371327049098342E-2</v>
      </c>
      <c r="K673" s="52">
        <f>IFERROR(_xll.qlIndexFixing(ONIndex1M,I673,TRUE,_xll.ohTrigger(RecalcTrigger,Trigger1M)),NA())</f>
        <v>1.361187359219862E-2</v>
      </c>
      <c r="L673" s="52">
        <f>IFERROR(_xll.qlIndexFixing(Index3M,H673,TRUE,_xll.ohTrigger(RecalcTrigger,Trigger3M)),NA())</f>
        <v>1.4919498455427081E-2</v>
      </c>
      <c r="M673" s="52">
        <f>IFERROR(_xll.qlIndexFixing(ONIndex3M,I673,TRUE,_xll.ohTrigger(RecalcTrigger,Trigger3M)),NA())</f>
        <v>1.4665434229330643E-2</v>
      </c>
      <c r="N673" s="52">
        <f>IFERROR(_xll.qlIndexFixing(Index6M,$H673,TRUE,_xll.ohTrigger(RecalcTrigger,Trigger6M)),NA())</f>
        <v>1.6551471614131681E-2</v>
      </c>
      <c r="O673" s="52">
        <f>IFERROR(_xll.qlIndexFixing(ONIndex6M,I673,TRUE,_xll.ohTrigger(RecalcTrigger,Trigger6M)),NA())</f>
        <v>1.6030266785342917E-2</v>
      </c>
      <c r="P673" s="52">
        <f>IFERROR(_xll.qlIndexFixing(Index1Y,$H673,TRUE,_xll.ohTrigger(RecalcTrigger,Trigger1Y)),NA())</f>
        <v>1.9523020291171558E-2</v>
      </c>
      <c r="Q673" s="52">
        <f>IFERROR(_xll.qlIndexFixing(ONIndex1Y,I673,TRUE,_xll.ohTrigger(RecalcTrigger,Trigger1Y)),NA())</f>
        <v>1.8623368298857912E-2</v>
      </c>
    </row>
    <row r="674" spans="2:17" x14ac:dyDescent="0.2">
      <c r="B674" s="46" t="s">
        <v>51</v>
      </c>
      <c r="D674" s="49">
        <f>_xll.qlCalendarAdvance(LocalCalendar,$D673,B674,"f",FALSE)</f>
        <v>44397</v>
      </c>
      <c r="E674" s="49">
        <f>_xll.qlInterestRateIndexValueDate(IndexON,D674)</f>
        <v>44397</v>
      </c>
      <c r="F674" s="52">
        <f>IFERROR(_xll.qlIndexFixing(IndexON,D674,TRUE,_xll.ohTrigger(RecalcTrigger,TriggerON)),NA())</f>
        <v>1.0712011128761745E-2</v>
      </c>
      <c r="H674" s="49">
        <f>_xll.qlCalendarAdvance(IborCalendar,$H673,B674,"f",FALSE)</f>
        <v>44397</v>
      </c>
      <c r="I674" s="49">
        <f>_xll.qlInterestRateIndexValueDate(Index1M,$H674)</f>
        <v>44399</v>
      </c>
      <c r="J674" s="52">
        <f>IFERROR(_xll.qlIndexFixing(Index1M,$H674,TRUE,_xll.ohTrigger(RecalcTrigger,Trigger1M)),NA())</f>
        <v>1.3755134572724648E-2</v>
      </c>
      <c r="K674" s="52">
        <f>IFERROR(_xll.qlIndexFixing(ONIndex1M,I674,TRUE,_xll.ohTrigger(RecalcTrigger,Trigger1M)),NA())</f>
        <v>1.3654188190583838E-2</v>
      </c>
      <c r="L674" s="52">
        <f>IFERROR(_xll.qlIndexFixing(Index3M,H674,TRUE,_xll.ohTrigger(RecalcTrigger,Trigger3M)),NA())</f>
        <v>1.495365303049438E-2</v>
      </c>
      <c r="M674" s="52">
        <f>IFERROR(_xll.qlIndexFixing(ONIndex3M,I674,TRUE,_xll.ohTrigger(RecalcTrigger,Trigger3M)),NA())</f>
        <v>1.4701119495112991E-2</v>
      </c>
      <c r="N674" s="52">
        <f>IFERROR(_xll.qlIndexFixing(Index6M,$H674,TRUE,_xll.ohTrigger(RecalcTrigger,Trigger6M)),NA())</f>
        <v>1.6581737883120652E-2</v>
      </c>
      <c r="O674" s="52">
        <f>IFERROR(_xll.qlIndexFixing(ONIndex6M,I674,TRUE,_xll.ohTrigger(RecalcTrigger,Trigger6M)),NA())</f>
        <v>1.6066236852427807E-2</v>
      </c>
      <c r="P674" s="52">
        <f>IFERROR(_xll.qlIndexFixing(Index1Y,$H674,TRUE,_xll.ohTrigger(RecalcTrigger,Trigger1Y)),NA())</f>
        <v>1.9547821650220225E-2</v>
      </c>
      <c r="Q674" s="52">
        <f>IFERROR(_xll.qlIndexFixing(ONIndex1Y,I674,TRUE,_xll.ohTrigger(RecalcTrigger,Trigger1Y)),NA())</f>
        <v>1.8655684533266381E-2</v>
      </c>
    </row>
    <row r="675" spans="2:17" x14ac:dyDescent="0.2">
      <c r="B675" s="46" t="s">
        <v>51</v>
      </c>
      <c r="D675" s="49">
        <f>_xll.qlCalendarAdvance(LocalCalendar,$D674,B675,"f",FALSE)</f>
        <v>44404</v>
      </c>
      <c r="E675" s="49">
        <f>_xll.qlInterestRateIndexValueDate(IndexON,D675)</f>
        <v>44404</v>
      </c>
      <c r="F675" s="52">
        <f>IFERROR(_xll.qlIndexFixing(IndexON,D675,TRUE,_xll.ohTrigger(RecalcTrigger,TriggerON)),NA())</f>
        <v>1.074447766622022E-2</v>
      </c>
      <c r="H675" s="49">
        <f>_xll.qlCalendarAdvance(IborCalendar,$H674,B675,"f",FALSE)</f>
        <v>44404</v>
      </c>
      <c r="I675" s="49">
        <f>_xll.qlInterestRateIndexValueDate(Index1M,$H675)</f>
        <v>44406</v>
      </c>
      <c r="J675" s="52">
        <f>IFERROR(_xll.qlIndexFixing(Index1M,$H675,TRUE,_xll.ohTrigger(RecalcTrigger,Trigger1M)),NA())</f>
        <v>1.3799877682419264E-2</v>
      </c>
      <c r="K675" s="52">
        <f>IFERROR(_xll.qlIndexFixing(ONIndex1M,I675,TRUE,_xll.ohTrigger(RecalcTrigger,Trigger1M)),NA())</f>
        <v>1.3696445363304832E-2</v>
      </c>
      <c r="L675" s="52">
        <f>IFERROR(_xll.qlIndexFixing(Index3M,H675,TRUE,_xll.ohTrigger(RecalcTrigger,Trigger3M)),NA())</f>
        <v>1.4987521495403505E-2</v>
      </c>
      <c r="M675" s="52">
        <f>IFERROR(_xll.qlIndexFixing(ONIndex3M,I675,TRUE,_xll.ohTrigger(RecalcTrigger,Trigger3M)),NA())</f>
        <v>1.4736762699980588E-2</v>
      </c>
      <c r="N675" s="52">
        <f>IFERROR(_xll.qlIndexFixing(Index6M,$H675,TRUE,_xll.ohTrigger(RecalcTrigger,Trigger6M)),NA())</f>
        <v>1.661438927593252E-2</v>
      </c>
      <c r="O675" s="52">
        <f>IFERROR(_xll.qlIndexFixing(ONIndex6M,I675,TRUE,_xll.ohTrigger(RecalcTrigger,Trigger6M)),NA())</f>
        <v>1.6102184608319803E-2</v>
      </c>
      <c r="P675" s="52">
        <f>IFERROR(_xll.qlIndexFixing(Index1Y,$H675,TRUE,_xll.ohTrigger(RecalcTrigger,Trigger1Y)),NA())</f>
        <v>1.9572296433939922E-2</v>
      </c>
      <c r="Q675" s="52">
        <f>IFERROR(_xll.qlIndexFixing(ONIndex1Y,I675,TRUE,_xll.ohTrigger(RecalcTrigger,Trigger1Y)),NA())</f>
        <v>1.8688160266728815E-2</v>
      </c>
    </row>
    <row r="676" spans="2:17" x14ac:dyDescent="0.2">
      <c r="B676" s="46" t="s">
        <v>51</v>
      </c>
      <c r="D676" s="49">
        <f>_xll.qlCalendarAdvance(LocalCalendar,$D675,B676,"f",FALSE)</f>
        <v>44411</v>
      </c>
      <c r="E676" s="49">
        <f>_xll.qlInterestRateIndexValueDate(IndexON,D676)</f>
        <v>44411</v>
      </c>
      <c r="F676" s="52">
        <f>IFERROR(_xll.qlIndexFixing(IndexON,D676,TRUE,_xll.ohTrigger(RecalcTrigger,TriggerON)),NA())</f>
        <v>1.0776718083036485E-2</v>
      </c>
      <c r="H676" s="49">
        <f>_xll.qlCalendarAdvance(IborCalendar,$H675,B676,"f",FALSE)</f>
        <v>44411</v>
      </c>
      <c r="I676" s="49">
        <f>_xll.qlInterestRateIndexValueDate(Index1M,$H676)</f>
        <v>44413</v>
      </c>
      <c r="J676" s="52">
        <f>IFERROR(_xll.qlIndexFixing(Index1M,$H676,TRUE,_xll.ohTrigger(RecalcTrigger,Trigger1M)),NA())</f>
        <v>1.3841053466210342E-2</v>
      </c>
      <c r="K676" s="52">
        <f>IFERROR(_xll.qlIndexFixing(ONIndex1M,I676,TRUE,_xll.ohTrigger(RecalcTrigger,Trigger1M)),NA())</f>
        <v>1.3738358041832655E-2</v>
      </c>
      <c r="L676" s="52">
        <f>IFERROR(_xll.qlIndexFixing(Index3M,H676,TRUE,_xll.ohTrigger(RecalcTrigger,Trigger3M)),NA())</f>
        <v>1.5021096457545324E-2</v>
      </c>
      <c r="M676" s="52">
        <f>IFERROR(_xll.qlIndexFixing(ONIndex3M,I676,TRUE,_xll.ohTrigger(RecalcTrigger,Trigger3M)),NA())</f>
        <v>1.4772113225127725E-2</v>
      </c>
      <c r="N676" s="52">
        <f>IFERROR(_xll.qlIndexFixing(Index6M,$H676,TRUE,_xll.ohTrigger(RecalcTrigger,Trigger6M)),NA())</f>
        <v>1.6646768547151598E-2</v>
      </c>
      <c r="O676" s="52">
        <f>IFERROR(_xll.qlIndexFixing(ONIndex6M,I676,TRUE,_xll.ohTrigger(RecalcTrigger,Trigger6M)),NA())</f>
        <v>1.613786201319023E-2</v>
      </c>
      <c r="P676" s="52">
        <f>IFERROR(_xll.qlIndexFixing(Index1Y,$H676,TRUE,_xll.ohTrigger(RecalcTrigger,Trigger1Y)),NA())</f>
        <v>1.959644920862276E-2</v>
      </c>
      <c r="Q676" s="52">
        <f>IFERROR(_xll.qlIndexFixing(ONIndex1Y,I676,TRUE,_xll.ohTrigger(RecalcTrigger,Trigger1Y)),NA())</f>
        <v>1.8720309954520786E-2</v>
      </c>
    </row>
    <row r="677" spans="2:17" x14ac:dyDescent="0.2">
      <c r="B677" s="46" t="s">
        <v>51</v>
      </c>
      <c r="D677" s="49">
        <f>_xll.qlCalendarAdvance(LocalCalendar,$D676,B677,"f",FALSE)</f>
        <v>44418</v>
      </c>
      <c r="E677" s="49">
        <f>_xll.qlInterestRateIndexValueDate(IndexON,D677)</f>
        <v>44418</v>
      </c>
      <c r="F677" s="52">
        <f>IFERROR(_xll.qlIndexFixing(IndexON,D677,TRUE,_xll.ohTrigger(RecalcTrigger,TriggerON)),NA())</f>
        <v>1.0808721292558943E-2</v>
      </c>
      <c r="H677" s="49">
        <f>_xll.qlCalendarAdvance(IborCalendar,$H676,B677,"f",FALSE)</f>
        <v>44418</v>
      </c>
      <c r="I677" s="49">
        <f>_xll.qlInterestRateIndexValueDate(Index1M,$H677)</f>
        <v>44420</v>
      </c>
      <c r="J677" s="52">
        <f>IFERROR(_xll.qlIndexFixing(Index1M,$H677,TRUE,_xll.ohTrigger(RecalcTrigger,Trigger1M)),NA())</f>
        <v>1.387873105819587E-2</v>
      </c>
      <c r="K677" s="52">
        <f>IFERROR(_xll.qlIndexFixing(ONIndex1M,I677,TRUE,_xll.ohTrigger(RecalcTrigger,Trigger1M)),NA())</f>
        <v>1.3779926226167305E-2</v>
      </c>
      <c r="L677" s="52">
        <f>IFERROR(_xll.qlIndexFixing(Index3M,H677,TRUE,_xll.ohTrigger(RecalcTrigger,Trigger3M)),NA())</f>
        <v>1.5054377909390204E-2</v>
      </c>
      <c r="M677" s="52">
        <f>IFERROR(_xll.qlIndexFixing(ONIndex3M,I677,TRUE,_xll.ohTrigger(RecalcTrigger,Trigger3M)),NA())</f>
        <v>1.4807171070314595E-2</v>
      </c>
      <c r="N677" s="52">
        <f>IFERROR(_xll.qlIndexFixing(Index6M,$H677,TRUE,_xll.ohTrigger(RecalcTrigger,Trigger6M)),NA())</f>
        <v>1.6678875683217985E-2</v>
      </c>
      <c r="O677" s="52">
        <f>IFERROR(_xll.qlIndexFixing(ONIndex6M,I677,TRUE,_xll.ohTrigger(RecalcTrigger,Trigger6M)),NA())</f>
        <v>1.6173269066879215E-2</v>
      </c>
      <c r="P677" s="52">
        <f>IFERROR(_xll.qlIndexFixing(Index1Y,$H677,TRUE,_xll.ohTrigger(RecalcTrigger,Trigger1Y)),NA())</f>
        <v>1.9620289856200283E-2</v>
      </c>
      <c r="Q677" s="52">
        <f>IFERROR(_xll.qlIndexFixing(ONIndex1Y,I677,TRUE,_xll.ohTrigger(RecalcTrigger,Trigger1Y)),NA())</f>
        <v>1.8752133596562359E-2</v>
      </c>
    </row>
    <row r="678" spans="2:17" x14ac:dyDescent="0.2">
      <c r="B678" s="46" t="s">
        <v>51</v>
      </c>
      <c r="D678" s="49">
        <f>_xll.qlCalendarAdvance(LocalCalendar,$D677,B678,"f",FALSE)</f>
        <v>44425</v>
      </c>
      <c r="E678" s="49">
        <f>_xll.qlInterestRateIndexValueDate(IndexON,D678)</f>
        <v>44425</v>
      </c>
      <c r="F678" s="52">
        <f>IFERROR(_xll.qlIndexFixing(IndexON,D678,TRUE,_xll.ohTrigger(RecalcTrigger,TriggerON)),NA())</f>
        <v>1.0840487294627721E-2</v>
      </c>
      <c r="H678" s="49">
        <f>_xll.qlCalendarAdvance(IborCalendar,$H677,B678,"f",FALSE)</f>
        <v>44425</v>
      </c>
      <c r="I678" s="49">
        <f>_xll.qlInterestRateIndexValueDate(Index1M,$H678)</f>
        <v>44427</v>
      </c>
      <c r="J678" s="52">
        <f>IFERROR(_xll.qlIndexFixing(Index1M,$H678,TRUE,_xll.ohTrigger(RecalcTrigger,Trigger1M)),NA())</f>
        <v>1.3919240363750862E-2</v>
      </c>
      <c r="K678" s="52">
        <f>IFERROR(_xll.qlIndexFixing(ONIndex1M,I678,TRUE,_xll.ohTrigger(RecalcTrigger,Trigger1M)),NA())</f>
        <v>1.3821149916148912E-2</v>
      </c>
      <c r="L678" s="52">
        <f>IFERROR(_xll.qlIndexFixing(Index3M,H678,TRUE,_xll.ohTrigger(RecalcTrigger,Trigger3M)),NA())</f>
        <v>1.508736584347108E-2</v>
      </c>
      <c r="M678" s="52">
        <f>IFERROR(_xll.qlIndexFixing(ONIndex3M,I678,TRUE,_xll.ohTrigger(RecalcTrigger,Trigger3M)),NA())</f>
        <v>1.4841936235621134E-2</v>
      </c>
      <c r="N678" s="52">
        <f>IFERROR(_xll.qlIndexFixing(Index6M,$H678,TRUE,_xll.ohTrigger(RecalcTrigger,Trigger6M)),NA())</f>
        <v>1.6713274536759838E-2</v>
      </c>
      <c r="O678" s="52">
        <f>IFERROR(_xll.qlIndexFixing(ONIndex6M,I678,TRUE,_xll.ohTrigger(RecalcTrigger,Trigger6M)),NA())</f>
        <v>1.6208405769226886E-2</v>
      </c>
      <c r="P678" s="52">
        <f>IFERROR(_xll.qlIndexFixing(Index1Y,$H678,TRUE,_xll.ohTrigger(RecalcTrigger,Trigger1Y)),NA())</f>
        <v>1.9643828259840752E-2</v>
      </c>
      <c r="Q678" s="52">
        <f>IFERROR(_xll.qlIndexFixing(ONIndex1Y,I678,TRUE,_xll.ohTrigger(RecalcTrigger,Trigger1Y)),NA())</f>
        <v>1.8783631192773598E-2</v>
      </c>
    </row>
    <row r="679" spans="2:17" x14ac:dyDescent="0.2">
      <c r="B679" s="46" t="s">
        <v>51</v>
      </c>
      <c r="D679" s="49">
        <f>_xll.qlCalendarAdvance(LocalCalendar,$D678,B679,"f",FALSE)</f>
        <v>44432</v>
      </c>
      <c r="E679" s="49">
        <f>_xll.qlInterestRateIndexValueDate(IndexON,D679)</f>
        <v>44432</v>
      </c>
      <c r="F679" s="52">
        <f>IFERROR(_xll.qlIndexFixing(IndexON,D679,TRUE,_xll.ohTrigger(RecalcTrigger,TriggerON)),NA())</f>
        <v>1.0872016089162884E-2</v>
      </c>
      <c r="H679" s="49">
        <f>_xll.qlCalendarAdvance(IborCalendar,$H678,B679,"f",FALSE)</f>
        <v>44432</v>
      </c>
      <c r="I679" s="49">
        <f>_xll.qlInterestRateIndexValueDate(Index1M,$H679)</f>
        <v>44434</v>
      </c>
      <c r="J679" s="52">
        <f>IFERROR(_xll.qlIndexFixing(Index1M,$H679,TRUE,_xll.ohTrigger(RecalcTrigger,Trigger1M)),NA())</f>
        <v>1.3959404901611461E-2</v>
      </c>
      <c r="K679" s="52">
        <f>IFERROR(_xll.qlIndexFixing(ONIndex1M,I679,TRUE,_xll.ohTrigger(RecalcTrigger,Trigger1M)),NA())</f>
        <v>1.3862029111617602E-2</v>
      </c>
      <c r="L679" s="52">
        <f>IFERROR(_xll.qlIndexFixing(Index3M,H679,TRUE,_xll.ohTrigger(RecalcTrigger,Trigger3M)),NA())</f>
        <v>1.5120060252388648E-2</v>
      </c>
      <c r="M679" s="52">
        <f>IFERROR(_xll.qlIndexFixing(ONIndex3M,I679,TRUE,_xll.ohTrigger(RecalcTrigger,Trigger3M)),NA())</f>
        <v>1.4876408720887468E-2</v>
      </c>
      <c r="N679" s="52">
        <f>IFERROR(_xll.qlIndexFixing(Index6M,$H679,TRUE,_xll.ohTrigger(RecalcTrigger,Trigger6M)),NA())</f>
        <v>1.6742273496225507E-2</v>
      </c>
      <c r="O679" s="52">
        <f>IFERROR(_xll.qlIndexFixing(ONIndex6M,I679,TRUE,_xll.ohTrigger(RecalcTrigger,Trigger6M)),NA())</f>
        <v>1.6243272120393115E-2</v>
      </c>
      <c r="P679" s="52">
        <f>IFERROR(_xll.qlIndexFixing(Index1Y,$H679,TRUE,_xll.ohTrigger(RecalcTrigger,Trigger1Y)),NA())</f>
        <v>1.9667074303916936E-2</v>
      </c>
      <c r="Q679" s="52">
        <f>IFERROR(_xll.qlIndexFixing(ONIndex1Y,I679,TRUE,_xll.ohTrigger(RecalcTrigger,Trigger1Y)),NA())</f>
        <v>1.8814802743074566E-2</v>
      </c>
    </row>
    <row r="680" spans="2:17" x14ac:dyDescent="0.2">
      <c r="B680" s="46" t="s">
        <v>51</v>
      </c>
      <c r="D680" s="49">
        <f>_xll.qlCalendarAdvance(LocalCalendar,$D679,B680,"f",FALSE)</f>
        <v>44439</v>
      </c>
      <c r="E680" s="49">
        <f>_xll.qlInterestRateIndexValueDate(IndexON,D680)</f>
        <v>44439</v>
      </c>
      <c r="F680" s="52">
        <f>IFERROR(_xll.qlIndexFixing(IndexON,D680,TRUE,_xll.ohTrigger(RecalcTrigger,TriggerON)),NA())</f>
        <v>1.0903307676244367E-2</v>
      </c>
      <c r="H680" s="49">
        <f>_xll.qlCalendarAdvance(IborCalendar,$H679,B680,"f",FALSE)</f>
        <v>44439</v>
      </c>
      <c r="I680" s="49">
        <f>_xll.qlInterestRateIndexValueDate(Index1M,$H680)</f>
        <v>44441</v>
      </c>
      <c r="J680" s="52">
        <f>IFERROR(_xll.qlIndexFixing(Index1M,$H680,TRUE,_xll.ohTrigger(RecalcTrigger,Trigger1M)),NA())</f>
        <v>1.3999224668090615E-2</v>
      </c>
      <c r="K680" s="52">
        <f>IFERROR(_xll.qlIndexFixing(ONIndex1M,I680,TRUE,_xll.ohTrigger(RecalcTrigger,Trigger1M)),NA())</f>
        <v>1.390256381249344E-2</v>
      </c>
      <c r="L680" s="52">
        <f>IFERROR(_xll.qlIndexFixing(Index3M,H680,TRUE,_xll.ohTrigger(RecalcTrigger,Trigger3M)),NA())</f>
        <v>1.5149883860037947E-2</v>
      </c>
      <c r="M680" s="52">
        <f>IFERROR(_xll.qlIndexFixing(ONIndex3M,I680,TRUE,_xll.ohTrigger(RecalcTrigger,Trigger3M)),NA())</f>
        <v>1.4910588526033663E-2</v>
      </c>
      <c r="N680" s="52">
        <f>IFERROR(_xll.qlIndexFixing(Index6M,$H680,TRUE,_xll.ohTrigger(RecalcTrigger,Trigger6M)),NA())</f>
        <v>1.6760900068006963E-2</v>
      </c>
      <c r="O680" s="52">
        <f>IFERROR(_xll.qlIndexFixing(ONIndex6M,I680,TRUE,_xll.ohTrigger(RecalcTrigger,Trigger6M)),NA())</f>
        <v>1.6277868120138095E-2</v>
      </c>
      <c r="P680" s="52">
        <f>IFERROR(_xll.qlIndexFixing(Index1Y,$H680,TRUE,_xll.ohTrigger(RecalcTrigger,Trigger1Y)),NA())</f>
        <v>1.9690037873978748E-2</v>
      </c>
      <c r="Q680" s="52">
        <f>IFERROR(_xll.qlIndexFixing(ONIndex1Y,I680,TRUE,_xll.ohTrigger(RecalcTrigger,Trigger1Y)),NA())</f>
        <v>1.8845648247305391E-2</v>
      </c>
    </row>
    <row r="681" spans="2:17" x14ac:dyDescent="0.2">
      <c r="B681" s="46" t="s">
        <v>51</v>
      </c>
      <c r="D681" s="49">
        <f>_xll.qlCalendarAdvance(LocalCalendar,$D680,B681,"f",FALSE)</f>
        <v>44446</v>
      </c>
      <c r="E681" s="49">
        <f>_xll.qlInterestRateIndexValueDate(IndexON,D681)</f>
        <v>44446</v>
      </c>
      <c r="F681" s="52">
        <f>IFERROR(_xll.qlIndexFixing(IndexON,D681,TRUE,_xll.ohTrigger(RecalcTrigger,TriggerON)),NA())</f>
        <v>1.0934362055712299E-2</v>
      </c>
      <c r="H681" s="49">
        <f>_xll.qlCalendarAdvance(IborCalendar,$H680,B681,"f",FALSE)</f>
        <v>44446</v>
      </c>
      <c r="I681" s="49">
        <f>_xll.qlInterestRateIndexValueDate(Index1M,$H681)</f>
        <v>44448</v>
      </c>
      <c r="J681" s="52">
        <f>IFERROR(_xll.qlIndexFixing(Index1M,$H681,TRUE,_xll.ohTrigger(RecalcTrigger,Trigger1M)),NA())</f>
        <v>1.4041760772224198E-2</v>
      </c>
      <c r="K681" s="52">
        <f>IFERROR(_xll.qlIndexFixing(ONIndex1M,I681,TRUE,_xll.ohTrigger(RecalcTrigger,Trigger1M)),NA())</f>
        <v>1.3942754018776427E-2</v>
      </c>
      <c r="L681" s="52">
        <f>IFERROR(_xll.qlIndexFixing(Index3M,H681,TRUE,_xll.ohTrigger(RecalcTrigger,Trigger3M)),NA())</f>
        <v>1.5182010813561823E-2</v>
      </c>
      <c r="M681" s="52">
        <f>IFERROR(_xll.qlIndexFixing(ONIndex3M,I681,TRUE,_xll.ohTrigger(RecalcTrigger,Trigger3M)),NA())</f>
        <v>1.4944475650979783E-2</v>
      </c>
      <c r="N681" s="52">
        <f>IFERROR(_xll.qlIndexFixing(Index6M,$H681,TRUE,_xll.ohTrigger(RecalcTrigger,Trigger6M)),NA())</f>
        <v>1.6792008529611234E-2</v>
      </c>
      <c r="O681" s="52">
        <f>IFERROR(_xll.qlIndexFixing(ONIndex6M,I681,TRUE,_xll.ohTrigger(RecalcTrigger,Trigger6M)),NA())</f>
        <v>1.6312193768381889E-2</v>
      </c>
      <c r="P681" s="52">
        <f>IFERROR(_xll.qlIndexFixing(Index1Y,$H681,TRUE,_xll.ohTrigger(RecalcTrigger,Trigger1Y)),NA())</f>
        <v>1.9712728856724118E-2</v>
      </c>
      <c r="Q681" s="52">
        <f>IFERROR(_xll.qlIndexFixing(ONIndex1Y,I681,TRUE,_xll.ohTrigger(RecalcTrigger,Trigger1Y)),NA())</f>
        <v>1.887616770554601E-2</v>
      </c>
    </row>
    <row r="682" spans="2:17" x14ac:dyDescent="0.2">
      <c r="B682" s="46" t="s">
        <v>51</v>
      </c>
      <c r="D682" s="49">
        <f>_xll.qlCalendarAdvance(LocalCalendar,$D681,B682,"f",FALSE)</f>
        <v>44453</v>
      </c>
      <c r="E682" s="49">
        <f>_xll.qlInterestRateIndexValueDate(IndexON,D682)</f>
        <v>44453</v>
      </c>
      <c r="F682" s="52">
        <f>IFERROR(_xll.qlIndexFixing(IndexON,D682,TRUE,_xll.ohTrigger(RecalcTrigger,TriggerON)),NA())</f>
        <v>1.0965179227486743E-2</v>
      </c>
      <c r="H682" s="49">
        <f>_xll.qlCalendarAdvance(IborCalendar,$H681,B682,"f",FALSE)</f>
        <v>44453</v>
      </c>
      <c r="I682" s="49">
        <f>_xll.qlInterestRateIndexValueDate(Index1M,$H682)</f>
        <v>44455</v>
      </c>
      <c r="J682" s="52">
        <f>IFERROR(_xll.qlIndexFixing(Index1M,$H682,TRUE,_xll.ohTrigger(RecalcTrigger,Trigger1M)),NA())</f>
        <v>1.4077829872301273E-2</v>
      </c>
      <c r="K682" s="52">
        <f>IFERROR(_xll.qlIndexFixing(ONIndex1M,I682,TRUE,_xll.ohTrigger(RecalcTrigger,Trigger1M)),NA())</f>
        <v>1.3982599730146816E-2</v>
      </c>
      <c r="L682" s="52">
        <f>IFERROR(_xll.qlIndexFixing(Index3M,H682,TRUE,_xll.ohTrigger(RecalcTrigger,Trigger3M)),NA())</f>
        <v>1.521384423015204E-2</v>
      </c>
      <c r="M682" s="52">
        <f>IFERROR(_xll.qlIndexFixing(ONIndex3M,I682,TRUE,_xll.ohTrigger(RecalcTrigger,Trigger3M)),NA())</f>
        <v>1.497807009564589E-2</v>
      </c>
      <c r="N682" s="52">
        <f>IFERROR(_xll.qlIndexFixing(Index6M,$H682,TRUE,_xll.ohTrigger(RecalcTrigger,Trigger6M)),NA())</f>
        <v>1.6822844844538595E-2</v>
      </c>
      <c r="O682" s="52">
        <f>IFERROR(_xll.qlIndexFixing(ONIndex6M,I682,TRUE,_xll.ohTrigger(RecalcTrigger,Trigger6M)),NA())</f>
        <v>1.634624906504456E-2</v>
      </c>
      <c r="P682" s="52">
        <f>IFERROR(_xll.qlIndexFixing(Index1Y,$H682,TRUE,_xll.ohTrigger(RecalcTrigger,Trigger1Y)),NA())</f>
        <v>1.9735157139971607E-2</v>
      </c>
      <c r="Q682" s="52">
        <f>IFERROR(_xll.qlIndexFixing(ONIndex1Y,I682,TRUE,_xll.ohTrigger(RecalcTrigger,Trigger1Y)),NA())</f>
        <v>1.8906361117556614E-2</v>
      </c>
    </row>
    <row r="683" spans="2:17" x14ac:dyDescent="0.2">
      <c r="B683" s="46" t="s">
        <v>51</v>
      </c>
      <c r="D683" s="49">
        <f>_xll.qlCalendarAdvance(LocalCalendar,$D682,B683,"f",FALSE)</f>
        <v>44460</v>
      </c>
      <c r="E683" s="49">
        <f>_xll.qlInterestRateIndexValueDate(IndexON,D683)</f>
        <v>44460</v>
      </c>
      <c r="F683" s="52">
        <f>IFERROR(_xll.qlIndexFixing(IndexON,D683,TRUE,_xll.ohTrigger(RecalcTrigger,TriggerON)),NA())</f>
        <v>1.09957591915677E-2</v>
      </c>
      <c r="H683" s="49">
        <f>_xll.qlCalendarAdvance(IborCalendar,$H682,B683,"f",FALSE)</f>
        <v>44460</v>
      </c>
      <c r="I683" s="49">
        <f>_xll.qlInterestRateIndexValueDate(Index1M,$H683)</f>
        <v>44462</v>
      </c>
      <c r="J683" s="52">
        <f>IFERROR(_xll.qlIndexFixing(Index1M,$H683,TRUE,_xll.ohTrigger(RecalcTrigger,Trigger1M)),NA())</f>
        <v>1.4116615302811053E-2</v>
      </c>
      <c r="K683" s="52">
        <f>IFERROR(_xll.qlIndexFixing(ONIndex1M,I683,TRUE,_xll.ohTrigger(RecalcTrigger,Trigger1M)),NA())</f>
        <v>1.402210094660461E-2</v>
      </c>
      <c r="L683" s="52">
        <f>IFERROR(_xll.qlIndexFixing(Index3M,H683,TRUE,_xll.ohTrigger(RecalcTrigger,Trigger3M)),NA())</f>
        <v>1.524538410274699E-2</v>
      </c>
      <c r="M683" s="52">
        <f>IFERROR(_xll.qlIndexFixing(ONIndex3M,I683,TRUE,_xll.ohTrigger(RecalcTrigger,Trigger3M)),NA())</f>
        <v>1.501137185995205E-2</v>
      </c>
      <c r="N683" s="52">
        <f>IFERROR(_xll.qlIndexFixing(Index6M,$H683,TRUE,_xll.ohTrigger(RecalcTrigger,Trigger6M)),NA())</f>
        <v>1.6853409000222312E-2</v>
      </c>
      <c r="O683" s="52">
        <f>IFERROR(_xll.qlIndexFixing(ONIndex6M,I683,TRUE,_xll.ohTrigger(RecalcTrigger,Trigger6M)),NA())</f>
        <v>1.638003401012611E-2</v>
      </c>
      <c r="P683" s="52">
        <f>IFERROR(_xll.qlIndexFixing(Index1Y,$H683,TRUE,_xll.ohTrigger(RecalcTrigger,Trigger1Y)),NA())</f>
        <v>1.9757332612634133E-2</v>
      </c>
      <c r="Q683" s="52">
        <f>IFERROR(_xll.qlIndexFixing(ONIndex1Y,I683,TRUE,_xll.ohTrigger(RecalcTrigger,Trigger1Y)),NA())</f>
        <v>1.8936228483257267E-2</v>
      </c>
    </row>
    <row r="684" spans="2:17" x14ac:dyDescent="0.2">
      <c r="B684" s="46" t="s">
        <v>51</v>
      </c>
      <c r="D684" s="49">
        <f>_xll.qlCalendarAdvance(LocalCalendar,$D683,B684,"f",FALSE)</f>
        <v>44467</v>
      </c>
      <c r="E684" s="49">
        <f>_xll.qlInterestRateIndexValueDate(IndexON,D684)</f>
        <v>44467</v>
      </c>
      <c r="F684" s="52">
        <f>IFERROR(_xll.qlIndexFixing(IndexON,D684,TRUE,_xll.ohTrigger(RecalcTrigger,TriggerON)),NA())</f>
        <v>1.1026101947875233E-2</v>
      </c>
      <c r="H684" s="49">
        <f>_xll.qlCalendarAdvance(IborCalendar,$H683,B684,"f",FALSE)</f>
        <v>44467</v>
      </c>
      <c r="I684" s="49">
        <f>_xll.qlInterestRateIndexValueDate(Index1M,$H684)</f>
        <v>44469</v>
      </c>
      <c r="J684" s="52">
        <f>IFERROR(_xll.qlIndexFixing(Index1M,$H684,TRUE,_xll.ohTrigger(RecalcTrigger,Trigger1M)),NA())</f>
        <v>1.4146067852627821E-2</v>
      </c>
      <c r="K684" s="52">
        <f>IFERROR(_xll.qlIndexFixing(ONIndex1M,I684,TRUE,_xll.ohTrigger(RecalcTrigger,Trigger1M)),NA())</f>
        <v>1.4061257667989935E-2</v>
      </c>
      <c r="L684" s="52">
        <f>IFERROR(_xll.qlIndexFixing(Index3M,H684,TRUE,_xll.ohTrigger(RecalcTrigger,Trigger3M)),NA())</f>
        <v>1.5276630424348318E-2</v>
      </c>
      <c r="M684" s="52">
        <f>IFERROR(_xll.qlIndexFixing(ONIndex3M,I684,TRUE,_xll.ohTrigger(RecalcTrigger,Trigger3M)),NA())</f>
        <v>1.5044380943738389E-2</v>
      </c>
      <c r="N684" s="52">
        <f>IFERROR(_xll.qlIndexFixing(Index6M,$H684,TRUE,_xll.ohTrigger(RecalcTrigger,Trigger6M)),NA())</f>
        <v>1.6886165029281093E-2</v>
      </c>
      <c r="O684" s="52">
        <f>IFERROR(_xll.qlIndexFixing(ONIndex6M,I684,TRUE,_xll.ohTrigger(RecalcTrigger,Trigger6M)),NA())</f>
        <v>1.6413548603466666E-2</v>
      </c>
      <c r="P684" s="52">
        <f>IFERROR(_xll.qlIndexFixing(Index1Y,$H684,TRUE,_xll.ohTrigger(RecalcTrigger,Trigger1Y)),NA())</f>
        <v>1.9779265164693794E-2</v>
      </c>
      <c r="Q684" s="52">
        <f>IFERROR(_xll.qlIndexFixing(ONIndex1Y,I684,TRUE,_xll.ohTrigger(RecalcTrigger,Trigger1Y)),NA())</f>
        <v>1.8965769802647969E-2</v>
      </c>
    </row>
    <row r="685" spans="2:17" x14ac:dyDescent="0.2">
      <c r="B685" s="46" t="s">
        <v>51</v>
      </c>
      <c r="D685" s="49">
        <f>_xll.qlCalendarAdvance(LocalCalendar,$D684,B685,"f",FALSE)</f>
        <v>44474</v>
      </c>
      <c r="E685" s="49">
        <f>_xll.qlInterestRateIndexValueDate(IndexON,D685)</f>
        <v>44474</v>
      </c>
      <c r="F685" s="52">
        <f>IFERROR(_xll.qlIndexFixing(IndexON,D685,TRUE,_xll.ohTrigger(RecalcTrigger,TriggerON)),NA())</f>
        <v>1.1056207496409343E-2</v>
      </c>
      <c r="H685" s="49">
        <f>_xll.qlCalendarAdvance(IborCalendar,$H684,B685,"f",FALSE)</f>
        <v>44474</v>
      </c>
      <c r="I685" s="49">
        <f>_xll.qlInterestRateIndexValueDate(Index1M,$H685)</f>
        <v>44476</v>
      </c>
      <c r="J685" s="52">
        <f>IFERROR(_xll.qlIndexFixing(Index1M,$H685,TRUE,_xll.ohTrigger(RecalcTrigger,Trigger1M)),NA())</f>
        <v>1.4193151802828763E-2</v>
      </c>
      <c r="K685" s="52">
        <f>IFERROR(_xll.qlIndexFixing(ONIndex1M,I685,TRUE,_xll.ohTrigger(RecalcTrigger,Trigger1M)),NA())</f>
        <v>1.4100069894302791E-2</v>
      </c>
      <c r="L685" s="52">
        <f>IFERROR(_xll.qlIndexFixing(Index3M,H685,TRUE,_xll.ohTrigger(RecalcTrigger,Trigger3M)),NA())</f>
        <v>1.5310062271391206E-2</v>
      </c>
      <c r="M685" s="52">
        <f>IFERROR(_xll.qlIndexFixing(ONIndex3M,I685,TRUE,_xll.ohTrigger(RecalcTrigger,Trigger3M)),NA())</f>
        <v>1.5077097347084845E-2</v>
      </c>
      <c r="N685" s="52">
        <f>IFERROR(_xll.qlIndexFixing(Index6M,$H685,TRUE,_xll.ohTrigger(RecalcTrigger,Trigger6M)),NA())</f>
        <v>1.6916166788271649E-2</v>
      </c>
      <c r="O685" s="52">
        <f>IFERROR(_xll.qlIndexFixing(ONIndex6M,I685,TRUE,_xll.ohTrigger(RecalcTrigger,Trigger6M)),NA())</f>
        <v>1.6446792844986291E-2</v>
      </c>
      <c r="P685" s="52">
        <f>IFERROR(_xll.qlIndexFixing(Index1Y,$H685,TRUE,_xll.ohTrigger(RecalcTrigger,Trigger1Y)),NA())</f>
        <v>1.9800964687177548E-2</v>
      </c>
      <c r="Q685" s="52">
        <f>IFERROR(_xll.qlIndexFixing(ONIndex1Y,I685,TRUE,_xll.ohTrigger(RecalcTrigger,Trigger1Y)),NA())</f>
        <v>1.8994985075728721E-2</v>
      </c>
    </row>
    <row r="686" spans="2:17" x14ac:dyDescent="0.2">
      <c r="B686" s="46" t="s">
        <v>51</v>
      </c>
      <c r="D686" s="49">
        <f>_xll.qlCalendarAdvance(LocalCalendar,$D685,B686,"f",FALSE)</f>
        <v>44481</v>
      </c>
      <c r="E686" s="49">
        <f>_xll.qlInterestRateIndexValueDate(IndexON,D686)</f>
        <v>44481</v>
      </c>
      <c r="F686" s="52">
        <f>IFERROR(_xll.qlIndexFixing(IndexON,D686,TRUE,_xll.ohTrigger(RecalcTrigger,TriggerON)),NA())</f>
        <v>1.1086075837010156E-2</v>
      </c>
      <c r="H686" s="49">
        <f>_xll.qlCalendarAdvance(IborCalendar,$H685,B686,"f",FALSE)</f>
        <v>44481</v>
      </c>
      <c r="I686" s="49">
        <f>_xll.qlInterestRateIndexValueDate(Index1M,$H686)</f>
        <v>44483</v>
      </c>
      <c r="J686" s="52">
        <f>IFERROR(_xll.qlIndexFixing(Index1M,$H686,TRUE,_xll.ohTrigger(RecalcTrigger,Trigger1M)),NA())</f>
        <v>1.4230902865309814E-2</v>
      </c>
      <c r="K686" s="52">
        <f>IFERROR(_xll.qlIndexFixing(ONIndex1M,I686,TRUE,_xll.ohTrigger(RecalcTrigger,Trigger1M)),NA())</f>
        <v>1.4138537625303371E-2</v>
      </c>
      <c r="L686" s="52">
        <f>IFERROR(_xll.qlIndexFixing(Index3M,H686,TRUE,_xll.ohTrigger(RecalcTrigger,Trigger3M)),NA())</f>
        <v>1.5340701802508684E-2</v>
      </c>
      <c r="M686" s="52">
        <f>IFERROR(_xll.qlIndexFixing(ONIndex3M,I686,TRUE,_xll.ohTrigger(RecalcTrigger,Trigger3M)),NA())</f>
        <v>1.5109521069831544E-2</v>
      </c>
      <c r="N686" s="52">
        <f>IFERROR(_xll.qlIndexFixing(Index6M,$H686,TRUE,_xll.ohTrigger(RecalcTrigger,Trigger6M)),NA())</f>
        <v>1.6945896339845161E-2</v>
      </c>
      <c r="O686" s="52">
        <f>IFERROR(_xll.qlIndexFixing(ONIndex6M,I686,TRUE,_xll.ohTrigger(RecalcTrigger,Trigger6M)),NA())</f>
        <v>1.6479766734764922E-2</v>
      </c>
      <c r="P686" s="52">
        <f>IFERROR(_xll.qlIndexFixing(Index1Y,$H686,TRUE,_xll.ohTrigger(RecalcTrigger,Trigger1Y)),NA())</f>
        <v>1.9822441072133778E-2</v>
      </c>
      <c r="Q686" s="52">
        <f>IFERROR(_xll.qlIndexFixing(ONIndex1Y,I686,TRUE,_xll.ohTrigger(RecalcTrigger,Trigger1Y)),NA())</f>
        <v>1.9023874302179777E-2</v>
      </c>
    </row>
    <row r="687" spans="2:17" x14ac:dyDescent="0.2">
      <c r="B687" s="46" t="s">
        <v>51</v>
      </c>
      <c r="D687" s="49">
        <f>_xll.qlCalendarAdvance(LocalCalendar,$D686,B687,"f",FALSE)</f>
        <v>44488</v>
      </c>
      <c r="E687" s="49">
        <f>_xll.qlInterestRateIndexValueDate(IndexON,D687)</f>
        <v>44488</v>
      </c>
      <c r="F687" s="52">
        <f>IFERROR(_xll.qlIndexFixing(IndexON,D687,TRUE,_xll.ohTrigger(RecalcTrigger,TriggerON)),NA())</f>
        <v>1.1115706969597738E-2</v>
      </c>
      <c r="H687" s="49">
        <f>_xll.qlCalendarAdvance(IborCalendar,$H686,B687,"f",FALSE)</f>
        <v>44488</v>
      </c>
      <c r="I687" s="49">
        <f>_xll.qlInterestRateIndexValueDate(Index1M,$H687)</f>
        <v>44490</v>
      </c>
      <c r="J687" s="52">
        <f>IFERROR(_xll.qlIndexFixing(Index1M,$H687,TRUE,_xll.ohTrigger(RecalcTrigger,Trigger1M)),NA())</f>
        <v>1.4268309131466872E-2</v>
      </c>
      <c r="K687" s="52">
        <f>IFERROR(_xll.qlIndexFixing(ONIndex1M,I687,TRUE,_xll.ohTrigger(RecalcTrigger,Trigger1M)),NA())</f>
        <v>1.4176660860911738E-2</v>
      </c>
      <c r="L687" s="52">
        <f>IFERROR(_xll.qlIndexFixing(Index3M,H687,TRUE,_xll.ohTrigger(RecalcTrigger,Trigger3M)),NA())</f>
        <v>1.5371047751636139E-2</v>
      </c>
      <c r="M687" s="52">
        <f>IFERROR(_xll.qlIndexFixing(ONIndex3M,I687,TRUE,_xll.ohTrigger(RecalcTrigger,Trigger3M)),NA())</f>
        <v>1.5141652111818615E-2</v>
      </c>
      <c r="N687" s="52">
        <f>IFERROR(_xll.qlIndexFixing(Index6M,$H687,TRUE,_xll.ohTrigger(RecalcTrigger,Trigger6M)),NA())</f>
        <v>1.6975353671818402E-2</v>
      </c>
      <c r="O687" s="52">
        <f>IFERROR(_xll.qlIndexFixing(ONIndex6M,I687,TRUE,_xll.ohTrigger(RecalcTrigger,Trigger6M)),NA())</f>
        <v>1.6512470272562751E-2</v>
      </c>
      <c r="P687" s="52">
        <f>IFERROR(_xll.qlIndexFixing(Index1Y,$H687,TRUE,_xll.ohTrigger(RecalcTrigger,Trigger1Y)),NA())</f>
        <v>1.9843704212608865E-2</v>
      </c>
      <c r="Q687" s="52">
        <f>IFERROR(_xll.qlIndexFixing(ONIndex1Y,I687,TRUE,_xll.ohTrigger(RecalcTrigger,Trigger1Y)),NA())</f>
        <v>1.9052437482081075E-2</v>
      </c>
    </row>
    <row r="688" spans="2:17" x14ac:dyDescent="0.2">
      <c r="B688" s="46" t="s">
        <v>51</v>
      </c>
      <c r="D688" s="49">
        <f>_xll.qlCalendarAdvance(LocalCalendar,$D687,B688,"f",FALSE)</f>
        <v>44495</v>
      </c>
      <c r="E688" s="49">
        <f>_xll.qlInterestRateIndexValueDate(IndexON,D688)</f>
        <v>44495</v>
      </c>
      <c r="F688" s="52">
        <f>IFERROR(_xll.qlIndexFixing(IndexON,D688,TRUE,_xll.ohTrigger(RecalcTrigger,TriggerON)),NA())</f>
        <v>1.1145100894172089E-2</v>
      </c>
      <c r="H688" s="49">
        <f>_xll.qlCalendarAdvance(IborCalendar,$H687,B688,"f",FALSE)</f>
        <v>44495</v>
      </c>
      <c r="I688" s="49">
        <f>_xll.qlInterestRateIndexValueDate(Index1M,$H688)</f>
        <v>44497</v>
      </c>
      <c r="J688" s="52">
        <f>IFERROR(_xll.qlIndexFixing(Index1M,$H688,TRUE,_xll.ohTrigger(RecalcTrigger,Trigger1M)),NA())</f>
        <v>1.4305370597867684E-2</v>
      </c>
      <c r="K688" s="52">
        <f>IFERROR(_xll.qlIndexFixing(ONIndex1M,I688,TRUE,_xll.ohTrigger(RecalcTrigger,Trigger1M)),NA())</f>
        <v>1.4214439600968021E-2</v>
      </c>
      <c r="L688" s="52">
        <f>IFERROR(_xll.qlIndexFixing(Index3M,H688,TRUE,_xll.ohTrigger(RecalcTrigger,Trigger3M)),NA())</f>
        <v>1.5401100111965103E-2</v>
      </c>
      <c r="M688" s="52">
        <f>IFERROR(_xll.qlIndexFixing(ONIndex3M,I688,TRUE,_xll.ohTrigger(RecalcTrigger,Trigger3M)),NA())</f>
        <v>1.5173490473046058E-2</v>
      </c>
      <c r="N688" s="52">
        <f>IFERROR(_xll.qlIndexFixing(Index6M,$H688,TRUE,_xll.ohTrigger(RecalcTrigger,Trigger6M)),NA())</f>
        <v>1.7004538772120152E-2</v>
      </c>
      <c r="O688" s="52">
        <f>IFERROR(_xll.qlIndexFixing(ONIndex6M,I688,TRUE,_xll.ohTrigger(RecalcTrigger,Trigger6M)),NA())</f>
        <v>1.6544903458379778E-2</v>
      </c>
      <c r="P688" s="52">
        <f>IFERROR(_xll.qlIndexFixing(Index1Y,$H688,TRUE,_xll.ohTrigger(RecalcTrigger,Trigger1Y)),NA())</f>
        <v>1.9864764002627697E-2</v>
      </c>
      <c r="Q688" s="52">
        <f>IFERROR(_xll.qlIndexFixing(ONIndex1Y,I688,TRUE,_xll.ohTrigger(RecalcTrigger,Trigger1Y)),NA())</f>
        <v>1.9080674615352677E-2</v>
      </c>
    </row>
    <row r="689" spans="2:17" x14ac:dyDescent="0.2">
      <c r="B689" s="46" t="s">
        <v>51</v>
      </c>
      <c r="D689" s="49">
        <f>_xll.qlCalendarAdvance(LocalCalendar,$D688,B689,"f",FALSE)</f>
        <v>44502</v>
      </c>
      <c r="E689" s="49">
        <f>_xll.qlInterestRateIndexValueDate(IndexON,D689)</f>
        <v>44502</v>
      </c>
      <c r="F689" s="52">
        <f>IFERROR(_xll.qlIndexFixing(IndexON,D689,TRUE,_xll.ohTrigger(RecalcTrigger,TriggerON)),NA())</f>
        <v>1.1174257610813143E-2</v>
      </c>
      <c r="H689" s="49">
        <f>_xll.qlCalendarAdvance(IborCalendar,$H688,B689,"f",FALSE)</f>
        <v>44502</v>
      </c>
      <c r="I689" s="49">
        <f>_xll.qlInterestRateIndexValueDate(Index1M,$H689)</f>
        <v>44504</v>
      </c>
      <c r="J689" s="52">
        <f>IFERROR(_xll.qlIndexFixing(Index1M,$H689,TRUE,_xll.ohTrigger(RecalcTrigger,Trigger1M)),NA())</f>
        <v>1.434208726110997E-2</v>
      </c>
      <c r="K689" s="52">
        <f>IFERROR(_xll.qlIndexFixing(ONIndex1M,I689,TRUE,_xll.ohTrigger(RecalcTrigger,Trigger1M)),NA())</f>
        <v>1.4251873845472218E-2</v>
      </c>
      <c r="L689" s="52">
        <f>IFERROR(_xll.qlIndexFixing(Index3M,H689,TRUE,_xll.ohTrigger(RecalcTrigger,Trigger3M)),NA())</f>
        <v>1.5430858876756621E-2</v>
      </c>
      <c r="M689" s="52">
        <f>IFERROR(_xll.qlIndexFixing(ONIndex3M,I689,TRUE,_xll.ohTrigger(RecalcTrigger,Trigger3M)),NA())</f>
        <v>1.5205036153513873E-2</v>
      </c>
      <c r="N689" s="52">
        <f>IFERROR(_xll.qlIndexFixing(Index6M,$H689,TRUE,_xll.ohTrigger(RecalcTrigger,Trigger6M)),NA())</f>
        <v>1.7031077900429542E-2</v>
      </c>
      <c r="O689" s="52">
        <f>IFERROR(_xll.qlIndexFixing(ONIndex6M,I689,TRUE,_xll.ohTrigger(RecalcTrigger,Trigger6M)),NA())</f>
        <v>1.6577066291976195E-2</v>
      </c>
      <c r="P689" s="52">
        <f>IFERROR(_xll.qlIndexFixing(Index1Y,$H689,TRUE,_xll.ohTrigger(RecalcTrigger,Trigger1Y)),NA())</f>
        <v>1.9885630337171546E-2</v>
      </c>
      <c r="Q689" s="52">
        <f>IFERROR(_xll.qlIndexFixing(ONIndex1Y,I689,TRUE,_xll.ohTrigger(RecalcTrigger,Trigger1Y)),NA())</f>
        <v>1.9108585701914649E-2</v>
      </c>
    </row>
    <row r="690" spans="2:17" x14ac:dyDescent="0.2">
      <c r="B690" s="46" t="s">
        <v>51</v>
      </c>
      <c r="D690" s="49">
        <f>_xll.qlCalendarAdvance(LocalCalendar,$D689,B690,"f",FALSE)</f>
        <v>44509</v>
      </c>
      <c r="E690" s="49">
        <f>_xll.qlInterestRateIndexValueDate(IndexON,D690)</f>
        <v>44509</v>
      </c>
      <c r="F690" s="52">
        <f>IFERROR(_xll.qlIndexFixing(IndexON,D690,TRUE,_xll.ohTrigger(RecalcTrigger,TriggerON)),NA())</f>
        <v>1.1203177119201158E-2</v>
      </c>
      <c r="H690" s="49">
        <f>_xll.qlCalendarAdvance(IborCalendar,$H689,B690,"f",FALSE)</f>
        <v>44509</v>
      </c>
      <c r="I690" s="49">
        <f>_xll.qlInterestRateIndexValueDate(Index1M,$H690)</f>
        <v>44512</v>
      </c>
      <c r="J690" s="52">
        <f>IFERROR(_xll.qlIndexFixing(Index1M,$H690,TRUE,_xll.ohTrigger(RecalcTrigger,Trigger1M)),NA())</f>
        <v>1.438077527470594E-2</v>
      </c>
      <c r="K690" s="52">
        <f>IFERROR(_xll.qlIndexFixing(ONIndex1M,I690,TRUE,_xll.ohTrigger(RecalcTrigger,Trigger1M)),NA())</f>
        <v>1.4300063042291811E-2</v>
      </c>
      <c r="L690" s="52">
        <f>IFERROR(_xll.qlIndexFixing(Index3M,H690,TRUE,_xll.ohTrigger(RecalcTrigger,Trigger3M)),NA())</f>
        <v>1.5469259588165583E-2</v>
      </c>
      <c r="M690" s="52">
        <f>IFERROR(_xll.qlIndexFixing(ONIndex3M,I690,TRUE,_xll.ohTrigger(RecalcTrigger,Trigger3M)),NA())</f>
        <v>1.5245808438955066E-2</v>
      </c>
      <c r="N690" s="52">
        <f>IFERROR(_xll.qlIndexFixing(Index6M,$H690,TRUE,_xll.ohTrigger(RecalcTrigger,Trigger6M)),NA())</f>
        <v>1.7063808473928341E-2</v>
      </c>
      <c r="O690" s="52">
        <f>IFERROR(_xll.qlIndexFixing(ONIndex6M,I690,TRUE,_xll.ohTrigger(RecalcTrigger,Trigger6M)),NA())</f>
        <v>1.6618786534436936E-2</v>
      </c>
      <c r="P690" s="52">
        <f>IFERROR(_xll.qlIndexFixing(Index1Y,$H690,TRUE,_xll.ohTrigger(RecalcTrigger,Trigger1Y)),NA())</f>
        <v>1.9913019577828716E-2</v>
      </c>
      <c r="Q690" s="52">
        <f>IFERROR(_xll.qlIndexFixing(ONIndex1Y,I690,TRUE,_xll.ohTrigger(RecalcTrigger,Trigger1Y)),NA())</f>
        <v>1.9145008129788366E-2</v>
      </c>
    </row>
    <row r="691" spans="2:17" x14ac:dyDescent="0.2">
      <c r="B691" s="46" t="s">
        <v>51</v>
      </c>
      <c r="D691" s="49">
        <f>_xll.qlCalendarAdvance(LocalCalendar,$D690,B691,"f",FALSE)</f>
        <v>44516</v>
      </c>
      <c r="E691" s="49">
        <f>_xll.qlInterestRateIndexValueDate(IndexON,D691)</f>
        <v>44516</v>
      </c>
      <c r="F691" s="52">
        <f>IFERROR(_xll.qlIndexFixing(IndexON,D691,TRUE,_xll.ohTrigger(RecalcTrigger,TriggerON)),NA())</f>
        <v>1.1231859419416068E-2</v>
      </c>
      <c r="H691" s="49">
        <f>_xll.qlCalendarAdvance(IborCalendar,$H690,B691,"f",FALSE)</f>
        <v>44516</v>
      </c>
      <c r="I691" s="49">
        <f>_xll.qlInterestRateIndexValueDate(Index1M,$H691)</f>
        <v>44518</v>
      </c>
      <c r="J691" s="52">
        <f>IFERROR(_xll.qlIndexFixing(Index1M,$H691,TRUE,_xll.ohTrigger(RecalcTrigger,Trigger1M)),NA())</f>
        <v>1.4414486164649742E-2</v>
      </c>
      <c r="K691" s="52">
        <f>IFERROR(_xll.qlIndexFixing(ONIndex1M,I691,TRUE,_xll.ohTrigger(RecalcTrigger,Trigger1M)),NA())</f>
        <v>1.4325708847264806E-2</v>
      </c>
      <c r="L691" s="52">
        <f>IFERROR(_xll.qlIndexFixing(Index3M,H691,TRUE,_xll.ohTrigger(RecalcTrigger,Trigger3M)),NA())</f>
        <v>1.5489495593083413E-2</v>
      </c>
      <c r="M691" s="52">
        <f>IFERROR(_xll.qlIndexFixing(ONIndex3M,I691,TRUE,_xll.ohTrigger(RecalcTrigger,Trigger3M)),NA())</f>
        <v>1.5267249471451194E-2</v>
      </c>
      <c r="N691" s="52">
        <f>IFERROR(_xll.qlIndexFixing(Index6M,$H691,TRUE,_xll.ohTrigger(RecalcTrigger,Trigger6M)),NA())</f>
        <v>1.7088123041474008E-2</v>
      </c>
      <c r="O691" s="52">
        <f>IFERROR(_xll.qlIndexFixing(ONIndex6M,I691,TRUE,_xll.ohTrigger(RecalcTrigger,Trigger6M)),NA())</f>
        <v>1.6640580902986812E-2</v>
      </c>
      <c r="P691" s="52">
        <f>IFERROR(_xll.qlIndexFixing(Index1Y,$H691,TRUE,_xll.ohTrigger(RecalcTrigger,Trigger1Y)),NA())</f>
        <v>1.9926822224426783E-2</v>
      </c>
      <c r="Q691" s="52">
        <f>IFERROR(_xll.qlIndexFixing(ONIndex1Y,I691,TRUE,_xll.ohTrigger(RecalcTrigger,Trigger1Y)),NA())</f>
        <v>1.9163429734510018E-2</v>
      </c>
    </row>
    <row r="692" spans="2:17" x14ac:dyDescent="0.2">
      <c r="B692" s="46" t="s">
        <v>51</v>
      </c>
      <c r="D692" s="49">
        <f>_xll.qlCalendarAdvance(LocalCalendar,$D691,B692,"f",FALSE)</f>
        <v>44523</v>
      </c>
      <c r="E692" s="49">
        <f>_xll.qlInterestRateIndexValueDate(IndexON,D692)</f>
        <v>44523</v>
      </c>
      <c r="F692" s="52">
        <f>IFERROR(_xll.qlIndexFixing(IndexON,D692,TRUE,_xll.ohTrigger(RecalcTrigger,TriggerON)),NA())</f>
        <v>1.1260304511377939E-2</v>
      </c>
      <c r="H692" s="49">
        <f>_xll.qlCalendarAdvance(IborCalendar,$H691,B692,"f",FALSE)</f>
        <v>44523</v>
      </c>
      <c r="I692" s="49">
        <f>_xll.qlInterestRateIndexValueDate(Index1M,$H692)</f>
        <v>44526</v>
      </c>
      <c r="J692" s="52">
        <f>IFERROR(_xll.qlIndexFixing(Index1M,$H692,TRUE,_xll.ohTrigger(RecalcTrigger,Trigger1M)),NA())</f>
        <v>1.4458040859335533E-2</v>
      </c>
      <c r="K692" s="52">
        <f>IFERROR(_xll.qlIndexFixing(ONIndex1M,I692,TRUE,_xll.ohTrigger(RecalcTrigger,Trigger1M)),NA())</f>
        <v>1.4373018007614036E-2</v>
      </c>
      <c r="L692" s="52">
        <f>IFERROR(_xll.qlIndexFixing(Index3M,H692,TRUE,_xll.ohTrigger(RecalcTrigger,Trigger3M)),NA())</f>
        <v>1.5527146272029762E-2</v>
      </c>
      <c r="M692" s="52">
        <f>IFERROR(_xll.qlIndexFixing(ONIndex3M,I692,TRUE,_xll.ohTrigger(RecalcTrigger,Trigger3M)),NA())</f>
        <v>1.5307274364584345E-2</v>
      </c>
      <c r="N692" s="52">
        <f>IFERROR(_xll.qlIndexFixing(Index6M,$H692,TRUE,_xll.ohTrigger(RecalcTrigger,Trigger6M)),NA())</f>
        <v>1.7120231300920146E-2</v>
      </c>
      <c r="O692" s="52">
        <f>IFERROR(_xll.qlIndexFixing(ONIndex6M,I692,TRUE,_xll.ohTrigger(RecalcTrigger,Trigger6M)),NA())</f>
        <v>1.6681611764521875E-2</v>
      </c>
      <c r="P692" s="52">
        <f>IFERROR(_xll.qlIndexFixing(Index1Y,$H692,TRUE,_xll.ohTrigger(RecalcTrigger,Trigger1Y)),NA())</f>
        <v>1.9953818445209246E-2</v>
      </c>
      <c r="Q692" s="52">
        <f>IFERROR(_xll.qlIndexFixing(ONIndex1Y,I692,TRUE,_xll.ohTrigger(RecalcTrigger,Trigger1Y)),NA())</f>
        <v>1.9199019508011617E-2</v>
      </c>
    </row>
    <row r="693" spans="2:17" x14ac:dyDescent="0.2">
      <c r="B693" s="46" t="s">
        <v>51</v>
      </c>
      <c r="D693" s="49">
        <f>_xll.qlCalendarAdvance(LocalCalendar,$D692,B693,"f",FALSE)</f>
        <v>44530</v>
      </c>
      <c r="E693" s="49">
        <f>_xll.qlInterestRateIndexValueDate(IndexON,D693)</f>
        <v>44530</v>
      </c>
      <c r="F693" s="52">
        <f>IFERROR(_xll.qlIndexFixing(IndexON,D693,TRUE,_xll.ohTrigger(RecalcTrigger,TriggerON)),NA())</f>
        <v>1.1288512395086769E-2</v>
      </c>
      <c r="H693" s="49">
        <f>_xll.qlCalendarAdvance(IborCalendar,$H692,B693,"f",FALSE)</f>
        <v>44530</v>
      </c>
      <c r="I693" s="49">
        <f>_xll.qlInterestRateIndexValueDate(Index1M,$H693)</f>
        <v>44532</v>
      </c>
      <c r="J693" s="52">
        <f>IFERROR(_xll.qlIndexFixing(Index1M,$H693,TRUE,_xll.ohTrigger(RecalcTrigger,Trigger1M)),NA())</f>
        <v>1.4488289066641711E-2</v>
      </c>
      <c r="K693" s="52">
        <f>IFERROR(_xll.qlIndexFixing(ONIndex1M,I693,TRUE,_xll.ohTrigger(RecalcTrigger,Trigger1M)),NA())</f>
        <v>1.4398165865410206E-2</v>
      </c>
      <c r="L693" s="52">
        <f>IFERROR(_xll.qlIndexFixing(Index3M,H693,TRUE,_xll.ohTrigger(RecalcTrigger,Trigger3M)),NA())</f>
        <v>1.5542313138293906E-2</v>
      </c>
      <c r="M693" s="52">
        <f>IFERROR(_xll.qlIndexFixing(ONIndex3M,I693,TRUE,_xll.ohTrigger(RecalcTrigger,Trigger3M)),NA())</f>
        <v>1.5328292065230897E-2</v>
      </c>
      <c r="N693" s="52">
        <f>IFERROR(_xll.qlIndexFixing(Index6M,$H693,TRUE,_xll.ohTrigger(RecalcTrigger,Trigger6M)),NA())</f>
        <v>1.7146380383846516E-2</v>
      </c>
      <c r="O693" s="52">
        <f>IFERROR(_xll.qlIndexFixing(ONIndex6M,I693,TRUE,_xll.ohTrigger(RecalcTrigger,Trigger6M)),NA())</f>
        <v>1.6703014104635372E-2</v>
      </c>
      <c r="P693" s="52">
        <f>IFERROR(_xll.qlIndexFixing(Index1Y,$H693,TRUE,_xll.ohTrigger(RecalcTrigger,Trigger1Y)),NA())</f>
        <v>1.9967359052645527E-2</v>
      </c>
      <c r="Q693" s="52">
        <f>IFERROR(_xll.qlIndexFixing(ONIndex1Y,I693,TRUE,_xll.ohTrigger(RecalcTrigger,Trigger1Y)),NA())</f>
        <v>1.921696957930763E-2</v>
      </c>
    </row>
    <row r="694" spans="2:17" x14ac:dyDescent="0.2">
      <c r="B694" s="46" t="s">
        <v>51</v>
      </c>
      <c r="D694" s="49">
        <f>_xll.qlCalendarAdvance(LocalCalendar,$D693,B694,"f",FALSE)</f>
        <v>44537</v>
      </c>
      <c r="E694" s="49">
        <f>_xll.qlInterestRateIndexValueDate(IndexON,D694)</f>
        <v>44537</v>
      </c>
      <c r="F694" s="52">
        <f>IFERROR(_xll.qlIndexFixing(IndexON,D694,TRUE,_xll.ohTrigger(RecalcTrigger,TriggerON)),NA())</f>
        <v>1.1316483070462624E-2</v>
      </c>
      <c r="H694" s="49">
        <f>_xll.qlCalendarAdvance(IborCalendar,$H693,B694,"f",FALSE)</f>
        <v>44537</v>
      </c>
      <c r="I694" s="49">
        <f>_xll.qlInterestRateIndexValueDate(Index1M,$H694)</f>
        <v>44539</v>
      </c>
      <c r="J694" s="52">
        <f>IFERROR(_xll.qlIndexFixing(Index1M,$H694,TRUE,_xll.ohTrigger(RecalcTrigger,Trigger1M)),NA())</f>
        <v>1.4520498412972094E-2</v>
      </c>
      <c r="K694" s="52">
        <f>IFERROR(_xll.qlIndexFixing(ONIndex1M,I694,TRUE,_xll.ohTrigger(RecalcTrigger,Trigger1M)),NA())</f>
        <v>1.443387763031545E-2</v>
      </c>
      <c r="L694" s="52">
        <f>IFERROR(_xll.qlIndexFixing(Index3M,H694,TRUE,_xll.ohTrigger(RecalcTrigger,Trigger3M)),NA())</f>
        <v>1.5570643330722334E-2</v>
      </c>
      <c r="M694" s="52">
        <f>IFERROR(_xll.qlIndexFixing(ONIndex3M,I694,TRUE,_xll.ohTrigger(RecalcTrigger,Trigger3M)),NA())</f>
        <v>1.535837434030185E-2</v>
      </c>
      <c r="N694" s="52">
        <f>IFERROR(_xll.qlIndexFixing(Index6M,$H694,TRUE,_xll.ohTrigger(RecalcTrigger,Trigger6M)),NA())</f>
        <v>1.7173931846854697E-2</v>
      </c>
      <c r="O694" s="52">
        <f>IFERROR(_xll.qlIndexFixing(ONIndex6M,I694,TRUE,_xll.ohTrigger(RecalcTrigger,Trigger6M)),NA())</f>
        <v>1.6733825176968864E-2</v>
      </c>
      <c r="P694" s="52">
        <f>IFERROR(_xll.qlIndexFixing(Index1Y,$H694,TRUE,_xll.ohTrigger(RecalcTrigger,Trigger1Y)),NA())</f>
        <v>1.9987406566711434E-2</v>
      </c>
      <c r="Q694" s="52">
        <f>IFERROR(_xll.qlIndexFixing(ONIndex1Y,I694,TRUE,_xll.ohTrigger(RecalcTrigger,Trigger1Y)),NA())</f>
        <v>1.9243250431042469E-2</v>
      </c>
    </row>
    <row r="695" spans="2:17" x14ac:dyDescent="0.2">
      <c r="B695" s="46" t="s">
        <v>51</v>
      </c>
      <c r="D695" s="49">
        <f>_xll.qlCalendarAdvance(LocalCalendar,$D694,B695,"f",FALSE)</f>
        <v>44544</v>
      </c>
      <c r="E695" s="49">
        <f>_xll.qlInterestRateIndexValueDate(IndexON,D695)</f>
        <v>44544</v>
      </c>
      <c r="F695" s="52">
        <f>IFERROR(_xll.qlIndexFixing(IndexON,D695,TRUE,_xll.ohTrigger(RecalcTrigger,TriggerON)),NA())</f>
        <v>1.1344216537425567E-2</v>
      </c>
      <c r="H695" s="49">
        <f>_xll.qlCalendarAdvance(IborCalendar,$H694,B695,"f",FALSE)</f>
        <v>44544</v>
      </c>
      <c r="I695" s="49">
        <f>_xll.qlInterestRateIndexValueDate(Index1M,$H695)</f>
        <v>44546</v>
      </c>
      <c r="J695" s="52">
        <f>IFERROR(_xll.qlIndexFixing(Index1M,$H695,TRUE,_xll.ohTrigger(RecalcTrigger,Trigger1M)),NA())</f>
        <v>1.4557882983760546E-2</v>
      </c>
      <c r="K695" s="52">
        <f>IFERROR(_xll.qlIndexFixing(ONIndex1M,I695,TRUE,_xll.ohTrigger(RecalcTrigger,Trigger1M)),NA())</f>
        <v>1.4469244898949185E-2</v>
      </c>
      <c r="L695" s="52">
        <f>IFERROR(_xll.qlIndexFixing(Index3M,H695,TRUE,_xll.ohTrigger(RecalcTrigger,Trigger3M)),NA())</f>
        <v>1.5598679910395319E-2</v>
      </c>
      <c r="M695" s="52">
        <f>IFERROR(_xll.qlIndexFixing(ONIndex3M,I695,TRUE,_xll.ohTrigger(RecalcTrigger,Trigger3M)),NA())</f>
        <v>1.5388163934053622E-2</v>
      </c>
      <c r="N695" s="52">
        <f>IFERROR(_xll.qlIndexFixing(Index6M,$H695,TRUE,_xll.ohTrigger(RecalcTrigger,Trigger6M)),NA())</f>
        <v>1.7201210996810327E-2</v>
      </c>
      <c r="O695" s="52">
        <f>IFERROR(_xll.qlIndexFixing(ONIndex6M,I695,TRUE,_xll.ohTrigger(RecalcTrigger,Trigger6M)),NA())</f>
        <v>1.6764365896682065E-2</v>
      </c>
      <c r="P695" s="52">
        <f>IFERROR(_xll.qlIndexFixing(Index1Y,$H695,TRUE,_xll.ohTrigger(RecalcTrigger,Trigger1Y)),NA())</f>
        <v>2.0007320014259675E-2</v>
      </c>
      <c r="Q695" s="52">
        <f>IFERROR(_xll.qlIndexFixing(ONIndex1Y,I695,TRUE,_xll.ohTrigger(RecalcTrigger,Trigger1Y)),NA())</f>
        <v>1.9269205235667997E-2</v>
      </c>
    </row>
    <row r="696" spans="2:17" x14ac:dyDescent="0.2">
      <c r="B696" s="46" t="s">
        <v>51</v>
      </c>
      <c r="D696" s="49">
        <f>_xll.qlCalendarAdvance(LocalCalendar,$D695,B696,"f",FALSE)</f>
        <v>44551</v>
      </c>
      <c r="E696" s="49">
        <f>_xll.qlInterestRateIndexValueDate(IndexON,D696)</f>
        <v>44551</v>
      </c>
      <c r="F696" s="52">
        <f>IFERROR(_xll.qlIndexFixing(IndexON,D696,TRUE,_xll.ohTrigger(RecalcTrigger,TriggerON)),NA())</f>
        <v>1.1371712795815725E-2</v>
      </c>
      <c r="H696" s="49">
        <f>_xll.qlCalendarAdvance(IborCalendar,$H695,B696,"f",FALSE)</f>
        <v>44551</v>
      </c>
      <c r="I696" s="49">
        <f>_xll.qlInterestRateIndexValueDate(Index1M,$H696)</f>
        <v>44553</v>
      </c>
      <c r="J696" s="52">
        <f>IFERROR(_xll.qlIndexFixing(Index1M,$H696,TRUE,_xll.ohTrigger(RecalcTrigger,Trigger1M)),NA())</f>
        <v>1.4589449135990751E-2</v>
      </c>
      <c r="K696" s="52">
        <f>IFERROR(_xll.qlIndexFixing(ONIndex1M,I696,TRUE,_xll.ohTrigger(RecalcTrigger,Trigger1M)),NA())</f>
        <v>1.4518145573378938E-2</v>
      </c>
      <c r="L696" s="52">
        <f>IFERROR(_xll.qlIndexFixing(Index3M,H696,TRUE,_xll.ohTrigger(RecalcTrigger,Trigger3M)),NA())</f>
        <v>1.5626422871159562E-2</v>
      </c>
      <c r="M696" s="52">
        <f>IFERROR(_xll.qlIndexFixing(ONIndex3M,I696,TRUE,_xll.ohTrigger(RecalcTrigger,Trigger3M)),NA())</f>
        <v>1.5429768874812844E-2</v>
      </c>
      <c r="N696" s="52">
        <f>IFERROR(_xll.qlIndexFixing(Index6M,$H696,TRUE,_xll.ohTrigger(RecalcTrigger,Trigger6M)),NA())</f>
        <v>1.7228217822533344E-2</v>
      </c>
      <c r="O696" s="52">
        <f>IFERROR(_xll.qlIndexFixing(ONIndex6M,I696,TRUE,_xll.ohTrigger(RecalcTrigger,Trigger6M)),NA())</f>
        <v>1.6807334919928252E-2</v>
      </c>
      <c r="P696" s="52">
        <f>IFERROR(_xll.qlIndexFixing(Index1Y,$H696,TRUE,_xll.ohTrigger(RecalcTrigger,Trigger1Y)),NA())</f>
        <v>2.0027109296476747E-2</v>
      </c>
      <c r="Q696" s="52">
        <f>IFERROR(_xll.qlIndexFixing(ONIndex1Y,I696,TRUE,_xll.ohTrigger(RecalcTrigger,Trigger1Y)),NA())</f>
        <v>1.930648636643717E-2</v>
      </c>
    </row>
    <row r="697" spans="2:17" x14ac:dyDescent="0.2">
      <c r="B697" s="46" t="s">
        <v>51</v>
      </c>
      <c r="D697" s="49">
        <f>_xll.qlCalendarAdvance(LocalCalendar,$D696,B697,"f",FALSE)</f>
        <v>44558</v>
      </c>
      <c r="E697" s="49">
        <f>_xll.qlInterestRateIndexValueDate(IndexON,D697)</f>
        <v>44558</v>
      </c>
      <c r="F697" s="52">
        <f>IFERROR(_xll.qlIndexFixing(IndexON,D697,TRUE,_xll.ohTrigger(RecalcTrigger,TriggerON)),NA())</f>
        <v>1.1398971845792971E-2</v>
      </c>
      <c r="H697" s="49">
        <f>_xll.qlCalendarAdvance(IborCalendar,$H696,B697,"f",FALSE)</f>
        <v>44559</v>
      </c>
      <c r="I697" s="49">
        <f>_xll.qlInterestRateIndexValueDate(Index1M,$H697)</f>
        <v>44565</v>
      </c>
      <c r="J697" s="52">
        <f>IFERROR(_xll.qlIndexFixing(Index1M,$H697,TRUE,_xll.ohTrigger(RecalcTrigger,Trigger1M)),NA())</f>
        <v>1.4644776107737935E-2</v>
      </c>
      <c r="K697" s="52">
        <f>IFERROR(_xll.qlIndexFixing(ONIndex1M,I697,TRUE,_xll.ohTrigger(RecalcTrigger,Trigger1M)),NA())</f>
        <v>1.4563505228171181E-2</v>
      </c>
      <c r="L697" s="52">
        <f>IFERROR(_xll.qlIndexFixing(Index3M,H697,TRUE,_xll.ohTrigger(RecalcTrigger,Trigger3M)),NA())</f>
        <v>1.5673299101589322E-2</v>
      </c>
      <c r="M697" s="52">
        <f>IFERROR(_xll.qlIndexFixing(ONIndex3M,I697,TRUE,_xll.ohTrigger(RecalcTrigger,Trigger3M)),NA())</f>
        <v>1.5467546049654501E-2</v>
      </c>
      <c r="N697" s="52">
        <f>IFERROR(_xll.qlIndexFixing(Index6M,$H697,TRUE,_xll.ohTrigger(RecalcTrigger,Trigger6M)),NA())</f>
        <v>1.727388163557143E-2</v>
      </c>
      <c r="O697" s="52">
        <f>IFERROR(_xll.qlIndexFixing(ONIndex6M,I697,TRUE,_xll.ohTrigger(RecalcTrigger,Trigger6M)),NA())</f>
        <v>1.6845899338120418E-2</v>
      </c>
      <c r="P697" s="52">
        <f>IFERROR(_xll.qlIndexFixing(Index1Y,$H697,TRUE,_xll.ohTrigger(RecalcTrigger,Trigger1Y)),NA())</f>
        <v>2.0060773428678159E-2</v>
      </c>
      <c r="Q697" s="52">
        <f>IFERROR(_xll.qlIndexFixing(ONIndex1Y,I697,TRUE,_xll.ohTrigger(RecalcTrigger,Trigger1Y)),NA())</f>
        <v>1.9338010446476872E-2</v>
      </c>
    </row>
    <row r="698" spans="2:17" x14ac:dyDescent="0.2">
      <c r="B698" s="46" t="s">
        <v>51</v>
      </c>
      <c r="D698" s="49">
        <f>_xll.qlCalendarAdvance(LocalCalendar,$D697,B698,"f",FALSE)</f>
        <v>44565</v>
      </c>
      <c r="E698" s="49">
        <f>_xll.qlInterestRateIndexValueDate(IndexON,D698)</f>
        <v>44565</v>
      </c>
      <c r="F698" s="52">
        <f>IFERROR(_xll.qlIndexFixing(IndexON,D698,TRUE,_xll.ohTrigger(RecalcTrigger,TriggerON)),NA())</f>
        <v>1.1425993687117497E-2</v>
      </c>
      <c r="H698" s="49">
        <f>_xll.qlCalendarAdvance(IborCalendar,$H697,B698,"f",FALSE)</f>
        <v>44566</v>
      </c>
      <c r="I698" s="49">
        <f>_xll.qlInterestRateIndexValueDate(Index1M,$H698)</f>
        <v>44568</v>
      </c>
      <c r="J698" s="52">
        <f>IFERROR(_xll.qlIndexFixing(Index1M,$H698,TRUE,_xll.ohTrigger(RecalcTrigger,Trigger1M)),NA())</f>
        <v>1.465912843759413E-2</v>
      </c>
      <c r="K698" s="52">
        <f>IFERROR(_xll.qlIndexFixing(ONIndex1M,I698,TRUE,_xll.ohTrigger(RecalcTrigger,Trigger1M)),NA())</f>
        <v>1.4583614502470255E-2</v>
      </c>
      <c r="L698" s="52">
        <f>IFERROR(_xll.qlIndexFixing(Index3M,H698,TRUE,_xll.ohTrigger(RecalcTrigger,Trigger3M)),NA())</f>
        <v>1.5684883327842236E-2</v>
      </c>
      <c r="M698" s="52">
        <f>IFERROR(_xll.qlIndexFixing(ONIndex3M,I698,TRUE,_xll.ohTrigger(RecalcTrigger,Trigger3M)),NA())</f>
        <v>1.5484647312700162E-2</v>
      </c>
      <c r="N698" s="52">
        <f>IFERROR(_xll.qlIndexFixing(Index6M,$H698,TRUE,_xll.ohTrigger(RecalcTrigger,Trigger6M)),NA())</f>
        <v>1.7282964692827203E-2</v>
      </c>
      <c r="O698" s="52">
        <f>IFERROR(_xll.qlIndexFixing(ONIndex6M,I698,TRUE,_xll.ohTrigger(RecalcTrigger,Trigger6M)),NA())</f>
        <v>1.6863598518934708E-2</v>
      </c>
      <c r="P698" s="52">
        <f>IFERROR(_xll.qlIndexFixing(Index1Y,$H698,TRUE,_xll.ohTrigger(RecalcTrigger,Trigger1Y)),NA())</f>
        <v>2.0072915027811684E-2</v>
      </c>
      <c r="Q698" s="52">
        <f>IFERROR(_xll.qlIndexFixing(ONIndex1Y,I698,TRUE,_xll.ohTrigger(RecalcTrigger,Trigger1Y)),NA())</f>
        <v>1.9353227767053838E-2</v>
      </c>
    </row>
    <row r="699" spans="2:17" x14ac:dyDescent="0.2">
      <c r="B699" s="46" t="s">
        <v>51</v>
      </c>
      <c r="D699" s="49">
        <f>_xll.qlCalendarAdvance(LocalCalendar,$D698,B699,"f",FALSE)</f>
        <v>44572</v>
      </c>
      <c r="E699" s="49">
        <f>_xll.qlInterestRateIndexValueDate(IndexON,D699)</f>
        <v>44572</v>
      </c>
      <c r="F699" s="52">
        <f>IFERROR(_xll.qlIndexFixing(IndexON,D699,TRUE,_xll.ohTrigger(RecalcTrigger,TriggerON)),NA())</f>
        <v>1.1452778319869239E-2</v>
      </c>
      <c r="H699" s="49">
        <f>_xll.qlCalendarAdvance(IborCalendar,$H698,B699,"f",FALSE)</f>
        <v>44573</v>
      </c>
      <c r="I699" s="49">
        <f>_xll.qlInterestRateIndexValueDate(Index1M,$H699)</f>
        <v>44575</v>
      </c>
      <c r="J699" s="52">
        <f>IFERROR(_xll.qlIndexFixing(Index1M,$H699,TRUE,_xll.ohTrigger(RecalcTrigger,Trigger1M)),NA())</f>
        <v>1.469237090346316E-2</v>
      </c>
      <c r="K699" s="52">
        <f>IFERROR(_xll.qlIndexFixing(ONIndex1M,I699,TRUE,_xll.ohTrigger(RecalcTrigger,Trigger1M)),NA())</f>
        <v>1.4620210700109215E-2</v>
      </c>
      <c r="L699" s="52">
        <f>IFERROR(_xll.qlIndexFixing(Index3M,H699,TRUE,_xll.ohTrigger(RecalcTrigger,Trigger3M)),NA())</f>
        <v>1.5711703446988246E-2</v>
      </c>
      <c r="M699" s="52">
        <f>IFERROR(_xll.qlIndexFixing(ONIndex3M,I699,TRUE,_xll.ohTrigger(RecalcTrigger,Trigger3M)),NA())</f>
        <v>1.5515544805004833E-2</v>
      </c>
      <c r="N699" s="52">
        <f>IFERROR(_xll.qlIndexFixing(Index6M,$H699,TRUE,_xll.ohTrigger(RecalcTrigger,Trigger6M)),NA())</f>
        <v>1.7309133774625531E-2</v>
      </c>
      <c r="O699" s="52">
        <f>IFERROR(_xll.qlIndexFixing(ONIndex6M,I699,TRUE,_xll.ohTrigger(RecalcTrigger,Trigger6M)),NA())</f>
        <v>1.6895466736526199E-2</v>
      </c>
      <c r="P699" s="52">
        <f>IFERROR(_xll.qlIndexFixing(Index1Y,$H699,TRUE,_xll.ohTrigger(RecalcTrigger,Trigger1Y)),NA())</f>
        <v>2.0094278156917882E-2</v>
      </c>
      <c r="Q699" s="52">
        <f>IFERROR(_xll.qlIndexFixing(ONIndex1Y,I699,TRUE,_xll.ohTrigger(RecalcTrigger,Trigger1Y)),NA())</f>
        <v>1.9380049343080685E-2</v>
      </c>
    </row>
    <row r="700" spans="2:17" x14ac:dyDescent="0.2">
      <c r="B700" s="46" t="s">
        <v>51</v>
      </c>
      <c r="D700" s="49">
        <f>_xll.qlCalendarAdvance(LocalCalendar,$D699,B700,"f",FALSE)</f>
        <v>44579</v>
      </c>
      <c r="E700" s="49">
        <f>_xll.qlInterestRateIndexValueDate(IndexON,D700)</f>
        <v>44579</v>
      </c>
      <c r="F700" s="52">
        <f>IFERROR(_xll.qlIndexFixing(IndexON,D700,TRUE,_xll.ohTrigger(RecalcTrigger,TriggerON)),NA())</f>
        <v>1.1479325743968261E-2</v>
      </c>
      <c r="H700" s="49">
        <f>_xll.qlCalendarAdvance(IborCalendar,$H699,B700,"f",FALSE)</f>
        <v>44580</v>
      </c>
      <c r="I700" s="49">
        <f>_xll.qlInterestRateIndexValueDate(Index1M,$H700)</f>
        <v>44582</v>
      </c>
      <c r="J700" s="52">
        <f>IFERROR(_xll.qlIndexFixing(Index1M,$H700,TRUE,_xll.ohTrigger(RecalcTrigger,Trigger1M)),NA())</f>
        <v>1.4727887829249775E-2</v>
      </c>
      <c r="K700" s="52">
        <f>IFERROR(_xll.qlIndexFixing(ONIndex1M,I700,TRUE,_xll.ohTrigger(RecalcTrigger,Trigger1M)),NA())</f>
        <v>1.465105719227644E-2</v>
      </c>
      <c r="L700" s="52">
        <f>IFERROR(_xll.qlIndexFixing(Index3M,H700,TRUE,_xll.ohTrigger(RecalcTrigger,Trigger3M)),NA())</f>
        <v>1.5738229922422242E-2</v>
      </c>
      <c r="M700" s="52">
        <f>IFERROR(_xll.qlIndexFixing(ONIndex3M,I700,TRUE,_xll.ohTrigger(RecalcTrigger,Trigger3M)),NA())</f>
        <v>1.5541430013374935E-2</v>
      </c>
      <c r="N700" s="52">
        <f>IFERROR(_xll.qlIndexFixing(Index6M,$H700,TRUE,_xll.ohTrigger(RecalcTrigger,Trigger6M)),NA())</f>
        <v>1.7335030498985601E-2</v>
      </c>
      <c r="O700" s="52">
        <f>IFERROR(_xll.qlIndexFixing(ONIndex6M,I700,TRUE,_xll.ohTrigger(RecalcTrigger,Trigger6M)),NA())</f>
        <v>1.6922097786311596E-2</v>
      </c>
      <c r="P700" s="52">
        <f>IFERROR(_xll.qlIndexFixing(Index1Y,$H700,TRUE,_xll.ohTrigger(RecalcTrigger,Trigger1Y)),NA())</f>
        <v>2.0111776518746783E-2</v>
      </c>
      <c r="Q700" s="52">
        <f>IFERROR(_xll.qlIndexFixing(ONIndex1Y,I700,TRUE,_xll.ohTrigger(RecalcTrigger,Trigger1Y)),NA())</f>
        <v>1.9402021889236565E-2</v>
      </c>
    </row>
    <row r="701" spans="2:17" x14ac:dyDescent="0.2">
      <c r="B701" s="46" t="s">
        <v>51</v>
      </c>
      <c r="D701" s="49">
        <f>_xll.qlCalendarAdvance(LocalCalendar,$D700,B701,"f",FALSE)</f>
        <v>44586</v>
      </c>
      <c r="E701" s="49">
        <f>_xll.qlInterestRateIndexValueDate(IndexON,D701)</f>
        <v>44586</v>
      </c>
      <c r="F701" s="52">
        <f>IFERROR(_xll.qlIndexFixing(IndexON,D701,TRUE,_xll.ohTrigger(RecalcTrigger,TriggerON)),NA())</f>
        <v>1.150563595925469E-2</v>
      </c>
      <c r="H701" s="49">
        <f>_xll.qlCalendarAdvance(IborCalendar,$H700,B701,"f",FALSE)</f>
        <v>44587</v>
      </c>
      <c r="I701" s="49">
        <f>_xll.qlInterestRateIndexValueDate(Index1M,$H701)</f>
        <v>44589</v>
      </c>
      <c r="J701" s="52">
        <f>IFERROR(_xll.qlIndexFixing(Index1M,$H701,TRUE,_xll.ohTrigger(RecalcTrigger,Trigger1M)),NA())</f>
        <v>1.4757821349161166E-2</v>
      </c>
      <c r="K701" s="52">
        <f>IFERROR(_xll.qlIndexFixing(ONIndex1M,I701,TRUE,_xll.ohTrigger(RecalcTrigger,Trigger1M)),NA())</f>
        <v>1.4684261759265738E-2</v>
      </c>
      <c r="L701" s="52">
        <f>IFERROR(_xll.qlIndexFixing(Index3M,H701,TRUE,_xll.ohTrigger(RecalcTrigger,Trigger3M)),NA())</f>
        <v>1.5764462748323105E-2</v>
      </c>
      <c r="M701" s="52">
        <f>IFERROR(_xll.qlIndexFixing(ONIndex3M,I701,TRUE,_xll.ohTrigger(RecalcTrigger,Trigger3M)),NA())</f>
        <v>1.5569382309879032E-2</v>
      </c>
      <c r="N701" s="52">
        <f>IFERROR(_xll.qlIndexFixing(Index6M,$H701,TRUE,_xll.ohTrigger(RecalcTrigger,Trigger6M)),NA())</f>
        <v>1.7360656104008304E-2</v>
      </c>
      <c r="O701" s="52">
        <f>IFERROR(_xll.qlIndexFixing(ONIndex6M,I701,TRUE,_xll.ohTrigger(RecalcTrigger,Trigger6M)),NA())</f>
        <v>1.6950941859574797E-2</v>
      </c>
      <c r="P701" s="52">
        <f>IFERROR(_xll.qlIndexFixing(Index1Y,$H701,TRUE,_xll.ohTrigger(RecalcTrigger,Trigger1Y)),NA())</f>
        <v>2.0131094587337677E-2</v>
      </c>
      <c r="Q701" s="52">
        <f>IFERROR(_xll.qlIndexFixing(ONIndex1Y,I701,TRUE,_xll.ohTrigger(RecalcTrigger,Trigger1Y)),NA())</f>
        <v>1.9425929831156097E-2</v>
      </c>
    </row>
    <row r="702" spans="2:17" x14ac:dyDescent="0.2">
      <c r="B702" s="46" t="s">
        <v>51</v>
      </c>
      <c r="D702" s="49">
        <f>_xll.qlCalendarAdvance(LocalCalendar,$D701,B702,"f",FALSE)</f>
        <v>44593</v>
      </c>
      <c r="E702" s="49">
        <f>_xll.qlInterestRateIndexValueDate(IndexON,D702)</f>
        <v>44593</v>
      </c>
      <c r="F702" s="52">
        <f>IFERROR(_xll.qlIndexFixing(IndexON,D702,TRUE,_xll.ohTrigger(RecalcTrigger,TriggerON)),NA())</f>
        <v>1.1531708965888399E-2</v>
      </c>
      <c r="H702" s="49">
        <f>_xll.qlCalendarAdvance(IborCalendar,$H701,B702,"f",FALSE)</f>
        <v>44594</v>
      </c>
      <c r="I702" s="49">
        <f>_xll.qlInterestRateIndexValueDate(Index1M,$H702)</f>
        <v>44596</v>
      </c>
      <c r="J702" s="52">
        <f>IFERROR(_xll.qlIndexFixing(Index1M,$H702,TRUE,_xll.ohTrigger(RecalcTrigger,Trigger1M)),NA())</f>
        <v>1.4782298385205919E-2</v>
      </c>
      <c r="K702" s="52">
        <f>IFERROR(_xll.qlIndexFixing(ONIndex1M,I702,TRUE,_xll.ohTrigger(RecalcTrigger,Trigger1M)),NA())</f>
        <v>1.4717121807281686E-2</v>
      </c>
      <c r="L702" s="52">
        <f>IFERROR(_xll.qlIndexFixing(Index3M,H702,TRUE,_xll.ohTrigger(RecalcTrigger,Trigger3M)),NA())</f>
        <v>1.5788257820770375E-2</v>
      </c>
      <c r="M702" s="52">
        <f>IFERROR(_xll.qlIndexFixing(ONIndex3M,I702,TRUE,_xll.ohTrigger(RecalcTrigger,Trigger3M)),NA())</f>
        <v>1.5597041903534503E-2</v>
      </c>
      <c r="N702" s="52">
        <f>IFERROR(_xll.qlIndexFixing(Index6M,$H702,TRUE,_xll.ohTrigger(RecalcTrigger,Trigger6M)),NA())</f>
        <v>1.738601953389857E-2</v>
      </c>
      <c r="O702" s="52">
        <f>IFERROR(_xll.qlIndexFixing(ONIndex6M,I702,TRUE,_xll.ohTrigger(RecalcTrigger,Trigger6M)),NA())</f>
        <v>1.6979515558981362E-2</v>
      </c>
      <c r="P702" s="52">
        <f>IFERROR(_xll.qlIndexFixing(Index1Y,$H702,TRUE,_xll.ohTrigger(RecalcTrigger,Trigger1Y)),NA())</f>
        <v>2.0150350675452889E-2</v>
      </c>
      <c r="Q702" s="52">
        <f>IFERROR(_xll.qlIndexFixing(ONIndex1Y,I702,TRUE,_xll.ohTrigger(RecalcTrigger,Trigger1Y)),NA())</f>
        <v>1.9449511693325761E-2</v>
      </c>
    </row>
    <row r="703" spans="2:17" x14ac:dyDescent="0.2">
      <c r="B703" s="46" t="s">
        <v>51</v>
      </c>
      <c r="D703" s="49">
        <f>_xll.qlCalendarAdvance(LocalCalendar,$D702,B703,"f",FALSE)</f>
        <v>44600</v>
      </c>
      <c r="E703" s="49">
        <f>_xll.qlInterestRateIndexValueDate(IndexON,D703)</f>
        <v>44600</v>
      </c>
      <c r="F703" s="52">
        <f>IFERROR(_xll.qlIndexFixing(IndexON,D703,TRUE,_xll.ohTrigger(RecalcTrigger,TriggerON)),NA())</f>
        <v>1.1557544763549643E-2</v>
      </c>
      <c r="H703" s="49">
        <f>_xll.qlCalendarAdvance(IborCalendar,$H702,B703,"f",FALSE)</f>
        <v>44601</v>
      </c>
      <c r="I703" s="49">
        <f>_xll.qlInterestRateIndexValueDate(Index1M,$H703)</f>
        <v>44603</v>
      </c>
      <c r="J703" s="52">
        <f>IFERROR(_xll.qlIndexFixing(Index1M,$H703,TRUE,_xll.ohTrigger(RecalcTrigger,Trigger1M)),NA())</f>
        <v>1.4814231480782298E-2</v>
      </c>
      <c r="K703" s="52">
        <f>IFERROR(_xll.qlIndexFixing(ONIndex1M,I703,TRUE,_xll.ohTrigger(RecalcTrigger,Trigger1M)),NA())</f>
        <v>1.4749637336031185E-2</v>
      </c>
      <c r="L703" s="52">
        <f>IFERROR(_xll.qlIndexFixing(Index3M,H703,TRUE,_xll.ohTrigger(RecalcTrigger,Trigger3M)),NA())</f>
        <v>1.5813923182323247E-2</v>
      </c>
      <c r="M703" s="52">
        <f>IFERROR(_xll.qlIndexFixing(ONIndex3M,I703,TRUE,_xll.ohTrigger(RecalcTrigger,Trigger3M)),NA())</f>
        <v>1.5624408794208122E-2</v>
      </c>
      <c r="N703" s="52">
        <f>IFERROR(_xll.qlIndexFixing(Index6M,$H703,TRUE,_xll.ohTrigger(RecalcTrigger,Trigger6M)),NA())</f>
        <v>1.7411132670149324E-2</v>
      </c>
      <c r="O703" s="52">
        <f>IFERROR(_xll.qlIndexFixing(ONIndex6M,I703,TRUE,_xll.ohTrigger(RecalcTrigger,Trigger6M)),NA())</f>
        <v>1.7007818884344772E-2</v>
      </c>
      <c r="P703" s="52">
        <f>IFERROR(_xll.qlIndexFixing(Index1Y,$H703,TRUE,_xll.ohTrigger(RecalcTrigger,Trigger1Y)),NA())</f>
        <v>2.0169554637140673E-2</v>
      </c>
      <c r="Q703" s="52">
        <f>IFERROR(_xll.qlIndexFixing(ONIndex1Y,I703,TRUE,_xll.ohTrigger(RecalcTrigger,Trigger1Y)),NA())</f>
        <v>1.9472767475612329E-2</v>
      </c>
    </row>
    <row r="704" spans="2:17" x14ac:dyDescent="0.2">
      <c r="B704" s="46" t="s">
        <v>51</v>
      </c>
      <c r="D704" s="49">
        <f>_xll.qlCalendarAdvance(LocalCalendar,$D703,B704,"f",FALSE)</f>
        <v>44607</v>
      </c>
      <c r="E704" s="49">
        <f>_xll.qlInterestRateIndexValueDate(IndexON,D704)</f>
        <v>44607</v>
      </c>
      <c r="F704" s="52">
        <f>IFERROR(_xll.qlIndexFixing(IndexON,D704,TRUE,_xll.ohTrigger(RecalcTrigger,TriggerON)),NA())</f>
        <v>1.1583143352398295E-2</v>
      </c>
      <c r="H704" s="49">
        <f>_xll.qlCalendarAdvance(IborCalendar,$H703,B704,"f",FALSE)</f>
        <v>44608</v>
      </c>
      <c r="I704" s="49">
        <f>_xll.qlInterestRateIndexValueDate(Index1M,$H704)</f>
        <v>44610</v>
      </c>
      <c r="J704" s="52">
        <f>IFERROR(_xll.qlIndexFixing(Index1M,$H704,TRUE,_xll.ohTrigger(RecalcTrigger,Trigger1M)),NA())</f>
        <v>1.4845819771876569E-2</v>
      </c>
      <c r="K704" s="52">
        <f>IFERROR(_xll.qlIndexFixing(ONIndex1M,I704,TRUE,_xll.ohTrigger(RecalcTrigger,Trigger1M)),NA())</f>
        <v>1.4784394600764195E-2</v>
      </c>
      <c r="L704" s="52">
        <f>IFERROR(_xll.qlIndexFixing(Index3M,H704,TRUE,_xll.ohTrigger(RecalcTrigger,Trigger3M)),NA())</f>
        <v>1.5839294888734569E-2</v>
      </c>
      <c r="M704" s="52">
        <f>IFERROR(_xll.qlIndexFixing(ONIndex3M,I704,TRUE,_xll.ohTrigger(RecalcTrigger,Trigger3M)),NA())</f>
        <v>1.5653744217698495E-2</v>
      </c>
      <c r="N704" s="52">
        <f>IFERROR(_xll.qlIndexFixing(Index6M,$H704,TRUE,_xll.ohTrigger(RecalcTrigger,Trigger6M)),NA())</f>
        <v>1.7436007400725206E-2</v>
      </c>
      <c r="O704" s="52">
        <f>IFERROR(_xll.qlIndexFixing(ONIndex6M,I704,TRUE,_xll.ohTrigger(RecalcTrigger,Trigger6M)),NA())</f>
        <v>1.7038245398839358E-2</v>
      </c>
      <c r="P704" s="52">
        <f>IFERROR(_xll.qlIndexFixing(Index1Y,$H704,TRUE,_xll.ohTrigger(RecalcTrigger,Trigger1Y)),NA())</f>
        <v>2.0190638741595077E-2</v>
      </c>
      <c r="Q704" s="52">
        <f>IFERROR(_xll.qlIndexFixing(ONIndex1Y,I704,TRUE,_xll.ohTrigger(RecalcTrigger,Trigger1Y)),NA())</f>
        <v>1.9497848555924957E-2</v>
      </c>
    </row>
    <row r="705" spans="2:17" x14ac:dyDescent="0.2">
      <c r="B705" s="46" t="s">
        <v>51</v>
      </c>
      <c r="D705" s="49">
        <f>_xll.qlCalendarAdvance(LocalCalendar,$D704,B705,"f",FALSE)</f>
        <v>44614</v>
      </c>
      <c r="E705" s="49">
        <f>_xll.qlInterestRateIndexValueDate(IndexON,D705)</f>
        <v>44614</v>
      </c>
      <c r="F705" s="52">
        <f>IFERROR(_xll.qlIndexFixing(IndexON,D705,TRUE,_xll.ohTrigger(RecalcTrigger,TriggerON)),NA())</f>
        <v>1.1608504732194547E-2</v>
      </c>
      <c r="H705" s="49">
        <f>_xll.qlCalendarAdvance(IborCalendar,$H704,B705,"f",FALSE)</f>
        <v>44615</v>
      </c>
      <c r="I705" s="49">
        <f>_xll.qlInterestRateIndexValueDate(Index1M,$H705)</f>
        <v>44617</v>
      </c>
      <c r="J705" s="52">
        <f>IFERROR(_xll.qlIndexFixing(Index1M,$H705,TRUE,_xll.ohTrigger(RecalcTrigger,Trigger1M)),NA())</f>
        <v>1.4877063255953615E-2</v>
      </c>
      <c r="K705" s="52">
        <f>IFERROR(_xll.qlIndexFixing(ONIndex1M,I705,TRUE,_xll.ohTrigger(RecalcTrigger,Trigger1M)),NA())</f>
        <v>1.4813634834585088E-2</v>
      </c>
      <c r="L705" s="52">
        <f>IFERROR(_xll.qlIndexFixing(Index3M,H705,TRUE,_xll.ohTrigger(RecalcTrigger,Trigger3M)),NA())</f>
        <v>1.5864372934497731E-2</v>
      </c>
      <c r="M705" s="52">
        <f>IFERROR(_xll.qlIndexFixing(ONIndex3M,I705,TRUE,_xll.ohTrigger(RecalcTrigger,Trigger3M)),NA())</f>
        <v>1.567826446559728E-2</v>
      </c>
      <c r="N705" s="52">
        <f>IFERROR(_xll.qlIndexFixing(Index6M,$H705,TRUE,_xll.ohTrigger(RecalcTrigger,Trigger6M)),NA())</f>
        <v>1.7460655614269658E-2</v>
      </c>
      <c r="O705" s="52">
        <f>IFERROR(_xll.qlIndexFixing(ONIndex6M,I705,TRUE,_xll.ohTrigger(RecalcTrigger,Trigger6M)),NA())</f>
        <v>1.7063614412062833E-2</v>
      </c>
      <c r="P705" s="52">
        <f>IFERROR(_xll.qlIndexFixing(Index1Y,$H705,TRUE,_xll.ohTrigger(RecalcTrigger,Trigger1Y)),NA())</f>
        <v>2.0207845601247162E-2</v>
      </c>
      <c r="Q705" s="52">
        <f>IFERROR(_xll.qlIndexFixing(ONIndex1Y,I705,TRUE,_xll.ohTrigger(RecalcTrigger,Trigger1Y)),NA())</f>
        <v>1.9518300799656885E-2</v>
      </c>
    </row>
    <row r="706" spans="2:17" x14ac:dyDescent="0.2">
      <c r="B706" s="46" t="s">
        <v>51</v>
      </c>
      <c r="D706" s="49">
        <f>_xll.qlCalendarAdvance(LocalCalendar,$D705,B706,"f",FALSE)</f>
        <v>44621</v>
      </c>
      <c r="E706" s="49">
        <f>_xll.qlInterestRateIndexValueDate(IndexON,D706)</f>
        <v>44621</v>
      </c>
      <c r="F706" s="52">
        <f>IFERROR(_xll.qlIndexFixing(IndexON,D706,TRUE,_xll.ohTrigger(RecalcTrigger,TriggerON)),NA())</f>
        <v>1.163362890309827E-2</v>
      </c>
      <c r="H706" s="49">
        <f>_xll.qlCalendarAdvance(IborCalendar,$H705,B706,"f",FALSE)</f>
        <v>44622</v>
      </c>
      <c r="I706" s="49">
        <f>_xll.qlInterestRateIndexValueDate(Index1M,$H706)</f>
        <v>44624</v>
      </c>
      <c r="J706" s="52">
        <f>IFERROR(_xll.qlIndexFixing(Index1M,$H706,TRUE,_xll.ohTrigger(RecalcTrigger,Trigger1M)),NA())</f>
        <v>1.4915412827041374E-2</v>
      </c>
      <c r="K706" s="52">
        <f>IFERROR(_xll.qlIndexFixing(ONIndex1M,I706,TRUE,_xll.ohTrigger(RecalcTrigger,Trigger1M)),NA())</f>
        <v>1.4845116803856584E-2</v>
      </c>
      <c r="L706" s="52">
        <f>IFERROR(_xll.qlIndexFixing(Index3M,H706,TRUE,_xll.ohTrigger(RecalcTrigger,Trigger3M)),NA())</f>
        <v>1.5899462050135336E-2</v>
      </c>
      <c r="M706" s="52">
        <f>IFERROR(_xll.qlIndexFixing(ONIndex3M,I706,TRUE,_xll.ohTrigger(RecalcTrigger,Trigger3M)),NA())</f>
        <v>1.570475324596643E-2</v>
      </c>
      <c r="N706" s="52">
        <f>IFERROR(_xll.qlIndexFixing(Index6M,$H706,TRUE,_xll.ohTrigger(RecalcTrigger,Trigger6M)),NA())</f>
        <v>1.7495531012498115E-2</v>
      </c>
      <c r="O706" s="52">
        <f>IFERROR(_xll.qlIndexFixing(ONIndex6M,I706,TRUE,_xll.ohTrigger(RecalcTrigger,Trigger6M)),NA())</f>
        <v>1.7091106614071094E-2</v>
      </c>
      <c r="P706" s="52">
        <f>IFERROR(_xll.qlIndexFixing(Index1Y,$H706,TRUE,_xll.ohTrigger(RecalcTrigger,Trigger1Y)),NA())</f>
        <v>2.0226952315571433E-2</v>
      </c>
      <c r="Q706" s="52">
        <f>IFERROR(_xll.qlIndexFixing(ONIndex1Y,I706,TRUE,_xll.ohTrigger(RecalcTrigger,Trigger1Y)),NA())</f>
        <v>1.9540578341068482E-2</v>
      </c>
    </row>
    <row r="707" spans="2:17" x14ac:dyDescent="0.2">
      <c r="B707" s="46" t="s">
        <v>51</v>
      </c>
      <c r="D707" s="49">
        <f>_xll.qlCalendarAdvance(LocalCalendar,$D706,B707,"f",FALSE)</f>
        <v>44628</v>
      </c>
      <c r="E707" s="49">
        <f>_xll.qlInterestRateIndexValueDate(IndexON,D707)</f>
        <v>44628</v>
      </c>
      <c r="F707" s="52">
        <f>IFERROR(_xll.qlIndexFixing(IndexON,D707,TRUE,_xll.ohTrigger(RecalcTrigger,TriggerON)),NA())</f>
        <v>1.1658515865029528E-2</v>
      </c>
      <c r="H707" s="49">
        <f>_xll.qlCalendarAdvance(IborCalendar,$H706,B707,"f",FALSE)</f>
        <v>44629</v>
      </c>
      <c r="I707" s="49">
        <f>_xll.qlInterestRateIndexValueDate(Index1M,$H707)</f>
        <v>44631</v>
      </c>
      <c r="J707" s="52">
        <f>IFERROR(_xll.qlIndexFixing(Index1M,$H707,TRUE,_xll.ohTrigger(RecalcTrigger,Trigger1M)),NA())</f>
        <v>1.4945896591029278E-2</v>
      </c>
      <c r="K707" s="52">
        <f>IFERROR(_xll.qlIndexFixing(ONIndex1M,I707,TRUE,_xll.ohTrigger(RecalcTrigger,Trigger1M)),NA())</f>
        <v>1.4876254252742527E-2</v>
      </c>
      <c r="L707" s="52">
        <f>IFERROR(_xll.qlIndexFixing(Index3M,H707,TRUE,_xll.ohTrigger(RecalcTrigger,Trigger3M)),NA())</f>
        <v>1.5923853251585417E-2</v>
      </c>
      <c r="M707" s="52">
        <f>IFERROR(_xll.qlIndexFixing(ONIndex3M,I707,TRUE,_xll.ohTrigger(RecalcTrigger,Trigger3M)),NA())</f>
        <v>1.5730949322527721E-2</v>
      </c>
      <c r="N707" s="52">
        <f>IFERROR(_xll.qlIndexFixing(Index6M,$H707,TRUE,_xll.ohTrigger(RecalcTrigger,Trigger6M)),NA())</f>
        <v>1.7517640337260044E-2</v>
      </c>
      <c r="O707" s="52">
        <f>IFERROR(_xll.qlIndexFixing(ONIndex6M,I707,TRUE,_xll.ohTrigger(RecalcTrigger,Trigger6M)),NA())</f>
        <v>1.7118328441263486E-2</v>
      </c>
      <c r="P707" s="52">
        <f>IFERROR(_xll.qlIndexFixing(Index1Y,$H707,TRUE,_xll.ohTrigger(RecalcTrigger,Trigger1Y)),NA())</f>
        <v>2.0246046327273535E-2</v>
      </c>
      <c r="Q707" s="52">
        <f>IFERROR(_xll.qlIndexFixing(ONIndex1Y,I707,TRUE,_xll.ohTrigger(RecalcTrigger,Trigger1Y)),NA())</f>
        <v>1.9562529801824269E-2</v>
      </c>
    </row>
    <row r="708" spans="2:17" x14ac:dyDescent="0.2">
      <c r="B708" s="46" t="s">
        <v>51</v>
      </c>
      <c r="D708" s="49">
        <f>_xll.qlCalendarAdvance(LocalCalendar,$D707,B708,"f",FALSE)</f>
        <v>44635</v>
      </c>
      <c r="E708" s="49">
        <f>_xll.qlInterestRateIndexValueDate(IndexON,D708)</f>
        <v>44635</v>
      </c>
      <c r="F708" s="52">
        <f>IFERROR(_xll.qlIndexFixing(IndexON,D708,TRUE,_xll.ohTrigger(RecalcTrigger,TriggerON)),NA())</f>
        <v>1.1683165617748514E-2</v>
      </c>
      <c r="H708" s="49">
        <f>_xll.qlCalendarAdvance(IborCalendar,$H707,B708,"f",FALSE)</f>
        <v>44636</v>
      </c>
      <c r="I708" s="49">
        <f>_xll.qlInterestRateIndexValueDate(Index1M,$H708)</f>
        <v>44638</v>
      </c>
      <c r="J708" s="52">
        <f>IFERROR(_xll.qlIndexFixing(Index1M,$H708,TRUE,_xll.ohTrigger(RecalcTrigger,Trigger1M)),NA())</f>
        <v>1.4978468070991069E-2</v>
      </c>
      <c r="K708" s="52">
        <f>IFERROR(_xll.qlIndexFixing(ONIndex1M,I708,TRUE,_xll.ohTrigger(RecalcTrigger,Trigger1M)),NA())</f>
        <v>1.4907047181003108E-2</v>
      </c>
      <c r="L708" s="52">
        <f>IFERROR(_xll.qlIndexFixing(Index3M,H708,TRUE,_xll.ohTrigger(RecalcTrigger,Trigger3M)),NA())</f>
        <v>1.5947950717690514E-2</v>
      </c>
      <c r="M708" s="52">
        <f>IFERROR(_xll.qlIndexFixing(ONIndex3M,I708,TRUE,_xll.ohTrigger(RecalcTrigger,Trigger3M)),NA())</f>
        <v>1.5756852695041346E-2</v>
      </c>
      <c r="N708" s="52">
        <f>IFERROR(_xll.qlIndexFixing(Index6M,$H708,TRUE,_xll.ohTrigger(RecalcTrigger,Trigger6M)),NA())</f>
        <v>1.7541651016990342E-2</v>
      </c>
      <c r="O708" s="52">
        <f>IFERROR(_xll.qlIndexFixing(ONIndex6M,I708,TRUE,_xll.ohTrigger(RecalcTrigger,Trigger6M)),NA())</f>
        <v>1.7145279893426846E-2</v>
      </c>
      <c r="P708" s="52">
        <f>IFERROR(_xll.qlIndexFixing(Index1Y,$H708,TRUE,_xll.ohTrigger(RecalcTrigger,Trigger1Y)),NA())</f>
        <v>2.0265137494192481E-2</v>
      </c>
      <c r="Q708" s="52">
        <f>IFERROR(_xll.qlIndexFixing(ONIndex1Y,I708,TRUE,_xll.ohTrigger(RecalcTrigger,Trigger1Y)),NA())</f>
        <v>1.9584155181737728E-2</v>
      </c>
    </row>
    <row r="709" spans="2:17" x14ac:dyDescent="0.2">
      <c r="B709" s="46" t="s">
        <v>51</v>
      </c>
      <c r="D709" s="49">
        <f>_xll.qlCalendarAdvance(LocalCalendar,$D708,B709,"f",FALSE)</f>
        <v>44642</v>
      </c>
      <c r="E709" s="49">
        <f>_xll.qlInterestRateIndexValueDate(IndexON,D709)</f>
        <v>44642</v>
      </c>
      <c r="F709" s="52">
        <f>IFERROR(_xll.qlIndexFixing(IndexON,D709,TRUE,_xll.ohTrigger(RecalcTrigger,TriggerON)),NA())</f>
        <v>1.1707578161495036E-2</v>
      </c>
      <c r="H709" s="49">
        <f>_xll.qlCalendarAdvance(IborCalendar,$H708,B709,"f",FALSE)</f>
        <v>44643</v>
      </c>
      <c r="I709" s="49">
        <f>_xll.qlInterestRateIndexValueDate(Index1M,$H709)</f>
        <v>44645</v>
      </c>
      <c r="J709" s="52">
        <f>IFERROR(_xll.qlIndexFixing(Index1M,$H709,TRUE,_xll.ohTrigger(RecalcTrigger,Trigger1M)),NA())</f>
        <v>1.5005829565527361E-2</v>
      </c>
      <c r="K709" s="52">
        <f>IFERROR(_xll.qlIndexFixing(ONIndex1M,I709,TRUE,_xll.ohTrigger(RecalcTrigger,Trigger1M)),NA())</f>
        <v>1.4937495588318583E-2</v>
      </c>
      <c r="L709" s="52">
        <f>IFERROR(_xll.qlIndexFixing(Index3M,H709,TRUE,_xll.ohTrigger(RecalcTrigger,Trigger3M)),NA())</f>
        <v>1.5971754442928237E-2</v>
      </c>
      <c r="M709" s="52">
        <f>IFERROR(_xll.qlIndexFixing(ONIndex3M,I709,TRUE,_xll.ohTrigger(RecalcTrigger,Trigger3M)),NA())</f>
        <v>1.5782463363400723E-2</v>
      </c>
      <c r="N709" s="52">
        <f>IFERROR(_xll.qlIndexFixing(Index6M,$H709,TRUE,_xll.ohTrigger(RecalcTrigger,Trigger6M)),NA())</f>
        <v>1.7565487342474567E-2</v>
      </c>
      <c r="O709" s="52">
        <f>IFERROR(_xll.qlIndexFixing(ONIndex6M,I709,TRUE,_xll.ohTrigger(RecalcTrigger,Trigger6M)),NA())</f>
        <v>1.7171960970454592E-2</v>
      </c>
      <c r="P709" s="52">
        <f>IFERROR(_xll.qlIndexFixing(Index1Y,$H709,TRUE,_xll.ohTrigger(RecalcTrigger,Trigger1Y)),NA())</f>
        <v>2.0284235674919163E-2</v>
      </c>
      <c r="Q709" s="52">
        <f>IFERROR(_xll.qlIndexFixing(ONIndex1Y,I709,TRUE,_xll.ohTrigger(RecalcTrigger,Trigger1Y)),NA())</f>
        <v>1.9605454480648987E-2</v>
      </c>
    </row>
    <row r="710" spans="2:17" x14ac:dyDescent="0.2">
      <c r="B710" s="46" t="s">
        <v>51</v>
      </c>
      <c r="D710" s="49">
        <f>_xll.qlCalendarAdvance(LocalCalendar,$D709,B710,"f",FALSE)</f>
        <v>44649</v>
      </c>
      <c r="E710" s="49">
        <f>_xll.qlInterestRateIndexValueDate(IndexON,D710)</f>
        <v>44649</v>
      </c>
      <c r="F710" s="52">
        <f>IFERROR(_xll.qlIndexFixing(IndexON,D710,TRUE,_xll.ohTrigger(RecalcTrigger,TriggerON)),NA())</f>
        <v>1.1731753495869413E-2</v>
      </c>
      <c r="H710" s="49">
        <f>_xll.qlCalendarAdvance(IborCalendar,$H709,B710,"f",FALSE)</f>
        <v>44650</v>
      </c>
      <c r="I710" s="49">
        <f>_xll.qlInterestRateIndexValueDate(Index1M,$H710)</f>
        <v>44652</v>
      </c>
      <c r="J710" s="52">
        <f>IFERROR(_xll.qlIndexFixing(Index1M,$H710,TRUE,_xll.ohTrigger(RecalcTrigger,Trigger1M)),NA())</f>
        <v>1.5037664537904394E-2</v>
      </c>
      <c r="K710" s="52">
        <f>IFERROR(_xll.qlIndexFixing(ONIndex1M,I710,TRUE,_xll.ohTrigger(RecalcTrigger,Trigger1M)),NA())</f>
        <v>1.4967599474502435E-2</v>
      </c>
      <c r="L710" s="52">
        <f>IFERROR(_xll.qlIndexFixing(Index3M,H710,TRUE,_xll.ohTrigger(RecalcTrigger,Trigger3M)),NA())</f>
        <v>1.5989326138887511E-2</v>
      </c>
      <c r="M710" s="52">
        <f>IFERROR(_xll.qlIndexFixing(ONIndex3M,I710,TRUE,_xll.ohTrigger(RecalcTrigger,Trigger3M)),NA())</f>
        <v>1.5807781327366044E-2</v>
      </c>
      <c r="N710" s="52">
        <f>IFERROR(_xll.qlIndexFixing(Index6M,$H710,TRUE,_xll.ohTrigger(RecalcTrigger,Trigger6M)),NA())</f>
        <v>1.7589160950629887E-2</v>
      </c>
      <c r="O710" s="52">
        <f>IFERROR(_xll.qlIndexFixing(ONIndex6M,I710,TRUE,_xll.ohTrigger(RecalcTrigger,Trigger6M)),NA())</f>
        <v>1.719837167208027E-2</v>
      </c>
      <c r="P710" s="52">
        <f>IFERROR(_xll.qlIndexFixing(Index1Y,$H710,TRUE,_xll.ohTrigger(RecalcTrigger,Trigger1Y)),NA())</f>
        <v>2.0303350728797659E-2</v>
      </c>
      <c r="Q710" s="52">
        <f>IFERROR(_xll.qlIndexFixing(ONIndex1Y,I710,TRUE,_xll.ohTrigger(RecalcTrigger,Trigger1Y)),NA())</f>
        <v>1.9626427698398174E-2</v>
      </c>
    </row>
    <row r="711" spans="2:17" x14ac:dyDescent="0.2">
      <c r="B711" s="46" t="s">
        <v>51</v>
      </c>
      <c r="D711" s="49">
        <f>_xll.qlCalendarAdvance(LocalCalendar,$D710,B711,"f",FALSE)</f>
        <v>44656</v>
      </c>
      <c r="E711" s="49">
        <f>_xll.qlInterestRateIndexValueDate(IndexON,D711)</f>
        <v>44656</v>
      </c>
      <c r="F711" s="52">
        <f>IFERROR(_xll.qlIndexFixing(IndexON,D711,TRUE,_xll.ohTrigger(RecalcTrigger,TriggerON)),NA())</f>
        <v>1.1755691621111453E-2</v>
      </c>
      <c r="H711" s="49">
        <f>_xll.qlCalendarAdvance(IborCalendar,$H710,B711,"f",FALSE)</f>
        <v>44657</v>
      </c>
      <c r="I711" s="49">
        <f>_xll.qlInterestRateIndexValueDate(Index1M,$H711)</f>
        <v>44659</v>
      </c>
      <c r="J711" s="52">
        <f>IFERROR(_xll.qlIndexFixing(Index1M,$H711,TRUE,_xll.ohTrigger(RecalcTrigger,Trigger1M)),NA())</f>
        <v>1.5064383117671038E-2</v>
      </c>
      <c r="K711" s="52">
        <f>IFERROR(_xll.qlIndexFixing(ONIndex1M,I711,TRUE,_xll.ohTrigger(RecalcTrigger,Trigger1M)),NA())</f>
        <v>1.499735883923492E-2</v>
      </c>
      <c r="L711" s="52">
        <f>IFERROR(_xll.qlIndexFixing(Index3M,H711,TRUE,_xll.ohTrigger(RecalcTrigger,Trigger3M)),NA())</f>
        <v>1.6012602216561134E-2</v>
      </c>
      <c r="M711" s="52">
        <f>IFERROR(_xll.qlIndexFixing(ONIndex3M,I711,TRUE,_xll.ohTrigger(RecalcTrigger,Trigger3M)),NA())</f>
        <v>1.5832806586750792E-2</v>
      </c>
      <c r="N711" s="52">
        <f>IFERROR(_xll.qlIndexFixing(Index6M,$H711,TRUE,_xll.ohTrigger(RecalcTrigger,Trigger6M)),NA())</f>
        <v>1.7614740933722391E-2</v>
      </c>
      <c r="O711" s="52">
        <f>IFERROR(_xll.qlIndexFixing(ONIndex6M,I711,TRUE,_xll.ohTrigger(RecalcTrigger,Trigger6M)),NA())</f>
        <v>1.7224511998170655E-2</v>
      </c>
      <c r="P711" s="52">
        <f>IFERROR(_xll.qlIndexFixing(Index1Y,$H711,TRUE,_xll.ohTrigger(RecalcTrigger,Trigger1Y)),NA())</f>
        <v>2.0324482148473558E-2</v>
      </c>
      <c r="Q711" s="52">
        <f>IFERROR(_xll.qlIndexFixing(ONIndex1Y,I711,TRUE,_xll.ohTrigger(RecalcTrigger,Trigger1Y)),NA())</f>
        <v>1.9647074834772127E-2</v>
      </c>
    </row>
    <row r="712" spans="2:17" x14ac:dyDescent="0.2">
      <c r="B712" s="46" t="s">
        <v>51</v>
      </c>
      <c r="D712" s="49">
        <f>_xll.qlCalendarAdvance(LocalCalendar,$D711,B712,"f",FALSE)</f>
        <v>44663</v>
      </c>
      <c r="E712" s="49">
        <f>_xll.qlInterestRateIndexValueDate(IndexON,D712)</f>
        <v>44663</v>
      </c>
      <c r="F712" s="52">
        <f>IFERROR(_xll.qlIndexFixing(IndexON,D712,TRUE,_xll.ohTrigger(RecalcTrigger,TriggerON)),NA())</f>
        <v>1.1779392537061284E-2</v>
      </c>
      <c r="H712" s="49">
        <f>_xll.qlCalendarAdvance(IborCalendar,$H711,B712,"f",FALSE)</f>
        <v>44664</v>
      </c>
      <c r="I712" s="49">
        <f>_xll.qlInterestRateIndexValueDate(Index1M,$H712)</f>
        <v>44670</v>
      </c>
      <c r="J712" s="52">
        <f>IFERROR(_xll.qlIndexFixing(Index1M,$H712,TRUE,_xll.ohTrigger(RecalcTrigger,Trigger1M)),NA())</f>
        <v>1.5107094065609949E-2</v>
      </c>
      <c r="K712" s="52">
        <f>IFERROR(_xll.qlIndexFixing(ONIndex1M,I712,TRUE,_xll.ohTrigger(RecalcTrigger,Trigger1M)),NA())</f>
        <v>1.5038648687868417E-2</v>
      </c>
      <c r="L712" s="52">
        <f>IFERROR(_xll.qlIndexFixing(Index3M,H712,TRUE,_xll.ohTrigger(RecalcTrigger,Trigger3M)),NA())</f>
        <v>1.6048585471302706E-2</v>
      </c>
      <c r="M712" s="52">
        <f>IFERROR(_xll.qlIndexFixing(ONIndex3M,I712,TRUE,_xll.ohTrigger(RecalcTrigger,Trigger3M)),NA())</f>
        <v>1.5867351816067909E-2</v>
      </c>
      <c r="N712" s="52">
        <f>IFERROR(_xll.qlIndexFixing(Index6M,$H712,TRUE,_xll.ohTrigger(RecalcTrigger,Trigger6M)),NA())</f>
        <v>1.7645264114518611E-2</v>
      </c>
      <c r="O712" s="52">
        <f>IFERROR(_xll.qlIndexFixing(ONIndex6M,I712,TRUE,_xll.ohTrigger(RecalcTrigger,Trigger6M)),NA())</f>
        <v>1.7260560553244986E-2</v>
      </c>
      <c r="P712" s="52">
        <f>IFERROR(_xll.qlIndexFixing(Index1Y,$H712,TRUE,_xll.ohTrigger(RecalcTrigger,Trigger1Y)),NA())</f>
        <v>2.0348638785695986E-2</v>
      </c>
      <c r="Q712" s="52">
        <f>IFERROR(_xll.qlIndexFixing(ONIndex1Y,I712,TRUE,_xll.ohTrigger(RecalcTrigger,Trigger1Y)),NA())</f>
        <v>1.9674932004889456E-2</v>
      </c>
    </row>
    <row r="713" spans="2:17" x14ac:dyDescent="0.2">
      <c r="B713" s="46" t="s">
        <v>51</v>
      </c>
      <c r="D713" s="49">
        <f>_xll.qlCalendarAdvance(LocalCalendar,$D712,B713,"f",FALSE)</f>
        <v>44670</v>
      </c>
      <c r="E713" s="49">
        <f>_xll.qlInterestRateIndexValueDate(IndexON,D713)</f>
        <v>44670</v>
      </c>
      <c r="F713" s="52">
        <f>IFERROR(_xll.qlIndexFixing(IndexON,D713,TRUE,_xll.ohTrigger(RecalcTrigger,TriggerON)),NA())</f>
        <v>1.1802856243718907E-2</v>
      </c>
      <c r="H713" s="49">
        <f>_xll.qlCalendarAdvance(IborCalendar,$H712,B713,"f",FALSE)</f>
        <v>44671</v>
      </c>
      <c r="I713" s="49">
        <f>_xll.qlInterestRateIndexValueDate(Index1M,$H713)</f>
        <v>44673</v>
      </c>
      <c r="J713" s="52">
        <f>IFERROR(_xll.qlIndexFixing(Index1M,$H713,TRUE,_xll.ohTrigger(RecalcTrigger,Trigger1M)),NA())</f>
        <v>1.5121557226612469E-2</v>
      </c>
      <c r="K713" s="52">
        <f>IFERROR(_xll.qlIndexFixing(ONIndex1M,I713,TRUE,_xll.ohTrigger(RecalcTrigger,Trigger1M)),NA())</f>
        <v>1.5055844003413199E-2</v>
      </c>
      <c r="L713" s="52">
        <f>IFERROR(_xll.qlIndexFixing(Index3M,H713,TRUE,_xll.ohTrigger(RecalcTrigger,Trigger3M)),NA())</f>
        <v>1.6058273203104528E-2</v>
      </c>
      <c r="M713" s="52">
        <f>IFERROR(_xll.qlIndexFixing(ONIndex3M,I713,TRUE,_xll.ohTrigger(RecalcTrigger,Trigger3M)),NA())</f>
        <v>1.5881978991085788E-2</v>
      </c>
      <c r="N713" s="52">
        <f>IFERROR(_xll.qlIndexFixing(Index6M,$H713,TRUE,_xll.ohTrigger(RecalcTrigger,Trigger6M)),NA())</f>
        <v>1.7659321849312938E-2</v>
      </c>
      <c r="O713" s="52">
        <f>IFERROR(_xll.qlIndexFixing(ONIndex6M,I713,TRUE,_xll.ohTrigger(RecalcTrigger,Trigger6M)),NA())</f>
        <v>1.7275981523052764E-2</v>
      </c>
      <c r="P713" s="52">
        <f>IFERROR(_xll.qlIndexFixing(Index1Y,$H713,TRUE,_xll.ohTrigger(RecalcTrigger,Trigger1Y)),NA())</f>
        <v>2.0360895734095198E-2</v>
      </c>
      <c r="Q713" s="52">
        <f>IFERROR(_xll.qlIndexFixing(ONIndex1Y,I713,TRUE,_xll.ohTrigger(RecalcTrigger,Trigger1Y)),NA())</f>
        <v>1.9687390862781484E-2</v>
      </c>
    </row>
    <row r="714" spans="2:17" x14ac:dyDescent="0.2">
      <c r="B714" s="46" t="s">
        <v>51</v>
      </c>
      <c r="D714" s="49">
        <f>_xll.qlCalendarAdvance(LocalCalendar,$D713,B714,"f",FALSE)</f>
        <v>44677</v>
      </c>
      <c r="E714" s="49">
        <f>_xll.qlInterestRateIndexValueDate(IndexON,D714)</f>
        <v>44677</v>
      </c>
      <c r="F714" s="52">
        <f>IFERROR(_xll.qlIndexFixing(IndexON,D714,TRUE,_xll.ohTrigger(RecalcTrigger,TriggerON)),NA())</f>
        <v>1.1826082740924448E-2</v>
      </c>
      <c r="H714" s="49">
        <f>_xll.qlCalendarAdvance(IborCalendar,$H713,B714,"f",FALSE)</f>
        <v>44678</v>
      </c>
      <c r="I714" s="49">
        <f>_xll.qlInterestRateIndexValueDate(Index1M,$H714)</f>
        <v>44680</v>
      </c>
      <c r="J714" s="52">
        <f>IFERROR(_xll.qlIndexFixing(Index1M,$H714,TRUE,_xll.ohTrigger(RecalcTrigger,Trigger1M)),NA())</f>
        <v>1.5151919005481351E-2</v>
      </c>
      <c r="K714" s="52">
        <f>IFERROR(_xll.qlIndexFixing(ONIndex1M,I714,TRUE,_xll.ohTrigger(RecalcTrigger,Trigger1M)),NA())</f>
        <v>1.5086922521279078E-2</v>
      </c>
      <c r="L714" s="52">
        <f>IFERROR(_xll.qlIndexFixing(Index3M,H714,TRUE,_xll.ohTrigger(RecalcTrigger,Trigger3M)),NA())</f>
        <v>1.6080672189933361E-2</v>
      </c>
      <c r="M714" s="52">
        <f>IFERROR(_xll.qlIndexFixing(ONIndex3M,I714,TRUE,_xll.ohTrigger(RecalcTrigger,Trigger3M)),NA())</f>
        <v>1.5908189449842514E-2</v>
      </c>
      <c r="N714" s="52">
        <f>IFERROR(_xll.qlIndexFixing(Index6M,$H714,TRUE,_xll.ohTrigger(RecalcTrigger,Trigger6M)),NA())</f>
        <v>1.7682460969281791E-2</v>
      </c>
      <c r="O714" s="52">
        <f>IFERROR(_xll.qlIndexFixing(ONIndex6M,I714,TRUE,_xll.ohTrigger(RecalcTrigger,Trigger6M)),NA())</f>
        <v>1.730352381107636E-2</v>
      </c>
      <c r="P714" s="52">
        <f>IFERROR(_xll.qlIndexFixing(Index1Y,$H714,TRUE,_xll.ohTrigger(RecalcTrigger,Trigger1Y)),NA())</f>
        <v>2.0374110131433108E-2</v>
      </c>
      <c r="Q714" s="52">
        <f>IFERROR(_xll.qlIndexFixing(ONIndex1Y,I714,TRUE,_xll.ohTrigger(RecalcTrigger,Trigger1Y)),NA())</f>
        <v>1.9708989713003167E-2</v>
      </c>
    </row>
    <row r="715" spans="2:17" x14ac:dyDescent="0.2">
      <c r="B715" s="46" t="s">
        <v>51</v>
      </c>
      <c r="D715" s="49">
        <f>_xll.qlCalendarAdvance(LocalCalendar,$D714,B715,"f",FALSE)</f>
        <v>44684</v>
      </c>
      <c r="E715" s="49">
        <f>_xll.qlInterestRateIndexValueDate(IndexON,D715)</f>
        <v>44684</v>
      </c>
      <c r="F715" s="52">
        <f>IFERROR(_xll.qlIndexFixing(IndexON,D715,TRUE,_xll.ohTrigger(RecalcTrigger,TriggerON)),NA())</f>
        <v>1.1849072028837782E-2</v>
      </c>
      <c r="H715" s="49">
        <f>_xll.qlCalendarAdvance(IborCalendar,$H714,B715,"f",FALSE)</f>
        <v>44685</v>
      </c>
      <c r="I715" s="49">
        <f>_xll.qlInterestRateIndexValueDate(Index1M,$H715)</f>
        <v>44687</v>
      </c>
      <c r="J715" s="52">
        <f>IFERROR(_xll.qlIndexFixing(Index1M,$H715,TRUE,_xll.ohTrigger(RecalcTrigger,Trigger1M)),NA())</f>
        <v>1.5177351872004061E-2</v>
      </c>
      <c r="K715" s="52">
        <f>IFERROR(_xll.qlIndexFixing(ONIndex1M,I715,TRUE,_xll.ohTrigger(RecalcTrigger,Trigger1M)),NA())</f>
        <v>1.5112951078828374E-2</v>
      </c>
      <c r="L715" s="52">
        <f>IFERROR(_xll.qlIndexFixing(Index3M,H715,TRUE,_xll.ohTrigger(RecalcTrigger,Trigger3M)),NA())</f>
        <v>1.6108464630729985E-2</v>
      </c>
      <c r="M715" s="52">
        <f>IFERROR(_xll.qlIndexFixing(ONIndex3M,I715,TRUE,_xll.ohTrigger(RecalcTrigger,Trigger3M)),NA())</f>
        <v>1.5929980574940217E-2</v>
      </c>
      <c r="N715" s="52">
        <f>IFERROR(_xll.qlIndexFixing(Index6M,$H715,TRUE,_xll.ohTrigger(RecalcTrigger,Trigger6M)),NA())</f>
        <v>1.770549556539729E-2</v>
      </c>
      <c r="O715" s="52">
        <f>IFERROR(_xll.qlIndexFixing(ONIndex6M,I715,TRUE,_xll.ohTrigger(RecalcTrigger,Trigger6M)),NA())</f>
        <v>1.7326369543635423E-2</v>
      </c>
      <c r="P715" s="52">
        <f>IFERROR(_xll.qlIndexFixing(Index1Y,$H715,TRUE,_xll.ohTrigger(RecalcTrigger,Trigger1Y)),NA())</f>
        <v>2.0399524225382822E-2</v>
      </c>
      <c r="Q715" s="52">
        <f>IFERROR(_xll.qlIndexFixing(ONIndex1Y,I715,TRUE,_xll.ohTrigger(RecalcTrigger,Trigger1Y)),NA())</f>
        <v>1.9726402563398082E-2</v>
      </c>
    </row>
    <row r="716" spans="2:17" x14ac:dyDescent="0.2">
      <c r="B716" s="46" t="s">
        <v>51</v>
      </c>
      <c r="D716" s="49">
        <f>_xll.qlCalendarAdvance(LocalCalendar,$D715,B716,"f",FALSE)</f>
        <v>44691</v>
      </c>
      <c r="E716" s="49">
        <f>_xll.qlInterestRateIndexValueDate(IndexON,D716)</f>
        <v>44691</v>
      </c>
      <c r="F716" s="52">
        <f>IFERROR(_xll.qlIndexFixing(IndexON,D716,TRUE,_xll.ohTrigger(RecalcTrigger,TriggerON)),NA())</f>
        <v>1.1871824107219098E-2</v>
      </c>
      <c r="H716" s="49">
        <f>_xll.qlCalendarAdvance(IborCalendar,$H715,B716,"f",FALSE)</f>
        <v>44692</v>
      </c>
      <c r="I716" s="49">
        <f>_xll.qlInterestRateIndexValueDate(Index1M,$H716)</f>
        <v>44694</v>
      </c>
      <c r="J716" s="52">
        <f>IFERROR(_xll.qlIndexFixing(Index1M,$H716,TRUE,_xll.ohTrigger(RecalcTrigger,Trigger1M)),NA())</f>
        <v>1.5204731889643001E-2</v>
      </c>
      <c r="K716" s="52">
        <f>IFERROR(_xll.qlIndexFixing(ONIndex1M,I716,TRUE,_xll.ohTrigger(RecalcTrigger,Trigger1M)),NA())</f>
        <v>1.5140987832653607E-2</v>
      </c>
      <c r="L716" s="52">
        <f>IFERROR(_xll.qlIndexFixing(Index3M,H716,TRUE,_xll.ohTrigger(RecalcTrigger,Trigger3M)),NA())</f>
        <v>1.613031485370733E-2</v>
      </c>
      <c r="M716" s="52">
        <f>IFERROR(_xll.qlIndexFixing(ONIndex3M,I716,TRUE,_xll.ohTrigger(RecalcTrigger,Trigger3M)),NA())</f>
        <v>1.5953542308784208E-2</v>
      </c>
      <c r="N716" s="52">
        <f>IFERROR(_xll.qlIndexFixing(Index6M,$H716,TRUE,_xll.ohTrigger(RecalcTrigger,Trigger6M)),NA())</f>
        <v>1.7728437278076492E-2</v>
      </c>
      <c r="O716" s="52">
        <f>IFERROR(_xll.qlIndexFixing(ONIndex6M,I716,TRUE,_xll.ohTrigger(RecalcTrigger,Trigger6M)),NA())</f>
        <v>1.7351157989411448E-2</v>
      </c>
      <c r="P716" s="52">
        <f>IFERROR(_xll.qlIndexFixing(Index1Y,$H716,TRUE,_xll.ohTrigger(RecalcTrigger,Trigger1Y)),NA())</f>
        <v>2.0418947606787662E-2</v>
      </c>
      <c r="Q716" s="52">
        <f>IFERROR(_xll.qlIndexFixing(ONIndex1Y,I716,TRUE,_xll.ohTrigger(RecalcTrigger,Trigger1Y)),NA())</f>
        <v>1.9745419290524424E-2</v>
      </c>
    </row>
    <row r="717" spans="2:17" x14ac:dyDescent="0.2">
      <c r="B717" s="46" t="s">
        <v>51</v>
      </c>
      <c r="D717" s="49">
        <f>_xll.qlCalendarAdvance(LocalCalendar,$D716,B717,"f",FALSE)</f>
        <v>44698</v>
      </c>
      <c r="E717" s="49">
        <f>_xll.qlInterestRateIndexValueDate(IndexON,D717)</f>
        <v>44698</v>
      </c>
      <c r="F717" s="52">
        <f>IFERROR(_xll.qlIndexFixing(IndexON,D717,TRUE,_xll.ohTrigger(RecalcTrigger,TriggerON)),NA())</f>
        <v>1.1894338976068397E-2</v>
      </c>
      <c r="H717" s="49">
        <f>_xll.qlCalendarAdvance(IborCalendar,$H716,B717,"f",FALSE)</f>
        <v>44699</v>
      </c>
      <c r="I717" s="49">
        <f>_xll.qlInterestRateIndexValueDate(Index1M,$H717)</f>
        <v>44701</v>
      </c>
      <c r="J717" s="52">
        <f>IFERROR(_xll.qlIndexFixing(Index1M,$H717,TRUE,_xll.ohTrigger(RecalcTrigger,Trigger1M)),NA())</f>
        <v>1.523176703398557E-2</v>
      </c>
      <c r="K717" s="52">
        <f>IFERROR(_xll.qlIndexFixing(ONIndex1M,I717,TRUE,_xll.ohTrigger(RecalcTrigger,Trigger1M)),NA())</f>
        <v>1.5168680063535334E-2</v>
      </c>
      <c r="L717" s="52">
        <f>IFERROR(_xll.qlIndexFixing(Index3M,H717,TRUE,_xll.ohTrigger(RecalcTrigger,Trigger3M)),NA())</f>
        <v>1.6151952721549494E-2</v>
      </c>
      <c r="M717" s="52">
        <f>IFERROR(_xll.qlIndexFixing(ONIndex3M,I717,TRUE,_xll.ohTrigger(RecalcTrigger,Trigger3M)),NA())</f>
        <v>1.5976811336981811E-2</v>
      </c>
      <c r="N717" s="52">
        <f>IFERROR(_xll.qlIndexFixing(Index6M,$H717,TRUE,_xll.ohTrigger(RecalcTrigger,Trigger6M)),NA())</f>
        <v>1.7751297748293423E-2</v>
      </c>
      <c r="O717" s="52">
        <f>IFERROR(_xll.qlIndexFixing(ONIndex6M,I717,TRUE,_xll.ohTrigger(RecalcTrigger,Trigger6M)),NA())</f>
        <v>1.7375676058586365E-2</v>
      </c>
      <c r="P717" s="52">
        <f>IFERROR(_xll.qlIndexFixing(Index1Y,$H717,TRUE,_xll.ohTrigger(RecalcTrigger,Trigger1Y)),NA())</f>
        <v>2.0438456898035449E-2</v>
      </c>
      <c r="Q717" s="52">
        <f>IFERROR(_xll.qlIndexFixing(ONIndex1Y,I717,TRUE,_xll.ohTrigger(RecalcTrigger,Trigger1Y)),NA())</f>
        <v>1.9764109935342944E-2</v>
      </c>
    </row>
    <row r="718" spans="2:17" x14ac:dyDescent="0.2">
      <c r="B718" s="46" t="s">
        <v>51</v>
      </c>
      <c r="D718" s="49">
        <f>_xll.qlCalendarAdvance(LocalCalendar,$D717,B718,"f",FALSE)</f>
        <v>44705</v>
      </c>
      <c r="E718" s="49">
        <f>_xll.qlInterestRateIndexValueDate(IndexON,D718)</f>
        <v>44705</v>
      </c>
      <c r="F718" s="52">
        <f>IFERROR(_xll.qlIndexFixing(IndexON,D718,TRUE,_xll.ohTrigger(RecalcTrigger,TriggerON)),NA())</f>
        <v>1.191661663538568E-2</v>
      </c>
      <c r="H718" s="49">
        <f>_xll.qlCalendarAdvance(IborCalendar,$H717,B718,"f",FALSE)</f>
        <v>44706</v>
      </c>
      <c r="I718" s="49">
        <f>_xll.qlInterestRateIndexValueDate(Index1M,$H718)</f>
        <v>44708</v>
      </c>
      <c r="J718" s="52">
        <f>IFERROR(_xll.qlIndexFixing(Index1M,$H718,TRUE,_xll.ohTrigger(RecalcTrigger,Trigger1M)),NA())</f>
        <v>1.5258457302623369E-2</v>
      </c>
      <c r="K718" s="52">
        <f>IFERROR(_xll.qlIndexFixing(ONIndex1M,I718,TRUE,_xll.ohTrigger(RecalcTrigger,Trigger1M)),NA())</f>
        <v>1.5198286738886679E-2</v>
      </c>
      <c r="L718" s="52">
        <f>IFERROR(_xll.qlIndexFixing(Index3M,H718,TRUE,_xll.ohTrigger(RecalcTrigger,Trigger3M)),NA())</f>
        <v>1.6175261898284794E-2</v>
      </c>
      <c r="M718" s="52">
        <f>IFERROR(_xll.qlIndexFixing(ONIndex3M,I718,TRUE,_xll.ohTrigger(RecalcTrigger,Trigger3M)),NA())</f>
        <v>1.6001771490399275E-2</v>
      </c>
      <c r="N718" s="52">
        <f>IFERROR(_xll.qlIndexFixing(Index6M,$H718,TRUE,_xll.ohTrigger(RecalcTrigger,Trigger6M)),NA())</f>
        <v>1.7774088617576903E-2</v>
      </c>
      <c r="O718" s="52">
        <f>IFERROR(_xll.qlIndexFixing(ONIndex6M,I718,TRUE,_xll.ohTrigger(RecalcTrigger,Trigger6M)),NA())</f>
        <v>1.7402064339493428E-2</v>
      </c>
      <c r="P718" s="52">
        <f>IFERROR(_xll.qlIndexFixing(Index1Y,$H718,TRUE,_xll.ohTrigger(RecalcTrigger,Trigger1Y)),NA())</f>
        <v>2.0460138678819486E-2</v>
      </c>
      <c r="Q718" s="52">
        <f>IFERROR(_xll.qlIndexFixing(ONIndex1Y,I718,TRUE,_xll.ohTrigger(RecalcTrigger,Trigger1Y)),NA())</f>
        <v>1.9784315421373933E-2</v>
      </c>
    </row>
    <row r="719" spans="2:17" x14ac:dyDescent="0.2">
      <c r="B719" s="46" t="s">
        <v>51</v>
      </c>
      <c r="D719" s="49">
        <f>_xll.qlCalendarAdvance(LocalCalendar,$D718,B719,"f",FALSE)</f>
        <v>44712</v>
      </c>
      <c r="E719" s="49">
        <f>_xll.qlInterestRateIndexValueDate(IndexON,D719)</f>
        <v>44712</v>
      </c>
      <c r="F719" s="52">
        <f>IFERROR(_xll.qlIndexFixing(IndexON,D719,TRUE,_xll.ohTrigger(RecalcTrigger,TriggerON)),NA())</f>
        <v>1.1938657085091009E-2</v>
      </c>
      <c r="H719" s="49">
        <f>_xll.qlCalendarAdvance(IborCalendar,$H718,B719,"f",FALSE)</f>
        <v>44713</v>
      </c>
      <c r="I719" s="49">
        <f>_xll.qlInterestRateIndexValueDate(Index1M,$H719)</f>
        <v>44715</v>
      </c>
      <c r="J719" s="52">
        <f>IFERROR(_xll.qlIndexFixing(Index1M,$H719,TRUE,_xll.ohTrigger(RecalcTrigger,Trigger1M)),NA())</f>
        <v>1.5286977251238454E-2</v>
      </c>
      <c r="K719" s="52">
        <f>IFERROR(_xll.qlIndexFixing(ONIndex1M,I719,TRUE,_xll.ohTrigger(RecalcTrigger,Trigger1M)),NA())</f>
        <v>1.5223030955615613E-2</v>
      </c>
      <c r="L719" s="52">
        <f>IFERROR(_xll.qlIndexFixing(Index3M,H719,TRUE,_xll.ohTrigger(RecalcTrigger,Trigger3M)),NA())</f>
        <v>1.6196542002314018E-2</v>
      </c>
      <c r="M719" s="52">
        <f>IFERROR(_xll.qlIndexFixing(ONIndex3M,I719,TRUE,_xll.ohTrigger(RecalcTrigger,Trigger3M)),NA())</f>
        <v>1.6022471275771721E-2</v>
      </c>
      <c r="N719" s="52">
        <f>IFERROR(_xll.qlIndexFixing(Index6M,$H719,TRUE,_xll.ohTrigger(RecalcTrigger,Trigger6M)),NA())</f>
        <v>1.7796821528004079E-2</v>
      </c>
      <c r="O719" s="52">
        <f>IFERROR(_xll.qlIndexFixing(ONIndex6M,I719,TRUE,_xll.ohTrigger(RecalcTrigger,Trigger6M)),NA())</f>
        <v>1.7423901066599967E-2</v>
      </c>
      <c r="P719" s="52">
        <f>IFERROR(_xll.qlIndexFixing(Index1Y,$H719,TRUE,_xll.ohTrigger(RecalcTrigger,Trigger1Y)),NA())</f>
        <v>2.0477772672803773E-2</v>
      </c>
      <c r="Q719" s="52">
        <f>IFERROR(_xll.qlIndexFixing(ONIndex1Y,I719,TRUE,_xll.ohTrigger(RecalcTrigger,Trigger1Y)),NA())</f>
        <v>1.9800512977390383E-2</v>
      </c>
    </row>
    <row r="720" spans="2:17" x14ac:dyDescent="0.2">
      <c r="B720" s="46" t="s">
        <v>51</v>
      </c>
      <c r="D720" s="49">
        <f>_xll.qlCalendarAdvance(LocalCalendar,$D719,B720,"f",FALSE)</f>
        <v>44719</v>
      </c>
      <c r="E720" s="49">
        <f>_xll.qlInterestRateIndexValueDate(IndexON,D720)</f>
        <v>44719</v>
      </c>
      <c r="F720" s="52">
        <f>IFERROR(_xll.qlIndexFixing(IndexON,D720,TRUE,_xll.ohTrigger(RecalcTrigger,TriggerON)),NA())</f>
        <v>1.1960460325184386E-2</v>
      </c>
      <c r="H720" s="49">
        <f>_xll.qlCalendarAdvance(IborCalendar,$H719,B720,"f",FALSE)</f>
        <v>44720</v>
      </c>
      <c r="I720" s="49">
        <f>_xll.qlInterestRateIndexValueDate(Index1M,$H720)</f>
        <v>44722</v>
      </c>
      <c r="J720" s="52">
        <f>IFERROR(_xll.qlIndexFixing(Index1M,$H720,TRUE,_xll.ohTrigger(RecalcTrigger,Trigger1M)),NA())</f>
        <v>1.5310803203323843E-2</v>
      </c>
      <c r="K720" s="52">
        <f>IFERROR(_xll.qlIndexFixing(ONIndex1M,I720,TRUE,_xll.ohTrigger(RecalcTrigger,Trigger1M)),NA())</f>
        <v>1.524968961633455E-2</v>
      </c>
      <c r="L720" s="52">
        <f>IFERROR(_xll.qlIndexFixing(Index3M,H720,TRUE,_xll.ohTrigger(RecalcTrigger,Trigger3M)),NA())</f>
        <v>1.6215829656060676E-2</v>
      </c>
      <c r="M720" s="52">
        <f>IFERROR(_xll.qlIndexFixing(ONIndex3M,I720,TRUE,_xll.ohTrigger(RecalcTrigger,Trigger3M)),NA())</f>
        <v>1.6044862186044284E-2</v>
      </c>
      <c r="N720" s="52">
        <f>IFERROR(_xll.qlIndexFixing(Index6M,$H720,TRUE,_xll.ohTrigger(RecalcTrigger,Trigger6M)),NA())</f>
        <v>1.7819508122196945E-2</v>
      </c>
      <c r="O720" s="52">
        <f>IFERROR(_xll.qlIndexFixing(ONIndex6M,I720,TRUE,_xll.ohTrigger(RecalcTrigger,Trigger6M)),NA())</f>
        <v>1.7447608005065618E-2</v>
      </c>
      <c r="P720" s="52">
        <f>IFERROR(_xll.qlIndexFixing(Index1Y,$H720,TRUE,_xll.ohTrigger(RecalcTrigger,Trigger1Y)),NA())</f>
        <v>2.049759888969957E-2</v>
      </c>
      <c r="Q720" s="52">
        <f>IFERROR(_xll.qlIndexFixing(ONIndex1Y,I720,TRUE,_xll.ohTrigger(RecalcTrigger,Trigger1Y)),NA())</f>
        <v>1.9818225374299558E-2</v>
      </c>
    </row>
    <row r="721" spans="2:17" x14ac:dyDescent="0.2">
      <c r="B721" s="46" t="s">
        <v>51</v>
      </c>
      <c r="D721" s="49">
        <f>_xll.qlCalendarAdvance(LocalCalendar,$D720,B721,"f",FALSE)</f>
        <v>44726</v>
      </c>
      <c r="E721" s="49">
        <f>_xll.qlInterestRateIndexValueDate(IndexON,D721)</f>
        <v>44726</v>
      </c>
      <c r="F721" s="52">
        <f>IFERROR(_xll.qlIndexFixing(IndexON,D721,TRUE,_xll.ohTrigger(RecalcTrigger,TriggerON)),NA())</f>
        <v>1.1982026355585873E-2</v>
      </c>
      <c r="H721" s="49">
        <f>_xll.qlCalendarAdvance(IborCalendar,$H720,B721,"f",FALSE)</f>
        <v>44727</v>
      </c>
      <c r="I721" s="49">
        <f>_xll.qlInterestRateIndexValueDate(Index1M,$H721)</f>
        <v>44729</v>
      </c>
      <c r="J721" s="52">
        <f>IFERROR(_xll.qlIndexFixing(Index1M,$H721,TRUE,_xll.ohTrigger(RecalcTrigger,Trigger1M)),NA())</f>
        <v>1.5336458830727021E-2</v>
      </c>
      <c r="K721" s="52">
        <f>IFERROR(_xll.qlIndexFixing(ONIndex1M,I721,TRUE,_xll.ohTrigger(RecalcTrigger,Trigger1M)),NA())</f>
        <v>1.5276003753177392E-2</v>
      </c>
      <c r="L721" s="52">
        <f>IFERROR(_xll.qlIndexFixing(Index3M,H721,TRUE,_xll.ohTrigger(RecalcTrigger,Trigger3M)),NA())</f>
        <v>1.6236855567914828E-2</v>
      </c>
      <c r="M721" s="52">
        <f>IFERROR(_xll.qlIndexFixing(ONIndex3M,I721,TRUE,_xll.ohTrigger(RecalcTrigger,Trigger3M)),NA())</f>
        <v>1.6066960390004326E-2</v>
      </c>
      <c r="N721" s="52">
        <f>IFERROR(_xll.qlIndexFixing(Index6M,$H721,TRUE,_xll.ohTrigger(RecalcTrigger,Trigger6M)),NA())</f>
        <v>1.7842160043319774E-2</v>
      </c>
      <c r="O721" s="52">
        <f>IFERROR(_xll.qlIndexFixing(ONIndex6M,I721,TRUE,_xll.ohTrigger(RecalcTrigger,Trigger6M)),NA())</f>
        <v>1.7471044566317318E-2</v>
      </c>
      <c r="P721" s="52">
        <f>IFERROR(_xll.qlIndexFixing(Index1Y,$H721,TRUE,_xll.ohTrigger(RecalcTrigger,Trigger1Y)),NA())</f>
        <v>2.0517550483211706E-2</v>
      </c>
      <c r="Q721" s="52">
        <f>IFERROR(_xll.qlIndexFixing(ONIndex1Y,I721,TRUE,_xll.ohTrigger(RecalcTrigger,Trigger1Y)),NA())</f>
        <v>1.9835611688314714E-2</v>
      </c>
    </row>
    <row r="722" spans="2:17" x14ac:dyDescent="0.2">
      <c r="B722" s="46" t="s">
        <v>51</v>
      </c>
      <c r="D722" s="49">
        <f>_xll.qlCalendarAdvance(LocalCalendar,$D721,B722,"f",FALSE)</f>
        <v>44733</v>
      </c>
      <c r="E722" s="49">
        <f>_xll.qlInterestRateIndexValueDate(IndexON,D722)</f>
        <v>44733</v>
      </c>
      <c r="F722" s="52">
        <f>IFERROR(_xll.qlIndexFixing(IndexON,D722,TRUE,_xll.ohTrigger(RecalcTrigger,TriggerON)),NA())</f>
        <v>1.2003355176295472E-2</v>
      </c>
      <c r="H722" s="49">
        <f>_xll.qlCalendarAdvance(IborCalendar,$H721,B722,"f",FALSE)</f>
        <v>44734</v>
      </c>
      <c r="I722" s="49">
        <f>_xll.qlInterestRateIndexValueDate(Index1M,$H722)</f>
        <v>44736</v>
      </c>
      <c r="J722" s="52">
        <f>IFERROR(_xll.qlIndexFixing(Index1M,$H722,TRUE,_xll.ohTrigger(RecalcTrigger,Trigger1M)),NA())</f>
        <v>1.5361770639244578E-2</v>
      </c>
      <c r="K722" s="52">
        <f>IFERROR(_xll.qlIndexFixing(ONIndex1M,I722,TRUE,_xll.ohTrigger(RecalcTrigger,Trigger1M)),NA())</f>
        <v>1.5301973365930976E-2</v>
      </c>
      <c r="L722" s="52">
        <f>IFERROR(_xll.qlIndexFixing(Index3M,H722,TRUE,_xll.ohTrigger(RecalcTrigger,Trigger3M)),NA())</f>
        <v>1.6257787859632656E-2</v>
      </c>
      <c r="M722" s="52">
        <f>IFERROR(_xll.qlIndexFixing(ONIndex3M,I722,TRUE,_xll.ohTrigger(RecalcTrigger,Trigger3M)),NA())</f>
        <v>1.6088765887491974E-2</v>
      </c>
      <c r="N722" s="52">
        <f>IFERROR(_xll.qlIndexFixing(Index6M,$H722,TRUE,_xll.ohTrigger(RecalcTrigger,Trigger6M)),NA())</f>
        <v>1.7868915202218564E-2</v>
      </c>
      <c r="O722" s="52">
        <f>IFERROR(_xll.qlIndexFixing(ONIndex6M,I722,TRUE,_xll.ohTrigger(RecalcTrigger,Trigger6M)),NA())</f>
        <v>1.7494210750168548E-2</v>
      </c>
      <c r="P722" s="52">
        <f>IFERROR(_xll.qlIndexFixing(Index1Y,$H722,TRUE,_xll.ohTrigger(RecalcTrigger,Trigger1Y)),NA())</f>
        <v>2.0537637322080773E-2</v>
      </c>
      <c r="Q722" s="52">
        <f>IFERROR(_xll.qlIndexFixing(ONIndex1Y,I722,TRUE,_xll.ohTrigger(RecalcTrigger,Trigger1Y)),NA())</f>
        <v>1.9852671919249332E-2</v>
      </c>
    </row>
    <row r="723" spans="2:17" x14ac:dyDescent="0.2">
      <c r="B723" s="46" t="s">
        <v>51</v>
      </c>
      <c r="D723" s="49">
        <f>_xll.qlCalendarAdvance(LocalCalendar,$D722,B723,"f",FALSE)</f>
        <v>44740</v>
      </c>
      <c r="E723" s="49">
        <f>_xll.qlInterestRateIndexValueDate(IndexON,D723)</f>
        <v>44740</v>
      </c>
      <c r="F723" s="52">
        <f>IFERROR(_xll.qlIndexFixing(IndexON,D723,TRUE,_xll.ohTrigger(RecalcTrigger,TriggerON)),NA())</f>
        <v>1.2024446787153309E-2</v>
      </c>
      <c r="H723" s="49">
        <f>_xll.qlCalendarAdvance(IborCalendar,$H722,B723,"f",FALSE)</f>
        <v>44741</v>
      </c>
      <c r="I723" s="49">
        <f>_xll.qlInterestRateIndexValueDate(Index1M,$H723)</f>
        <v>44743</v>
      </c>
      <c r="J723" s="52">
        <f>IFERROR(_xll.qlIndexFixing(Index1M,$H723,TRUE,_xll.ohTrigger(RecalcTrigger,Trigger1M)),NA())</f>
        <v>1.5386774914710206E-2</v>
      </c>
      <c r="K723" s="52">
        <f>IFERROR(_xll.qlIndexFixing(ONIndex1M,I723,TRUE,_xll.ohTrigger(RecalcTrigger,Trigger1M)),NA())</f>
        <v>1.5329739950782351E-2</v>
      </c>
      <c r="L723" s="52">
        <f>IFERROR(_xll.qlIndexFixing(Index3M,H723,TRUE,_xll.ohTrigger(RecalcTrigger,Trigger3M)),NA())</f>
        <v>1.6278650279823198E-2</v>
      </c>
      <c r="M723" s="52">
        <f>IFERROR(_xll.qlIndexFixing(ONIndex3M,I723,TRUE,_xll.ohTrigger(RecalcTrigger,Trigger3M)),NA())</f>
        <v>1.6112162894597049E-2</v>
      </c>
      <c r="N723" s="52">
        <f>IFERROR(_xll.qlIndexFixing(Index6M,$H723,TRUE,_xll.ohTrigger(RecalcTrigger,Trigger6M)),NA())</f>
        <v>1.7889472618070737E-2</v>
      </c>
      <c r="O723" s="52">
        <f>IFERROR(_xll.qlIndexFixing(ONIndex6M,I723,TRUE,_xll.ohTrigger(RecalcTrigger,Trigger6M)),NA())</f>
        <v>1.7519156260112911E-2</v>
      </c>
      <c r="P723" s="52">
        <f>IFERROR(_xll.qlIndexFixing(Index1Y,$H723,TRUE,_xll.ohTrigger(RecalcTrigger,Trigger1Y)),NA())</f>
        <v>2.0557869275891372E-2</v>
      </c>
      <c r="Q723" s="52">
        <f>IFERROR(_xll.qlIndexFixing(ONIndex1Y,I723,TRUE,_xll.ohTrigger(RecalcTrigger,Trigger1Y)),NA())</f>
        <v>1.9871135313649368E-2</v>
      </c>
    </row>
    <row r="724" spans="2:17" x14ac:dyDescent="0.2">
      <c r="B724" s="46" t="s">
        <v>51</v>
      </c>
      <c r="D724" s="49">
        <f>_xll.qlCalendarAdvance(LocalCalendar,$D723,B724,"f",FALSE)</f>
        <v>44747</v>
      </c>
      <c r="E724" s="49">
        <f>_xll.qlInterestRateIndexValueDate(IndexON,D724)</f>
        <v>44747</v>
      </c>
      <c r="F724" s="52">
        <f>IFERROR(_xll.qlIndexFixing(IndexON,D724,TRUE,_xll.ohTrigger(RecalcTrigger,TriggerON)),NA())</f>
        <v>1.2045301188239321E-2</v>
      </c>
      <c r="H724" s="49">
        <f>_xll.qlCalendarAdvance(IborCalendar,$H723,B724,"f",FALSE)</f>
        <v>44748</v>
      </c>
      <c r="I724" s="49">
        <f>_xll.qlInterestRateIndexValueDate(Index1M,$H724)</f>
        <v>44750</v>
      </c>
      <c r="J724" s="52">
        <f>IFERROR(_xll.qlIndexFixing(Index1M,$H724,TRUE,_xll.ohTrigger(RecalcTrigger,Trigger1M)),NA())</f>
        <v>1.5411550391350788E-2</v>
      </c>
      <c r="K724" s="52">
        <f>IFERROR(_xll.qlIndexFixing(ONIndex1M,I724,TRUE,_xll.ohTrigger(RecalcTrigger,Trigger1M)),NA())</f>
        <v>1.5352879018344368E-2</v>
      </c>
      <c r="L724" s="52">
        <f>IFERROR(_xll.qlIndexFixing(Index3M,H724,TRUE,_xll.ohTrigger(RecalcTrigger,Trigger3M)),NA())</f>
        <v>1.6301321939216962E-2</v>
      </c>
      <c r="M724" s="52">
        <f>IFERROR(_xll.qlIndexFixing(ONIndex3M,I724,TRUE,_xll.ohTrigger(RecalcTrigger,Trigger3M)),NA())</f>
        <v>1.6131498762463892E-2</v>
      </c>
      <c r="N724" s="52">
        <f>IFERROR(_xll.qlIndexFixing(Index6M,$H724,TRUE,_xll.ohTrigger(RecalcTrigger,Trigger6M)),NA())</f>
        <v>1.7910024207993792E-2</v>
      </c>
      <c r="O724" s="52">
        <f>IFERROR(_xll.qlIndexFixing(ONIndex6M,I724,TRUE,_xll.ohTrigger(RecalcTrigger,Trigger6M)),NA())</f>
        <v>1.7539731985136697E-2</v>
      </c>
      <c r="P724" s="52">
        <f>IFERROR(_xll.qlIndexFixing(Index1Y,$H724,TRUE,_xll.ohTrigger(RecalcTrigger,Trigger1Y)),NA())</f>
        <v>2.0578256215084974E-2</v>
      </c>
      <c r="Q724" s="52">
        <f>IFERROR(_xll.qlIndexFixing(ONIndex1Y,I724,TRUE,_xll.ohTrigger(RecalcTrigger,Trigger1Y)),NA())</f>
        <v>1.988581413145063E-2</v>
      </c>
    </row>
    <row r="725" spans="2:17" x14ac:dyDescent="0.2">
      <c r="B725" s="46" t="s">
        <v>51</v>
      </c>
      <c r="D725" s="49">
        <f>_xll.qlCalendarAdvance(LocalCalendar,$D724,B725,"f",FALSE)</f>
        <v>44754</v>
      </c>
      <c r="E725" s="49">
        <f>_xll.qlInterestRateIndexValueDate(IndexON,D725)</f>
        <v>44754</v>
      </c>
      <c r="F725" s="52">
        <f>IFERROR(_xll.qlIndexFixing(IndexON,D725,TRUE,_xll.ohTrigger(RecalcTrigger,TriggerON)),NA())</f>
        <v>1.2065918379473572E-2</v>
      </c>
      <c r="H725" s="49">
        <f>_xll.qlCalendarAdvance(IborCalendar,$H724,B725,"f",FALSE)</f>
        <v>44755</v>
      </c>
      <c r="I725" s="49">
        <f>_xll.qlInterestRateIndexValueDate(Index1M,$H725)</f>
        <v>44757</v>
      </c>
      <c r="J725" s="52">
        <f>IFERROR(_xll.qlIndexFixing(Index1M,$H725,TRUE,_xll.ohTrigger(RecalcTrigger,Trigger1M)),NA())</f>
        <v>1.5436178331236944E-2</v>
      </c>
      <c r="K725" s="52">
        <f>IFERROR(_xll.qlIndexFixing(ONIndex1M,I725,TRUE,_xll.ohTrigger(RecalcTrigger,Trigger1M)),NA())</f>
        <v>1.5377815057497912E-2</v>
      </c>
      <c r="L725" s="52">
        <f>IFERROR(_xll.qlIndexFixing(Index3M,H725,TRUE,_xll.ohTrigger(RecalcTrigger,Trigger3M)),NA())</f>
        <v>1.6320260502638632E-2</v>
      </c>
      <c r="M725" s="52">
        <f>IFERROR(_xll.qlIndexFixing(ONIndex3M,I725,TRUE,_xll.ohTrigger(RecalcTrigger,Trigger3M)),NA())</f>
        <v>1.6152426139601772E-2</v>
      </c>
      <c r="N725" s="52">
        <f>IFERROR(_xll.qlIndexFixing(Index6M,$H725,TRUE,_xll.ohTrigger(RecalcTrigger,Trigger6M)),NA())</f>
        <v>1.7934727053694977E-2</v>
      </c>
      <c r="O725" s="52">
        <f>IFERROR(_xll.qlIndexFixing(ONIndex6M,I725,TRUE,_xll.ohTrigger(RecalcTrigger,Trigger6M)),NA())</f>
        <v>1.7562087035907226E-2</v>
      </c>
      <c r="P725" s="52">
        <f>IFERROR(_xll.qlIndexFixing(Index1Y,$H725,TRUE,_xll.ohTrigger(RecalcTrigger,Trigger1Y)),NA())</f>
        <v>2.0598808010975807E-2</v>
      </c>
      <c r="Q725" s="52">
        <f>IFERROR(_xll.qlIndexFixing(ONIndex1Y,I725,TRUE,_xll.ohTrigger(RecalcTrigger,Trigger1Y)),NA())</f>
        <v>1.9901896112397566E-2</v>
      </c>
    </row>
    <row r="726" spans="2:17" x14ac:dyDescent="0.2">
      <c r="B726" s="46" t="s">
        <v>51</v>
      </c>
      <c r="D726" s="49">
        <f>_xll.qlCalendarAdvance(LocalCalendar,$D725,B726,"f",FALSE)</f>
        <v>44761</v>
      </c>
      <c r="E726" s="49">
        <f>_xll.qlInterestRateIndexValueDate(IndexON,D726)</f>
        <v>44761</v>
      </c>
      <c r="F726" s="52">
        <f>IFERROR(_xll.qlIndexFixing(IndexON,D726,TRUE,_xll.ohTrigger(RecalcTrigger,TriggerON)),NA())</f>
        <v>1.2086298360856063E-2</v>
      </c>
      <c r="H726" s="49">
        <f>_xll.qlCalendarAdvance(IborCalendar,$H725,B726,"f",FALSE)</f>
        <v>44762</v>
      </c>
      <c r="I726" s="49">
        <f>_xll.qlInterestRateIndexValueDate(Index1M,$H726)</f>
        <v>44764</v>
      </c>
      <c r="J726" s="52">
        <f>IFERROR(_xll.qlIndexFixing(Index1M,$H726,TRUE,_xll.ohTrigger(RecalcTrigger,Trigger1M)),NA())</f>
        <v>1.5460739997122618E-2</v>
      </c>
      <c r="K726" s="52">
        <f>IFERROR(_xll.qlIndexFixing(ONIndex1M,I726,TRUE,_xll.ohTrigger(RecalcTrigger,Trigger1M)),NA())</f>
        <v>1.5402417575307581E-2</v>
      </c>
      <c r="L726" s="52">
        <f>IFERROR(_xll.qlIndexFixing(Index3M,H726,TRUE,_xll.ohTrigger(RecalcTrigger,Trigger3M)),NA())</f>
        <v>1.634105580506251E-2</v>
      </c>
      <c r="M726" s="52">
        <f>IFERROR(_xll.qlIndexFixing(ONIndex3M,I726,TRUE,_xll.ohTrigger(RecalcTrigger,Trigger3M)),NA())</f>
        <v>1.617307053281003E-2</v>
      </c>
      <c r="N726" s="52">
        <f>IFERROR(_xll.qlIndexFixing(Index6M,$H726,TRUE,_xll.ohTrigger(RecalcTrigger,Trigger6M)),NA())</f>
        <v>1.7955307101325067E-2</v>
      </c>
      <c r="O726" s="52">
        <f>IFERROR(_xll.qlIndexFixing(ONIndex6M,I726,TRUE,_xll.ohTrigger(RecalcTrigger,Trigger6M)),NA())</f>
        <v>1.7584181045515734E-2</v>
      </c>
      <c r="P726" s="52">
        <f>IFERROR(_xll.qlIndexFixing(Index1Y,$H726,TRUE,_xll.ohTrigger(RecalcTrigger,Trigger1Y)),NA())</f>
        <v>2.0619534535765021E-2</v>
      </c>
      <c r="Q726" s="52">
        <f>IFERROR(_xll.qlIndexFixing(ONIndex1Y,I726,TRUE,_xll.ohTrigger(RecalcTrigger,Trigger1Y)),NA())</f>
        <v>1.991766751466173E-2</v>
      </c>
    </row>
    <row r="727" spans="2:17" x14ac:dyDescent="0.2">
      <c r="B727" s="46" t="s">
        <v>51</v>
      </c>
      <c r="D727" s="49">
        <f>_xll.qlCalendarAdvance(LocalCalendar,$D726,B727,"f",FALSE)</f>
        <v>44768</v>
      </c>
      <c r="E727" s="49">
        <f>_xll.qlInterestRateIndexValueDate(IndexON,D727)</f>
        <v>44768</v>
      </c>
      <c r="F727" s="52">
        <f>IFERROR(_xll.qlIndexFixing(IndexON,D727,TRUE,_xll.ohTrigger(RecalcTrigger,TriggerON)),NA())</f>
        <v>1.2106475850215404E-2</v>
      </c>
      <c r="H727" s="49">
        <f>_xll.qlCalendarAdvance(IborCalendar,$H726,B727,"f",FALSE)</f>
        <v>44769</v>
      </c>
      <c r="I727" s="49">
        <f>_xll.qlInterestRateIndexValueDate(Index1M,$H727)</f>
        <v>44771</v>
      </c>
      <c r="J727" s="52">
        <f>IFERROR(_xll.qlIndexFixing(Index1M,$H727,TRUE,_xll.ohTrigger(RecalcTrigger,Trigger1M)),NA())</f>
        <v>1.548948109520897E-2</v>
      </c>
      <c r="K727" s="52">
        <f>IFERROR(_xll.qlIndexFixing(ONIndex1M,I727,TRUE,_xll.ohTrigger(RecalcTrigger,Trigger1M)),NA())</f>
        <v>1.5426921314212194E-2</v>
      </c>
      <c r="L727" s="52">
        <f>IFERROR(_xll.qlIndexFixing(Index3M,H727,TRUE,_xll.ohTrigger(RecalcTrigger,Trigger3M)),NA())</f>
        <v>1.636187227711244E-2</v>
      </c>
      <c r="M727" s="52">
        <f>IFERROR(_xll.qlIndexFixing(ONIndex3M,I727,TRUE,_xll.ohTrigger(RecalcTrigger,Trigger3M)),NA())</f>
        <v>1.6193639369443957E-2</v>
      </c>
      <c r="N727" s="52">
        <f>IFERROR(_xll.qlIndexFixing(Index6M,$H727,TRUE,_xll.ohTrigger(RecalcTrigger,Trigger6M)),NA())</f>
        <v>1.7980074023619438E-2</v>
      </c>
      <c r="O727" s="52">
        <f>IFERROR(_xll.qlIndexFixing(ONIndex6M,I727,TRUE,_xll.ohTrigger(RecalcTrigger,Trigger6M)),NA())</f>
        <v>1.7606213199723442E-2</v>
      </c>
      <c r="P727" s="52">
        <f>IFERROR(_xll.qlIndexFixing(Index1Y,$H727,TRUE,_xll.ohTrigger(RecalcTrigger,Trigger1Y)),NA())</f>
        <v>2.0640441774681058E-2</v>
      </c>
      <c r="Q727" s="52">
        <f>IFERROR(_xll.qlIndexFixing(ONIndex1Y,I727,TRUE,_xll.ohTrigger(RecalcTrigger,Trigger1Y)),NA())</f>
        <v>1.9933459109280349E-2</v>
      </c>
    </row>
    <row r="728" spans="2:17" x14ac:dyDescent="0.2">
      <c r="B728" s="46" t="s">
        <v>51</v>
      </c>
      <c r="D728" s="49">
        <f>_xll.qlCalendarAdvance(LocalCalendar,$D727,B728,"f",FALSE)</f>
        <v>44775</v>
      </c>
      <c r="E728" s="49">
        <f>_xll.qlInterestRateIndexValueDate(IndexON,D728)</f>
        <v>44775</v>
      </c>
      <c r="F728" s="52">
        <f>IFERROR(_xll.qlIndexFixing(IndexON,D728,TRUE,_xll.ohTrigger(RecalcTrigger,TriggerON)),NA())</f>
        <v>1.2126572645003719E-2</v>
      </c>
      <c r="H728" s="49">
        <f>_xll.qlCalendarAdvance(IborCalendar,$H727,B728,"f",FALSE)</f>
        <v>44776</v>
      </c>
      <c r="I728" s="49">
        <f>_xll.qlInterestRateIndexValueDate(Index1M,$H728)</f>
        <v>44778</v>
      </c>
      <c r="J728" s="52">
        <f>IFERROR(_xll.qlIndexFixing(Index1M,$H728,TRUE,_xll.ohTrigger(RecalcTrigger,Trigger1M)),NA())</f>
        <v>1.5511972199718227E-2</v>
      </c>
      <c r="K728" s="52">
        <f>IFERROR(_xll.qlIndexFixing(ONIndex1M,I728,TRUE,_xll.ohTrigger(RecalcTrigger,Trigger1M)),NA())</f>
        <v>1.5451439977738346E-2</v>
      </c>
      <c r="L728" s="52">
        <f>IFERROR(_xll.qlIndexFixing(Index3M,H728,TRUE,_xll.ohTrigger(RecalcTrigger,Trigger3M)),NA())</f>
        <v>1.6382713877594469E-2</v>
      </c>
      <c r="M728" s="52">
        <f>IFERROR(_xll.qlIndexFixing(ONIndex3M,I728,TRUE,_xll.ohTrigger(RecalcTrigger,Trigger3M)),NA())</f>
        <v>1.6214233122200383E-2</v>
      </c>
      <c r="N728" s="52">
        <f>IFERROR(_xll.qlIndexFixing(Index6M,$H728,TRUE,_xll.ohTrigger(RecalcTrigger,Trigger6M)),NA())</f>
        <v>1.800071525641838E-2</v>
      </c>
      <c r="O728" s="52">
        <f>IFERROR(_xll.qlIndexFixing(ONIndex6M,I728,TRUE,_xll.ohTrigger(RecalcTrigger,Trigger6M)),NA())</f>
        <v>1.762827997911387E-2</v>
      </c>
      <c r="P728" s="52">
        <f>IFERROR(_xll.qlIndexFixing(Index1Y,$H728,TRUE,_xll.ohTrigger(RecalcTrigger,Trigger1Y)),NA())</f>
        <v>2.0661520161711196E-2</v>
      </c>
      <c r="Q728" s="52">
        <f>IFERROR(_xll.qlIndexFixing(ONIndex1Y,I728,TRUE,_xll.ohTrigger(RecalcTrigger,Trigger1Y)),NA())</f>
        <v>1.9949431113586158E-2</v>
      </c>
    </row>
    <row r="729" spans="2:17" x14ac:dyDescent="0.2">
      <c r="B729" s="46" t="s">
        <v>51</v>
      </c>
      <c r="D729" s="49">
        <f>_xll.qlCalendarAdvance(LocalCalendar,$D728,B729,"f",FALSE)</f>
        <v>44782</v>
      </c>
      <c r="E729" s="49">
        <f>_xll.qlInterestRateIndexValueDate(IndexON,D729)</f>
        <v>44782</v>
      </c>
      <c r="F729" s="52">
        <f>IFERROR(_xll.qlIndexFixing(IndexON,D729,TRUE,_xll.ohTrigger(RecalcTrigger,TriggerON)),NA())</f>
        <v>1.2146599559050841E-2</v>
      </c>
      <c r="H729" s="49">
        <f>_xll.qlCalendarAdvance(IborCalendar,$H728,B729,"f",FALSE)</f>
        <v>44783</v>
      </c>
      <c r="I729" s="49">
        <f>_xll.qlInterestRateIndexValueDate(Index1M,$H729)</f>
        <v>44785</v>
      </c>
      <c r="J729" s="52">
        <f>IFERROR(_xll.qlIndexFixing(Index1M,$H729,TRUE,_xll.ohTrigger(RecalcTrigger,Trigger1M)),NA())</f>
        <v>1.5534474299786171E-2</v>
      </c>
      <c r="K729" s="52">
        <f>IFERROR(_xll.qlIndexFixing(ONIndex1M,I729,TRUE,_xll.ohTrigger(RecalcTrigger,Trigger1M)),NA())</f>
        <v>1.5475973565886036E-2</v>
      </c>
      <c r="L729" s="52">
        <f>IFERROR(_xll.qlIndexFixing(Index3M,H729,TRUE,_xll.ohTrigger(RecalcTrigger,Trigger3M)),NA())</f>
        <v>1.6403580606915935E-2</v>
      </c>
      <c r="M729" s="52">
        <f>IFERROR(_xll.qlIndexFixing(ONIndex3M,I729,TRUE,_xll.ohTrigger(RecalcTrigger,Trigger3M)),NA())</f>
        <v>1.6234851791052662E-2</v>
      </c>
      <c r="N729" s="52">
        <f>IFERROR(_xll.qlIndexFixing(Index6M,$H729,TRUE,_xll.ohTrigger(RecalcTrigger,Trigger6M)),NA())</f>
        <v>1.8023472132750275E-2</v>
      </c>
      <c r="O729" s="52">
        <f>IFERROR(_xll.qlIndexFixing(ONIndex6M,I729,TRUE,_xll.ohTrigger(RecalcTrigger,Trigger6M)),NA())</f>
        <v>1.7650381383793601E-2</v>
      </c>
      <c r="P729" s="52">
        <f>IFERROR(_xll.qlIndexFixing(Index1Y,$H729,TRUE,_xll.ohTrigger(RecalcTrigger,Trigger1Y)),NA())</f>
        <v>2.0682756242085272E-2</v>
      </c>
      <c r="Q729" s="52">
        <f>IFERROR(_xll.qlIndexFixing(ONIndex1Y,I729,TRUE,_xll.ohTrigger(RecalcTrigger,Trigger1Y)),NA())</f>
        <v>1.9965583527605801E-2</v>
      </c>
    </row>
    <row r="730" spans="2:17" x14ac:dyDescent="0.2">
      <c r="B730" s="46" t="s">
        <v>51</v>
      </c>
      <c r="D730" s="49">
        <f>_xll.qlCalendarAdvance(LocalCalendar,$D729,B730,"f",FALSE)</f>
        <v>44789</v>
      </c>
      <c r="E730" s="49">
        <f>_xll.qlInterestRateIndexValueDate(IndexON,D730)</f>
        <v>44789</v>
      </c>
      <c r="F730" s="52">
        <f>IFERROR(_xll.qlIndexFixing(IndexON,D730,TRUE,_xll.ohTrigger(RecalcTrigger,TriggerON)),NA())</f>
        <v>1.2166556592196898E-2</v>
      </c>
      <c r="H730" s="49">
        <f>_xll.qlCalendarAdvance(IborCalendar,$H729,B730,"f",FALSE)</f>
        <v>44790</v>
      </c>
      <c r="I730" s="49">
        <f>_xll.qlInterestRateIndexValueDate(Index1M,$H730)</f>
        <v>44792</v>
      </c>
      <c r="J730" s="52">
        <f>IFERROR(_xll.qlIndexFixing(Index1M,$H730,TRUE,_xll.ohTrigger(RecalcTrigger,Trigger1M)),NA())</f>
        <v>1.5559082379912039E-2</v>
      </c>
      <c r="K730" s="52">
        <f>IFERROR(_xll.qlIndexFixing(ONIndex1M,I730,TRUE,_xll.ohTrigger(RecalcTrigger,Trigger1M)),NA())</f>
        <v>1.5500522078655266E-2</v>
      </c>
      <c r="L730" s="52">
        <f>IFERROR(_xll.qlIndexFixing(Index3M,H730,TRUE,_xll.ohTrigger(RecalcTrigger,Trigger3M)),NA())</f>
        <v>1.6424472465483321E-2</v>
      </c>
      <c r="M730" s="52">
        <f>IFERROR(_xll.qlIndexFixing(ONIndex3M,I730,TRUE,_xll.ohTrigger(RecalcTrigger,Trigger3M)),NA())</f>
        <v>1.6255495376054085E-2</v>
      </c>
      <c r="N730" s="52">
        <f>IFERROR(_xll.qlIndexFixing(Index6M,$H730,TRUE,_xll.ohTrigger(RecalcTrigger,Trigger6M)),NA())</f>
        <v>1.8048355598014085E-2</v>
      </c>
      <c r="O730" s="52">
        <f>IFERROR(_xll.qlIndexFixing(ONIndex6M,I730,TRUE,_xll.ohTrigger(RecalcTrigger,Trigger6M)),NA())</f>
        <v>1.7672517413735989E-2</v>
      </c>
      <c r="P730" s="52">
        <f>IFERROR(_xll.qlIndexFixing(Index1Y,$H730,TRUE,_xll.ohTrigger(RecalcTrigger,Trigger1Y)),NA())</f>
        <v>2.070413655997044E-2</v>
      </c>
      <c r="Q730" s="52">
        <f>IFERROR(_xll.qlIndexFixing(ONIndex1Y,I730,TRUE,_xll.ohTrigger(RecalcTrigger,Trigger1Y)),NA())</f>
        <v>1.9981916351499152E-2</v>
      </c>
    </row>
    <row r="731" spans="2:17" x14ac:dyDescent="0.2">
      <c r="B731" s="46" t="s">
        <v>51</v>
      </c>
      <c r="D731" s="49">
        <f>_xll.qlCalendarAdvance(LocalCalendar,$D730,B731,"f",FALSE)</f>
        <v>44796</v>
      </c>
      <c r="E731" s="49">
        <f>_xll.qlInterestRateIndexValueDate(IndexON,D731)</f>
        <v>44796</v>
      </c>
      <c r="F731" s="52">
        <f>IFERROR(_xll.qlIndexFixing(IndexON,D731,TRUE,_xll.ohTrigger(RecalcTrigger,TriggerON)),NA())</f>
        <v>1.218644374460176E-2</v>
      </c>
      <c r="H731" s="49">
        <f>_xll.qlCalendarAdvance(IborCalendar,$H730,B731,"f",FALSE)</f>
        <v>44797</v>
      </c>
      <c r="I731" s="49">
        <f>_xll.qlInterestRateIndexValueDate(Index1M,$H731)</f>
        <v>44799</v>
      </c>
      <c r="J731" s="52">
        <f>IFERROR(_xll.qlIndexFixing(Index1M,$H731,TRUE,_xll.ohTrigger(RecalcTrigger,Trigger1M)),NA())</f>
        <v>1.5583705449815069E-2</v>
      </c>
      <c r="K731" s="52">
        <f>IFERROR(_xll.qlIndexFixing(ONIndex1M,I731,TRUE,_xll.ohTrigger(RecalcTrigger,Trigger1M)),NA())</f>
        <v>1.5527175534764126E-2</v>
      </c>
      <c r="L731" s="52">
        <f>IFERROR(_xll.qlIndexFixing(Index3M,H731,TRUE,_xll.ohTrigger(RecalcTrigger,Trigger3M)),NA())</f>
        <v>1.6445389453706508E-2</v>
      </c>
      <c r="M731" s="52">
        <f>IFERROR(_xll.qlIndexFixing(ONIndex3M,I731,TRUE,_xll.ohTrigger(RecalcTrigger,Trigger3M)),NA())</f>
        <v>1.6278009291532669E-2</v>
      </c>
      <c r="N731" s="52">
        <f>IFERROR(_xll.qlIndexFixing(Index6M,$H731,TRUE,_xll.ohTrigger(RecalcTrigger,Trigger6M)),NA())</f>
        <v>1.8069091489073069E-2</v>
      </c>
      <c r="O731" s="52">
        <f>IFERROR(_xll.qlIndexFixing(ONIndex6M,I731,TRUE,_xll.ohTrigger(RecalcTrigger,Trigger6M)),NA())</f>
        <v>1.7696708145746864E-2</v>
      </c>
      <c r="P731" s="52">
        <f>IFERROR(_xll.qlIndexFixing(Index1Y,$H731,TRUE,_xll.ohTrigger(RecalcTrigger,Trigger1Y)),NA())</f>
        <v>2.0727884765312076E-2</v>
      </c>
      <c r="Q731" s="52">
        <f>IFERROR(_xll.qlIndexFixing(ONIndex1Y,I731,TRUE,_xll.ohTrigger(RecalcTrigger,Trigger1Y)),NA())</f>
        <v>2.0000172592971044E-2</v>
      </c>
    </row>
    <row r="732" spans="2:17" x14ac:dyDescent="0.2">
      <c r="B732" s="46" t="s">
        <v>51</v>
      </c>
      <c r="D732" s="49">
        <f>_xll.qlCalendarAdvance(LocalCalendar,$D731,B732,"f",FALSE)</f>
        <v>44803</v>
      </c>
      <c r="E732" s="49">
        <f>_xll.qlInterestRateIndexValueDate(IndexON,D732)</f>
        <v>44803</v>
      </c>
      <c r="F732" s="52">
        <f>IFERROR(_xll.qlIndexFixing(IndexON,D732,TRUE,_xll.ohTrigger(RecalcTrigger,TriggerON)),NA())</f>
        <v>1.2206261016185493E-2</v>
      </c>
      <c r="H732" s="49">
        <f>_xll.qlCalendarAdvance(IborCalendar,$H731,B732,"f",FALSE)</f>
        <v>44804</v>
      </c>
      <c r="I732" s="49">
        <f>_xll.qlInterestRateIndexValueDate(Index1M,$H732)</f>
        <v>44806</v>
      </c>
      <c r="J732" s="52">
        <f>IFERROR(_xll.qlIndexFixing(Index1M,$H732,TRUE,_xll.ohTrigger(RecalcTrigger,Trigger1M)),NA())</f>
        <v>1.5608343509588089E-2</v>
      </c>
      <c r="K732" s="52">
        <f>IFERROR(_xll.qlIndexFixing(ONIndex1M,I732,TRUE,_xll.ohTrigger(RecalcTrigger,Trigger1M)),NA())</f>
        <v>1.5551756023768348E-2</v>
      </c>
      <c r="L732" s="52">
        <f>IFERROR(_xll.qlIndexFixing(Index3M,H732,TRUE,_xll.ohTrigger(RecalcTrigger,Trigger3M)),NA())</f>
        <v>1.6460702586605033E-2</v>
      </c>
      <c r="M732" s="52">
        <f>IFERROR(_xll.qlIndexFixing(ONIndex3M,I732,TRUE,_xll.ohTrigger(RecalcTrigger,Trigger3M)),NA())</f>
        <v>1.6298705424859783E-2</v>
      </c>
      <c r="N732" s="52">
        <f>IFERROR(_xll.qlIndexFixing(Index6M,$H732,TRUE,_xll.ohTrigger(RecalcTrigger,Trigger6M)),NA())</f>
        <v>1.808356335616439E-2</v>
      </c>
      <c r="O732" s="52">
        <f>IFERROR(_xll.qlIndexFixing(ONIndex6M,I732,TRUE,_xll.ohTrigger(RecalcTrigger,Trigger6M)),NA())</f>
        <v>1.7718916991789069E-2</v>
      </c>
      <c r="P732" s="52">
        <f>IFERROR(_xll.qlIndexFixing(Index1Y,$H732,TRUE,_xll.ohTrigger(RecalcTrigger,Trigger1Y)),NA())</f>
        <v>2.0749517477606616E-2</v>
      </c>
      <c r="Q732" s="52">
        <f>IFERROR(_xll.qlIndexFixing(ONIndex1Y,I732,TRUE,_xll.ohTrigger(RecalcTrigger,Trigger1Y)),NA())</f>
        <v>2.0016880051627606E-2</v>
      </c>
    </row>
    <row r="733" spans="2:17" x14ac:dyDescent="0.2">
      <c r="B733" s="46" t="s">
        <v>51</v>
      </c>
      <c r="D733" s="49">
        <f>_xll.qlCalendarAdvance(LocalCalendar,$D732,B733,"f",FALSE)</f>
        <v>44810</v>
      </c>
      <c r="E733" s="49">
        <f>_xll.qlInterestRateIndexValueDate(IndexON,D733)</f>
        <v>44810</v>
      </c>
      <c r="F733" s="52">
        <f>IFERROR(_xll.qlIndexFixing(IndexON,D733,TRUE,_xll.ohTrigger(RecalcTrigger,TriggerON)),NA())</f>
        <v>1.2226008406948097E-2</v>
      </c>
      <c r="H733" s="49">
        <f>_xll.qlCalendarAdvance(IborCalendar,$H732,B733,"f",FALSE)</f>
        <v>44811</v>
      </c>
      <c r="I733" s="49">
        <f>_xll.qlInterestRateIndexValueDate(Index1M,$H733)</f>
        <v>44813</v>
      </c>
      <c r="J733" s="52">
        <f>IFERROR(_xll.qlIndexFixing(Index1M,$H733,TRUE,_xll.ohTrigger(RecalcTrigger,Trigger1M)),NA())</f>
        <v>1.5635098225832977E-2</v>
      </c>
      <c r="K733" s="52">
        <f>IFERROR(_xll.qlIndexFixing(ONIndex1M,I733,TRUE,_xll.ohTrigger(RecalcTrigger,Trigger1M)),NA())</f>
        <v>1.5574257164798766E-2</v>
      </c>
      <c r="L733" s="52">
        <f>IFERROR(_xll.qlIndexFixing(Index3M,H733,TRUE,_xll.ohTrigger(RecalcTrigger,Trigger3M)),NA())</f>
        <v>1.6481661579112284E-2</v>
      </c>
      <c r="M733" s="52">
        <f>IFERROR(_xll.qlIndexFixing(ONIndex3M,I733,TRUE,_xll.ohTrigger(RecalcTrigger,Trigger3M)),NA())</f>
        <v>1.6317575627926573E-2</v>
      </c>
      <c r="N733" s="52">
        <f>IFERROR(_xll.qlIndexFixing(Index6M,$H733,TRUE,_xll.ohTrigger(RecalcTrigger,Trigger6M)),NA())</f>
        <v>1.8106446403597445E-2</v>
      </c>
      <c r="O733" s="52">
        <f>IFERROR(_xll.qlIndexFixing(ONIndex6M,I733,TRUE,_xll.ohTrigger(RecalcTrigger,Trigger6M)),NA())</f>
        <v>1.7739133255352257E-2</v>
      </c>
      <c r="P733" s="52">
        <f>IFERROR(_xll.qlIndexFixing(Index1Y,$H733,TRUE,_xll.ohTrigger(RecalcTrigger,Trigger1Y)),NA())</f>
        <v>2.0769008364004311E-2</v>
      </c>
      <c r="Q733" s="52">
        <f>IFERROR(_xll.qlIndexFixing(ONIndex1Y,I733,TRUE,_xll.ohTrigger(RecalcTrigger,Trigger1Y)),NA())</f>
        <v>2.0031997282847769E-2</v>
      </c>
    </row>
    <row r="734" spans="2:17" x14ac:dyDescent="0.2">
      <c r="B734" s="46" t="s">
        <v>51</v>
      </c>
      <c r="D734" s="49">
        <f>_xll.qlCalendarAdvance(LocalCalendar,$D733,B734,"f",FALSE)</f>
        <v>44817</v>
      </c>
      <c r="E734" s="49">
        <f>_xll.qlInterestRateIndexValueDate(IndexON,D734)</f>
        <v>44817</v>
      </c>
      <c r="F734" s="52">
        <f>IFERROR(_xll.qlIndexFixing(IndexON,D734,TRUE,_xll.ohTrigger(RecalcTrigger,TriggerON)),NA())</f>
        <v>1.2245685916729698E-2</v>
      </c>
      <c r="H734" s="49">
        <f>_xll.qlCalendarAdvance(IborCalendar,$H733,B734,"f",FALSE)</f>
        <v>44818</v>
      </c>
      <c r="I734" s="49">
        <f>_xll.qlInterestRateIndexValueDate(Index1M,$H734)</f>
        <v>44820</v>
      </c>
      <c r="J734" s="52">
        <f>IFERROR(_xll.qlIndexFixing(Index1M,$H734,TRUE,_xll.ohTrigger(RecalcTrigger,Trigger1M)),NA())</f>
        <v>1.5657664599130885E-2</v>
      </c>
      <c r="K734" s="52">
        <f>IFERROR(_xll.qlIndexFixing(ONIndex1M,I734,TRUE,_xll.ohTrigger(RecalcTrigger,Trigger1M)),NA())</f>
        <v>1.5598865376134086E-2</v>
      </c>
      <c r="L734" s="52">
        <f>IFERROR(_xll.qlIndexFixing(Index3M,H734,TRUE,_xll.ohTrigger(RecalcTrigger,Trigger3M)),NA())</f>
        <v>1.650264569531958E-2</v>
      </c>
      <c r="M734" s="52">
        <f>IFERROR(_xll.qlIndexFixing(ONIndex3M,I734,TRUE,_xll.ohTrigger(RecalcTrigger,Trigger3M)),NA())</f>
        <v>1.6338318877551217E-2</v>
      </c>
      <c r="N734" s="52">
        <f>IFERROR(_xll.qlIndexFixing(Index6M,$H734,TRUE,_xll.ohTrigger(RecalcTrigger,Trigger6M)),NA())</f>
        <v>1.81293646435574E-2</v>
      </c>
      <c r="O734" s="52">
        <f>IFERROR(_xll.qlIndexFixing(ONIndex6M,I734,TRUE,_xll.ohTrigger(RecalcTrigger,Trigger6M)),NA())</f>
        <v>1.7761407786531791E-2</v>
      </c>
      <c r="P734" s="52">
        <f>IFERROR(_xll.qlIndexFixing(Index1Y,$H734,TRUE,_xll.ohTrigger(RecalcTrigger,Trigger1Y)),NA())</f>
        <v>2.0790831051671267E-2</v>
      </c>
      <c r="Q734" s="52">
        <f>IFERROR(_xll.qlIndexFixing(ONIndex1Y,I734,TRUE,_xll.ohTrigger(RecalcTrigger,Trigger1Y)),NA())</f>
        <v>2.0049051746795499E-2</v>
      </c>
    </row>
    <row r="735" spans="2:17" x14ac:dyDescent="0.2">
      <c r="B735" s="46" t="s">
        <v>51</v>
      </c>
      <c r="D735" s="49">
        <f>_xll.qlCalendarAdvance(LocalCalendar,$D734,B735,"f",FALSE)</f>
        <v>44824</v>
      </c>
      <c r="E735" s="49">
        <f>_xll.qlInterestRateIndexValueDate(IndexON,D735)</f>
        <v>44824</v>
      </c>
      <c r="F735" s="52">
        <f>IFERROR(_xll.qlIndexFixing(IndexON,D735,TRUE,_xll.ohTrigger(RecalcTrigger,TriggerON)),NA())</f>
        <v>1.2265293545770106E-2</v>
      </c>
      <c r="H735" s="49">
        <f>_xll.qlCalendarAdvance(IborCalendar,$H734,B735,"f",FALSE)</f>
        <v>44825</v>
      </c>
      <c r="I735" s="49">
        <f>_xll.qlInterestRateIndexValueDate(Index1M,$H735)</f>
        <v>44827</v>
      </c>
      <c r="J735" s="52">
        <f>IFERROR(_xll.qlIndexFixing(Index1M,$H735,TRUE,_xll.ohTrigger(RecalcTrigger,Trigger1M)),NA())</f>
        <v>1.568234762909148E-2</v>
      </c>
      <c r="K735" s="52">
        <f>IFERROR(_xll.qlIndexFixing(ONIndex1M,I735,TRUE,_xll.ohTrigger(RecalcTrigger,Trigger1M)),NA())</f>
        <v>1.562348851217088E-2</v>
      </c>
      <c r="L735" s="52">
        <f>IFERROR(_xll.qlIndexFixing(Index3M,H735,TRUE,_xll.ohTrigger(RecalcTrigger,Trigger3M)),NA())</f>
        <v>1.652365493562484E-2</v>
      </c>
      <c r="M735" s="52">
        <f>IFERROR(_xll.qlIndexFixing(ONIndex3M,I735,TRUE,_xll.ohTrigger(RecalcTrigger,Trigger3M)),NA())</f>
        <v>1.6359087043378295E-2</v>
      </c>
      <c r="N735" s="52">
        <f>IFERROR(_xll.qlIndexFixing(Index6M,$H735,TRUE,_xll.ohTrigger(RecalcTrigger,Trigger6M)),NA())</f>
        <v>1.8152318077242859E-2</v>
      </c>
      <c r="O735" s="52">
        <f>IFERROR(_xll.qlIndexFixing(ONIndex6M,I735,TRUE,_xll.ohTrigger(RecalcTrigger,Trigger6M)),NA())</f>
        <v>1.7783716943107208E-2</v>
      </c>
      <c r="P735" s="52">
        <f>IFERROR(_xll.qlIndexFixing(Index1Y,$H735,TRUE,_xll.ohTrigger(RecalcTrigger,Trigger1Y)),NA())</f>
        <v>2.0812730681091681E-2</v>
      </c>
      <c r="Q735" s="52">
        <f>IFERROR(_xll.qlIndexFixing(ONIndex1Y,I735,TRUE,_xll.ohTrigger(RecalcTrigger,Trigger1Y)),NA())</f>
        <v>2.0066286620910034E-2</v>
      </c>
    </row>
    <row r="736" spans="2:17" x14ac:dyDescent="0.2">
      <c r="B736" s="46" t="s">
        <v>51</v>
      </c>
      <c r="D736" s="49">
        <f>_xll.qlCalendarAdvance(LocalCalendar,$D735,B736,"f",FALSE)</f>
        <v>44831</v>
      </c>
      <c r="E736" s="49">
        <f>_xll.qlInterestRateIndexValueDate(IndexON,D736)</f>
        <v>44831</v>
      </c>
      <c r="F736" s="52">
        <f>IFERROR(_xll.qlIndexFixing(IndexON,D736,TRUE,_xll.ohTrigger(RecalcTrigger,TriggerON)),NA())</f>
        <v>1.2284831293829512E-2</v>
      </c>
      <c r="H736" s="49">
        <f>_xll.qlCalendarAdvance(IborCalendar,$H735,B736,"f",FALSE)</f>
        <v>44832</v>
      </c>
      <c r="I736" s="49">
        <f>_xll.qlInterestRateIndexValueDate(Index1M,$H736)</f>
        <v>44834</v>
      </c>
      <c r="J736" s="52">
        <f>IFERROR(_xll.qlIndexFixing(Index1M,$H736,TRUE,_xll.ohTrigger(RecalcTrigger,Trigger1M)),NA())</f>
        <v>1.5707045649303693E-2</v>
      </c>
      <c r="K736" s="52">
        <f>IFERROR(_xll.qlIndexFixing(ONIndex1M,I736,TRUE,_xll.ohTrigger(RecalcTrigger,Trigger1M)),NA())</f>
        <v>1.5648126572882504E-2</v>
      </c>
      <c r="L736" s="52">
        <f>IFERROR(_xll.qlIndexFixing(Index3M,H736,TRUE,_xll.ohTrigger(RecalcTrigger,Trigger3M)),NA())</f>
        <v>1.6544689300425991E-2</v>
      </c>
      <c r="M736" s="52">
        <f>IFERROR(_xll.qlIndexFixing(ONIndex3M,I736,TRUE,_xll.ohTrigger(RecalcTrigger,Trigger3M)),NA())</f>
        <v>1.6379880125407809E-2</v>
      </c>
      <c r="N736" s="52">
        <f>IFERROR(_xll.qlIndexFixing(Index6M,$H736,TRUE,_xll.ohTrigger(RecalcTrigger,Trigger6M)),NA())</f>
        <v>1.8177418387885048E-2</v>
      </c>
      <c r="O736" s="52">
        <f>IFERROR(_xll.qlIndexFixing(ONIndex6M,I736,TRUE,_xll.ohTrigger(RecalcTrigger,Trigger6M)),NA())</f>
        <v>1.7806060725051864E-2</v>
      </c>
      <c r="P736" s="52">
        <f>IFERROR(_xll.qlIndexFixing(Index1Y,$H736,TRUE,_xll.ohTrigger(RecalcTrigger,Trigger1Y)),NA())</f>
        <v>2.0827963118630406E-2</v>
      </c>
      <c r="Q736" s="52">
        <f>IFERROR(_xll.qlIndexFixing(ONIndex1Y,I736,TRUE,_xll.ohTrigger(RecalcTrigger,Trigger1Y)),NA())</f>
        <v>2.0083701905351248E-2</v>
      </c>
    </row>
    <row r="737" spans="2:17" x14ac:dyDescent="0.2">
      <c r="B737" s="46" t="s">
        <v>51</v>
      </c>
      <c r="D737" s="49">
        <f>_xll.qlCalendarAdvance(LocalCalendar,$D736,B737,"f",FALSE)</f>
        <v>44838</v>
      </c>
      <c r="E737" s="49">
        <f>_xll.qlInterestRateIndexValueDate(IndexON,D737)</f>
        <v>44838</v>
      </c>
      <c r="F737" s="52">
        <f>IFERROR(_xll.qlIndexFixing(IndexON,D737,TRUE,_xll.ohTrigger(RecalcTrigger,TriggerON)),NA())</f>
        <v>1.2304299161147725E-2</v>
      </c>
      <c r="H737" s="49">
        <f>_xll.qlCalendarAdvance(IborCalendar,$H736,B737,"f",FALSE)</f>
        <v>44839</v>
      </c>
      <c r="I737" s="49">
        <f>_xll.qlInterestRateIndexValueDate(Index1M,$H737)</f>
        <v>44841</v>
      </c>
      <c r="J737" s="52">
        <f>IFERROR(_xll.qlIndexFixing(Index1M,$H737,TRUE,_xll.ohTrigger(RecalcTrigger,Trigger1M)),NA())</f>
        <v>1.5731758659862937E-2</v>
      </c>
      <c r="K737" s="52">
        <f>IFERROR(_xll.qlIndexFixing(ONIndex1M,I737,TRUE,_xll.ohTrigger(RecalcTrigger,Trigger1M)),NA())</f>
        <v>1.5674882373624133E-2</v>
      </c>
      <c r="L737" s="52">
        <f>IFERROR(_xll.qlIndexFixing(Index3M,H737,TRUE,_xll.ohTrigger(RecalcTrigger,Trigger3M)),NA())</f>
        <v>1.6571419128724278E-2</v>
      </c>
      <c r="M737" s="52">
        <f>IFERROR(_xll.qlIndexFixing(ONIndex3M,I737,TRUE,_xll.ohTrigger(RecalcTrigger,Trigger3M)),NA())</f>
        <v>1.6402559869064248E-2</v>
      </c>
      <c r="N737" s="52">
        <f>IFERROR(_xll.qlIndexFixing(Index6M,$H737,TRUE,_xll.ohTrigger(RecalcTrigger,Trigger6M)),NA())</f>
        <v>1.8208911514877614E-2</v>
      </c>
      <c r="O737" s="52">
        <f>IFERROR(_xll.qlIndexFixing(ONIndex6M,I737,TRUE,_xll.ohTrigger(RecalcTrigger,Trigger6M)),NA())</f>
        <v>1.7830480648621805E-2</v>
      </c>
      <c r="P737" s="52">
        <f>IFERROR(_xll.qlIndexFixing(Index1Y,$H737,TRUE,_xll.ohTrigger(RecalcTrigger,Trigger1Y)),NA())</f>
        <v>2.0858945108011877E-2</v>
      </c>
      <c r="Q737" s="52">
        <f>IFERROR(_xll.qlIndexFixing(ONIndex1Y,I737,TRUE,_xll.ohTrigger(RecalcTrigger,Trigger1Y)),NA())</f>
        <v>2.0103123660002442E-2</v>
      </c>
    </row>
    <row r="738" spans="2:17" x14ac:dyDescent="0.2">
      <c r="B738" s="46" t="s">
        <v>51</v>
      </c>
      <c r="D738" s="49">
        <f>_xll.qlCalendarAdvance(LocalCalendar,$D737,B738,"f",FALSE)</f>
        <v>44845</v>
      </c>
      <c r="E738" s="49">
        <f>_xll.qlInterestRateIndexValueDate(IndexON,D738)</f>
        <v>44845</v>
      </c>
      <c r="F738" s="52">
        <f>IFERROR(_xll.qlIndexFixing(IndexON,D738,TRUE,_xll.ohTrigger(RecalcTrigger,TriggerON)),NA())</f>
        <v>1.2323697147484935E-2</v>
      </c>
      <c r="H738" s="49">
        <f>_xll.qlCalendarAdvance(IborCalendar,$H737,B738,"f",FALSE)</f>
        <v>44846</v>
      </c>
      <c r="I738" s="49">
        <f>_xll.qlInterestRateIndexValueDate(Index1M,$H738)</f>
        <v>44848</v>
      </c>
      <c r="J738" s="52">
        <f>IFERROR(_xll.qlIndexFixing(Index1M,$H738,TRUE,_xll.ohTrigger(RecalcTrigger,Trigger1M)),NA())</f>
        <v>1.5756486660864613E-2</v>
      </c>
      <c r="K738" s="52">
        <f>IFERROR(_xll.qlIndexFixing(ONIndex1M,I738,TRUE,_xll.ohTrigger(RecalcTrigger,Trigger1M)),NA())</f>
        <v>1.5697447468356884E-2</v>
      </c>
      <c r="L738" s="52">
        <f>IFERROR(_xll.qlIndexFixing(Index3M,H738,TRUE,_xll.ohTrigger(RecalcTrigger,Trigger3M)),NA())</f>
        <v>1.6594405555946927E-2</v>
      </c>
      <c r="M738" s="52">
        <f>IFERROR(_xll.qlIndexFixing(ONIndex3M,I738,TRUE,_xll.ohTrigger(RecalcTrigger,Trigger3M)),NA())</f>
        <v>1.6421541038154075E-2</v>
      </c>
      <c r="N738" s="52">
        <f>IFERROR(_xll.qlIndexFixing(Index6M,$H738,TRUE,_xll.ohTrigger(RecalcTrigger,Trigger6M)),NA())</f>
        <v>1.8223508582615285E-2</v>
      </c>
      <c r="O738" s="52">
        <f>IFERROR(_xll.qlIndexFixing(ONIndex6M,I738,TRUE,_xll.ohTrigger(RecalcTrigger,Trigger6M)),NA())</f>
        <v>1.7850852165208764E-2</v>
      </c>
      <c r="P738" s="52">
        <f>IFERROR(_xll.qlIndexFixing(Index1Y,$H738,TRUE,_xll.ohTrigger(RecalcTrigger,Trigger1Y)),NA())</f>
        <v>2.0878756588289322E-2</v>
      </c>
      <c r="Q738" s="52">
        <f>IFERROR(_xll.qlIndexFixing(ONIndex1Y,I738,TRUE,_xll.ohTrigger(RecalcTrigger,Trigger1Y)),NA())</f>
        <v>2.011907370537358E-2</v>
      </c>
    </row>
    <row r="739" spans="2:17" x14ac:dyDescent="0.2">
      <c r="B739" s="46" t="s">
        <v>51</v>
      </c>
      <c r="D739" s="49">
        <f>_xll.qlCalendarAdvance(LocalCalendar,$D738,B739,"f",FALSE)</f>
        <v>44852</v>
      </c>
      <c r="E739" s="49">
        <f>_xll.qlInterestRateIndexValueDate(IndexON,D739)</f>
        <v>44852</v>
      </c>
      <c r="F739" s="52">
        <f>IFERROR(_xll.qlIndexFixing(IndexON,D739,TRUE,_xll.ohTrigger(RecalcTrigger,TriggerON)),NA())</f>
        <v>1.234302525292108E-2</v>
      </c>
      <c r="H739" s="49">
        <f>_xll.qlCalendarAdvance(IborCalendar,$H738,B739,"f",FALSE)</f>
        <v>44853</v>
      </c>
      <c r="I739" s="49">
        <f>_xll.qlInterestRateIndexValueDate(Index1M,$H739)</f>
        <v>44855</v>
      </c>
      <c r="J739" s="52">
        <f>IFERROR(_xll.qlIndexFixing(Index1M,$H739,TRUE,_xll.ohTrigger(RecalcTrigger,Trigger1M)),NA())</f>
        <v>1.5781229652406713E-2</v>
      </c>
      <c r="K739" s="52">
        <f>IFERROR(_xll.qlIndexFixing(ONIndex1M,I739,TRUE,_xll.ohTrigger(RecalcTrigger,Trigger1M)),NA())</f>
        <v>1.5722130303146287E-2</v>
      </c>
      <c r="L739" s="52">
        <f>IFERROR(_xll.qlIndexFixing(Index3M,H739,TRUE,_xll.ohTrigger(RecalcTrigger,Trigger3M)),NA())</f>
        <v>1.6613630076224177E-2</v>
      </c>
      <c r="M739" s="52">
        <f>IFERROR(_xll.qlIndexFixing(ONIndex3M,I739,TRUE,_xll.ohTrigger(RecalcTrigger,Trigger3M)),NA())</f>
        <v>1.6442408868870828E-2</v>
      </c>
      <c r="N739" s="52">
        <f>IFERROR(_xll.qlIndexFixing(Index6M,$H739,TRUE,_xll.ohTrigger(RecalcTrigger,Trigger6M)),NA())</f>
        <v>1.8246606482177963E-2</v>
      </c>
      <c r="O739" s="52">
        <f>IFERROR(_xll.qlIndexFixing(ONIndex6M,I739,TRUE,_xll.ohTrigger(RecalcTrigger,Trigger6M)),NA())</f>
        <v>1.7873299823421007E-2</v>
      </c>
      <c r="P739" s="52">
        <f>IFERROR(_xll.qlIndexFixing(Index1Y,$H739,TRUE,_xll.ohTrigger(RecalcTrigger,Trigger1Y)),NA())</f>
        <v>2.0900829347274698E-2</v>
      </c>
      <c r="Q739" s="52">
        <f>IFERROR(_xll.qlIndexFixing(ONIndex1Y,I739,TRUE,_xll.ohTrigger(RecalcTrigger,Trigger1Y)),NA())</f>
        <v>2.0137030221114571E-2</v>
      </c>
    </row>
    <row r="740" spans="2:17" x14ac:dyDescent="0.2">
      <c r="B740" s="46" t="s">
        <v>51</v>
      </c>
      <c r="D740" s="49">
        <f>_xll.qlCalendarAdvance(LocalCalendar,$D739,B740,"f",FALSE)</f>
        <v>44859</v>
      </c>
      <c r="E740" s="49">
        <f>_xll.qlInterestRateIndexValueDate(IndexON,D740)</f>
        <v>44859</v>
      </c>
      <c r="F740" s="52">
        <f>IFERROR(_xll.qlIndexFixing(IndexON,D740,TRUE,_xll.ohTrigger(RecalcTrigger,TriggerON)),NA())</f>
        <v>1.2362283477376224E-2</v>
      </c>
      <c r="H740" s="49">
        <f>_xll.qlCalendarAdvance(IborCalendar,$H739,B740,"f",FALSE)</f>
        <v>44860</v>
      </c>
      <c r="I740" s="49">
        <f>_xll.qlInterestRateIndexValueDate(Index1M,$H740)</f>
        <v>44862</v>
      </c>
      <c r="J740" s="52">
        <f>IFERROR(_xll.qlIndexFixing(Index1M,$H740,TRUE,_xll.ohTrigger(RecalcTrigger,Trigger1M)),NA())</f>
        <v>1.5805987634582064E-2</v>
      </c>
      <c r="K740" s="52">
        <f>IFERROR(_xll.qlIndexFixing(ONIndex1M,I740,TRUE,_xll.ohTrigger(RecalcTrigger,Trigger1M)),NA())</f>
        <v>1.5746828062663809E-2</v>
      </c>
      <c r="L740" s="52">
        <f>IFERROR(_xll.qlIndexFixing(Index3M,H740,TRUE,_xll.ohTrigger(RecalcTrigger,Trigger3M)),NA())</f>
        <v>1.6634773249796113E-2</v>
      </c>
      <c r="M740" s="52">
        <f>IFERROR(_xll.qlIndexFixing(ONIndex3M,I740,TRUE,_xll.ohTrigger(RecalcTrigger,Trigger3M)),NA())</f>
        <v>1.6463301615869952E-2</v>
      </c>
      <c r="N740" s="52">
        <f>IFERROR(_xll.qlIndexFixing(Index6M,$H740,TRUE,_xll.ohTrigger(RecalcTrigger,Trigger6M)),NA())</f>
        <v>1.8269739584825043E-2</v>
      </c>
      <c r="O740" s="52">
        <f>IFERROR(_xll.qlIndexFixing(ONIndex6M,I740,TRUE,_xll.ohTrigger(RecalcTrigger,Trigger6M)),NA())</f>
        <v>1.7895782107109071E-2</v>
      </c>
      <c r="P740" s="52">
        <f>IFERROR(_xll.qlIndexFixing(Index1Y,$H740,TRUE,_xll.ohTrigger(RecalcTrigger,Trigger1Y)),NA())</f>
        <v>2.0922911723404214E-2</v>
      </c>
      <c r="Q740" s="52">
        <f>IFERROR(_xll.qlIndexFixing(ONIndex1Y,I740,TRUE,_xll.ohTrigger(RecalcTrigger,Trigger1Y)),NA())</f>
        <v>2.0155167147475339E-2</v>
      </c>
    </row>
    <row r="741" spans="2:17" x14ac:dyDescent="0.2">
      <c r="B741" s="46" t="s">
        <v>51</v>
      </c>
      <c r="D741" s="49">
        <f>_xll.qlCalendarAdvance(LocalCalendar,$D740,B741,"f",FALSE)</f>
        <v>44866</v>
      </c>
      <c r="E741" s="49">
        <f>_xll.qlInterestRateIndexValueDate(IndexON,D741)</f>
        <v>44866</v>
      </c>
      <c r="F741" s="52">
        <f>IFERROR(_xll.qlIndexFixing(IndexON,D741,TRUE,_xll.ohTrigger(RecalcTrigger,TriggerON)),NA())</f>
        <v>1.2381471820930301E-2</v>
      </c>
      <c r="H741" s="49">
        <f>_xll.qlCalendarAdvance(IborCalendar,$H740,B741,"f",FALSE)</f>
        <v>44867</v>
      </c>
      <c r="I741" s="49">
        <f>_xll.qlInterestRateIndexValueDate(Index1M,$H741)</f>
        <v>44869</v>
      </c>
      <c r="J741" s="52">
        <f>IFERROR(_xll.qlIndexFixing(Index1M,$H741,TRUE,_xll.ohTrigger(RecalcTrigger,Trigger1M)),NA())</f>
        <v>1.5830760607486075E-2</v>
      </c>
      <c r="K741" s="52">
        <f>IFERROR(_xll.qlIndexFixing(ONIndex1M,I741,TRUE,_xll.ohTrigger(RecalcTrigger,Trigger1M)),NA())</f>
        <v>1.5771540746936097E-2</v>
      </c>
      <c r="L741" s="52">
        <f>IFERROR(_xll.qlIndexFixing(Index3M,H741,TRUE,_xll.ohTrigger(RecalcTrigger,Trigger3M)),NA())</f>
        <v>1.6655941557132053E-2</v>
      </c>
      <c r="M741" s="52">
        <f>IFERROR(_xll.qlIndexFixing(ONIndex3M,I741,TRUE,_xll.ohTrigger(RecalcTrigger,Trigger3M)),NA())</f>
        <v>1.6484219279124801E-2</v>
      </c>
      <c r="N741" s="52">
        <f>IFERROR(_xll.qlIndexFixing(Index6M,$H741,TRUE,_xll.ohTrigger(RecalcTrigger,Trigger6M)),NA())</f>
        <v>1.829077781501702E-2</v>
      </c>
      <c r="O741" s="52">
        <f>IFERROR(_xll.qlIndexFixing(ONIndex6M,I741,TRUE,_xll.ohTrigger(RecalcTrigger,Trigger6M)),NA())</f>
        <v>1.7918299016246308E-2</v>
      </c>
      <c r="P741" s="52">
        <f>IFERROR(_xll.qlIndexFixing(Index1Y,$H741,TRUE,_xll.ohTrigger(RecalcTrigger,Trigger1Y)),NA())</f>
        <v>2.0944990248210109E-2</v>
      </c>
      <c r="Q741" s="52">
        <f>IFERROR(_xll.qlIndexFixing(ONIndex1Y,I741,TRUE,_xll.ohTrigger(RecalcTrigger,Trigger1Y)),NA())</f>
        <v>2.0173484484509174E-2</v>
      </c>
    </row>
    <row r="742" spans="2:17" x14ac:dyDescent="0.2">
      <c r="B742" s="46" t="s">
        <v>51</v>
      </c>
      <c r="D742" s="49">
        <f>_xll.qlCalendarAdvance(LocalCalendar,$D741,B742,"f",FALSE)</f>
        <v>44873</v>
      </c>
      <c r="E742" s="49">
        <f>_xll.qlInterestRateIndexValueDate(IndexON,D742)</f>
        <v>44873</v>
      </c>
      <c r="F742" s="52">
        <f>IFERROR(_xll.qlIndexFixing(IndexON,D742,TRUE,_xll.ohTrigger(RecalcTrigger,TriggerON)),NA())</f>
        <v>1.2400590283583313E-2</v>
      </c>
      <c r="H742" s="49">
        <f>_xll.qlCalendarAdvance(IborCalendar,$H741,B742,"f",FALSE)</f>
        <v>44874</v>
      </c>
      <c r="I742" s="49">
        <f>_xll.qlInterestRateIndexValueDate(Index1M,$H742)</f>
        <v>44879</v>
      </c>
      <c r="J742" s="52">
        <f>IFERROR(_xll.qlIndexFixing(Index1M,$H742,TRUE,_xll.ohTrigger(RecalcTrigger,Trigger1M)),NA())</f>
        <v>1.5864054883138579E-2</v>
      </c>
      <c r="K742" s="52">
        <f>IFERROR(_xll.qlIndexFixing(ONIndex1M,I742,TRUE,_xll.ohTrigger(RecalcTrigger,Trigger1M)),NA())</f>
        <v>1.5802642340290163E-2</v>
      </c>
      <c r="L742" s="52">
        <f>IFERROR(_xll.qlIndexFixing(Index3M,H742,TRUE,_xll.ohTrigger(RecalcTrigger,Trigger3M)),NA())</f>
        <v>1.6682414979070952E-2</v>
      </c>
      <c r="M742" s="52">
        <f>IFERROR(_xll.qlIndexFixing(ONIndex3M,I742,TRUE,_xll.ohTrigger(RecalcTrigger,Trigger3M)),NA())</f>
        <v>1.6510392645292526E-2</v>
      </c>
      <c r="N742" s="52">
        <f>IFERROR(_xll.qlIndexFixing(Index6M,$H742,TRUE,_xll.ohTrigger(RecalcTrigger,Trigger6M)),NA())</f>
        <v>1.8326066544239555E-2</v>
      </c>
      <c r="O742" s="52">
        <f>IFERROR(_xll.qlIndexFixing(ONIndex6M,I742,TRUE,_xll.ohTrigger(RecalcTrigger,Trigger6M)),NA())</f>
        <v>1.7946405307434077E-2</v>
      </c>
      <c r="P742" s="52">
        <f>IFERROR(_xll.qlIndexFixing(Index1Y,$H742,TRUE,_xll.ohTrigger(RecalcTrigger,Trigger1Y)),NA())</f>
        <v>2.0972108203280999E-2</v>
      </c>
      <c r="Q742" s="52">
        <f>IFERROR(_xll.qlIndexFixing(ONIndex1Y,I742,TRUE,_xll.ohTrigger(RecalcTrigger,Trigger1Y)),NA())</f>
        <v>2.0196166177113284E-2</v>
      </c>
    </row>
    <row r="743" spans="2:17" x14ac:dyDescent="0.2">
      <c r="B743" s="46" t="s">
        <v>51</v>
      </c>
      <c r="D743" s="49">
        <f>_xll.qlCalendarAdvance(LocalCalendar,$D742,B743,"f",FALSE)</f>
        <v>44880</v>
      </c>
      <c r="E743" s="49">
        <f>_xll.qlInterestRateIndexValueDate(IndexON,D743)</f>
        <v>44880</v>
      </c>
      <c r="F743" s="52">
        <f>IFERROR(_xll.qlIndexFixing(IndexON,D743,TRUE,_xll.ohTrigger(RecalcTrigger,TriggerON)),NA())</f>
        <v>1.2419638865255322E-2</v>
      </c>
      <c r="H743" s="49">
        <f>_xll.qlCalendarAdvance(IborCalendar,$H742,B743,"f",FALSE)</f>
        <v>44881</v>
      </c>
      <c r="I743" s="49">
        <f>_xll.qlInterestRateIndexValueDate(Index1M,$H743)</f>
        <v>44883</v>
      </c>
      <c r="J743" s="52">
        <f>IFERROR(_xll.qlIndexFixing(Index1M,$H743,TRUE,_xll.ohTrigger(RecalcTrigger,Trigger1M)),NA())</f>
        <v>1.5880351525866854E-2</v>
      </c>
      <c r="K743" s="52">
        <f>IFERROR(_xll.qlIndexFixing(ONIndex1M,I743,TRUE,_xll.ohTrigger(RecalcTrigger,Trigger1M)),NA())</f>
        <v>1.5821010889611742E-2</v>
      </c>
      <c r="L743" s="52">
        <f>IFERROR(_xll.qlIndexFixing(Index3M,H743,TRUE,_xll.ohTrigger(RecalcTrigger,Trigger3M)),NA())</f>
        <v>1.6700260955424446E-2</v>
      </c>
      <c r="M743" s="52">
        <f>IFERROR(_xll.qlIndexFixing(ONIndex3M,I743,TRUE,_xll.ohTrigger(RecalcTrigger,Trigger3M)),NA())</f>
        <v>1.6526129354481611E-2</v>
      </c>
      <c r="N743" s="52">
        <f>IFERROR(_xll.qlIndexFixing(Index6M,$H743,TRUE,_xll.ohTrigger(RecalcTrigger,Trigger6M)),NA())</f>
        <v>1.8337212665432624E-2</v>
      </c>
      <c r="O743" s="52">
        <f>IFERROR(_xll.qlIndexFixing(ONIndex6M,I743,TRUE,_xll.ohTrigger(RecalcTrigger,Trigger6M)),NA())</f>
        <v>1.7963436711108116E-2</v>
      </c>
      <c r="P743" s="52">
        <f>IFERROR(_xll.qlIndexFixing(Index1Y,$H743,TRUE,_xll.ohTrigger(RecalcTrigger,Trigger1Y)),NA())</f>
        <v>2.0989081864044048E-2</v>
      </c>
      <c r="Q743" s="52">
        <f>IFERROR(_xll.qlIndexFixing(ONIndex1Y,I743,TRUE,_xll.ohTrigger(RecalcTrigger,Trigger1Y)),NA())</f>
        <v>2.0210660390969082E-2</v>
      </c>
    </row>
    <row r="744" spans="2:17" x14ac:dyDescent="0.2">
      <c r="B744" s="46" t="s">
        <v>51</v>
      </c>
      <c r="D744" s="49">
        <f>_xll.qlCalendarAdvance(LocalCalendar,$D743,B744,"f",FALSE)</f>
        <v>44887</v>
      </c>
      <c r="E744" s="49">
        <f>_xll.qlInterestRateIndexValueDate(IndexON,D744)</f>
        <v>44887</v>
      </c>
      <c r="F744" s="52">
        <f>IFERROR(_xll.qlIndexFixing(IndexON,D744,TRUE,_xll.ohTrigger(RecalcTrigger,TriggerON)),NA())</f>
        <v>1.2438617565946331E-2</v>
      </c>
      <c r="H744" s="49">
        <f>_xll.qlCalendarAdvance(IborCalendar,$H743,B744,"f",FALSE)</f>
        <v>44888</v>
      </c>
      <c r="I744" s="49">
        <f>_xll.qlInterestRateIndexValueDate(Index1M,$H744)</f>
        <v>44890</v>
      </c>
      <c r="J744" s="52">
        <f>IFERROR(_xll.qlIndexFixing(Index1M,$H744,TRUE,_xll.ohTrigger(RecalcTrigger,Trigger1M)),NA())</f>
        <v>1.590942046218367E-2</v>
      </c>
      <c r="K744" s="52">
        <f>IFERROR(_xll.qlIndexFixing(ONIndex1M,I744,TRUE,_xll.ohTrigger(RecalcTrigger,Trigger1M)),NA())</f>
        <v>1.584576834812168E-2</v>
      </c>
      <c r="L744" s="52">
        <f>IFERROR(_xll.qlIndexFixing(Index3M,H744,TRUE,_xll.ohTrigger(RecalcTrigger,Trigger3M)),NA())</f>
        <v>1.6719597285867836E-2</v>
      </c>
      <c r="M744" s="52">
        <f>IFERROR(_xll.qlIndexFixing(ONIndex3M,I744,TRUE,_xll.ohTrigger(RecalcTrigger,Trigger3M)),NA())</f>
        <v>1.6547121766636863E-2</v>
      </c>
      <c r="N744" s="52">
        <f>IFERROR(_xll.qlIndexFixing(Index6M,$H744,TRUE,_xll.ohTrigger(RecalcTrigger,Trigger6M)),NA())</f>
        <v>1.8360482896940977E-2</v>
      </c>
      <c r="O744" s="52">
        <f>IFERROR(_xll.qlIndexFixing(ONIndex6M,I744,TRUE,_xll.ohTrigger(RecalcTrigger,Trigger6M)),NA())</f>
        <v>1.798605749680604E-2</v>
      </c>
      <c r="P744" s="52">
        <f>IFERROR(_xll.qlIndexFixing(Index1Y,$H744,TRUE,_xll.ohTrigger(RecalcTrigger,Trigger1Y)),NA())</f>
        <v>2.1011068012207802E-2</v>
      </c>
      <c r="Q744" s="52">
        <f>IFERROR(_xll.qlIndexFixing(ONIndex1Y,I744,TRUE,_xll.ohTrigger(RecalcTrigger,Trigger1Y)),NA())</f>
        <v>2.0229518960528381E-2</v>
      </c>
    </row>
    <row r="745" spans="2:17" x14ac:dyDescent="0.2">
      <c r="B745" s="46" t="s">
        <v>51</v>
      </c>
      <c r="D745" s="49">
        <f>_xll.qlCalendarAdvance(LocalCalendar,$D744,B745,"f",FALSE)</f>
        <v>44894</v>
      </c>
      <c r="E745" s="49">
        <f>_xll.qlInterestRateIndexValueDate(IndexON,D745)</f>
        <v>44894</v>
      </c>
      <c r="F745" s="52">
        <f>IFERROR(_xll.qlIndexFixing(IndexON,D745,TRUE,_xll.ohTrigger(RecalcTrigger,TriggerON)),NA())</f>
        <v>1.2457526385736273E-2</v>
      </c>
      <c r="H745" s="49">
        <f>_xll.qlCalendarAdvance(IborCalendar,$H744,B745,"f",FALSE)</f>
        <v>44895</v>
      </c>
      <c r="I745" s="49">
        <f>_xll.qlInterestRateIndexValueDate(Index1M,$H745)</f>
        <v>44897</v>
      </c>
      <c r="J745" s="52">
        <f>IFERROR(_xll.qlIndexFixing(Index1M,$H745,TRUE,_xll.ohTrigger(RecalcTrigger,Trigger1M)),NA())</f>
        <v>1.5932129937414885E-2</v>
      </c>
      <c r="K745" s="52">
        <f>IFERROR(_xll.qlIndexFixing(ONIndex1M,I745,TRUE,_xll.ohTrigger(RecalcTrigger,Trigger1M)),NA())</f>
        <v>1.5870540731333094E-2</v>
      </c>
      <c r="L745" s="52">
        <f>IFERROR(_xll.qlIndexFixing(Index3M,H745,TRUE,_xll.ohTrigger(RecalcTrigger,Trigger3M)),NA())</f>
        <v>1.6733217606446971E-2</v>
      </c>
      <c r="M745" s="52">
        <f>IFERROR(_xll.qlIndexFixing(ONIndex3M,I745,TRUE,_xll.ohTrigger(RecalcTrigger,Trigger3M)),NA())</f>
        <v>1.6568139095127776E-2</v>
      </c>
      <c r="N745" s="52">
        <f>IFERROR(_xll.qlIndexFixing(Index6M,$H745,TRUE,_xll.ohTrigger(RecalcTrigger,Trigger6M)),NA())</f>
        <v>1.8385933187021582E-2</v>
      </c>
      <c r="O745" s="52">
        <f>IFERROR(_xll.qlIndexFixing(ONIndex6M,I745,TRUE,_xll.ohTrigger(RecalcTrigger,Trigger6M)),NA())</f>
        <v>1.8008712908086366E-2</v>
      </c>
      <c r="P745" s="52">
        <f>IFERROR(_xll.qlIndexFixing(Index1Y,$H745,TRUE,_xll.ohTrigger(RecalcTrigger,Trigger1Y)),NA())</f>
        <v>2.1032996423327639E-2</v>
      </c>
      <c r="Q745" s="52">
        <f>IFERROR(_xll.qlIndexFixing(ONIndex1Y,I745,TRUE,_xll.ohTrigger(RecalcTrigger,Trigger1Y)),NA())</f>
        <v>2.0248557941160428E-2</v>
      </c>
    </row>
    <row r="746" spans="2:17" x14ac:dyDescent="0.2">
      <c r="B746" s="46" t="s">
        <v>51</v>
      </c>
      <c r="D746" s="49">
        <f>_xll.qlCalendarAdvance(LocalCalendar,$D745,B746,"f",FALSE)</f>
        <v>44901</v>
      </c>
      <c r="E746" s="49">
        <f>_xll.qlInterestRateIndexValueDate(IndexON,D746)</f>
        <v>44901</v>
      </c>
      <c r="F746" s="52">
        <f>IFERROR(_xll.qlIndexFixing(IndexON,D746,TRUE,_xll.ohTrigger(RecalcTrigger,TriggerON)),NA())</f>
        <v>1.2476365324465277E-2</v>
      </c>
      <c r="H746" s="49">
        <f>_xll.qlCalendarAdvance(IborCalendar,$H745,B746,"f",FALSE)</f>
        <v>44902</v>
      </c>
      <c r="I746" s="49">
        <f>_xll.qlInterestRateIndexValueDate(Index1M,$H746)</f>
        <v>44904</v>
      </c>
      <c r="J746" s="52">
        <f>IFERROR(_xll.qlIndexFixing(Index1M,$H746,TRUE,_xll.ohTrigger(RecalcTrigger,Trigger1M)),NA())</f>
        <v>1.5954850336298468E-2</v>
      </c>
      <c r="K746" s="52">
        <f>IFERROR(_xll.qlIndexFixing(ONIndex1M,I746,TRUE,_xll.ohTrigger(RecalcTrigger,Trigger1M)),NA())</f>
        <v>1.5895328039352563E-2</v>
      </c>
      <c r="L746" s="52">
        <f>IFERROR(_xll.qlIndexFixing(Index3M,H746,TRUE,_xll.ohTrigger(RecalcTrigger,Trigger3M)),NA())</f>
        <v>1.6754500455399501E-2</v>
      </c>
      <c r="M746" s="52">
        <f>IFERROR(_xll.qlIndexFixing(ONIndex3M,I746,TRUE,_xll.ohTrigger(RecalcTrigger,Trigger3M)),NA())</f>
        <v>1.658918133990106E-2</v>
      </c>
      <c r="N746" s="52">
        <f>IFERROR(_xll.qlIndexFixing(Index6M,$H746,TRUE,_xll.ohTrigger(RecalcTrigger,Trigger6M)),NA())</f>
        <v>1.8409277533815674E-2</v>
      </c>
      <c r="O746" s="52">
        <f>IFERROR(_xll.qlIndexFixing(ONIndex6M,I746,TRUE,_xll.ohTrigger(RecalcTrigger,Trigger6M)),NA())</f>
        <v>1.8031402944949093E-2</v>
      </c>
      <c r="P746" s="52">
        <f>IFERROR(_xll.qlIndexFixing(Index1Y,$H746,TRUE,_xll.ohTrigger(RecalcTrigger,Trigger1Y)),NA())</f>
        <v>2.1054853623031639E-2</v>
      </c>
      <c r="Q746" s="52">
        <f>IFERROR(_xll.qlIndexFixing(ONIndex1Y,I746,TRUE,_xll.ohTrigger(RecalcTrigger,Trigger1Y)),NA())</f>
        <v>2.0267777332838577E-2</v>
      </c>
    </row>
    <row r="747" spans="2:17" x14ac:dyDescent="0.2">
      <c r="B747" s="46" t="s">
        <v>51</v>
      </c>
      <c r="D747" s="49">
        <f>_xll.qlCalendarAdvance(LocalCalendar,$D746,B747,"f",FALSE)</f>
        <v>44908</v>
      </c>
      <c r="E747" s="49">
        <f>_xll.qlInterestRateIndexValueDate(IndexON,D747)</f>
        <v>44908</v>
      </c>
      <c r="F747" s="52">
        <f>IFERROR(_xll.qlIndexFixing(IndexON,D747,TRUE,_xll.ohTrigger(RecalcTrigger,TriggerON)),NA())</f>
        <v>1.249513438221328E-2</v>
      </c>
      <c r="H747" s="49">
        <f>_xll.qlCalendarAdvance(IborCalendar,$H746,B747,"f",FALSE)</f>
        <v>44909</v>
      </c>
      <c r="I747" s="49">
        <f>_xll.qlInterestRateIndexValueDate(Index1M,$H747)</f>
        <v>44911</v>
      </c>
      <c r="J747" s="52">
        <f>IFERROR(_xll.qlIndexFixing(Index1M,$H747,TRUE,_xll.ohTrigger(RecalcTrigger,Trigger1M)),NA())</f>
        <v>1.5981845128323902E-2</v>
      </c>
      <c r="K747" s="52">
        <f>IFERROR(_xll.qlIndexFixing(ONIndex1M,I747,TRUE,_xll.ohTrigger(RecalcTrigger,Trigger1M)),NA())</f>
        <v>1.5920130272153443E-2</v>
      </c>
      <c r="L747" s="52">
        <f>IFERROR(_xll.qlIndexFixing(Index3M,H747,TRUE,_xll.ohTrigger(RecalcTrigger,Trigger3M)),NA())</f>
        <v>1.6775808430799621E-2</v>
      </c>
      <c r="M747" s="52">
        <f>IFERROR(_xll.qlIndexFixing(ONIndex3M,I747,TRUE,_xll.ohTrigger(RecalcTrigger,Trigger3M)),NA())</f>
        <v>1.6610248501063296E-2</v>
      </c>
      <c r="N747" s="52">
        <f>IFERROR(_xll.qlIndexFixing(Index6M,$H747,TRUE,_xll.ohTrigger(RecalcTrigger,Trigger6M)),NA())</f>
        <v>1.8432657092256551E-2</v>
      </c>
      <c r="O747" s="52">
        <f>IFERROR(_xll.qlIndexFixing(ONIndex6M,I747,TRUE,_xll.ohTrigger(RecalcTrigger,Trigger6M)),NA())</f>
        <v>1.8054127607394221E-2</v>
      </c>
      <c r="P747" s="52">
        <f>IFERROR(_xll.qlIndexFixing(Index1Y,$H747,TRUE,_xll.ohTrigger(RecalcTrigger,Trigger1Y)),NA())</f>
        <v>2.1076626135786956E-2</v>
      </c>
      <c r="Q747" s="52">
        <f>IFERROR(_xll.qlIndexFixing(ONIndex1Y,I747,TRUE,_xll.ohTrigger(RecalcTrigger,Trigger1Y)),NA())</f>
        <v>2.0287177135749346E-2</v>
      </c>
    </row>
    <row r="748" spans="2:17" x14ac:dyDescent="0.2">
      <c r="B748" s="46" t="s">
        <v>51</v>
      </c>
      <c r="D748" s="49">
        <f>_xll.qlCalendarAdvance(LocalCalendar,$D747,B748,"f",FALSE)</f>
        <v>44915</v>
      </c>
      <c r="E748" s="49">
        <f>_xll.qlInterestRateIndexValueDate(IndexON,D748)</f>
        <v>44915</v>
      </c>
      <c r="F748" s="52">
        <f>IFERROR(_xll.qlIndexFixing(IndexON,D748,TRUE,_xll.ohTrigger(RecalcTrigger,TriggerON)),NA())</f>
        <v>1.2513833558980281E-2</v>
      </c>
      <c r="H748" s="49">
        <f>_xll.qlCalendarAdvance(IborCalendar,$H747,B748,"f",FALSE)</f>
        <v>44916</v>
      </c>
      <c r="I748" s="49">
        <f>_xll.qlInterestRateIndexValueDate(Index1M,$H748)</f>
        <v>44918</v>
      </c>
      <c r="J748" s="52">
        <f>IFERROR(_xll.qlIndexFixing(Index1M,$H748,TRUE,_xll.ohTrigger(RecalcTrigger,Trigger1M)),NA())</f>
        <v>1.6004591166279801E-2</v>
      </c>
      <c r="K748" s="52">
        <f>IFERROR(_xll.qlIndexFixing(ONIndex1M,I748,TRUE,_xll.ohTrigger(RecalcTrigger,Trigger1M)),NA())</f>
        <v>1.5949200689043153E-2</v>
      </c>
      <c r="L748" s="52">
        <f>IFERROR(_xll.qlIndexFixing(Index3M,H748,TRUE,_xll.ohTrigger(RecalcTrigger,Trigger3M)),NA())</f>
        <v>1.6797141533047899E-2</v>
      </c>
      <c r="M748" s="52">
        <f>IFERROR(_xll.qlIndexFixing(ONIndex3M,I748,TRUE,_xll.ohTrigger(RecalcTrigger,Trigger3M)),NA())</f>
        <v>1.663512470972961E-2</v>
      </c>
      <c r="N748" s="52">
        <f>IFERROR(_xll.qlIndexFixing(Index6M,$H748,TRUE,_xll.ohTrigger(RecalcTrigger,Trigger6M)),NA())</f>
        <v>1.8456071863576194E-2</v>
      </c>
      <c r="O748" s="52">
        <f>IFERROR(_xll.qlIndexFixing(ONIndex6M,I748,TRUE,_xll.ohTrigger(RecalcTrigger,Trigger6M)),NA())</f>
        <v>1.808104953673606E-2</v>
      </c>
      <c r="P748" s="52">
        <f>IFERROR(_xll.qlIndexFixing(Index1Y,$H748,TRUE,_xll.ohTrigger(RecalcTrigger,Trigger1Y)),NA())</f>
        <v>2.1102506628603891E-2</v>
      </c>
      <c r="Q748" s="52">
        <f>IFERROR(_xll.qlIndexFixing(ONIndex1Y,I748,TRUE,_xll.ohTrigger(RecalcTrigger,Trigger1Y)),NA())</f>
        <v>2.0310717458006167E-2</v>
      </c>
    </row>
    <row r="749" spans="2:17" x14ac:dyDescent="0.2">
      <c r="B749" s="46" t="s">
        <v>51</v>
      </c>
      <c r="D749" s="49">
        <f>_xll.qlCalendarAdvance(LocalCalendar,$D748,B749,"f",FALSE)</f>
        <v>44922</v>
      </c>
      <c r="E749" s="49">
        <f>_xll.qlInterestRateIndexValueDate(IndexON,D749)</f>
        <v>44922</v>
      </c>
      <c r="F749" s="52">
        <f>IFERROR(_xll.qlIndexFixing(IndexON,D749,TRUE,_xll.ohTrigger(RecalcTrigger,TriggerON)),NA())</f>
        <v>1.2532462854686344E-2</v>
      </c>
      <c r="H749" s="49">
        <f>_xll.qlCalendarAdvance(IborCalendar,$H748,B749,"f",FALSE)</f>
        <v>44923</v>
      </c>
      <c r="I749" s="49">
        <f>_xll.qlInterestRateIndexValueDate(Index1M,$H749)</f>
        <v>44925</v>
      </c>
      <c r="J749" s="52">
        <f>IFERROR(_xll.qlIndexFixing(Index1M,$H749,TRUE,_xll.ohTrigger(RecalcTrigger,Trigger1M)),NA())</f>
        <v>1.6031620294385263E-2</v>
      </c>
      <c r="K749" s="52">
        <f>IFERROR(_xll.qlIndexFixing(ONIndex1M,I749,TRUE,_xll.ohTrigger(RecalcTrigger,Trigger1M)),NA())</f>
        <v>1.597190817411942E-2</v>
      </c>
      <c r="L749" s="52">
        <f>IFERROR(_xll.qlIndexFixing(Index3M,H749,TRUE,_xll.ohTrigger(RecalcTrigger,Trigger3M)),NA())</f>
        <v>1.682042255360015E-2</v>
      </c>
      <c r="M749" s="52">
        <f>IFERROR(_xll.qlIndexFixing(ONIndex3M,I749,TRUE,_xll.ohTrigger(RecalcTrigger,Trigger3M)),NA())</f>
        <v>1.6654352233782532E-2</v>
      </c>
      <c r="N749" s="52">
        <f>IFERROR(_xll.qlIndexFixing(Index6M,$H749,TRUE,_xll.ohTrigger(RecalcTrigger,Trigger6M)),NA())</f>
        <v>1.8479521849006145E-2</v>
      </c>
      <c r="O749" s="52">
        <f>IFERROR(_xll.qlIndexFixing(ONIndex6M,I749,TRUE,_xll.ohTrigger(RecalcTrigger,Trigger6M)),NA())</f>
        <v>1.8101765541431725E-2</v>
      </c>
      <c r="P749" s="52">
        <f>IFERROR(_xll.qlIndexFixing(Index1Y,$H749,TRUE,_xll.ohTrigger(RecalcTrigger,Trigger1Y)),NA())</f>
        <v>2.1113594174958127E-2</v>
      </c>
      <c r="Q749" s="52">
        <f>IFERROR(_xll.qlIndexFixing(ONIndex1Y,I749,TRUE,_xll.ohTrigger(RecalcTrigger,Trigger1Y)),NA())</f>
        <v>2.03285113281515E-2</v>
      </c>
    </row>
    <row r="750" spans="2:17" x14ac:dyDescent="0.2">
      <c r="B750" s="46" t="s">
        <v>51</v>
      </c>
      <c r="D750" s="49">
        <f>_xll.qlCalendarAdvance(LocalCalendar,$D749,B750,"f",FALSE)</f>
        <v>44929</v>
      </c>
      <c r="E750" s="49">
        <f>_xll.qlInterestRateIndexValueDate(IndexON,D750)</f>
        <v>44929</v>
      </c>
      <c r="F750" s="52">
        <f>IFERROR(_xll.qlIndexFixing(IndexON,D750,TRUE,_xll.ohTrigger(RecalcTrigger,TriggerON)),NA())</f>
        <v>1.2551022269331469E-2</v>
      </c>
      <c r="H750" s="49">
        <f>_xll.qlCalendarAdvance(IborCalendar,$H749,B750,"f",FALSE)</f>
        <v>44930</v>
      </c>
      <c r="I750" s="49">
        <f>_xll.qlInterestRateIndexValueDate(Index1M,$H750)</f>
        <v>44932</v>
      </c>
      <c r="J750" s="52">
        <f>IFERROR(_xll.qlIndexFixing(Index1M,$H750,TRUE,_xll.ohTrigger(RecalcTrigger,Trigger1M)),NA())</f>
        <v>1.6054391962241701E-2</v>
      </c>
      <c r="K750" s="52">
        <f>IFERROR(_xll.qlIndexFixing(ONIndex1M,I750,TRUE,_xll.ohTrigger(RecalcTrigger,Trigger1M)),NA())</f>
        <v>1.5994626519297839E-2</v>
      </c>
      <c r="L750" s="52">
        <f>IFERROR(_xll.qlIndexFixing(Index3M,H750,TRUE,_xll.ohTrigger(RecalcTrigger,Trigger3M)),NA())</f>
        <v>1.6839883119680543E-2</v>
      </c>
      <c r="M750" s="52">
        <f>IFERROR(_xll.qlIndexFixing(ONIndex3M,I750,TRUE,_xll.ohTrigger(RecalcTrigger,Trigger3M)),NA())</f>
        <v>1.667359948275049E-2</v>
      </c>
      <c r="N750" s="52">
        <f>IFERROR(_xll.qlIndexFixing(Index6M,$H750,TRUE,_xll.ohTrigger(RecalcTrigger,Trigger6M)),NA())</f>
        <v>1.8500843651060583E-2</v>
      </c>
      <c r="O750" s="52">
        <f>IFERROR(_xll.qlIndexFixing(ONIndex6M,I750,TRUE,_xll.ohTrigger(RecalcTrigger,Trigger6M)),NA())</f>
        <v>1.8122509348543758E-2</v>
      </c>
      <c r="P750" s="52">
        <f>IFERROR(_xll.qlIndexFixing(Index1Y,$H750,TRUE,_xll.ohTrigger(RecalcTrigger,Trigger1Y)),NA())</f>
        <v>2.1141300779828516E-2</v>
      </c>
      <c r="Q750" s="52">
        <f>IFERROR(_xll.qlIndexFixing(ONIndex1Y,I750,TRUE,_xll.ohTrigger(RecalcTrigger,Trigger1Y)),NA())</f>
        <v>2.0346459012463569E-2</v>
      </c>
    </row>
    <row r="751" spans="2:17" x14ac:dyDescent="0.2">
      <c r="B751" s="46" t="s">
        <v>51</v>
      </c>
      <c r="D751" s="49">
        <f>_xll.qlCalendarAdvance(LocalCalendar,$D750,B751,"f",FALSE)</f>
        <v>44936</v>
      </c>
      <c r="E751" s="49">
        <f>_xll.qlInterestRateIndexValueDate(IndexON,D751)</f>
        <v>44936</v>
      </c>
      <c r="F751" s="52">
        <f>IFERROR(_xll.qlIndexFixing(IndexON,D751,TRUE,_xll.ohTrigger(RecalcTrigger,TriggerON)),NA())</f>
        <v>1.2569511802995592E-2</v>
      </c>
      <c r="H751" s="49">
        <f>_xll.qlCalendarAdvance(IborCalendar,$H750,B751,"f",FALSE)</f>
        <v>44937</v>
      </c>
      <c r="I751" s="49">
        <f>_xll.qlInterestRateIndexValueDate(Index1M,$H751)</f>
        <v>44939</v>
      </c>
      <c r="J751" s="52">
        <f>IFERROR(_xll.qlIndexFixing(Index1M,$H751,TRUE,_xll.ohTrigger(RecalcTrigger,Trigger1M)),NA())</f>
        <v>1.6079314847708075E-2</v>
      </c>
      <c r="K751" s="52">
        <f>IFERROR(_xll.qlIndexFixing(ONIndex1M,I751,TRUE,_xll.ohTrigger(RecalcTrigger,Trigger1M)),NA())</f>
        <v>1.6021621454231916E-2</v>
      </c>
      <c r="L751" s="52">
        <f>IFERROR(_xll.qlIndexFixing(Index3M,H751,TRUE,_xll.ohTrigger(RecalcTrigger,Trigger3M)),NA())</f>
        <v>1.6861291604866047E-2</v>
      </c>
      <c r="M751" s="52">
        <f>IFERROR(_xll.qlIndexFixing(ONIndex3M,I751,TRUE,_xll.ohTrigger(RecalcTrigger,Trigger3M)),NA())</f>
        <v>1.6696666490041423E-2</v>
      </c>
      <c r="N751" s="52">
        <f>IFERROR(_xll.qlIndexFixing(Index6M,$H751,TRUE,_xll.ohTrigger(RecalcTrigger,Trigger6M)),NA())</f>
        <v>1.8524360349021485E-2</v>
      </c>
      <c r="O751" s="52">
        <f>IFERROR(_xll.qlIndexFixing(ONIndex6M,I751,TRUE,_xll.ohTrigger(RecalcTrigger,Trigger6M)),NA())</f>
        <v>1.8147464492834775E-2</v>
      </c>
      <c r="P751" s="52">
        <f>IFERROR(_xll.qlIndexFixing(Index1Y,$H751,TRUE,_xll.ohTrigger(RecalcTrigger,Trigger1Y)),NA())</f>
        <v>2.1164642003245485E-2</v>
      </c>
      <c r="Q751" s="52">
        <f>IFERROR(_xll.qlIndexFixing(ONIndex1Y,I751,TRUE,_xll.ohTrigger(RecalcTrigger,Trigger1Y)),NA())</f>
        <v>2.036860185251177E-2</v>
      </c>
    </row>
    <row r="752" spans="2:17" x14ac:dyDescent="0.2">
      <c r="B752" s="46" t="s">
        <v>51</v>
      </c>
      <c r="D752" s="49">
        <f>_xll.qlCalendarAdvance(LocalCalendar,$D751,B752,"f",FALSE)</f>
        <v>44943</v>
      </c>
      <c r="E752" s="49">
        <f>_xll.qlInterestRateIndexValueDate(IndexON,D752)</f>
        <v>44943</v>
      </c>
      <c r="F752" s="52">
        <f>IFERROR(_xll.qlIndexFixing(IndexON,D752,TRUE,_xll.ohTrigger(RecalcTrigger,TriggerON)),NA())</f>
        <v>1.2587931455518842E-2</v>
      </c>
      <c r="H752" s="49">
        <f>_xll.qlCalendarAdvance(IborCalendar,$H751,B752,"f",FALSE)</f>
        <v>44944</v>
      </c>
      <c r="I752" s="49">
        <f>_xll.qlInterestRateIndexValueDate(Index1M,$H752)</f>
        <v>44946</v>
      </c>
      <c r="J752" s="52">
        <f>IFERROR(_xll.qlIndexFixing(Index1M,$H752,TRUE,_xll.ohTrigger(RecalcTrigger,Trigger1M)),NA())</f>
        <v>1.6106395498618753E-2</v>
      </c>
      <c r="K752" s="52">
        <f>IFERROR(_xll.qlIndexFixing(ONIndex1M,I752,TRUE,_xll.ohTrigger(RecalcTrigger,Trigger1M)),NA())</f>
        <v>1.6044365308145458E-2</v>
      </c>
      <c r="L752" s="52">
        <f>IFERROR(_xll.qlIndexFixing(Index3M,H752,TRUE,_xll.ohTrigger(RecalcTrigger,Trigger3M)),NA())</f>
        <v>1.6882725218497541E-2</v>
      </c>
      <c r="M752" s="52">
        <f>IFERROR(_xll.qlIndexFixing(ONIndex3M,I752,TRUE,_xll.ohTrigger(RecalcTrigger,Trigger3M)),NA())</f>
        <v>1.6715958052548885E-2</v>
      </c>
      <c r="N752" s="52">
        <f>IFERROR(_xll.qlIndexFixing(Index6M,$H752,TRUE,_xll.ohTrigger(RecalcTrigger,Trigger6M)),NA())</f>
        <v>1.8547912261385271E-2</v>
      </c>
      <c r="O752" s="52">
        <f>IFERROR(_xll.qlIndexFixing(ONIndex6M,I752,TRUE,_xll.ohTrigger(RecalcTrigger,Trigger6M)),NA())</f>
        <v>1.8168270304315115E-2</v>
      </c>
      <c r="P752" s="52">
        <f>IFERROR(_xll.qlIndexFixing(Index1Y,$H752,TRUE,_xll.ohTrigger(RecalcTrigger,Trigger1Y)),NA())</f>
        <v>2.1183746671797041E-2</v>
      </c>
      <c r="Q752" s="52">
        <f>IFERROR(_xll.qlIndexFixing(ONIndex1Y,I752,TRUE,_xll.ohTrigger(RecalcTrigger,Trigger1Y)),NA())</f>
        <v>2.0386882321217215E-2</v>
      </c>
    </row>
    <row r="753" spans="2:17" x14ac:dyDescent="0.2">
      <c r="B753" s="46" t="s">
        <v>51</v>
      </c>
      <c r="D753" s="49">
        <f>_xll.qlCalendarAdvance(LocalCalendar,$D752,B753,"f",FALSE)</f>
        <v>44950</v>
      </c>
      <c r="E753" s="49">
        <f>_xll.qlInterestRateIndexValueDate(IndexON,D753)</f>
        <v>44950</v>
      </c>
      <c r="F753" s="52">
        <f>IFERROR(_xll.qlIndexFixing(IndexON,D753,TRUE,_xll.ohTrigger(RecalcTrigger,TriggerON)),NA())</f>
        <v>1.2606281227061089E-2</v>
      </c>
      <c r="H753" s="49">
        <f>_xll.qlCalendarAdvance(IborCalendar,$H752,B753,"f",FALSE)</f>
        <v>44951</v>
      </c>
      <c r="I753" s="49">
        <f>_xll.qlInterestRateIndexValueDate(Index1M,$H753)</f>
        <v>44953</v>
      </c>
      <c r="J753" s="52">
        <f>IFERROR(_xll.qlIndexFixing(Index1M,$H753,TRUE,_xll.ohTrigger(RecalcTrigger,Trigger1M)),NA())</f>
        <v>1.6129205594086125E-2</v>
      </c>
      <c r="K753" s="52">
        <f>IFERROR(_xll.qlIndexFixing(ONIndex1M,I753,TRUE,_xll.ohTrigger(RecalcTrigger,Trigger1M)),NA())</f>
        <v>1.6069257089821321E-2</v>
      </c>
      <c r="L753" s="52">
        <f>IFERROR(_xll.qlIndexFixing(Index3M,H753,TRUE,_xll.ohTrigger(RecalcTrigger,Trigger3M)),NA())</f>
        <v>1.6904183960976482E-2</v>
      </c>
      <c r="M753" s="52">
        <f>IFERROR(_xll.qlIndexFixing(ONIndex3M,I753,TRUE,_xll.ohTrigger(RecalcTrigger,Trigger3M)),NA())</f>
        <v>1.6737174712071479E-2</v>
      </c>
      <c r="N753" s="52">
        <f>IFERROR(_xll.qlIndexFixing(Index6M,$H753,TRUE,_xll.ohTrigger(RecalcTrigger,Trigger6M)),NA())</f>
        <v>1.8571499242837464E-2</v>
      </c>
      <c r="O753" s="52">
        <f>IFERROR(_xll.qlIndexFixing(ONIndex6M,I753,TRUE,_xll.ohTrigger(RecalcTrigger,Trigger6M)),NA())</f>
        <v>1.8191202720760913E-2</v>
      </c>
      <c r="P753" s="52">
        <f>IFERROR(_xll.qlIndexFixing(Index1Y,$H753,TRUE,_xll.ohTrigger(RecalcTrigger,Trigger1Y)),NA())</f>
        <v>2.1204728013137327E-2</v>
      </c>
      <c r="Q753" s="52">
        <f>IFERROR(_xll.qlIndexFixing(ONIndex1Y,I753,TRUE,_xll.ohTrigger(RecalcTrigger,Trigger1Y)),NA())</f>
        <v>2.0407364593122423E-2</v>
      </c>
    </row>
    <row r="754" spans="2:17" x14ac:dyDescent="0.2">
      <c r="B754" s="46" t="s">
        <v>51</v>
      </c>
      <c r="D754" s="49">
        <f>_xll.qlCalendarAdvance(LocalCalendar,$D753,B754,"f",FALSE)</f>
        <v>44957</v>
      </c>
      <c r="E754" s="49">
        <f>_xll.qlInterestRateIndexValueDate(IndexON,D754)</f>
        <v>44957</v>
      </c>
      <c r="F754" s="52">
        <f>IFERROR(_xll.qlIndexFixing(IndexON,D754,TRUE,_xll.ohTrigger(RecalcTrigger,TriggerON)),NA())</f>
        <v>1.2624561117542399E-2</v>
      </c>
      <c r="H754" s="49">
        <f>_xll.qlCalendarAdvance(IborCalendar,$H753,B754,"f",FALSE)</f>
        <v>44958</v>
      </c>
      <c r="I754" s="49">
        <f>_xll.qlInterestRateIndexValueDate(Index1M,$H754)</f>
        <v>44960</v>
      </c>
      <c r="J754" s="52">
        <f>IFERROR(_xll.qlIndexFixing(Index1M,$H754,TRUE,_xll.ohTrigger(RecalcTrigger,Trigger1M)),NA())</f>
        <v>1.6147733639212562E-2</v>
      </c>
      <c r="K754" s="52">
        <f>IFERROR(_xll.qlIndexFixing(ONIndex1M,I754,TRUE,_xll.ohTrigger(RecalcTrigger,Trigger1M)),NA())</f>
        <v>1.6094163796358529E-2</v>
      </c>
      <c r="L754" s="52">
        <f>IFERROR(_xll.qlIndexFixing(Index3M,H754,TRUE,_xll.ohTrigger(RecalcTrigger,Trigger3M)),NA())</f>
        <v>1.6923731381582336E-2</v>
      </c>
      <c r="M754" s="52">
        <f>IFERROR(_xll.qlIndexFixing(ONIndex3M,I754,TRUE,_xll.ohTrigger(RecalcTrigger,Trigger3M)),NA())</f>
        <v>1.6758416288036315E-2</v>
      </c>
      <c r="N754" s="52">
        <f>IFERROR(_xll.qlIndexFixing(Index6M,$H754,TRUE,_xll.ohTrigger(RecalcTrigger,Trigger6M)),NA())</f>
        <v>1.8595116306510132E-2</v>
      </c>
      <c r="O754" s="52">
        <f>IFERROR(_xll.qlIndexFixing(ONIndex6M,I754,TRUE,_xll.ohTrigger(RecalcTrigger,Trigger6M)),NA())</f>
        <v>1.8214169762975629E-2</v>
      </c>
      <c r="P754" s="52">
        <f>IFERROR(_xll.qlIndexFixing(Index1Y,$H754,TRUE,_xll.ohTrigger(RecalcTrigger,Trigger1Y)),NA())</f>
        <v>2.1225530307369796E-2</v>
      </c>
      <c r="Q754" s="52">
        <f>IFERROR(_xll.qlIndexFixing(ONIndex1Y,I754,TRUE,_xll.ohTrigger(RecalcTrigger,Trigger1Y)),NA())</f>
        <v>2.042802727684645E-2</v>
      </c>
    </row>
    <row r="755" spans="2:17" x14ac:dyDescent="0.2">
      <c r="B755" s="46" t="s">
        <v>51</v>
      </c>
      <c r="D755" s="49">
        <f>_xll.qlCalendarAdvance(LocalCalendar,$D754,B755,"f",FALSE)</f>
        <v>44964</v>
      </c>
      <c r="E755" s="49">
        <f>_xll.qlInterestRateIndexValueDate(IndexON,D755)</f>
        <v>44964</v>
      </c>
      <c r="F755" s="52">
        <f>IFERROR(_xll.qlIndexFixing(IndexON,D755,TRUE,_xll.ohTrigger(RecalcTrigger,TriggerON)),NA())</f>
        <v>1.2642771126882835E-2</v>
      </c>
      <c r="H755" s="49">
        <f>_xll.qlCalendarAdvance(IborCalendar,$H754,B755,"f",FALSE)</f>
        <v>44965</v>
      </c>
      <c r="I755" s="49">
        <f>_xll.qlInterestRateIndexValueDate(Index1M,$H755)</f>
        <v>44967</v>
      </c>
      <c r="J755" s="52">
        <f>IFERROR(_xll.qlIndexFixing(Index1M,$H755,TRUE,_xll.ohTrigger(RecalcTrigger,Trigger1M)),NA())</f>
        <v>1.6172709918160458E-2</v>
      </c>
      <c r="K755" s="52">
        <f>IFERROR(_xll.qlIndexFixing(ONIndex1M,I755,TRUE,_xll.ohTrigger(RecalcTrigger,Trigger1M)),NA())</f>
        <v>1.611908542773044E-2</v>
      </c>
      <c r="L755" s="52">
        <f>IFERROR(_xll.qlIndexFixing(Index3M,H755,TRUE,_xll.ohTrigger(RecalcTrigger,Trigger3M)),NA())</f>
        <v>1.6945237578383277E-2</v>
      </c>
      <c r="M755" s="52">
        <f>IFERROR(_xll.qlIndexFixing(ONIndex3M,I755,TRUE,_xll.ohTrigger(RecalcTrigger,Trigger3M)),NA())</f>
        <v>1.677968278047004E-2</v>
      </c>
      <c r="N755" s="52">
        <f>IFERROR(_xll.qlIndexFixing(Index6M,$H755,TRUE,_xll.ohTrigger(RecalcTrigger,Trigger6M)),NA())</f>
        <v>1.8618752630408474E-2</v>
      </c>
      <c r="O755" s="52">
        <f>IFERROR(_xll.qlIndexFixing(ONIndex6M,I755,TRUE,_xll.ohTrigger(RecalcTrigger,Trigger6M)),NA())</f>
        <v>1.8237171430905974E-2</v>
      </c>
      <c r="P755" s="52">
        <f>IFERROR(_xll.qlIndexFixing(Index1Y,$H755,TRUE,_xll.ohTrigger(RecalcTrigger,Trigger1Y)),NA())</f>
        <v>2.124614007019477E-2</v>
      </c>
      <c r="Q755" s="52">
        <f>IFERROR(_xll.qlIndexFixing(ONIndex1Y,I755,TRUE,_xll.ohTrigger(RecalcTrigger,Trigger1Y)),NA())</f>
        <v>2.0448870372495875E-2</v>
      </c>
    </row>
    <row r="756" spans="2:17" x14ac:dyDescent="0.2">
      <c r="B756" s="46" t="s">
        <v>51</v>
      </c>
      <c r="D756" s="49">
        <f>_xll.qlCalendarAdvance(LocalCalendar,$D755,B756,"f",FALSE)</f>
        <v>44971</v>
      </c>
      <c r="E756" s="49">
        <f>_xll.qlInterestRateIndexValueDate(IndexON,D756)</f>
        <v>44971</v>
      </c>
      <c r="F756" s="52">
        <f>IFERROR(_xll.qlIndexFixing(IndexON,D756,TRUE,_xll.ohTrigger(RecalcTrigger,TriggerON)),NA())</f>
        <v>1.2660911255162333E-2</v>
      </c>
      <c r="H756" s="49">
        <f>_xll.qlCalendarAdvance(IborCalendar,$H755,B756,"f",FALSE)</f>
        <v>44972</v>
      </c>
      <c r="I756" s="49">
        <f>_xll.qlInterestRateIndexValueDate(Index1M,$H756)</f>
        <v>44974</v>
      </c>
      <c r="J756" s="52">
        <f>IFERROR(_xll.qlIndexFixing(Index1M,$H756,TRUE,_xll.ohTrigger(RecalcTrigger,Trigger1M)),NA())</f>
        <v>1.6197701182038796E-2</v>
      </c>
      <c r="K756" s="52">
        <f>IFERROR(_xll.qlIndexFixing(ONIndex1M,I756,TRUE,_xll.ohTrigger(RecalcTrigger,Trigger1M)),NA())</f>
        <v>1.6146165880903673E-2</v>
      </c>
      <c r="L756" s="52">
        <f>IFERROR(_xll.qlIndexFixing(Index3M,H756,TRUE,_xll.ohTrigger(RecalcTrigger,Trigger3M)),NA())</f>
        <v>1.6966768902747172E-2</v>
      </c>
      <c r="M756" s="52">
        <f>IFERROR(_xll.qlIndexFixing(ONIndex3M,I756,TRUE,_xll.ohTrigger(RecalcTrigger,Trigger3M)),NA())</f>
        <v>1.680288821030107E-2</v>
      </c>
      <c r="N756" s="52">
        <f>IFERROR(_xll.qlIndexFixing(Index6M,$H756,TRUE,_xll.ohTrigger(RecalcTrigger,Trigger6M)),NA())</f>
        <v>1.8642397044643617E-2</v>
      </c>
      <c r="O756" s="52">
        <f>IFERROR(_xll.qlIndexFixing(ONIndex6M,I756,TRUE,_xll.ohTrigger(RecalcTrigger,Trigger6M)),NA())</f>
        <v>1.8262317877517642E-2</v>
      </c>
      <c r="P756" s="52">
        <f>IFERROR(_xll.qlIndexFixing(Index1Y,$H756,TRUE,_xll.ohTrigger(RecalcTrigger,Trigger1Y)),NA())</f>
        <v>2.1268462859502308E-2</v>
      </c>
      <c r="Q756" s="52">
        <f>IFERROR(_xll.qlIndexFixing(ONIndex1Y,I756,TRUE,_xll.ohTrigger(RecalcTrigger,Trigger1Y)),NA())</f>
        <v>2.047198556786034E-2</v>
      </c>
    </row>
    <row r="757" spans="2:17" x14ac:dyDescent="0.2">
      <c r="B757" s="46" t="s">
        <v>51</v>
      </c>
      <c r="D757" s="49">
        <f>_xll.qlCalendarAdvance(LocalCalendar,$D756,B757,"f",FALSE)</f>
        <v>44978</v>
      </c>
      <c r="E757" s="49">
        <f>_xll.qlInterestRateIndexValueDate(IndexON,D757)</f>
        <v>44978</v>
      </c>
      <c r="F757" s="52">
        <f>IFERROR(_xll.qlIndexFixing(IndexON,D757,TRUE,_xll.ohTrigger(RecalcTrigger,TriggerON)),NA())</f>
        <v>1.2678981502300957E-2</v>
      </c>
      <c r="H757" s="49">
        <f>_xll.qlCalendarAdvance(IborCalendar,$H756,B757,"f",FALSE)</f>
        <v>44979</v>
      </c>
      <c r="I757" s="49">
        <f>_xll.qlInterestRateIndexValueDate(Index1M,$H757)</f>
        <v>44981</v>
      </c>
      <c r="J757" s="52">
        <f>IFERROR(_xll.qlIndexFixing(Index1M,$H757,TRUE,_xll.ohTrigger(RecalcTrigger,Trigger1M)),NA())</f>
        <v>1.6222707430941785E-2</v>
      </c>
      <c r="K757" s="52">
        <f>IFERROR(_xll.qlIndexFixing(ONIndex1M,I757,TRUE,_xll.ohTrigger(RecalcTrigger,Trigger1M)),NA())</f>
        <v>1.6168973465084946E-2</v>
      </c>
      <c r="L757" s="52">
        <f>IFERROR(_xll.qlIndexFixing(Index3M,H757,TRUE,_xll.ohTrigger(RecalcTrigger,Trigger3M)),NA())</f>
        <v>1.6988325355073698E-2</v>
      </c>
      <c r="M757" s="52">
        <f>IFERROR(_xll.qlIndexFixing(ONIndex3M,I757,TRUE,_xll.ohTrigger(RecalcTrigger,Trigger3M)),NA())</f>
        <v>1.6822290514744154E-2</v>
      </c>
      <c r="N757" s="52">
        <f>IFERROR(_xll.qlIndexFixing(Index6M,$H757,TRUE,_xll.ohTrigger(RecalcTrigger,Trigger6M)),NA())</f>
        <v>1.8666038378802898E-2</v>
      </c>
      <c r="O757" s="52">
        <f>IFERROR(_xll.qlIndexFixing(ONIndex6M,I757,TRUE,_xll.ohTrigger(RecalcTrigger,Trigger6M)),NA())</f>
        <v>1.8283278644153356E-2</v>
      </c>
      <c r="P757" s="52">
        <f>IFERROR(_xll.qlIndexFixing(Index1Y,$H757,TRUE,_xll.ohTrigger(RecalcTrigger,Trigger1Y)),NA())</f>
        <v>2.1286728059439857E-2</v>
      </c>
      <c r="Q757" s="52">
        <f>IFERROR(_xll.qlIndexFixing(ONIndex1Y,I757,TRUE,_xll.ohTrigger(RecalcTrigger,Trigger1Y)),NA())</f>
        <v>2.0491097799890667E-2</v>
      </c>
    </row>
    <row r="758" spans="2:17" x14ac:dyDescent="0.2">
      <c r="B758" s="46" t="s">
        <v>51</v>
      </c>
      <c r="D758" s="49">
        <f>_xll.qlCalendarAdvance(LocalCalendar,$D757,B758,"f",FALSE)</f>
        <v>44985</v>
      </c>
      <c r="E758" s="49">
        <f>_xll.qlInterestRateIndexValueDate(IndexON,D758)</f>
        <v>44985</v>
      </c>
      <c r="F758" s="52">
        <f>IFERROR(_xll.qlIndexFixing(IndexON,D758,TRUE,_xll.ohTrigger(RecalcTrigger,TriggerON)),NA())</f>
        <v>1.2696981868378643E-2</v>
      </c>
      <c r="H758" s="49">
        <f>_xll.qlCalendarAdvance(IborCalendar,$H757,B758,"f",FALSE)</f>
        <v>44986</v>
      </c>
      <c r="I758" s="49">
        <f>_xll.qlInterestRateIndexValueDate(Index1M,$H758)</f>
        <v>44988</v>
      </c>
      <c r="J758" s="52">
        <f>IFERROR(_xll.qlIndexFixing(Index1M,$H758,TRUE,_xll.ohTrigger(RecalcTrigger,Trigger1M)),NA())</f>
        <v>1.6254194821309756E-2</v>
      </c>
      <c r="K758" s="52">
        <f>IFERROR(_xll.qlIndexFixing(ONIndex1M,I758,TRUE,_xll.ohTrigger(RecalcTrigger,Trigger1M)),NA())</f>
        <v>1.6193939871094187E-2</v>
      </c>
      <c r="L758" s="52">
        <f>IFERROR(_xll.qlIndexFixing(Index3M,H758,TRUE,_xll.ohTrigger(RecalcTrigger,Trigger3M)),NA())</f>
        <v>1.7019648650619702E-2</v>
      </c>
      <c r="M758" s="52">
        <f>IFERROR(_xll.qlIndexFixing(ONIndex3M,I758,TRUE,_xll.ohTrigger(RecalcTrigger,Trigger3M)),NA())</f>
        <v>1.6843631756584543E-2</v>
      </c>
      <c r="N758" s="52">
        <f>IFERROR(_xll.qlIndexFixing(Index6M,$H758,TRUE,_xll.ohTrigger(RecalcTrigger,Trigger6M)),NA())</f>
        <v>1.8700513810153585E-2</v>
      </c>
      <c r="O758" s="52">
        <f>IFERROR(_xll.qlIndexFixing(ONIndex6M,I758,TRUE,_xll.ohTrigger(RecalcTrigger,Trigger6M)),NA())</f>
        <v>1.8306384189470393E-2</v>
      </c>
      <c r="P758" s="52">
        <f>IFERROR(_xll.qlIndexFixing(Index1Y,$H758,TRUE,_xll.ohTrigger(RecalcTrigger,Trigger1Y)),NA())</f>
        <v>2.1306679312359262E-2</v>
      </c>
      <c r="Q758" s="52">
        <f>IFERROR(_xll.qlIndexFixing(ONIndex1Y,I758,TRUE,_xll.ohTrigger(RecalcTrigger,Trigger1Y)),NA())</f>
        <v>2.0512482131849197E-2</v>
      </c>
    </row>
    <row r="759" spans="2:17" x14ac:dyDescent="0.2">
      <c r="B759" s="46" t="s">
        <v>51</v>
      </c>
      <c r="D759" s="49">
        <f>_xll.qlCalendarAdvance(LocalCalendar,$D758,B759,"f",FALSE)</f>
        <v>44992</v>
      </c>
      <c r="E759" s="49">
        <f>_xll.qlInterestRateIndexValueDate(IndexON,D759)</f>
        <v>44992</v>
      </c>
      <c r="F759" s="52">
        <f>IFERROR(_xll.qlIndexFixing(IndexON,D759,TRUE,_xll.ohTrigger(RecalcTrigger,TriggerON)),NA())</f>
        <v>1.2714912353235519E-2</v>
      </c>
      <c r="H759" s="49">
        <f>_xll.qlCalendarAdvance(IborCalendar,$H758,B759,"f",FALSE)</f>
        <v>44993</v>
      </c>
      <c r="I759" s="49">
        <f>_xll.qlInterestRateIndexValueDate(Index1M,$H759)</f>
        <v>44995</v>
      </c>
      <c r="J759" s="52">
        <f>IFERROR(_xll.qlIndexFixing(Index1M,$H759,TRUE,_xll.ohTrigger(RecalcTrigger,Trigger1M)),NA())</f>
        <v>1.6281395779737529E-2</v>
      </c>
      <c r="K759" s="52">
        <f>IFERROR(_xll.qlIndexFixing(ONIndex1M,I759,TRUE,_xll.ohTrigger(RecalcTrigger,Trigger1M)),NA())</f>
        <v>1.6218921201964775E-2</v>
      </c>
      <c r="L759" s="52">
        <f>IFERROR(_xll.qlIndexFixing(Index3M,H759,TRUE,_xll.ohTrigger(RecalcTrigger,Trigger3M)),NA())</f>
        <v>1.7041269436938438E-2</v>
      </c>
      <c r="M759" s="52">
        <f>IFERROR(_xll.qlIndexFixing(ONIndex3M,I759,TRUE,_xll.ohTrigger(RecalcTrigger,Trigger3M)),NA())</f>
        <v>1.6864997914973756E-2</v>
      </c>
      <c r="N759" s="52">
        <f>IFERROR(_xll.qlIndexFixing(Index6M,$H759,TRUE,_xll.ohTrigger(RecalcTrigger,Trigger6M)),NA())</f>
        <v>1.8721927411382424E-2</v>
      </c>
      <c r="O759" s="52">
        <f>IFERROR(_xll.qlIndexFixing(ONIndex6M,I759,TRUE,_xll.ohTrigger(RecalcTrigger,Trigger6M)),NA())</f>
        <v>1.832952436066293E-2</v>
      </c>
      <c r="P759" s="52">
        <f>IFERROR(_xll.qlIndexFixing(Index1Y,$H759,TRUE,_xll.ohTrigger(RecalcTrigger,Trigger1Y)),NA())</f>
        <v>2.1326384086927695E-2</v>
      </c>
      <c r="Q759" s="52">
        <f>IFERROR(_xll.qlIndexFixing(ONIndex1Y,I759,TRUE,_xll.ohTrigger(RecalcTrigger,Trigger1Y)),NA())</f>
        <v>2.053404687610616E-2</v>
      </c>
    </row>
    <row r="760" spans="2:17" x14ac:dyDescent="0.2">
      <c r="B760" s="46" t="s">
        <v>51</v>
      </c>
      <c r="D760" s="49">
        <f>_xll.qlCalendarAdvance(LocalCalendar,$D759,B760,"f",FALSE)</f>
        <v>44999</v>
      </c>
      <c r="E760" s="49">
        <f>_xll.qlInterestRateIndexValueDate(IndexON,D760)</f>
        <v>44999</v>
      </c>
      <c r="F760" s="52">
        <f>IFERROR(_xll.qlIndexFixing(IndexON,D760,TRUE,_xll.ohTrigger(RecalcTrigger,TriggerON)),NA())</f>
        <v>1.2732772957031457E-2</v>
      </c>
      <c r="H760" s="49">
        <f>_xll.qlCalendarAdvance(IborCalendar,$H759,B760,"f",FALSE)</f>
        <v>45000</v>
      </c>
      <c r="I760" s="49">
        <f>_xll.qlInterestRateIndexValueDate(Index1M,$H760)</f>
        <v>45002</v>
      </c>
      <c r="J760" s="52">
        <f>IFERROR(_xll.qlIndexFixing(Index1M,$H760,TRUE,_xll.ohTrigger(RecalcTrigger,Trigger1M)),NA())</f>
        <v>1.6304295458734283E-2</v>
      </c>
      <c r="K760" s="52">
        <f>IFERROR(_xll.qlIndexFixing(ONIndex1M,I760,TRUE,_xll.ohTrigger(RecalcTrigger,Trigger1M)),NA())</f>
        <v>1.6243917457776647E-2</v>
      </c>
      <c r="L760" s="52">
        <f>IFERROR(_xll.qlIndexFixing(Index3M,H760,TRUE,_xll.ohTrigger(RecalcTrigger,Trigger3M)),NA())</f>
        <v>1.7062915364966312E-2</v>
      </c>
      <c r="M760" s="52">
        <f>IFERROR(_xll.qlIndexFixing(ONIndex3M,I760,TRUE,_xll.ohTrigger(RecalcTrigger,Trigger3M)),NA())</f>
        <v>1.6886388989858503E-2</v>
      </c>
      <c r="N760" s="52">
        <f>IFERROR(_xll.qlIndexFixing(Index6M,$H760,TRUE,_xll.ohTrigger(RecalcTrigger,Trigger6M)),NA())</f>
        <v>1.8745468167002285E-2</v>
      </c>
      <c r="O760" s="52">
        <f>IFERROR(_xll.qlIndexFixing(ONIndex6M,I760,TRUE,_xll.ohTrigger(RecalcTrigger,Trigger6M)),NA())</f>
        <v>1.8352699157677677E-2</v>
      </c>
      <c r="P760" s="52">
        <f>IFERROR(_xll.qlIndexFixing(Index1Y,$H760,TRUE,_xll.ohTrigger(RecalcTrigger,Trigger1Y)),NA())</f>
        <v>2.1345828894120109E-2</v>
      </c>
      <c r="Q760" s="52">
        <f>IFERROR(_xll.qlIndexFixing(ONIndex1Y,I760,TRUE,_xll.ohTrigger(RecalcTrigger,Trigger1Y)),NA())</f>
        <v>2.0555792032741493E-2</v>
      </c>
    </row>
    <row r="761" spans="2:17" x14ac:dyDescent="0.2">
      <c r="B761" s="46" t="s">
        <v>51</v>
      </c>
      <c r="D761" s="49">
        <f>_xll.qlCalendarAdvance(LocalCalendar,$D760,B761,"f",FALSE)</f>
        <v>45006</v>
      </c>
      <c r="E761" s="49">
        <f>_xll.qlInterestRateIndexValueDate(IndexON,D761)</f>
        <v>45006</v>
      </c>
      <c r="F761" s="52">
        <f>IFERROR(_xll.qlIndexFixing(IndexON,D761,TRUE,_xll.ohTrigger(RecalcTrigger,TriggerON)),NA())</f>
        <v>1.2750563679686522E-2</v>
      </c>
      <c r="H761" s="49">
        <f>_xll.qlCalendarAdvance(IborCalendar,$H760,B761,"f",FALSE)</f>
        <v>45007</v>
      </c>
      <c r="I761" s="49">
        <f>_xll.qlInterestRateIndexValueDate(Index1M,$H761)</f>
        <v>45009</v>
      </c>
      <c r="J761" s="52">
        <f>IFERROR(_xll.qlIndexFixing(Index1M,$H761,TRUE,_xll.ohTrigger(RecalcTrigger,Trigger1M)),NA())</f>
        <v>1.6329368266375977E-2</v>
      </c>
      <c r="K761" s="52">
        <f>IFERROR(_xll.qlIndexFixing(ONIndex1M,I761,TRUE,_xll.ohTrigger(RecalcTrigger,Trigger1M)),NA())</f>
        <v>1.626892863847651E-2</v>
      </c>
      <c r="L761" s="52">
        <f>IFERROR(_xll.qlIndexFixing(Index3M,H761,TRUE,_xll.ohTrigger(RecalcTrigger,Trigger3M)),NA())</f>
        <v>1.7084586435125965E-2</v>
      </c>
      <c r="M761" s="52">
        <f>IFERROR(_xll.qlIndexFixing(ONIndex3M,I761,TRUE,_xll.ohTrigger(RecalcTrigger,Trigger3M)),NA())</f>
        <v>1.6907804981292074E-2</v>
      </c>
      <c r="N761" s="52">
        <f>IFERROR(_xll.qlIndexFixing(Index6M,$H761,TRUE,_xll.ohTrigger(RecalcTrigger,Trigger6M)),NA())</f>
        <v>1.8768956698801634E-2</v>
      </c>
      <c r="O761" s="52">
        <f>IFERROR(_xll.qlIndexFixing(ONIndex6M,I761,TRUE,_xll.ohTrigger(RecalcTrigger,Trigger6M)),NA())</f>
        <v>1.8375908580594569E-2</v>
      </c>
      <c r="P761" s="52">
        <f>IFERROR(_xll.qlIndexFixing(Index1Y,$H761,TRUE,_xll.ohTrigger(RecalcTrigger,Trigger1Y)),NA())</f>
        <v>2.1365000244062217E-2</v>
      </c>
      <c r="Q761" s="52">
        <f>IFERROR(_xll.qlIndexFixing(ONIndex1Y,I761,TRUE,_xll.ohTrigger(RecalcTrigger,Trigger1Y)),NA())</f>
        <v>2.0577717601861778E-2</v>
      </c>
    </row>
    <row r="762" spans="2:17" x14ac:dyDescent="0.2">
      <c r="B762" s="46" t="s">
        <v>51</v>
      </c>
      <c r="D762" s="49">
        <f>_xll.qlCalendarAdvance(LocalCalendar,$D761,B762,"f",FALSE)</f>
        <v>45013</v>
      </c>
      <c r="E762" s="49">
        <f>_xll.qlInterestRateIndexValueDate(IndexON,D762)</f>
        <v>45013</v>
      </c>
      <c r="F762" s="52">
        <f>IFERROR(_xll.qlIndexFixing(IndexON,D762,TRUE,_xll.ohTrigger(RecalcTrigger,TriggerON)),NA())</f>
        <v>1.2768284521200712E-2</v>
      </c>
      <c r="H762" s="49">
        <f>_xll.qlCalendarAdvance(IborCalendar,$H761,B762,"f",FALSE)</f>
        <v>45014</v>
      </c>
      <c r="I762" s="49">
        <f>_xll.qlInterestRateIndexValueDate(Index1M,$H762)</f>
        <v>45016</v>
      </c>
      <c r="J762" s="52">
        <f>IFERROR(_xll.qlIndexFixing(Index1M,$H762,TRUE,_xll.ohTrigger(RecalcTrigger,Trigger1M)),NA())</f>
        <v>1.6347963453826924E-2</v>
      </c>
      <c r="K762" s="52">
        <f>IFERROR(_xll.qlIndexFixing(ONIndex1M,I762,TRUE,_xll.ohTrigger(RecalcTrigger,Trigger1M)),NA())</f>
        <v>1.629395474409101E-2</v>
      </c>
      <c r="L762" s="52">
        <f>IFERROR(_xll.qlIndexFixing(Index3M,H762,TRUE,_xll.ohTrigger(RecalcTrigger,Trigger3M)),NA())</f>
        <v>1.7100402796394947E-2</v>
      </c>
      <c r="M762" s="52">
        <f>IFERROR(_xll.qlIndexFixing(ONIndex3M,I762,TRUE,_xll.ohTrigger(RecalcTrigger,Trigger3M)),NA())</f>
        <v>1.6929245889274469E-2</v>
      </c>
      <c r="N762" s="52">
        <f>IFERROR(_xll.qlIndexFixing(Index6M,$H762,TRUE,_xll.ohTrigger(RecalcTrigger,Trigger6M)),NA())</f>
        <v>1.8785952973757333E-2</v>
      </c>
      <c r="O762" s="52">
        <f>IFERROR(_xll.qlIndexFixing(ONIndex6M,I762,TRUE,_xll.ohTrigger(RecalcTrigger,Trigger6M)),NA())</f>
        <v>1.8399152629360316E-2</v>
      </c>
      <c r="P762" s="52">
        <f>IFERROR(_xll.qlIndexFixing(Index1Y,$H762,TRUE,_xll.ohTrigger(RecalcTrigger,Trigger1Y)),NA())</f>
        <v>2.1376875907985926E-2</v>
      </c>
      <c r="Q762" s="52">
        <f>IFERROR(_xll.qlIndexFixing(ONIndex1Y,I762,TRUE,_xll.ohTrigger(RecalcTrigger,Trigger1Y)),NA())</f>
        <v>2.0599823583600241E-2</v>
      </c>
    </row>
    <row r="763" spans="2:17" x14ac:dyDescent="0.2">
      <c r="B763" s="46" t="s">
        <v>51</v>
      </c>
      <c r="D763" s="49">
        <f>_xll.qlCalendarAdvance(LocalCalendar,$D762,B763,"f",FALSE)</f>
        <v>45020</v>
      </c>
      <c r="E763" s="49">
        <f>_xll.qlInterestRateIndexValueDate(IndexON,D763)</f>
        <v>45020</v>
      </c>
      <c r="F763" s="52">
        <f>IFERROR(_xll.qlIndexFixing(IndexON,D763,TRUE,_xll.ohTrigger(RecalcTrigger,TriggerON)),NA())</f>
        <v>1.2785935481494093E-2</v>
      </c>
      <c r="H763" s="49">
        <f>_xll.qlCalendarAdvance(IborCalendar,$H762,B763,"f",FALSE)</f>
        <v>45021</v>
      </c>
      <c r="I763" s="49">
        <f>_xll.qlInterestRateIndexValueDate(Index1M,$H763)</f>
        <v>45027</v>
      </c>
      <c r="J763" s="52">
        <f>IFERROR(_xll.qlIndexFixing(Index1M,$H763,TRUE,_xll.ohTrigger(RecalcTrigger,Trigger1M)),NA())</f>
        <v>1.6391742088774031E-2</v>
      </c>
      <c r="K763" s="52">
        <f>IFERROR(_xll.qlIndexFixing(ONIndex1M,I763,TRUE,_xll.ohTrigger(RecalcTrigger,Trigger1M)),NA())</f>
        <v>1.6328991445631047E-2</v>
      </c>
      <c r="L763" s="52">
        <f>IFERROR(_xll.qlIndexFixing(Index3M,H763,TRUE,_xll.ohTrigger(RecalcTrigger,Trigger3M)),NA())</f>
        <v>1.7134534318923679E-2</v>
      </c>
      <c r="M763" s="52">
        <f>IFERROR(_xll.qlIndexFixing(ONIndex3M,I763,TRUE,_xll.ohTrigger(RecalcTrigger,Trigger3M)),NA())</f>
        <v>1.6959119876904794E-2</v>
      </c>
      <c r="N763" s="52">
        <f>IFERROR(_xll.qlIndexFixing(Index6M,$H763,TRUE,_xll.ohTrigger(RecalcTrigger,Trigger6M)),NA())</f>
        <v>1.8824784603107748E-2</v>
      </c>
      <c r="O763" s="52">
        <f>IFERROR(_xll.qlIndexFixing(ONIndex6M,I763,TRUE,_xll.ohTrigger(RecalcTrigger,Trigger6M)),NA())</f>
        <v>1.8431474562516925E-2</v>
      </c>
      <c r="P763" s="52">
        <f>IFERROR(_xll.qlIndexFixing(Index1Y,$H763,TRUE,_xll.ohTrigger(RecalcTrigger,Trigger1Y)),NA())</f>
        <v>2.1411250397180184E-2</v>
      </c>
      <c r="Q763" s="52">
        <f>IFERROR(_xll.qlIndexFixing(ONIndex1Y,I763,TRUE,_xll.ohTrigger(RecalcTrigger,Trigger1Y)),NA())</f>
        <v>2.0630532993788364E-2</v>
      </c>
    </row>
    <row r="764" spans="2:17" x14ac:dyDescent="0.2">
      <c r="B764" s="46" t="s">
        <v>51</v>
      </c>
      <c r="D764" s="49">
        <f>_xll.qlCalendarAdvance(LocalCalendar,$D763,B764,"f",FALSE)</f>
        <v>45027</v>
      </c>
      <c r="E764" s="49">
        <f>_xll.qlInterestRateIndexValueDate(IndexON,D764)</f>
        <v>45027</v>
      </c>
      <c r="F764" s="52">
        <f>IFERROR(_xll.qlIndexFixing(IndexON,D764,TRUE,_xll.ohTrigger(RecalcTrigger,TriggerON)),NA())</f>
        <v>1.2803516560646599E-2</v>
      </c>
      <c r="H764" s="49">
        <f>_xll.qlCalendarAdvance(IborCalendar,$H763,B764,"f",FALSE)</f>
        <v>45028</v>
      </c>
      <c r="I764" s="49">
        <f>_xll.qlInterestRateIndexValueDate(Index1M,$H764)</f>
        <v>45030</v>
      </c>
      <c r="J764" s="52">
        <f>IFERROR(_xll.qlIndexFixing(Index1M,$H764,TRUE,_xll.ohTrigger(RecalcTrigger,Trigger1M)),NA())</f>
        <v>1.6404676646181709E-2</v>
      </c>
      <c r="K764" s="52">
        <f>IFERROR(_xll.qlIndexFixing(ONIndex1M,I764,TRUE,_xll.ohTrigger(RecalcTrigger,Trigger1M)),NA())</f>
        <v>1.634405173014386E-2</v>
      </c>
      <c r="L764" s="52">
        <f>IFERROR(_xll.qlIndexFixing(Index3M,H764,TRUE,_xll.ohTrigger(RecalcTrigger,Trigger3M)),NA())</f>
        <v>1.7143853688503016E-2</v>
      </c>
      <c r="M764" s="52">
        <f>IFERROR(_xll.qlIndexFixing(ONIndex3M,I764,TRUE,_xll.ohTrigger(RecalcTrigger,Trigger3M)),NA())</f>
        <v>1.6972202454912377E-2</v>
      </c>
      <c r="N764" s="52">
        <f>IFERROR(_xll.qlIndexFixing(Index6M,$H764,TRUE,_xll.ohTrigger(RecalcTrigger,Trigger6M)),NA())</f>
        <v>1.8838999608772694E-2</v>
      </c>
      <c r="O764" s="52">
        <f>IFERROR(_xll.qlIndexFixing(ONIndex6M,I764,TRUE,_xll.ohTrigger(RecalcTrigger,Trigger6M)),NA())</f>
        <v>1.8445744604731473E-2</v>
      </c>
      <c r="P764" s="52">
        <f>IFERROR(_xll.qlIndexFixing(Index1Y,$H764,TRUE,_xll.ohTrigger(RecalcTrigger,Trigger1Y)),NA())</f>
        <v>2.1420738639648884E-2</v>
      </c>
      <c r="Q764" s="52">
        <f>IFERROR(_xll.qlIndexFixing(ONIndex1Y,I764,TRUE,_xll.ohTrigger(RecalcTrigger,Trigger1Y)),NA())</f>
        <v>2.0644576785198154E-2</v>
      </c>
    </row>
    <row r="765" spans="2:17" x14ac:dyDescent="0.2">
      <c r="B765" s="46" t="s">
        <v>51</v>
      </c>
      <c r="D765" s="49">
        <f>_xll.qlCalendarAdvance(LocalCalendar,$D764,B765,"f",FALSE)</f>
        <v>45034</v>
      </c>
      <c r="E765" s="49">
        <f>_xll.qlInterestRateIndexValueDate(IndexON,D765)</f>
        <v>45034</v>
      </c>
      <c r="F765" s="52">
        <f>IFERROR(_xll.qlIndexFixing(IndexON,D765,TRUE,_xll.ohTrigger(RecalcTrigger,TriggerON)),NA())</f>
        <v>1.282102775849836E-2</v>
      </c>
      <c r="H765" s="49">
        <f>_xll.qlCalendarAdvance(IborCalendar,$H764,B765,"f",FALSE)</f>
        <v>45035</v>
      </c>
      <c r="I765" s="49">
        <f>_xll.qlInterestRateIndexValueDate(Index1M,$H765)</f>
        <v>45037</v>
      </c>
      <c r="J765" s="52">
        <f>IFERROR(_xll.qlIndexFixing(Index1M,$H765,TRUE,_xll.ohTrigger(RecalcTrigger,Trigger1M)),NA())</f>
        <v>1.6429809425402071E-2</v>
      </c>
      <c r="K765" s="52">
        <f>IFERROR(_xll.qlIndexFixing(ONIndex1M,I765,TRUE,_xll.ohTrigger(RecalcTrigger,Trigger1M)),NA())</f>
        <v>1.636912261058221E-2</v>
      </c>
      <c r="L765" s="52">
        <f>IFERROR(_xll.qlIndexFixing(Index3M,H765,TRUE,_xll.ohTrigger(RecalcTrigger,Trigger3M)),NA())</f>
        <v>1.7165616838694883E-2</v>
      </c>
      <c r="M765" s="52">
        <f>IFERROR(_xll.qlIndexFixing(ONIndex3M,I765,TRUE,_xll.ohTrigger(RecalcTrigger,Trigger3M)),NA())</f>
        <v>1.6993718112647827E-2</v>
      </c>
      <c r="N765" s="52">
        <f>IFERROR(_xll.qlIndexFixing(Index6M,$H765,TRUE,_xll.ohTrigger(RecalcTrigger,Trigger6M)),NA())</f>
        <v>1.8862169900220785E-2</v>
      </c>
      <c r="O765" s="52">
        <f>IFERROR(_xll.qlIndexFixing(ONIndex6M,I765,TRUE,_xll.ohTrigger(RecalcTrigger,Trigger6M)),NA())</f>
        <v>1.8469092531336884E-2</v>
      </c>
      <c r="P765" s="52">
        <f>IFERROR(_xll.qlIndexFixing(Index1Y,$H765,TRUE,_xll.ohTrigger(RecalcTrigger,Trigger1Y)),NA())</f>
        <v>2.1438681246129136E-2</v>
      </c>
      <c r="Q765" s="52">
        <f>IFERROR(_xll.qlIndexFixing(ONIndex1Y,I765,TRUE,_xll.ohTrigger(RecalcTrigger,Trigger1Y)),NA())</f>
        <v>2.0667224005297413E-2</v>
      </c>
    </row>
    <row r="766" spans="2:17" x14ac:dyDescent="0.2">
      <c r="B766" s="46" t="s">
        <v>51</v>
      </c>
      <c r="D766" s="49">
        <f>_xll.qlCalendarAdvance(LocalCalendar,$D765,B766,"f",FALSE)</f>
        <v>45041</v>
      </c>
      <c r="E766" s="49">
        <f>_xll.qlInterestRateIndexValueDate(IndexON,D766)</f>
        <v>45041</v>
      </c>
      <c r="F766" s="52">
        <f>IFERROR(_xll.qlIndexFixing(IndexON,D766,TRUE,_xll.ohTrigger(RecalcTrigger,TriggerON)),NA())</f>
        <v>1.2838469075289183E-2</v>
      </c>
      <c r="H766" s="49">
        <f>_xll.qlCalendarAdvance(IborCalendar,$H765,B766,"f",FALSE)</f>
        <v>45042</v>
      </c>
      <c r="I766" s="49">
        <f>_xll.qlInterestRateIndexValueDate(Index1M,$H766)</f>
        <v>45044</v>
      </c>
      <c r="J766" s="52">
        <f>IFERROR(_xll.qlIndexFixing(Index1M,$H766,TRUE,_xll.ohTrigger(RecalcTrigger,Trigger1M)),NA())</f>
        <v>1.645930470970634E-2</v>
      </c>
      <c r="K766" s="52">
        <f>IFERROR(_xll.qlIndexFixing(ONIndex1M,I766,TRUE,_xll.ohTrigger(RecalcTrigger,Trigger1M)),NA())</f>
        <v>1.6396374281202331E-2</v>
      </c>
      <c r="L766" s="52">
        <f>IFERROR(_xll.qlIndexFixing(Index3M,H766,TRUE,_xll.ohTrigger(RecalcTrigger,Trigger3M)),NA())</f>
        <v>1.7193316015511138E-2</v>
      </c>
      <c r="M766" s="52">
        <f>IFERROR(_xll.qlIndexFixing(ONIndex3M,I766,TRUE,_xll.ohTrigger(RecalcTrigger,Trigger3M)),NA())</f>
        <v>1.7017200570978996E-2</v>
      </c>
      <c r="N766" s="52">
        <f>IFERROR(_xll.qlIndexFixing(Index6M,$H766,TRUE,_xll.ohTrigger(RecalcTrigger,Trigger6M)),NA())</f>
        <v>1.8887331180511949E-2</v>
      </c>
      <c r="O766" s="52">
        <f>IFERROR(_xll.qlIndexFixing(ONIndex6M,I766,TRUE,_xll.ohTrigger(RecalcTrigger,Trigger6M)),NA())</f>
        <v>1.8494621827513935E-2</v>
      </c>
      <c r="P766" s="52">
        <f>IFERROR(_xll.qlIndexFixing(Index1Y,$H766,TRUE,_xll.ohTrigger(RecalcTrigger,Trigger1Y)),NA())</f>
        <v>2.1457897483844916E-2</v>
      </c>
      <c r="Q766" s="52">
        <f>IFERROR(_xll.qlIndexFixing(ONIndex1Y,I766,TRUE,_xll.ohTrigger(RecalcTrigger,Trigger1Y)),NA())</f>
        <v>2.0692284785508441E-2</v>
      </c>
    </row>
    <row r="767" spans="2:17" x14ac:dyDescent="0.2">
      <c r="B767" s="46" t="s">
        <v>51</v>
      </c>
      <c r="D767" s="49">
        <f>_xll.qlCalendarAdvance(LocalCalendar,$D766,B767,"f",FALSE)</f>
        <v>45048</v>
      </c>
      <c r="E767" s="49">
        <f>_xll.qlInterestRateIndexValueDate(IndexON,D767)</f>
        <v>45048</v>
      </c>
      <c r="F767" s="52">
        <f>IFERROR(_xll.qlIndexFixing(IndexON,D767,TRUE,_xll.ohTrigger(RecalcTrigger,TriggerON)),NA())</f>
        <v>1.2855840510859196E-2</v>
      </c>
      <c r="H767" s="49">
        <f>_xll.qlCalendarAdvance(IborCalendar,$H766,B767,"f",FALSE)</f>
        <v>45049</v>
      </c>
      <c r="I767" s="49">
        <f>_xll.qlInterestRateIndexValueDate(Index1M,$H767)</f>
        <v>45051</v>
      </c>
      <c r="J767" s="52">
        <f>IFERROR(_xll.qlIndexFixing(Index1M,$H767,TRUE,_xll.ohTrigger(RecalcTrigger,Trigger1M)),NA())</f>
        <v>1.6480119963344211E-2</v>
      </c>
      <c r="K767" s="52">
        <f>IFERROR(_xll.qlIndexFixing(ONIndex1M,I767,TRUE,_xll.ohTrigger(RecalcTrigger,Trigger1M)),NA())</f>
        <v>1.6419309146362693E-2</v>
      </c>
      <c r="L767" s="52">
        <f>IFERROR(_xll.qlIndexFixing(Index3M,H767,TRUE,_xll.ohTrigger(RecalcTrigger,Trigger3M)),NA())</f>
        <v>1.7215117526599492E-2</v>
      </c>
      <c r="M767" s="52">
        <f>IFERROR(_xll.qlIndexFixing(ONIndex3M,I767,TRUE,_xll.ohTrigger(RecalcTrigger,Trigger3M)),NA())</f>
        <v>1.7036824177845133E-2</v>
      </c>
      <c r="N767" s="52">
        <f>IFERROR(_xll.qlIndexFixing(Index6M,$H767,TRUE,_xll.ohTrigger(RecalcTrigger,Trigger6M)),NA())</f>
        <v>1.8908178849878034E-2</v>
      </c>
      <c r="O767" s="52">
        <f>IFERROR(_xll.qlIndexFixing(ONIndex6M,I767,TRUE,_xll.ohTrigger(RecalcTrigger,Trigger6M)),NA())</f>
        <v>1.8515892262520595E-2</v>
      </c>
      <c r="P767" s="52">
        <f>IFERROR(_xll.qlIndexFixing(Index1Y,$H767,TRUE,_xll.ohTrigger(RecalcTrigger,Trigger1Y)),NA())</f>
        <v>2.1475111098266171E-2</v>
      </c>
      <c r="Q767" s="52">
        <f>IFERROR(_xll.qlIndexFixing(ONIndex1Y,I767,TRUE,_xll.ohTrigger(RecalcTrigger,Trigger1Y)),NA())</f>
        <v>2.0713059684549506E-2</v>
      </c>
    </row>
    <row r="768" spans="2:17" x14ac:dyDescent="0.2">
      <c r="B768" s="46" t="s">
        <v>51</v>
      </c>
      <c r="D768" s="49">
        <f>_xll.qlCalendarAdvance(LocalCalendar,$D767,B768,"f",FALSE)</f>
        <v>45055</v>
      </c>
      <c r="E768" s="49">
        <f>_xll.qlInterestRateIndexValueDate(IndexON,D768)</f>
        <v>45055</v>
      </c>
      <c r="F768" s="52">
        <f>IFERROR(_xll.qlIndexFixing(IndexON,D768,TRUE,_xll.ohTrigger(RecalcTrigger,TriggerON)),NA())</f>
        <v>1.2873142065128462E-2</v>
      </c>
      <c r="H768" s="49">
        <f>_xll.qlCalendarAdvance(IborCalendar,$H767,B768,"f",FALSE)</f>
        <v>45056</v>
      </c>
      <c r="I768" s="49">
        <f>_xll.qlInterestRateIndexValueDate(Index1M,$H768)</f>
        <v>45058</v>
      </c>
      <c r="J768" s="52">
        <f>IFERROR(_xll.qlIndexFixing(Index1M,$H768,TRUE,_xll.ohTrigger(RecalcTrigger,Trigger1M)),NA())</f>
        <v>1.6505297722261961E-2</v>
      </c>
      <c r="K768" s="52">
        <f>IFERROR(_xll.qlIndexFixing(ONIndex1M,I768,TRUE,_xll.ohTrigger(RecalcTrigger,Trigger1M)),NA())</f>
        <v>1.6444424801678181E-2</v>
      </c>
      <c r="L768" s="52">
        <f>IFERROR(_xll.qlIndexFixing(Index3M,H768,TRUE,_xll.ohTrigger(RecalcTrigger,Trigger3M)),NA())</f>
        <v>1.7236909175350514E-2</v>
      </c>
      <c r="M768" s="52">
        <f>IFERROR(_xll.qlIndexFixing(ONIndex3M,I768,TRUE,_xll.ohTrigger(RecalcTrigger,Trigger3M)),NA())</f>
        <v>1.7058414585386927E-2</v>
      </c>
      <c r="N768" s="52">
        <f>IFERROR(_xll.qlIndexFixing(Index6M,$H768,TRUE,_xll.ohTrigger(RecalcTrigger,Trigger6M)),NA())</f>
        <v>1.8930995634539038E-2</v>
      </c>
      <c r="O768" s="52">
        <f>IFERROR(_xll.qlIndexFixing(ONIndex6M,I768,TRUE,_xll.ohTrigger(RecalcTrigger,Trigger6M)),NA())</f>
        <v>1.8539344067125541E-2</v>
      </c>
      <c r="P768" s="52">
        <f>IFERROR(_xll.qlIndexFixing(Index1Y,$H768,TRUE,_xll.ohTrigger(RecalcTrigger,Trigger1Y)),NA())</f>
        <v>2.1490409580020783E-2</v>
      </c>
      <c r="Q768" s="52">
        <f>IFERROR(_xll.qlIndexFixing(ONIndex1Y,I768,TRUE,_xll.ohTrigger(RecalcTrigger,Trigger1Y)),NA())</f>
        <v>2.0736248143915503E-2</v>
      </c>
    </row>
    <row r="769" spans="2:17" x14ac:dyDescent="0.2">
      <c r="B769" s="46" t="s">
        <v>51</v>
      </c>
      <c r="D769" s="49">
        <f>_xll.qlCalendarAdvance(LocalCalendar,$D768,B769,"f",FALSE)</f>
        <v>45062</v>
      </c>
      <c r="E769" s="49">
        <f>_xll.qlInterestRateIndexValueDate(IndexON,D769)</f>
        <v>45062</v>
      </c>
      <c r="F769" s="52">
        <f>IFERROR(_xll.qlIndexFixing(IndexON,D769,TRUE,_xll.ohTrigger(RecalcTrigger,TriggerON)),NA())</f>
        <v>1.2890373738176919E-2</v>
      </c>
      <c r="H769" s="49">
        <f>_xll.qlCalendarAdvance(IborCalendar,$H768,B769,"f",FALSE)</f>
        <v>45063</v>
      </c>
      <c r="I769" s="49">
        <f>_xll.qlInterestRateIndexValueDate(Index1M,$H769)</f>
        <v>45065</v>
      </c>
      <c r="J769" s="52">
        <f>IFERROR(_xll.qlIndexFixing(Index1M,$H769,TRUE,_xll.ohTrigger(RecalcTrigger,Trigger1M)),NA())</f>
        <v>1.6530490474610724E-2</v>
      </c>
      <c r="K769" s="52">
        <f>IFERROR(_xll.qlIndexFixing(ONIndex1M,I769,TRUE,_xll.ohTrigger(RecalcTrigger,Trigger1M)),NA())</f>
        <v>1.6469555382014889E-2</v>
      </c>
      <c r="L769" s="52">
        <f>IFERROR(_xll.qlIndexFixing(Index3M,H769,TRUE,_xll.ohTrigger(RecalcTrigger,Trigger3M)),NA())</f>
        <v>1.725867345789096E-2</v>
      </c>
      <c r="M769" s="52">
        <f>IFERROR(_xll.qlIndexFixing(ONIndex3M,I769,TRUE,_xll.ohTrigger(RecalcTrigger,Trigger3M)),NA())</f>
        <v>1.7080029909584127E-2</v>
      </c>
      <c r="N769" s="52">
        <f>IFERROR(_xll.qlIndexFixing(Index6M,$H769,TRUE,_xll.ohTrigger(RecalcTrigger,Trigger6M)),NA())</f>
        <v>1.8953672709245729E-2</v>
      </c>
      <c r="O769" s="52">
        <f>IFERROR(_xll.qlIndexFixing(ONIndex6M,I769,TRUE,_xll.ohTrigger(RecalcTrigger,Trigger6M)),NA())</f>
        <v>1.8562830497739213E-2</v>
      </c>
      <c r="P769" s="52">
        <f>IFERROR(_xll.qlIndexFixing(Index1Y,$H769,TRUE,_xll.ohTrigger(RecalcTrigger,Trigger1Y)),NA())</f>
        <v>2.1506907547116788E-2</v>
      </c>
      <c r="Q769" s="52">
        <f>IFERROR(_xll.qlIndexFixing(ONIndex1Y,I769,TRUE,_xll.ohTrigger(RecalcTrigger,Trigger1Y)),NA())</f>
        <v>2.0759617016592458E-2</v>
      </c>
    </row>
    <row r="770" spans="2:17" x14ac:dyDescent="0.2">
      <c r="B770" s="46" t="s">
        <v>51</v>
      </c>
      <c r="D770" s="49">
        <f>_xll.qlCalendarAdvance(LocalCalendar,$D769,B770,"f",FALSE)</f>
        <v>45069</v>
      </c>
      <c r="E770" s="49">
        <f>_xll.qlInterestRateIndexValueDate(IndexON,D770)</f>
        <v>45069</v>
      </c>
      <c r="F770" s="52">
        <f>IFERROR(_xll.qlIndexFixing(IndexON,D770,TRUE,_xll.ohTrigger(RecalcTrigger,TriggerON)),NA())</f>
        <v>1.2907535530084502E-2</v>
      </c>
      <c r="H770" s="49">
        <f>_xll.qlCalendarAdvance(IborCalendar,$H769,B770,"f",FALSE)</f>
        <v>45070</v>
      </c>
      <c r="I770" s="49">
        <f>_xll.qlInterestRateIndexValueDate(Index1M,$H770)</f>
        <v>45072</v>
      </c>
      <c r="J770" s="52">
        <f>IFERROR(_xll.qlIndexFixing(Index1M,$H770,TRUE,_xll.ohTrigger(RecalcTrigger,Trigger1M)),NA())</f>
        <v>1.6555698220480749E-2</v>
      </c>
      <c r="K770" s="52">
        <f>IFERROR(_xll.qlIndexFixing(ONIndex1M,I770,TRUE,_xll.ohTrigger(RecalcTrigger,Trigger1M)),NA())</f>
        <v>1.6496875607743267E-2</v>
      </c>
      <c r="L770" s="52">
        <f>IFERROR(_xll.qlIndexFixing(Index3M,H770,TRUE,_xll.ohTrigger(RecalcTrigger,Trigger3M)),NA())</f>
        <v>1.7282348166716682E-2</v>
      </c>
      <c r="M770" s="52">
        <f>IFERROR(_xll.qlIndexFixing(ONIndex3M,I770,TRUE,_xll.ohTrigger(RecalcTrigger,Trigger3M)),NA())</f>
        <v>1.7103623248593269E-2</v>
      </c>
      <c r="N770" s="52">
        <f>IFERROR(_xll.qlIndexFixing(Index6M,$H770,TRUE,_xll.ohTrigger(RecalcTrigger,Trigger6M)),NA())</f>
        <v>1.8976199136018081E-2</v>
      </c>
      <c r="O770" s="52">
        <f>IFERROR(_xll.qlIndexFixing(ONIndex6M,I770,TRUE,_xll.ohTrigger(RecalcTrigger,Trigger6M)),NA())</f>
        <v>1.8588513026369657E-2</v>
      </c>
      <c r="P770" s="52">
        <f>IFERROR(_xll.qlIndexFixing(Index1Y,$H770,TRUE,_xll.ohTrigger(RecalcTrigger,Trigger1Y)),NA())</f>
        <v>2.1524488015665331E-2</v>
      </c>
      <c r="Q770" s="52">
        <f>IFERROR(_xll.qlIndexFixing(ONIndex1Y,I770,TRUE,_xll.ohTrigger(RecalcTrigger,Trigger1Y)),NA())</f>
        <v>2.0785456363141552E-2</v>
      </c>
    </row>
    <row r="771" spans="2:17" x14ac:dyDescent="0.2">
      <c r="B771" s="46" t="s">
        <v>51</v>
      </c>
      <c r="D771" s="49">
        <f>_xll.qlCalendarAdvance(LocalCalendar,$D770,B771,"f",FALSE)</f>
        <v>45076</v>
      </c>
      <c r="E771" s="49">
        <f>_xll.qlInterestRateIndexValueDate(IndexON,D771)</f>
        <v>45076</v>
      </c>
      <c r="F771" s="52">
        <f>IFERROR(_xll.qlIndexFixing(IndexON,D771,TRUE,_xll.ohTrigger(RecalcTrigger,TriggerON)),NA())</f>
        <v>1.2924627440611403E-2</v>
      </c>
      <c r="H771" s="49">
        <f>_xll.qlCalendarAdvance(IborCalendar,$H770,B771,"f",FALSE)</f>
        <v>45077</v>
      </c>
      <c r="I771" s="49">
        <f>_xll.qlInterestRateIndexValueDate(Index1M,$H771)</f>
        <v>45079</v>
      </c>
      <c r="J771" s="52">
        <f>IFERROR(_xll.qlIndexFixing(Index1M,$H771,TRUE,_xll.ohTrigger(RecalcTrigger,Trigger1M)),NA())</f>
        <v>1.6580920959975182E-2</v>
      </c>
      <c r="K771" s="52">
        <f>IFERROR(_xll.qlIndexFixing(ONIndex1M,I771,TRUE,_xll.ohTrigger(RecalcTrigger,Trigger1M)),NA())</f>
        <v>1.651986131769867E-2</v>
      </c>
      <c r="L771" s="52">
        <f>IFERROR(_xll.qlIndexFixing(Index3M,H771,TRUE,_xll.ohTrigger(RecalcTrigger,Trigger3M)),NA())</f>
        <v>1.730399704657094E-2</v>
      </c>
      <c r="M771" s="52">
        <f>IFERROR(_xll.qlIndexFixing(ONIndex3M,I771,TRUE,_xll.ohTrigger(RecalcTrigger,Trigger3M)),NA())</f>
        <v>1.7123335307944743E-2</v>
      </c>
      <c r="N771" s="52">
        <f>IFERROR(_xll.qlIndexFixing(Index6M,$H771,TRUE,_xll.ohTrigger(RecalcTrigger,Trigger6M)),NA())</f>
        <v>1.8998563976408537E-2</v>
      </c>
      <c r="O771" s="52">
        <f>IFERROR(_xll.qlIndexFixing(ONIndex6M,I771,TRUE,_xll.ohTrigger(RecalcTrigger,Trigger6M)),NA())</f>
        <v>1.8609907237205903E-2</v>
      </c>
      <c r="P771" s="52">
        <f>IFERROR(_xll.qlIndexFixing(Index1Y,$H771,TRUE,_xll.ohTrigger(RecalcTrigger,Trigger1Y)),NA())</f>
        <v>2.1538705291612892E-2</v>
      </c>
      <c r="Q771" s="52">
        <f>IFERROR(_xll.qlIndexFixing(ONIndex1Y,I771,TRUE,_xll.ohTrigger(RecalcTrigger,Trigger1Y)),NA())</f>
        <v>2.0806896002305564E-2</v>
      </c>
    </row>
    <row r="772" spans="2:17" x14ac:dyDescent="0.2">
      <c r="B772" s="46" t="s">
        <v>51</v>
      </c>
      <c r="D772" s="49">
        <f>_xll.qlCalendarAdvance(LocalCalendar,$D771,B772,"f",FALSE)</f>
        <v>45083</v>
      </c>
      <c r="E772" s="49">
        <f>_xll.qlInterestRateIndexValueDate(IndexON,D772)</f>
        <v>45083</v>
      </c>
      <c r="F772" s="52">
        <f>IFERROR(_xll.qlIndexFixing(IndexON,D772,TRUE,_xll.ohTrigger(RecalcTrigger,TriggerON)),NA())</f>
        <v>1.2941649469997429E-2</v>
      </c>
      <c r="H772" s="49">
        <f>_xll.qlCalendarAdvance(IborCalendar,$H771,B772,"f",FALSE)</f>
        <v>45084</v>
      </c>
      <c r="I772" s="49">
        <f>_xll.qlInterestRateIndexValueDate(Index1M,$H772)</f>
        <v>45086</v>
      </c>
      <c r="J772" s="52">
        <f>IFERROR(_xll.qlIndexFixing(Index1M,$H772,TRUE,_xll.ohTrigger(RecalcTrigger,Trigger1M)),NA())</f>
        <v>1.6606158693186848E-2</v>
      </c>
      <c r="K772" s="52">
        <f>IFERROR(_xll.qlIndexFixing(ONIndex1M,I772,TRUE,_xll.ohTrigger(RecalcTrigger,Trigger1M)),NA())</f>
        <v>1.6545036673045743E-2</v>
      </c>
      <c r="L772" s="52">
        <f>IFERROR(_xll.qlIndexFixing(Index3M,H772,TRUE,_xll.ohTrigger(RecalcTrigger,Trigger3M)),NA())</f>
        <v>1.7323627063571385E-2</v>
      </c>
      <c r="M772" s="52">
        <f>IFERROR(_xll.qlIndexFixing(ONIndex3M,I772,TRUE,_xll.ohTrigger(RecalcTrigger,Trigger3M)),NA())</f>
        <v>1.7145025382108159E-2</v>
      </c>
      <c r="N772" s="52">
        <f>IFERROR(_xll.qlIndexFixing(Index6M,$H772,TRUE,_xll.ohTrigger(RecalcTrigger,Trigger6M)),NA())</f>
        <v>1.9020756291509799E-2</v>
      </c>
      <c r="O772" s="52">
        <f>IFERROR(_xll.qlIndexFixing(ONIndex6M,I772,TRUE,_xll.ohTrigger(RecalcTrigger,Trigger6M)),NA())</f>
        <v>1.8633497546085565E-2</v>
      </c>
      <c r="P772" s="52">
        <f>IFERROR(_xll.qlIndexFixing(Index1Y,$H772,TRUE,_xll.ohTrigger(RecalcTrigger,Trigger1Y)),NA())</f>
        <v>2.1553978076449379E-2</v>
      </c>
      <c r="Q772" s="52">
        <f>IFERROR(_xll.qlIndexFixing(ONIndex1Y,I772,TRUE,_xll.ohTrigger(RecalcTrigger,Trigger1Y)),NA())</f>
        <v>2.0830806115528233E-2</v>
      </c>
    </row>
    <row r="773" spans="2:17" x14ac:dyDescent="0.2">
      <c r="B773" s="46" t="s">
        <v>51</v>
      </c>
      <c r="D773" s="49">
        <f>_xll.qlCalendarAdvance(LocalCalendar,$D772,B773,"f",FALSE)</f>
        <v>45090</v>
      </c>
      <c r="E773" s="49">
        <f>_xll.qlInterestRateIndexValueDate(IndexON,D773)</f>
        <v>45090</v>
      </c>
      <c r="F773" s="52">
        <f>IFERROR(_xll.qlIndexFixing(IndexON,D773,TRUE,_xll.ohTrigger(RecalcTrigger,TriggerON)),NA())</f>
        <v>1.2958601618002774E-2</v>
      </c>
      <c r="H773" s="49">
        <f>_xll.qlCalendarAdvance(IborCalendar,$H772,B773,"f",FALSE)</f>
        <v>45091</v>
      </c>
      <c r="I773" s="49">
        <f>_xll.qlInterestRateIndexValueDate(Index1M,$H773)</f>
        <v>45093</v>
      </c>
      <c r="J773" s="52">
        <f>IFERROR(_xll.qlIndexFixing(Index1M,$H773,TRUE,_xll.ohTrigger(RecalcTrigger,Trigger1M)),NA())</f>
        <v>1.6631411420216315E-2</v>
      </c>
      <c r="K773" s="52">
        <f>IFERROR(_xll.qlIndexFixing(ONIndex1M,I773,TRUE,_xll.ohTrigger(RecalcTrigger,Trigger1M)),NA())</f>
        <v>1.657022695338739E-2</v>
      </c>
      <c r="L773" s="52">
        <f>IFERROR(_xll.qlIndexFixing(Index3M,H773,TRUE,_xll.ohTrigger(RecalcTrigger,Trigger3M)),NA())</f>
        <v>1.7345106834637879E-2</v>
      </c>
      <c r="M773" s="52">
        <f>IFERROR(_xll.qlIndexFixing(ONIndex3M,I773,TRUE,_xll.ohTrigger(RecalcTrigger,Trigger3M)),NA())</f>
        <v>1.7166740373006917E-2</v>
      </c>
      <c r="N773" s="52">
        <f>IFERROR(_xll.qlIndexFixing(Index6M,$H773,TRUE,_xll.ohTrigger(RecalcTrigger,Trigger6M)),NA())</f>
        <v>1.9042765141963482E-2</v>
      </c>
      <c r="O773" s="52">
        <f>IFERROR(_xll.qlIndexFixing(ONIndex6M,I773,TRUE,_xll.ohTrigger(RecalcTrigger,Trigger6M)),NA())</f>
        <v>1.8657122481080535E-2</v>
      </c>
      <c r="P773" s="52">
        <f>IFERROR(_xll.qlIndexFixing(Index1Y,$H773,TRUE,_xll.ohTrigger(RecalcTrigger,Trigger1Y)),NA())</f>
        <v>2.1568815474099078E-2</v>
      </c>
      <c r="Q773" s="52">
        <f>IFERROR(_xll.qlIndexFixing(ONIndex1Y,I773,TRUE,_xll.ohTrigger(RecalcTrigger,Trigger1Y)),NA())</f>
        <v>2.0854896642488185E-2</v>
      </c>
    </row>
    <row r="774" spans="2:17" x14ac:dyDescent="0.2">
      <c r="B774" s="46" t="s">
        <v>51</v>
      </c>
      <c r="D774" s="49">
        <f>_xll.qlCalendarAdvance(LocalCalendar,$D773,B774,"f",FALSE)</f>
        <v>45097</v>
      </c>
      <c r="E774" s="49">
        <f>_xll.qlInterestRateIndexValueDate(IndexON,D774)</f>
        <v>45097</v>
      </c>
      <c r="F774" s="52">
        <f>IFERROR(_xll.qlIndexFixing(IndexON,D774,TRUE,_xll.ohTrigger(RecalcTrigger,TriggerON)),NA())</f>
        <v>1.2975483884787309E-2</v>
      </c>
      <c r="H774" s="49">
        <f>_xll.qlCalendarAdvance(IborCalendar,$H773,B774,"f",FALSE)</f>
        <v>45098</v>
      </c>
      <c r="I774" s="49">
        <f>_xll.qlInterestRateIndexValueDate(Index1M,$H774)</f>
        <v>45100</v>
      </c>
      <c r="J774" s="52">
        <f>IFERROR(_xll.qlIndexFixing(Index1M,$H774,TRUE,_xll.ohTrigger(RecalcTrigger,Trigger1M)),NA())</f>
        <v>1.6656679141158991E-2</v>
      </c>
      <c r="K774" s="52">
        <f>IFERROR(_xll.qlIndexFixing(ONIndex1M,I774,TRUE,_xll.ohTrigger(RecalcTrigger,Trigger1M)),NA())</f>
        <v>1.6595432158803547E-2</v>
      </c>
      <c r="L774" s="52">
        <f>IFERROR(_xll.qlIndexFixing(Index3M,H774,TRUE,_xll.ohTrigger(RecalcTrigger,Trigger3M)),NA())</f>
        <v>1.7366471714230166E-2</v>
      </c>
      <c r="M774" s="52">
        <f>IFERROR(_xll.qlIndexFixing(ONIndex3M,I774,TRUE,_xll.ohTrigger(RecalcTrigger,Trigger3M)),NA())</f>
        <v>1.7188480280614371E-2</v>
      </c>
      <c r="N774" s="52">
        <f>IFERROR(_xll.qlIndexFixing(Index6M,$H774,TRUE,_xll.ohTrigger(RecalcTrigger,Trigger6M)),NA())</f>
        <v>1.9068538539323634E-2</v>
      </c>
      <c r="O774" s="52">
        <f>IFERROR(_xll.qlIndexFixing(ONIndex6M,I774,TRUE,_xll.ohTrigger(RecalcTrigger,Trigger6M)),NA())</f>
        <v>1.8680782042190813E-2</v>
      </c>
      <c r="P774" s="52">
        <f>IFERROR(_xll.qlIndexFixing(Index1Y,$H774,TRUE,_xll.ohTrigger(RecalcTrigger,Trigger1Y)),NA())</f>
        <v>2.1583203987560751E-2</v>
      </c>
      <c r="Q774" s="52">
        <f>IFERROR(_xll.qlIndexFixing(ONIndex1Y,I774,TRUE,_xll.ohTrigger(RecalcTrigger,Trigger1Y)),NA())</f>
        <v>2.0879167583265357E-2</v>
      </c>
    </row>
    <row r="775" spans="2:17" x14ac:dyDescent="0.2">
      <c r="B775" s="46" t="s">
        <v>51</v>
      </c>
      <c r="D775" s="49">
        <f>_xll.qlCalendarAdvance(LocalCalendar,$D774,B775,"f",FALSE)</f>
        <v>45104</v>
      </c>
      <c r="E775" s="49">
        <f>_xll.qlInterestRateIndexValueDate(IndexON,D775)</f>
        <v>45104</v>
      </c>
      <c r="F775" s="52">
        <f>IFERROR(_xll.qlIndexFixing(IndexON,D775,TRUE,_xll.ohTrigger(RecalcTrigger,TriggerON)),NA())</f>
        <v>1.2992296270271098E-2</v>
      </c>
      <c r="H775" s="49">
        <f>_xll.qlCalendarAdvance(IborCalendar,$H774,B775,"f",FALSE)</f>
        <v>45105</v>
      </c>
      <c r="I775" s="49">
        <f>_xll.qlInterestRateIndexValueDate(Index1M,$H775)</f>
        <v>45107</v>
      </c>
      <c r="J775" s="52">
        <f>IFERROR(_xll.qlIndexFixing(Index1M,$H775,TRUE,_xll.ohTrigger(RecalcTrigger,Trigger1M)),NA())</f>
        <v>1.6681950971825843E-2</v>
      </c>
      <c r="K775" s="52">
        <f>IFERROR(_xll.qlIndexFixing(ONIndex1M,I775,TRUE,_xll.ohTrigger(RecalcTrigger,Trigger1M)),NA())</f>
        <v>1.6620652289240923E-2</v>
      </c>
      <c r="L775" s="52">
        <f>IFERROR(_xll.qlIndexFixing(Index3M,H775,TRUE,_xll.ohTrigger(RecalcTrigger,Trigger3M)),NA())</f>
        <v>1.7381988838120057E-2</v>
      </c>
      <c r="M775" s="52">
        <f>IFERROR(_xll.qlIndexFixing(ONIndex3M,I775,TRUE,_xll.ohTrigger(RecalcTrigger,Trigger3M)),NA())</f>
        <v>1.7210245104930522E-2</v>
      </c>
      <c r="N775" s="52">
        <f>IFERROR(_xll.qlIndexFixing(Index6M,$H775,TRUE,_xll.ohTrigger(RecalcTrigger,Trigger6M)),NA())</f>
        <v>1.9080288239837359E-2</v>
      </c>
      <c r="O775" s="52">
        <f>IFERROR(_xll.qlIndexFixing(ONIndex6M,I775,TRUE,_xll.ohTrigger(RecalcTrigger,Trigger6M)),NA())</f>
        <v>1.8704476229496336E-2</v>
      </c>
      <c r="P775" s="52">
        <f>IFERROR(_xll.qlIndexFixing(Index1Y,$H775,TRUE,_xll.ohTrigger(RecalcTrigger,Trigger1Y)),NA())</f>
        <v>2.159321326595676E-2</v>
      </c>
      <c r="Q775" s="52">
        <f>IFERROR(_xll.qlIndexFixing(ONIndex1Y,I775,TRUE,_xll.ohTrigger(RecalcTrigger,Trigger1Y)),NA())</f>
        <v>2.0903618938019619E-2</v>
      </c>
    </row>
    <row r="776" spans="2:17" x14ac:dyDescent="0.2">
      <c r="B776" s="46" t="s">
        <v>51</v>
      </c>
      <c r="D776" s="49">
        <f>_xll.qlCalendarAdvance(LocalCalendar,$D775,B776,"f",FALSE)</f>
        <v>45112</v>
      </c>
      <c r="E776" s="49">
        <f>_xll.qlInterestRateIndexValueDate(IndexON,D776)</f>
        <v>45112</v>
      </c>
      <c r="F776" s="52">
        <f>IFERROR(_xll.qlIndexFixing(IndexON,D776,TRUE,_xll.ohTrigger(RecalcTrigger,TriggerON)),NA())</f>
        <v>1.3011424856186338E-2</v>
      </c>
      <c r="H776" s="49">
        <f>_xll.qlCalendarAdvance(IborCalendar,$H775,B776,"f",FALSE)</f>
        <v>45112</v>
      </c>
      <c r="I776" s="49">
        <f>_xll.qlInterestRateIndexValueDate(Index1M,$H776)</f>
        <v>45114</v>
      </c>
      <c r="J776" s="52">
        <f>IFERROR(_xll.qlIndexFixing(Index1M,$H776,TRUE,_xll.ohTrigger(RecalcTrigger,Trigger1M)),NA())</f>
        <v>1.6707172490686355E-2</v>
      </c>
      <c r="K776" s="52">
        <f>IFERROR(_xll.qlIndexFixing(ONIndex1M,I776,TRUE,_xll.ohTrigger(RecalcTrigger,Trigger1M)),NA())</f>
        <v>1.6645887344726162E-2</v>
      </c>
      <c r="L776" s="52">
        <f>IFERROR(_xll.qlIndexFixing(Index3M,H776,TRUE,_xll.ohTrigger(RecalcTrigger,Trigger3M)),NA())</f>
        <v>1.7410676223630187E-2</v>
      </c>
      <c r="M776" s="52">
        <f>IFERROR(_xll.qlIndexFixing(ONIndex3M,I776,TRUE,_xll.ohTrigger(RecalcTrigger,Trigger3M)),NA())</f>
        <v>1.7232034845982014E-2</v>
      </c>
      <c r="N776" s="52">
        <f>IFERROR(_xll.qlIndexFixing(Index6M,$H776,TRUE,_xll.ohTrigger(RecalcTrigger,Trigger6M)),NA())</f>
        <v>1.9107581505321096E-2</v>
      </c>
      <c r="O776" s="52">
        <f>IFERROR(_xll.qlIndexFixing(ONIndex6M,I776,TRUE,_xll.ohTrigger(RecalcTrigger,Trigger6M)),NA())</f>
        <v>1.8728205042970458E-2</v>
      </c>
      <c r="P776" s="52">
        <f>IFERROR(_xll.qlIndexFixing(Index1Y,$H776,TRUE,_xll.ohTrigger(RecalcTrigger,Trigger1Y)),NA())</f>
        <v>2.1610580373060878E-2</v>
      </c>
      <c r="Q776" s="52">
        <f>IFERROR(_xll.qlIndexFixing(ONIndex1Y,I776,TRUE,_xll.ohTrigger(RecalcTrigger,Trigger1Y)),NA())</f>
        <v>2.0928250706830909E-2</v>
      </c>
    </row>
    <row r="777" spans="2:17" x14ac:dyDescent="0.2">
      <c r="B777" s="46" t="s">
        <v>51</v>
      </c>
      <c r="D777" s="49">
        <f>_xll.qlCalendarAdvance(LocalCalendar,$D776,B777,"f",FALSE)</f>
        <v>45119</v>
      </c>
      <c r="E777" s="49">
        <f>_xll.qlInterestRateIndexValueDate(IndexON,D777)</f>
        <v>45119</v>
      </c>
      <c r="F777" s="52">
        <f>IFERROR(_xll.qlIndexFixing(IndexON,D777,TRUE,_xll.ohTrigger(RecalcTrigger,TriggerON)),NA())</f>
        <v>1.3028087496014251E-2</v>
      </c>
      <c r="H777" s="49">
        <f>_xll.qlCalendarAdvance(IborCalendar,$H776,B777,"f",FALSE)</f>
        <v>45119</v>
      </c>
      <c r="I777" s="49">
        <f>_xll.qlInterestRateIndexValueDate(Index1M,$H777)</f>
        <v>45121</v>
      </c>
      <c r="J777" s="52">
        <f>IFERROR(_xll.qlIndexFixing(Index1M,$H777,TRUE,_xll.ohTrigger(RecalcTrigger,Trigger1M)),NA())</f>
        <v>1.6732278391404714E-2</v>
      </c>
      <c r="K777" s="52">
        <f>IFERROR(_xll.qlIndexFixing(ONIndex1M,I777,TRUE,_xll.ohTrigger(RecalcTrigger,Trigger1M)),NA())</f>
        <v>1.6671137325285912E-2</v>
      </c>
      <c r="L777" s="52">
        <f>IFERROR(_xll.qlIndexFixing(Index3M,H777,TRUE,_xll.ohTrigger(RecalcTrigger,Trigger3M)),NA())</f>
        <v>1.742970194022397E-2</v>
      </c>
      <c r="M777" s="52">
        <f>IFERROR(_xll.qlIndexFixing(ONIndex3M,I777,TRUE,_xll.ohTrigger(RecalcTrigger,Trigger3M)),NA())</f>
        <v>1.7253849503795493E-2</v>
      </c>
      <c r="N777" s="52">
        <f>IFERROR(_xll.qlIndexFixing(Index6M,$H777,TRUE,_xll.ohTrigger(RecalcTrigger,Trigger6M)),NA())</f>
        <v>1.9130677166834396E-2</v>
      </c>
      <c r="O777" s="52">
        <f>IFERROR(_xll.qlIndexFixing(ONIndex6M,I777,TRUE,_xll.ohTrigger(RecalcTrigger,Trigger6M)),NA())</f>
        <v>1.8751968482639825E-2</v>
      </c>
      <c r="P777" s="52">
        <f>IFERROR(_xll.qlIndexFixing(Index1Y,$H777,TRUE,_xll.ohTrigger(RecalcTrigger,Trigger1Y)),NA())</f>
        <v>2.1623541250430593E-2</v>
      </c>
      <c r="Q777" s="52">
        <f>IFERROR(_xll.qlIndexFixing(ONIndex1Y,I777,TRUE,_xll.ohTrigger(RecalcTrigger,Trigger1Y)),NA())</f>
        <v>2.0953062889779162E-2</v>
      </c>
    </row>
    <row r="778" spans="2:17" x14ac:dyDescent="0.2">
      <c r="B778" s="46" t="s">
        <v>51</v>
      </c>
      <c r="D778" s="49">
        <f>_xll.qlCalendarAdvance(LocalCalendar,$D777,B778,"f",FALSE)</f>
        <v>45126</v>
      </c>
      <c r="E778" s="49">
        <f>_xll.qlInterestRateIndexValueDate(IndexON,D778)</f>
        <v>45126</v>
      </c>
      <c r="F778" s="52">
        <f>IFERROR(_xll.qlIndexFixing(IndexON,D778,TRUE,_xll.ohTrigger(RecalcTrigger,TriggerON)),NA())</f>
        <v>1.3044680254541419E-2</v>
      </c>
      <c r="H778" s="49">
        <f>_xll.qlCalendarAdvance(IborCalendar,$H777,B778,"f",FALSE)</f>
        <v>45126</v>
      </c>
      <c r="I778" s="49">
        <f>_xll.qlInterestRateIndexValueDate(Index1M,$H778)</f>
        <v>45128</v>
      </c>
      <c r="J778" s="52">
        <f>IFERROR(_xll.qlIndexFixing(Index1M,$H778,TRUE,_xll.ohTrigger(RecalcTrigger,Trigger1M)),NA())</f>
        <v>1.6757203367082963E-2</v>
      </c>
      <c r="K778" s="52">
        <f>IFERROR(_xll.qlIndexFixing(ONIndex1M,I778,TRUE,_xll.ohTrigger(RecalcTrigger,Trigger1M)),NA())</f>
        <v>1.6696402230946816E-2</v>
      </c>
      <c r="L778" s="52">
        <f>IFERROR(_xll.qlIndexFixing(Index3M,H778,TRUE,_xll.ohTrigger(RecalcTrigger,Trigger3M)),NA())</f>
        <v>1.7450432188137133E-2</v>
      </c>
      <c r="M778" s="52">
        <f>IFERROR(_xll.qlIndexFixing(ONIndex3M,I778,TRUE,_xll.ohTrigger(RecalcTrigger,Trigger3M)),NA())</f>
        <v>1.7275689078344314E-2</v>
      </c>
      <c r="N778" s="52">
        <f>IFERROR(_xll.qlIndexFixing(Index6M,$H778,TRUE,_xll.ohTrigger(RecalcTrigger,Trigger6M)),NA())</f>
        <v>1.9149674516777616E-2</v>
      </c>
      <c r="O778" s="52">
        <f>IFERROR(_xll.qlIndexFixing(ONIndex6M,I778,TRUE,_xll.ohTrigger(RecalcTrigger,Trigger6M)),NA())</f>
        <v>1.8775766548504436E-2</v>
      </c>
      <c r="P778" s="52">
        <f>IFERROR(_xll.qlIndexFixing(Index1Y,$H778,TRUE,_xll.ohTrigger(RecalcTrigger,Trigger1Y)),NA())</f>
        <v>2.1635999254401798E-2</v>
      </c>
      <c r="Q778" s="52">
        <f>IFERROR(_xll.qlIndexFixing(ONIndex1Y,I778,TRUE,_xll.ohTrigger(RecalcTrigger,Trigger1Y)),NA())</f>
        <v>2.0978055487050895E-2</v>
      </c>
    </row>
    <row r="779" spans="2:17" x14ac:dyDescent="0.2">
      <c r="B779" s="46" t="s">
        <v>51</v>
      </c>
      <c r="D779" s="49">
        <f>_xll.qlCalendarAdvance(LocalCalendar,$D778,B779,"f",FALSE)</f>
        <v>45133</v>
      </c>
      <c r="E779" s="49">
        <f>_xll.qlInterestRateIndexValueDate(IndexON,D779)</f>
        <v>45133</v>
      </c>
      <c r="F779" s="52">
        <f>IFERROR(_xll.qlIndexFixing(IndexON,D779,TRUE,_xll.ohTrigger(RecalcTrigger,TriggerON)),NA())</f>
        <v>1.3061206751112664E-2</v>
      </c>
      <c r="H779" s="49">
        <f>_xll.qlCalendarAdvance(IborCalendar,$H778,B779,"f",FALSE)</f>
        <v>45133</v>
      </c>
      <c r="I779" s="49">
        <f>_xll.qlInterestRateIndexValueDate(Index1M,$H779)</f>
        <v>45135</v>
      </c>
      <c r="J779" s="52">
        <f>IFERROR(_xll.qlIndexFixing(Index1M,$H779,TRUE,_xll.ohTrigger(RecalcTrigger,Trigger1M)),NA())</f>
        <v>1.6784012982140606E-2</v>
      </c>
      <c r="K779" s="52">
        <f>IFERROR(_xll.qlIndexFixing(ONIndex1M,I779,TRUE,_xll.ohTrigger(RecalcTrigger,Trigger1M)),NA())</f>
        <v>1.6721590695008004E-2</v>
      </c>
      <c r="L779" s="52">
        <f>IFERROR(_xll.qlIndexFixing(Index3M,H779,TRUE,_xll.ohTrigger(RecalcTrigger,Trigger3M)),NA())</f>
        <v>1.74709605542301E-2</v>
      </c>
      <c r="M779" s="52">
        <f>IFERROR(_xll.qlIndexFixing(ONIndex3M,I779,TRUE,_xll.ohTrigger(RecalcTrigger,Trigger3M)),NA())</f>
        <v>1.7297479540125948E-2</v>
      </c>
      <c r="N779" s="52">
        <f>IFERROR(_xll.qlIndexFixing(Index6M,$H779,TRUE,_xll.ohTrigger(RecalcTrigger,Trigger6M)),NA())</f>
        <v>1.9170353168973593E-2</v>
      </c>
      <c r="O779" s="52">
        <f>IFERROR(_xll.qlIndexFixing(ONIndex6M,I779,TRUE,_xll.ohTrigger(RecalcTrigger,Trigger6M)),NA())</f>
        <v>1.8799508707516566E-2</v>
      </c>
      <c r="P779" s="52">
        <f>IFERROR(_xll.qlIndexFixing(Index1Y,$H779,TRUE,_xll.ohTrigger(RecalcTrigger,Trigger1Y)),NA())</f>
        <v>2.1647945028063394E-2</v>
      </c>
      <c r="Q779" s="52">
        <f>IFERROR(_xll.qlIndexFixing(ONIndex1Y,I779,TRUE,_xll.ohTrigger(RecalcTrigger,Trigger1Y)),NA())</f>
        <v>2.1003009751678903E-2</v>
      </c>
    </row>
    <row r="780" spans="2:17" x14ac:dyDescent="0.2">
      <c r="B780" s="46" t="s">
        <v>51</v>
      </c>
      <c r="D780" s="49">
        <f>_xll.qlCalendarAdvance(LocalCalendar,$D779,B780,"f",FALSE)</f>
        <v>45140</v>
      </c>
      <c r="E780" s="49">
        <f>_xll.qlInterestRateIndexValueDate(IndexON,D780)</f>
        <v>45140</v>
      </c>
      <c r="F780" s="52">
        <f>IFERROR(_xll.qlIndexFixing(IndexON,D780,TRUE,_xll.ohTrigger(RecalcTrigger,TriggerON)),NA())</f>
        <v>1.3077707750799306E-2</v>
      </c>
      <c r="H780" s="49">
        <f>_xll.qlCalendarAdvance(IborCalendar,$H779,B780,"f",FALSE)</f>
        <v>45140</v>
      </c>
      <c r="I780" s="49">
        <f>_xll.qlInterestRateIndexValueDate(Index1M,$H780)</f>
        <v>45142</v>
      </c>
      <c r="J780" s="52">
        <f>IFERROR(_xll.qlIndexFixing(Index1M,$H780,TRUE,_xll.ohTrigger(RecalcTrigger,Trigger1M)),NA())</f>
        <v>1.6808401940098805E-2</v>
      </c>
      <c r="K780" s="52">
        <f>IFERROR(_xll.qlIndexFixing(ONIndex1M,I780,TRUE,_xll.ohTrigger(RecalcTrigger,Trigger1M)),NA())</f>
        <v>1.6746514089529541E-2</v>
      </c>
      <c r="L780" s="52">
        <f>IFERROR(_xll.qlIndexFixing(Index3M,H780,TRUE,_xll.ohTrigger(RecalcTrigger,Trigger3M)),NA())</f>
        <v>1.7491279218516509E-2</v>
      </c>
      <c r="M780" s="52">
        <f>IFERROR(_xll.qlIndexFixing(ONIndex3M,I780,TRUE,_xll.ohTrigger(RecalcTrigger,Trigger3M)),NA())</f>
        <v>1.7319068053769371E-2</v>
      </c>
      <c r="N780" s="52">
        <f>IFERROR(_xll.qlIndexFixing(Index6M,$H780,TRUE,_xll.ohTrigger(RecalcTrigger,Trigger6M)),NA())</f>
        <v>1.9190778160966673E-2</v>
      </c>
      <c r="O780" s="52">
        <f>IFERROR(_xll.qlIndexFixing(ONIndex6M,I780,TRUE,_xll.ohTrigger(RecalcTrigger,Trigger6M)),NA())</f>
        <v>1.8823008052466506E-2</v>
      </c>
      <c r="P780" s="52">
        <f>IFERROR(_xll.qlIndexFixing(Index1Y,$H780,TRUE,_xll.ohTrigger(RecalcTrigger,Trigger1Y)),NA())</f>
        <v>2.1659391140482251E-2</v>
      </c>
      <c r="Q780" s="52">
        <f>IFERROR(_xll.qlIndexFixing(ONIndex1Y,I780,TRUE,_xll.ohTrigger(RecalcTrigger,Trigger1Y)),NA())</f>
        <v>2.102747407691119E-2</v>
      </c>
    </row>
    <row r="781" spans="2:17" x14ac:dyDescent="0.2">
      <c r="B781" s="46" t="s">
        <v>51</v>
      </c>
      <c r="D781" s="49">
        <f>_xll.qlCalendarAdvance(LocalCalendar,$D780,B781,"f",FALSE)</f>
        <v>45147</v>
      </c>
      <c r="E781" s="49">
        <f>_xll.qlInterestRateIndexValueDate(IndexON,D781)</f>
        <v>45147</v>
      </c>
      <c r="F781" s="52">
        <f>IFERROR(_xll.qlIndexFixing(IndexON,D781,TRUE,_xll.ohTrigger(RecalcTrigger,TriggerON)),NA())</f>
        <v>1.3094194873666254E-2</v>
      </c>
      <c r="H781" s="49">
        <f>_xll.qlCalendarAdvance(IborCalendar,$H780,B781,"f",FALSE)</f>
        <v>45147</v>
      </c>
      <c r="I781" s="49">
        <f>_xll.qlInterestRateIndexValueDate(Index1M,$H781)</f>
        <v>45149</v>
      </c>
      <c r="J781" s="52">
        <f>IFERROR(_xll.qlIndexFixing(Index1M,$H781,TRUE,_xll.ohTrigger(RecalcTrigger,Trigger1M)),NA())</f>
        <v>1.6830424733645179E-2</v>
      </c>
      <c r="K781" s="52">
        <f>IFERROR(_xll.qlIndexFixing(ONIndex1M,I781,TRUE,_xll.ohTrigger(RecalcTrigger,Trigger1M)),NA())</f>
        <v>1.6771163572437686E-2</v>
      </c>
      <c r="L781" s="52">
        <f>IFERROR(_xll.qlIndexFixing(Index3M,H781,TRUE,_xll.ohTrigger(RecalcTrigger,Trigger3M)),NA())</f>
        <v>1.7511387948017616E-2</v>
      </c>
      <c r="M781" s="52">
        <f>IFERROR(_xll.qlIndexFixing(ONIndex3M,I781,TRUE,_xll.ohTrigger(RecalcTrigger,Trigger3M)),NA())</f>
        <v>1.7340447454978758E-2</v>
      </c>
      <c r="N781" s="52">
        <f>IFERROR(_xll.qlIndexFixing(Index6M,$H781,TRUE,_xll.ohTrigger(RecalcTrigger,Trigger6M)),NA())</f>
        <v>1.9210949341386913E-2</v>
      </c>
      <c r="O781" s="52">
        <f>IFERROR(_xll.qlIndexFixing(ONIndex6M,I781,TRUE,_xll.ohTrigger(RecalcTrigger,Trigger6M)),NA())</f>
        <v>1.8846255821962643E-2</v>
      </c>
      <c r="P781" s="52">
        <f>IFERROR(_xll.qlIndexFixing(Index1Y,$H781,TRUE,_xll.ohTrigger(RecalcTrigger,Trigger1Y)),NA())</f>
        <v>2.1670359725495809E-2</v>
      </c>
      <c r="Q781" s="52">
        <f>IFERROR(_xll.qlIndexFixing(ONIndex1Y,I781,TRUE,_xll.ohTrigger(RecalcTrigger,Trigger1Y)),NA())</f>
        <v>2.1051427293308222E-2</v>
      </c>
    </row>
    <row r="782" spans="2:17" x14ac:dyDescent="0.2">
      <c r="B782" s="46" t="s">
        <v>51</v>
      </c>
      <c r="D782" s="49">
        <f>_xll.qlCalendarAdvance(LocalCalendar,$D781,B782,"f",FALSE)</f>
        <v>45154</v>
      </c>
      <c r="E782" s="49">
        <f>_xll.qlInterestRateIndexValueDate(IndexON,D782)</f>
        <v>45154</v>
      </c>
      <c r="F782" s="52">
        <f>IFERROR(_xll.qlIndexFixing(IndexON,D782,TRUE,_xll.ohTrigger(RecalcTrigger,TriggerON)),NA())</f>
        <v>1.3110668119553637E-2</v>
      </c>
      <c r="H782" s="49">
        <f>_xll.qlCalendarAdvance(IborCalendar,$H781,B782,"f",FALSE)</f>
        <v>45154</v>
      </c>
      <c r="I782" s="49">
        <f>_xll.qlInterestRateIndexValueDate(Index1M,$H782)</f>
        <v>45156</v>
      </c>
      <c r="J782" s="52">
        <f>IFERROR(_xll.qlIndexFixing(Index1M,$H782,TRUE,_xll.ohTrigger(RecalcTrigger,Trigger1M)),NA())</f>
        <v>1.6854283691809167E-2</v>
      </c>
      <c r="K782" s="52">
        <f>IFERROR(_xll.qlIndexFixing(ONIndex1M,I782,TRUE,_xll.ohTrigger(RecalcTrigger,Trigger1M)),NA())</f>
        <v>1.6795539143519278E-2</v>
      </c>
      <c r="L782" s="52">
        <f>IFERROR(_xll.qlIndexFixing(Index3M,H782,TRUE,_xll.ohTrigger(RecalcTrigger,Trigger3M)),NA())</f>
        <v>1.7531286739439888E-2</v>
      </c>
      <c r="M782" s="52">
        <f>IFERROR(_xll.qlIndexFixing(ONIndex3M,I782,TRUE,_xll.ohTrigger(RecalcTrigger,Trigger3M)),NA())</f>
        <v>1.7361617743727464E-2</v>
      </c>
      <c r="N782" s="52">
        <f>IFERROR(_xll.qlIndexFixing(Index6M,$H782,TRUE,_xll.ohTrigger(RecalcTrigger,Trigger6M)),NA())</f>
        <v>1.9232711562779659E-2</v>
      </c>
      <c r="O782" s="52">
        <f>IFERROR(_xll.qlIndexFixing(ONIndex6M,I782,TRUE,_xll.ohTrigger(RecalcTrigger,Trigger6M)),NA())</f>
        <v>1.8869252015818461E-2</v>
      </c>
      <c r="P782" s="52">
        <f>IFERROR(_xll.qlIndexFixing(Index1Y,$H782,TRUE,_xll.ohTrigger(RecalcTrigger,Trigger1Y)),NA())</f>
        <v>2.1680873095452871E-2</v>
      </c>
      <c r="Q782" s="52">
        <f>IFERROR(_xll.qlIndexFixing(ONIndex1Y,I782,TRUE,_xll.ohTrigger(RecalcTrigger,Trigger1Y)),NA())</f>
        <v>2.1074869400603546E-2</v>
      </c>
    </row>
    <row r="783" spans="2:17" x14ac:dyDescent="0.2">
      <c r="B783" s="46" t="s">
        <v>51</v>
      </c>
      <c r="D783" s="49">
        <f>_xll.qlCalendarAdvance(LocalCalendar,$D782,B783,"f",FALSE)</f>
        <v>45161</v>
      </c>
      <c r="E783" s="49">
        <f>_xll.qlInterestRateIndexValueDate(IndexON,D783)</f>
        <v>45161</v>
      </c>
      <c r="F783" s="52">
        <f>IFERROR(_xll.qlIndexFixing(IndexON,D783,TRUE,_xll.ohTrigger(RecalcTrigger,TriggerON)),NA())</f>
        <v>1.3127127488701262E-2</v>
      </c>
      <c r="H783" s="49">
        <f>_xll.qlCalendarAdvance(IborCalendar,$H782,B783,"f",FALSE)</f>
        <v>45161</v>
      </c>
      <c r="I783" s="49">
        <f>_xll.qlInterestRateIndexValueDate(Index1M,$H783)</f>
        <v>45163</v>
      </c>
      <c r="J783" s="52">
        <f>IFERROR(_xll.qlIndexFixing(Index1M,$H783,TRUE,_xll.ohTrigger(RecalcTrigger,Trigger1M)),NA())</f>
        <v>1.6877868422336424E-2</v>
      </c>
      <c r="K783" s="52">
        <f>IFERROR(_xll.qlIndexFixing(ONIndex1M,I783,TRUE,_xll.ohTrigger(RecalcTrigger,Trigger1M)),NA())</f>
        <v>1.6821743222672492E-2</v>
      </c>
      <c r="L783" s="52">
        <f>IFERROR(_xll.qlIndexFixing(Index3M,H783,TRUE,_xll.ohTrigger(RecalcTrigger,Trigger3M)),NA())</f>
        <v>1.7550975589526355E-2</v>
      </c>
      <c r="M783" s="52">
        <f>IFERROR(_xll.qlIndexFixing(ONIndex3M,I783,TRUE,_xll.ohTrigger(RecalcTrigger,Trigger3M)),NA())</f>
        <v>1.7384486616975892E-2</v>
      </c>
      <c r="N783" s="52">
        <f>IFERROR(_xll.qlIndexFixing(Index6M,$H783,TRUE,_xll.ohTrigger(RecalcTrigger,Trigger6M)),NA())</f>
        <v>1.9250530236329059E-2</v>
      </c>
      <c r="O783" s="52">
        <f>IFERROR(_xll.qlIndexFixing(ONIndex6M,I783,TRUE,_xll.ohTrigger(RecalcTrigger,Trigger6M)),NA())</f>
        <v>1.8894105897617752E-2</v>
      </c>
      <c r="P783" s="52">
        <f>IFERROR(_xll.qlIndexFixing(Index1Y,$H783,TRUE,_xll.ohTrigger(RecalcTrigger,Trigger1Y)),NA())</f>
        <v>2.1691999334901412E-2</v>
      </c>
      <c r="Q783" s="52">
        <f>IFERROR(_xll.qlIndexFixing(ONIndex1Y,I783,TRUE,_xll.ohTrigger(RecalcTrigger,Trigger1Y)),NA())</f>
        <v>2.1100034015628655E-2</v>
      </c>
    </row>
    <row r="784" spans="2:17" x14ac:dyDescent="0.2">
      <c r="B784" s="46" t="s">
        <v>51</v>
      </c>
      <c r="D784" s="49">
        <f>_xll.qlCalendarAdvance(LocalCalendar,$D783,B784,"f",FALSE)</f>
        <v>45168</v>
      </c>
      <c r="E784" s="49">
        <f>_xll.qlInterestRateIndexValueDate(IndexON,D784)</f>
        <v>45168</v>
      </c>
      <c r="F784" s="52">
        <f>IFERROR(_xll.qlIndexFixing(IndexON,D784,TRUE,_xll.ohTrigger(RecalcTrigger,TriggerON)),NA())</f>
        <v>1.3143572980949259E-2</v>
      </c>
      <c r="H784" s="49">
        <f>_xll.qlCalendarAdvance(IborCalendar,$H783,B784,"f",FALSE)</f>
        <v>45168</v>
      </c>
      <c r="I784" s="49">
        <f>_xll.qlInterestRateIndexValueDate(Index1M,$H784)</f>
        <v>45170</v>
      </c>
      <c r="J784" s="52">
        <f>IFERROR(_xll.qlIndexFixing(Index1M,$H784,TRUE,_xll.ohTrigger(RecalcTrigger,Trigger1M)),NA())</f>
        <v>1.6901178923556033E-2</v>
      </c>
      <c r="K784" s="52">
        <f>IFERROR(_xll.qlIndexFixing(ONIndex1M,I784,TRUE,_xll.ohTrigger(RecalcTrigger,Trigger1M)),NA())</f>
        <v>1.6845552517688045E-2</v>
      </c>
      <c r="L784" s="52">
        <f>IFERROR(_xll.qlIndexFixing(Index3M,H784,TRUE,_xll.ohTrigger(RecalcTrigger,Trigger3M)),NA())</f>
        <v>1.7565113527219733E-2</v>
      </c>
      <c r="M784" s="52">
        <f>IFERROR(_xll.qlIndexFixing(ONIndex3M,I784,TRUE,_xll.ohTrigger(RecalcTrigger,Trigger3M)),NA())</f>
        <v>1.7405224745670189E-2</v>
      </c>
      <c r="N784" s="52">
        <f>IFERROR(_xll.qlIndexFixing(Index6M,$H784,TRUE,_xll.ohTrigger(RecalcTrigger,Trigger6M)),NA())</f>
        <v>1.9264498489893329E-2</v>
      </c>
      <c r="O784" s="52">
        <f>IFERROR(_xll.qlIndexFixing(ONIndex6M,I784,TRUE,_xll.ohTrigger(RecalcTrigger,Trigger6M)),NA())</f>
        <v>1.891658215029679E-2</v>
      </c>
      <c r="P784" s="52">
        <f>IFERROR(_xll.qlIndexFixing(Index1Y,$H784,TRUE,_xll.ohTrigger(RecalcTrigger,Trigger1Y)),NA())</f>
        <v>2.1701649290908731E-2</v>
      </c>
      <c r="Q784" s="52">
        <f>IFERROR(_xll.qlIndexFixing(ONIndex1Y,I784,TRUE,_xll.ohTrigger(RecalcTrigger,Trigger1Y)),NA())</f>
        <v>2.1122418708447999E-2</v>
      </c>
    </row>
    <row r="785" spans="2:17" x14ac:dyDescent="0.2">
      <c r="B785" s="46" t="s">
        <v>51</v>
      </c>
      <c r="D785" s="49">
        <f>_xll.qlCalendarAdvance(LocalCalendar,$D784,B785,"f",FALSE)</f>
        <v>45175</v>
      </c>
      <c r="E785" s="49">
        <f>_xll.qlInterestRateIndexValueDate(IndexON,D785)</f>
        <v>45175</v>
      </c>
      <c r="F785" s="52">
        <f>IFERROR(_xll.qlIndexFixing(IndexON,D785,TRUE,_xll.ohTrigger(RecalcTrigger,TriggerON)),NA())</f>
        <v>1.3160004596377561E-2</v>
      </c>
      <c r="H785" s="49">
        <f>_xll.qlCalendarAdvance(IborCalendar,$H784,B785,"f",FALSE)</f>
        <v>45175</v>
      </c>
      <c r="I785" s="49">
        <f>_xll.qlInterestRateIndexValueDate(Index1M,$H785)</f>
        <v>45177</v>
      </c>
      <c r="J785" s="52">
        <f>IFERROR(_xll.qlIndexFixing(Index1M,$H785,TRUE,_xll.ohTrigger(RecalcTrigger,Trigger1M)),NA())</f>
        <v>1.6926233162045945E-2</v>
      </c>
      <c r="K785" s="52">
        <f>IFERROR(_xll.qlIndexFixing(ONIndex1M,I785,TRUE,_xll.ohTrigger(RecalcTrigger,Trigger1M)),NA())</f>
        <v>1.6867022384312591E-2</v>
      </c>
      <c r="L785" s="52">
        <f>IFERROR(_xll.qlIndexFixing(Index3M,H785,TRUE,_xll.ohTrigger(RecalcTrigger,Trigger3M)),NA())</f>
        <v>1.7584424652380231E-2</v>
      </c>
      <c r="M785" s="52">
        <f>IFERROR(_xll.qlIndexFixing(ONIndex3M,I785,TRUE,_xll.ohTrigger(RecalcTrigger,Trigger3M)),NA())</f>
        <v>1.7423873933850587E-2</v>
      </c>
      <c r="N785" s="52">
        <f>IFERROR(_xll.qlIndexFixing(Index6M,$H785,TRUE,_xll.ohTrigger(RecalcTrigger,Trigger6M)),NA())</f>
        <v>1.9283705674208885E-2</v>
      </c>
      <c r="O785" s="52">
        <f>IFERROR(_xll.qlIndexFixing(ONIndex6M,I785,TRUE,_xll.ohTrigger(RecalcTrigger,Trigger6M)),NA())</f>
        <v>1.8936731142265018E-2</v>
      </c>
      <c r="P785" s="52">
        <f>IFERROR(_xll.qlIndexFixing(Index1Y,$H785,TRUE,_xll.ohTrigger(RecalcTrigger,Trigger1Y)),NA())</f>
        <v>2.1709905061544198E-2</v>
      </c>
      <c r="Q785" s="52">
        <f>IFERROR(_xll.qlIndexFixing(ONIndex1Y,I785,TRUE,_xll.ohTrigger(RecalcTrigger,Trigger1Y)),NA())</f>
        <v>2.1142129064868342E-2</v>
      </c>
    </row>
    <row r="786" spans="2:17" x14ac:dyDescent="0.2">
      <c r="B786" s="46" t="s">
        <v>51</v>
      </c>
      <c r="D786" s="49">
        <f>_xll.qlCalendarAdvance(LocalCalendar,$D785,B786,"f",FALSE)</f>
        <v>45182</v>
      </c>
      <c r="E786" s="49">
        <f>_xll.qlInterestRateIndexValueDate(IndexON,D786)</f>
        <v>45182</v>
      </c>
      <c r="F786" s="52">
        <f>IFERROR(_xll.qlIndexFixing(IndexON,D786,TRUE,_xll.ohTrigger(RecalcTrigger,TriggerON)),NA())</f>
        <v>1.3176422334906235E-2</v>
      </c>
      <c r="H786" s="49">
        <f>_xll.qlCalendarAdvance(IborCalendar,$H785,B786,"f",FALSE)</f>
        <v>45182</v>
      </c>
      <c r="I786" s="49">
        <f>_xll.qlInterestRateIndexValueDate(Index1M,$H786)</f>
        <v>45184</v>
      </c>
      <c r="J786" s="52">
        <f>IFERROR(_xll.qlIndexFixing(Index1M,$H786,TRUE,_xll.ohTrigger(RecalcTrigger,Trigger1M)),NA())</f>
        <v>1.6946977231496921E-2</v>
      </c>
      <c r="K786" s="52">
        <f>IFERROR(_xll.qlIndexFixing(ONIndex1M,I786,TRUE,_xll.ohTrigger(RecalcTrigger,Trigger1M)),NA())</f>
        <v>1.6890302306542537E-2</v>
      </c>
      <c r="L786" s="52">
        <f>IFERROR(_xll.qlIndexFixing(Index3M,H786,TRUE,_xll.ohTrigger(RecalcTrigger,Trigger3M)),NA())</f>
        <v>1.7603525854937473E-2</v>
      </c>
      <c r="M786" s="52">
        <f>IFERROR(_xll.qlIndexFixing(ONIndex3M,I786,TRUE,_xll.ohTrigger(RecalcTrigger,Trigger3M)),NA())</f>
        <v>1.7444207771477593E-2</v>
      </c>
      <c r="N786" s="52">
        <f>IFERROR(_xll.qlIndexFixing(Index6M,$H786,TRUE,_xll.ohTrigger(RecalcTrigger,Trigger6M)),NA())</f>
        <v>1.9302659047974721E-2</v>
      </c>
      <c r="O786" s="52">
        <f>IFERROR(_xll.qlIndexFixing(ONIndex6M,I786,TRUE,_xll.ohTrigger(RecalcTrigger,Trigger6M)),NA())</f>
        <v>1.8958721032253933E-2</v>
      </c>
      <c r="P786" s="52">
        <f>IFERROR(_xll.qlIndexFixing(Index1Y,$H786,TRUE,_xll.ohTrigger(RecalcTrigger,Trigger1Y)),NA())</f>
        <v>2.1718820724856348E-2</v>
      </c>
      <c r="Q786" s="52">
        <f>IFERROR(_xll.qlIndexFixing(ONIndex1Y,I786,TRUE,_xll.ohTrigger(RecalcTrigger,Trigger1Y)),NA())</f>
        <v>2.1163526732772553E-2</v>
      </c>
    </row>
    <row r="787" spans="2:17" x14ac:dyDescent="0.2">
      <c r="B787" s="46" t="s">
        <v>51</v>
      </c>
      <c r="D787" s="49">
        <f>_xll.qlCalendarAdvance(LocalCalendar,$D786,B787,"f",FALSE)</f>
        <v>45189</v>
      </c>
      <c r="E787" s="49">
        <f>_xll.qlInterestRateIndexValueDate(IndexON,D787)</f>
        <v>45189</v>
      </c>
      <c r="F787" s="52">
        <f>IFERROR(_xll.qlIndexFixing(IndexON,D787,TRUE,_xll.ohTrigger(RecalcTrigger,TriggerON)),NA())</f>
        <v>1.3192826196535279E-2</v>
      </c>
      <c r="H787" s="49">
        <f>_xll.qlCalendarAdvance(IborCalendar,$H786,B787,"f",FALSE)</f>
        <v>45189</v>
      </c>
      <c r="I787" s="49">
        <f>_xll.qlInterestRateIndexValueDate(Index1M,$H787)</f>
        <v>45191</v>
      </c>
      <c r="J787" s="52">
        <f>IFERROR(_xll.qlIndexFixing(Index1M,$H787,TRUE,_xll.ohTrigger(RecalcTrigger,Trigger1M)),NA())</f>
        <v>1.6969465034979498E-2</v>
      </c>
      <c r="K787" s="52">
        <f>IFERROR(_xll.qlIndexFixing(ONIndex1M,I787,TRUE,_xll.ohTrigger(RecalcTrigger,Trigger1M)),NA())</f>
        <v>1.6913308316119924E-2</v>
      </c>
      <c r="L787" s="52">
        <f>IFERROR(_xll.qlIndexFixing(Index3M,H787,TRUE,_xll.ohTrigger(RecalcTrigger,Trigger3M)),NA())</f>
        <v>1.7622417131862671E-2</v>
      </c>
      <c r="M787" s="52">
        <f>IFERROR(_xll.qlIndexFixing(ONIndex3M,I787,TRUE,_xll.ohTrigger(RecalcTrigger,Trigger3M)),NA())</f>
        <v>1.7464332496057722E-2</v>
      </c>
      <c r="N787" s="52">
        <f>IFERROR(_xll.qlIndexFixing(Index6M,$H787,TRUE,_xll.ohTrigger(RecalcTrigger,Trigger6M)),NA())</f>
        <v>1.9321358603961895E-2</v>
      </c>
      <c r="O787" s="52">
        <f>IFERROR(_xll.qlIndexFixing(ONIndex6M,I787,TRUE,_xll.ohTrigger(RecalcTrigger,Trigger6M)),NA())</f>
        <v>1.8980459345883105E-2</v>
      </c>
      <c r="P787" s="52">
        <f>IFERROR(_xll.qlIndexFixing(Index1Y,$H787,TRUE,_xll.ohTrigger(RecalcTrigger,Trigger1Y)),NA())</f>
        <v>2.1727392756613242E-2</v>
      </c>
      <c r="Q787" s="52">
        <f>IFERROR(_xll.qlIndexFixing(ONIndex1Y,I787,TRUE,_xll.ohTrigger(RecalcTrigger,Trigger1Y)),NA())</f>
        <v>2.1184413290162851E-2</v>
      </c>
    </row>
    <row r="788" spans="2:17" x14ac:dyDescent="0.2">
      <c r="B788" s="46" t="s">
        <v>51</v>
      </c>
      <c r="D788" s="49">
        <f>_xll.qlCalendarAdvance(LocalCalendar,$D787,B788,"f",FALSE)</f>
        <v>45196</v>
      </c>
      <c r="E788" s="49">
        <f>_xll.qlInterestRateIndexValueDate(IndexON,D788)</f>
        <v>45196</v>
      </c>
      <c r="F788" s="52">
        <f>IFERROR(_xll.qlIndexFixing(IndexON,D788,TRUE,_xll.ohTrigger(RecalcTrigger,TriggerON)),NA())</f>
        <v>1.320921618134463E-2</v>
      </c>
      <c r="H788" s="49">
        <f>_xll.qlCalendarAdvance(IborCalendar,$H787,B788,"f",FALSE)</f>
        <v>45196</v>
      </c>
      <c r="I788" s="49">
        <f>_xll.qlInterestRateIndexValueDate(Index1M,$H788)</f>
        <v>45198</v>
      </c>
      <c r="J788" s="52">
        <f>IFERROR(_xll.qlIndexFixing(Index1M,$H788,TRUE,_xll.ohTrigger(RecalcTrigger,Trigger1M)),NA())</f>
        <v>1.6993640979341418E-2</v>
      </c>
      <c r="K788" s="52">
        <f>IFERROR(_xll.qlIndexFixing(ONIndex1M,I788,TRUE,_xll.ohTrigger(RecalcTrigger,Trigger1M)),NA())</f>
        <v>1.6936040412964815E-2</v>
      </c>
      <c r="L788" s="52">
        <f>IFERROR(_xll.qlIndexFixing(Index3M,H788,TRUE,_xll.ohTrigger(RecalcTrigger,Trigger3M)),NA())</f>
        <v>1.7641098480159545E-2</v>
      </c>
      <c r="M788" s="52">
        <f>IFERROR(_xll.qlIndexFixing(ONIndex3M,I788,TRUE,_xll.ohTrigger(RecalcTrigger,Trigger3M)),NA())</f>
        <v>1.748424810748439E-2</v>
      </c>
      <c r="N788" s="52">
        <f>IFERROR(_xll.qlIndexFixing(Index6M,$H788,TRUE,_xll.ohTrigger(RecalcTrigger,Trigger6M)),NA())</f>
        <v>1.933805588010986E-2</v>
      </c>
      <c r="O788" s="52">
        <f>IFERROR(_xll.qlIndexFixing(ONIndex6M,I788,TRUE,_xll.ohTrigger(RecalcTrigger,Trigger6M)),NA())</f>
        <v>1.9001946083072596E-2</v>
      </c>
      <c r="P788" s="52">
        <f>IFERROR(_xll.qlIndexFixing(Index1Y,$H788,TRUE,_xll.ohTrigger(RecalcTrigger,Trigger1Y)),NA())</f>
        <v>2.1735643477243983E-2</v>
      </c>
      <c r="Q788" s="52">
        <f>IFERROR(_xll.qlIndexFixing(ONIndex1Y,I788,TRUE,_xll.ohTrigger(RecalcTrigger,Trigger1Y)),NA())</f>
        <v>2.1204788736719493E-2</v>
      </c>
    </row>
    <row r="789" spans="2:17" x14ac:dyDescent="0.2">
      <c r="B789" s="46" t="s">
        <v>51</v>
      </c>
      <c r="D789" s="49">
        <f>_xll.qlCalendarAdvance(LocalCalendar,$D788,B789,"f",FALSE)</f>
        <v>45203</v>
      </c>
      <c r="E789" s="49">
        <f>_xll.qlInterestRateIndexValueDate(IndexON,D789)</f>
        <v>45203</v>
      </c>
      <c r="F789" s="52">
        <f>IFERROR(_xll.qlIndexFixing(IndexON,D789,TRUE,_xll.ohTrigger(RecalcTrigger,TriggerON)),NA())</f>
        <v>1.3225592289254351E-2</v>
      </c>
      <c r="H789" s="49">
        <f>_xll.qlCalendarAdvance(IborCalendar,$H788,B789,"f",FALSE)</f>
        <v>45203</v>
      </c>
      <c r="I789" s="49">
        <f>_xll.qlInterestRateIndexValueDate(Index1M,$H789)</f>
        <v>45205</v>
      </c>
      <c r="J789" s="52">
        <f>IFERROR(_xll.qlIndexFixing(Index1M,$H789,TRUE,_xll.ohTrigger(RecalcTrigger,Trigger1M)),NA())</f>
        <v>1.7013617933008835E-2</v>
      </c>
      <c r="K789" s="52">
        <f>IFERROR(_xll.qlIndexFixing(ONIndex1M,I789,TRUE,_xll.ohTrigger(RecalcTrigger,Trigger1M)),NA())</f>
        <v>1.6960490134931838E-2</v>
      </c>
      <c r="L789" s="52">
        <f>IFERROR(_xll.qlIndexFixing(Index3M,H789,TRUE,_xll.ohTrigger(RecalcTrigger,Trigger3M)),NA())</f>
        <v>1.7664699743813225E-2</v>
      </c>
      <c r="M789" s="52">
        <f>IFERROR(_xll.qlIndexFixing(ONIndex3M,I789,TRUE,_xll.ohTrigger(RecalcTrigger,Trigger3M)),NA())</f>
        <v>1.7505778559845364E-2</v>
      </c>
      <c r="N789" s="52">
        <f>IFERROR(_xll.qlIndexFixing(Index6M,$H789,TRUE,_xll.ohTrigger(RecalcTrigger,Trigger6M)),NA())</f>
        <v>1.9363180650390648E-2</v>
      </c>
      <c r="O789" s="52">
        <f>IFERROR(_xll.qlIndexFixing(ONIndex6M,I789,TRUE,_xll.ohTrigger(RecalcTrigger,Trigger6M)),NA())</f>
        <v>1.9025189591617142E-2</v>
      </c>
      <c r="P789" s="52">
        <f>IFERROR(_xll.qlIndexFixing(Index1Y,$H789,TRUE,_xll.ohTrigger(RecalcTrigger,Trigger1Y)),NA())</f>
        <v>2.1743595208236665E-2</v>
      </c>
      <c r="Q789" s="52">
        <f>IFERROR(_xll.qlIndexFixing(ONIndex1Y,I789,TRUE,_xll.ohTrigger(RecalcTrigger,Trigger1Y)),NA())</f>
        <v>2.1226675085739277E-2</v>
      </c>
    </row>
    <row r="790" spans="2:17" x14ac:dyDescent="0.2">
      <c r="B790" s="46" t="s">
        <v>51</v>
      </c>
      <c r="D790" s="49">
        <f>_xll.qlCalendarAdvance(LocalCalendar,$D789,B790,"f",FALSE)</f>
        <v>45210</v>
      </c>
      <c r="E790" s="49">
        <f>_xll.qlInterestRateIndexValueDate(IndexON,D790)</f>
        <v>45210</v>
      </c>
      <c r="F790" s="52">
        <f>IFERROR(_xll.qlIndexFixing(IndexON,D790,TRUE,_xll.ohTrigger(RecalcTrigger,TriggerON)),NA())</f>
        <v>1.3241954520264443E-2</v>
      </c>
      <c r="H790" s="49">
        <f>_xll.qlCalendarAdvance(IborCalendar,$H789,B790,"f",FALSE)</f>
        <v>45210</v>
      </c>
      <c r="I790" s="49">
        <f>_xll.qlInterestRateIndexValueDate(Index1M,$H790)</f>
        <v>45212</v>
      </c>
      <c r="J790" s="52">
        <f>IFERROR(_xll.qlIndexFixing(Index1M,$H790,TRUE,_xll.ohTrigger(RecalcTrigger,Trigger1M)),NA())</f>
        <v>1.7035283024432933E-2</v>
      </c>
      <c r="K790" s="52">
        <f>IFERROR(_xll.qlIndexFixing(ONIndex1M,I790,TRUE,_xll.ohTrigger(RecalcTrigger,Trigger1M)),NA())</f>
        <v>1.6980682867631103E-2</v>
      </c>
      <c r="L790" s="52">
        <f>IFERROR(_xll.qlIndexFixing(Index3M,H790,TRUE,_xll.ohTrigger(RecalcTrigger,Trigger3M)),NA())</f>
        <v>1.7684612180522682E-2</v>
      </c>
      <c r="M790" s="52">
        <f>IFERROR(_xll.qlIndexFixing(ONIndex3M,I790,TRUE,_xll.ohTrigger(RecalcTrigger,Trigger3M)),NA())</f>
        <v>1.7523451990504313E-2</v>
      </c>
      <c r="N790" s="52">
        <f>IFERROR(_xll.qlIndexFixing(Index6M,$H790,TRUE,_xll.ohTrigger(RecalcTrigger,Trigger6M)),NA())</f>
        <v>1.9381067186558944E-2</v>
      </c>
      <c r="O790" s="52">
        <f>IFERROR(_xll.qlIndexFixing(ONIndex6M,I790,TRUE,_xll.ohTrigger(RecalcTrigger,Trigger6M)),NA())</f>
        <v>1.9044164827493049E-2</v>
      </c>
      <c r="P790" s="52">
        <f>IFERROR(_xll.qlIndexFixing(Index1Y,$H790,TRUE,_xll.ohTrigger(RecalcTrigger,Trigger1Y)),NA())</f>
        <v>2.1752233148488297E-2</v>
      </c>
      <c r="Q790" s="52">
        <f>IFERROR(_xll.qlIndexFixing(ONIndex1Y,I790,TRUE,_xll.ohTrigger(RecalcTrigger,Trigger1Y)),NA())</f>
        <v>2.1244006296372575E-2</v>
      </c>
    </row>
    <row r="791" spans="2:17" x14ac:dyDescent="0.2">
      <c r="B791" s="46" t="s">
        <v>51</v>
      </c>
      <c r="D791" s="49">
        <f>_xll.qlCalendarAdvance(LocalCalendar,$D790,B791,"f",FALSE)</f>
        <v>45217</v>
      </c>
      <c r="E791" s="49">
        <f>_xll.qlInterestRateIndexValueDate(IndexON,D791)</f>
        <v>45217</v>
      </c>
      <c r="F791" s="52">
        <f>IFERROR(_xll.qlIndexFixing(IndexON,D791,TRUE,_xll.ohTrigger(RecalcTrigger,TriggerON)),NA())</f>
        <v>1.3258302874454841E-2</v>
      </c>
      <c r="H791" s="49">
        <f>_xll.qlCalendarAdvance(IborCalendar,$H790,B791,"f",FALSE)</f>
        <v>45217</v>
      </c>
      <c r="I791" s="49">
        <f>_xll.qlInterestRateIndexValueDate(Index1M,$H791)</f>
        <v>45219</v>
      </c>
      <c r="J791" s="52">
        <f>IFERROR(_xll.qlIndexFixing(Index1M,$H791,TRUE,_xll.ohTrigger(RecalcTrigger,Trigger1M)),NA())</f>
        <v>1.7056673875415065E-2</v>
      </c>
      <c r="K791" s="52">
        <f>IFERROR(_xll.qlIndexFixing(ONIndex1M,I791,TRUE,_xll.ohTrigger(RecalcTrigger,Trigger1M)),NA())</f>
        <v>1.7002593225159401E-2</v>
      </c>
      <c r="L791" s="52">
        <f>IFERROR(_xll.qlIndexFixing(Index3M,H791,TRUE,_xll.ohTrigger(RecalcTrigger,Trigger3M)),NA())</f>
        <v>1.7700928122392011E-2</v>
      </c>
      <c r="M791" s="52">
        <f>IFERROR(_xll.qlIndexFixing(ONIndex3M,I791,TRUE,_xll.ohTrigger(RecalcTrigger,Trigger3M)),NA())</f>
        <v>1.7542740261884404E-2</v>
      </c>
      <c r="N791" s="52">
        <f>IFERROR(_xll.qlIndexFixing(Index6M,$H791,TRUE,_xll.ohTrigger(RecalcTrigger,Trigger6M)),NA())</f>
        <v>1.9398699837380334E-2</v>
      </c>
      <c r="O791" s="52">
        <f>IFERROR(_xll.qlIndexFixing(ONIndex6M,I791,TRUE,_xll.ohTrigger(RecalcTrigger,Trigger6M)),NA())</f>
        <v>1.9064896834510847E-2</v>
      </c>
      <c r="P791" s="52">
        <f>IFERROR(_xll.qlIndexFixing(Index1Y,$H791,TRUE,_xll.ohTrigger(RecalcTrigger,Trigger1Y)),NA())</f>
        <v>2.1758690992143274E-2</v>
      </c>
      <c r="Q791" s="52">
        <f>IFERROR(_xll.qlIndexFixing(ONIndex1Y,I791,TRUE,_xll.ohTrigger(RecalcTrigger,Trigger1Y)),NA())</f>
        <v>2.1262848408989399E-2</v>
      </c>
    </row>
    <row r="792" spans="2:17" x14ac:dyDescent="0.2">
      <c r="B792" s="46" t="s">
        <v>51</v>
      </c>
      <c r="D792" s="49">
        <f>_xll.qlCalendarAdvance(LocalCalendar,$D791,B792,"f",FALSE)</f>
        <v>45224</v>
      </c>
      <c r="E792" s="49">
        <f>_xll.qlInterestRateIndexValueDate(IndexON,D792)</f>
        <v>45224</v>
      </c>
      <c r="F792" s="52">
        <f>IFERROR(_xll.qlIndexFixing(IndexON,D792,TRUE,_xll.ohTrigger(RecalcTrigger,TriggerON)),NA())</f>
        <v>1.3274637351665675E-2</v>
      </c>
      <c r="H792" s="49">
        <f>_xll.qlCalendarAdvance(IborCalendar,$H791,B792,"f",FALSE)</f>
        <v>45224</v>
      </c>
      <c r="I792" s="49">
        <f>_xll.qlInterestRateIndexValueDate(Index1M,$H792)</f>
        <v>45226</v>
      </c>
      <c r="J792" s="52">
        <f>IFERROR(_xll.qlIndexFixing(Index1M,$H792,TRUE,_xll.ohTrigger(RecalcTrigger,Trigger1M)),NA())</f>
        <v>1.7077790484439019E-2</v>
      </c>
      <c r="K792" s="52">
        <f>IFERROR(_xll.qlIndexFixing(ONIndex1M,I792,TRUE,_xll.ohTrigger(RecalcTrigger,Trigger1M)),NA())</f>
        <v>1.7024229669342361E-2</v>
      </c>
      <c r="L792" s="52">
        <f>IFERROR(_xll.qlIndexFixing(Index3M,H792,TRUE,_xll.ohTrigger(RecalcTrigger,Trigger3M)),NA())</f>
        <v>1.7718727359479637E-2</v>
      </c>
      <c r="M792" s="52">
        <f>IFERROR(_xll.qlIndexFixing(ONIndex3M,I792,TRUE,_xll.ohTrigger(RecalcTrigger,Trigger3M)),NA())</f>
        <v>1.756181941968471E-2</v>
      </c>
      <c r="N792" s="52">
        <f>IFERROR(_xll.qlIndexFixing(Index6M,$H792,TRUE,_xll.ohTrigger(RecalcTrigger,Trigger6M)),NA())</f>
        <v>1.9416078596018335E-2</v>
      </c>
      <c r="O792" s="52">
        <f>IFERROR(_xll.qlIndexFixing(ONIndex6M,I792,TRUE,_xll.ohTrigger(RecalcTrigger,Trigger6M)),NA())</f>
        <v>1.9085377264502768E-2</v>
      </c>
      <c r="P792" s="52">
        <f>IFERROR(_xll.qlIndexFixing(Index1Y,$H792,TRUE,_xll.ohTrigger(RecalcTrigger,Trigger1Y)),NA())</f>
        <v>2.1765879692730011E-2</v>
      </c>
      <c r="Q792" s="52">
        <f>IFERROR(_xll.qlIndexFixing(ONIndex1Y,I792,TRUE,_xll.ohTrigger(RecalcTrigger,Trigger1Y)),NA())</f>
        <v>2.1281179409733397E-2</v>
      </c>
    </row>
    <row r="793" spans="2:17" x14ac:dyDescent="0.2">
      <c r="B793" s="46" t="s">
        <v>51</v>
      </c>
      <c r="D793" s="49">
        <f>_xll.qlCalendarAdvance(LocalCalendar,$D792,B793,"f",FALSE)</f>
        <v>45231</v>
      </c>
      <c r="E793" s="49">
        <f>_xll.qlInterestRateIndexValueDate(IndexON,D793)</f>
        <v>45231</v>
      </c>
      <c r="F793" s="52">
        <f>IFERROR(_xll.qlIndexFixing(IndexON,D793,TRUE,_xll.ohTrigger(RecalcTrigger,TriggerON)),NA())</f>
        <v>1.329095795213675E-2</v>
      </c>
      <c r="H793" s="49">
        <f>_xll.qlCalendarAdvance(IborCalendar,$H792,B793,"f",FALSE)</f>
        <v>45231</v>
      </c>
      <c r="I793" s="49">
        <f>_xll.qlInterestRateIndexValueDate(Index1M,$H793)</f>
        <v>45233</v>
      </c>
      <c r="J793" s="52">
        <f>IFERROR(_xll.qlIndexFixing(Index1M,$H793,TRUE,_xll.ohTrigger(RecalcTrigger,Trigger1M)),NA())</f>
        <v>1.70986328500118E-2</v>
      </c>
      <c r="K793" s="52">
        <f>IFERROR(_xll.qlIndexFixing(ONIndex1M,I793,TRUE,_xll.ohTrigger(RecalcTrigger,Trigger1M)),NA())</f>
        <v>1.7045592199966819E-2</v>
      </c>
      <c r="L793" s="52">
        <f>IFERROR(_xll.qlIndexFixing(Index3M,H793,TRUE,_xll.ohTrigger(RecalcTrigger,Trigger3M)),NA())</f>
        <v>1.7736316624535165E-2</v>
      </c>
      <c r="M793" s="52">
        <f>IFERROR(_xll.qlIndexFixing(ONIndex3M,I793,TRUE,_xll.ohTrigger(RecalcTrigger,Trigger3M)),NA())</f>
        <v>1.7580689463825294E-2</v>
      </c>
      <c r="N793" s="52">
        <f>IFERROR(_xll.qlIndexFixing(Index6M,$H793,TRUE,_xll.ohTrigger(RecalcTrigger,Trigger6M)),NA())</f>
        <v>1.9428225373901584E-2</v>
      </c>
      <c r="O793" s="52">
        <f>IFERROR(_xll.qlIndexFixing(ONIndex6M,I793,TRUE,_xll.ohTrigger(RecalcTrigger,Trigger6M)),NA())</f>
        <v>1.9105606117388874E-2</v>
      </c>
      <c r="P793" s="52">
        <f>IFERROR(_xll.qlIndexFixing(Index1Y,$H793,TRUE,_xll.ohTrigger(RecalcTrigger,Trigger1Y)),NA())</f>
        <v>2.1772858698910387E-2</v>
      </c>
      <c r="Q793" s="52">
        <f>IFERROR(_xll.qlIndexFixing(ONIndex1Y,I793,TRUE,_xll.ohTrigger(RecalcTrigger,Trigger1Y)),NA())</f>
        <v>2.1298999298497989E-2</v>
      </c>
    </row>
    <row r="794" spans="2:17" x14ac:dyDescent="0.2">
      <c r="B794" s="46" t="s">
        <v>51</v>
      </c>
      <c r="D794" s="49">
        <f>_xll.qlCalendarAdvance(LocalCalendar,$D793,B794,"f",FALSE)</f>
        <v>45238</v>
      </c>
      <c r="E794" s="49">
        <f>_xll.qlInterestRateIndexValueDate(IndexON,D794)</f>
        <v>45238</v>
      </c>
      <c r="F794" s="52">
        <f>IFERROR(_xll.qlIndexFixing(IndexON,D794,TRUE,_xll.ohTrigger(RecalcTrigger,TriggerON)),NA())</f>
        <v>1.3307264675628261E-2</v>
      </c>
      <c r="H794" s="49">
        <f>_xll.qlCalendarAdvance(IborCalendar,$H793,B794,"f",FALSE)</f>
        <v>45238</v>
      </c>
      <c r="I794" s="49">
        <f>_xll.qlInterestRateIndexValueDate(Index1M,$H794)</f>
        <v>45243</v>
      </c>
      <c r="J794" s="52">
        <f>IFERROR(_xll.qlIndexFixing(Index1M,$H794,TRUE,_xll.ohTrigger(RecalcTrigger,Trigger1M)),NA())</f>
        <v>1.7126087314684568E-2</v>
      </c>
      <c r="K794" s="52">
        <f>IFERROR(_xll.qlIndexFixing(ONIndex1M,I794,TRUE,_xll.ohTrigger(RecalcTrigger,Trigger1M)),NA())</f>
        <v>1.7071848098142439E-2</v>
      </c>
      <c r="L794" s="52">
        <f>IFERROR(_xll.qlIndexFixing(Index3M,H794,TRUE,_xll.ohTrigger(RecalcTrigger,Trigger3M)),NA())</f>
        <v>1.7757814654027218E-2</v>
      </c>
      <c r="M794" s="52">
        <f>IFERROR(_xll.qlIndexFixing(ONIndex3M,I794,TRUE,_xll.ohTrigger(RecalcTrigger,Trigger3M)),NA())</f>
        <v>1.760378427396958E-2</v>
      </c>
      <c r="N794" s="52">
        <f>IFERROR(_xll.qlIndexFixing(Index6M,$H794,TRUE,_xll.ohTrigger(RecalcTrigger,Trigger6M)),NA())</f>
        <v>1.945232285439262E-2</v>
      </c>
      <c r="O794" s="52">
        <f>IFERROR(_xll.qlIndexFixing(ONIndex6M,I794,TRUE,_xll.ohTrigger(RecalcTrigger,Trigger6M)),NA())</f>
        <v>1.9130230100028456E-2</v>
      </c>
      <c r="P794" s="52">
        <f>IFERROR(_xll.qlIndexFixing(Index1Y,$H794,TRUE,_xll.ohTrigger(RecalcTrigger,Trigger1Y)),NA())</f>
        <v>2.1781537691941889E-2</v>
      </c>
      <c r="Q794" s="52">
        <f>IFERROR(_xll.qlIndexFixing(ONIndex1Y,I794,TRUE,_xll.ohTrigger(RecalcTrigger,Trigger1Y)),NA())</f>
        <v>2.1319900407901216E-2</v>
      </c>
    </row>
    <row r="795" spans="2:17" x14ac:dyDescent="0.2">
      <c r="B795" s="46" t="s">
        <v>51</v>
      </c>
      <c r="D795" s="49">
        <f>_xll.qlCalendarAdvance(LocalCalendar,$D794,B795,"f",FALSE)</f>
        <v>45245</v>
      </c>
      <c r="E795" s="49">
        <f>_xll.qlInterestRateIndexValueDate(IndexON,D795)</f>
        <v>45245</v>
      </c>
      <c r="F795" s="52">
        <f>IFERROR(_xll.qlIndexFixing(IndexON,D795,TRUE,_xll.ohTrigger(RecalcTrigger,TriggerON)),NA())</f>
        <v>1.3323557522220142E-2</v>
      </c>
      <c r="H795" s="49">
        <f>_xll.qlCalendarAdvance(IborCalendar,$H794,B795,"f",FALSE)</f>
        <v>45245</v>
      </c>
      <c r="I795" s="49">
        <f>_xll.qlInterestRateIndexValueDate(Index1M,$H795)</f>
        <v>45247</v>
      </c>
      <c r="J795" s="52">
        <f>IFERROR(_xll.qlIndexFixing(Index1M,$H795,TRUE,_xll.ohTrigger(RecalcTrigger,Trigger1M)),NA())</f>
        <v>1.7139494844924674E-2</v>
      </c>
      <c r="K795" s="52">
        <f>IFERROR(_xll.qlIndexFixing(ONIndex1M,I795,TRUE,_xll.ohTrigger(RecalcTrigger,Trigger1M)),NA())</f>
        <v>1.7087495520007323E-2</v>
      </c>
      <c r="L795" s="52">
        <f>IFERROR(_xll.qlIndexFixing(Index3M,H795,TRUE,_xll.ohTrigger(RecalcTrigger,Trigger3M)),NA())</f>
        <v>1.777248781739765E-2</v>
      </c>
      <c r="M795" s="52">
        <f>IFERROR(_xll.qlIndexFixing(ONIndex3M,I795,TRUE,_xll.ohTrigger(RecalcTrigger,Trigger3M)),NA())</f>
        <v>1.7617802210727618E-2</v>
      </c>
      <c r="N795" s="52">
        <f>IFERROR(_xll.qlIndexFixing(Index6M,$H795,TRUE,_xll.ohTrigger(RecalcTrigger,Trigger6M)),NA())</f>
        <v>1.9461816776279513E-2</v>
      </c>
      <c r="O795" s="52">
        <f>IFERROR(_xll.qlIndexFixing(ONIndex6M,I795,TRUE,_xll.ohTrigger(RecalcTrigger,Trigger6M)),NA())</f>
        <v>1.9145309091284091E-2</v>
      </c>
      <c r="P795" s="52">
        <f>IFERROR(_xll.qlIndexFixing(Index1Y,$H795,TRUE,_xll.ohTrigger(RecalcTrigger,Trigger1Y)),NA())</f>
        <v>2.1786276932151422E-2</v>
      </c>
      <c r="Q795" s="52">
        <f>IFERROR(_xll.qlIndexFixing(ONIndex1Y,I795,TRUE,_xll.ohTrigger(RecalcTrigger,Trigger1Y)),NA())</f>
        <v>2.1333105738916558E-2</v>
      </c>
    </row>
    <row r="796" spans="2:17" x14ac:dyDescent="0.2">
      <c r="B796" s="46" t="s">
        <v>51</v>
      </c>
      <c r="D796" s="49">
        <f>_xll.qlCalendarAdvance(LocalCalendar,$D795,B796,"f",FALSE)</f>
        <v>45252</v>
      </c>
      <c r="E796" s="49">
        <f>_xll.qlInterestRateIndexValueDate(IndexON,D796)</f>
        <v>45252</v>
      </c>
      <c r="F796" s="52">
        <f>IFERROR(_xll.qlIndexFixing(IndexON,D796,TRUE,_xll.ohTrigger(RecalcTrigger,TriggerON)),NA())</f>
        <v>1.3341245906697274E-2</v>
      </c>
      <c r="H796" s="49">
        <f>_xll.qlCalendarAdvance(IborCalendar,$H795,B796,"f",FALSE)</f>
        <v>45252</v>
      </c>
      <c r="I796" s="49">
        <f>_xll.qlInterestRateIndexValueDate(Index1M,$H796)</f>
        <v>45254</v>
      </c>
      <c r="J796" s="52">
        <f>IFERROR(_xll.qlIndexFixing(Index1M,$H796,TRUE,_xll.ohTrigger(RecalcTrigger,Trigger1M)),NA())</f>
        <v>1.7163139981002992E-2</v>
      </c>
      <c r="K796" s="52">
        <f>IFERROR(_xll.qlIndexFixing(ONIndex1M,I796,TRUE,_xll.ohTrigger(RecalcTrigger,Trigger1M)),NA())</f>
        <v>1.7108036309156915E-2</v>
      </c>
      <c r="L796" s="52">
        <f>IFERROR(_xll.qlIndexFixing(Index3M,H796,TRUE,_xll.ohTrigger(RecalcTrigger,Trigger3M)),NA())</f>
        <v>1.7787824558874163E-2</v>
      </c>
      <c r="M796" s="52">
        <f>IFERROR(_xll.qlIndexFixing(ONIndex3M,I796,TRUE,_xll.ohTrigger(RecalcTrigger,Trigger3M)),NA())</f>
        <v>1.7636044913329485E-2</v>
      </c>
      <c r="N796" s="52">
        <f>IFERROR(_xll.qlIndexFixing(Index6M,$H796,TRUE,_xll.ohTrigger(RecalcTrigger,Trigger6M)),NA())</f>
        <v>1.9478231662918913E-2</v>
      </c>
      <c r="O796" s="52">
        <f>IFERROR(_xll.qlIndexFixing(ONIndex6M,I796,TRUE,_xll.ohTrigger(RecalcTrigger,Trigger6M)),NA())</f>
        <v>1.9164783212026748E-2</v>
      </c>
      <c r="P796" s="52">
        <f>IFERROR(_xll.qlIndexFixing(Index1Y,$H796,TRUE,_xll.ohTrigger(RecalcTrigger,Trigger1Y)),NA())</f>
        <v>2.1792760813018841E-2</v>
      </c>
      <c r="Q796" s="52">
        <f>IFERROR(_xll.qlIndexFixing(ONIndex1Y,I796,TRUE,_xll.ohTrigger(RecalcTrigger,Trigger1Y)),NA())</f>
        <v>2.1349392290170854E-2</v>
      </c>
    </row>
    <row r="797" spans="2:17" x14ac:dyDescent="0.2">
      <c r="B797" s="46" t="s">
        <v>51</v>
      </c>
      <c r="D797" s="49">
        <f>_xll.qlCalendarAdvance(LocalCalendar,$D796,B797,"f",FALSE)</f>
        <v>45259</v>
      </c>
      <c r="E797" s="49">
        <f>_xll.qlInterestRateIndexValueDate(IndexON,D797)</f>
        <v>45259</v>
      </c>
      <c r="F797" s="52">
        <f>IFERROR(_xll.qlIndexFixing(IndexON,D797,TRUE,_xll.ohTrigger(RecalcTrigger,TriggerON)),NA())</f>
        <v>1.3356101584864888E-2</v>
      </c>
      <c r="H797" s="49">
        <f>_xll.qlCalendarAdvance(IborCalendar,$H796,B797,"f",FALSE)</f>
        <v>45259</v>
      </c>
      <c r="I797" s="49">
        <f>_xll.qlInterestRateIndexValueDate(Index1M,$H797)</f>
        <v>45261</v>
      </c>
      <c r="J797" s="52">
        <f>IFERROR(_xll.qlIndexFixing(Index1M,$H797,TRUE,_xll.ohTrigger(RecalcTrigger,Trigger1M)),NA())</f>
        <v>1.7181054813802943E-2</v>
      </c>
      <c r="K797" s="52">
        <f>IFERROR(_xll.qlIndexFixing(ONIndex1M,I797,TRUE,_xll.ohTrigger(RecalcTrigger,Trigger1M)),NA())</f>
        <v>1.7128303184161808E-2</v>
      </c>
      <c r="L797" s="52">
        <f>IFERROR(_xll.qlIndexFixing(Index3M,H797,TRUE,_xll.ohTrigger(RecalcTrigger,Trigger3M)),NA())</f>
        <v>1.7799783348922044E-2</v>
      </c>
      <c r="M797" s="52">
        <f>IFERROR(_xll.qlIndexFixing(ONIndex3M,I797,TRUE,_xll.ohTrigger(RecalcTrigger,Trigger3M)),NA())</f>
        <v>1.7654078501845305E-2</v>
      </c>
      <c r="N797" s="52">
        <f>IFERROR(_xll.qlIndexFixing(Index6M,$H797,TRUE,_xll.ohTrigger(RecalcTrigger,Trigger6M)),NA())</f>
        <v>1.9499163774074808E-2</v>
      </c>
      <c r="O797" s="52">
        <f>IFERROR(_xll.qlIndexFixing(ONIndex6M,I797,TRUE,_xll.ohTrigger(RecalcTrigger,Trigger6M)),NA())</f>
        <v>1.9184005755183975E-2</v>
      </c>
      <c r="P797" s="52">
        <f>IFERROR(_xll.qlIndexFixing(Index1Y,$H797,TRUE,_xll.ohTrigger(RecalcTrigger,Trigger1Y)),NA())</f>
        <v>2.1799124307021096E-2</v>
      </c>
      <c r="Q797" s="52">
        <f>IFERROR(_xll.qlIndexFixing(ONIndex1Y,I797,TRUE,_xll.ohTrigger(RecalcTrigger,Trigger1Y)),NA())</f>
        <v>2.1365167728513157E-2</v>
      </c>
    </row>
    <row r="798" spans="2:17" x14ac:dyDescent="0.2">
      <c r="B798" s="46" t="s">
        <v>51</v>
      </c>
      <c r="D798" s="49">
        <f>_xll.qlCalendarAdvance(LocalCalendar,$D797,B798,"f",FALSE)</f>
        <v>45266</v>
      </c>
      <c r="E798" s="49">
        <f>_xll.qlInterestRateIndexValueDate(IndexON,D798)</f>
        <v>45266</v>
      </c>
      <c r="F798" s="52">
        <f>IFERROR(_xll.qlIndexFixing(IndexON,D798,TRUE,_xll.ohTrigger(RecalcTrigger,TriggerON)),NA())</f>
        <v>1.3372352800837817E-2</v>
      </c>
      <c r="H798" s="49">
        <f>_xll.qlCalendarAdvance(IborCalendar,$H797,B798,"f",FALSE)</f>
        <v>45266</v>
      </c>
      <c r="I798" s="49">
        <f>_xll.qlInterestRateIndexValueDate(Index1M,$H798)</f>
        <v>45268</v>
      </c>
      <c r="J798" s="52">
        <f>IFERROR(_xll.qlIndexFixing(Index1M,$H798,TRUE,_xll.ohTrigger(RecalcTrigger,Trigger1M)),NA())</f>
        <v>1.7198730975178513E-2</v>
      </c>
      <c r="K798" s="52">
        <f>IFERROR(_xll.qlIndexFixing(ONIndex1M,I798,TRUE,_xll.ohTrigger(RecalcTrigger,Trigger1M)),NA())</f>
        <v>1.7148296144942066E-2</v>
      </c>
      <c r="L798" s="52">
        <f>IFERROR(_xll.qlIndexFixing(Index3M,H798,TRUE,_xll.ohTrigger(RecalcTrigger,Trigger3M)),NA())</f>
        <v>1.7816365253547697E-2</v>
      </c>
      <c r="M798" s="52">
        <f>IFERROR(_xll.qlIndexFixing(ONIndex3M,I798,TRUE,_xll.ohTrigger(RecalcTrigger,Trigger3M)),NA())</f>
        <v>1.7671902976248433E-2</v>
      </c>
      <c r="N798" s="52">
        <f>IFERROR(_xll.qlIndexFixing(Index6M,$H798,TRUE,_xll.ohTrigger(RecalcTrigger,Trigger6M)),NA())</f>
        <v>1.9515019041559469E-2</v>
      </c>
      <c r="O798" s="52">
        <f>IFERROR(_xll.qlIndexFixing(ONIndex6M,I798,TRUE,_xll.ohTrigger(RecalcTrigger,Trigger6M)),NA())</f>
        <v>1.9202976720595899E-2</v>
      </c>
      <c r="P798" s="52">
        <f>IFERROR(_xll.qlIndexFixing(Index1Y,$H798,TRUE,_xll.ohTrigger(RecalcTrigger,Trigger1Y)),NA())</f>
        <v>2.180538974266279E-2</v>
      </c>
      <c r="Q798" s="52">
        <f>IFERROR(_xll.qlIndexFixing(ONIndex1Y,I798,TRUE,_xll.ohTrigger(RecalcTrigger,Trigger1Y)),NA())</f>
        <v>2.1380432053730303E-2</v>
      </c>
    </row>
    <row r="799" spans="2:17" x14ac:dyDescent="0.2">
      <c r="B799" s="46" t="s">
        <v>51</v>
      </c>
      <c r="D799" s="49">
        <f>_xll.qlCalendarAdvance(LocalCalendar,$D798,B799,"f",FALSE)</f>
        <v>45273</v>
      </c>
      <c r="E799" s="49">
        <f>_xll.qlInterestRateIndexValueDate(IndexON,D799)</f>
        <v>45273</v>
      </c>
      <c r="F799" s="52">
        <f>IFERROR(_xll.qlIndexFixing(IndexON,D799,TRUE,_xll.ohTrigger(RecalcTrigger,TriggerON)),NA())</f>
        <v>1.3388590139911116E-2</v>
      </c>
      <c r="H799" s="49">
        <f>_xll.qlCalendarAdvance(IborCalendar,$H798,B799,"f",FALSE)</f>
        <v>45273</v>
      </c>
      <c r="I799" s="49">
        <f>_xll.qlInterestRateIndexValueDate(Index1M,$H799)</f>
        <v>45275</v>
      </c>
      <c r="J799" s="52">
        <f>IFERROR(_xll.qlIndexFixing(Index1M,$H799,TRUE,_xll.ohTrigger(RecalcTrigger,Trigger1M)),NA())</f>
        <v>1.7219685480328595E-2</v>
      </c>
      <c r="K799" s="52">
        <f>IFERROR(_xll.qlIndexFixing(ONIndex1M,I799,TRUE,_xll.ohTrigger(RecalcTrigger,Trigger1M)),NA())</f>
        <v>1.7168015191337815E-2</v>
      </c>
      <c r="L799" s="52">
        <f>IFERROR(_xll.qlIndexFixing(Index3M,H799,TRUE,_xll.ohTrigger(RecalcTrigger,Trigger3M)),NA())</f>
        <v>1.7832737198797754E-2</v>
      </c>
      <c r="M799" s="52">
        <f>IFERROR(_xll.qlIndexFixing(ONIndex3M,I799,TRUE,_xll.ohTrigger(RecalcTrigger,Trigger3M)),NA())</f>
        <v>1.7689518336405641E-2</v>
      </c>
      <c r="N799" s="52">
        <f>IFERROR(_xll.qlIndexFixing(Index6M,$H799,TRUE,_xll.ohTrigger(RecalcTrigger,Trigger6M)),NA())</f>
        <v>1.953062037176212E-2</v>
      </c>
      <c r="O799" s="52">
        <f>IFERROR(_xll.qlIndexFixing(ONIndex6M,I799,TRUE,_xll.ohTrigger(RecalcTrigger,Trigger6M)),NA())</f>
        <v>1.9221696108129294E-2</v>
      </c>
      <c r="P799" s="52">
        <f>IFERROR(_xll.qlIndexFixing(Index1Y,$H799,TRUE,_xll.ohTrigger(RecalcTrigger,Trigger1Y)),NA())</f>
        <v>2.181157944904032E-2</v>
      </c>
      <c r="Q799" s="52">
        <f>IFERROR(_xll.qlIndexFixing(ONIndex1Y,I799,TRUE,_xll.ohTrigger(RecalcTrigger,Trigger1Y)),NA())</f>
        <v>2.1395185265609129E-2</v>
      </c>
    </row>
    <row r="800" spans="2:17" x14ac:dyDescent="0.2">
      <c r="B800" s="46" t="s">
        <v>51</v>
      </c>
      <c r="D800" s="49">
        <f>_xll.qlCalendarAdvance(LocalCalendar,$D799,B800,"f",FALSE)</f>
        <v>45280</v>
      </c>
      <c r="E800" s="49">
        <f>_xll.qlInterestRateIndexValueDate(IndexON,D800)</f>
        <v>45280</v>
      </c>
      <c r="F800" s="52">
        <f>IFERROR(_xll.qlIndexFixing(IndexON,D800,TRUE,_xll.ohTrigger(RecalcTrigger,TriggerON)),NA())</f>
        <v>1.3404813602084786E-2</v>
      </c>
      <c r="H800" s="49">
        <f>_xll.qlCalendarAdvance(IborCalendar,$H799,B800,"f",FALSE)</f>
        <v>45280</v>
      </c>
      <c r="I800" s="49">
        <f>_xll.qlInterestRateIndexValueDate(Index1M,$H800)</f>
        <v>45282</v>
      </c>
      <c r="J800" s="52">
        <f>IFERROR(_xll.qlIndexFixing(Index1M,$H800,TRUE,_xll.ohTrigger(RecalcTrigger,Trigger1M)),NA())</f>
        <v>1.7236850470973258E-2</v>
      </c>
      <c r="K800" s="52">
        <f>IFERROR(_xll.qlIndexFixing(ONIndex1M,I800,TRUE,_xll.ohTrigger(RecalcTrigger,Trigger1M)),NA())</f>
        <v>1.7191032941720863E-2</v>
      </c>
      <c r="L800" s="52">
        <f>IFERROR(_xll.qlIndexFixing(Index3M,H800,TRUE,_xll.ohTrigger(RecalcTrigger,Trigger3M)),NA())</f>
        <v>1.784889918207648E-2</v>
      </c>
      <c r="M800" s="52">
        <f>IFERROR(_xll.qlIndexFixing(ONIndex3M,I800,TRUE,_xll.ohTrigger(RecalcTrigger,Trigger3M)),NA())</f>
        <v>1.7710262432499846E-2</v>
      </c>
      <c r="N800" s="52">
        <f>IFERROR(_xll.qlIndexFixing(Index6M,$H800,TRUE,_xll.ohTrigger(RecalcTrigger,Trigger6M)),NA())</f>
        <v>1.9545967758632675E-2</v>
      </c>
      <c r="O800" s="52">
        <f>IFERROR(_xll.qlIndexFixing(ONIndex6M,I800,TRUE,_xll.ohTrigger(RecalcTrigger,Trigger6M)),NA())</f>
        <v>1.9243806766116478E-2</v>
      </c>
      <c r="P800" s="52">
        <f>IFERROR(_xll.qlIndexFixing(Index1Y,$H800,TRUE,_xll.ohTrigger(RecalcTrigger,Trigger1Y)),NA())</f>
        <v>2.1817715755823128E-2</v>
      </c>
      <c r="Q800" s="52">
        <f>IFERROR(_xll.qlIndexFixing(ONIndex1Y,I800,TRUE,_xll.ohTrigger(RecalcTrigger,Trigger1Y)),NA())</f>
        <v>2.1412686715130747E-2</v>
      </c>
    </row>
    <row r="801" spans="2:17" x14ac:dyDescent="0.2">
      <c r="B801" s="46" t="s">
        <v>51</v>
      </c>
      <c r="D801" s="49">
        <f>_xll.qlCalendarAdvance(LocalCalendar,$D800,B801,"f",FALSE)</f>
        <v>45287</v>
      </c>
      <c r="E801" s="49">
        <f>_xll.qlInterestRateIndexValueDate(IndexON,D801)</f>
        <v>45287</v>
      </c>
      <c r="F801" s="52">
        <f>IFERROR(_xll.qlIndexFixing(IndexON,D801,TRUE,_xll.ohTrigger(RecalcTrigger,TriggerON)),NA())</f>
        <v>1.3421023187438763E-2</v>
      </c>
      <c r="H801" s="49">
        <f>_xll.qlCalendarAdvance(IborCalendar,$H800,B801,"f",FALSE)</f>
        <v>45287</v>
      </c>
      <c r="I801" s="49">
        <f>_xll.qlInterestRateIndexValueDate(Index1M,$H801)</f>
        <v>45289</v>
      </c>
      <c r="J801" s="52">
        <f>IFERROR(_xll.qlIndexFixing(Index1M,$H801,TRUE,_xll.ohTrigger(RecalcTrigger,Trigger1M)),NA())</f>
        <v>1.7258937604245555E-2</v>
      </c>
      <c r="K801" s="52">
        <f>IFERROR(_xll.qlIndexFixing(ONIndex1M,I801,TRUE,_xll.ohTrigger(RecalcTrigger,Trigger1M)),NA())</f>
        <v>1.7208400058721374E-2</v>
      </c>
      <c r="L801" s="52">
        <f>IFERROR(_xll.qlIndexFixing(Index3M,H801,TRUE,_xll.ohTrigger(RecalcTrigger,Trigger3M)),NA())</f>
        <v>1.7863308519739718E-2</v>
      </c>
      <c r="M801" s="52">
        <f>IFERROR(_xll.qlIndexFixing(ONIndex3M,I801,TRUE,_xll.ohTrigger(RecalcTrigger,Trigger3M)),NA())</f>
        <v>1.7725777191077707E-2</v>
      </c>
      <c r="N801" s="52">
        <f>IFERROR(_xll.qlIndexFixing(Index6M,$H801,TRUE,_xll.ohTrigger(RecalcTrigger,Trigger6M)),NA())</f>
        <v>1.9556497703086401E-2</v>
      </c>
      <c r="O801" s="52">
        <f>IFERROR(_xll.qlIndexFixing(ONIndex6M,I801,TRUE,_xll.ohTrigger(RecalcTrigger,Trigger6M)),NA())</f>
        <v>1.9260185353326964E-2</v>
      </c>
      <c r="P801" s="52">
        <f>IFERROR(_xll.qlIndexFixing(Index1Y,$H801,TRUE,_xll.ohTrigger(RecalcTrigger,Trigger1Y)),NA())</f>
        <v>2.1824887150578724E-2</v>
      </c>
      <c r="Q801" s="52">
        <f>IFERROR(_xll.qlIndexFixing(ONIndex1Y,I801,TRUE,_xll.ohTrigger(RecalcTrigger,Trigger1Y)),NA())</f>
        <v>2.1424753997731916E-2</v>
      </c>
    </row>
    <row r="802" spans="2:17" x14ac:dyDescent="0.2">
      <c r="B802" s="46" t="s">
        <v>51</v>
      </c>
      <c r="D802" s="49">
        <f>_xll.qlCalendarAdvance(LocalCalendar,$D801,B802,"f",FALSE)</f>
        <v>45294</v>
      </c>
      <c r="E802" s="49">
        <f>_xll.qlInterestRateIndexValueDate(IndexON,D802)</f>
        <v>45294</v>
      </c>
      <c r="F802" s="52">
        <f>IFERROR(_xll.qlIndexFixing(IndexON,D802,TRUE,_xll.ohTrigger(RecalcTrigger,TriggerON)),NA())</f>
        <v>1.3437218895813174E-2</v>
      </c>
      <c r="H802" s="49">
        <f>_xll.qlCalendarAdvance(IborCalendar,$H801,B802,"f",FALSE)</f>
        <v>45294</v>
      </c>
      <c r="I802" s="49">
        <f>_xll.qlInterestRateIndexValueDate(Index1M,$H802)</f>
        <v>45296</v>
      </c>
      <c r="J802" s="52">
        <f>IFERROR(_xll.qlIndexFixing(Index1M,$H802,TRUE,_xll.ohTrigger(RecalcTrigger,Trigger1M)),NA())</f>
        <v>1.7273872947969626E-2</v>
      </c>
      <c r="K802" s="52">
        <f>IFERROR(_xll.qlIndexFixing(ONIndex1M,I802,TRUE,_xll.ohTrigger(RecalcTrigger,Trigger1M)),NA())</f>
        <v>1.722552884283246E-2</v>
      </c>
      <c r="L802" s="52">
        <f>IFERROR(_xll.qlIndexFixing(Index3M,H802,TRUE,_xll.ohTrigger(RecalcTrigger,Trigger3M)),NA())</f>
        <v>1.788059325250747E-2</v>
      </c>
      <c r="M802" s="52">
        <f>IFERROR(_xll.qlIndexFixing(ONIndex3M,I802,TRUE,_xll.ohTrigger(RecalcTrigger,Trigger3M)),NA())</f>
        <v>1.7741109730522453E-2</v>
      </c>
      <c r="N802" s="52">
        <f>IFERROR(_xll.qlIndexFixing(Index6M,$H802,TRUE,_xll.ohTrigger(RecalcTrigger,Trigger6M)),NA())</f>
        <v>1.9571389190717541E-2</v>
      </c>
      <c r="O802" s="52">
        <f>IFERROR(_xll.qlIndexFixing(ONIndex6M,I802,TRUE,_xll.ohTrigger(RecalcTrigger,Trigger6M)),NA())</f>
        <v>1.9276344802419132E-2</v>
      </c>
      <c r="P802" s="52">
        <f>IFERROR(_xll.qlIndexFixing(Index1Y,$H802,TRUE,_xll.ohTrigger(RecalcTrigger,Trigger1Y)),NA())</f>
        <v>2.1829917492060327E-2</v>
      </c>
      <c r="Q802" s="52">
        <f>IFERROR(_xll.qlIndexFixing(ONIndex1Y,I802,TRUE,_xll.ohTrigger(RecalcTrigger,Trigger1Y)),NA())</f>
        <v>2.1436378219563679E-2</v>
      </c>
    </row>
    <row r="803" spans="2:17" x14ac:dyDescent="0.2">
      <c r="B803" s="46" t="s">
        <v>51</v>
      </c>
      <c r="D803" s="49">
        <f>_xll.qlCalendarAdvance(LocalCalendar,$D802,B803,"f",FALSE)</f>
        <v>45301</v>
      </c>
      <c r="E803" s="49">
        <f>_xll.qlInterestRateIndexValueDate(IndexON,D803)</f>
        <v>45301</v>
      </c>
      <c r="F803" s="52">
        <f>IFERROR(_xll.qlIndexFixing(IndexON,D803,TRUE,_xll.ohTrigger(RecalcTrigger,TriggerON)),NA())</f>
        <v>1.3453400727287956E-2</v>
      </c>
      <c r="H803" s="49">
        <f>_xll.qlCalendarAdvance(IborCalendar,$H802,B803,"f",FALSE)</f>
        <v>45301</v>
      </c>
      <c r="I803" s="49">
        <f>_xll.qlInterestRateIndexValueDate(Index1M,$H803)</f>
        <v>45303</v>
      </c>
      <c r="J803" s="52">
        <f>IFERROR(_xll.qlIndexFixing(Index1M,$H803,TRUE,_xll.ohTrigger(RecalcTrigger,Trigger1M)),NA())</f>
        <v>1.729197280112911E-2</v>
      </c>
      <c r="K803" s="52">
        <f>IFERROR(_xll.qlIndexFixing(ONIndex1M,I803,TRUE,_xll.ohTrigger(RecalcTrigger,Trigger1M)),NA())</f>
        <v>1.724588341142308E-2</v>
      </c>
      <c r="L803" s="52">
        <f>IFERROR(_xll.qlIndexFixing(Index3M,H803,TRUE,_xll.ohTrigger(RecalcTrigger,Trigger3M)),NA())</f>
        <v>1.7896125334634302E-2</v>
      </c>
      <c r="M803" s="52">
        <f>IFERROR(_xll.qlIndexFixing(ONIndex3M,I803,TRUE,_xll.ohTrigger(RecalcTrigger,Trigger3M)),NA())</f>
        <v>1.7759515899364864E-2</v>
      </c>
      <c r="N803" s="52">
        <f>IFERROR(_xll.qlIndexFixing(Index6M,$H803,TRUE,_xll.ohTrigger(RecalcTrigger,Trigger6M)),NA())</f>
        <v>1.9586026758068274E-2</v>
      </c>
      <c r="O803" s="52">
        <f>IFERROR(_xll.qlIndexFixing(ONIndex6M,I803,TRUE,_xll.ohTrigger(RecalcTrigger,Trigger6M)),NA())</f>
        <v>1.9295829050240965E-2</v>
      </c>
      <c r="P803" s="52">
        <f>IFERROR(_xll.qlIndexFixing(Index1Y,$H803,TRUE,_xll.ohTrigger(RecalcTrigger,Trigger1Y)),NA())</f>
        <v>2.1836027583610425E-2</v>
      </c>
      <c r="Q803" s="52">
        <f>IFERROR(_xll.qlIndexFixing(ONIndex1Y,I803,TRUE,_xll.ohTrigger(RecalcTrigger,Trigger1Y)),NA())</f>
        <v>2.1450611148672305E-2</v>
      </c>
    </row>
    <row r="804" spans="2:17" x14ac:dyDescent="0.2">
      <c r="B804" s="46" t="s">
        <v>51</v>
      </c>
      <c r="D804" s="49">
        <f>_xll.qlCalendarAdvance(LocalCalendar,$D803,B804,"f",FALSE)</f>
        <v>45308</v>
      </c>
      <c r="E804" s="49">
        <f>_xll.qlInterestRateIndexValueDate(IndexON,D804)</f>
        <v>45308</v>
      </c>
      <c r="F804" s="52">
        <f>IFERROR(_xll.qlIndexFixing(IndexON,D804,TRUE,_xll.ohTrigger(RecalcTrigger,TriggerON)),NA())</f>
        <v>1.3469568681863109E-2</v>
      </c>
      <c r="H804" s="49">
        <f>_xll.qlCalendarAdvance(IborCalendar,$H803,B804,"f",FALSE)</f>
        <v>45308</v>
      </c>
      <c r="I804" s="49">
        <f>_xll.qlInterestRateIndexValueDate(Index1M,$H804)</f>
        <v>45310</v>
      </c>
      <c r="J804" s="52">
        <f>IFERROR(_xll.qlIndexFixing(Index1M,$H804,TRUE,_xll.ohTrigger(RecalcTrigger,Trigger1M)),NA())</f>
        <v>1.7311462475457229E-2</v>
      </c>
      <c r="K804" s="52">
        <f>IFERROR(_xll.qlIndexFixing(ONIndex1M,I804,TRUE,_xll.ohTrigger(RecalcTrigger,Trigger1M)),NA())</f>
        <v>1.7262501702752786E-2</v>
      </c>
      <c r="L804" s="52">
        <f>IFERROR(_xll.qlIndexFixing(Index3M,H804,TRUE,_xll.ohTrigger(RecalcTrigger,Trigger3M)),NA())</f>
        <v>1.7911447444738944E-2</v>
      </c>
      <c r="M804" s="52">
        <f>IFERROR(_xll.qlIndexFixing(ONIndex3M,I804,TRUE,_xll.ohTrigger(RecalcTrigger,Trigger3M)),NA())</f>
        <v>1.7774458420438677E-2</v>
      </c>
      <c r="N804" s="52">
        <f>IFERROR(_xll.qlIndexFixing(Index6M,$H804,TRUE,_xll.ohTrigger(RecalcTrigger,Trigger6M)),NA())</f>
        <v>1.9600410399554496E-2</v>
      </c>
      <c r="O804" s="52">
        <f>IFERROR(_xll.qlIndexFixing(ONIndex6M,I804,TRUE,_xll.ohTrigger(RecalcTrigger,Trigger6M)),NA())</f>
        <v>1.9311519373887975E-2</v>
      </c>
      <c r="P804" s="52">
        <f>IFERROR(_xll.qlIndexFixing(Index1Y,$H804,TRUE,_xll.ohTrigger(RecalcTrigger,Trigger1Y)),NA())</f>
        <v>2.1843308746228501E-2</v>
      </c>
      <c r="Q804" s="52">
        <f>IFERROR(_xll.qlIndexFixing(ONIndex1Y,I804,TRUE,_xll.ohTrigger(RecalcTrigger,Trigger1Y)),NA())</f>
        <v>2.1461284619039844E-2</v>
      </c>
    </row>
    <row r="805" spans="2:17" x14ac:dyDescent="0.2">
      <c r="B805" s="46" t="s">
        <v>51</v>
      </c>
      <c r="D805" s="49">
        <f>_xll.qlCalendarAdvance(LocalCalendar,$D804,B805,"f",FALSE)</f>
        <v>45315</v>
      </c>
      <c r="E805" s="49">
        <f>_xll.qlInterestRateIndexValueDate(IndexON,D805)</f>
        <v>45315</v>
      </c>
      <c r="F805" s="52">
        <f>IFERROR(_xll.qlIndexFixing(IndexON,D805,TRUE,_xll.ohTrigger(RecalcTrigger,TriggerON)),NA())</f>
        <v>1.3485722759618568E-2</v>
      </c>
      <c r="H805" s="49">
        <f>_xll.qlCalendarAdvance(IborCalendar,$H804,B805,"f",FALSE)</f>
        <v>45315</v>
      </c>
      <c r="I805" s="49">
        <f>_xll.qlInterestRateIndexValueDate(Index1M,$H805)</f>
        <v>45317</v>
      </c>
      <c r="J805" s="52">
        <f>IFERROR(_xll.qlIndexFixing(Index1M,$H805,TRUE,_xll.ohTrigger(RecalcTrigger,Trigger1M)),NA())</f>
        <v>1.7327349730378378E-2</v>
      </c>
      <c r="K805" s="52">
        <f>IFERROR(_xll.qlIndexFixing(ONIndex1M,I805,TRUE,_xll.ohTrigger(RecalcTrigger,Trigger1M)),NA())</f>
        <v>1.7280577260043728E-2</v>
      </c>
      <c r="L805" s="52">
        <f>IFERROR(_xll.qlIndexFixing(Index3M,H805,TRUE,_xll.ohTrigger(RecalcTrigger,Trigger3M)),NA())</f>
        <v>1.7926559580396087E-2</v>
      </c>
      <c r="M805" s="52">
        <f>IFERROR(_xll.qlIndexFixing(ONIndex3M,I805,TRUE,_xll.ohTrigger(RecalcTrigger,Trigger3M)),NA())</f>
        <v>1.779081909328184E-2</v>
      </c>
      <c r="N805" s="52">
        <f>IFERROR(_xll.qlIndexFixing(Index6M,$H805,TRUE,_xll.ohTrigger(RecalcTrigger,Trigger6M)),NA())</f>
        <v>1.9614540735700497E-2</v>
      </c>
      <c r="O805" s="52">
        <f>IFERROR(_xll.qlIndexFixing(ONIndex6M,I805,TRUE,_xll.ohTrigger(RecalcTrigger,Trigger6M)),NA())</f>
        <v>1.9328729291832047E-2</v>
      </c>
      <c r="P805" s="52">
        <f>IFERROR(_xll.qlIndexFixing(Index1Y,$H805,TRUE,_xll.ohTrigger(RecalcTrigger,Trigger1Y)),NA())</f>
        <v>2.1848377872901732E-2</v>
      </c>
      <c r="Q805" s="52">
        <f>IFERROR(_xll.qlIndexFixing(ONIndex1Y,I805,TRUE,_xll.ohTrigger(RecalcTrigger,Trigger1Y)),NA())</f>
        <v>2.1472971147291631E-2</v>
      </c>
    </row>
    <row r="806" spans="2:17" x14ac:dyDescent="0.2">
      <c r="B806" s="46" t="s">
        <v>51</v>
      </c>
      <c r="D806" s="49">
        <f>_xll.qlCalendarAdvance(LocalCalendar,$D805,B806,"f",FALSE)</f>
        <v>45322</v>
      </c>
      <c r="E806" s="49">
        <f>_xll.qlInterestRateIndexValueDate(IndexON,D806)</f>
        <v>45322</v>
      </c>
      <c r="F806" s="52">
        <f>IFERROR(_xll.qlIndexFixing(IndexON,D806,TRUE,_xll.ohTrigger(RecalcTrigger,TriggerON)),NA())</f>
        <v>1.3501862960394462E-2</v>
      </c>
      <c r="H806" s="49">
        <f>_xll.qlCalendarAdvance(IborCalendar,$H805,B806,"f",FALSE)</f>
        <v>45322</v>
      </c>
      <c r="I806" s="49">
        <f>_xll.qlInterestRateIndexValueDate(Index1M,$H806)</f>
        <v>45324</v>
      </c>
      <c r="J806" s="52">
        <f>IFERROR(_xll.qlIndexFixing(Index1M,$H806,TRUE,_xll.ohTrigger(RecalcTrigger,Trigger1M)),NA())</f>
        <v>1.7344626803966937E-2</v>
      </c>
      <c r="K806" s="52">
        <f>IFERROR(_xll.qlIndexFixing(ONIndex1M,I806,TRUE,_xll.ohTrigger(RecalcTrigger,Trigger1M)),NA())</f>
        <v>1.7298378902070866E-2</v>
      </c>
      <c r="L806" s="52">
        <f>IFERROR(_xll.qlIndexFixing(Index3M,H806,TRUE,_xll.ohTrigger(RecalcTrigger,Trigger3M)),NA())</f>
        <v>1.793999024442261E-2</v>
      </c>
      <c r="M806" s="52">
        <f>IFERROR(_xll.qlIndexFixing(ONIndex3M,I806,TRUE,_xll.ohTrigger(RecalcTrigger,Trigger3M)),NA())</f>
        <v>1.7806970651266241E-2</v>
      </c>
      <c r="N806" s="52">
        <f>IFERROR(_xll.qlIndexFixing(Index6M,$H806,TRUE,_xll.ohTrigger(RecalcTrigger,Trigger6M)),NA())</f>
        <v>1.9628428902233788E-2</v>
      </c>
      <c r="O806" s="52">
        <f>IFERROR(_xll.qlIndexFixing(ONIndex6M,I806,TRUE,_xll.ohTrigger(RecalcTrigger,Trigger6M)),NA())</f>
        <v>1.934568763115152E-2</v>
      </c>
      <c r="P806" s="52">
        <f>IFERROR(_xll.qlIndexFixing(Index1Y,$H806,TRUE,_xll.ohTrigger(RecalcTrigger,Trigger1Y)),NA())</f>
        <v>2.1854662736033235E-2</v>
      </c>
      <c r="Q806" s="52">
        <f>IFERROR(_xll.qlIndexFixing(ONIndex1Y,I806,TRUE,_xll.ohTrigger(RecalcTrigger,Trigger1Y)),NA())</f>
        <v>2.1484146561085993E-2</v>
      </c>
    </row>
    <row r="807" spans="2:17" x14ac:dyDescent="0.2">
      <c r="B807" s="46" t="s">
        <v>51</v>
      </c>
      <c r="D807" s="49">
        <f>_xll.qlCalendarAdvance(LocalCalendar,$D806,B807,"f",FALSE)</f>
        <v>45329</v>
      </c>
      <c r="E807" s="49">
        <f>_xll.qlInterestRateIndexValueDate(IndexON,D807)</f>
        <v>45329</v>
      </c>
      <c r="F807" s="52">
        <f>IFERROR(_xll.qlIndexFixing(IndexON,D807,TRUE,_xll.ohTrigger(RecalcTrigger,TriggerON)),NA())</f>
        <v>1.3517989284270726E-2</v>
      </c>
      <c r="H807" s="49">
        <f>_xll.qlCalendarAdvance(IborCalendar,$H806,B807,"f",FALSE)</f>
        <v>45329</v>
      </c>
      <c r="I807" s="49">
        <f>_xll.qlInterestRateIndexValueDate(Index1M,$H807)</f>
        <v>45331</v>
      </c>
      <c r="J807" s="52">
        <f>IFERROR(_xll.qlIndexFixing(Index1M,$H807,TRUE,_xll.ohTrigger(RecalcTrigger,Trigger1M)),NA())</f>
        <v>1.7361629615218782E-2</v>
      </c>
      <c r="K807" s="52">
        <f>IFERROR(_xll.qlIndexFixing(ONIndex1M,I807,TRUE,_xll.ohTrigger(RecalcTrigger,Trigger1M)),NA())</f>
        <v>1.7315906628621036E-2</v>
      </c>
      <c r="L807" s="52">
        <f>IFERROR(_xll.qlIndexFixing(Index3M,H807,TRUE,_xll.ohTrigger(RecalcTrigger,Trigger3M)),NA())</f>
        <v>1.7954696691187877E-2</v>
      </c>
      <c r="M807" s="52">
        <f>IFERROR(_xll.qlIndexFixing(ONIndex3M,I807,TRUE,_xll.ohTrigger(RecalcTrigger,Trigger3M)),NA())</f>
        <v>1.7822913094311943E-2</v>
      </c>
      <c r="N807" s="52">
        <f>IFERROR(_xll.qlIndexFixing(Index6M,$H807,TRUE,_xll.ohTrigger(RecalcTrigger,Trigger6M)),NA())</f>
        <v>1.9642094760421717E-2</v>
      </c>
      <c r="O807" s="52">
        <f>IFERROR(_xll.qlIndexFixing(ONIndex6M,I807,TRUE,_xll.ohTrigger(RecalcTrigger,Trigger6M)),NA())</f>
        <v>1.9362394391713167E-2</v>
      </c>
      <c r="P807" s="52">
        <f>IFERROR(_xll.qlIndexFixing(Index1Y,$H807,TRUE,_xll.ohTrigger(RecalcTrigger,Trigger1Y)),NA())</f>
        <v>2.1861050522699283E-2</v>
      </c>
      <c r="Q807" s="52">
        <f>IFERROR(_xll.qlIndexFixing(ONIndex1Y,I807,TRUE,_xll.ohTrigger(RecalcTrigger,Trigger1Y)),NA())</f>
        <v>2.1494810860236413E-2</v>
      </c>
    </row>
    <row r="808" spans="2:17" x14ac:dyDescent="0.2">
      <c r="B808" s="46" t="s">
        <v>51</v>
      </c>
      <c r="D808" s="49">
        <f>_xll.qlCalendarAdvance(LocalCalendar,$D807,B808,"f",FALSE)</f>
        <v>45336</v>
      </c>
      <c r="E808" s="49">
        <f>_xll.qlInterestRateIndexValueDate(IndexON,D808)</f>
        <v>45336</v>
      </c>
      <c r="F808" s="52">
        <f>IFERROR(_xll.qlIndexFixing(IndexON,D808,TRUE,_xll.ohTrigger(RecalcTrigger,TriggerON)),NA())</f>
        <v>1.3534101731247361E-2</v>
      </c>
      <c r="H808" s="49">
        <f>_xll.qlCalendarAdvance(IborCalendar,$H807,B808,"f",FALSE)</f>
        <v>45336</v>
      </c>
      <c r="I808" s="49">
        <f>_xll.qlInterestRateIndexValueDate(Index1M,$H808)</f>
        <v>45338</v>
      </c>
      <c r="J808" s="52">
        <f>IFERROR(_xll.qlIndexFixing(Index1M,$H808,TRUE,_xll.ohTrigger(RecalcTrigger,Trigger1M)),NA())</f>
        <v>1.7378358162942611E-2</v>
      </c>
      <c r="K808" s="52">
        <f>IFERROR(_xll.qlIndexFixing(ONIndex1M,I808,TRUE,_xll.ohTrigger(RecalcTrigger,Trigger1M)),NA())</f>
        <v>1.7334798063783907E-2</v>
      </c>
      <c r="L808" s="52">
        <f>IFERROR(_xll.qlIndexFixing(Index3M,H808,TRUE,_xll.ohTrigger(RecalcTrigger,Trigger3M)),NA())</f>
        <v>1.7969193166438302E-2</v>
      </c>
      <c r="M808" s="52">
        <f>IFERROR(_xll.qlIndexFixing(ONIndex3M,I808,TRUE,_xll.ohTrigger(RecalcTrigger,Trigger3M)),NA())</f>
        <v>1.7840202993990584E-2</v>
      </c>
      <c r="N808" s="52">
        <f>IFERROR(_xll.qlIndexFixing(Index6M,$H808,TRUE,_xll.ohTrigger(RecalcTrigger,Trigger6M)),NA())</f>
        <v>1.9655558436257905E-2</v>
      </c>
      <c r="O808" s="52">
        <f>IFERROR(_xll.qlIndexFixing(ONIndex6M,I808,TRUE,_xll.ohTrigger(RecalcTrigger,Trigger6M)),NA())</f>
        <v>1.9380535446298364E-2</v>
      </c>
      <c r="P808" s="52">
        <f>IFERROR(_xll.qlIndexFixing(Index1Y,$H808,TRUE,_xll.ohTrigger(RecalcTrigger,Trigger1Y)),NA())</f>
        <v>2.1868812931826069E-2</v>
      </c>
      <c r="Q808" s="52">
        <f>IFERROR(_xll.qlIndexFixing(ONIndex1Y,I808,TRUE,_xll.ohTrigger(RecalcTrigger,Trigger1Y)),NA())</f>
        <v>2.1506308998504586E-2</v>
      </c>
    </row>
    <row r="809" spans="2:17" x14ac:dyDescent="0.2">
      <c r="B809" s="46" t="s">
        <v>51</v>
      </c>
      <c r="D809" s="49">
        <f>_xll.qlCalendarAdvance(LocalCalendar,$D808,B809,"f",FALSE)</f>
        <v>45343</v>
      </c>
      <c r="E809" s="49">
        <f>_xll.qlInterestRateIndexValueDate(IndexON,D809)</f>
        <v>45343</v>
      </c>
      <c r="F809" s="52">
        <f>IFERROR(_xll.qlIndexFixing(IndexON,D809,TRUE,_xll.ohTrigger(RecalcTrigger,TriggerON)),NA())</f>
        <v>1.3550200301244431E-2</v>
      </c>
      <c r="H809" s="49">
        <f>_xll.qlCalendarAdvance(IborCalendar,$H808,B809,"f",FALSE)</f>
        <v>45343</v>
      </c>
      <c r="I809" s="49">
        <f>_xll.qlInterestRateIndexValueDate(Index1M,$H809)</f>
        <v>45345</v>
      </c>
      <c r="J809" s="52">
        <f>IFERROR(_xll.qlIndexFixing(Index1M,$H809,TRUE,_xll.ohTrigger(RecalcTrigger,Trigger1M)),NA())</f>
        <v>1.7394812445949693E-2</v>
      </c>
      <c r="K809" s="52">
        <f>IFERROR(_xll.qlIndexFixing(ONIndex1M,I809,TRUE,_xll.ohTrigger(RecalcTrigger,Trigger1M)),NA())</f>
        <v>1.7350140335024022E-2</v>
      </c>
      <c r="L809" s="52">
        <f>IFERROR(_xll.qlIndexFixing(Index3M,H809,TRUE,_xll.ohTrigger(RecalcTrigger,Trigger3M)),NA())</f>
        <v>1.7983479667901037E-2</v>
      </c>
      <c r="M809" s="52">
        <f>IFERROR(_xll.qlIndexFixing(ONIndex3M,I809,TRUE,_xll.ohTrigger(RecalcTrigger,Trigger3M)),NA())</f>
        <v>1.7854170635240862E-2</v>
      </c>
      <c r="N809" s="52">
        <f>IFERROR(_xll.qlIndexFixing(Index6M,$H809,TRUE,_xll.ohTrigger(RecalcTrigger,Trigger6M)),NA())</f>
        <v>1.9668840056343839E-2</v>
      </c>
      <c r="O809" s="52">
        <f>IFERROR(_xll.qlIndexFixing(ONIndex6M,I809,TRUE,_xll.ohTrigger(RecalcTrigger,Trigger6M)),NA())</f>
        <v>1.9395053176136656E-2</v>
      </c>
      <c r="P809" s="52">
        <f>IFERROR(_xll.qlIndexFixing(Index1Y,$H809,TRUE,_xll.ohTrigger(RecalcTrigger,Trigger1Y)),NA())</f>
        <v>2.1874224203849484E-2</v>
      </c>
      <c r="Q809" s="52">
        <f>IFERROR(_xll.qlIndexFixing(ONIndex1Y,I809,TRUE,_xll.ohTrigger(RecalcTrigger,Trigger1Y)),NA())</f>
        <v>2.1514606114045876E-2</v>
      </c>
    </row>
    <row r="810" spans="2:17" x14ac:dyDescent="0.2">
      <c r="B810" s="46" t="s">
        <v>51</v>
      </c>
      <c r="D810" s="49">
        <f>_xll.qlCalendarAdvance(LocalCalendar,$D809,B810,"f",FALSE)</f>
        <v>45350</v>
      </c>
      <c r="E810" s="49">
        <f>_xll.qlInterestRateIndexValueDate(IndexON,D810)</f>
        <v>45350</v>
      </c>
      <c r="F810" s="52">
        <f>IFERROR(_xll.qlIndexFixing(IndexON,D810,TRUE,_xll.ohTrigger(RecalcTrigger,TriggerON)),NA())</f>
        <v>1.3566284994421807E-2</v>
      </c>
      <c r="H810" s="49">
        <f>_xll.qlCalendarAdvance(IborCalendar,$H809,B810,"f",FALSE)</f>
        <v>45350</v>
      </c>
      <c r="I810" s="49">
        <f>_xll.qlInterestRateIndexValueDate(Index1M,$H810)</f>
        <v>45352</v>
      </c>
      <c r="J810" s="52">
        <f>IFERROR(_xll.qlIndexFixing(Index1M,$H810,TRUE,_xll.ohTrigger(RecalcTrigger,Trigger1M)),NA())</f>
        <v>1.7412543872257491E-2</v>
      </c>
      <c r="K810" s="52">
        <f>IFERROR(_xll.qlIndexFixing(ONIndex1M,I810,TRUE,_xll.ohTrigger(RecalcTrigger,Trigger1M)),NA())</f>
        <v>1.7366846314663675E-2</v>
      </c>
      <c r="L810" s="52">
        <f>IFERROR(_xll.qlIndexFixing(Index3M,H810,TRUE,_xll.ohTrigger(RecalcTrigger,Trigger3M)),NA())</f>
        <v>1.8003205751603465E-2</v>
      </c>
      <c r="M810" s="52">
        <f>IFERROR(_xll.qlIndexFixing(ONIndex3M,I810,TRUE,_xll.ohTrigger(RecalcTrigger,Trigger3M)),NA())</f>
        <v>1.7869485732964208E-2</v>
      </c>
      <c r="N810" s="52">
        <f>IFERROR(_xll.qlIndexFixing(Index6M,$H810,TRUE,_xll.ohTrigger(RecalcTrigger,Trigger6M)),NA())</f>
        <v>1.9687596064699737E-2</v>
      </c>
      <c r="O810" s="52">
        <f>IFERROR(_xll.qlIndexFixing(ONIndex6M,I810,TRUE,_xll.ohTrigger(RecalcTrigger,Trigger6M)),NA())</f>
        <v>1.9411005199785336E-2</v>
      </c>
      <c r="P810" s="52">
        <f>IFERROR(_xll.qlIndexFixing(Index1Y,$H810,TRUE,_xll.ohTrigger(RecalcTrigger,Trigger1Y)),NA())</f>
        <v>2.1881054768527062E-2</v>
      </c>
      <c r="Q810" s="52">
        <f>IFERROR(_xll.qlIndexFixing(ONIndex1Y,I810,TRUE,_xll.ohTrigger(RecalcTrigger,Trigger1Y)),NA())</f>
        <v>2.1523737068491755E-2</v>
      </c>
    </row>
    <row r="811" spans="2:17" x14ac:dyDescent="0.2">
      <c r="B811" s="46" t="s">
        <v>51</v>
      </c>
      <c r="D811" s="49">
        <f>_xll.qlCalendarAdvance(LocalCalendar,$D810,B811,"f",FALSE)</f>
        <v>45357</v>
      </c>
      <c r="E811" s="49">
        <f>_xll.qlInterestRateIndexValueDate(IndexON,D811)</f>
        <v>45357</v>
      </c>
      <c r="F811" s="52">
        <f>IFERROR(_xll.qlIndexFixing(IndexON,D811,TRUE,_xll.ohTrigger(RecalcTrigger,TriggerON)),NA())</f>
        <v>1.3582355810699553E-2</v>
      </c>
      <c r="H811" s="49">
        <f>_xll.qlCalendarAdvance(IborCalendar,$H810,B811,"f",FALSE)</f>
        <v>45357</v>
      </c>
      <c r="I811" s="49">
        <f>_xll.qlInterestRateIndexValueDate(Index1M,$H811)</f>
        <v>45359</v>
      </c>
      <c r="J811" s="52">
        <f>IFERROR(_xll.qlIndexFixing(Index1M,$H811,TRUE,_xll.ohTrigger(RecalcTrigger,Trigger1M)),NA())</f>
        <v>1.7426898213179918E-2</v>
      </c>
      <c r="K811" s="52">
        <f>IFERROR(_xll.qlIndexFixing(ONIndex1M,I811,TRUE,_xll.ohTrigger(RecalcTrigger,Trigger1M)),NA())</f>
        <v>1.7383278378400036E-2</v>
      </c>
      <c r="L811" s="52">
        <f>IFERROR(_xll.qlIndexFixing(Index3M,H811,TRUE,_xll.ohTrigger(RecalcTrigger,Trigger3M)),NA())</f>
        <v>1.80170150608298E-2</v>
      </c>
      <c r="M811" s="52">
        <f>IFERROR(_xll.qlIndexFixing(ONIndex3M,I811,TRUE,_xll.ohTrigger(RecalcTrigger,Trigger3M)),NA())</f>
        <v>1.788459171542911E-2</v>
      </c>
      <c r="N811" s="52">
        <f>IFERROR(_xll.qlIndexFixing(Index6M,$H811,TRUE,_xll.ohTrigger(RecalcTrigger,Trigger6M)),NA())</f>
        <v>1.9699159466511219E-2</v>
      </c>
      <c r="O811" s="52">
        <f>IFERROR(_xll.qlIndexFixing(ONIndex6M,I811,TRUE,_xll.ohTrigger(RecalcTrigger,Trigger6M)),NA())</f>
        <v>1.9426705644303155E-2</v>
      </c>
      <c r="P811" s="52">
        <f>IFERROR(_xll.qlIndexFixing(Index1Y,$H811,TRUE,_xll.ohTrigger(RecalcTrigger,Trigger1Y)),NA())</f>
        <v>2.1888077597190952E-2</v>
      </c>
      <c r="Q811" s="52">
        <f>IFERROR(_xll.qlIndexFixing(ONIndex1Y,I811,TRUE,_xll.ohTrigger(RecalcTrigger,Trigger1Y)),NA())</f>
        <v>2.1532356907760786E-2</v>
      </c>
    </row>
    <row r="812" spans="2:17" x14ac:dyDescent="0.2">
      <c r="B812" s="46" t="s">
        <v>51</v>
      </c>
      <c r="D812" s="49">
        <f>_xll.qlCalendarAdvance(LocalCalendar,$D811,B812,"f",FALSE)</f>
        <v>45364</v>
      </c>
      <c r="E812" s="49">
        <f>_xll.qlInterestRateIndexValueDate(IndexON,D812)</f>
        <v>45364</v>
      </c>
      <c r="F812" s="52">
        <f>IFERROR(_xll.qlIndexFixing(IndexON,D812,TRUE,_xll.ohTrigger(RecalcTrigger,TriggerON)),NA())</f>
        <v>1.3598412749997735E-2</v>
      </c>
      <c r="H812" s="49">
        <f>_xll.qlCalendarAdvance(IborCalendar,$H811,B812,"f",FALSE)</f>
        <v>45364</v>
      </c>
      <c r="I812" s="49">
        <f>_xll.qlInterestRateIndexValueDate(Index1M,$H812)</f>
        <v>45366</v>
      </c>
      <c r="J812" s="52">
        <f>IFERROR(_xll.qlIndexFixing(Index1M,$H812,TRUE,_xll.ohTrigger(RecalcTrigger,Trigger1M)),NA())</f>
        <v>1.7442529695131329E-2</v>
      </c>
      <c r="K812" s="52">
        <f>IFERROR(_xll.qlIndexFixing(ONIndex1M,I812,TRUE,_xll.ohTrigger(RecalcTrigger,Trigger1M)),NA())</f>
        <v>1.7399436526126522E-2</v>
      </c>
      <c r="L812" s="52">
        <f>IFERROR(_xll.qlIndexFixing(Index3M,H812,TRUE,_xll.ohTrigger(RecalcTrigger,Trigger3M)),NA())</f>
        <v>1.8030614349174596E-2</v>
      </c>
      <c r="M812" s="52">
        <f>IFERROR(_xll.qlIndexFixing(ONIndex3M,I812,TRUE,_xll.ohTrigger(RecalcTrigger,Trigger3M)),NA())</f>
        <v>1.7899488582528988E-2</v>
      </c>
      <c r="N812" s="52">
        <f>IFERROR(_xll.qlIndexFixing(Index6M,$H812,TRUE,_xll.ohTrigger(RecalcTrigger,Trigger6M)),NA())</f>
        <v>1.971201702683403E-2</v>
      </c>
      <c r="O812" s="52">
        <f>IFERROR(_xll.qlIndexFixing(ONIndex6M,I812,TRUE,_xll.ohTrigger(RecalcTrigger,Trigger6M)),NA())</f>
        <v>1.9442154509503595E-2</v>
      </c>
      <c r="P812" s="52">
        <f>IFERROR(_xll.qlIndexFixing(Index1Y,$H812,TRUE,_xll.ohTrigger(RecalcTrigger,Trigger1Y)),NA())</f>
        <v>2.1895315026680236E-2</v>
      </c>
      <c r="Q812" s="52">
        <f>IFERROR(_xll.qlIndexFixing(ONIndex1Y,I812,TRUE,_xll.ohTrigger(RecalcTrigger,Trigger1Y)),NA())</f>
        <v>2.1540465631773031E-2</v>
      </c>
    </row>
    <row r="813" spans="2:17" x14ac:dyDescent="0.2">
      <c r="B813" s="46" t="s">
        <v>51</v>
      </c>
      <c r="D813" s="49">
        <f>_xll.qlCalendarAdvance(LocalCalendar,$D812,B813,"f",FALSE)</f>
        <v>45371</v>
      </c>
      <c r="E813" s="49">
        <f>_xll.qlInterestRateIndexValueDate(IndexON,D813)</f>
        <v>45371</v>
      </c>
      <c r="F813" s="52">
        <f>IFERROR(_xll.qlIndexFixing(IndexON,D813,TRUE,_xll.ohTrigger(RecalcTrigger,TriggerON)),NA())</f>
        <v>1.3614455812396287E-2</v>
      </c>
      <c r="H813" s="49">
        <f>_xll.qlCalendarAdvance(IborCalendar,$H812,B813,"f",FALSE)</f>
        <v>45371</v>
      </c>
      <c r="I813" s="49">
        <f>_xll.qlInterestRateIndexValueDate(Index1M,$H813)</f>
        <v>45373</v>
      </c>
      <c r="J813" s="52">
        <f>IFERROR(_xll.qlIndexFixing(Index1M,$H813,TRUE,_xll.ohTrigger(RecalcTrigger,Trigger1M)),NA())</f>
        <v>1.7457886907827687E-2</v>
      </c>
      <c r="K813" s="52">
        <f>IFERROR(_xll.qlIndexFixing(ONIndex1M,I813,TRUE,_xll.ohTrigger(RecalcTrigger,Trigger1M)),NA())</f>
        <v>1.7415320757763197E-2</v>
      </c>
      <c r="L813" s="52">
        <f>IFERROR(_xll.qlIndexFixing(Index3M,H813,TRUE,_xll.ohTrigger(RecalcTrigger,Trigger3M)),NA())</f>
        <v>1.8044003614409849E-2</v>
      </c>
      <c r="M813" s="52">
        <f>IFERROR(_xll.qlIndexFixing(ONIndex3M,I813,TRUE,_xll.ohTrigger(RecalcTrigger,Trigger3M)),NA())</f>
        <v>1.7914176334210552E-2</v>
      </c>
      <c r="N813" s="52">
        <f>IFERROR(_xll.qlIndexFixing(Index6M,$H813,TRUE,_xll.ohTrigger(RecalcTrigger,Trigger6M)),NA())</f>
        <v>1.9724779045192011E-2</v>
      </c>
      <c r="O813" s="52">
        <f>IFERROR(_xll.qlIndexFixing(ONIndex6M,I813,TRUE,_xll.ohTrigger(RecalcTrigger,Trigger6M)),NA())</f>
        <v>1.9457351795386657E-2</v>
      </c>
      <c r="P813" s="52">
        <f>IFERROR(_xll.qlIndexFixing(Index1Y,$H813,TRUE,_xll.ohTrigger(RecalcTrigger,Trigger1Y)),NA())</f>
        <v>2.1902789394606784E-2</v>
      </c>
      <c r="Q813" s="52">
        <f>IFERROR(_xll.qlIndexFixing(ONIndex1Y,I813,TRUE,_xll.ohTrigger(RecalcTrigger,Trigger1Y)),NA())</f>
        <v>2.1548063240475201E-2</v>
      </c>
    </row>
    <row r="814" spans="2:17" x14ac:dyDescent="0.2">
      <c r="B814" s="46" t="s">
        <v>51</v>
      </c>
      <c r="D814" s="49">
        <f>_xll.qlCalendarAdvance(LocalCalendar,$D813,B814,"f",FALSE)</f>
        <v>45378</v>
      </c>
      <c r="E814" s="49">
        <f>_xll.qlInterestRateIndexValueDate(IndexON,D814)</f>
        <v>45378</v>
      </c>
      <c r="F814" s="52">
        <f>IFERROR(_xll.qlIndexFixing(IndexON,D814,TRUE,_xll.ohTrigger(RecalcTrigger,TriggerON)),NA())</f>
        <v>1.3630484997895209E-2</v>
      </c>
      <c r="H814" s="49">
        <f>_xll.qlCalendarAdvance(IborCalendar,$H813,B814,"f",FALSE)</f>
        <v>45378</v>
      </c>
      <c r="I814" s="49">
        <f>_xll.qlInterestRateIndexValueDate(Index1M,$H814)</f>
        <v>45384</v>
      </c>
      <c r="J814" s="52">
        <f>IFERROR(_xll.qlIndexFixing(Index1M,$H814,TRUE,_xll.ohTrigger(RecalcTrigger,Trigger1M)),NA())</f>
        <v>1.747999852087645E-2</v>
      </c>
      <c r="K814" s="52">
        <f>IFERROR(_xll.qlIndexFixing(ONIndex1M,I814,TRUE,_xll.ohTrigger(RecalcTrigger,Trigger1M)),NA())</f>
        <v>1.7436694655268425E-2</v>
      </c>
      <c r="L814" s="52">
        <f>IFERROR(_xll.qlIndexFixing(Index3M,H814,TRUE,_xll.ohTrigger(RecalcTrigger,Trigger3M)),NA())</f>
        <v>1.8060580860697381E-2</v>
      </c>
      <c r="M814" s="52">
        <f>IFERROR(_xll.qlIndexFixing(ONIndex3M,I814,TRUE,_xll.ohTrigger(RecalcTrigger,Trigger3M)),NA())</f>
        <v>1.7933904090412511E-2</v>
      </c>
      <c r="N814" s="52">
        <f>IFERROR(_xll.qlIndexFixing(Index6M,$H814,TRUE,_xll.ohTrigger(RecalcTrigger,Trigger6M)),NA())</f>
        <v>1.974185149123607E-2</v>
      </c>
      <c r="O814" s="52">
        <f>IFERROR(_xll.qlIndexFixing(ONIndex6M,I814,TRUE,_xll.ohTrigger(RecalcTrigger,Trigger6M)),NA())</f>
        <v>1.9477573660902081E-2</v>
      </c>
      <c r="P814" s="52">
        <f>IFERROR(_xll.qlIndexFixing(Index1Y,$H814,TRUE,_xll.ohTrigger(RecalcTrigger,Trigger1Y)),NA())</f>
        <v>2.1912114512667245E-2</v>
      </c>
      <c r="Q814" s="52">
        <f>IFERROR(_xll.qlIndexFixing(ONIndex1Y,I814,TRUE,_xll.ohTrigger(RecalcTrigger,Trigger1Y)),NA())</f>
        <v>2.1556742975139542E-2</v>
      </c>
    </row>
    <row r="815" spans="2:17" x14ac:dyDescent="0.2">
      <c r="B815" s="46" t="s">
        <v>51</v>
      </c>
      <c r="D815" s="49">
        <f>_xll.qlCalendarAdvance(LocalCalendar,$D814,B815,"f",FALSE)</f>
        <v>45385</v>
      </c>
      <c r="E815" s="49">
        <f>_xll.qlInterestRateIndexValueDate(IndexON,D815)</f>
        <v>45385</v>
      </c>
      <c r="F815" s="52">
        <f>IFERROR(_xll.qlIndexFixing(IndexON,D815,TRUE,_xll.ohTrigger(RecalcTrigger,TriggerON)),NA())</f>
        <v>1.3646500306414566E-2</v>
      </c>
      <c r="H815" s="49">
        <f>_xll.qlCalendarAdvance(IborCalendar,$H814,B815,"f",FALSE)</f>
        <v>45385</v>
      </c>
      <c r="I815" s="49">
        <f>_xll.qlInterestRateIndexValueDate(Index1M,$H815)</f>
        <v>45387</v>
      </c>
      <c r="J815" s="52">
        <f>IFERROR(_xll.qlIndexFixing(Index1M,$H815,TRUE,_xll.ohTrigger(RecalcTrigger,Trigger1M)),NA())</f>
        <v>1.748923569134031E-2</v>
      </c>
      <c r="K815" s="52">
        <f>IFERROR(_xll.qlIndexFixing(ONIndex1M,I815,TRUE,_xll.ohTrigger(RecalcTrigger,Trigger1M)),NA())</f>
        <v>1.7446267472260857E-2</v>
      </c>
      <c r="L815" s="52">
        <f>IFERROR(_xll.qlIndexFixing(Index3M,H815,TRUE,_xll.ohTrigger(RecalcTrigger,Trigger3M)),NA())</f>
        <v>1.8066131831604049E-2</v>
      </c>
      <c r="M815" s="52">
        <f>IFERROR(_xll.qlIndexFixing(ONIndex3M,I815,TRUE,_xll.ohTrigger(RecalcTrigger,Trigger3M)),NA())</f>
        <v>1.794292449099899E-2</v>
      </c>
      <c r="N815" s="52">
        <f>IFERROR(_xll.qlIndexFixing(Index6M,$H815,TRUE,_xll.ohTrigger(RecalcTrigger,Trigger6M)),NA())</f>
        <v>1.9750095681695518E-2</v>
      </c>
      <c r="O815" s="52">
        <f>IFERROR(_xll.qlIndexFixing(ONIndex6M,I815,TRUE,_xll.ohTrigger(RecalcTrigger,Trigger6M)),NA())</f>
        <v>1.9486991628614447E-2</v>
      </c>
      <c r="P815" s="52">
        <f>IFERROR(_xll.qlIndexFixing(Index1Y,$H815,TRUE,_xll.ohTrigger(RecalcTrigger,Trigger1Y)),NA())</f>
        <v>2.1918538300394114E-2</v>
      </c>
      <c r="Q815" s="52">
        <f>IFERROR(_xll.qlIndexFixing(ONIndex1Y,I815,TRUE,_xll.ohTrigger(RecalcTrigger,Trigger1Y)),NA())</f>
        <v>2.1561725111336472E-2</v>
      </c>
    </row>
    <row r="816" spans="2:17" x14ac:dyDescent="0.2">
      <c r="B816" s="46" t="s">
        <v>51</v>
      </c>
      <c r="D816" s="49">
        <f>_xll.qlCalendarAdvance(LocalCalendar,$D815,B816,"f",FALSE)</f>
        <v>45392</v>
      </c>
      <c r="E816" s="49">
        <f>_xll.qlInterestRateIndexValueDate(IndexON,D816)</f>
        <v>45392</v>
      </c>
      <c r="F816" s="52">
        <f>IFERROR(_xll.qlIndexFixing(IndexON,D816,TRUE,_xll.ohTrigger(RecalcTrigger,TriggerON)),NA())</f>
        <v>1.366250173811423E-2</v>
      </c>
      <c r="H816" s="49">
        <f>_xll.qlCalendarAdvance(IborCalendar,$H815,B816,"f",FALSE)</f>
        <v>45392</v>
      </c>
      <c r="I816" s="49">
        <f>_xll.qlInterestRateIndexValueDate(Index1M,$H816)</f>
        <v>45394</v>
      </c>
      <c r="J816" s="52">
        <f>IFERROR(_xll.qlIndexFixing(Index1M,$H816,TRUE,_xll.ohTrigger(RecalcTrigger,Trigger1M)),NA())</f>
        <v>1.7502312919607996E-2</v>
      </c>
      <c r="K816" s="52">
        <f>IFERROR(_xll.qlIndexFixing(ONIndex1M,I816,TRUE,_xll.ohTrigger(RecalcTrigger,Trigger1M)),NA())</f>
        <v>1.7461329954908678E-2</v>
      </c>
      <c r="L816" s="52">
        <f>IFERROR(_xll.qlIndexFixing(Index3M,H816,TRUE,_xll.ohTrigger(RecalcTrigger,Trigger3M)),NA())</f>
        <v>1.8078934097506383E-2</v>
      </c>
      <c r="M816" s="52">
        <f>IFERROR(_xll.qlIndexFixing(ONIndex3M,I816,TRUE,_xll.ohTrigger(RecalcTrigger,Trigger3M)),NA())</f>
        <v>1.7956984895945993E-2</v>
      </c>
      <c r="N816" s="52">
        <f>IFERROR(_xll.qlIndexFixing(Index6M,$H816,TRUE,_xll.ohTrigger(RecalcTrigger,Trigger6M)),NA())</f>
        <v>1.9764121083263808E-2</v>
      </c>
      <c r="O816" s="52">
        <f>IFERROR(_xll.qlIndexFixing(ONIndex6M,I816,TRUE,_xll.ohTrigger(RecalcTrigger,Trigger6M)),NA())</f>
        <v>1.9501434175825949E-2</v>
      </c>
      <c r="P816" s="52">
        <f>IFERROR(_xll.qlIndexFixing(Index1Y,$H816,TRUE,_xll.ohTrigger(RecalcTrigger,Trigger1Y)),NA())</f>
        <v>2.1926857517823934E-2</v>
      </c>
      <c r="Q816" s="52">
        <f>IFERROR(_xll.qlIndexFixing(ONIndex1Y,I816,TRUE,_xll.ohTrigger(RecalcTrigger,Trigger1Y)),NA())</f>
        <v>2.1567789373362345E-2</v>
      </c>
    </row>
    <row r="817" spans="2:17" x14ac:dyDescent="0.2">
      <c r="B817" s="46" t="s">
        <v>51</v>
      </c>
      <c r="D817" s="49">
        <f>_xll.qlCalendarAdvance(LocalCalendar,$D816,B817,"f",FALSE)</f>
        <v>45399</v>
      </c>
      <c r="E817" s="49">
        <f>_xll.qlInterestRateIndexValueDate(IndexON,D817)</f>
        <v>45399</v>
      </c>
      <c r="F817" s="52">
        <f>IFERROR(_xll.qlIndexFixing(IndexON,D817,TRUE,_xll.ohTrigger(RecalcTrigger,TriggerON)),NA())</f>
        <v>1.3678489292834328E-2</v>
      </c>
      <c r="H817" s="49">
        <f>_xll.qlCalendarAdvance(IborCalendar,$H816,B817,"f",FALSE)</f>
        <v>45399</v>
      </c>
      <c r="I817" s="49">
        <f>_xll.qlInterestRateIndexValueDate(Index1M,$H817)</f>
        <v>45401</v>
      </c>
      <c r="J817" s="52">
        <f>IFERROR(_xll.qlIndexFixing(Index1M,$H817,TRUE,_xll.ohTrigger(RecalcTrigger,Trigger1M)),NA())</f>
        <v>1.7516573044608828E-2</v>
      </c>
      <c r="K817" s="52">
        <f>IFERROR(_xll.qlIndexFixing(ONIndex1M,I817,TRUE,_xll.ohTrigger(RecalcTrigger,Trigger1M)),NA())</f>
        <v>1.7476118521040362E-2</v>
      </c>
      <c r="L817" s="52">
        <f>IFERROR(_xll.qlIndexFixing(Index3M,H817,TRUE,_xll.ohTrigger(RecalcTrigger,Trigger3M)),NA())</f>
        <v>1.8091526362406636E-2</v>
      </c>
      <c r="M817" s="52">
        <f>IFERROR(_xll.qlIndexFixing(ONIndex3M,I817,TRUE,_xll.ohTrigger(RecalcTrigger,Trigger3M)),NA())</f>
        <v>1.7970836185181582E-2</v>
      </c>
      <c r="N817" s="52">
        <f>IFERROR(_xll.qlIndexFixing(Index6M,$H817,TRUE,_xll.ohTrigger(RecalcTrigger,Trigger6M)),NA())</f>
        <v>1.9775267832574262E-2</v>
      </c>
      <c r="O817" s="52">
        <f>IFERROR(_xll.qlIndexFixing(ONIndex6M,I817,TRUE,_xll.ohTrigger(RecalcTrigger,Trigger6M)),NA())</f>
        <v>1.9515625143293747E-2</v>
      </c>
      <c r="P817" s="52">
        <f>IFERROR(_xll.qlIndexFixing(Index1Y,$H817,TRUE,_xll.ohTrigger(RecalcTrigger,Trigger1Y)),NA())</f>
        <v>2.1937083792909824E-2</v>
      </c>
      <c r="Q817" s="52">
        <f>IFERROR(_xll.qlIndexFixing(ONIndex1Y,I817,TRUE,_xll.ohTrigger(RecalcTrigger,Trigger1Y)),NA())</f>
        <v>2.1573342519678462E-2</v>
      </c>
    </row>
    <row r="818" spans="2:17" x14ac:dyDescent="0.2">
      <c r="B818" s="46" t="s">
        <v>51</v>
      </c>
      <c r="D818" s="49">
        <f>_xll.qlCalendarAdvance(LocalCalendar,$D817,B818,"f",FALSE)</f>
        <v>45406</v>
      </c>
      <c r="E818" s="49">
        <f>_xll.qlInterestRateIndexValueDate(IndexON,D818)</f>
        <v>45406</v>
      </c>
      <c r="F818" s="52">
        <f>IFERROR(_xll.qlIndexFixing(IndexON,D818,TRUE,_xll.ohTrigger(RecalcTrigger,TriggerON)),NA())</f>
        <v>1.3694462970574861E-2</v>
      </c>
      <c r="H818" s="49">
        <f>_xll.qlCalendarAdvance(IborCalendar,$H817,B818,"f",FALSE)</f>
        <v>45406</v>
      </c>
      <c r="I818" s="49">
        <f>_xll.qlInterestRateIndexValueDate(Index1M,$H818)</f>
        <v>45408</v>
      </c>
      <c r="J818" s="52">
        <f>IFERROR(_xll.qlIndexFixing(Index1M,$H818,TRUE,_xll.ohTrigger(RecalcTrigger,Trigger1M)),NA())</f>
        <v>1.7531959368708716E-2</v>
      </c>
      <c r="K818" s="52">
        <f>IFERROR(_xll.qlIndexFixing(ONIndex1M,I818,TRUE,_xll.ohTrigger(RecalcTrigger,Trigger1M)),NA())</f>
        <v>1.7490633170522685E-2</v>
      </c>
      <c r="L818" s="52">
        <f>IFERROR(_xll.qlIndexFixing(Index3M,H818,TRUE,_xll.ohTrigger(RecalcTrigger,Trigger3M)),NA())</f>
        <v>1.8103909532378264E-2</v>
      </c>
      <c r="M818" s="52">
        <f>IFERROR(_xll.qlIndexFixing(ONIndex3M,I818,TRUE,_xll.ohTrigger(RecalcTrigger,Trigger3M)),NA())</f>
        <v>1.7984478358599176E-2</v>
      </c>
      <c r="N818" s="52">
        <f>IFERROR(_xll.qlIndexFixing(Index6M,$H818,TRUE,_xll.ohTrigger(RecalcTrigger,Trigger6M)),NA())</f>
        <v>1.9787849245817814E-2</v>
      </c>
      <c r="O818" s="52">
        <f>IFERROR(_xll.qlIndexFixing(ONIndex6M,I818,TRUE,_xll.ohTrigger(RecalcTrigger,Trigger6M)),NA())</f>
        <v>1.9529564530937904E-2</v>
      </c>
      <c r="P818" s="52">
        <f>IFERROR(_xll.qlIndexFixing(Index1Y,$H818,TRUE,_xll.ohTrigger(RecalcTrigger,Trigger1Y)),NA())</f>
        <v>2.1944497188117751E-2</v>
      </c>
      <c r="Q818" s="52">
        <f>IFERROR(_xll.qlIndexFixing(ONIndex1Y,I818,TRUE,_xll.ohTrigger(RecalcTrigger,Trigger1Y)),NA())</f>
        <v>2.1578384550231533E-2</v>
      </c>
    </row>
    <row r="819" spans="2:17" x14ac:dyDescent="0.2">
      <c r="B819" s="46" t="s">
        <v>51</v>
      </c>
      <c r="D819" s="49">
        <f>_xll.qlCalendarAdvance(LocalCalendar,$D818,B819,"f",FALSE)</f>
        <v>45413</v>
      </c>
      <c r="E819" s="49">
        <f>_xll.qlInterestRateIndexValueDate(IndexON,D819)</f>
        <v>45413</v>
      </c>
      <c r="F819" s="52">
        <f>IFERROR(_xll.qlIndexFixing(IndexON,D819,TRUE,_xll.ohTrigger(RecalcTrigger,TriggerON)),NA())</f>
        <v>1.3710422771415764E-2</v>
      </c>
      <c r="H819" s="49">
        <f>_xll.qlCalendarAdvance(IborCalendar,$H818,B819,"f",FALSE)</f>
        <v>45413</v>
      </c>
      <c r="I819" s="49">
        <f>_xll.qlInterestRateIndexValueDate(Index1M,$H819)</f>
        <v>45415</v>
      </c>
      <c r="J819" s="52">
        <f>IFERROR(_xll.qlIndexFixing(Index1M,$H819,TRUE,_xll.ohTrigger(RecalcTrigger,Trigger1M)),NA())</f>
        <v>1.7544270470136129E-2</v>
      </c>
      <c r="K819" s="52">
        <f>IFERROR(_xll.qlIndexFixing(ONIndex1M,I819,TRUE,_xll.ohTrigger(RecalcTrigger,Trigger1M)),NA())</f>
        <v>1.7506304605772183E-2</v>
      </c>
      <c r="L819" s="52">
        <f>IFERROR(_xll.qlIndexFixing(Index3M,H819,TRUE,_xll.ohTrigger(RecalcTrigger,Trigger3M)),NA())</f>
        <v>1.8119966297033108E-2</v>
      </c>
      <c r="M819" s="52">
        <f>IFERROR(_xll.qlIndexFixing(ONIndex3M,I819,TRUE,_xll.ohTrigger(RecalcTrigger,Trigger3M)),NA())</f>
        <v>1.799931160173962E-2</v>
      </c>
      <c r="N819" s="52">
        <f>IFERROR(_xll.qlIndexFixing(Index6M,$H819,TRUE,_xll.ohTrigger(RecalcTrigger,Trigger6M)),NA())</f>
        <v>1.9800453962566224E-2</v>
      </c>
      <c r="O819" s="52">
        <f>IFERROR(_xll.qlIndexFixing(ONIndex6M,I819,TRUE,_xll.ohTrigger(RecalcTrigger,Trigger6M)),NA())</f>
        <v>1.9544749418618501E-2</v>
      </c>
      <c r="P819" s="52">
        <f>IFERROR(_xll.qlIndexFixing(Index1Y,$H819,TRUE,_xll.ohTrigger(RecalcTrigger,Trigger1Y)),NA())</f>
        <v>2.1955527461035622E-2</v>
      </c>
      <c r="Q819" s="52">
        <f>IFERROR(_xll.qlIndexFixing(ONIndex1Y,I819,TRUE,_xll.ohTrigger(RecalcTrigger,Trigger1Y)),NA())</f>
        <v>2.1583863468850328E-2</v>
      </c>
    </row>
    <row r="820" spans="2:17" x14ac:dyDescent="0.2">
      <c r="B820" s="46" t="s">
        <v>51</v>
      </c>
      <c r="D820" s="49">
        <f>_xll.qlCalendarAdvance(LocalCalendar,$D819,B820,"f",FALSE)</f>
        <v>45420</v>
      </c>
      <c r="E820" s="49">
        <f>_xll.qlInterestRateIndexValueDate(IndexON,D820)</f>
        <v>45420</v>
      </c>
      <c r="F820" s="52">
        <f>IFERROR(_xll.qlIndexFixing(IndexON,D820,TRUE,_xll.ohTrigger(RecalcTrigger,TriggerON)),NA())</f>
        <v>1.3726368695436975E-2</v>
      </c>
      <c r="H820" s="49">
        <f>_xll.qlCalendarAdvance(IborCalendar,$H819,B820,"f",FALSE)</f>
        <v>45420</v>
      </c>
      <c r="I820" s="49">
        <f>_xll.qlInterestRateIndexValueDate(Index1M,$H820)</f>
        <v>45422</v>
      </c>
      <c r="J820" s="52">
        <f>IFERROR(_xll.qlIndexFixing(Index1M,$H820,TRUE,_xll.ohTrigger(RecalcTrigger,Trigger1M)),NA())</f>
        <v>1.7557707768702874E-2</v>
      </c>
      <c r="K820" s="52">
        <f>IFERROR(_xll.qlIndexFixing(ONIndex1M,I820,TRUE,_xll.ohTrigger(RecalcTrigger,Trigger1M)),NA())</f>
        <v>1.7518840719219497E-2</v>
      </c>
      <c r="L820" s="52">
        <f>IFERROR(_xll.qlIndexFixing(Index3M,H820,TRUE,_xll.ohTrigger(RecalcTrigger,Trigger3M)),NA())</f>
        <v>1.8131974871551711E-2</v>
      </c>
      <c r="M820" s="52">
        <f>IFERROR(_xll.qlIndexFixing(ONIndex3M,I820,TRUE,_xll.ohTrigger(RecalcTrigger,Trigger3M)),NA())</f>
        <v>1.8011135357793862E-2</v>
      </c>
      <c r="N820" s="52">
        <f>IFERROR(_xll.qlIndexFixing(Index6M,$H820,TRUE,_xll.ohTrigger(RecalcTrigger,Trigger6M)),NA())</f>
        <v>1.9814579535087522E-2</v>
      </c>
      <c r="O820" s="52">
        <f>IFERROR(_xll.qlIndexFixing(ONIndex6M,I820,TRUE,_xll.ohTrigger(RecalcTrigger,Trigger6M)),NA())</f>
        <v>1.9556688566382263E-2</v>
      </c>
      <c r="P820" s="52">
        <f>IFERROR(_xll.qlIndexFixing(Index1Y,$H820,TRUE,_xll.ohTrigger(RecalcTrigger,Trigger1Y)),NA())</f>
        <v>2.1963620793706867E-2</v>
      </c>
      <c r="Q820" s="52">
        <f>IFERROR(_xll.qlIndexFixing(ONIndex1Y,I820,TRUE,_xll.ohTrigger(RecalcTrigger,Trigger1Y)),NA())</f>
        <v>2.158693526372879E-2</v>
      </c>
    </row>
    <row r="821" spans="2:17" x14ac:dyDescent="0.2">
      <c r="B821" s="46" t="s">
        <v>51</v>
      </c>
      <c r="D821" s="49">
        <f>_xll.qlCalendarAdvance(LocalCalendar,$D820,B821,"f",FALSE)</f>
        <v>45427</v>
      </c>
      <c r="E821" s="49">
        <f>_xll.qlInterestRateIndexValueDate(IndexON,D821)</f>
        <v>45427</v>
      </c>
      <c r="F821" s="52">
        <f>IFERROR(_xll.qlIndexFixing(IndexON,D821,TRUE,_xll.ohTrigger(RecalcTrigger,TriggerON)),NA())</f>
        <v>1.3742300742398683E-2</v>
      </c>
      <c r="H821" s="49">
        <f>_xll.qlCalendarAdvance(IborCalendar,$H820,B821,"f",FALSE)</f>
        <v>45427</v>
      </c>
      <c r="I821" s="49">
        <f>_xll.qlInterestRateIndexValueDate(Index1M,$H821)</f>
        <v>45429</v>
      </c>
      <c r="J821" s="52">
        <f>IFERROR(_xll.qlIndexFixing(Index1M,$H821,TRUE,_xll.ohTrigger(RecalcTrigger,Trigger1M)),NA())</f>
        <v>1.757087078986367E-2</v>
      </c>
      <c r="K821" s="52">
        <f>IFERROR(_xll.qlIndexFixing(ONIndex1M,I821,TRUE,_xll.ohTrigger(RecalcTrigger,Trigger1M)),NA())</f>
        <v>1.7532533618220825E-2</v>
      </c>
      <c r="L821" s="52">
        <f>IFERROR(_xll.qlIndexFixing(Index3M,H821,TRUE,_xll.ohTrigger(RecalcTrigger,Trigger3M)),NA())</f>
        <v>1.8143858225464514E-2</v>
      </c>
      <c r="M821" s="52">
        <f>IFERROR(_xll.qlIndexFixing(ONIndex3M,I821,TRUE,_xll.ohTrigger(RecalcTrigger,Trigger3M)),NA())</f>
        <v>1.8024150183411081E-2</v>
      </c>
      <c r="N821" s="52">
        <f>IFERROR(_xll.qlIndexFixing(Index6M,$H821,TRUE,_xll.ohTrigger(RecalcTrigger,Trigger6M)),NA())</f>
        <v>1.9825812544539526E-2</v>
      </c>
      <c r="O821" s="52">
        <f>IFERROR(_xll.qlIndexFixing(ONIndex6M,I821,TRUE,_xll.ohTrigger(RecalcTrigger,Trigger6M)),NA())</f>
        <v>1.9569873213995947E-2</v>
      </c>
      <c r="P821" s="52">
        <f>IFERROR(_xll.qlIndexFixing(Index1Y,$H821,TRUE,_xll.ohTrigger(RecalcTrigger,Trigger1Y)),NA())</f>
        <v>2.1973794934872608E-2</v>
      </c>
      <c r="Q821" s="52">
        <f>IFERROR(_xll.qlIndexFixing(ONIndex1Y,I821,TRUE,_xll.ohTrigger(RecalcTrigger,Trigger1Y)),NA())</f>
        <v>2.1590443946566396E-2</v>
      </c>
    </row>
    <row r="822" spans="2:17" x14ac:dyDescent="0.2">
      <c r="B822" s="46" t="s">
        <v>51</v>
      </c>
      <c r="D822" s="49">
        <f>_xll.qlCalendarAdvance(LocalCalendar,$D821,B822,"f",FALSE)</f>
        <v>45434</v>
      </c>
      <c r="E822" s="49">
        <f>_xll.qlInterestRateIndexValueDate(IndexON,D822)</f>
        <v>45434</v>
      </c>
      <c r="F822" s="52">
        <f>IFERROR(_xll.qlIndexFixing(IndexON,D822,TRUE,_xll.ohTrigger(RecalcTrigger,TriggerON)),NA())</f>
        <v>1.3758218912460762E-2</v>
      </c>
      <c r="H822" s="49">
        <f>_xll.qlCalendarAdvance(IborCalendar,$H821,B822,"f",FALSE)</f>
        <v>45434</v>
      </c>
      <c r="I822" s="49">
        <f>_xll.qlInterestRateIndexValueDate(Index1M,$H822)</f>
        <v>45436</v>
      </c>
      <c r="J822" s="52">
        <f>IFERROR(_xll.qlIndexFixing(Index1M,$H822,TRUE,_xll.ohTrigger(RecalcTrigger,Trigger1M)),NA())</f>
        <v>1.7583759532687652E-2</v>
      </c>
      <c r="K822" s="52">
        <f>IFERROR(_xll.qlIndexFixing(ONIndex1M,I822,TRUE,_xll.ohTrigger(RecalcTrigger,Trigger1M)),NA())</f>
        <v>1.754732660315117E-2</v>
      </c>
      <c r="L822" s="52">
        <f>IFERROR(_xll.qlIndexFixing(Index3M,H822,TRUE,_xll.ohTrigger(RecalcTrigger,Trigger3M)),NA())</f>
        <v>1.8156926525320517E-2</v>
      </c>
      <c r="M822" s="52">
        <f>IFERROR(_xll.qlIndexFixing(ONIndex3M,I822,TRUE,_xll.ohTrigger(RecalcTrigger,Trigger3M)),NA())</f>
        <v>1.8038313219794766E-2</v>
      </c>
      <c r="N822" s="52">
        <f>IFERROR(_xll.qlIndexFixing(Index6M,$H822,TRUE,_xll.ohTrigger(RecalcTrigger,Trigger6M)),NA())</f>
        <v>1.9838606030031274E-2</v>
      </c>
      <c r="O822" s="52">
        <f>IFERROR(_xll.qlIndexFixing(ONIndex6M,I822,TRUE,_xll.ohTrigger(RecalcTrigger,Trigger6M)),NA())</f>
        <v>1.958425159790611E-2</v>
      </c>
      <c r="P822" s="52">
        <f>IFERROR(_xll.qlIndexFixing(Index1Y,$H822,TRUE,_xll.ohTrigger(RecalcTrigger,Trigger1Y)),NA())</f>
        <v>2.1986204036539572E-2</v>
      </c>
      <c r="Q822" s="52">
        <f>IFERROR(_xll.qlIndexFixing(ONIndex1Y,I822,TRUE,_xll.ohTrigger(RecalcTrigger,Trigger1Y)),NA())</f>
        <v>2.1594280617094341E-2</v>
      </c>
    </row>
    <row r="823" spans="2:17" x14ac:dyDescent="0.2">
      <c r="B823" s="46" t="s">
        <v>51</v>
      </c>
      <c r="D823" s="49">
        <f>_xll.qlCalendarAdvance(LocalCalendar,$D822,B823,"f",FALSE)</f>
        <v>45441</v>
      </c>
      <c r="E823" s="49">
        <f>_xll.qlInterestRateIndexValueDate(IndexON,D823)</f>
        <v>45441</v>
      </c>
      <c r="F823" s="52">
        <f>IFERROR(_xll.qlIndexFixing(IndexON,D823,TRUE,_xll.ohTrigger(RecalcTrigger,TriggerON)),NA())</f>
        <v>1.3774123205543276E-2</v>
      </c>
      <c r="H823" s="49">
        <f>_xll.qlCalendarAdvance(IborCalendar,$H822,B823,"f",FALSE)</f>
        <v>45441</v>
      </c>
      <c r="I823" s="49">
        <f>_xll.qlInterestRateIndexValueDate(Index1M,$H823)</f>
        <v>45443</v>
      </c>
      <c r="J823" s="52">
        <f>IFERROR(_xll.qlIndexFixing(Index1M,$H823,TRUE,_xll.ohTrigger(RecalcTrigger,Trigger1M)),NA())</f>
        <v>1.7592446236563499E-2</v>
      </c>
      <c r="K823" s="52">
        <f>IFERROR(_xll.qlIndexFixing(ONIndex1M,I823,TRUE,_xll.ohTrigger(RecalcTrigger,Trigger1M)),NA())</f>
        <v>1.7559097665102996E-2</v>
      </c>
      <c r="L823" s="52">
        <f>IFERROR(_xll.qlIndexFixing(Index3M,H823,TRUE,_xll.ohTrigger(RecalcTrigger,Trigger3M)),NA())</f>
        <v>1.8163511489975311E-2</v>
      </c>
      <c r="M823" s="52">
        <f>IFERROR(_xll.qlIndexFixing(ONIndex3M,I823,TRUE,_xll.ohTrigger(RecalcTrigger,Trigger3M)),NA())</f>
        <v>1.8049552486312237E-2</v>
      </c>
      <c r="N823" s="52">
        <f>IFERROR(_xll.qlIndexFixing(Index6M,$H823,TRUE,_xll.ohTrigger(RecalcTrigger,Trigger6M)),NA())</f>
        <v>1.9846939100490579E-2</v>
      </c>
      <c r="O823" s="52">
        <f>IFERROR(_xll.qlIndexFixing(ONIndex6M,I823,TRUE,_xll.ohTrigger(RecalcTrigger,Trigger6M)),NA())</f>
        <v>1.9595487768713227E-2</v>
      </c>
      <c r="P823" s="52">
        <f>IFERROR(_xll.qlIndexFixing(Index1Y,$H823,TRUE,_xll.ohTrigger(RecalcTrigger,Trigger1Y)),NA())</f>
        <v>2.1989980876130175E-2</v>
      </c>
      <c r="Q823" s="52">
        <f>IFERROR(_xll.qlIndexFixing(ONIndex1Y,I823,TRUE,_xll.ohTrigger(RecalcTrigger,Trigger1Y)),NA())</f>
        <v>2.1595927964233042E-2</v>
      </c>
    </row>
    <row r="824" spans="2:17" x14ac:dyDescent="0.2">
      <c r="B824" s="46" t="s">
        <v>51</v>
      </c>
      <c r="D824" s="49">
        <f>_xll.qlCalendarAdvance(LocalCalendar,$D823,B824,"f",FALSE)</f>
        <v>45448</v>
      </c>
      <c r="E824" s="49">
        <f>_xll.qlInterestRateIndexValueDate(IndexON,D824)</f>
        <v>45448</v>
      </c>
      <c r="F824" s="52">
        <f>IFERROR(_xll.qlIndexFixing(IndexON,D824,TRUE,_xll.ohTrigger(RecalcTrigger,TriggerON)),NA())</f>
        <v>1.379001362172616E-2</v>
      </c>
      <c r="H824" s="49">
        <f>_xll.qlCalendarAdvance(IborCalendar,$H823,B824,"f",FALSE)</f>
        <v>45448</v>
      </c>
      <c r="I824" s="49">
        <f>_xll.qlInterestRateIndexValueDate(Index1M,$H824)</f>
        <v>45450</v>
      </c>
      <c r="J824" s="52">
        <f>IFERROR(_xll.qlIndexFixing(Index1M,$H824,TRUE,_xll.ohTrigger(RecalcTrigger,Trigger1M)),NA())</f>
        <v>1.7608714179702254E-2</v>
      </c>
      <c r="K824" s="52">
        <f>IFERROR(_xll.qlIndexFixing(ONIndex1M,I824,TRUE,_xll.ohTrigger(RecalcTrigger,Trigger1M)),NA())</f>
        <v>1.7571968812770677E-2</v>
      </c>
      <c r="L824" s="52">
        <f>IFERROR(_xll.qlIndexFixing(Index3M,H824,TRUE,_xll.ohTrigger(RecalcTrigger,Trigger3M)),NA())</f>
        <v>1.817903968306871E-2</v>
      </c>
      <c r="M824" s="52">
        <f>IFERROR(_xll.qlIndexFixing(ONIndex3M,I824,TRUE,_xll.ohTrigger(RecalcTrigger,Trigger3M)),NA())</f>
        <v>1.8061939963516238E-2</v>
      </c>
      <c r="N824" s="52">
        <f>IFERROR(_xll.qlIndexFixing(Index6M,$H824,TRUE,_xll.ohTrigger(RecalcTrigger,Trigger6M)),NA())</f>
        <v>1.986452044461479E-2</v>
      </c>
      <c r="O824" s="52">
        <f>IFERROR(_xll.qlIndexFixing(ONIndex6M,I824,TRUE,_xll.ohTrigger(RecalcTrigger,Trigger6M)),NA())</f>
        <v>1.9607917675603659E-2</v>
      </c>
      <c r="P824" s="52">
        <f>IFERROR(_xll.qlIndexFixing(Index1Y,$H824,TRUE,_xll.ohTrigger(RecalcTrigger,Trigger1Y)),NA())</f>
        <v>2.2007034885841974E-2</v>
      </c>
      <c r="Q824" s="52">
        <f>IFERROR(_xll.qlIndexFixing(ONIndex1Y,I824,TRUE,_xll.ohTrigger(RecalcTrigger,Trigger1Y)),NA())</f>
        <v>2.1597903298955501E-2</v>
      </c>
    </row>
    <row r="825" spans="2:17" x14ac:dyDescent="0.2">
      <c r="B825" s="46" t="s">
        <v>51</v>
      </c>
      <c r="D825" s="49">
        <f>_xll.qlCalendarAdvance(LocalCalendar,$D824,B825,"f",FALSE)</f>
        <v>45455</v>
      </c>
      <c r="E825" s="49">
        <f>_xll.qlInterestRateIndexValueDate(IndexON,D825)</f>
        <v>45455</v>
      </c>
      <c r="F825" s="52">
        <f>IFERROR(_xll.qlIndexFixing(IndexON,D825,TRUE,_xll.ohTrigger(RecalcTrigger,TriggerON)),NA())</f>
        <v>1.3805890161009415E-2</v>
      </c>
      <c r="H825" s="49">
        <f>_xll.qlCalendarAdvance(IborCalendar,$H824,B825,"f",FALSE)</f>
        <v>45455</v>
      </c>
      <c r="I825" s="49">
        <f>_xll.qlInterestRateIndexValueDate(Index1M,$H825)</f>
        <v>45457</v>
      </c>
      <c r="J825" s="52">
        <f>IFERROR(_xll.qlIndexFixing(Index1M,$H825,TRUE,_xll.ohTrigger(RecalcTrigger,Trigger1M)),NA())</f>
        <v>1.7620780082126548E-2</v>
      </c>
      <c r="K825" s="52">
        <f>IFERROR(_xll.qlIndexFixing(ONIndex1M,I825,TRUE,_xll.ohTrigger(RecalcTrigger,Trigger1M)),NA())</f>
        <v>1.7584566043149508E-2</v>
      </c>
      <c r="L825" s="52">
        <f>IFERROR(_xll.qlIndexFixing(Index3M,H825,TRUE,_xll.ohTrigger(RecalcTrigger,Trigger3M)),NA())</f>
        <v>1.8190704875812383E-2</v>
      </c>
      <c r="M825" s="52">
        <f>IFERROR(_xll.qlIndexFixing(ONIndex3M,I825,TRUE,_xll.ohTrigger(RecalcTrigger,Trigger3M)),NA())</f>
        <v>1.8074118324395982E-2</v>
      </c>
      <c r="N825" s="52">
        <f>IFERROR(_xll.qlIndexFixing(Index6M,$H825,TRUE,_xll.ohTrigger(RecalcTrigger,Trigger6M)),NA())</f>
        <v>1.9877680997152702E-2</v>
      </c>
      <c r="O825" s="52">
        <f>IFERROR(_xll.qlIndexFixing(ONIndex6M,I825,TRUE,_xll.ohTrigger(RecalcTrigger,Trigger6M)),NA())</f>
        <v>1.9620096002084253E-2</v>
      </c>
      <c r="P825" s="52">
        <f>IFERROR(_xll.qlIndexFixing(Index1Y,$H825,TRUE,_xll.ohTrigger(RecalcTrigger,Trigger1Y)),NA())</f>
        <v>2.201909521387261E-2</v>
      </c>
      <c r="Q825" s="52">
        <f>IFERROR(_xll.qlIndexFixing(ONIndex1Y,I825,TRUE,_xll.ohTrigger(RecalcTrigger,Trigger1Y)),NA())</f>
        <v>2.1599367517595169E-2</v>
      </c>
    </row>
    <row r="826" spans="2:17" x14ac:dyDescent="0.2">
      <c r="B826" s="46" t="s">
        <v>51</v>
      </c>
      <c r="D826" s="49">
        <f>_xll.qlCalendarAdvance(LocalCalendar,$D825,B826,"f",FALSE)</f>
        <v>45462</v>
      </c>
      <c r="E826" s="49">
        <f>_xll.qlInterestRateIndexValueDate(IndexON,D826)</f>
        <v>45462</v>
      </c>
      <c r="F826" s="52">
        <f>IFERROR(_xll.qlIndexFixing(IndexON,D826,TRUE,_xll.ohTrigger(RecalcTrigger,TriggerON)),NA())</f>
        <v>1.3821752823313105E-2</v>
      </c>
      <c r="H826" s="49">
        <f>_xll.qlCalendarAdvance(IborCalendar,$H825,B826,"f",FALSE)</f>
        <v>45462</v>
      </c>
      <c r="I826" s="49">
        <f>_xll.qlInterestRateIndexValueDate(Index1M,$H826)</f>
        <v>45464</v>
      </c>
      <c r="J826" s="52">
        <f>IFERROR(_xll.qlIndexFixing(Index1M,$H826,TRUE,_xll.ohTrigger(RecalcTrigger,Trigger1M)),NA())</f>
        <v>1.763257170267879E-2</v>
      </c>
      <c r="K826" s="52">
        <f>IFERROR(_xll.qlIndexFixing(ONIndex1M,I826,TRUE,_xll.ohTrigger(RecalcTrigger,Trigger1M)),NA())</f>
        <v>1.7596889356159551E-2</v>
      </c>
      <c r="L826" s="52">
        <f>IFERROR(_xll.qlIndexFixing(Index3M,H826,TRUE,_xll.ohTrigger(RecalcTrigger,Trigger3M)),NA())</f>
        <v>1.8202386210317178E-2</v>
      </c>
      <c r="M826" s="52">
        <f>IFERROR(_xll.qlIndexFixing(ONIndex3M,I826,TRUE,_xll.ohTrigger(RecalcTrigger,Trigger3M)),NA())</f>
        <v>1.808608756895147E-2</v>
      </c>
      <c r="N826" s="52">
        <f>IFERROR(_xll.qlIndexFixing(Index6M,$H826,TRUE,_xll.ohTrigger(RecalcTrigger,Trigger6M)),NA())</f>
        <v>1.9891003529741606E-2</v>
      </c>
      <c r="O826" s="52">
        <f>IFERROR(_xll.qlIndexFixing(ONIndex6M,I826,TRUE,_xll.ohTrigger(RecalcTrigger,Trigger6M)),NA())</f>
        <v>1.9632022748101718E-2</v>
      </c>
      <c r="P826" s="52">
        <f>IFERROR(_xll.qlIndexFixing(Index1Y,$H826,TRUE,_xll.ohTrigger(RecalcTrigger,Trigger1Y)),NA())</f>
        <v>2.2031682969352536E-2</v>
      </c>
      <c r="Q826" s="52">
        <f>IFERROR(_xll.qlIndexFixing(ONIndex1Y,I826,TRUE,_xll.ohTrigger(RecalcTrigger,Trigger1Y)),NA())</f>
        <v>2.1600320620152047E-2</v>
      </c>
    </row>
    <row r="827" spans="2:17" x14ac:dyDescent="0.2">
      <c r="B827" s="46" t="s">
        <v>51</v>
      </c>
      <c r="D827" s="49">
        <f>_xll.qlCalendarAdvance(LocalCalendar,$D826,B827,"f",FALSE)</f>
        <v>45469</v>
      </c>
      <c r="E827" s="49">
        <f>_xll.qlInterestRateIndexValueDate(IndexON,D827)</f>
        <v>45469</v>
      </c>
      <c r="F827" s="52">
        <f>IFERROR(_xll.qlIndexFixing(IndexON,D827,TRUE,_xll.ohTrigger(RecalcTrigger,TriggerON)),NA())</f>
        <v>1.3837601608717165E-2</v>
      </c>
      <c r="H827" s="49">
        <f>_xll.qlCalendarAdvance(IborCalendar,$H826,B827,"f",FALSE)</f>
        <v>45469</v>
      </c>
      <c r="I827" s="49">
        <f>_xll.qlInterestRateIndexValueDate(Index1M,$H827)</f>
        <v>45471</v>
      </c>
      <c r="J827" s="52">
        <f>IFERROR(_xll.qlIndexFixing(Index1M,$H827,TRUE,_xll.ohTrigger(RecalcTrigger,Trigger1M)),NA())</f>
        <v>1.7646578202915496E-2</v>
      </c>
      <c r="K827" s="52">
        <f>IFERROR(_xll.qlIndexFixing(ONIndex1M,I827,TRUE,_xll.ohTrigger(RecalcTrigger,Trigger1M)),NA())</f>
        <v>1.7608938751720871E-2</v>
      </c>
      <c r="L827" s="52">
        <f>IFERROR(_xll.qlIndexFixing(Index3M,H827,TRUE,_xll.ohTrigger(RecalcTrigger,Trigger3M)),NA())</f>
        <v>1.821411196009173E-2</v>
      </c>
      <c r="M827" s="52">
        <f>IFERROR(_xll.qlIndexFixing(ONIndex3M,I827,TRUE,_xll.ohTrigger(RecalcTrigger,Trigger3M)),NA())</f>
        <v>1.809784769712941E-2</v>
      </c>
      <c r="N827" s="52">
        <f>IFERROR(_xll.qlIndexFixing(Index6M,$H827,TRUE,_xll.ohTrigger(RecalcTrigger,Trigger6M)),NA())</f>
        <v>1.9906105964647591E-2</v>
      </c>
      <c r="O827" s="52">
        <f>IFERROR(_xll.qlIndexFixing(ONIndex6M,I827,TRUE,_xll.ohTrigger(RecalcTrigger,Trigger6M)),NA())</f>
        <v>1.9643697913549474E-2</v>
      </c>
      <c r="P827" s="52">
        <f>IFERROR(_xll.qlIndexFixing(Index1Y,$H827,TRUE,_xll.ohTrigger(RecalcTrigger,Trigger1Y)),NA())</f>
        <v>2.2044820508266935E-2</v>
      </c>
      <c r="Q827" s="52">
        <f>IFERROR(_xll.qlIndexFixing(ONIndex1Y,I827,TRUE,_xll.ohTrigger(RecalcTrigger,Trigger1Y)),NA())</f>
        <v>2.1600762606572843E-2</v>
      </c>
    </row>
    <row r="828" spans="2:17" x14ac:dyDescent="0.2">
      <c r="B828" s="46" t="s">
        <v>51</v>
      </c>
      <c r="D828" s="49">
        <f>_xll.qlCalendarAdvance(LocalCalendar,$D827,B828,"f",FALSE)</f>
        <v>45476</v>
      </c>
      <c r="E828" s="49">
        <f>_xll.qlInterestRateIndexValueDate(IndexON,D828)</f>
        <v>45476</v>
      </c>
      <c r="F828" s="52">
        <f>IFERROR(_xll.qlIndexFixing(IndexON,D828,TRUE,_xll.ohTrigger(RecalcTrigger,TriggerON)),NA())</f>
        <v>1.3854833611461892E-2</v>
      </c>
      <c r="H828" s="49">
        <f>_xll.qlCalendarAdvance(IborCalendar,$H827,B828,"f",FALSE)</f>
        <v>45476</v>
      </c>
      <c r="I828" s="49">
        <f>_xll.qlInterestRateIndexValueDate(Index1M,$H828)</f>
        <v>45478</v>
      </c>
      <c r="J828" s="52">
        <f>IFERROR(_xll.qlIndexFixing(Index1M,$H828,TRUE,_xll.ohTrigger(RecalcTrigger,Trigger1M)),NA())</f>
        <v>1.7655458567108234E-2</v>
      </c>
      <c r="K828" s="52">
        <f>IFERROR(_xll.qlIndexFixing(ONIndex1M,I828,TRUE,_xll.ohTrigger(RecalcTrigger,Trigger1M)),NA())</f>
        <v>1.7620714229726886E-2</v>
      </c>
      <c r="L828" s="52">
        <f>IFERROR(_xll.qlIndexFixing(Index3M,H828,TRUE,_xll.ohTrigger(RecalcTrigger,Trigger3M)),NA())</f>
        <v>1.822591039899164E-2</v>
      </c>
      <c r="M828" s="52">
        <f>IFERROR(_xll.qlIndexFixing(ONIndex3M,I828,TRUE,_xll.ohTrigger(RecalcTrigger,Trigger3M)),NA())</f>
        <v>1.8109398708823221E-2</v>
      </c>
      <c r="N828" s="52">
        <f>IFERROR(_xll.qlIndexFixing(Index6M,$H828,TRUE,_xll.ohTrigger(RecalcTrigger,Trigger6M)),NA())</f>
        <v>1.9918213788174644E-2</v>
      </c>
      <c r="O828" s="52">
        <f>IFERROR(_xll.qlIndexFixing(ONIndex6M,I828,TRUE,_xll.ohTrigger(RecalcTrigger,Trigger6M)),NA())</f>
        <v>1.9655121498347583E-2</v>
      </c>
      <c r="P828" s="52">
        <f>IFERROR(_xll.qlIndexFixing(Index1Y,$H828,TRUE,_xll.ohTrigger(RecalcTrigger,Trigger1Y)),NA())</f>
        <v>2.2058530188650578E-2</v>
      </c>
      <c r="Q828" s="52">
        <f>IFERROR(_xll.qlIndexFixing(ONIndex1Y,I828,TRUE,_xll.ohTrigger(RecalcTrigger,Trigger1Y)),NA())</f>
        <v>2.1600693476830912E-2</v>
      </c>
    </row>
    <row r="829" spans="2:17" x14ac:dyDescent="0.2">
      <c r="B829" s="46" t="s">
        <v>51</v>
      </c>
      <c r="D829" s="49">
        <f>_xll.qlCalendarAdvance(LocalCalendar,$D828,B829,"f",FALSE)</f>
        <v>45483</v>
      </c>
      <c r="E829" s="49">
        <f>_xll.qlInterestRateIndexValueDate(IndexON,D829)</f>
        <v>45483</v>
      </c>
      <c r="F829" s="52">
        <f>IFERROR(_xll.qlIndexFixing(IndexON,D829,TRUE,_xll.ohTrigger(RecalcTrigger,TriggerON)),NA())</f>
        <v>1.3869257548586589E-2</v>
      </c>
      <c r="H829" s="49">
        <f>_xll.qlCalendarAdvance(IborCalendar,$H828,B829,"f",FALSE)</f>
        <v>45483</v>
      </c>
      <c r="I829" s="49">
        <f>_xll.qlInterestRateIndexValueDate(Index1M,$H829)</f>
        <v>45485</v>
      </c>
      <c r="J829" s="52">
        <f>IFERROR(_xll.qlIndexFixing(Index1M,$H829,TRUE,_xll.ohTrigger(RecalcTrigger,Trigger1M)),NA())</f>
        <v>1.7666727709109726E-2</v>
      </c>
      <c r="K829" s="52">
        <f>IFERROR(_xll.qlIndexFixing(ONIndex1M,I829,TRUE,_xll.ohTrigger(RecalcTrigger,Trigger1M)),NA())</f>
        <v>1.7632215790124306E-2</v>
      </c>
      <c r="L829" s="52">
        <f>IFERROR(_xll.qlIndexFixing(Index3M,H829,TRUE,_xll.ohTrigger(RecalcTrigger,Trigger3M)),NA())</f>
        <v>1.8239151099638636E-2</v>
      </c>
      <c r="M829" s="52">
        <f>IFERROR(_xll.qlIndexFixing(ONIndex3M,I829,TRUE,_xll.ohTrigger(RecalcTrigger,Trigger3M)),NA())</f>
        <v>1.8120740604032903E-2</v>
      </c>
      <c r="N829" s="52">
        <f>IFERROR(_xll.qlIndexFixing(Index6M,$H829,TRUE,_xll.ohTrigger(RecalcTrigger,Trigger6M)),NA())</f>
        <v>1.9932141142069235E-2</v>
      </c>
      <c r="O829" s="52">
        <f>IFERROR(_xll.qlIndexFixing(ONIndex6M,I829,TRUE,_xll.ohTrigger(RecalcTrigger,Trigger6M)),NA())</f>
        <v>1.9666293502469401E-2</v>
      </c>
      <c r="P829" s="52">
        <f>IFERROR(_xll.qlIndexFixing(Index1Y,$H829,TRUE,_xll.ohTrigger(RecalcTrigger,Trigger1Y)),NA())</f>
        <v>2.2072834370713931E-2</v>
      </c>
      <c r="Q829" s="52">
        <f>IFERROR(_xll.qlIndexFixing(ONIndex1Y,I829,TRUE,_xll.ohTrigger(RecalcTrigger,Trigger1Y)),NA())</f>
        <v>2.1600113230979545E-2</v>
      </c>
    </row>
    <row r="830" spans="2:17" x14ac:dyDescent="0.2">
      <c r="B830" s="46" t="s">
        <v>51</v>
      </c>
      <c r="D830" s="49">
        <f>_xll.qlCalendarAdvance(LocalCalendar,$D829,B830,"f",FALSE)</f>
        <v>45490</v>
      </c>
      <c r="E830" s="49">
        <f>_xll.qlInterestRateIndexValueDate(IndexON,D830)</f>
        <v>45490</v>
      </c>
      <c r="F830" s="52">
        <f>IFERROR(_xll.qlIndexFixing(IndexON,D830,TRUE,_xll.ohTrigger(RecalcTrigger,TriggerON)),NA())</f>
        <v>1.3885064703051953E-2</v>
      </c>
      <c r="H830" s="49">
        <f>_xll.qlCalendarAdvance(IborCalendar,$H829,B830,"f",FALSE)</f>
        <v>45490</v>
      </c>
      <c r="I830" s="49">
        <f>_xll.qlInterestRateIndexValueDate(Index1M,$H830)</f>
        <v>45492</v>
      </c>
      <c r="J830" s="52">
        <f>IFERROR(_xll.qlIndexFixing(Index1M,$H830,TRUE,_xll.ohTrigger(RecalcTrigger,Trigger1M)),NA())</f>
        <v>1.7678007129671158E-2</v>
      </c>
      <c r="K830" s="52">
        <f>IFERROR(_xll.qlIndexFixing(ONIndex1M,I830,TRUE,_xll.ohTrigger(RecalcTrigger,Trigger1M)),NA())</f>
        <v>1.7643443432806549E-2</v>
      </c>
      <c r="L830" s="52">
        <f>IFERROR(_xll.qlIndexFixing(Index3M,H830,TRUE,_xll.ohTrigger(RecalcTrigger,Trigger3M)),NA())</f>
        <v>1.8249838441345964E-2</v>
      </c>
      <c r="M830" s="52">
        <f>IFERROR(_xll.qlIndexFixing(ONIndex3M,I830,TRUE,_xll.ohTrigger(RecalcTrigger,Trigger3M)),NA())</f>
        <v>1.813187338262523E-2</v>
      </c>
      <c r="N830" s="52">
        <f>IFERROR(_xll.qlIndexFixing(Index6M,$H830,TRUE,_xll.ohTrigger(RecalcTrigger,Trigger6M)),NA())</f>
        <v>1.9947967191536766E-2</v>
      </c>
      <c r="O830" s="52">
        <f>IFERROR(_xll.qlIndexFixing(ONIndex6M,I830,TRUE,_xll.ohTrigger(RecalcTrigger,Trigger6M)),NA())</f>
        <v>1.9677213925808346E-2</v>
      </c>
      <c r="P830" s="52">
        <f>IFERROR(_xll.qlIndexFixing(Index1Y,$H830,TRUE,_xll.ohTrigger(RecalcTrigger,Trigger1Y)),NA())</f>
        <v>2.2087755416972756E-2</v>
      </c>
      <c r="Q830" s="52">
        <f>IFERROR(_xll.qlIndexFixing(ONIndex1Y,I830,TRUE,_xll.ohTrigger(RecalcTrigger,Trigger1Y)),NA())</f>
        <v>2.1599021869018742E-2</v>
      </c>
    </row>
    <row r="831" spans="2:17" x14ac:dyDescent="0.2">
      <c r="B831" s="46" t="s">
        <v>51</v>
      </c>
      <c r="D831" s="49">
        <f>_xll.qlCalendarAdvance(LocalCalendar,$D830,B831,"f",FALSE)</f>
        <v>45497</v>
      </c>
      <c r="E831" s="49">
        <f>_xll.qlInterestRateIndexValueDate(IndexON,D831)</f>
        <v>45497</v>
      </c>
      <c r="F831" s="52">
        <f>IFERROR(_xll.qlIndexFixing(IndexON,D831,TRUE,_xll.ohTrigger(RecalcTrigger,TriggerON)),NA())</f>
        <v>1.3900866102360965E-2</v>
      </c>
      <c r="H831" s="49">
        <f>_xll.qlCalendarAdvance(IborCalendar,$H830,B831,"f",FALSE)</f>
        <v>45497</v>
      </c>
      <c r="I831" s="49">
        <f>_xll.qlInterestRateIndexValueDate(Index1M,$H831)</f>
        <v>45499</v>
      </c>
      <c r="J831" s="52">
        <f>IFERROR(_xll.qlIndexFixing(Index1M,$H831,TRUE,_xll.ohTrigger(RecalcTrigger,Trigger1M)),NA())</f>
        <v>1.7690649434736472E-2</v>
      </c>
      <c r="K831" s="52">
        <f>IFERROR(_xll.qlIndexFixing(ONIndex1M,I831,TRUE,_xll.ohTrigger(RecalcTrigger,Trigger1M)),NA())</f>
        <v>1.7654529854347345E-2</v>
      </c>
      <c r="L831" s="52">
        <f>IFERROR(_xll.qlIndexFixing(Index3M,H831,TRUE,_xll.ohTrigger(RecalcTrigger,Trigger3M)),NA())</f>
        <v>1.8262023715027106E-2</v>
      </c>
      <c r="M831" s="52">
        <f>IFERROR(_xll.qlIndexFixing(ONIndex3M,I831,TRUE,_xll.ohTrigger(RecalcTrigger,Trigger3M)),NA())</f>
        <v>1.8142916594143799E-2</v>
      </c>
      <c r="N831" s="52">
        <f>IFERROR(_xll.qlIndexFixing(Index6M,$H831,TRUE,_xll.ohTrigger(RecalcTrigger,Trigger6M)),NA())</f>
        <v>1.9960738757981333E-2</v>
      </c>
      <c r="O831" s="52">
        <f>IFERROR(_xll.qlIndexFixing(ONIndex6M,I831,TRUE,_xll.ohTrigger(RecalcTrigger,Trigger6M)),NA())</f>
        <v>1.9688046729742226E-2</v>
      </c>
      <c r="P831" s="52">
        <f>IFERROR(_xll.qlIndexFixing(Index1Y,$H831,TRUE,_xll.ohTrigger(RecalcTrigger,Trigger1Y)),NA())</f>
        <v>2.2103312373209772E-2</v>
      </c>
      <c r="Q831" s="52">
        <f>IFERROR(_xll.qlIndexFixing(ONIndex1Y,I831,TRUE,_xll.ohTrigger(RecalcTrigger,Trigger1Y)),NA())</f>
        <v>2.1597781748798894E-2</v>
      </c>
    </row>
    <row r="832" spans="2:17" x14ac:dyDescent="0.2">
      <c r="B832" s="46" t="s">
        <v>51</v>
      </c>
      <c r="D832" s="49">
        <f>_xll.qlCalendarAdvance(LocalCalendar,$D831,B832,"f",FALSE)</f>
        <v>45504</v>
      </c>
      <c r="E832" s="49">
        <f>_xll.qlInterestRateIndexValueDate(IndexON,D832)</f>
        <v>45504</v>
      </c>
      <c r="F832" s="52">
        <f>IFERROR(_xll.qlIndexFixing(IndexON,D832,TRUE,_xll.ohTrigger(RecalcTrigger,TriggerON)),NA())</f>
        <v>1.3916753222220635E-2</v>
      </c>
      <c r="H832" s="49">
        <f>_xll.qlCalendarAdvance(IborCalendar,$H831,B832,"f",FALSE)</f>
        <v>45504</v>
      </c>
      <c r="I832" s="49">
        <f>_xll.qlInterestRateIndexValueDate(Index1M,$H832)</f>
        <v>45506</v>
      </c>
      <c r="J832" s="52">
        <f>IFERROR(_xll.qlIndexFixing(Index1M,$H832,TRUE,_xll.ohTrigger(RecalcTrigger,Trigger1M)),NA())</f>
        <v>1.7702186559317157E-2</v>
      </c>
      <c r="K832" s="52">
        <f>IFERROR(_xll.qlIndexFixing(ONIndex1M,I832,TRUE,_xll.ohTrigger(RecalcTrigger,Trigger1M)),NA())</f>
        <v>1.7665749008992648E-2</v>
      </c>
      <c r="L832" s="52">
        <f>IFERROR(_xll.qlIndexFixing(Index3M,H832,TRUE,_xll.ohTrigger(RecalcTrigger,Trigger3M)),NA())</f>
        <v>1.8274378249422626E-2</v>
      </c>
      <c r="M832" s="52">
        <f>IFERROR(_xll.qlIndexFixing(ONIndex3M,I832,TRUE,_xll.ohTrigger(RecalcTrigger,Trigger3M)),NA())</f>
        <v>1.8154117050572793E-2</v>
      </c>
      <c r="N832" s="52">
        <f>IFERROR(_xll.qlIndexFixing(Index6M,$H832,TRUE,_xll.ohTrigger(RecalcTrigger,Trigger6M)),NA())</f>
        <v>1.9975437071685215E-2</v>
      </c>
      <c r="O832" s="52">
        <f>IFERROR(_xll.qlIndexFixing(ONIndex6M,I832,TRUE,_xll.ohTrigger(RecalcTrigger,Trigger6M)),NA())</f>
        <v>1.9699130415338217E-2</v>
      </c>
      <c r="P832" s="52">
        <f>IFERROR(_xll.qlIndexFixing(Index1Y,$H832,TRUE,_xll.ohTrigger(RecalcTrigger,Trigger1Y)),NA())</f>
        <v>2.2119496422426402E-2</v>
      </c>
      <c r="Q832" s="52">
        <f>IFERROR(_xll.qlIndexFixing(ONIndex1Y,I832,TRUE,_xll.ohTrigger(RecalcTrigger,Trigger1Y)),NA())</f>
        <v>2.1597140963933725E-2</v>
      </c>
    </row>
    <row r="833" spans="2:17" x14ac:dyDescent="0.2">
      <c r="B833" s="46" t="s">
        <v>51</v>
      </c>
      <c r="D833" s="49">
        <f>_xll.qlCalendarAdvance(LocalCalendar,$D832,B833,"f",FALSE)</f>
        <v>45511</v>
      </c>
      <c r="E833" s="49">
        <f>_xll.qlInterestRateIndexValueDate(IndexON,D833)</f>
        <v>45511</v>
      </c>
      <c r="F833" s="52">
        <f>IFERROR(_xll.qlIndexFixing(IndexON,D833,TRUE,_xll.ohTrigger(RecalcTrigger,TriggerON)),NA())</f>
        <v>1.3932752137453264E-2</v>
      </c>
      <c r="H833" s="49">
        <f>_xll.qlCalendarAdvance(IborCalendar,$H832,B833,"f",FALSE)</f>
        <v>45511</v>
      </c>
      <c r="I833" s="49">
        <f>_xll.qlInterestRateIndexValueDate(Index1M,$H833)</f>
        <v>45513</v>
      </c>
      <c r="J833" s="52">
        <f>IFERROR(_xll.qlIndexFixing(Index1M,$H833,TRUE,_xll.ohTrigger(RecalcTrigger,Trigger1M)),NA())</f>
        <v>1.7712586808510219E-2</v>
      </c>
      <c r="K833" s="52">
        <f>IFERROR(_xll.qlIndexFixing(ONIndex1M,I833,TRUE,_xll.ohTrigger(RecalcTrigger,Trigger1M)),NA())</f>
        <v>1.767711373847014E-2</v>
      </c>
      <c r="L833" s="52">
        <f>IFERROR(_xll.qlIndexFixing(Index3M,H833,TRUE,_xll.ohTrigger(RecalcTrigger,Trigger3M)),NA())</f>
        <v>1.8288294524584078E-2</v>
      </c>
      <c r="M833" s="52">
        <f>IFERROR(_xll.qlIndexFixing(ONIndex3M,I833,TRUE,_xll.ohTrigger(RecalcTrigger,Trigger3M)),NA())</f>
        <v>1.8165486321297664E-2</v>
      </c>
      <c r="N833" s="52">
        <f>IFERROR(_xll.qlIndexFixing(Index6M,$H833,TRUE,_xll.ohTrigger(RecalcTrigger,Trigger6M)),NA())</f>
        <v>1.9990404939211389E-2</v>
      </c>
      <c r="O833" s="52">
        <f>IFERROR(_xll.qlIndexFixing(ONIndex6M,I833,TRUE,_xll.ohTrigger(RecalcTrigger,Trigger6M)),NA())</f>
        <v>1.9710480849903789E-2</v>
      </c>
      <c r="P833" s="52">
        <f>IFERROR(_xll.qlIndexFixing(Index1Y,$H833,TRUE,_xll.ohTrigger(RecalcTrigger,Trigger1Y)),NA())</f>
        <v>2.2136282893510193E-2</v>
      </c>
      <c r="Q833" s="52">
        <f>IFERROR(_xll.qlIndexFixing(ONIndex1Y,I833,TRUE,_xll.ohTrigger(RecalcTrigger,Trigger1Y)),NA())</f>
        <v>2.1597134581332611E-2</v>
      </c>
    </row>
    <row r="834" spans="2:17" x14ac:dyDescent="0.2">
      <c r="B834" s="46" t="s">
        <v>51</v>
      </c>
      <c r="D834" s="49">
        <f>_xll.qlCalendarAdvance(LocalCalendar,$D833,B834,"f",FALSE)</f>
        <v>45518</v>
      </c>
      <c r="E834" s="49">
        <f>_xll.qlInterestRateIndexValueDate(IndexON,D834)</f>
        <v>45518</v>
      </c>
      <c r="F834" s="52">
        <f>IFERROR(_xll.qlIndexFixing(IndexON,D834,TRUE,_xll.ohTrigger(RecalcTrigger,TriggerON)),NA())</f>
        <v>1.394886284829866E-2</v>
      </c>
      <c r="H834" s="49">
        <f>_xll.qlCalendarAdvance(IborCalendar,$H833,B834,"f",FALSE)</f>
        <v>45518</v>
      </c>
      <c r="I834" s="49">
        <f>_xll.qlInterestRateIndexValueDate(Index1M,$H834)</f>
        <v>45520</v>
      </c>
      <c r="J834" s="52">
        <f>IFERROR(_xll.qlIndexFixing(Index1M,$H834,TRUE,_xll.ohTrigger(RecalcTrigger,Trigger1M)),NA())</f>
        <v>1.7724404525060081E-2</v>
      </c>
      <c r="K834" s="52">
        <f>IFERROR(_xll.qlIndexFixing(ONIndex1M,I834,TRUE,_xll.ohTrigger(RecalcTrigger,Trigger1M)),NA())</f>
        <v>1.7688624042779821E-2</v>
      </c>
      <c r="L834" s="52">
        <f>IFERROR(_xll.qlIndexFixing(Index3M,H834,TRUE,_xll.ohTrigger(RecalcTrigger,Trigger3M)),NA())</f>
        <v>1.8299596219726936E-2</v>
      </c>
      <c r="M834" s="52">
        <f>IFERROR(_xll.qlIndexFixing(ONIndex3M,I834,TRUE,_xll.ohTrigger(RecalcTrigger,Trigger3M)),NA())</f>
        <v>1.8177024406318409E-2</v>
      </c>
      <c r="N834" s="52">
        <f>IFERROR(_xll.qlIndexFixing(Index6M,$H834,TRUE,_xll.ohTrigger(RecalcTrigger,Trigger6M)),NA())</f>
        <v>2.0007380122771774E-2</v>
      </c>
      <c r="O834" s="52">
        <f>IFERROR(_xll.qlIndexFixing(ONIndex6M,I834,TRUE,_xll.ohTrigger(RecalcTrigger,Trigger6M)),NA())</f>
        <v>1.9722098033518876E-2</v>
      </c>
      <c r="P834" s="52">
        <f>IFERROR(_xll.qlIndexFixing(Index1Y,$H834,TRUE,_xll.ohTrigger(RecalcTrigger,Trigger1Y)),NA())</f>
        <v>2.2153646809587819E-2</v>
      </c>
      <c r="Q834" s="52">
        <f>IFERROR(_xll.qlIndexFixing(ONIndex1Y,I834,TRUE,_xll.ohTrigger(RecalcTrigger,Trigger1Y)),NA())</f>
        <v>2.1597762600968906E-2</v>
      </c>
    </row>
    <row r="835" spans="2:17" x14ac:dyDescent="0.2">
      <c r="B835" s="46" t="s">
        <v>51</v>
      </c>
      <c r="D835" s="49">
        <f>_xll.qlCalendarAdvance(LocalCalendar,$D834,B835,"f",FALSE)</f>
        <v>45525</v>
      </c>
      <c r="E835" s="49">
        <f>_xll.qlInterestRateIndexValueDate(IndexON,D835)</f>
        <v>45525</v>
      </c>
      <c r="F835" s="52">
        <f>IFERROR(_xll.qlIndexFixing(IndexON,D835,TRUE,_xll.ohTrigger(RecalcTrigger,TriggerON)),NA())</f>
        <v>1.3965085354596951E-2</v>
      </c>
      <c r="H835" s="49">
        <f>_xll.qlCalendarAdvance(IborCalendar,$H834,B835,"f",FALSE)</f>
        <v>45525</v>
      </c>
      <c r="I835" s="49">
        <f>_xll.qlInterestRateIndexValueDate(Index1M,$H835)</f>
        <v>45527</v>
      </c>
      <c r="J835" s="52">
        <f>IFERROR(_xll.qlIndexFixing(Index1M,$H835,TRUE,_xll.ohTrigger(RecalcTrigger,Trigger1M)),NA())</f>
        <v>1.7736368028218534E-2</v>
      </c>
      <c r="K835" s="52">
        <f>IFERROR(_xll.qlIndexFixing(ONIndex1M,I835,TRUE,_xll.ohTrigger(RecalcTrigger,Trigger1M)),NA())</f>
        <v>1.7701554087474758E-2</v>
      </c>
      <c r="L835" s="52">
        <f>IFERROR(_xll.qlIndexFixing(Index3M,H835,TRUE,_xll.ohTrigger(RecalcTrigger,Trigger3M)),NA())</f>
        <v>1.831245965896923E-2</v>
      </c>
      <c r="M835" s="52">
        <f>IFERROR(_xll.qlIndexFixing(ONIndex3M,I835,TRUE,_xll.ohTrigger(RecalcTrigger,Trigger3M)),NA())</f>
        <v>1.8190034490601636E-2</v>
      </c>
      <c r="N835" s="52">
        <f>IFERROR(_xll.qlIndexFixing(Index6M,$H835,TRUE,_xll.ohTrigger(RecalcTrigger,Trigger6M)),NA())</f>
        <v>2.0021149360463689E-2</v>
      </c>
      <c r="O835" s="52">
        <f>IFERROR(_xll.qlIndexFixing(ONIndex6M,I835,TRUE,_xll.ohTrigger(RecalcTrigger,Trigger6M)),NA())</f>
        <v>1.973538351608628E-2</v>
      </c>
      <c r="P835" s="52">
        <f>IFERROR(_xll.qlIndexFixing(Index1Y,$H835,TRUE,_xll.ohTrigger(RecalcTrigger,Trigger1Y)),NA())</f>
        <v>2.2173925988477197E-2</v>
      </c>
      <c r="Q835" s="52">
        <f>IFERROR(_xll.qlIndexFixing(ONIndex1Y,I835,TRUE,_xll.ohTrigger(RecalcTrigger,Trigger1Y)),NA())</f>
        <v>2.1599791170348048E-2</v>
      </c>
    </row>
    <row r="836" spans="2:17" x14ac:dyDescent="0.2">
      <c r="B836" s="46" t="s">
        <v>51</v>
      </c>
      <c r="D836" s="49">
        <f>_xll.qlCalendarAdvance(LocalCalendar,$D835,B836,"f",FALSE)</f>
        <v>45532</v>
      </c>
      <c r="E836" s="49">
        <f>_xll.qlInterestRateIndexValueDate(IndexON,D836)</f>
        <v>45532</v>
      </c>
      <c r="F836" s="52">
        <f>IFERROR(_xll.qlIndexFixing(IndexON,D836,TRUE,_xll.ohTrigger(RecalcTrigger,TriggerON)),NA())</f>
        <v>1.3981419656348137E-2</v>
      </c>
      <c r="H836" s="49">
        <f>_xll.qlCalendarAdvance(IborCalendar,$H835,B836,"f",FALSE)</f>
        <v>45532</v>
      </c>
      <c r="I836" s="49">
        <f>_xll.qlInterestRateIndexValueDate(Index1M,$H836)</f>
        <v>45534</v>
      </c>
      <c r="J836" s="52">
        <f>IFERROR(_xll.qlIndexFixing(Index1M,$H836,TRUE,_xll.ohTrigger(RecalcTrigger,Trigger1M)),NA())</f>
        <v>1.7748477318439409E-2</v>
      </c>
      <c r="K836" s="52">
        <f>IFERROR(_xll.qlIndexFixing(ONIndex1M,I836,TRUE,_xll.ohTrigger(RecalcTrigger,Trigger1M)),NA())</f>
        <v>1.7713366520726304E-2</v>
      </c>
      <c r="L836" s="52">
        <f>IFERROR(_xll.qlIndexFixing(Index3M,H836,TRUE,_xll.ohTrigger(RecalcTrigger,Trigger3M)),NA())</f>
        <v>1.8321209086682933E-2</v>
      </c>
      <c r="M836" s="52">
        <f>IFERROR(_xll.qlIndexFixing(ONIndex3M,I836,TRUE,_xll.ohTrigger(RecalcTrigger,Trigger3M)),NA())</f>
        <v>1.8201922863387843E-2</v>
      </c>
      <c r="N836" s="52">
        <f>IFERROR(_xll.qlIndexFixing(Index6M,$H836,TRUE,_xll.ohTrigger(RecalcTrigger,Trigger6M)),NA())</f>
        <v>2.0031603859639764E-2</v>
      </c>
      <c r="O836" s="52">
        <f>IFERROR(_xll.qlIndexFixing(ONIndex6M,I836,TRUE,_xll.ohTrigger(RecalcTrigger,Trigger6M)),NA())</f>
        <v>1.9747553918831873E-2</v>
      </c>
      <c r="P836" s="52">
        <f>IFERROR(_xll.qlIndexFixing(Index1Y,$H836,TRUE,_xll.ohTrigger(RecalcTrigger,Trigger1Y)),NA())</f>
        <v>2.2182843414730674E-2</v>
      </c>
      <c r="Q836" s="52">
        <f>IFERROR(_xll.qlIndexFixing(ONIndex1Y,I836,TRUE,_xll.ohTrigger(RecalcTrigger,Trigger1Y)),NA())</f>
        <v>2.160173342548477E-2</v>
      </c>
    </row>
    <row r="837" spans="2:17" x14ac:dyDescent="0.2">
      <c r="B837" s="46" t="s">
        <v>51</v>
      </c>
      <c r="D837" s="49">
        <f>_xll.qlCalendarAdvance(LocalCalendar,$D836,B837,"f",FALSE)</f>
        <v>45539</v>
      </c>
      <c r="E837" s="49">
        <f>_xll.qlInterestRateIndexValueDate(IndexON,D837)</f>
        <v>45539</v>
      </c>
      <c r="F837" s="52">
        <f>IFERROR(_xll.qlIndexFixing(IndexON,D837,TRUE,_xll.ohTrigger(RecalcTrigger,TriggerON)),NA())</f>
        <v>1.3997865753712091E-2</v>
      </c>
      <c r="H837" s="49">
        <f>_xll.qlCalendarAdvance(IborCalendar,$H836,B837,"f",FALSE)</f>
        <v>45539</v>
      </c>
      <c r="I837" s="49">
        <f>_xll.qlInterestRateIndexValueDate(Index1M,$H837)</f>
        <v>45541</v>
      </c>
      <c r="J837" s="52">
        <f>IFERROR(_xll.qlIndexFixing(Index1M,$H837,TRUE,_xll.ohTrigger(RecalcTrigger,Trigger1M)),NA())</f>
        <v>1.7760732396179115E-2</v>
      </c>
      <c r="K837" s="52">
        <f>IFERROR(_xll.qlIndexFixing(ONIndex1M,I837,TRUE,_xll.ohTrigger(RecalcTrigger,Trigger1M)),NA())</f>
        <v>1.7724028405101677E-2</v>
      </c>
      <c r="L837" s="52">
        <f>IFERROR(_xll.qlIndexFixing(Index3M,H837,TRUE,_xll.ohTrigger(RecalcTrigger,Trigger3M)),NA())</f>
        <v>1.8334373446309064E-2</v>
      </c>
      <c r="M837" s="52">
        <f>IFERROR(_xll.qlIndexFixing(ONIndex3M,I837,TRUE,_xll.ohTrigger(RecalcTrigger,Trigger3M)),NA())</f>
        <v>1.8212651547848679E-2</v>
      </c>
      <c r="N837" s="52">
        <f>IFERROR(_xll.qlIndexFixing(Index6M,$H837,TRUE,_xll.ohTrigger(RecalcTrigger,Trigger6M)),NA())</f>
        <v>2.0045799397035383E-2</v>
      </c>
      <c r="O837" s="52">
        <f>IFERROR(_xll.qlIndexFixing(ONIndex6M,I837,TRUE,_xll.ohTrigger(RecalcTrigger,Trigger6M)),NA())</f>
        <v>1.97585500794073E-2</v>
      </c>
      <c r="P837" s="52">
        <f>IFERROR(_xll.qlIndexFixing(Index1Y,$H837,TRUE,_xll.ohTrigger(RecalcTrigger,Trigger1Y)),NA())</f>
        <v>2.2208953447642524E-2</v>
      </c>
      <c r="Q837" s="52">
        <f>IFERROR(_xll.qlIndexFixing(ONIndex1Y,I837,TRUE,_xll.ohTrigger(RecalcTrigger,Trigger1Y)),NA())</f>
        <v>2.1603453073515411E-2</v>
      </c>
    </row>
    <row r="838" spans="2:17" x14ac:dyDescent="0.2">
      <c r="B838" s="46" t="s">
        <v>51</v>
      </c>
      <c r="D838" s="49">
        <f>_xll.qlCalendarAdvance(LocalCalendar,$D837,B838,"f",FALSE)</f>
        <v>45546</v>
      </c>
      <c r="E838" s="49">
        <f>_xll.qlInterestRateIndexValueDate(IndexON,D838)</f>
        <v>45546</v>
      </c>
      <c r="F838" s="52">
        <f>IFERROR(_xll.qlIndexFixing(IndexON,D838,TRUE,_xll.ohTrigger(RecalcTrigger,TriggerON)),NA())</f>
        <v>1.401442364652894E-2</v>
      </c>
      <c r="H838" s="49">
        <f>_xll.qlCalendarAdvance(IborCalendar,$H837,B838,"f",FALSE)</f>
        <v>45546</v>
      </c>
      <c r="I838" s="49">
        <f>_xll.qlInterestRateIndexValueDate(Index1M,$H838)</f>
        <v>45548</v>
      </c>
      <c r="J838" s="52">
        <f>IFERROR(_xll.qlIndexFixing(Index1M,$H838,TRUE,_xll.ohTrigger(RecalcTrigger,Trigger1M)),NA())</f>
        <v>1.7774470982099555E-2</v>
      </c>
      <c r="K838" s="52">
        <f>IFERROR(_xll.qlIndexFixing(ONIndex1M,I838,TRUE,_xll.ohTrigger(RecalcTrigger,Trigger1M)),NA())</f>
        <v>1.7736121009139794E-2</v>
      </c>
      <c r="L838" s="52">
        <f>IFERROR(_xll.qlIndexFixing(Index3M,H838,TRUE,_xll.ohTrigger(RecalcTrigger,Trigger3M)),NA())</f>
        <v>1.8347707420032028E-2</v>
      </c>
      <c r="M838" s="52">
        <f>IFERROR(_xll.qlIndexFixing(ONIndex3M,I838,TRUE,_xll.ohTrigger(RecalcTrigger,Trigger3M)),NA())</f>
        <v>1.8224864890639125E-2</v>
      </c>
      <c r="N838" s="52">
        <f>IFERROR(_xll.qlIndexFixing(Index6M,$H838,TRUE,_xll.ohTrigger(RecalcTrigger,Trigger6M)),NA())</f>
        <v>2.0062034500471594E-2</v>
      </c>
      <c r="O838" s="52">
        <f>IFERROR(_xll.qlIndexFixing(ONIndex6M,I838,TRUE,_xll.ohTrigger(RecalcTrigger,Trigger6M)),NA())</f>
        <v>1.9771234259966519E-2</v>
      </c>
      <c r="P838" s="52">
        <f>IFERROR(_xll.qlIndexFixing(Index1Y,$H838,TRUE,_xll.ohTrigger(RecalcTrigger,Trigger1Y)),NA())</f>
        <v>2.2228377358793856E-2</v>
      </c>
      <c r="Q838" s="52">
        <f>IFERROR(_xll.qlIndexFixing(ONIndex1Y,I838,TRUE,_xll.ohTrigger(RecalcTrigger,Trigger1Y)),NA())</f>
        <v>2.1606618702367797E-2</v>
      </c>
    </row>
    <row r="839" spans="2:17" x14ac:dyDescent="0.2">
      <c r="B839" s="46" t="s">
        <v>51</v>
      </c>
      <c r="D839" s="49">
        <f>_xll.qlCalendarAdvance(LocalCalendar,$D838,B839,"f",FALSE)</f>
        <v>45553</v>
      </c>
      <c r="E839" s="49">
        <f>_xll.qlInterestRateIndexValueDate(IndexON,D839)</f>
        <v>45553</v>
      </c>
      <c r="F839" s="52">
        <f>IFERROR(_xll.qlIndexFixing(IndexON,D839,TRUE,_xll.ohTrigger(RecalcTrigger,TriggerON)),NA())</f>
        <v>1.4031093334958555E-2</v>
      </c>
      <c r="H839" s="49">
        <f>_xll.qlCalendarAdvance(IborCalendar,$H838,B839,"f",FALSE)</f>
        <v>45553</v>
      </c>
      <c r="I839" s="49">
        <f>_xll.qlInterestRateIndexValueDate(Index1M,$H839)</f>
        <v>45555</v>
      </c>
      <c r="J839" s="52">
        <f>IFERROR(_xll.qlIndexFixing(Index1M,$H839,TRUE,_xll.ohTrigger(RecalcTrigger,Trigger1M)),NA())</f>
        <v>1.7785679916053548E-2</v>
      </c>
      <c r="K839" s="52">
        <f>IFERROR(_xll.qlIndexFixing(ONIndex1M,I839,TRUE,_xll.ohTrigger(RecalcTrigger,Trigger1M)),NA())</f>
        <v>1.7748359188249907E-2</v>
      </c>
      <c r="L839" s="52">
        <f>IFERROR(_xll.qlIndexFixing(Index3M,H839,TRUE,_xll.ohTrigger(RecalcTrigger,Trigger3M)),NA())</f>
        <v>1.836121100955947E-2</v>
      </c>
      <c r="M839" s="52">
        <f>IFERROR(_xll.qlIndexFixing(ONIndex3M,I839,TRUE,_xll.ohTrigger(RecalcTrigger,Trigger3M)),NA())</f>
        <v>1.8237247048045191E-2</v>
      </c>
      <c r="N839" s="52">
        <f>IFERROR(_xll.qlIndexFixing(Index6M,$H839,TRUE,_xll.ohTrigger(RecalcTrigger,Trigger6M)),NA())</f>
        <v>2.007853913161536E-2</v>
      </c>
      <c r="O839" s="52">
        <f>IFERROR(_xll.qlIndexFixing(ONIndex6M,I839,TRUE,_xll.ohTrigger(RecalcTrigger,Trigger6M)),NA())</f>
        <v>1.978418519000158E-2</v>
      </c>
      <c r="P839" s="52">
        <f>IFERROR(_xll.qlIndexFixing(Index1Y,$H839,TRUE,_xll.ohTrigger(RecalcTrigger,Trigger1Y)),NA())</f>
        <v>2.224825381727907E-2</v>
      </c>
      <c r="Q839" s="52">
        <f>IFERROR(_xll.qlIndexFixing(ONIndex1Y,I839,TRUE,_xll.ohTrigger(RecalcTrigger,Trigger1Y)),NA())</f>
        <v>2.1610418733590819E-2</v>
      </c>
    </row>
    <row r="840" spans="2:17" x14ac:dyDescent="0.2">
      <c r="B840" s="46" t="s">
        <v>51</v>
      </c>
      <c r="D840" s="49">
        <f>_xll.qlCalendarAdvance(LocalCalendar,$D839,B840,"f",FALSE)</f>
        <v>45560</v>
      </c>
      <c r="E840" s="49">
        <f>_xll.qlInterestRateIndexValueDate(IndexON,D840)</f>
        <v>45560</v>
      </c>
      <c r="F840" s="52">
        <f>IFERROR(_xll.qlIndexFixing(IndexON,D840,TRUE,_xll.ohTrigger(RecalcTrigger,TriggerON)),NA())</f>
        <v>1.4047874819000938E-2</v>
      </c>
      <c r="H840" s="49">
        <f>_xll.qlCalendarAdvance(IborCalendar,$H839,B840,"f",FALSE)</f>
        <v>45560</v>
      </c>
      <c r="I840" s="49">
        <f>_xll.qlInterestRateIndexValueDate(Index1M,$H840)</f>
        <v>45562</v>
      </c>
      <c r="J840" s="52">
        <f>IFERROR(_xll.qlIndexFixing(Index1M,$H840,TRUE,_xll.ohTrigger(RecalcTrigger,Trigger1M)),NA())</f>
        <v>1.7798372359126881E-2</v>
      </c>
      <c r="K840" s="52">
        <f>IFERROR(_xll.qlIndexFixing(ONIndex1M,I840,TRUE,_xll.ohTrigger(RecalcTrigger,Trigger1M)),NA())</f>
        <v>1.7760742942458663E-2</v>
      </c>
      <c r="L840" s="52">
        <f>IFERROR(_xll.qlIndexFixing(Index3M,H840,TRUE,_xll.ohTrigger(RecalcTrigger,Trigger3M)),NA())</f>
        <v>1.8374884216618363E-2</v>
      </c>
      <c r="M840" s="52">
        <f>IFERROR(_xll.qlIndexFixing(ONIndex3M,I840,TRUE,_xll.ohTrigger(RecalcTrigger,Trigger3M)),NA())</f>
        <v>1.8249798020013586E-2</v>
      </c>
      <c r="N840" s="52">
        <f>IFERROR(_xll.qlIndexFixing(Index6M,$H840,TRUE,_xll.ohTrigger(RecalcTrigger,Trigger6M)),NA())</f>
        <v>2.0095313297107557E-2</v>
      </c>
      <c r="O840" s="52">
        <f>IFERROR(_xll.qlIndexFixing(ONIndex6M,I840,TRUE,_xll.ohTrigger(RecalcTrigger,Trigger6M)),NA())</f>
        <v>1.9797402869539127E-2</v>
      </c>
      <c r="P840" s="52">
        <f>IFERROR(_xll.qlIndexFixing(Index1Y,$H840,TRUE,_xll.ohTrigger(RecalcTrigger,Trigger1Y)),NA())</f>
        <v>2.2268557840008571E-2</v>
      </c>
      <c r="Q840" s="52">
        <f>IFERROR(_xll.qlIndexFixing(ONIndex1Y,I840,TRUE,_xll.ohTrigger(RecalcTrigger,Trigger1Y)),NA())</f>
        <v>2.1614853167291059E-2</v>
      </c>
    </row>
    <row r="841" spans="2:17" x14ac:dyDescent="0.2">
      <c r="B841" s="46" t="s">
        <v>51</v>
      </c>
      <c r="D841" s="49">
        <f>_xll.qlCalendarAdvance(LocalCalendar,$D840,B841,"f",FALSE)</f>
        <v>45567</v>
      </c>
      <c r="E841" s="49">
        <f>_xll.qlInterestRateIndexValueDate(IndexON,D841)</f>
        <v>45567</v>
      </c>
      <c r="F841" s="52">
        <f>IFERROR(_xll.qlIndexFixing(IndexON,D841,TRUE,_xll.ohTrigger(RecalcTrigger,TriggerON)),NA())</f>
        <v>1.4064768098576153E-2</v>
      </c>
      <c r="H841" s="49">
        <f>_xll.qlCalendarAdvance(IborCalendar,$H840,B841,"f",FALSE)</f>
        <v>45567</v>
      </c>
      <c r="I841" s="49">
        <f>_xll.qlInterestRateIndexValueDate(Index1M,$H841)</f>
        <v>45569</v>
      </c>
      <c r="J841" s="52">
        <f>IFERROR(_xll.qlIndexFixing(Index1M,$H841,TRUE,_xll.ohTrigger(RecalcTrigger,Trigger1M)),NA())</f>
        <v>1.7811210591593674E-2</v>
      </c>
      <c r="K841" s="52">
        <f>IFERROR(_xll.qlIndexFixing(ONIndex1M,I841,TRUE,_xll.ohTrigger(RecalcTrigger,Trigger1M)),NA())</f>
        <v>1.7773272271792706E-2</v>
      </c>
      <c r="L841" s="52">
        <f>IFERROR(_xll.qlIndexFixing(Index3M,H841,TRUE,_xll.ohTrigger(RecalcTrigger,Trigger3M)),NA())</f>
        <v>1.8393202760261063E-2</v>
      </c>
      <c r="M841" s="52">
        <f>IFERROR(_xll.qlIndexFixing(ONIndex3M,I841,TRUE,_xll.ohTrigger(RecalcTrigger,Trigger3M)),NA())</f>
        <v>1.8262517806704182E-2</v>
      </c>
      <c r="N841" s="52">
        <f>IFERROR(_xll.qlIndexFixing(Index6M,$H841,TRUE,_xll.ohTrigger(RecalcTrigger,Trigger6M)),NA())</f>
        <v>2.0114227896793832E-2</v>
      </c>
      <c r="O841" s="52">
        <f>IFERROR(_xll.qlIndexFixing(ONIndex6M,I841,TRUE,_xll.ohTrigger(RecalcTrigger,Trigger6M)),NA())</f>
        <v>1.9810887298712387E-2</v>
      </c>
      <c r="P841" s="52">
        <f>IFERROR(_xll.qlIndexFixing(Index1Y,$H841,TRUE,_xll.ohTrigger(RecalcTrigger,Trigger1Y)),NA())</f>
        <v>2.2289264442437128E-2</v>
      </c>
      <c r="Q841" s="52">
        <f>IFERROR(_xll.qlIndexFixing(ONIndex1Y,I841,TRUE,_xll.ohTrigger(RecalcTrigger,Trigger1Y)),NA())</f>
        <v>2.1619922003521808E-2</v>
      </c>
    </row>
    <row r="842" spans="2:17" x14ac:dyDescent="0.2">
      <c r="B842" s="46" t="s">
        <v>51</v>
      </c>
      <c r="D842" s="49">
        <f>_xll.qlCalendarAdvance(LocalCalendar,$D841,B842,"f",FALSE)</f>
        <v>45574</v>
      </c>
      <c r="E842" s="49">
        <f>_xll.qlInterestRateIndexValueDate(IndexON,D842)</f>
        <v>45574</v>
      </c>
      <c r="F842" s="52">
        <f>IFERROR(_xll.qlIndexFixing(IndexON,D842,TRUE,_xll.ohTrigger(RecalcTrigger,TriggerON)),NA())</f>
        <v>1.408177317384407E-2</v>
      </c>
      <c r="H842" s="49">
        <f>_xll.qlCalendarAdvance(IborCalendar,$H841,B842,"f",FALSE)</f>
        <v>45574</v>
      </c>
      <c r="I842" s="49">
        <f>_xll.qlInterestRateIndexValueDate(Index1M,$H842)</f>
        <v>45576</v>
      </c>
      <c r="J842" s="52">
        <f>IFERROR(_xll.qlIndexFixing(Index1M,$H842,TRUE,_xll.ohTrigger(RecalcTrigger,Trigger1M)),NA())</f>
        <v>1.7825576513124108E-2</v>
      </c>
      <c r="K842" s="52">
        <f>IFERROR(_xll.qlIndexFixing(ONIndex1M,I842,TRUE,_xll.ohTrigger(RecalcTrigger,Trigger1M)),NA())</f>
        <v>1.7787298355180781E-2</v>
      </c>
      <c r="L842" s="52">
        <f>IFERROR(_xll.qlIndexFixing(Index3M,H842,TRUE,_xll.ohTrigger(RecalcTrigger,Trigger3M)),NA())</f>
        <v>1.8407253704724322E-2</v>
      </c>
      <c r="M842" s="52">
        <f>IFERROR(_xll.qlIndexFixing(ONIndex3M,I842,TRUE,_xll.ohTrigger(RecalcTrigger,Trigger3M)),NA())</f>
        <v>1.8276798394183391E-2</v>
      </c>
      <c r="N842" s="52">
        <f>IFERROR(_xll.qlIndexFixing(Index6M,$H842,TRUE,_xll.ohTrigger(RecalcTrigger,Trigger6M)),NA())</f>
        <v>2.013156136971192E-2</v>
      </c>
      <c r="O842" s="52">
        <f>IFERROR(_xll.qlIndexFixing(ONIndex6M,I842,TRUE,_xll.ohTrigger(RecalcTrigger,Trigger6M)),NA())</f>
        <v>1.9826178390365268E-2</v>
      </c>
      <c r="P842" s="52">
        <f>IFERROR(_xll.qlIndexFixing(Index1Y,$H842,TRUE,_xll.ohTrigger(RecalcTrigger,Trigger1Y)),NA())</f>
        <v>2.2312851862657693E-2</v>
      </c>
      <c r="Q842" s="52">
        <f>IFERROR(_xll.qlIndexFixing(ONIndex1Y,I842,TRUE,_xll.ohTrigger(RecalcTrigger,Trigger1Y)),NA())</f>
        <v>2.1626710206927857E-2</v>
      </c>
    </row>
    <row r="843" spans="2:17" x14ac:dyDescent="0.2">
      <c r="B843" s="46" t="s">
        <v>51</v>
      </c>
      <c r="D843" s="49">
        <f>_xll.qlCalendarAdvance(LocalCalendar,$D842,B843,"f",FALSE)</f>
        <v>45581</v>
      </c>
      <c r="E843" s="49">
        <f>_xll.qlInterestRateIndexValueDate(IndexON,D843)</f>
        <v>45581</v>
      </c>
      <c r="F843" s="52">
        <f>IFERROR(_xll.qlIndexFixing(IndexON,D843,TRUE,_xll.ohTrigger(RecalcTrigger,TriggerON)),NA())</f>
        <v>1.4098890044724754E-2</v>
      </c>
      <c r="H843" s="49">
        <f>_xll.qlCalendarAdvance(IborCalendar,$H842,B843,"f",FALSE)</f>
        <v>45581</v>
      </c>
      <c r="I843" s="49">
        <f>_xll.qlInterestRateIndexValueDate(Index1M,$H843)</f>
        <v>45583</v>
      </c>
      <c r="J843" s="52">
        <f>IFERROR(_xll.qlIndexFixing(Index1M,$H843,TRUE,_xll.ohTrigger(RecalcTrigger,Trigger1M)),NA())</f>
        <v>1.7837324426641581E-2</v>
      </c>
      <c r="K843" s="52">
        <f>IFERROR(_xll.qlIndexFixing(ONIndex1M,I843,TRUE,_xll.ohTrigger(RecalcTrigger,Trigger1M)),NA())</f>
        <v>1.7798767656049819E-2</v>
      </c>
      <c r="L843" s="52">
        <f>IFERROR(_xll.qlIndexFixing(Index3M,H843,TRUE,_xll.ohTrigger(RecalcTrigger,Trigger3M)),NA())</f>
        <v>1.842299443386795E-2</v>
      </c>
      <c r="M843" s="52">
        <f>IFERROR(_xll.qlIndexFixing(ONIndex3M,I843,TRUE,_xll.ohTrigger(RecalcTrigger,Trigger3M)),NA())</f>
        <v>1.8288463824331913E-2</v>
      </c>
      <c r="N843" s="52">
        <f>IFERROR(_xll.qlIndexFixing(Index6M,$H843,TRUE,_xll.ohTrigger(RecalcTrigger,Trigger6M)),NA())</f>
        <v>2.0156829851917423E-2</v>
      </c>
      <c r="O843" s="52">
        <f>IFERROR(_xll.qlIndexFixing(ONIndex6M,I843,TRUE,_xll.ohTrigger(RecalcTrigger,Trigger6M)),NA())</f>
        <v>1.9838656406285793E-2</v>
      </c>
      <c r="P843" s="52">
        <f>IFERROR(_xll.qlIndexFixing(Index1Y,$H843,TRUE,_xll.ohTrigger(RecalcTrigger,Trigger1Y)),NA())</f>
        <v>2.2331785440314503E-2</v>
      </c>
      <c r="Q843" s="52">
        <f>IFERROR(_xll.qlIndexFixing(ONIndex1Y,I843,TRUE,_xll.ohTrigger(RecalcTrigger,Trigger1Y)),NA())</f>
        <v>2.1631962883867928E-2</v>
      </c>
    </row>
    <row r="844" spans="2:17" x14ac:dyDescent="0.2">
      <c r="B844" s="46" t="s">
        <v>51</v>
      </c>
      <c r="D844" s="49">
        <f>_xll.qlCalendarAdvance(LocalCalendar,$D843,B844,"f",FALSE)</f>
        <v>45588</v>
      </c>
      <c r="E844" s="49">
        <f>_xll.qlInterestRateIndexValueDate(IndexON,D844)</f>
        <v>45588</v>
      </c>
      <c r="F844" s="52">
        <f>IFERROR(_xll.qlIndexFixing(IndexON,D844,TRUE,_xll.ohTrigger(RecalcTrigger,TriggerON)),NA())</f>
        <v>1.411611871113827E-2</v>
      </c>
      <c r="H844" s="49">
        <f>_xll.qlCalendarAdvance(IborCalendar,$H843,B844,"f",FALSE)</f>
        <v>45588</v>
      </c>
      <c r="I844" s="49">
        <f>_xll.qlInterestRateIndexValueDate(Index1M,$H844)</f>
        <v>45590</v>
      </c>
      <c r="J844" s="52">
        <f>IFERROR(_xll.qlIndexFixing(Index1M,$H844,TRUE,_xll.ohTrigger(RecalcTrigger,Trigger1M)),NA())</f>
        <v>1.7850600030205135E-2</v>
      </c>
      <c r="K844" s="52">
        <f>IFERROR(_xll.qlIndexFixing(ONIndex1M,I844,TRUE,_xll.ohTrigger(RecalcTrigger,Trigger1M)),NA())</f>
        <v>1.7811733711079469E-2</v>
      </c>
      <c r="L844" s="52">
        <f>IFERROR(_xll.qlIndexFixing(Index3M,H844,TRUE,_xll.ohTrigger(RecalcTrigger,Trigger3M)),NA())</f>
        <v>1.8435864548097085E-2</v>
      </c>
      <c r="M844" s="52">
        <f>IFERROR(_xll.qlIndexFixing(ONIndex3M,I844,TRUE,_xll.ohTrigger(RecalcTrigger,Trigger3M)),NA())</f>
        <v>1.830169005537563E-2</v>
      </c>
      <c r="N844" s="52">
        <f>IFERROR(_xll.qlIndexFixing(Index6M,$H844,TRUE,_xll.ohTrigger(RecalcTrigger,Trigger6M)),NA())</f>
        <v>2.0167037036483156E-2</v>
      </c>
      <c r="O844" s="52">
        <f>IFERROR(_xll.qlIndexFixing(ONIndex6M,I844,TRUE,_xll.ohTrigger(RecalcTrigger,Trigger6M)),NA())</f>
        <v>1.9852941084899101E-2</v>
      </c>
      <c r="P844" s="52">
        <f>IFERROR(_xll.qlIndexFixing(Index1Y,$H844,TRUE,_xll.ohTrigger(RecalcTrigger,Trigger1Y)),NA())</f>
        <v>2.2353549858492822E-2</v>
      </c>
      <c r="Q844" s="52">
        <f>IFERROR(_xll.qlIndexFixing(ONIndex1Y,I844,TRUE,_xll.ohTrigger(RecalcTrigger,Trigger1Y)),NA())</f>
        <v>2.1638934928223108E-2</v>
      </c>
    </row>
    <row r="845" spans="2:17" x14ac:dyDescent="0.2">
      <c r="B845" s="46" t="s">
        <v>51</v>
      </c>
      <c r="D845" s="49">
        <f>_xll.qlCalendarAdvance(LocalCalendar,$D844,B845,"f",FALSE)</f>
        <v>45595</v>
      </c>
      <c r="E845" s="49">
        <f>_xll.qlInterestRateIndexValueDate(IndexON,D845)</f>
        <v>45595</v>
      </c>
      <c r="F845" s="52">
        <f>IFERROR(_xll.qlIndexFixing(IndexON,D845,TRUE,_xll.ohTrigger(RecalcTrigger,TriggerON)),NA())</f>
        <v>1.4133459173324425E-2</v>
      </c>
      <c r="H845" s="49">
        <f>_xll.qlCalendarAdvance(IborCalendar,$H844,B845,"f",FALSE)</f>
        <v>45595</v>
      </c>
      <c r="I845" s="49">
        <f>_xll.qlInterestRateIndexValueDate(Index1M,$H845)</f>
        <v>45597</v>
      </c>
      <c r="J845" s="52">
        <f>IFERROR(_xll.qlIndexFixing(Index1M,$H845,TRUE,_xll.ohTrigger(RecalcTrigger,Trigger1M)),NA())</f>
        <v>1.786402142512445E-2</v>
      </c>
      <c r="K845" s="52">
        <f>IFERROR(_xll.qlIndexFixing(ONIndex1M,I845,TRUE,_xll.ohTrigger(RecalcTrigger,Trigger1M)),NA())</f>
        <v>1.782484534144757E-2</v>
      </c>
      <c r="L845" s="52">
        <f>IFERROR(_xll.qlIndexFixing(Index3M,H845,TRUE,_xll.ohTrigger(RecalcTrigger,Trigger3M)),NA())</f>
        <v>1.8450424450789947E-2</v>
      </c>
      <c r="M845" s="52">
        <f>IFERROR(_xll.qlIndexFixing(ONIndex3M,I845,TRUE,_xll.ohTrigger(RecalcTrigger,Trigger3M)),NA())</f>
        <v>1.8315085101274775E-2</v>
      </c>
      <c r="N845" s="52">
        <f>IFERROR(_xll.qlIndexFixing(Index6M,$H845,TRUE,_xll.ohTrigger(RecalcTrigger,Trigger6M)),NA())</f>
        <v>2.01832273798059E-2</v>
      </c>
      <c r="O845" s="52">
        <f>IFERROR(_xll.qlIndexFixing(ONIndex6M,I845,TRUE,_xll.ohTrigger(RecalcTrigger,Trigger6M)),NA())</f>
        <v>1.9867492513467866E-2</v>
      </c>
      <c r="P845" s="52">
        <f>IFERROR(_xll.qlIndexFixing(Index1Y,$H845,TRUE,_xll.ohTrigger(RecalcTrigger,Trigger1Y)),NA())</f>
        <v>2.2375616901652347E-2</v>
      </c>
      <c r="Q845" s="52">
        <f>IFERROR(_xll.qlIndexFixing(ONIndex1Y,I845,TRUE,_xll.ohTrigger(RecalcTrigger,Trigger1Y)),NA())</f>
        <v>2.1646541375455186E-2</v>
      </c>
    </row>
    <row r="846" spans="2:17" x14ac:dyDescent="0.2">
      <c r="B846" s="46" t="s">
        <v>51</v>
      </c>
      <c r="D846" s="49">
        <f>_xll.qlCalendarAdvance(LocalCalendar,$D845,B846,"f",FALSE)</f>
        <v>45602</v>
      </c>
      <c r="E846" s="49">
        <f>_xll.qlInterestRateIndexValueDate(IndexON,D846)</f>
        <v>45602</v>
      </c>
      <c r="F846" s="52">
        <f>IFERROR(_xll.qlIndexFixing(IndexON,D846,TRUE,_xll.ohTrigger(RecalcTrigger,TriggerON)),NA())</f>
        <v>1.4150911431123347E-2</v>
      </c>
      <c r="H846" s="49">
        <f>_xll.qlCalendarAdvance(IborCalendar,$H845,B846,"f",FALSE)</f>
        <v>45602</v>
      </c>
      <c r="I846" s="49">
        <f>_xll.qlInterestRateIndexValueDate(Index1M,$H846)</f>
        <v>45604</v>
      </c>
      <c r="J846" s="52">
        <f>IFERROR(_xll.qlIndexFixing(Index1M,$H846,TRUE,_xll.ohTrigger(RecalcTrigger,Trigger1M)),NA())</f>
        <v>1.7877588611904929E-2</v>
      </c>
      <c r="K846" s="52">
        <f>IFERROR(_xll.qlIndexFixing(ONIndex1M,I846,TRUE,_xll.ohTrigger(RecalcTrigger,Trigger1M)),NA())</f>
        <v>1.7839497901586121E-2</v>
      </c>
      <c r="L846" s="52">
        <f>IFERROR(_xll.qlIndexFixing(Index3M,H846,TRUE,_xll.ohTrigger(RecalcTrigger,Trigger3M)),NA())</f>
        <v>1.8465154010046503E-2</v>
      </c>
      <c r="M846" s="52">
        <f>IFERROR(_xll.qlIndexFixing(ONIndex3M,I846,TRUE,_xll.ohTrigger(RecalcTrigger,Trigger3M)),NA())</f>
        <v>1.8330091890319533E-2</v>
      </c>
      <c r="N846" s="52">
        <f>IFERROR(_xll.qlIndexFixing(Index6M,$H846,TRUE,_xll.ohTrigger(RecalcTrigger,Trigger6M)),NA())</f>
        <v>2.020161889691471E-2</v>
      </c>
      <c r="O846" s="52">
        <f>IFERROR(_xll.qlIndexFixing(ONIndex6M,I846,TRUE,_xll.ohTrigger(RecalcTrigger,Trigger6M)),NA())</f>
        <v>1.9883930003936623E-2</v>
      </c>
      <c r="P846" s="52">
        <f>IFERROR(_xll.qlIndexFixing(Index1Y,$H846,TRUE,_xll.ohTrigger(RecalcTrigger,Trigger1Y)),NA())</f>
        <v>2.2397961576540271E-2</v>
      </c>
      <c r="Q846" s="52">
        <f>IFERROR(_xll.qlIndexFixing(ONIndex1Y,I846,TRUE,_xll.ohTrigger(RecalcTrigger,Trigger1Y)),NA())</f>
        <v>2.1656050211813493E-2</v>
      </c>
    </row>
    <row r="847" spans="2:17" x14ac:dyDescent="0.2">
      <c r="B847" s="46" t="s">
        <v>51</v>
      </c>
      <c r="D847" s="49">
        <f>_xll.qlCalendarAdvance(LocalCalendar,$D846,B847,"f",FALSE)</f>
        <v>45609</v>
      </c>
      <c r="E847" s="49">
        <f>_xll.qlInterestRateIndexValueDate(IndexON,D847)</f>
        <v>45609</v>
      </c>
      <c r="F847" s="52">
        <f>IFERROR(_xll.qlIndexFixing(IndexON,D847,TRUE,_xll.ohTrigger(RecalcTrigger,TriggerON)),NA())</f>
        <v>1.4168475484614973E-2</v>
      </c>
      <c r="H847" s="49">
        <f>_xll.qlCalendarAdvance(IborCalendar,$H846,B847,"f",FALSE)</f>
        <v>45609</v>
      </c>
      <c r="I847" s="49">
        <f>_xll.qlInterestRateIndexValueDate(Index1M,$H847)</f>
        <v>45611</v>
      </c>
      <c r="J847" s="52">
        <f>IFERROR(_xll.qlIndexFixing(Index1M,$H847,TRUE,_xll.ohTrigger(RecalcTrigger,Trigger1M)),NA())</f>
        <v>1.7891301591057132E-2</v>
      </c>
      <c r="K847" s="52">
        <f>IFERROR(_xll.qlIndexFixing(ONIndex1M,I847,TRUE,_xll.ohTrigger(RecalcTrigger,Trigger1M)),NA())</f>
        <v>1.7851505328305706E-2</v>
      </c>
      <c r="L847" s="52">
        <f>IFERROR(_xll.qlIndexFixing(Index3M,H847,TRUE,_xll.ohTrigger(RecalcTrigger,Trigger3M)),NA())</f>
        <v>1.8481624833196732E-2</v>
      </c>
      <c r="M847" s="52">
        <f>IFERROR(_xll.qlIndexFixing(ONIndex3M,I847,TRUE,_xll.ohTrigger(RecalcTrigger,Trigger3M)),NA())</f>
        <v>1.834238163809232E-2</v>
      </c>
      <c r="N847" s="52">
        <f>IFERROR(_xll.qlIndexFixing(Index6M,$H847,TRUE,_xll.ohTrigger(RecalcTrigger,Trigger6M)),NA())</f>
        <v>2.0220279997893442E-2</v>
      </c>
      <c r="O847" s="52">
        <f>IFERROR(_xll.qlIndexFixing(ONIndex6M,I847,TRUE,_xll.ohTrigger(RecalcTrigger,Trigger6M)),NA())</f>
        <v>1.9897395621004677E-2</v>
      </c>
      <c r="P847" s="52">
        <f>IFERROR(_xll.qlIndexFixing(Index1Y,$H847,TRUE,_xll.ohTrigger(RecalcTrigger,Trigger1Y)),NA())</f>
        <v>2.242055888792063E-2</v>
      </c>
      <c r="Q847" s="52">
        <f>IFERROR(_xll.qlIndexFixing(ONIndex1Y,I847,TRUE,_xll.ohTrigger(RecalcTrigger,Trigger1Y)),NA())</f>
        <v>2.1663657479189524E-2</v>
      </c>
    </row>
    <row r="848" spans="2:17" x14ac:dyDescent="0.2">
      <c r="B848" s="46" t="s">
        <v>51</v>
      </c>
      <c r="D848" s="49">
        <f>_xll.qlCalendarAdvance(LocalCalendar,$D847,B848,"f",FALSE)</f>
        <v>45616</v>
      </c>
      <c r="E848" s="49">
        <f>_xll.qlInterestRateIndexValueDate(IndexON,D848)</f>
        <v>45616</v>
      </c>
      <c r="F848" s="52">
        <f>IFERROR(_xll.qlIndexFixing(IndexON,D848,TRUE,_xll.ohTrigger(RecalcTrigger,TriggerON)),NA())</f>
        <v>1.4186151333799302E-2</v>
      </c>
      <c r="H848" s="49">
        <f>_xll.qlCalendarAdvance(IborCalendar,$H847,B848,"f",FALSE)</f>
        <v>45616</v>
      </c>
      <c r="I848" s="49">
        <f>_xll.qlInterestRateIndexValueDate(Index1M,$H848)</f>
        <v>45618</v>
      </c>
      <c r="J848" s="52">
        <f>IFERROR(_xll.qlIndexFixing(Index1M,$H848,TRUE,_xll.ohTrigger(RecalcTrigger,Trigger1M)),NA())</f>
        <v>1.7905160363096775E-2</v>
      </c>
      <c r="K848" s="52">
        <f>IFERROR(_xll.qlIndexFixing(ONIndex1M,I848,TRUE,_xll.ohTrigger(RecalcTrigger,Trigger1M)),NA())</f>
        <v>1.7865053684928967E-2</v>
      </c>
      <c r="L848" s="52">
        <f>IFERROR(_xll.qlIndexFixing(Index3M,H848,TRUE,_xll.ohTrigger(RecalcTrigger,Trigger3M)),NA())</f>
        <v>1.8495122106064011E-2</v>
      </c>
      <c r="M848" s="52">
        <f>IFERROR(_xll.qlIndexFixing(ONIndex3M,I848,TRUE,_xll.ohTrigger(RecalcTrigger,Trigger3M)),NA())</f>
        <v>1.8356283129037365E-2</v>
      </c>
      <c r="N848" s="52">
        <f>IFERROR(_xll.qlIndexFixing(Index6M,$H848,TRUE,_xll.ohTrigger(RecalcTrigger,Trigger6M)),NA())</f>
        <v>2.0239210690251672E-2</v>
      </c>
      <c r="O848" s="52">
        <f>IFERROR(_xll.qlIndexFixing(ONIndex6M,I848,TRUE,_xll.ohTrigger(RecalcTrigger,Trigger6M)),NA())</f>
        <v>1.9912747300185885E-2</v>
      </c>
      <c r="P848" s="52">
        <f>IFERROR(_xll.qlIndexFixing(Index1Y,$H848,TRUE,_xll.ohTrigger(RecalcTrigger,Trigger1Y)),NA())</f>
        <v>2.2443383838507872E-2</v>
      </c>
      <c r="Q848" s="52">
        <f>IFERROR(_xll.qlIndexFixing(ONIndex1Y,I848,TRUE,_xll.ohTrigger(RecalcTrigger,Trigger1Y)),NA())</f>
        <v>2.1673167135904947E-2</v>
      </c>
    </row>
    <row r="849" spans="2:17" x14ac:dyDescent="0.2">
      <c r="B849" s="46" t="s">
        <v>51</v>
      </c>
      <c r="D849" s="49">
        <f>_xll.qlCalendarAdvance(LocalCalendar,$D848,B849,"f",FALSE)</f>
        <v>45623</v>
      </c>
      <c r="E849" s="49">
        <f>_xll.qlInterestRateIndexValueDate(IndexON,D849)</f>
        <v>45623</v>
      </c>
      <c r="F849" s="52">
        <f>IFERROR(_xll.qlIndexFixing(IndexON,D849,TRUE,_xll.ohTrigger(RecalcTrigger,TriggerON)),NA())</f>
        <v>1.4205494349108783E-2</v>
      </c>
      <c r="H849" s="49">
        <f>_xll.qlCalendarAdvance(IborCalendar,$H848,B849,"f",FALSE)</f>
        <v>45623</v>
      </c>
      <c r="I849" s="49">
        <f>_xll.qlInterestRateIndexValueDate(Index1M,$H849)</f>
        <v>45625</v>
      </c>
      <c r="J849" s="52">
        <f>IFERROR(_xll.qlIndexFixing(Index1M,$H849,TRUE,_xll.ohTrigger(RecalcTrigger,Trigger1M)),NA())</f>
        <v>1.792062443889908E-2</v>
      </c>
      <c r="K849" s="52">
        <f>IFERROR(_xll.qlIndexFixing(ONIndex1M,I849,TRUE,_xll.ohTrigger(RecalcTrigger,Trigger1M)),NA())</f>
        <v>1.787874761705055E-2</v>
      </c>
      <c r="L849" s="52">
        <f>IFERROR(_xll.qlIndexFixing(Index3M,H849,TRUE,_xll.ohTrigger(RecalcTrigger,Trigger3M)),NA())</f>
        <v>1.8505576165087891E-2</v>
      </c>
      <c r="M849" s="52">
        <f>IFERROR(_xll.qlIndexFixing(ONIndex3M,I849,TRUE,_xll.ohTrigger(RecalcTrigger,Trigger3M)),NA())</f>
        <v>1.8370353435130937E-2</v>
      </c>
      <c r="N849" s="52">
        <f>IFERROR(_xll.qlIndexFixing(Index6M,$H849,TRUE,_xll.ohTrigger(RecalcTrigger,Trigger6M)),NA())</f>
        <v>2.0260444082184827E-2</v>
      </c>
      <c r="O849" s="52">
        <f>IFERROR(_xll.qlIndexFixing(ONIndex6M,I849,TRUE,_xll.ohTrigger(RecalcTrigger,Trigger6M)),NA())</f>
        <v>1.9928365729722231E-2</v>
      </c>
      <c r="P849" s="52">
        <f>IFERROR(_xll.qlIndexFixing(Index1Y,$H849,TRUE,_xll.ohTrigger(RecalcTrigger,Trigger1Y)),NA())</f>
        <v>2.2458870956005093E-2</v>
      </c>
      <c r="Q849" s="52">
        <f>IFERROR(_xll.qlIndexFixing(ONIndex1Y,I849,TRUE,_xll.ohTrigger(RecalcTrigger,Trigger1Y)),NA())</f>
        <v>2.1683311196110111E-2</v>
      </c>
    </row>
    <row r="850" spans="2:17" x14ac:dyDescent="0.2">
      <c r="B850" s="46" t="s">
        <v>51</v>
      </c>
      <c r="D850" s="49">
        <f>_xll.qlCalendarAdvance(LocalCalendar,$D849,B850,"f",FALSE)</f>
        <v>45630</v>
      </c>
      <c r="E850" s="49">
        <f>_xll.qlInterestRateIndexValueDate(IndexON,D850)</f>
        <v>45630</v>
      </c>
      <c r="F850" s="52">
        <f>IFERROR(_xll.qlIndexFixing(IndexON,D850,TRUE,_xll.ohTrigger(RecalcTrigger,TriggerON)),NA())</f>
        <v>1.4221838419326005E-2</v>
      </c>
      <c r="H850" s="49">
        <f>_xll.qlCalendarAdvance(IborCalendar,$H849,B850,"f",FALSE)</f>
        <v>45630</v>
      </c>
      <c r="I850" s="49">
        <f>_xll.qlInterestRateIndexValueDate(Index1M,$H850)</f>
        <v>45632</v>
      </c>
      <c r="J850" s="52">
        <f>IFERROR(_xll.qlIndexFixing(Index1M,$H850,TRUE,_xll.ohTrigger(RecalcTrigger,Trigger1M)),NA())</f>
        <v>1.7933315287927035E-2</v>
      </c>
      <c r="K850" s="52">
        <f>IFERROR(_xll.qlIndexFixing(ONIndex1M,I850,TRUE,_xll.ohTrigger(RecalcTrigger,Trigger1M)),NA())</f>
        <v>1.7892587124723747E-2</v>
      </c>
      <c r="L850" s="52">
        <f>IFERROR(_xll.qlIndexFixing(Index3M,H850,TRUE,_xll.ohTrigger(RecalcTrigger,Trigger3M)),NA())</f>
        <v>1.8519340485108948E-2</v>
      </c>
      <c r="M850" s="52">
        <f>IFERROR(_xll.qlIndexFixing(ONIndex3M,I850,TRUE,_xll.ohTrigger(RecalcTrigger,Trigger3M)),NA())</f>
        <v>1.8384592556399681E-2</v>
      </c>
      <c r="N850" s="52">
        <f>IFERROR(_xll.qlIndexFixing(Index6M,$H850,TRUE,_xll.ohTrigger(RecalcTrigger,Trigger6M)),NA())</f>
        <v>2.0279934330791949E-2</v>
      </c>
      <c r="O850" s="52">
        <f>IFERROR(_xll.qlIndexFixing(ONIndex6M,I850,TRUE,_xll.ohTrigger(RecalcTrigger,Trigger6M)),NA())</f>
        <v>1.9944250909746941E-2</v>
      </c>
      <c r="P850" s="52">
        <f>IFERROR(_xll.qlIndexFixing(Index1Y,$H850,TRUE,_xll.ohTrigger(RecalcTrigger,Trigger1Y)),NA())</f>
        <v>2.2489616657561336E-2</v>
      </c>
      <c r="Q850" s="52">
        <f>IFERROR(_xll.qlIndexFixing(ONIndex1Y,I850,TRUE,_xll.ohTrigger(RecalcTrigger,Trigger1Y)),NA())</f>
        <v>2.1694089659938243E-2</v>
      </c>
    </row>
    <row r="851" spans="2:17" x14ac:dyDescent="0.2">
      <c r="B851" s="46" t="s">
        <v>51</v>
      </c>
      <c r="D851" s="49">
        <f>_xll.qlCalendarAdvance(LocalCalendar,$D850,B851,"f",FALSE)</f>
        <v>45637</v>
      </c>
      <c r="E851" s="49">
        <f>_xll.qlInterestRateIndexValueDate(IndexON,D851)</f>
        <v>45637</v>
      </c>
      <c r="F851" s="52">
        <f>IFERROR(_xll.qlIndexFixing(IndexON,D851,TRUE,_xll.ohTrigger(RecalcTrigger,TriggerON)),NA())</f>
        <v>1.4239849655748316E-2</v>
      </c>
      <c r="H851" s="49">
        <f>_xll.qlCalendarAdvance(IborCalendar,$H850,B851,"f",FALSE)</f>
        <v>45637</v>
      </c>
      <c r="I851" s="49">
        <f>_xll.qlInterestRateIndexValueDate(Index1M,$H851)</f>
        <v>45639</v>
      </c>
      <c r="J851" s="52">
        <f>IFERROR(_xll.qlIndexFixing(Index1M,$H851,TRUE,_xll.ohTrigger(RecalcTrigger,Trigger1M)),NA())</f>
        <v>1.7947611441777447E-2</v>
      </c>
      <c r="K851" s="52">
        <f>IFERROR(_xll.qlIndexFixing(ONIndex1M,I851,TRUE,_xll.ohTrigger(RecalcTrigger,Trigger1M)),NA())</f>
        <v>1.7906572208055138E-2</v>
      </c>
      <c r="L851" s="52">
        <f>IFERROR(_xll.qlIndexFixing(Index3M,H851,TRUE,_xll.ohTrigger(RecalcTrigger,Trigger3M)),NA())</f>
        <v>1.8534866690939289E-2</v>
      </c>
      <c r="M851" s="52">
        <f>IFERROR(_xll.qlIndexFixing(ONIndex3M,I851,TRUE,_xll.ohTrigger(RecalcTrigger,Trigger3M)),NA())</f>
        <v>1.8399000492923534E-2</v>
      </c>
      <c r="N851" s="52">
        <f>IFERROR(_xll.qlIndexFixing(Index6M,$H851,TRUE,_xll.ohTrigger(RecalcTrigger,Trigger6M)),NA())</f>
        <v>2.0299694210699656E-2</v>
      </c>
      <c r="O851" s="52">
        <f>IFERROR(_xll.qlIndexFixing(ONIndex6M,I851,TRUE,_xll.ohTrigger(RecalcTrigger,Trigger6M)),NA())</f>
        <v>1.9960402840393243E-2</v>
      </c>
      <c r="P851" s="52">
        <f>IFERROR(_xll.qlIndexFixing(Index1Y,$H851,TRUE,_xll.ohTrigger(RecalcTrigger,Trigger1Y)),NA())</f>
        <v>2.2512974520702118E-2</v>
      </c>
      <c r="Q851" s="52">
        <f>IFERROR(_xll.qlIndexFixing(ONIndex1Y,I851,TRUE,_xll.ohTrigger(RecalcTrigger,Trigger1Y)),NA())</f>
        <v>2.1705502527549214E-2</v>
      </c>
    </row>
    <row r="852" spans="2:17" x14ac:dyDescent="0.2">
      <c r="B852" s="46" t="s">
        <v>51</v>
      </c>
      <c r="D852" s="49">
        <f>_xll.qlCalendarAdvance(LocalCalendar,$D851,B852,"f",FALSE)</f>
        <v>45644</v>
      </c>
      <c r="E852" s="49">
        <f>_xll.qlInterestRateIndexValueDate(IndexON,D852)</f>
        <v>45644</v>
      </c>
      <c r="F852" s="52">
        <f>IFERROR(_xll.qlIndexFixing(IndexON,D852,TRUE,_xll.ohTrigger(RecalcTrigger,TriggerON)),NA())</f>
        <v>1.4257972687943266E-2</v>
      </c>
      <c r="H852" s="49">
        <f>_xll.qlCalendarAdvance(IborCalendar,$H851,B852,"f",FALSE)</f>
        <v>45644</v>
      </c>
      <c r="I852" s="49">
        <f>_xll.qlInterestRateIndexValueDate(Index1M,$H852)</f>
        <v>45646</v>
      </c>
      <c r="J852" s="52">
        <f>IFERROR(_xll.qlIndexFixing(Index1M,$H852,TRUE,_xll.ohTrigger(RecalcTrigger,Trigger1M)),NA())</f>
        <v>1.7963546280175269E-2</v>
      </c>
      <c r="K852" s="52">
        <f>IFERROR(_xll.qlIndexFixing(ONIndex1M,I852,TRUE,_xll.ohTrigger(RecalcTrigger,Trigger1M)),NA())</f>
        <v>1.7920702867018079E-2</v>
      </c>
      <c r="L852" s="52">
        <f>IFERROR(_xll.qlIndexFixing(Index3M,H852,TRUE,_xll.ohTrigger(RecalcTrigger,Trigger3M)),NA())</f>
        <v>1.8550562527208214E-2</v>
      </c>
      <c r="M852" s="52">
        <f>IFERROR(_xll.qlIndexFixing(ONIndex3M,I852,TRUE,_xll.ohTrigger(RecalcTrigger,Trigger3M)),NA())</f>
        <v>1.8413577244755786E-2</v>
      </c>
      <c r="N852" s="52">
        <f>IFERROR(_xll.qlIndexFixing(Index6M,$H852,TRUE,_xll.ohTrigger(RecalcTrigger,Trigger6M)),NA())</f>
        <v>2.0319723729902869E-2</v>
      </c>
      <c r="O852" s="52">
        <f>IFERROR(_xll.qlIndexFixing(ONIndex6M,I852,TRUE,_xll.ohTrigger(RecalcTrigger,Trigger6M)),NA())</f>
        <v>1.9976821521741073E-2</v>
      </c>
      <c r="P852" s="52">
        <f>IFERROR(_xll.qlIndexFixing(Index1Y,$H852,TRUE,_xll.ohTrigger(RecalcTrigger,Trigger1Y)),NA())</f>
        <v>2.253646001231048E-2</v>
      </c>
      <c r="Q852" s="52">
        <f>IFERROR(_xll.qlIndexFixing(ONIndex1Y,I852,TRUE,_xll.ohTrigger(RecalcTrigger,Trigger1Y)),NA())</f>
        <v>2.1717549799102898E-2</v>
      </c>
    </row>
    <row r="853" spans="2:17" x14ac:dyDescent="0.2">
      <c r="B853" s="46" t="s">
        <v>51</v>
      </c>
      <c r="D853" s="49">
        <f>_xll.qlCalendarAdvance(LocalCalendar,$D852,B853,"f",FALSE)</f>
        <v>45652</v>
      </c>
      <c r="E853" s="49">
        <f>_xll.qlInterestRateIndexValueDate(IndexON,D853)</f>
        <v>45652</v>
      </c>
      <c r="F853" s="52">
        <f>IFERROR(_xll.qlIndexFixing(IndexON,D853,TRUE,_xll.ohTrigger(RecalcTrigger,TriggerON)),NA())</f>
        <v>1.4278821617565995E-2</v>
      </c>
      <c r="H853" s="49">
        <f>_xll.qlCalendarAdvance(IborCalendar,$H852,B853,"f",FALSE)</f>
        <v>45653</v>
      </c>
      <c r="I853" s="49">
        <f>_xll.qlInterestRateIndexValueDate(Index1M,$H853)</f>
        <v>45657</v>
      </c>
      <c r="J853" s="52">
        <f>IFERROR(_xll.qlIndexFixing(Index1M,$H853,TRUE,_xll.ohTrigger(RecalcTrigger,Trigger1M)),NA())</f>
        <v>1.7985042448412317E-2</v>
      </c>
      <c r="K853" s="52">
        <f>IFERROR(_xll.qlIndexFixing(ONIndex1M,I853,TRUE,_xll.ohTrigger(RecalcTrigger,Trigger1M)),NA())</f>
        <v>1.7941724107566337E-2</v>
      </c>
      <c r="L853" s="52">
        <f>IFERROR(_xll.qlIndexFixing(Index3M,H853,TRUE,_xll.ohTrigger(RecalcTrigger,Trigger3M)),NA())</f>
        <v>1.8575570140281883E-2</v>
      </c>
      <c r="M853" s="52">
        <f>IFERROR(_xll.qlIndexFixing(ONIndex3M,I853,TRUE,_xll.ohTrigger(RecalcTrigger,Trigger3M)),NA())</f>
        <v>1.8435286164151243E-2</v>
      </c>
      <c r="N853" s="52">
        <f>IFERROR(_xll.qlIndexFixing(Index6M,$H853,TRUE,_xll.ohTrigger(RecalcTrigger,Trigger6M)),NA())</f>
        <v>2.0349617220967717E-2</v>
      </c>
      <c r="O853" s="52">
        <f>IFERROR(_xll.qlIndexFixing(ONIndex6M,I853,TRUE,_xll.ohTrigger(RecalcTrigger,Trigger6M)),NA())</f>
        <v>2.0001392944810625E-2</v>
      </c>
      <c r="P853" s="52">
        <f>IFERROR(_xll.qlIndexFixing(Index1Y,$H853,TRUE,_xll.ohTrigger(RecalcTrigger,Trigger1Y)),NA())</f>
        <v>2.2568650317647689E-2</v>
      </c>
      <c r="Q853" s="52">
        <f>IFERROR(_xll.qlIndexFixing(ONIndex1Y,I853,TRUE,_xll.ohTrigger(RecalcTrigger,Trigger1Y)),NA())</f>
        <v>2.1736151335387532E-2</v>
      </c>
    </row>
    <row r="854" spans="2:17" x14ac:dyDescent="0.2">
      <c r="B854" s="46" t="s">
        <v>51</v>
      </c>
      <c r="D854" s="49">
        <f>_xll.qlCalendarAdvance(LocalCalendar,$D853,B854,"f",FALSE)</f>
        <v>45659</v>
      </c>
      <c r="E854" s="49">
        <f>_xll.qlInterestRateIndexValueDate(IndexON,D854)</f>
        <v>45659</v>
      </c>
      <c r="F854" s="52">
        <f>IFERROR(_xll.qlIndexFixing(IndexON,D854,TRUE,_xll.ohTrigger(RecalcTrigger,TriggerON)),NA())</f>
        <v>1.4297184212050951E-2</v>
      </c>
      <c r="H854" s="49">
        <f>_xll.qlCalendarAdvance(IborCalendar,$H853,B854,"f",FALSE)</f>
        <v>45660</v>
      </c>
      <c r="I854" s="49">
        <f>_xll.qlInterestRateIndexValueDate(Index1M,$H854)</f>
        <v>45664</v>
      </c>
      <c r="J854" s="52">
        <f>IFERROR(_xll.qlIndexFixing(Index1M,$H854,TRUE,_xll.ohTrigger(RecalcTrigger,Trigger1M)),NA())</f>
        <v>1.7999859301212492E-2</v>
      </c>
      <c r="K854" s="52">
        <f>IFERROR(_xll.qlIndexFixing(ONIndex1M,I854,TRUE,_xll.ohTrigger(RecalcTrigger,Trigger1M)),NA())</f>
        <v>1.7954729768314692E-2</v>
      </c>
      <c r="L854" s="52">
        <f>IFERROR(_xll.qlIndexFixing(Index3M,H854,TRUE,_xll.ohTrigger(RecalcTrigger,Trigger3M)),NA())</f>
        <v>1.8591702178281544E-2</v>
      </c>
      <c r="M854" s="52">
        <f>IFERROR(_xll.qlIndexFixing(ONIndex3M,I854,TRUE,_xll.ohTrigger(RecalcTrigger,Trigger3M)),NA())</f>
        <v>1.8448734153713175E-2</v>
      </c>
      <c r="N854" s="52">
        <f>IFERROR(_xll.qlIndexFixing(Index6M,$H854,TRUE,_xll.ohTrigger(RecalcTrigger,Trigger6M)),NA())</f>
        <v>2.0370319708322631E-2</v>
      </c>
      <c r="O854" s="52">
        <f>IFERROR(_xll.qlIndexFixing(ONIndex6M,I854,TRUE,_xll.ohTrigger(RecalcTrigger,Trigger6M)),NA())</f>
        <v>2.001669121510119E-2</v>
      </c>
      <c r="P854" s="52">
        <f>IFERROR(_xll.qlIndexFixing(Index1Y,$H854,TRUE,_xll.ohTrigger(RecalcTrigger,Trigger1Y)),NA())</f>
        <v>2.2592385131308242E-2</v>
      </c>
      <c r="Q854" s="52">
        <f>IFERROR(_xll.qlIndexFixing(ONIndex1Y,I854,TRUE,_xll.ohTrigger(RecalcTrigger,Trigger1Y)),NA())</f>
        <v>2.1748130473149274E-2</v>
      </c>
    </row>
    <row r="855" spans="2:17" x14ac:dyDescent="0.2">
      <c r="B855" s="46" t="s">
        <v>51</v>
      </c>
      <c r="D855" s="49">
        <f>_xll.qlCalendarAdvance(LocalCalendar,$D854,B855,"f",FALSE)</f>
        <v>45666</v>
      </c>
      <c r="E855" s="49">
        <f>_xll.qlInterestRateIndexValueDate(IndexON,D855)</f>
        <v>45666</v>
      </c>
      <c r="F855" s="52">
        <f>IFERROR(_xll.qlIndexFixing(IndexON,D855,TRUE,_xll.ohTrigger(RecalcTrigger,TriggerON)),NA())</f>
        <v>1.4315658602548353E-2</v>
      </c>
      <c r="H855" s="49">
        <f>_xll.qlCalendarAdvance(IborCalendar,$H854,B855,"f",FALSE)</f>
        <v>45667</v>
      </c>
      <c r="I855" s="49">
        <f>_xll.qlInterestRateIndexValueDate(Index1M,$H855)</f>
        <v>45671</v>
      </c>
      <c r="J855" s="52">
        <f>IFERROR(_xll.qlIndexFixing(Index1M,$H855,TRUE,_xll.ohTrigger(RecalcTrigger,Trigger1M)),NA())</f>
        <v>1.8014821950979427E-2</v>
      </c>
      <c r="K855" s="52">
        <f>IFERROR(_xll.qlIndexFixing(ONIndex1M,I855,TRUE,_xll.ohTrigger(RecalcTrigger,Trigger1M)),NA())</f>
        <v>1.7969358084473086E-2</v>
      </c>
      <c r="L855" s="52">
        <f>IFERROR(_xll.qlIndexFixing(Index3M,H855,TRUE,_xll.ohTrigger(RecalcTrigger,Trigger3M)),NA())</f>
        <v>1.8608003853915811E-2</v>
      </c>
      <c r="M855" s="52">
        <f>IFERROR(_xll.qlIndexFixing(ONIndex3M,I855,TRUE,_xll.ohTrigger(RecalcTrigger,Trigger3M)),NA())</f>
        <v>1.846388814753297E-2</v>
      </c>
      <c r="N855" s="52">
        <f>IFERROR(_xll.qlIndexFixing(Index6M,$H855,TRUE,_xll.ohTrigger(RecalcTrigger,Trigger6M)),NA())</f>
        <v>2.0391291847428199E-2</v>
      </c>
      <c r="O855" s="52">
        <f>IFERROR(_xll.qlIndexFixing(ONIndex6M,I855,TRUE,_xll.ohTrigger(RecalcTrigger,Trigger6M)),NA())</f>
        <v>2.0034022542914087E-2</v>
      </c>
      <c r="P855" s="52">
        <f>IFERROR(_xll.qlIndexFixing(Index1Y,$H855,TRUE,_xll.ohTrigger(RecalcTrigger,Trigger1Y)),NA())</f>
        <v>2.2616162079277108E-2</v>
      </c>
      <c r="Q855" s="52">
        <f>IFERROR(_xll.qlIndexFixing(ONIndex1Y,I855,TRUE,_xll.ohTrigger(RecalcTrigger,Trigger1Y)),NA())</f>
        <v>2.176235112668401E-2</v>
      </c>
    </row>
    <row r="856" spans="2:17" x14ac:dyDescent="0.2">
      <c r="B856" s="46" t="s">
        <v>51</v>
      </c>
      <c r="D856" s="49">
        <f>_xll.qlCalendarAdvance(LocalCalendar,$D855,B856,"f",FALSE)</f>
        <v>45673</v>
      </c>
      <c r="E856" s="49">
        <f>_xll.qlInterestRateIndexValueDate(IndexON,D856)</f>
        <v>45673</v>
      </c>
      <c r="F856" s="52">
        <f>IFERROR(_xll.qlIndexFixing(IndexON,D856,TRUE,_xll.ohTrigger(RecalcTrigger,TriggerON)),NA())</f>
        <v>1.4334244788818395E-2</v>
      </c>
      <c r="H856" s="49">
        <f>_xll.qlCalendarAdvance(IborCalendar,$H855,B856,"f",FALSE)</f>
        <v>45674</v>
      </c>
      <c r="I856" s="49">
        <f>_xll.qlInterestRateIndexValueDate(Index1M,$H856)</f>
        <v>45678</v>
      </c>
      <c r="J856" s="52">
        <f>IFERROR(_xll.qlIndexFixing(Index1M,$H856,TRUE,_xll.ohTrigger(RecalcTrigger,Trigger1M)),NA())</f>
        <v>1.8029930398280405E-2</v>
      </c>
      <c r="K856" s="52">
        <f>IFERROR(_xll.qlIndexFixing(ONIndex1M,I856,TRUE,_xll.ohTrigger(RecalcTrigger,Trigger1M)),NA())</f>
        <v>1.798413196083537E-2</v>
      </c>
      <c r="L856" s="52">
        <f>IFERROR(_xll.qlIndexFixing(Index3M,H856,TRUE,_xll.ohTrigger(RecalcTrigger,Trigger3M)),NA())</f>
        <v>1.8626165372573413E-2</v>
      </c>
      <c r="M856" s="52">
        <f>IFERROR(_xll.qlIndexFixing(ONIndex3M,I856,TRUE,_xll.ohTrigger(RecalcTrigger,Trigger3M)),NA())</f>
        <v>1.847921093832916E-2</v>
      </c>
      <c r="N856" s="52">
        <f>IFERROR(_xll.qlIndexFixing(Index6M,$H856,TRUE,_xll.ohTrigger(RecalcTrigger,Trigger6M)),NA())</f>
        <v>2.0412533646724518E-2</v>
      </c>
      <c r="O856" s="52">
        <f>IFERROR(_xll.qlIndexFixing(ONIndex6M,I856,TRUE,_xll.ohTrigger(RecalcTrigger,Trigger6M)),NA())</f>
        <v>2.005162059065313E-2</v>
      </c>
      <c r="P856" s="52">
        <f>IFERROR(_xll.qlIndexFixing(Index1Y,$H856,TRUE,_xll.ohTrigger(RecalcTrigger,Trigger1Y)),NA())</f>
        <v>2.2639956011275282E-2</v>
      </c>
      <c r="Q856" s="52">
        <f>IFERROR(_xll.qlIndexFixing(ONIndex1Y,I856,TRUE,_xll.ohTrigger(RecalcTrigger,Trigger1Y)),NA())</f>
        <v>2.1777206107369551E-2</v>
      </c>
    </row>
    <row r="857" spans="2:17" x14ac:dyDescent="0.2">
      <c r="B857" s="46" t="s">
        <v>51</v>
      </c>
      <c r="D857" s="49">
        <f>_xll.qlCalendarAdvance(LocalCalendar,$D856,B857,"f",FALSE)</f>
        <v>45680</v>
      </c>
      <c r="E857" s="49">
        <f>_xll.qlInterestRateIndexValueDate(IndexON,D857)</f>
        <v>45680</v>
      </c>
      <c r="F857" s="52">
        <f>IFERROR(_xll.qlIndexFixing(IndexON,D857,TRUE,_xll.ohTrigger(RecalcTrigger,TriggerON)),NA())</f>
        <v>1.4352942770941013E-2</v>
      </c>
      <c r="H857" s="49">
        <f>_xll.qlCalendarAdvance(IborCalendar,$H856,B857,"f",FALSE)</f>
        <v>45681</v>
      </c>
      <c r="I857" s="49">
        <f>_xll.qlInterestRateIndexValueDate(Index1M,$H857)</f>
        <v>45685</v>
      </c>
      <c r="J857" s="52">
        <f>IFERROR(_xll.qlIndexFixing(Index1M,$H857,TRUE,_xll.ohTrigger(RecalcTrigger,Trigger1M)),NA())</f>
        <v>1.8045184643682721E-2</v>
      </c>
      <c r="K857" s="52">
        <f>IFERROR(_xll.qlIndexFixing(ONIndex1M,I857,TRUE,_xll.ohTrigger(RecalcTrigger,Trigger1M)),NA())</f>
        <v>1.7999051397321608E-2</v>
      </c>
      <c r="L857" s="52">
        <f>IFERROR(_xll.qlIndexFixing(Index3M,H857,TRUE,_xll.ohTrigger(RecalcTrigger,Trigger3M)),NA())</f>
        <v>1.8641116126362434E-2</v>
      </c>
      <c r="M857" s="52">
        <f>IFERROR(_xll.qlIndexFixing(ONIndex3M,I857,TRUE,_xll.ohTrigger(RecalcTrigger,Trigger3M)),NA())</f>
        <v>1.8494702526021811E-2</v>
      </c>
      <c r="N857" s="52">
        <f>IFERROR(_xll.qlIndexFixing(Index6M,$H857,TRUE,_xll.ohTrigger(RecalcTrigger,Trigger6M)),NA())</f>
        <v>2.0434043232024593E-2</v>
      </c>
      <c r="O857" s="52">
        <f>IFERROR(_xll.qlIndexFixing(ONIndex6M,I857,TRUE,_xll.ohTrigger(RecalcTrigger,Trigger6M)),NA())</f>
        <v>2.0069485358158445E-2</v>
      </c>
      <c r="P857" s="52">
        <f>IFERROR(_xll.qlIndexFixing(Index1Y,$H857,TRUE,_xll.ohTrigger(RecalcTrigger,Trigger1Y)),NA())</f>
        <v>2.2663741774651733E-2</v>
      </c>
      <c r="Q857" s="52">
        <f>IFERROR(_xll.qlIndexFixing(ONIndex1Y,I857,TRUE,_xll.ohTrigger(RecalcTrigger,Trigger1Y)),NA())</f>
        <v>2.1792695415046026E-2</v>
      </c>
    </row>
    <row r="858" spans="2:17" x14ac:dyDescent="0.2">
      <c r="B858" s="46" t="s">
        <v>51</v>
      </c>
      <c r="D858" s="49">
        <f>_xll.qlCalendarAdvance(LocalCalendar,$D857,B858,"f",FALSE)</f>
        <v>45687</v>
      </c>
      <c r="E858" s="49">
        <f>_xll.qlInterestRateIndexValueDate(IndexON,D858)</f>
        <v>45687</v>
      </c>
      <c r="F858" s="52">
        <f>IFERROR(_xll.qlIndexFixing(IndexON,D858,TRUE,_xll.ohTrigger(RecalcTrigger,TriggerON)),NA())</f>
        <v>1.4371752548996142E-2</v>
      </c>
      <c r="H858" s="49">
        <f>_xll.qlCalendarAdvance(IborCalendar,$H857,B858,"f",FALSE)</f>
        <v>45688</v>
      </c>
      <c r="I858" s="49">
        <f>_xll.qlInterestRateIndexValueDate(Index1M,$H858)</f>
        <v>45692</v>
      </c>
      <c r="J858" s="52">
        <f>IFERROR(_xll.qlIndexFixing(Index1M,$H858,TRUE,_xll.ohTrigger(RecalcTrigger,Trigger1M)),NA())</f>
        <v>1.8055892633710751E-2</v>
      </c>
      <c r="K858" s="52">
        <f>IFERROR(_xll.qlIndexFixing(ONIndex1M,I858,TRUE,_xll.ohTrigger(RecalcTrigger,Trigger1M)),NA())</f>
        <v>1.8014116394091673E-2</v>
      </c>
      <c r="L858" s="52">
        <f>IFERROR(_xll.qlIndexFixing(Index3M,H858,TRUE,_xll.ohTrigger(RecalcTrigger,Trigger3M)),NA())</f>
        <v>1.8659642895308044E-2</v>
      </c>
      <c r="M858" s="52">
        <f>IFERROR(_xll.qlIndexFixing(ONIndex3M,I858,TRUE,_xll.ohTrigger(RecalcTrigger,Trigger3M)),NA())</f>
        <v>1.8510362910850731E-2</v>
      </c>
      <c r="N858" s="52">
        <f>IFERROR(_xll.qlIndexFixing(Index6M,$H858,TRUE,_xll.ohTrigger(RecalcTrigger,Trigger6M)),NA())</f>
        <v>2.0455807110139983E-2</v>
      </c>
      <c r="O858" s="52">
        <f>IFERROR(_xll.qlIndexFixing(ONIndex6M,I858,TRUE,_xll.ohTrigger(RecalcTrigger,Trigger6M)),NA())</f>
        <v>2.0087616845669842E-2</v>
      </c>
      <c r="P858" s="52">
        <f>IFERROR(_xll.qlIndexFixing(Index1Y,$H858,TRUE,_xll.ohTrigger(RecalcTrigger,Trigger1Y)),NA())</f>
        <v>2.2687494214384943E-2</v>
      </c>
      <c r="Q858" s="52">
        <f>IFERROR(_xll.qlIndexFixing(ONIndex1Y,I858,TRUE,_xll.ohTrigger(RecalcTrigger,Trigger1Y)),NA())</f>
        <v>2.1808819049953243E-2</v>
      </c>
    </row>
    <row r="859" spans="2:17" x14ac:dyDescent="0.2">
      <c r="B859" s="46" t="s">
        <v>51</v>
      </c>
      <c r="D859" s="49">
        <f>_xll.qlCalendarAdvance(LocalCalendar,$D858,B859,"f",FALSE)</f>
        <v>45694</v>
      </c>
      <c r="E859" s="49">
        <f>_xll.qlInterestRateIndexValueDate(IndexON,D859)</f>
        <v>45694</v>
      </c>
      <c r="F859" s="52">
        <f>IFERROR(_xll.qlIndexFixing(IndexON,D859,TRUE,_xll.ohTrigger(RecalcTrigger,TriggerON)),NA())</f>
        <v>1.439067412282391E-2</v>
      </c>
      <c r="H859" s="49">
        <f>_xll.qlCalendarAdvance(IborCalendar,$H858,B859,"f",FALSE)</f>
        <v>45695</v>
      </c>
      <c r="I859" s="49">
        <f>_xll.qlInterestRateIndexValueDate(Index1M,$H859)</f>
        <v>45699</v>
      </c>
      <c r="J859" s="52">
        <f>IFERROR(_xll.qlIndexFixing(Index1M,$H859,TRUE,_xll.ohTrigger(RecalcTrigger,Trigger1M)),NA())</f>
        <v>1.8071404900658852E-2</v>
      </c>
      <c r="K859" s="52">
        <f>IFERROR(_xll.qlIndexFixing(ONIndex1M,I859,TRUE,_xll.ohTrigger(RecalcTrigger,Trigger1M)),NA())</f>
        <v>1.8029326950985691E-2</v>
      </c>
      <c r="L859" s="52">
        <f>IFERROR(_xll.qlIndexFixing(Index3M,H859,TRUE,_xll.ohTrigger(RecalcTrigger,Trigger3M)),NA())</f>
        <v>1.8674906974391448E-2</v>
      </c>
      <c r="M859" s="52">
        <f>IFERROR(_xll.qlIndexFixing(ONIndex3M,I859,TRUE,_xll.ohTrigger(RecalcTrigger,Trigger3M)),NA())</f>
        <v>1.8526192092656046E-2</v>
      </c>
      <c r="N859" s="52">
        <f>IFERROR(_xll.qlIndexFixing(Index6M,$H859,TRUE,_xll.ohTrigger(RecalcTrigger,Trigger6M)),NA())</f>
        <v>2.0477807359390636E-2</v>
      </c>
      <c r="O859" s="52">
        <f>IFERROR(_xll.qlIndexFixing(ONIndex6M,I859,TRUE,_xll.ohTrigger(RecalcTrigger,Trigger6M)),NA())</f>
        <v>2.0106015053027448E-2</v>
      </c>
      <c r="P859" s="52">
        <f>IFERROR(_xll.qlIndexFixing(Index1Y,$H859,TRUE,_xll.ohTrigger(RecalcTrigger,Trigger1Y)),NA())</f>
        <v>2.2711188173086625E-2</v>
      </c>
      <c r="Q859" s="52">
        <f>IFERROR(_xll.qlIndexFixing(ONIndex1Y,I859,TRUE,_xll.ohTrigger(RecalcTrigger,Trigger1Y)),NA())</f>
        <v>2.1825577012171138E-2</v>
      </c>
    </row>
    <row r="860" spans="2:17" x14ac:dyDescent="0.2">
      <c r="B860" s="46" t="s">
        <v>51</v>
      </c>
      <c r="D860" s="49">
        <f>_xll.qlCalendarAdvance(LocalCalendar,$D859,B860,"f",FALSE)</f>
        <v>45701</v>
      </c>
      <c r="E860" s="49">
        <f>_xll.qlInterestRateIndexValueDate(IndexON,D860)</f>
        <v>45701</v>
      </c>
      <c r="F860" s="52">
        <f>IFERROR(_xll.qlIndexFixing(IndexON,D860,TRUE,_xll.ohTrigger(RecalcTrigger,TriggerON)),NA())</f>
        <v>1.4409707492664126E-2</v>
      </c>
      <c r="H860" s="49">
        <f>_xll.qlCalendarAdvance(IborCalendar,$H859,B860,"f",FALSE)</f>
        <v>45702</v>
      </c>
      <c r="I860" s="49">
        <f>_xll.qlInterestRateIndexValueDate(Index1M,$H860)</f>
        <v>45706</v>
      </c>
      <c r="J860" s="52">
        <f>IFERROR(_xll.qlIndexFixing(Index1M,$H860,TRUE,_xll.ohTrigger(RecalcTrigger,Trigger1M)),NA())</f>
        <v>1.8087062943352716E-2</v>
      </c>
      <c r="K860" s="52">
        <f>IFERROR(_xll.qlIndexFixing(ONIndex1M,I860,TRUE,_xll.ohTrigger(RecalcTrigger,Trigger1M)),NA())</f>
        <v>1.8044683068163536E-2</v>
      </c>
      <c r="L860" s="52">
        <f>IFERROR(_xll.qlIndexFixing(Index3M,H860,TRUE,_xll.ohTrigger(RecalcTrigger,Trigger3M)),NA())</f>
        <v>1.8692056869583418E-2</v>
      </c>
      <c r="M860" s="52">
        <f>IFERROR(_xll.qlIndexFixing(ONIndex3M,I860,TRUE,_xll.ohTrigger(RecalcTrigger,Trigger3M)),NA())</f>
        <v>1.8542190071517695E-2</v>
      </c>
      <c r="N860" s="52">
        <f>IFERROR(_xll.qlIndexFixing(Index6M,$H860,TRUE,_xll.ohTrigger(RecalcTrigger,Trigger6M)),NA())</f>
        <v>2.050002604868259E-2</v>
      </c>
      <c r="O860" s="52">
        <f>IFERROR(_xll.qlIndexFixing(ONIndex6M,I860,TRUE,_xll.ohTrigger(RecalcTrigger,Trigger6M)),NA())</f>
        <v>2.0124679980391136E-2</v>
      </c>
      <c r="P860" s="52">
        <f>IFERROR(_xll.qlIndexFixing(Index1Y,$H860,TRUE,_xll.ohTrigger(RecalcTrigger,Trigger1Y)),NA())</f>
        <v>2.2734798491014004E-2</v>
      </c>
      <c r="Q860" s="52">
        <f>IFERROR(_xll.qlIndexFixing(ONIndex1Y,I860,TRUE,_xll.ohTrigger(RecalcTrigger,Trigger1Y)),NA())</f>
        <v>2.1842969301619775E-2</v>
      </c>
    </row>
    <row r="861" spans="2:17" x14ac:dyDescent="0.2">
      <c r="B861" s="46" t="s">
        <v>51</v>
      </c>
      <c r="D861" s="49">
        <f>_xll.qlCalendarAdvance(LocalCalendar,$D860,B861,"f",FALSE)</f>
        <v>45708</v>
      </c>
      <c r="E861" s="49">
        <f>_xll.qlInterestRateIndexValueDate(IndexON,D861)</f>
        <v>45708</v>
      </c>
      <c r="F861" s="52">
        <f>IFERROR(_xll.qlIndexFixing(IndexON,D861,TRUE,_xll.ohTrigger(RecalcTrigger,TriggerON)),NA())</f>
        <v>1.4428852658436853E-2</v>
      </c>
      <c r="H861" s="49">
        <f>_xll.qlCalendarAdvance(IborCalendar,$H860,B861,"f",FALSE)</f>
        <v>45709</v>
      </c>
      <c r="I861" s="49">
        <f>_xll.qlInterestRateIndexValueDate(Index1M,$H861)</f>
        <v>45713</v>
      </c>
      <c r="J861" s="52">
        <f>IFERROR(_xll.qlIndexFixing(Index1M,$H861,TRUE,_xll.ohTrigger(RecalcTrigger,Trigger1M)),NA())</f>
        <v>1.8102866762331908E-2</v>
      </c>
      <c r="K861" s="52">
        <f>IFERROR(_xll.qlIndexFixing(ONIndex1M,I861,TRUE,_xll.ohTrigger(RecalcTrigger,Trigger1M)),NA())</f>
        <v>1.8060184745625207E-2</v>
      </c>
      <c r="L861" s="52">
        <f>IFERROR(_xll.qlIndexFixing(Index3M,H861,TRUE,_xll.ohTrigger(RecalcTrigger,Trigger3M)),NA())</f>
        <v>1.8711131602920282E-2</v>
      </c>
      <c r="M861" s="52">
        <f>IFERROR(_xll.qlIndexFixing(ONIndex3M,I861,TRUE,_xll.ohTrigger(RecalcTrigger,Trigger3M)),NA())</f>
        <v>1.8558356847515611E-2</v>
      </c>
      <c r="N861" s="52">
        <f>IFERROR(_xll.qlIndexFixing(Index6M,$H861,TRUE,_xll.ohTrigger(RecalcTrigger,Trigger6M)),NA())</f>
        <v>2.0524706318327351E-2</v>
      </c>
      <c r="O861" s="52">
        <f>IFERROR(_xll.qlIndexFixing(ONIndex6M,I861,TRUE,_xll.ohTrigger(RecalcTrigger,Trigger6M)),NA())</f>
        <v>2.0143611627840841E-2</v>
      </c>
      <c r="P861" s="52">
        <f>IFERROR(_xll.qlIndexFixing(Index1Y,$H861,TRUE,_xll.ohTrigger(RecalcTrigger,Trigger1Y)),NA())</f>
        <v>2.2758300006086873E-2</v>
      </c>
      <c r="Q861" s="52">
        <f>IFERROR(_xll.qlIndexFixing(ONIndex1Y,I861,TRUE,_xll.ohTrigger(RecalcTrigger,Trigger1Y)),NA())</f>
        <v>2.1860995918618897E-2</v>
      </c>
    </row>
    <row r="862" spans="2:17" x14ac:dyDescent="0.2">
      <c r="B862" s="46" t="s">
        <v>51</v>
      </c>
      <c r="D862" s="49">
        <f>_xll.qlCalendarAdvance(LocalCalendar,$D861,B862,"f",FALSE)</f>
        <v>45715</v>
      </c>
      <c r="E862" s="49">
        <f>_xll.qlInterestRateIndexValueDate(IndexON,D862)</f>
        <v>45715</v>
      </c>
      <c r="F862" s="52">
        <f>IFERROR(_xll.qlIndexFixing(IndexON,D862,TRUE,_xll.ohTrigger(RecalcTrigger,TriggerON)),NA())</f>
        <v>1.4448109620062155E-2</v>
      </c>
      <c r="H862" s="49">
        <f>_xll.qlCalendarAdvance(IborCalendar,$H861,B862,"f",FALSE)</f>
        <v>45716</v>
      </c>
      <c r="I862" s="49">
        <f>_xll.qlInterestRateIndexValueDate(Index1M,$H862)</f>
        <v>45720</v>
      </c>
      <c r="J862" s="52">
        <f>IFERROR(_xll.qlIndexFixing(Index1M,$H862,TRUE,_xll.ohTrigger(RecalcTrigger,Trigger1M)),NA())</f>
        <v>1.8123642862451012E-2</v>
      </c>
      <c r="K862" s="52">
        <f>IFERROR(_xll.qlIndexFixing(ONIndex1M,I862,TRUE,_xll.ohTrigger(RecalcTrigger,Trigger1M)),NA())</f>
        <v>1.8075831983370705E-2</v>
      </c>
      <c r="L862" s="52">
        <f>IFERROR(_xll.qlIndexFixing(Index3M,H862,TRUE,_xll.ohTrigger(RecalcTrigger,Trigger3M)),NA())</f>
        <v>1.8730403345165809E-2</v>
      </c>
      <c r="M862" s="52">
        <f>IFERROR(_xll.qlIndexFixing(ONIndex3M,I862,TRUE,_xll.ohTrigger(RecalcTrigger,Trigger3M)),NA())</f>
        <v>1.8574692420649797E-2</v>
      </c>
      <c r="N862" s="52">
        <f>IFERROR(_xll.qlIndexFixing(Index6M,$H862,TRUE,_xll.ohTrigger(RecalcTrigger,Trigger6M)),NA())</f>
        <v>2.0551855594523209E-2</v>
      </c>
      <c r="O862" s="52">
        <f>IFERROR(_xll.qlIndexFixing(ONIndex6M,I862,TRUE,_xll.ohTrigger(RecalcTrigger,Trigger6M)),NA())</f>
        <v>2.0162809995296627E-2</v>
      </c>
      <c r="P862" s="52">
        <f>IFERROR(_xll.qlIndexFixing(Index1Y,$H862,TRUE,_xll.ohTrigger(RecalcTrigger,Trigger1Y)),NA())</f>
        <v>2.2781667553911051E-2</v>
      </c>
      <c r="Q862" s="52">
        <f>IFERROR(_xll.qlIndexFixing(ONIndex1Y,I862,TRUE,_xll.ohTrigger(RecalcTrigger,Trigger1Y)),NA())</f>
        <v>2.1879656863168506E-2</v>
      </c>
    </row>
    <row r="863" spans="2:17" x14ac:dyDescent="0.2">
      <c r="B863" s="46" t="s">
        <v>51</v>
      </c>
      <c r="D863" s="49">
        <f>_xll.qlCalendarAdvance(LocalCalendar,$D862,B863,"f",FALSE)</f>
        <v>45722</v>
      </c>
      <c r="E863" s="49">
        <f>_xll.qlInterestRateIndexValueDate(IndexON,D863)</f>
        <v>45722</v>
      </c>
      <c r="F863" s="52">
        <f>IFERROR(_xll.qlIndexFixing(IndexON,D863,TRUE,_xll.ohTrigger(RecalcTrigger,TriggerON)),NA())</f>
        <v>1.4467478377699905E-2</v>
      </c>
      <c r="H863" s="49">
        <f>_xll.qlCalendarAdvance(IborCalendar,$H862,B863,"f",FALSE)</f>
        <v>45723</v>
      </c>
      <c r="I863" s="49">
        <f>_xll.qlInterestRateIndexValueDate(Index1M,$H863)</f>
        <v>45727</v>
      </c>
      <c r="J863" s="52">
        <f>IFERROR(_xll.qlIndexFixing(Index1M,$H863,TRUE,_xll.ohTrigger(RecalcTrigger,Trigger1M)),NA())</f>
        <v>1.8139771908686389E-2</v>
      </c>
      <c r="K863" s="52">
        <f>IFERROR(_xll.qlIndexFixing(ONIndex1M,I863,TRUE,_xll.ohTrigger(RecalcTrigger,Trigger1M)),NA())</f>
        <v>1.8091624781400029E-2</v>
      </c>
      <c r="L863" s="52">
        <f>IFERROR(_xll.qlIndexFixing(Index3M,H863,TRUE,_xll.ohTrigger(RecalcTrigger,Trigger3M)),NA())</f>
        <v>1.8748088271414456E-2</v>
      </c>
      <c r="M863" s="52">
        <f>IFERROR(_xll.qlIndexFixing(ONIndex3M,I863,TRUE,_xll.ohTrigger(RecalcTrigger,Trigger3M)),NA())</f>
        <v>1.8591196790840314E-2</v>
      </c>
      <c r="N863" s="52">
        <f>IFERROR(_xll.qlIndexFixing(Index6M,$H863,TRUE,_xll.ohTrigger(RecalcTrigger,Trigger6M)),NA())</f>
        <v>2.0574639915743792E-2</v>
      </c>
      <c r="O863" s="52">
        <f>IFERROR(_xll.qlIndexFixing(ONIndex6M,I863,TRUE,_xll.ohTrigger(RecalcTrigger,Trigger6M)),NA())</f>
        <v>2.018227508283843E-2</v>
      </c>
      <c r="P863" s="52">
        <f>IFERROR(_xll.qlIndexFixing(Index1Y,$H863,TRUE,_xll.ohTrigger(RecalcTrigger,Trigger1Y)),NA())</f>
        <v>2.2804875967810563E-2</v>
      </c>
      <c r="Q863" s="52">
        <f>IFERROR(_xll.qlIndexFixing(ONIndex1Y,I863,TRUE,_xll.ohTrigger(RecalcTrigger,Trigger1Y)),NA())</f>
        <v>2.1898952135268601E-2</v>
      </c>
    </row>
    <row r="864" spans="2:17" x14ac:dyDescent="0.2">
      <c r="B864" s="46" t="s">
        <v>51</v>
      </c>
      <c r="D864" s="49">
        <f>_xll.qlCalendarAdvance(LocalCalendar,$D863,B864,"f",FALSE)</f>
        <v>45729</v>
      </c>
      <c r="E864" s="49">
        <f>_xll.qlInterestRateIndexValueDate(IndexON,D864)</f>
        <v>45729</v>
      </c>
      <c r="F864" s="52">
        <f>IFERROR(_xll.qlIndexFixing(IndexON,D864,TRUE,_xll.ohTrigger(RecalcTrigger,TriggerON)),NA())</f>
        <v>1.4486958931350102E-2</v>
      </c>
      <c r="H864" s="49">
        <f>_xll.qlCalendarAdvance(IborCalendar,$H863,B864,"f",FALSE)</f>
        <v>45730</v>
      </c>
      <c r="I864" s="49">
        <f>_xll.qlInterestRateIndexValueDate(Index1M,$H864)</f>
        <v>45734</v>
      </c>
      <c r="J864" s="52">
        <f>IFERROR(_xll.qlIndexFixing(Index1M,$H864,TRUE,_xll.ohTrigger(RecalcTrigger,Trigger1M)),NA())</f>
        <v>1.8162587683576197E-2</v>
      </c>
      <c r="K864" s="52">
        <f>IFERROR(_xll.qlIndexFixing(ONIndex1M,I864,TRUE,_xll.ohTrigger(RecalcTrigger,Trigger1M)),NA())</f>
        <v>1.8107563139793115E-2</v>
      </c>
      <c r="L864" s="52">
        <f>IFERROR(_xll.qlIndexFixing(Index3M,H864,TRUE,_xll.ohTrigger(RecalcTrigger,Trigger3M)),NA())</f>
        <v>1.8765942874345371E-2</v>
      </c>
      <c r="M864" s="52">
        <f>IFERROR(_xll.qlIndexFixing(ONIndex3M,I864,TRUE,_xll.ohTrigger(RecalcTrigger,Trigger3M)),NA())</f>
        <v>1.8607869958247036E-2</v>
      </c>
      <c r="N864" s="52">
        <f>IFERROR(_xll.qlIndexFixing(Index6M,$H864,TRUE,_xll.ohTrigger(RecalcTrigger,Trigger6M)),NA())</f>
        <v>2.0597565416932528E-2</v>
      </c>
      <c r="O864" s="52">
        <f>IFERROR(_xll.qlIndexFixing(ONIndex6M,I864,TRUE,_xll.ohTrigger(RecalcTrigger,Trigger6M)),NA())</f>
        <v>2.0202006890626123E-2</v>
      </c>
      <c r="P864" s="52">
        <f>IFERROR(_xll.qlIndexFixing(Index1Y,$H864,TRUE,_xll.ohTrigger(RecalcTrigger,Trigger1Y)),NA())</f>
        <v>2.2827900078862901E-2</v>
      </c>
      <c r="Q864" s="52">
        <f>IFERROR(_xll.qlIndexFixing(ONIndex1Y,I864,TRUE,_xll.ohTrigger(RecalcTrigger,Trigger1Y)),NA())</f>
        <v>2.191888173515899E-2</v>
      </c>
    </row>
    <row r="865" spans="2:17" x14ac:dyDescent="0.2">
      <c r="B865" s="46" t="s">
        <v>51</v>
      </c>
      <c r="D865" s="49">
        <f>_xll.qlCalendarAdvance(LocalCalendar,$D864,B865,"f",FALSE)</f>
        <v>45736</v>
      </c>
      <c r="E865" s="49">
        <f>_xll.qlInterestRateIndexValueDate(IndexON,D865)</f>
        <v>45736</v>
      </c>
      <c r="F865" s="52">
        <f>IFERROR(_xll.qlIndexFixing(IndexON,D865,TRUE,_xll.ohTrigger(RecalcTrigger,TriggerON)),NA())</f>
        <v>1.4506551280932811E-2</v>
      </c>
      <c r="H865" s="49">
        <f>_xll.qlCalendarAdvance(IborCalendar,$H864,B865,"f",FALSE)</f>
        <v>45737</v>
      </c>
      <c r="I865" s="49">
        <f>_xll.qlInterestRateIndexValueDate(Index1M,$H865)</f>
        <v>45741</v>
      </c>
      <c r="J865" s="52">
        <f>IFERROR(_xll.qlIndexFixing(Index1M,$H865,TRUE,_xll.ohTrigger(RecalcTrigger,Trigger1M)),NA())</f>
        <v>1.8172467408464933E-2</v>
      </c>
      <c r="K865" s="52">
        <f>IFERROR(_xll.qlIndexFixing(ONIndex1M,I865,TRUE,_xll.ohTrigger(RecalcTrigger,Trigger1M)),NA())</f>
        <v>1.8123647058470027E-2</v>
      </c>
      <c r="L865" s="52">
        <f>IFERROR(_xll.qlIndexFixing(Index3M,H865,TRUE,_xll.ohTrigger(RecalcTrigger,Trigger3M)),NA())</f>
        <v>1.8783967156268015E-2</v>
      </c>
      <c r="M865" s="52">
        <f>IFERROR(_xll.qlIndexFixing(ONIndex3M,I865,TRUE,_xll.ohTrigger(RecalcTrigger,Trigger3M)),NA())</f>
        <v>1.8624711922790027E-2</v>
      </c>
      <c r="N865" s="52">
        <f>IFERROR(_xll.qlIndexFixing(Index6M,$H865,TRUE,_xll.ohTrigger(RecalcTrigger,Trigger6M)),NA())</f>
        <v>2.0620614452561765E-2</v>
      </c>
      <c r="O865" s="52">
        <f>IFERROR(_xll.qlIndexFixing(ONIndex6M,I865,TRUE,_xll.ohTrigger(RecalcTrigger,Trigger6M)),NA())</f>
        <v>2.0222005418659705E-2</v>
      </c>
      <c r="P865" s="52">
        <f>IFERROR(_xll.qlIndexFixing(Index1Y,$H865,TRUE,_xll.ohTrigger(RecalcTrigger,Trigger1Y)),NA())</f>
        <v>2.2850714715941068E-2</v>
      </c>
      <c r="Q865" s="52">
        <f>IFERROR(_xll.qlIndexFixing(ONIndex1Y,I865,TRUE,_xll.ohTrigger(RecalcTrigger,Trigger1Y)),NA())</f>
        <v>2.193944566291961E-2</v>
      </c>
    </row>
    <row r="866" spans="2:17" x14ac:dyDescent="0.2">
      <c r="B866" s="46" t="s">
        <v>51</v>
      </c>
      <c r="D866" s="49">
        <f>_xll.qlCalendarAdvance(LocalCalendar,$D865,B866,"f",FALSE)</f>
        <v>45743</v>
      </c>
      <c r="E866" s="49">
        <f>_xll.qlInterestRateIndexValueDate(IndexON,D866)</f>
        <v>45743</v>
      </c>
      <c r="F866" s="52">
        <f>IFERROR(_xll.qlIndexFixing(IndexON,D866,TRUE,_xll.ohTrigger(RecalcTrigger,TriggerON)),NA())</f>
        <v>1.4526255426607904E-2</v>
      </c>
      <c r="H866" s="49">
        <f>_xll.qlCalendarAdvance(IborCalendar,$H865,B866,"f",FALSE)</f>
        <v>45744</v>
      </c>
      <c r="I866" s="49">
        <f>_xll.qlInterestRateIndexValueDate(Index1M,$H866)</f>
        <v>45748</v>
      </c>
      <c r="J866" s="52">
        <f>IFERROR(_xll.qlIndexFixing(Index1M,$H866,TRUE,_xll.ohTrigger(RecalcTrigger,Trigger1M)),NA())</f>
        <v>1.8187378954454658E-2</v>
      </c>
      <c r="K866" s="52">
        <f>IFERROR(_xll.qlIndexFixing(ONIndex1M,I866,TRUE,_xll.ohTrigger(RecalcTrigger,Trigger1M)),NA())</f>
        <v>1.8139876537510702E-2</v>
      </c>
      <c r="L866" s="52">
        <f>IFERROR(_xll.qlIndexFixing(Index3M,H866,TRUE,_xll.ohTrigger(RecalcTrigger,Trigger3M)),NA())</f>
        <v>1.8800339392525695E-2</v>
      </c>
      <c r="M866" s="52">
        <f>IFERROR(_xll.qlIndexFixing(ONIndex3M,I866,TRUE,_xll.ohTrigger(RecalcTrigger,Trigger3M)),NA())</f>
        <v>1.8641722684629158E-2</v>
      </c>
      <c r="N866" s="52">
        <f>IFERROR(_xll.qlIndexFixing(Index6M,$H866,TRUE,_xll.ohTrigger(RecalcTrigger,Trigger6M)),NA())</f>
        <v>2.0641487026095594E-2</v>
      </c>
      <c r="O866" s="52">
        <f>IFERROR(_xll.qlIndexFixing(ONIndex6M,I866,TRUE,_xll.ohTrigger(RecalcTrigger,Trigger6M)),NA())</f>
        <v>2.0242270666779305E-2</v>
      </c>
      <c r="P866" s="52">
        <f>IFERROR(_xll.qlIndexFixing(Index1Y,$H866,TRUE,_xll.ohTrigger(RecalcTrigger,Trigger1Y)),NA())</f>
        <v>2.2873294705764623E-2</v>
      </c>
      <c r="Q866" s="52">
        <f>IFERROR(_xll.qlIndexFixing(ONIndex1Y,I866,TRUE,_xll.ohTrigger(RecalcTrigger,Trigger1Y)),NA())</f>
        <v>2.1960643918630396E-2</v>
      </c>
    </row>
    <row r="867" spans="2:17" x14ac:dyDescent="0.2">
      <c r="B867" s="46" t="s">
        <v>51</v>
      </c>
      <c r="D867" s="49">
        <f>_xll.qlCalendarAdvance(LocalCalendar,$D866,B867,"f",FALSE)</f>
        <v>45750</v>
      </c>
      <c r="E867" s="49">
        <f>_xll.qlInterestRateIndexValueDate(IndexON,D867)</f>
        <v>45750</v>
      </c>
      <c r="F867" s="52">
        <f>IFERROR(_xll.qlIndexFixing(IndexON,D867,TRUE,_xll.ohTrigger(RecalcTrigger,TriggerON)),NA())</f>
        <v>1.454607136837538E-2</v>
      </c>
      <c r="H867" s="49">
        <f>_xll.qlCalendarAdvance(IborCalendar,$H866,B867,"f",FALSE)</f>
        <v>45751</v>
      </c>
      <c r="I867" s="49">
        <f>_xll.qlInterestRateIndexValueDate(Index1M,$H867)</f>
        <v>45755</v>
      </c>
      <c r="J867" s="52">
        <f>IFERROR(_xll.qlIndexFixing(Index1M,$H867,TRUE,_xll.ohTrigger(RecalcTrigger,Trigger1M)),NA())</f>
        <v>1.8204079955186359E-2</v>
      </c>
      <c r="K867" s="52">
        <f>IFERROR(_xll.qlIndexFixing(ONIndex1M,I867,TRUE,_xll.ohTrigger(RecalcTrigger,Trigger1M)),NA())</f>
        <v>1.8156251576915139E-2</v>
      </c>
      <c r="L867" s="52">
        <f>IFERROR(_xll.qlIndexFixing(Index3M,H867,TRUE,_xll.ohTrigger(RecalcTrigger,Trigger3M)),NA())</f>
        <v>1.8818689962442937E-2</v>
      </c>
      <c r="M867" s="52">
        <f>IFERROR(_xll.qlIndexFixing(ONIndex3M,I867,TRUE,_xll.ohTrigger(RecalcTrigger,Trigger3M)),NA())</f>
        <v>1.8658902243604558E-2</v>
      </c>
      <c r="N867" s="52">
        <f>IFERROR(_xll.qlIndexFixing(Index6M,$H867,TRUE,_xll.ohTrigger(RecalcTrigger,Trigger6M)),NA())</f>
        <v>2.0664731142766807E-2</v>
      </c>
      <c r="O867" s="52">
        <f>IFERROR(_xll.qlIndexFixing(ONIndex6M,I867,TRUE,_xll.ohTrigger(RecalcTrigger,Trigger6M)),NA())</f>
        <v>2.0262802635304666E-2</v>
      </c>
      <c r="P867" s="52">
        <f>IFERROR(_xll.qlIndexFixing(Index1Y,$H867,TRUE,_xll.ohTrigger(RecalcTrigger,Trigger1Y)),NA())</f>
        <v>2.2895614872953322E-2</v>
      </c>
      <c r="Q867" s="52">
        <f>IFERROR(_xll.qlIndexFixing(ONIndex1Y,I867,TRUE,_xll.ohTrigger(RecalcTrigger,Trigger1Y)),NA())</f>
        <v>2.198247650245122E-2</v>
      </c>
    </row>
    <row r="868" spans="2:17" x14ac:dyDescent="0.2">
      <c r="B868" s="46" t="s">
        <v>51</v>
      </c>
      <c r="D868" s="49">
        <f>_xll.qlCalendarAdvance(LocalCalendar,$D867,B868,"f",FALSE)</f>
        <v>45757</v>
      </c>
      <c r="E868" s="49">
        <f>_xll.qlInterestRateIndexValueDate(IndexON,D868)</f>
        <v>45757</v>
      </c>
      <c r="F868" s="52">
        <f>IFERROR(_xll.qlIndexFixing(IndexON,D868,TRUE,_xll.ohTrigger(RecalcTrigger,TriggerON)),NA())</f>
        <v>1.4565999106075367E-2</v>
      </c>
      <c r="H868" s="49">
        <f>_xll.qlCalendarAdvance(IborCalendar,$H867,B868,"f",FALSE)</f>
        <v>45758</v>
      </c>
      <c r="I868" s="49">
        <f>_xll.qlInterestRateIndexValueDate(Index1M,$H868)</f>
        <v>45762</v>
      </c>
      <c r="J868" s="52">
        <f>IFERROR(_xll.qlIndexFixing(Index1M,$H868,TRUE,_xll.ohTrigger(RecalcTrigger,Trigger1M)),NA())</f>
        <v>1.8220926752434252E-2</v>
      </c>
      <c r="K868" s="52">
        <f>IFERROR(_xll.qlIndexFixing(ONIndex1M,I868,TRUE,_xll.ohTrigger(RecalcTrigger,Trigger1M)),NA())</f>
        <v>1.8172772176683338E-2</v>
      </c>
      <c r="L868" s="52">
        <f>IFERROR(_xll.qlIndexFixing(Index3M,H868,TRUE,_xll.ohTrigger(RecalcTrigger,Trigger3M)),NA())</f>
        <v>1.8837210208456648E-2</v>
      </c>
      <c r="M868" s="52">
        <f>IFERROR(_xll.qlIndexFixing(ONIndex3M,I868,TRUE,_xll.ohTrigger(RecalcTrigger,Trigger3M)),NA())</f>
        <v>1.8676250599876099E-2</v>
      </c>
      <c r="N868" s="52">
        <f>IFERROR(_xll.qlIndexFixing(Index6M,$H868,TRUE,_xll.ohTrigger(RecalcTrigger,Trigger6M)),NA())</f>
        <v>2.0688047293671019E-2</v>
      </c>
      <c r="O868" s="52">
        <f>IFERROR(_xll.qlIndexFixing(ONIndex6M,I868,TRUE,_xll.ohTrigger(RecalcTrigger,Trigger6M)),NA())</f>
        <v>2.0283601324075917E-2</v>
      </c>
      <c r="P868" s="52">
        <f>IFERROR(_xll.qlIndexFixing(Index1Y,$H868,TRUE,_xll.ohTrigger(RecalcTrigger,Trigger1Y)),NA())</f>
        <v>2.2917650040089967E-2</v>
      </c>
      <c r="Q868" s="52">
        <f>IFERROR(_xll.qlIndexFixing(ONIndex1Y,I868,TRUE,_xll.ohTrigger(RecalcTrigger,Trigger1Y)),NA())</f>
        <v>2.2004943414382083E-2</v>
      </c>
    </row>
    <row r="869" spans="2:17" x14ac:dyDescent="0.2">
      <c r="B869" s="46" t="s">
        <v>51</v>
      </c>
      <c r="D869" s="49">
        <f>_xll.qlCalendarAdvance(LocalCalendar,$D868,B869,"f",FALSE)</f>
        <v>45764</v>
      </c>
      <c r="E869" s="49">
        <f>_xll.qlInterestRateIndexValueDate(IndexON,D869)</f>
        <v>45764</v>
      </c>
      <c r="F869" s="52">
        <f>IFERROR(_xll.qlIndexFixing(IndexON,D869,TRUE,_xll.ohTrigger(RecalcTrigger,TriggerON)),NA())</f>
        <v>1.4586038639867738E-2</v>
      </c>
      <c r="H869" s="49">
        <f>_xll.qlCalendarAdvance(IborCalendar,$H868,B869,"f",FALSE)</f>
        <v>45769</v>
      </c>
      <c r="I869" s="49">
        <f>_xll.qlInterestRateIndexValueDate(Index1M,$H869)</f>
        <v>45771</v>
      </c>
      <c r="J869" s="52">
        <f>IFERROR(_xll.qlIndexFixing(Index1M,$H869,TRUE,_xll.ohTrigger(RecalcTrigger,Trigger1M)),NA())</f>
        <v>1.8247880340904743E-2</v>
      </c>
      <c r="K869" s="52">
        <f>IFERROR(_xll.qlIndexFixing(ONIndex1M,I869,TRUE,_xll.ohTrigger(RecalcTrigger,Trigger1M)),NA())</f>
        <v>1.8194226832575211E-2</v>
      </c>
      <c r="L869" s="52">
        <f>IFERROR(_xll.qlIndexFixing(Index3M,H869,TRUE,_xll.ohTrigger(RecalcTrigger,Trigger3M)),NA())</f>
        <v>1.8861271182268685E-2</v>
      </c>
      <c r="M869" s="52">
        <f>IFERROR(_xll.qlIndexFixing(ONIndex3M,I869,TRUE,_xll.ohTrigger(RecalcTrigger,Trigger3M)),NA())</f>
        <v>1.8698803657937191E-2</v>
      </c>
      <c r="N869" s="52">
        <f>IFERROR(_xll.qlIndexFixing(Index6M,$H869,TRUE,_xll.ohTrigger(RecalcTrigger,Trigger6M)),NA())</f>
        <v>2.0718102491903714E-2</v>
      </c>
      <c r="O869" s="52">
        <f>IFERROR(_xll.qlIndexFixing(ONIndex6M,I869,TRUE,_xll.ohTrigger(RecalcTrigger,Trigger6M)),NA())</f>
        <v>2.0310734411053133E-2</v>
      </c>
      <c r="P869" s="52">
        <f>IFERROR(_xll.qlIndexFixing(Index1Y,$H869,TRUE,_xll.ohTrigger(RecalcTrigger,Trigger1Y)),NA())</f>
        <v>2.2945521671531122E-2</v>
      </c>
      <c r="Q869" s="52">
        <f>IFERROR(_xll.qlIndexFixing(ONIndex1Y,I869,TRUE,_xll.ohTrigger(RecalcTrigger,Trigger1Y)),NA())</f>
        <v>2.2034761518288093E-2</v>
      </c>
    </row>
    <row r="870" spans="2:17" x14ac:dyDescent="0.2">
      <c r="B870" s="46" t="s">
        <v>51</v>
      </c>
      <c r="D870" s="49">
        <f>_xll.qlCalendarAdvance(LocalCalendar,$D869,B870,"f",FALSE)</f>
        <v>45771</v>
      </c>
      <c r="E870" s="49">
        <f>_xll.qlInterestRateIndexValueDate(IndexON,D870)</f>
        <v>45771</v>
      </c>
      <c r="F870" s="52">
        <f>IFERROR(_xll.qlIndexFixing(IndexON,D870,TRUE,_xll.ohTrigger(RecalcTrigger,TriggerON)),NA())</f>
        <v>1.4606189969832428E-2</v>
      </c>
      <c r="H870" s="49">
        <f>_xll.qlCalendarAdvance(IborCalendar,$H869,B870,"f",FALSE)</f>
        <v>45776</v>
      </c>
      <c r="I870" s="49">
        <f>_xll.qlInterestRateIndexValueDate(Index1M,$H870)</f>
        <v>45778</v>
      </c>
      <c r="J870" s="52">
        <f>IFERROR(_xll.qlIndexFixing(Index1M,$H870,TRUE,_xll.ohTrigger(RecalcTrigger,Trigger1M)),NA())</f>
        <v>1.8263388766280308E-2</v>
      </c>
      <c r="K870" s="52">
        <f>IFERROR(_xll.qlIndexFixing(ONIndex1M,I870,TRUE,_xll.ohTrigger(RecalcTrigger,Trigger1M)),NA())</f>
        <v>1.8211080141963265E-2</v>
      </c>
      <c r="L870" s="52">
        <f>IFERROR(_xll.qlIndexFixing(Index3M,H870,TRUE,_xll.ohTrigger(RecalcTrigger,Trigger3M)),NA())</f>
        <v>1.888204547545767E-2</v>
      </c>
      <c r="M870" s="52">
        <f>IFERROR(_xll.qlIndexFixing(ONIndex3M,I870,TRUE,_xll.ohTrigger(RecalcTrigger,Trigger3M)),NA())</f>
        <v>1.8716537836622749E-2</v>
      </c>
      <c r="N870" s="52">
        <f>IFERROR(_xll.qlIndexFixing(Index6M,$H870,TRUE,_xll.ohTrigger(RecalcTrigger,Trigger6M)),NA())</f>
        <v>2.0748320077799857E-2</v>
      </c>
      <c r="O870" s="52">
        <f>IFERROR(_xll.qlIndexFixing(ONIndex6M,I870,TRUE,_xll.ohTrigger(RecalcTrigger,Trigger6M)),NA())</f>
        <v>2.033214274655748E-2</v>
      </c>
      <c r="P870" s="52">
        <f>IFERROR(_xll.qlIndexFixing(Index1Y,$H870,TRUE,_xll.ohTrigger(RecalcTrigger,Trigger1Y)),NA())</f>
        <v>2.2966810855769522E-2</v>
      </c>
      <c r="Q870" s="52">
        <f>IFERROR(_xll.qlIndexFixing(ONIndex1Y,I870,TRUE,_xll.ohTrigger(RecalcTrigger,Trigger1Y)),NA())</f>
        <v>2.2058678323704228E-2</v>
      </c>
    </row>
    <row r="871" spans="2:17" x14ac:dyDescent="0.2">
      <c r="B871" s="46" t="s">
        <v>51</v>
      </c>
      <c r="D871" s="49">
        <f>_xll.qlCalendarAdvance(LocalCalendar,$D870,B871,"f",FALSE)</f>
        <v>45778</v>
      </c>
      <c r="E871" s="49">
        <f>_xll.qlInterestRateIndexValueDate(IndexON,D871)</f>
        <v>45778</v>
      </c>
      <c r="F871" s="52">
        <f>IFERROR(_xll.qlIndexFixing(IndexON,D871,TRUE,_xll.ohTrigger(RecalcTrigger,TriggerON)),NA())</f>
        <v>1.4626453095889502E-2</v>
      </c>
      <c r="H871" s="49">
        <f>_xll.qlCalendarAdvance(IborCalendar,$H870,B871,"f",FALSE)</f>
        <v>45783</v>
      </c>
      <c r="I871" s="49">
        <f>_xll.qlInterestRateIndexValueDate(Index1M,$H871)</f>
        <v>45785</v>
      </c>
      <c r="J871" s="52">
        <f>IFERROR(_xll.qlIndexFixing(Index1M,$H871,TRUE,_xll.ohTrigger(RecalcTrigger,Trigger1M)),NA())</f>
        <v>1.8280737201561148E-2</v>
      </c>
      <c r="K871" s="52">
        <f>IFERROR(_xll.qlIndexFixing(ONIndex1M,I871,TRUE,_xll.ohTrigger(RecalcTrigger,Trigger1M)),NA())</f>
        <v>1.8228079011715081E-2</v>
      </c>
      <c r="L871" s="52">
        <f>IFERROR(_xll.qlIndexFixing(Index3M,H871,TRUE,_xll.ohTrigger(RecalcTrigger,Trigger3M)),NA())</f>
        <v>1.8901090468334332E-2</v>
      </c>
      <c r="M871" s="52">
        <f>IFERROR(_xll.qlIndexFixing(ONIndex3M,I871,TRUE,_xll.ohTrigger(RecalcTrigger,Trigger3M)),NA())</f>
        <v>1.8734440812604447E-2</v>
      </c>
      <c r="N871" s="52">
        <f>IFERROR(_xll.qlIndexFixing(Index6M,$H871,TRUE,_xll.ohTrigger(RecalcTrigger,Trigger6M)),NA())</f>
        <v>2.0771728406406089E-2</v>
      </c>
      <c r="O871" s="52">
        <f>IFERROR(_xll.qlIndexFixing(ONIndex6M,I871,TRUE,_xll.ohTrigger(RecalcTrigger,Trigger6M)),NA())</f>
        <v>2.0353817802467589E-2</v>
      </c>
      <c r="P871" s="52">
        <f>IFERROR(_xll.qlIndexFixing(Index1Y,$H871,TRUE,_xll.ohTrigger(RecalcTrigger,Trigger1Y)),NA())</f>
        <v>2.2987732300697353E-2</v>
      </c>
      <c r="Q871" s="52">
        <f>IFERROR(_xll.qlIndexFixing(ONIndex1Y,I871,TRUE,_xll.ohTrigger(RecalcTrigger,Trigger1Y)),NA())</f>
        <v>2.2083229457630082E-2</v>
      </c>
    </row>
    <row r="872" spans="2:17" x14ac:dyDescent="0.2">
      <c r="B872" s="46" t="s">
        <v>51</v>
      </c>
      <c r="D872" s="49">
        <f>_xll.qlCalendarAdvance(LocalCalendar,$D871,B872,"f",FALSE)</f>
        <v>45785</v>
      </c>
      <c r="E872" s="49">
        <f>_xll.qlInterestRateIndexValueDate(IndexON,D872)</f>
        <v>45785</v>
      </c>
      <c r="F872" s="52">
        <f>IFERROR(_xll.qlIndexFixing(IndexON,D872,TRUE,_xll.ohTrigger(RecalcTrigger,TriggerON)),NA())</f>
        <v>1.4646828017959024E-2</v>
      </c>
      <c r="H872" s="49">
        <f>_xll.qlCalendarAdvance(IborCalendar,$H871,B872,"f",FALSE)</f>
        <v>45790</v>
      </c>
      <c r="I872" s="49">
        <f>_xll.qlInterestRateIndexValueDate(Index1M,$H872)</f>
        <v>45792</v>
      </c>
      <c r="J872" s="52">
        <f>IFERROR(_xll.qlIndexFixing(Index1M,$H872,TRUE,_xll.ohTrigger(RecalcTrigger,Trigger1M)),NA())</f>
        <v>1.829823145259396E-2</v>
      </c>
      <c r="K872" s="52">
        <f>IFERROR(_xll.qlIndexFixing(ONIndex1M,I872,TRUE,_xll.ohTrigger(RecalcTrigger,Trigger1M)),NA())</f>
        <v>1.8245223441990532E-2</v>
      </c>
      <c r="L872" s="52">
        <f>IFERROR(_xll.qlIndexFixing(Index3M,H872,TRUE,_xll.ohTrigger(RecalcTrigger,Trigger3M)),NA())</f>
        <v>1.8920246533664836E-2</v>
      </c>
      <c r="M872" s="52">
        <f>IFERROR(_xll.qlIndexFixing(ONIndex3M,I872,TRUE,_xll.ohTrigger(RecalcTrigger,Trigger3M)),NA())</f>
        <v>1.8752512585882286E-2</v>
      </c>
      <c r="N872" s="52">
        <f>IFERROR(_xll.qlIndexFixing(Index6M,$H872,TRUE,_xll.ohTrigger(RecalcTrigger,Trigger6M)),NA())</f>
        <v>2.0795129652774726E-2</v>
      </c>
      <c r="O872" s="52">
        <f>IFERROR(_xll.qlIndexFixing(ONIndex6M,I872,TRUE,_xll.ohTrigger(RecalcTrigger,Trigger6M)),NA())</f>
        <v>2.0375759579023267E-2</v>
      </c>
      <c r="P872" s="52">
        <f>IFERROR(_xll.qlIndexFixing(Index1Y,$H872,TRUE,_xll.ohTrigger(RecalcTrigger,Trigger1Y)),NA())</f>
        <v>2.3008260821013544E-2</v>
      </c>
      <c r="Q872" s="52">
        <f>IFERROR(_xll.qlIndexFixing(ONIndex1Y,I872,TRUE,_xll.ohTrigger(RecalcTrigger,Trigger1Y)),NA())</f>
        <v>2.21084149203854E-2</v>
      </c>
    </row>
    <row r="873" spans="2:17" x14ac:dyDescent="0.2">
      <c r="B873" s="46" t="s">
        <v>51</v>
      </c>
      <c r="D873" s="49">
        <f>_xll.qlCalendarAdvance(LocalCalendar,$D872,B873,"f",FALSE)</f>
        <v>45792</v>
      </c>
      <c r="E873" s="49">
        <f>_xll.qlInterestRateIndexValueDate(IndexON,D873)</f>
        <v>45792</v>
      </c>
      <c r="F873" s="52">
        <f>IFERROR(_xll.qlIndexFixing(IndexON,D873,TRUE,_xll.ohTrigger(RecalcTrigger,TriggerON)),NA())</f>
        <v>1.4667314736280801E-2</v>
      </c>
      <c r="H873" s="49">
        <f>_xll.qlCalendarAdvance(IborCalendar,$H872,B873,"f",FALSE)</f>
        <v>45797</v>
      </c>
      <c r="I873" s="49">
        <f>_xll.qlInterestRateIndexValueDate(Index1M,$H873)</f>
        <v>45799</v>
      </c>
      <c r="J873" s="52">
        <f>IFERROR(_xll.qlIndexFixing(Index1M,$H873,TRUE,_xll.ohTrigger(RecalcTrigger,Trigger1M)),NA())</f>
        <v>1.8315871520063198E-2</v>
      </c>
      <c r="K873" s="52">
        <f>IFERROR(_xll.qlIndexFixing(ONIndex1M,I873,TRUE,_xll.ohTrigger(RecalcTrigger,Trigger1M)),NA())</f>
        <v>1.8262513432789618E-2</v>
      </c>
      <c r="L873" s="52">
        <f>IFERROR(_xll.qlIndexFixing(Index3M,H873,TRUE,_xll.ohTrigger(RecalcTrigger,Trigger3M)),NA())</f>
        <v>1.8939489533826848E-2</v>
      </c>
      <c r="M873" s="52">
        <f>IFERROR(_xll.qlIndexFixing(ONIndex3M,I873,TRUE,_xll.ohTrigger(RecalcTrigger,Trigger3M)),NA())</f>
        <v>1.8770753156616138E-2</v>
      </c>
      <c r="N873" s="52">
        <f>IFERROR(_xll.qlIndexFixing(Index6M,$H873,TRUE,_xll.ohTrigger(RecalcTrigger,Trigger6M)),NA())</f>
        <v>2.081850635225669E-2</v>
      </c>
      <c r="O873" s="52">
        <f>IFERROR(_xll.qlIndexFixing(ONIndex6M,I873,TRUE,_xll.ohTrigger(RecalcTrigger,Trigger6M)),NA())</f>
        <v>2.0397968076064643E-2</v>
      </c>
      <c r="P873" s="52">
        <f>IFERROR(_xll.qlIndexFixing(Index1Y,$H873,TRUE,_xll.ohTrigger(RecalcTrigger,Trigger1Y)),NA())</f>
        <v>2.3028371229808661E-2</v>
      </c>
      <c r="Q873" s="52">
        <f>IFERROR(_xll.qlIndexFixing(ONIndex1Y,I873,TRUE,_xll.ohTrigger(RecalcTrigger,Trigger1Y)),NA())</f>
        <v>2.213423471197018E-2</v>
      </c>
    </row>
    <row r="874" spans="2:17" x14ac:dyDescent="0.2">
      <c r="B874" s="46" t="s">
        <v>51</v>
      </c>
      <c r="D874" s="49">
        <f>_xll.qlCalendarAdvance(LocalCalendar,$D873,B874,"f",FALSE)</f>
        <v>45799</v>
      </c>
      <c r="E874" s="49">
        <f>_xll.qlInterestRateIndexValueDate(IndexON,D874)</f>
        <v>45799</v>
      </c>
      <c r="F874" s="52">
        <f>IFERROR(_xll.qlIndexFixing(IndexON,D874,TRUE,_xll.ohTrigger(RecalcTrigger,TriggerON)),NA())</f>
        <v>1.4687913250774898E-2</v>
      </c>
      <c r="H874" s="49">
        <f>_xll.qlCalendarAdvance(IborCalendar,$H873,B874,"f",FALSE)</f>
        <v>45804</v>
      </c>
      <c r="I874" s="49">
        <f>_xll.qlInterestRateIndexValueDate(Index1M,$H874)</f>
        <v>45806</v>
      </c>
      <c r="J874" s="52">
        <f>IFERROR(_xll.qlIndexFixing(Index1M,$H874,TRUE,_xll.ohTrigger(RecalcTrigger,Trigger1M)),NA())</f>
        <v>1.8333657404648318E-2</v>
      </c>
      <c r="K874" s="52">
        <f>IFERROR(_xll.qlIndexFixing(ONIndex1M,I874,TRUE,_xll.ohTrigger(RecalcTrigger,Trigger1M)),NA())</f>
        <v>1.8279948984192274E-2</v>
      </c>
      <c r="L874" s="52">
        <f>IFERROR(_xll.qlIndexFixing(Index3M,H874,TRUE,_xll.ohTrigger(RecalcTrigger,Trigger3M)),NA())</f>
        <v>1.8958795330734926E-2</v>
      </c>
      <c r="M874" s="52">
        <f>IFERROR(_xll.qlIndexFixing(ONIndex3M,I874,TRUE,_xll.ohTrigger(RecalcTrigger,Trigger3M)),NA())</f>
        <v>1.8789162524726066E-2</v>
      </c>
      <c r="N874" s="52">
        <f>IFERROR(_xll.qlIndexFixing(Index6M,$H874,TRUE,_xll.ohTrigger(RecalcTrigger,Trigger6M)),NA())</f>
        <v>2.0835133148152028E-2</v>
      </c>
      <c r="O874" s="52">
        <f>IFERROR(_xll.qlIndexFixing(ONIndex6M,I874,TRUE,_xll.ohTrigger(RecalcTrigger,Trigger6M)),NA())</f>
        <v>2.0420443293751589E-2</v>
      </c>
      <c r="P874" s="52">
        <f>IFERROR(_xll.qlIndexFixing(Index1Y,$H874,TRUE,_xll.ohTrigger(RecalcTrigger,Trigger1Y)),NA())</f>
        <v>2.3048038338667837E-2</v>
      </c>
      <c r="Q874" s="52">
        <f>IFERROR(_xll.qlIndexFixing(ONIndex1Y,I874,TRUE,_xll.ohTrigger(RecalcTrigger,Trigger1Y)),NA())</f>
        <v>2.2160688832464359E-2</v>
      </c>
    </row>
    <row r="875" spans="2:17" x14ac:dyDescent="0.2">
      <c r="B875" s="46" t="s">
        <v>51</v>
      </c>
      <c r="D875" s="49">
        <f>_xll.qlCalendarAdvance(LocalCalendar,$D874,B875,"f",FALSE)</f>
        <v>45806</v>
      </c>
      <c r="E875" s="49">
        <f>_xll.qlInterestRateIndexValueDate(IndexON,D875)</f>
        <v>45806</v>
      </c>
      <c r="F875" s="52">
        <f>IFERROR(_xll.qlIndexFixing(IndexON,D875,TRUE,_xll.ohTrigger(RecalcTrigger,TriggerON)),NA())</f>
        <v>1.4708623561441314E-2</v>
      </c>
      <c r="H875" s="49">
        <f>_xll.qlCalendarAdvance(IborCalendar,$H874,B875,"f",FALSE)</f>
        <v>45811</v>
      </c>
      <c r="I875" s="49">
        <f>_xll.qlInterestRateIndexValueDate(Index1M,$H875)</f>
        <v>45813</v>
      </c>
      <c r="J875" s="52">
        <f>IFERROR(_xll.qlIndexFixing(Index1M,$H875,TRUE,_xll.ohTrigger(RecalcTrigger,Trigger1M)),NA())</f>
        <v>1.8351589107038768E-2</v>
      </c>
      <c r="K875" s="52">
        <f>IFERROR(_xll.qlIndexFixing(ONIndex1M,I875,TRUE,_xll.ohTrigger(RecalcTrigger,Trigger1M)),NA())</f>
        <v>1.8297530096038628E-2</v>
      </c>
      <c r="L875" s="52">
        <f>IFERROR(_xll.qlIndexFixing(Index3M,H875,TRUE,_xll.ohTrigger(RecalcTrigger,Trigger3M)),NA())</f>
        <v>1.8978139785832696E-2</v>
      </c>
      <c r="M875" s="52">
        <f>IFERROR(_xll.qlIndexFixing(ONIndex3M,I875,TRUE,_xll.ohTrigger(RecalcTrigger,Trigger3M)),NA())</f>
        <v>1.8807740690371944E-2</v>
      </c>
      <c r="N875" s="52">
        <f>IFERROR(_xll.qlIndexFixing(Index6M,$H875,TRUE,_xll.ohTrigger(RecalcTrigger,Trigger6M)),NA())</f>
        <v>2.0858438483357302E-2</v>
      </c>
      <c r="O875" s="52">
        <f>IFERROR(_xll.qlIndexFixing(ONIndex6M,I875,TRUE,_xll.ohTrigger(RecalcTrigger,Trigger6M)),NA())</f>
        <v>2.0443185232164041E-2</v>
      </c>
      <c r="P875" s="52">
        <f>IFERROR(_xll.qlIndexFixing(Index1Y,$H875,TRUE,_xll.ohTrigger(RecalcTrigger,Trigger1Y)),NA())</f>
        <v>2.3067236957777005E-2</v>
      </c>
      <c r="Q875" s="52">
        <f>IFERROR(_xll.qlIndexFixing(ONIndex1Y,I875,TRUE,_xll.ohTrigger(RecalcTrigger,Trigger1Y)),NA())</f>
        <v>2.2187777282187682E-2</v>
      </c>
    </row>
    <row r="876" spans="2:17" x14ac:dyDescent="0.2">
      <c r="B876" s="46" t="s">
        <v>51</v>
      </c>
      <c r="D876" s="49">
        <f>_xll.qlCalendarAdvance(LocalCalendar,$D875,B876,"f",FALSE)</f>
        <v>45813</v>
      </c>
      <c r="E876" s="49">
        <f>_xll.qlInterestRateIndexValueDate(IndexON,D876)</f>
        <v>45813</v>
      </c>
      <c r="F876" s="52">
        <f>IFERROR(_xll.qlIndexFixing(IndexON,D876,TRUE,_xll.ohTrigger(RecalcTrigger,TriggerON)),NA())</f>
        <v>1.4729445668359986E-2</v>
      </c>
      <c r="H876" s="49">
        <f>_xll.qlCalendarAdvance(IborCalendar,$H875,B876,"f",FALSE)</f>
        <v>45818</v>
      </c>
      <c r="I876" s="49">
        <f>_xll.qlInterestRateIndexValueDate(Index1M,$H876)</f>
        <v>45820</v>
      </c>
      <c r="J876" s="52">
        <f>IFERROR(_xll.qlIndexFixing(Index1M,$H876,TRUE,_xll.ohTrigger(RecalcTrigger,Trigger1M)),NA())</f>
        <v>1.8369666627933989E-2</v>
      </c>
      <c r="K876" s="52">
        <f>IFERROR(_xll.qlIndexFixing(ONIndex1M,I876,TRUE,_xll.ohTrigger(RecalcTrigger,Trigger1M)),NA())</f>
        <v>1.8315256768488553E-2</v>
      </c>
      <c r="L876" s="52">
        <f>IFERROR(_xll.qlIndexFixing(Index3M,H876,TRUE,_xll.ohTrigger(RecalcTrigger,Trigger3M)),NA())</f>
        <v>1.8997498760091991E-2</v>
      </c>
      <c r="M876" s="52">
        <f>IFERROR(_xll.qlIndexFixing(ONIndex3M,I876,TRUE,_xll.ohTrigger(RecalcTrigger,Trigger3M)),NA())</f>
        <v>1.8826487653393897E-2</v>
      </c>
      <c r="N876" s="52">
        <f>IFERROR(_xll.qlIndexFixing(Index6M,$H876,TRUE,_xll.ohTrigger(RecalcTrigger,Trigger6M)),NA())</f>
        <v>2.0881668804622604E-2</v>
      </c>
      <c r="O876" s="52">
        <f>IFERROR(_xll.qlIndexFixing(ONIndex6M,I876,TRUE,_xll.ohTrigger(RecalcTrigger,Trigger6M)),NA())</f>
        <v>2.0466193891381934E-2</v>
      </c>
      <c r="P876" s="52">
        <f>IFERROR(_xll.qlIndexFixing(Index1Y,$H876,TRUE,_xll.ohTrigger(RecalcTrigger,Trigger1Y)),NA())</f>
        <v>2.3085941896038083E-2</v>
      </c>
      <c r="Q876" s="52">
        <f>IFERROR(_xll.qlIndexFixing(ONIndex1Y,I876,TRUE,_xll.ohTrigger(RecalcTrigger,Trigger1Y)),NA())</f>
        <v>2.2215500061140148E-2</v>
      </c>
    </row>
    <row r="877" spans="2:17" x14ac:dyDescent="0.2">
      <c r="B877" s="46" t="s">
        <v>51</v>
      </c>
      <c r="D877" s="49">
        <f>_xll.qlCalendarAdvance(LocalCalendar,$D876,B877,"f",FALSE)</f>
        <v>45820</v>
      </c>
      <c r="E877" s="49">
        <f>_xll.qlInterestRateIndexValueDate(IndexON,D877)</f>
        <v>45820</v>
      </c>
      <c r="F877" s="52">
        <f>IFERROR(_xll.qlIndexFixing(IndexON,D877,TRUE,_xll.ohTrigger(RecalcTrigger,TriggerON)),NA())</f>
        <v>1.4750379571450978E-2</v>
      </c>
      <c r="H877" s="49">
        <f>_xll.qlCalendarAdvance(IborCalendar,$H876,B877,"f",FALSE)</f>
        <v>45825</v>
      </c>
      <c r="I877" s="49">
        <f>_xll.qlInterestRateIndexValueDate(Index1M,$H877)</f>
        <v>45827</v>
      </c>
      <c r="J877" s="52">
        <f>IFERROR(_xll.qlIndexFixing(Index1M,$H877,TRUE,_xll.ohTrigger(RecalcTrigger,Trigger1M)),NA())</f>
        <v>1.8387889968033422E-2</v>
      </c>
      <c r="K877" s="52">
        <f>IFERROR(_xll.qlIndexFixing(ONIndex1M,I877,TRUE,_xll.ohTrigger(RecalcTrigger,Trigger1M)),NA())</f>
        <v>1.8333129001462112E-2</v>
      </c>
      <c r="L877" s="52">
        <f>IFERROR(_xll.qlIndexFixing(Index3M,H877,TRUE,_xll.ohTrigger(RecalcTrigger,Trigger3M)),NA())</f>
        <v>1.9016848114005894E-2</v>
      </c>
      <c r="M877" s="52">
        <f>IFERROR(_xll.qlIndexFixing(ONIndex3M,I877,TRUE,_xll.ohTrigger(RecalcTrigger,Trigger3M)),NA())</f>
        <v>1.8845403413871864E-2</v>
      </c>
      <c r="N877" s="52">
        <f>IFERROR(_xll.qlIndexFixing(Index6M,$H877,TRUE,_xll.ohTrigger(RecalcTrigger,Trigger6M)),NA())</f>
        <v>2.0904806360897896E-2</v>
      </c>
      <c r="O877" s="52">
        <f>IFERROR(_xll.qlIndexFixing(ONIndex6M,I877,TRUE,_xll.ohTrigger(RecalcTrigger,Trigger6M)),NA())</f>
        <v>2.0489469271245397E-2</v>
      </c>
      <c r="P877" s="52">
        <f>IFERROR(_xll.qlIndexFixing(Index1Y,$H877,TRUE,_xll.ohTrigger(RecalcTrigger,Trigger1Y)),NA())</f>
        <v>2.3104127961187233E-2</v>
      </c>
      <c r="Q877" s="52">
        <f>IFERROR(_xll.qlIndexFixing(ONIndex1Y,I877,TRUE,_xll.ohTrigger(RecalcTrigger,Trigger1Y)),NA())</f>
        <v>2.2243857169481629E-2</v>
      </c>
    </row>
    <row r="878" spans="2:17" x14ac:dyDescent="0.2">
      <c r="B878" s="46" t="s">
        <v>51</v>
      </c>
      <c r="D878" s="49">
        <f>_xll.qlCalendarAdvance(LocalCalendar,$D877,B878,"f",FALSE)</f>
        <v>45827</v>
      </c>
      <c r="E878" s="49">
        <f>_xll.qlInterestRateIndexValueDate(IndexON,D878)</f>
        <v>45827</v>
      </c>
      <c r="F878" s="52">
        <f>IFERROR(_xll.qlIndexFixing(IndexON,D878,TRUE,_xll.ohTrigger(RecalcTrigger,TriggerON)),NA())</f>
        <v>1.4771425270794225E-2</v>
      </c>
      <c r="H878" s="49">
        <f>_xll.qlCalendarAdvance(IborCalendar,$H877,B878,"f",FALSE)</f>
        <v>45832</v>
      </c>
      <c r="I878" s="49">
        <f>_xll.qlInterestRateIndexValueDate(Index1M,$H878)</f>
        <v>45834</v>
      </c>
      <c r="J878" s="52">
        <f>IFERROR(_xll.qlIndexFixing(Index1M,$H878,TRUE,_xll.ohTrigger(RecalcTrigger,Trigger1M)),NA())</f>
        <v>1.8406252900780296E-2</v>
      </c>
      <c r="K878" s="52">
        <f>IFERROR(_xll.qlIndexFixing(ONIndex1M,I878,TRUE,_xll.ohTrigger(RecalcTrigger,Trigger1M)),NA())</f>
        <v>1.8351146795119178E-2</v>
      </c>
      <c r="L878" s="52">
        <f>IFERROR(_xll.qlIndexFixing(Index3M,H878,TRUE,_xll.ohTrigger(RecalcTrigger,Trigger3M)),NA())</f>
        <v>1.9036163707597437E-2</v>
      </c>
      <c r="M878" s="52">
        <f>IFERROR(_xll.qlIndexFixing(ONIndex3M,I878,TRUE,_xll.ohTrigger(RecalcTrigger,Trigger3M)),NA())</f>
        <v>1.8864487971965715E-2</v>
      </c>
      <c r="N878" s="52">
        <f>IFERROR(_xll.qlIndexFixing(Index6M,$H878,TRUE,_xll.ohTrigger(RecalcTrigger,Trigger6M)),NA())</f>
        <v>2.0934410325470137E-2</v>
      </c>
      <c r="O878" s="52">
        <f>IFERROR(_xll.qlIndexFixing(ONIndex6M,I878,TRUE,_xll.ohTrigger(RecalcTrigger,Trigger6M)),NA())</f>
        <v>2.0513011371994239E-2</v>
      </c>
      <c r="P878" s="52">
        <f>IFERROR(_xll.qlIndexFixing(Index1Y,$H878,TRUE,_xll.ohTrigger(RecalcTrigger,Trigger1Y)),NA())</f>
        <v>2.3121769959922323E-2</v>
      </c>
      <c r="Q878" s="52">
        <f>IFERROR(_xll.qlIndexFixing(ONIndex1Y,I878,TRUE,_xll.ohTrigger(RecalcTrigger,Trigger1Y)),NA())</f>
        <v>2.2272848607371998E-2</v>
      </c>
    </row>
    <row r="879" spans="2:17" x14ac:dyDescent="0.2">
      <c r="B879" s="46" t="s">
        <v>51</v>
      </c>
      <c r="D879" s="49">
        <f>_xll.qlCalendarAdvance(LocalCalendar,$D878,B879,"f",FALSE)</f>
        <v>45834</v>
      </c>
      <c r="E879" s="49">
        <f>_xll.qlInterestRateIndexValueDate(IndexON,D879)</f>
        <v>45834</v>
      </c>
      <c r="F879" s="52">
        <f>IFERROR(_xll.qlIndexFixing(IndexON,D879,TRUE,_xll.ohTrigger(RecalcTrigger,TriggerON)),NA())</f>
        <v>1.4792582766389728E-2</v>
      </c>
      <c r="H879" s="49">
        <f>_xll.qlCalendarAdvance(IborCalendar,$H878,B879,"f",FALSE)</f>
        <v>45839</v>
      </c>
      <c r="I879" s="49">
        <f>_xll.qlInterestRateIndexValueDate(Index1M,$H879)</f>
        <v>45841</v>
      </c>
      <c r="J879" s="52">
        <f>IFERROR(_xll.qlIndexFixing(Index1M,$H879,TRUE,_xll.ohTrigger(RecalcTrigger,Trigger1M)),NA())</f>
        <v>1.8424710769203989E-2</v>
      </c>
      <c r="K879" s="52">
        <f>IFERROR(_xll.qlIndexFixing(ONIndex1M,I879,TRUE,_xll.ohTrigger(RecalcTrigger,Trigger1M)),NA())</f>
        <v>1.8374629702817558E-2</v>
      </c>
      <c r="L879" s="52">
        <f>IFERROR(_xll.qlIndexFixing(Index3M,H879,TRUE,_xll.ohTrigger(RecalcTrigger,Trigger3M)),NA())</f>
        <v>1.905542140041263E-2</v>
      </c>
      <c r="M879" s="52">
        <f>IFERROR(_xll.qlIndexFixing(ONIndex3M,I879,TRUE,_xll.ohTrigger(RecalcTrigger,Trigger3M)),NA())</f>
        <v>1.8889377680939567E-2</v>
      </c>
      <c r="N879" s="52">
        <f>IFERROR(_xll.qlIndexFixing(Index6M,$H879,TRUE,_xll.ohTrigger(RecalcTrigger,Trigger6M)),NA())</f>
        <v>2.0957272939585998E-2</v>
      </c>
      <c r="O879" s="52">
        <f>IFERROR(_xll.qlIndexFixing(ONIndex6M,I879,TRUE,_xll.ohTrigger(RecalcTrigger,Trigger6M)),NA())</f>
        <v>2.0543718471077721E-2</v>
      </c>
      <c r="P879" s="52">
        <f>IFERROR(_xll.qlIndexFixing(Index1Y,$H879,TRUE,_xll.ohTrigger(RecalcTrigger,Trigger1Y)),NA())</f>
        <v>2.3143416696966679E-2</v>
      </c>
      <c r="Q879" s="52">
        <f>IFERROR(_xll.qlIndexFixing(ONIndex1Y,I879,TRUE,_xll.ohTrigger(RecalcTrigger,Trigger1Y)),NA())</f>
        <v>2.2310987156390905E-2</v>
      </c>
    </row>
    <row r="880" spans="2:17" x14ac:dyDescent="0.2">
      <c r="B880" s="46" t="s">
        <v>51</v>
      </c>
      <c r="D880" s="49">
        <f>_xll.qlCalendarAdvance(LocalCalendar,$D879,B880,"f",FALSE)</f>
        <v>45841</v>
      </c>
      <c r="E880" s="49">
        <f>_xll.qlInterestRateIndexValueDate(IndexON,D880)</f>
        <v>45841</v>
      </c>
      <c r="F880" s="52">
        <f>IFERROR(_xll.qlIndexFixing(IndexON,D880,TRUE,_xll.ohTrigger(RecalcTrigger,TriggerON)),NA())</f>
        <v>1.4819340700298334E-2</v>
      </c>
      <c r="H880" s="49">
        <f>_xll.qlCalendarAdvance(IborCalendar,$H879,B880,"f",FALSE)</f>
        <v>45846</v>
      </c>
      <c r="I880" s="49">
        <f>_xll.qlInterestRateIndexValueDate(Index1M,$H880)</f>
        <v>45848</v>
      </c>
      <c r="J880" s="52">
        <f>IFERROR(_xll.qlIndexFixing(Index1M,$H880,TRUE,_xll.ohTrigger(RecalcTrigger,Trigger1M)),NA())</f>
        <v>1.844320427038193E-2</v>
      </c>
      <c r="K880" s="52">
        <f>IFERROR(_xll.qlIndexFixing(ONIndex1M,I880,TRUE,_xll.ohTrigger(RecalcTrigger,Trigger1M)),NA())</f>
        <v>1.8387619064244021E-2</v>
      </c>
      <c r="L880" s="52">
        <f>IFERROR(_xll.qlIndexFixing(Index3M,H880,TRUE,_xll.ohTrigger(RecalcTrigger,Trigger3M)),NA())</f>
        <v>1.9074597051526563E-2</v>
      </c>
      <c r="M880" s="52">
        <f>IFERROR(_xll.qlIndexFixing(ONIndex3M,I880,TRUE,_xll.ohTrigger(RecalcTrigger,Trigger3M)),NA())</f>
        <v>1.8903163480601393E-2</v>
      </c>
      <c r="N880" s="52">
        <f>IFERROR(_xll.qlIndexFixing(Index6M,$H880,TRUE,_xll.ohTrigger(RecalcTrigger,Trigger6M)),NA())</f>
        <v>2.0979988731191581E-2</v>
      </c>
      <c r="O880" s="52">
        <f>IFERROR(_xll.qlIndexFixing(ONIndex6M,I880,TRUE,_xll.ohTrigger(RecalcTrigger,Trigger6M)),NA())</f>
        <v>2.0560895736227991E-2</v>
      </c>
      <c r="P880" s="52">
        <f>IFERROR(_xll.qlIndexFixing(Index1Y,$H880,TRUE,_xll.ohTrigger(RecalcTrigger,Trigger1Y)),NA())</f>
        <v>2.3155320980551241E-2</v>
      </c>
      <c r="Q880" s="52">
        <f>IFERROR(_xll.qlIndexFixing(ONIndex1Y,I880,TRUE,_xll.ohTrigger(RecalcTrigger,Trigger1Y)),NA())</f>
        <v>2.2332734472518823E-2</v>
      </c>
    </row>
    <row r="881" spans="2:17" x14ac:dyDescent="0.2">
      <c r="B881" s="46" t="s">
        <v>51</v>
      </c>
      <c r="D881" s="49">
        <f>_xll.qlCalendarAdvance(LocalCalendar,$D880,B881,"f",FALSE)</f>
        <v>45848</v>
      </c>
      <c r="E881" s="49">
        <f>_xll.qlInterestRateIndexValueDate(IndexON,D881)</f>
        <v>45848</v>
      </c>
      <c r="F881" s="52">
        <f>IFERROR(_xll.qlIndexFixing(IndexON,D881,TRUE,_xll.ohTrigger(RecalcTrigger,TriggerON)),NA())</f>
        <v>1.4835233146497373E-2</v>
      </c>
      <c r="H881" s="49">
        <f>_xll.qlCalendarAdvance(IborCalendar,$H880,B881,"f",FALSE)</f>
        <v>45853</v>
      </c>
      <c r="I881" s="49">
        <f>_xll.qlInterestRateIndexValueDate(Index1M,$H881)</f>
        <v>45855</v>
      </c>
      <c r="J881" s="52">
        <f>IFERROR(_xll.qlIndexFixing(Index1M,$H881,TRUE,_xll.ohTrigger(RecalcTrigger,Trigger1M)),NA())</f>
        <v>1.8461674072184908E-2</v>
      </c>
      <c r="K881" s="52">
        <f>IFERROR(_xll.qlIndexFixing(ONIndex1M,I881,TRUE,_xll.ohTrigger(RecalcTrigger,Trigger1M)),NA())</f>
        <v>1.840607353987167E-2</v>
      </c>
      <c r="L881" s="52">
        <f>IFERROR(_xll.qlIndexFixing(Index3M,H881,TRUE,_xll.ohTrigger(RecalcTrigger,Trigger3M)),NA())</f>
        <v>1.909366651955122E-2</v>
      </c>
      <c r="M881" s="52">
        <f>IFERROR(_xll.qlIndexFixing(ONIndex3M,I881,TRUE,_xll.ohTrigger(RecalcTrigger,Trigger3M)),NA())</f>
        <v>1.8922754431383026E-2</v>
      </c>
      <c r="N881" s="52">
        <f>IFERROR(_xll.qlIndexFixing(Index6M,$H881,TRUE,_xll.ohTrigger(RecalcTrigger,Trigger6M)),NA())</f>
        <v>2.1004693438639165E-2</v>
      </c>
      <c r="O881" s="52">
        <f>IFERROR(_xll.qlIndexFixing(ONIndex6M,I881,TRUE,_xll.ohTrigger(RecalcTrigger,Trigger6M)),NA())</f>
        <v>2.0585237999872774E-2</v>
      </c>
      <c r="P881" s="52">
        <f>IFERROR(_xll.qlIndexFixing(Index1Y,$H881,TRUE,_xll.ohTrigger(RecalcTrigger,Trigger1Y)),NA())</f>
        <v>2.3171179611872261E-2</v>
      </c>
      <c r="Q881" s="52">
        <f>IFERROR(_xll.qlIndexFixing(ONIndex1Y,I881,TRUE,_xll.ohTrigger(RecalcTrigger,Trigger1Y)),NA())</f>
        <v>2.2363628900095023E-2</v>
      </c>
    </row>
    <row r="882" spans="2:17" x14ac:dyDescent="0.2">
      <c r="B882" s="46" t="s">
        <v>51</v>
      </c>
      <c r="D882" s="49">
        <f>_xll.qlCalendarAdvance(LocalCalendar,$D881,B882,"f",FALSE)</f>
        <v>45855</v>
      </c>
      <c r="E882" s="49">
        <f>_xll.qlInterestRateIndexValueDate(IndexON,D882)</f>
        <v>45855</v>
      </c>
      <c r="F882" s="52">
        <f>IFERROR(_xll.qlIndexFixing(IndexON,D882,TRUE,_xll.ohTrigger(RecalcTrigger,TriggerON)),NA())</f>
        <v>1.4856726031089451E-2</v>
      </c>
      <c r="H882" s="49">
        <f>_xll.qlCalendarAdvance(IborCalendar,$H881,B882,"f",FALSE)</f>
        <v>45860</v>
      </c>
      <c r="I882" s="49">
        <f>_xll.qlInterestRateIndexValueDate(Index1M,$H882)</f>
        <v>45862</v>
      </c>
      <c r="J882" s="52">
        <f>IFERROR(_xll.qlIndexFixing(Index1M,$H882,TRUE,_xll.ohTrigger(RecalcTrigger,Trigger1M)),NA())</f>
        <v>1.8481837093421338E-2</v>
      </c>
      <c r="K882" s="52">
        <f>IFERROR(_xll.qlIndexFixing(ONIndex1M,I882,TRUE,_xll.ohTrigger(RecalcTrigger,Trigger1M)),NA())</f>
        <v>1.8424656075302082E-2</v>
      </c>
      <c r="L882" s="52">
        <f>IFERROR(_xll.qlIndexFixing(Index3M,H882,TRUE,_xll.ohTrigger(RecalcTrigger,Trigger3M)),NA())</f>
        <v>1.9112605756470849E-2</v>
      </c>
      <c r="M882" s="52">
        <f>IFERROR(_xll.qlIndexFixing(ONIndex3M,I882,TRUE,_xll.ohTrigger(RecalcTrigger,Trigger3M)),NA())</f>
        <v>1.8942493774343205E-2</v>
      </c>
      <c r="N882" s="52">
        <f>IFERROR(_xll.qlIndexFixing(Index6M,$H882,TRUE,_xll.ohTrigger(RecalcTrigger,Trigger6M)),NA())</f>
        <v>2.1024910029397093E-2</v>
      </c>
      <c r="O882" s="52">
        <f>IFERROR(_xll.qlIndexFixing(ONIndex6M,I882,TRUE,_xll.ohTrigger(RecalcTrigger,Trigger6M)),NA())</f>
        <v>2.0609817312058354E-2</v>
      </c>
      <c r="P882" s="52">
        <f>IFERROR(_xll.qlIndexFixing(Index1Y,$H882,TRUE,_xll.ohTrigger(RecalcTrigger,Trigger1Y)),NA())</f>
        <v>2.3186393577853865E-2</v>
      </c>
      <c r="Q882" s="52">
        <f>IFERROR(_xll.qlIndexFixing(ONIndex1Y,I882,TRUE,_xll.ohTrigger(RecalcTrigger,Trigger1Y)),NA())</f>
        <v>2.2395074793903902E-2</v>
      </c>
    </row>
    <row r="883" spans="2:17" x14ac:dyDescent="0.2">
      <c r="B883" s="46" t="s">
        <v>51</v>
      </c>
      <c r="D883" s="49">
        <f>_xll.qlCalendarAdvance(LocalCalendar,$D882,B883,"f",FALSE)</f>
        <v>45862</v>
      </c>
      <c r="E883" s="49">
        <f>_xll.qlInterestRateIndexValueDate(IndexON,D883)</f>
        <v>45862</v>
      </c>
      <c r="F883" s="52">
        <f>IFERROR(_xll.qlIndexFixing(IndexON,D883,TRUE,_xll.ohTrigger(RecalcTrigger,TriggerON)),NA())</f>
        <v>1.4878315012412102E-2</v>
      </c>
      <c r="H883" s="49">
        <f>_xll.qlCalendarAdvance(IborCalendar,$H882,B883,"f",FALSE)</f>
        <v>45867</v>
      </c>
      <c r="I883" s="49">
        <f>_xll.qlInterestRateIndexValueDate(Index1M,$H883)</f>
        <v>45869</v>
      </c>
      <c r="J883" s="52">
        <f>IFERROR(_xll.qlIndexFixing(Index1M,$H883,TRUE,_xll.ohTrigger(RecalcTrigger,Trigger1M)),NA())</f>
        <v>1.8493018041345927E-2</v>
      </c>
      <c r="K883" s="52">
        <f>IFERROR(_xll.qlIndexFixing(ONIndex1M,I883,TRUE,_xll.ohTrigger(RecalcTrigger,Trigger1M)),NA())</f>
        <v>1.8443169555490968E-2</v>
      </c>
      <c r="L883" s="52">
        <f>IFERROR(_xll.qlIndexFixing(Index3M,H883,TRUE,_xll.ohTrigger(RecalcTrigger,Trigger3M)),NA())</f>
        <v>1.9131398889663098E-2</v>
      </c>
      <c r="M883" s="52">
        <f>IFERROR(_xll.qlIndexFixing(ONIndex3M,I883,TRUE,_xll.ohTrigger(RecalcTrigger,Trigger3M)),NA())</f>
        <v>1.896215167996651E-2</v>
      </c>
      <c r="N883" s="52">
        <f>IFERROR(_xll.qlIndexFixing(Index6M,$H883,TRUE,_xll.ohTrigger(RecalcTrigger,Trigger6M)),NA())</f>
        <v>2.1040695761031198E-2</v>
      </c>
      <c r="O883" s="52">
        <f>IFERROR(_xll.qlIndexFixing(ONIndex6M,I883,TRUE,_xll.ohTrigger(RecalcTrigger,Trigger6M)),NA())</f>
        <v>2.0634299467721107E-2</v>
      </c>
      <c r="P883" s="52">
        <f>IFERROR(_xll.qlIndexFixing(Index1Y,$H883,TRUE,_xll.ohTrigger(RecalcTrigger,Trigger1Y)),NA())</f>
        <v>2.3200953714329647E-2</v>
      </c>
      <c r="Q883" s="52">
        <f>IFERROR(_xll.qlIndexFixing(ONIndex1Y,I883,TRUE,_xll.ohTrigger(RecalcTrigger,Trigger1Y)),NA())</f>
        <v>2.2426138844275911E-2</v>
      </c>
    </row>
    <row r="884" spans="2:17" x14ac:dyDescent="0.2">
      <c r="B884" s="46" t="s">
        <v>51</v>
      </c>
      <c r="D884" s="49">
        <f>_xll.qlCalendarAdvance(LocalCalendar,$D883,B884,"f",FALSE)</f>
        <v>45869</v>
      </c>
      <c r="E884" s="49">
        <f>_xll.qlInterestRateIndexValueDate(IndexON,D884)</f>
        <v>45869</v>
      </c>
      <c r="F884" s="52">
        <f>IFERROR(_xll.qlIndexFixing(IndexON,D884,TRUE,_xll.ohTrigger(RecalcTrigger,TriggerON)),NA())</f>
        <v>1.4899823265190903E-2</v>
      </c>
      <c r="H884" s="49">
        <f>_xll.qlCalendarAdvance(IborCalendar,$H883,B884,"f",FALSE)</f>
        <v>45874</v>
      </c>
      <c r="I884" s="49">
        <f>_xll.qlInterestRateIndexValueDate(Index1M,$H884)</f>
        <v>45876</v>
      </c>
      <c r="J884" s="52">
        <f>IFERROR(_xll.qlIndexFixing(Index1M,$H884,TRUE,_xll.ohTrigger(RecalcTrigger,Trigger1M)),NA())</f>
        <v>1.8516466042768076E-2</v>
      </c>
      <c r="K884" s="52">
        <f>IFERROR(_xll.qlIndexFixing(ONIndex1M,I884,TRUE,_xll.ohTrigger(RecalcTrigger,Trigger1M)),NA())</f>
        <v>1.8461557793543193E-2</v>
      </c>
      <c r="L884" s="52">
        <f>IFERROR(_xll.qlIndexFixing(Index3M,H884,TRUE,_xll.ohTrigger(RecalcTrigger,Trigger3M)),NA())</f>
        <v>1.9150044450768622E-2</v>
      </c>
      <c r="M884" s="52">
        <f>IFERROR(_xll.qlIndexFixing(ONIndex3M,I884,TRUE,_xll.ohTrigger(RecalcTrigger,Trigger3M)),NA())</f>
        <v>1.8981662636177177E-2</v>
      </c>
      <c r="N884" s="52">
        <f>IFERROR(_xll.qlIndexFixing(Index6M,$H884,TRUE,_xll.ohTrigger(RecalcTrigger,Trigger6M)),NA())</f>
        <v>2.1069069001586102E-2</v>
      </c>
      <c r="O884" s="52">
        <f>IFERROR(_xll.qlIndexFixing(ONIndex6M,I884,TRUE,_xll.ohTrigger(RecalcTrigger,Trigger6M)),NA())</f>
        <v>2.0658589202904309E-2</v>
      </c>
      <c r="P884" s="52">
        <f>IFERROR(_xll.qlIndexFixing(Index1Y,$H884,TRUE,_xll.ohTrigger(RecalcTrigger,Trigger1Y)),NA())</f>
        <v>2.3214878783852103E-2</v>
      </c>
      <c r="Q884" s="52">
        <f>IFERROR(_xll.qlIndexFixing(ONIndex1Y,I884,TRUE,_xll.ohTrigger(RecalcTrigger,Trigger1Y)),NA())</f>
        <v>2.2456555014098711E-2</v>
      </c>
    </row>
    <row r="885" spans="2:17" x14ac:dyDescent="0.2">
      <c r="B885" s="46" t="s">
        <v>51</v>
      </c>
      <c r="D885" s="49">
        <f>_xll.qlCalendarAdvance(LocalCalendar,$D884,B885,"f",FALSE)</f>
        <v>45876</v>
      </c>
      <c r="E885" s="49">
        <f>_xll.qlInterestRateIndexValueDate(IndexON,D885)</f>
        <v>45876</v>
      </c>
      <c r="F885" s="52">
        <f>IFERROR(_xll.qlIndexFixing(IndexON,D885,TRUE,_xll.ohTrigger(RecalcTrigger,TriggerON)),NA())</f>
        <v>1.4921200385824562E-2</v>
      </c>
      <c r="H885" s="49">
        <f>_xll.qlCalendarAdvance(IborCalendar,$H884,B885,"f",FALSE)</f>
        <v>45881</v>
      </c>
      <c r="I885" s="49">
        <f>_xll.qlInterestRateIndexValueDate(Index1M,$H885)</f>
        <v>45883</v>
      </c>
      <c r="J885" s="52">
        <f>IFERROR(_xll.qlIndexFixing(Index1M,$H885,TRUE,_xll.ohTrigger(RecalcTrigger,Trigger1M)),NA())</f>
        <v>1.8534480407288167E-2</v>
      </c>
      <c r="K885" s="52">
        <f>IFERROR(_xll.qlIndexFixing(ONIndex1M,I885,TRUE,_xll.ohTrigger(RecalcTrigger,Trigger1M)),NA())</f>
        <v>1.847982078937882E-2</v>
      </c>
      <c r="L885" s="52">
        <f>IFERROR(_xll.qlIndexFixing(Index3M,H885,TRUE,_xll.ohTrigger(RecalcTrigger,Trigger3M)),NA())</f>
        <v>1.9168542437688233E-2</v>
      </c>
      <c r="M885" s="52">
        <f>IFERROR(_xll.qlIndexFixing(ONIndex3M,I885,TRUE,_xll.ohTrigger(RecalcTrigger,Trigger3M)),NA())</f>
        <v>1.9001026642975205E-2</v>
      </c>
      <c r="N885" s="52">
        <f>IFERROR(_xll.qlIndexFixing(Index6M,$H885,TRUE,_xll.ohTrigger(RecalcTrigger,Trigger6M)),NA())</f>
        <v>2.1092959943249761E-2</v>
      </c>
      <c r="O885" s="52">
        <f>IFERROR(_xll.qlIndexFixing(ONIndex6M,I885,TRUE,_xll.ohTrigger(RecalcTrigger,Trigger6M)),NA())</f>
        <v>2.0682686517288218E-2</v>
      </c>
      <c r="P885" s="52">
        <f>IFERROR(_xll.qlIndexFixing(Index1Y,$H885,TRUE,_xll.ohTrigger(RecalcTrigger,Trigger1Y)),NA())</f>
        <v>2.322819039389978E-2</v>
      </c>
      <c r="Q885" s="52">
        <f>IFERROR(_xll.qlIndexFixing(ONIndex1Y,I885,TRUE,_xll.ohTrigger(RecalcTrigger,Trigger1Y)),NA())</f>
        <v>2.2486323303372302E-2</v>
      </c>
    </row>
    <row r="886" spans="2:17" x14ac:dyDescent="0.2">
      <c r="B886" s="46" t="s">
        <v>51</v>
      </c>
      <c r="D886" s="49">
        <f>_xll.qlCalendarAdvance(LocalCalendar,$D885,B886,"f",FALSE)</f>
        <v>45883</v>
      </c>
      <c r="E886" s="49">
        <f>_xll.qlInterestRateIndexValueDate(IndexON,D886)</f>
        <v>45883</v>
      </c>
      <c r="F886" s="52">
        <f>IFERROR(_xll.qlIndexFixing(IndexON,D886,TRUE,_xll.ohTrigger(RecalcTrigger,TriggerON)),NA())</f>
        <v>1.4942446374233143E-2</v>
      </c>
      <c r="H886" s="49">
        <f>_xll.qlCalendarAdvance(IborCalendar,$H885,B886,"f",FALSE)</f>
        <v>45888</v>
      </c>
      <c r="I886" s="49">
        <f>_xll.qlInterestRateIndexValueDate(Index1M,$H886)</f>
        <v>45890</v>
      </c>
      <c r="J886" s="52">
        <f>IFERROR(_xll.qlIndexFixing(Index1M,$H886,TRUE,_xll.ohTrigger(RecalcTrigger,Trigger1M)),NA())</f>
        <v>1.8552369357331955E-2</v>
      </c>
      <c r="K886" s="52">
        <f>IFERROR(_xll.qlIndexFixing(ONIndex1M,I886,TRUE,_xll.ohTrigger(RecalcTrigger,Trigger1M)),NA())</f>
        <v>1.8497958542837978E-2</v>
      </c>
      <c r="L886" s="52">
        <f>IFERROR(_xll.qlIndexFixing(Index3M,H886,TRUE,_xll.ohTrigger(RecalcTrigger,Trigger3M)),NA())</f>
        <v>1.9186892848337508E-2</v>
      </c>
      <c r="M886" s="52">
        <f>IFERROR(_xll.qlIndexFixing(ONIndex3M,I886,TRUE,_xll.ohTrigger(RecalcTrigger,Trigger3M)),NA())</f>
        <v>1.9020243700120787E-2</v>
      </c>
      <c r="N886" s="52">
        <f>IFERROR(_xll.qlIndexFixing(Index6M,$H886,TRUE,_xll.ohTrigger(RecalcTrigger,Trigger6M)),NA())</f>
        <v>2.1112450929915316E-2</v>
      </c>
      <c r="O886" s="52">
        <f>IFERROR(_xll.qlIndexFixing(ONIndex6M,I886,TRUE,_xll.ohTrigger(RecalcTrigger,Trigger6M)),NA())</f>
        <v>2.0706591411032704E-2</v>
      </c>
      <c r="P886" s="52">
        <f>IFERROR(_xll.qlIndexFixing(Index1Y,$H886,TRUE,_xll.ohTrigger(RecalcTrigger,Trigger1Y)),NA())</f>
        <v>2.3240910154236953E-2</v>
      </c>
      <c r="Q886" s="52">
        <f>IFERROR(_xll.qlIndexFixing(ONIndex1Y,I886,TRUE,_xll.ohTrigger(RecalcTrigger,Trigger1Y)),NA())</f>
        <v>2.2515443711697003E-2</v>
      </c>
    </row>
    <row r="887" spans="2:17" x14ac:dyDescent="0.2">
      <c r="B887" s="46" t="s">
        <v>51</v>
      </c>
      <c r="D887" s="49">
        <f>_xll.qlCalendarAdvance(LocalCalendar,$D886,B887,"f",FALSE)</f>
        <v>45890</v>
      </c>
      <c r="E887" s="49">
        <f>_xll.qlInterestRateIndexValueDate(IndexON,D887)</f>
        <v>45890</v>
      </c>
      <c r="F887" s="52">
        <f>IFERROR(_xll.qlIndexFixing(IndexON,D887,TRUE,_xll.ohTrigger(RecalcTrigger,TriggerON)),NA())</f>
        <v>1.4963561230336708E-2</v>
      </c>
      <c r="H887" s="49">
        <f>_xll.qlCalendarAdvance(IborCalendar,$H886,B887,"f",FALSE)</f>
        <v>45895</v>
      </c>
      <c r="I887" s="49">
        <f>_xll.qlInterestRateIndexValueDate(Index1M,$H887)</f>
        <v>45897</v>
      </c>
      <c r="J887" s="52">
        <f>IFERROR(_xll.qlIndexFixing(Index1M,$H887,TRUE,_xll.ohTrigger(RecalcTrigger,Trigger1M)),NA())</f>
        <v>1.8570132892312408E-2</v>
      </c>
      <c r="K887" s="52">
        <f>IFERROR(_xll.qlIndexFixing(ONIndex1M,I887,TRUE,_xll.ohTrigger(RecalcTrigger,Trigger1M)),NA())</f>
        <v>1.8515971054160474E-2</v>
      </c>
      <c r="L887" s="52">
        <f>IFERROR(_xll.qlIndexFixing(Index3M,H887,TRUE,_xll.ohTrigger(RecalcTrigger,Trigger3M)),NA())</f>
        <v>1.9205095680650278E-2</v>
      </c>
      <c r="M887" s="52">
        <f>IFERROR(_xll.qlIndexFixing(ONIndex3M,I887,TRUE,_xll.ohTrigger(RecalcTrigger,Trigger3M)),NA())</f>
        <v>1.9039313807853731E-2</v>
      </c>
      <c r="N887" s="52">
        <f>IFERROR(_xll.qlIndexFixing(Index6M,$H887,TRUE,_xll.ohTrigger(RecalcTrigger,Trigger6M)),NA())</f>
        <v>2.1127610936069078E-2</v>
      </c>
      <c r="O887" s="52">
        <f>IFERROR(_xll.qlIndexFixing(ONIndex6M,I887,TRUE,_xll.ohTrigger(RecalcTrigger,Trigger6M)),NA())</f>
        <v>2.073030388389796E-2</v>
      </c>
      <c r="P887" s="52">
        <f>IFERROR(_xll.qlIndexFixing(Index1Y,$H887,TRUE,_xll.ohTrigger(RecalcTrigger,Trigger1Y)),NA())</f>
        <v>2.325305967678596E-2</v>
      </c>
      <c r="Q887" s="52">
        <f>IFERROR(_xll.qlIndexFixing(ONIndex1Y,I887,TRUE,_xll.ohTrigger(RecalcTrigger,Trigger1Y)),NA())</f>
        <v>2.254391623915275E-2</v>
      </c>
    </row>
    <row r="888" spans="2:17" x14ac:dyDescent="0.2">
      <c r="B888" s="46" t="s">
        <v>51</v>
      </c>
      <c r="D888" s="49">
        <f>_xll.qlCalendarAdvance(LocalCalendar,$D887,B888,"f",FALSE)</f>
        <v>45897</v>
      </c>
      <c r="E888" s="49">
        <f>_xll.qlInterestRateIndexValueDate(IndexON,D888)</f>
        <v>45897</v>
      </c>
      <c r="F888" s="52">
        <f>IFERROR(_xll.qlIndexFixing(IndexON,D888,TRUE,_xll.ohTrigger(RecalcTrigger,TriggerON)),NA())</f>
        <v>1.4984544954215195E-2</v>
      </c>
      <c r="H888" s="49">
        <f>_xll.qlCalendarAdvance(IborCalendar,$H887,B888,"f",FALSE)</f>
        <v>45902</v>
      </c>
      <c r="I888" s="49">
        <f>_xll.qlInterestRateIndexValueDate(Index1M,$H888)</f>
        <v>45904</v>
      </c>
      <c r="J888" s="52">
        <f>IFERROR(_xll.qlIndexFixing(Index1M,$H888,TRUE,_xll.ohTrigger(RecalcTrigger,Trigger1M)),NA())</f>
        <v>1.8587771011627507E-2</v>
      </c>
      <c r="K888" s="52">
        <f>IFERROR(_xll.qlIndexFixing(ONIndex1M,I888,TRUE,_xll.ohTrigger(RecalcTrigger,Trigger1M)),NA())</f>
        <v>1.85338583231065E-2</v>
      </c>
      <c r="L888" s="52">
        <f>IFERROR(_xll.qlIndexFixing(Index3M,H888,TRUE,_xll.ohTrigger(RecalcTrigger,Trigger3M)),NA())</f>
        <v>1.922137682366171E-2</v>
      </c>
      <c r="M888" s="52">
        <f>IFERROR(_xll.qlIndexFixing(ONIndex3M,I888,TRUE,_xll.ohTrigger(RecalcTrigger,Trigger3M)),NA())</f>
        <v>1.9058236966014164E-2</v>
      </c>
      <c r="N888" s="52">
        <f>IFERROR(_xll.qlIndexFixing(Index6M,$H888,TRUE,_xll.ohTrigger(RecalcTrigger,Trigger6M)),NA())</f>
        <v>2.1144714055978939E-2</v>
      </c>
      <c r="O888" s="52">
        <f>IFERROR(_xll.qlIndexFixing(ONIndex6M,I888,TRUE,_xll.ohTrigger(RecalcTrigger,Trigger6M)),NA())</f>
        <v>2.0753823936043858E-2</v>
      </c>
      <c r="P888" s="52">
        <f>IFERROR(_xll.qlIndexFixing(Index1Y,$H888,TRUE,_xll.ohTrigger(RecalcTrigger,Trigger1Y)),NA())</f>
        <v>2.3264660575500386E-2</v>
      </c>
      <c r="Q888" s="52">
        <f>IFERROR(_xll.qlIndexFixing(ONIndex1Y,I888,TRUE,_xll.ohTrigger(RecalcTrigger,Trigger1Y)),NA())</f>
        <v>2.25717408854198E-2</v>
      </c>
    </row>
    <row r="889" spans="2:17" x14ac:dyDescent="0.2">
      <c r="B889" s="46" t="s">
        <v>51</v>
      </c>
      <c r="D889" s="49">
        <f>_xll.qlCalendarAdvance(LocalCalendar,$D888,B889,"f",FALSE)</f>
        <v>45904</v>
      </c>
      <c r="E889" s="49">
        <f>_xll.qlInterestRateIndexValueDate(IndexON,D889)</f>
        <v>45904</v>
      </c>
      <c r="F889" s="52">
        <f>IFERROR(_xll.qlIndexFixing(IndexON,D889,TRUE,_xll.ohTrigger(RecalcTrigger,TriggerON)),NA())</f>
        <v>1.5005397545788668E-2</v>
      </c>
      <c r="H889" s="49">
        <f>_xll.qlCalendarAdvance(IborCalendar,$H888,B889,"f",FALSE)</f>
        <v>45909</v>
      </c>
      <c r="I889" s="49">
        <f>_xll.qlInterestRateIndexValueDate(Index1M,$H889)</f>
        <v>45911</v>
      </c>
      <c r="J889" s="52">
        <f>IFERROR(_xll.qlIndexFixing(Index1M,$H889,TRUE,_xll.ohTrigger(RecalcTrigger,Trigger1M)),NA())</f>
        <v>1.860700346987992E-2</v>
      </c>
      <c r="K889" s="52">
        <f>IFERROR(_xll.qlIndexFixing(ONIndex1M,I889,TRUE,_xll.ohTrigger(RecalcTrigger,Trigger1M)),NA())</f>
        <v>1.8551620349755993E-2</v>
      </c>
      <c r="L889" s="52">
        <f>IFERROR(_xll.qlIndexFixing(Index3M,H889,TRUE,_xll.ohTrigger(RecalcTrigger,Trigger3M)),NA())</f>
        <v>1.9239294080135805E-2</v>
      </c>
      <c r="M889" s="52">
        <f>IFERROR(_xll.qlIndexFixing(ONIndex3M,I889,TRUE,_xll.ohTrigger(RecalcTrigger,Trigger3M)),NA())</f>
        <v>1.9077013174602087E-2</v>
      </c>
      <c r="N889" s="52">
        <f>IFERROR(_xll.qlIndexFixing(Index6M,$H889,TRUE,_xll.ohTrigger(RecalcTrigger,Trigger6M)),NA())</f>
        <v>2.1165788277366579E-2</v>
      </c>
      <c r="O889" s="52">
        <f>IFERROR(_xll.qlIndexFixing(ONIndex6M,I889,TRUE,_xll.ohTrigger(RecalcTrigger,Trigger6M)),NA())</f>
        <v>2.0777151567390462E-2</v>
      </c>
      <c r="P889" s="52">
        <f>IFERROR(_xll.qlIndexFixing(Index1Y,$H889,TRUE,_xll.ohTrigger(RecalcTrigger,Trigger1Y)),NA())</f>
        <v>2.3275734466247901E-2</v>
      </c>
      <c r="Q889" s="52">
        <f>IFERROR(_xll.qlIndexFixing(ONIndex1Y,I889,TRUE,_xll.ohTrigger(RecalcTrigger,Trigger1Y)),NA())</f>
        <v>2.2598917650418215E-2</v>
      </c>
    </row>
    <row r="890" spans="2:17" x14ac:dyDescent="0.2">
      <c r="B890" s="46" t="s">
        <v>51</v>
      </c>
      <c r="D890" s="49">
        <f>_xll.qlCalendarAdvance(LocalCalendar,$D889,B890,"f",FALSE)</f>
        <v>45911</v>
      </c>
      <c r="E890" s="49">
        <f>_xll.qlInterestRateIndexValueDate(IndexON,D890)</f>
        <v>45911</v>
      </c>
      <c r="F890" s="52">
        <f>IFERROR(_xll.qlIndexFixing(IndexON,D890,TRUE,_xll.ohTrigger(RecalcTrigger,TriggerON)),NA())</f>
        <v>1.5026119005137062E-2</v>
      </c>
      <c r="H890" s="49">
        <f>_xll.qlCalendarAdvance(IborCalendar,$H889,B890,"f",FALSE)</f>
        <v>45916</v>
      </c>
      <c r="I890" s="49">
        <f>_xll.qlInterestRateIndexValueDate(Index1M,$H890)</f>
        <v>45918</v>
      </c>
      <c r="J890" s="52">
        <f>IFERROR(_xll.qlIndexFixing(Index1M,$H890,TRUE,_xll.ohTrigger(RecalcTrigger,Trigger1M)),NA())</f>
        <v>1.8622671000923519E-2</v>
      </c>
      <c r="K890" s="52">
        <f>IFERROR(_xll.qlIndexFixing(ONIndex1M,I890,TRUE,_xll.ohTrigger(RecalcTrigger,Trigger1M)),NA())</f>
        <v>1.8569257134108952E-2</v>
      </c>
      <c r="L890" s="52">
        <f>IFERROR(_xll.qlIndexFixing(Index3M,H890,TRUE,_xll.ohTrigger(RecalcTrigger,Trigger3M)),NA())</f>
        <v>1.9257063759303035E-2</v>
      </c>
      <c r="M890" s="52">
        <f>IFERROR(_xll.qlIndexFixing(ONIndex3M,I890,TRUE,_xll.ohTrigger(RecalcTrigger,Trigger3M)),NA())</f>
        <v>1.9095642433537563E-2</v>
      </c>
      <c r="N890" s="52">
        <f>IFERROR(_xll.qlIndexFixing(Index6M,$H890,TRUE,_xll.ohTrigger(RecalcTrigger,Trigger6M)),NA())</f>
        <v>2.1186668258835046E-2</v>
      </c>
      <c r="O890" s="52">
        <f>IFERROR(_xll.qlIndexFixing(ONIndex6M,I890,TRUE,_xll.ohTrigger(RecalcTrigger,Trigger6M)),NA())</f>
        <v>2.0800286777857835E-2</v>
      </c>
      <c r="P890" s="52">
        <f>IFERROR(_xll.qlIndexFixing(Index1Y,$H890,TRUE,_xll.ohTrigger(RecalcTrigger,Trigger1Y)),NA())</f>
        <v>2.3286302966693099E-2</v>
      </c>
      <c r="Q890" s="52">
        <f>IFERROR(_xll.qlIndexFixing(ONIndex1Y,I890,TRUE,_xll.ohTrigger(RecalcTrigger,Trigger1Y)),NA())</f>
        <v>2.2625446534068061E-2</v>
      </c>
    </row>
    <row r="891" spans="2:17" x14ac:dyDescent="0.2">
      <c r="B891" s="46" t="s">
        <v>51</v>
      </c>
      <c r="D891" s="49">
        <f>_xll.qlCalendarAdvance(LocalCalendar,$D890,B891,"f",FALSE)</f>
        <v>45918</v>
      </c>
      <c r="E891" s="49">
        <f>_xll.qlInterestRateIndexValueDate(IndexON,D891)</f>
        <v>45918</v>
      </c>
      <c r="F891" s="52">
        <f>IFERROR(_xll.qlIndexFixing(IndexON,D891,TRUE,_xll.ohTrigger(RecalcTrigger,TriggerON)),NA())</f>
        <v>1.5046709332100505E-2</v>
      </c>
      <c r="H891" s="49">
        <f>_xll.qlCalendarAdvance(IborCalendar,$H890,B891,"f",FALSE)</f>
        <v>45923</v>
      </c>
      <c r="I891" s="49">
        <f>_xll.qlInterestRateIndexValueDate(Index1M,$H891)</f>
        <v>45925</v>
      </c>
      <c r="J891" s="52">
        <f>IFERROR(_xll.qlIndexFixing(Index1M,$H891,TRUE,_xll.ohTrigger(RecalcTrigger,Trigger1M)),NA())</f>
        <v>1.8639932869735365E-2</v>
      </c>
      <c r="K891" s="52">
        <f>IFERROR(_xll.qlIndexFixing(ONIndex1M,I891,TRUE,_xll.ohTrigger(RecalcTrigger,Trigger1M)),NA())</f>
        <v>1.8586768676085441E-2</v>
      </c>
      <c r="L891" s="52">
        <f>IFERROR(_xll.qlIndexFixing(Index3M,H891,TRUE,_xll.ohTrigger(RecalcTrigger,Trigger3M)),NA())</f>
        <v>1.9281662038401735E-2</v>
      </c>
      <c r="M891" s="52">
        <f>IFERROR(_xll.qlIndexFixing(ONIndex3M,I891,TRUE,_xll.ohTrigger(RecalcTrigger,Trigger3M)),NA())</f>
        <v>1.9114124742900529E-2</v>
      </c>
      <c r="N891" s="52">
        <f>IFERROR(_xll.qlIndexFixing(Index6M,$H891,TRUE,_xll.ohTrigger(RecalcTrigger,Trigger6M)),NA())</f>
        <v>2.1207353994327299E-2</v>
      </c>
      <c r="O891" s="52">
        <f>IFERROR(_xll.qlIndexFixing(ONIndex6M,I891,TRUE,_xll.ohTrigger(RecalcTrigger,Trigger6M)),NA())</f>
        <v>2.0823229567525914E-2</v>
      </c>
      <c r="P891" s="52">
        <f>IFERROR(_xll.qlIndexFixing(Index1Y,$H891,TRUE,_xll.ohTrigger(RecalcTrigger,Trigger1Y)),NA())</f>
        <v>2.3296387696187543E-2</v>
      </c>
      <c r="Q891" s="52">
        <f>IFERROR(_xll.qlIndexFixing(ONIndex1Y,I891,TRUE,_xll.ohTrigger(RecalcTrigger,Trigger1Y)),NA())</f>
        <v>2.2651327536049592E-2</v>
      </c>
    </row>
    <row r="892" spans="2:17" x14ac:dyDescent="0.2">
      <c r="B892" s="46" t="s">
        <v>51</v>
      </c>
      <c r="D892" s="49">
        <f>_xll.qlCalendarAdvance(LocalCalendar,$D891,B892,"f",FALSE)</f>
        <v>45925</v>
      </c>
      <c r="E892" s="49">
        <f>_xll.qlInterestRateIndexValueDate(IndexON,D892)</f>
        <v>45925</v>
      </c>
      <c r="F892" s="52">
        <f>IFERROR(_xll.qlIndexFixing(IndexON,D892,TRUE,_xll.ohTrigger(RecalcTrigger,TriggerON)),NA())</f>
        <v>1.5067168526758934E-2</v>
      </c>
      <c r="H892" s="49">
        <f>_xll.qlCalendarAdvance(IborCalendar,$H891,B892,"f",FALSE)</f>
        <v>45930</v>
      </c>
      <c r="I892" s="49">
        <f>_xll.qlInterestRateIndexValueDate(Index1M,$H892)</f>
        <v>45932</v>
      </c>
      <c r="J892" s="52">
        <f>IFERROR(_xll.qlIndexFixing(Index1M,$H892,TRUE,_xll.ohTrigger(RecalcTrigger,Trigger1M)),NA())</f>
        <v>1.8657069320558717E-2</v>
      </c>
      <c r="K892" s="52">
        <f>IFERROR(_xll.qlIndexFixing(ONIndex1M,I892,TRUE,_xll.ohTrigger(RecalcTrigger,Trigger1M)),NA())</f>
        <v>1.8604154975765397E-2</v>
      </c>
      <c r="L892" s="52">
        <f>IFERROR(_xll.qlIndexFixing(Index3M,H892,TRUE,_xll.ohTrigger(RecalcTrigger,Trigger3M)),NA())</f>
        <v>1.9293896095981703E-2</v>
      </c>
      <c r="M892" s="52">
        <f>IFERROR(_xll.qlIndexFixing(ONIndex3M,I892,TRUE,_xll.ohTrigger(RecalcTrigger,Trigger3M)),NA())</f>
        <v>1.9132460102690985E-2</v>
      </c>
      <c r="N892" s="52">
        <f>IFERROR(_xll.qlIndexFixing(Index6M,$H892,TRUE,_xll.ohTrigger(RecalcTrigger,Trigger6M)),NA())</f>
        <v>2.1229865438196001E-2</v>
      </c>
      <c r="O892" s="52">
        <f>IFERROR(_xll.qlIndexFixing(ONIndex6M,I892,TRUE,_xll.ohTrigger(RecalcTrigger,Trigger6M)),NA())</f>
        <v>2.084597993615489E-2</v>
      </c>
      <c r="P892" s="52">
        <f>IFERROR(_xll.qlIndexFixing(Index1Y,$H892,TRUE,_xll.ohTrigger(RecalcTrigger,Trigger1Y)),NA())</f>
        <v>2.3306010275664445E-2</v>
      </c>
      <c r="Q892" s="52">
        <f>IFERROR(_xll.qlIndexFixing(ONIndex1Y,I892,TRUE,_xll.ohTrigger(RecalcTrigger,Trigger1Y)),NA())</f>
        <v>2.267656065636281E-2</v>
      </c>
    </row>
    <row r="893" spans="2:17" x14ac:dyDescent="0.2">
      <c r="B893" s="46" t="s">
        <v>51</v>
      </c>
      <c r="D893" s="49">
        <f>_xll.qlCalendarAdvance(LocalCalendar,$D892,B893,"f",FALSE)</f>
        <v>45932</v>
      </c>
      <c r="E893" s="49">
        <f>_xll.qlInterestRateIndexValueDate(IndexON,D893)</f>
        <v>45932</v>
      </c>
      <c r="F893" s="52">
        <f>IFERROR(_xll.qlIndexFixing(IndexON,D893,TRUE,_xll.ohTrigger(RecalcTrigger,TriggerON)),NA())</f>
        <v>1.5087496588952476E-2</v>
      </c>
      <c r="H893" s="49">
        <f>_xll.qlCalendarAdvance(IborCalendar,$H892,B893,"f",FALSE)</f>
        <v>45937</v>
      </c>
      <c r="I893" s="49">
        <f>_xll.qlInterestRateIndexValueDate(Index1M,$H893)</f>
        <v>45939</v>
      </c>
      <c r="J893" s="52">
        <f>IFERROR(_xll.qlIndexFixing(Index1M,$H893,TRUE,_xll.ohTrigger(RecalcTrigger,Trigger1M)),NA())</f>
        <v>1.867408035281154E-2</v>
      </c>
      <c r="K893" s="52">
        <f>IFERROR(_xll.qlIndexFixing(ONIndex1M,I893,TRUE,_xll.ohTrigger(RecalcTrigger,Trigger1M)),NA())</f>
        <v>1.8621416032988947E-2</v>
      </c>
      <c r="L893" s="52">
        <f>IFERROR(_xll.qlIndexFixing(Index3M,H893,TRUE,_xll.ohTrigger(RecalcTrigger,Trigger3M)),NA())</f>
        <v>1.9311213415798969E-2</v>
      </c>
      <c r="M893" s="52">
        <f>IFERROR(_xll.qlIndexFixing(ONIndex3M,I893,TRUE,_xll.ohTrigger(RecalcTrigger,Trigger3M)),NA())</f>
        <v>1.9150648512669122E-2</v>
      </c>
      <c r="N893" s="52">
        <f>IFERROR(_xll.qlIndexFixing(Index6M,$H893,TRUE,_xll.ohTrigger(RecalcTrigger,Trigger6M)),NA())</f>
        <v>2.1250149977764039E-2</v>
      </c>
      <c r="O893" s="52">
        <f>IFERROR(_xll.qlIndexFixing(ONIndex6M,I893,TRUE,_xll.ohTrigger(RecalcTrigger,Trigger6M)),NA())</f>
        <v>2.08685378838247E-2</v>
      </c>
      <c r="P893" s="52">
        <f>IFERROR(_xll.qlIndexFixing(Index1Y,$H893,TRUE,_xll.ohTrigger(RecalcTrigger,Trigger1Y)),NA())</f>
        <v>2.331519232753616E-2</v>
      </c>
      <c r="Q893" s="52">
        <f>IFERROR(_xll.qlIndexFixing(ONIndex1Y,I893,TRUE,_xll.ohTrigger(RecalcTrigger,Trigger1Y)),NA())</f>
        <v>2.2701145894847841E-2</v>
      </c>
    </row>
    <row r="894" spans="2:17" x14ac:dyDescent="0.2">
      <c r="B894" s="46" t="s">
        <v>51</v>
      </c>
      <c r="D894" s="49">
        <f>_xll.qlCalendarAdvance(LocalCalendar,$D893,B894,"f",FALSE)</f>
        <v>45939</v>
      </c>
      <c r="E894" s="49">
        <f>_xll.qlInterestRateIndexValueDate(IndexON,D894)</f>
        <v>45939</v>
      </c>
      <c r="F894" s="52">
        <f>IFERROR(_xll.qlIndexFixing(IndexON,D894,TRUE,_xll.ohTrigger(RecalcTrigger,TriggerON)),NA())</f>
        <v>1.5107693518841003E-2</v>
      </c>
      <c r="H894" s="49">
        <f>_xll.qlCalendarAdvance(IborCalendar,$H893,B894,"f",FALSE)</f>
        <v>45944</v>
      </c>
      <c r="I894" s="49">
        <f>_xll.qlInterestRateIndexValueDate(Index1M,$H894)</f>
        <v>45946</v>
      </c>
      <c r="J894" s="52">
        <f>IFERROR(_xll.qlIndexFixing(Index1M,$H894,TRUE,_xll.ohTrigger(RecalcTrigger,Trigger1M)),NA())</f>
        <v>1.8690965965934281E-2</v>
      </c>
      <c r="K894" s="52">
        <f>IFERROR(_xll.qlIndexFixing(ONIndex1M,I894,TRUE,_xll.ohTrigger(RecalcTrigger,Trigger1M)),NA())</f>
        <v>1.8638551847915963E-2</v>
      </c>
      <c r="L894" s="52">
        <f>IFERROR(_xll.qlIndexFixing(Index3M,H894,TRUE,_xll.ohTrigger(RecalcTrigger,Trigger3M)),NA())</f>
        <v>1.9328383143276142E-2</v>
      </c>
      <c r="M894" s="52">
        <f>IFERROR(_xll.qlIndexFixing(ONIndex3M,I894,TRUE,_xll.ohTrigger(RecalcTrigger,Trigger3M)),NA())</f>
        <v>1.9168689973154684E-2</v>
      </c>
      <c r="N894" s="52">
        <f>IFERROR(_xll.qlIndexFixing(Index6M,$H894,TRUE,_xll.ohTrigger(RecalcTrigger,Trigger6M)),NA())</f>
        <v>2.1270240242821314E-2</v>
      </c>
      <c r="O894" s="52">
        <f>IFERROR(_xll.qlIndexFixing(ONIndex6M,I894,TRUE,_xll.ohTrigger(RecalcTrigger,Trigger6M)),NA())</f>
        <v>2.0890903410455408E-2</v>
      </c>
      <c r="P894" s="52">
        <f>IFERROR(_xll.qlIndexFixing(Index1Y,$H894,TRUE,_xll.ohTrigger(RecalcTrigger,Trigger1Y)),NA())</f>
        <v>2.332395547559804E-2</v>
      </c>
      <c r="Q894" s="52">
        <f>IFERROR(_xll.qlIndexFixing(ONIndex1Y,I894,TRUE,_xll.ohTrigger(RecalcTrigger,Trigger1Y)),NA())</f>
        <v>2.2725083251344813E-2</v>
      </c>
    </row>
    <row r="895" spans="2:17" x14ac:dyDescent="0.2">
      <c r="B895" s="46" t="s">
        <v>51</v>
      </c>
      <c r="D895" s="49">
        <f>_xll.qlCalendarAdvance(LocalCalendar,$D894,B895,"f",FALSE)</f>
        <v>45946</v>
      </c>
      <c r="E895" s="49">
        <f>_xll.qlInterestRateIndexValueDate(IndexON,D895)</f>
        <v>45946</v>
      </c>
      <c r="F895" s="52">
        <f>IFERROR(_xll.qlIndexFixing(IndexON,D895,TRUE,_xll.ohTrigger(RecalcTrigger,TriggerON)),NA())</f>
        <v>1.5127759316264644E-2</v>
      </c>
      <c r="H895" s="49">
        <f>_xll.qlCalendarAdvance(IborCalendar,$H894,B895,"f",FALSE)</f>
        <v>45951</v>
      </c>
      <c r="I895" s="49">
        <f>_xll.qlInterestRateIndexValueDate(Index1M,$H895)</f>
        <v>45953</v>
      </c>
      <c r="J895" s="52">
        <f>IFERROR(_xll.qlIndexFixing(Index1M,$H895,TRUE,_xll.ohTrigger(RecalcTrigger,Trigger1M)),NA())</f>
        <v>1.8707726159359894E-2</v>
      </c>
      <c r="K895" s="52">
        <f>IFERROR(_xll.qlIndexFixing(ONIndex1M,I895,TRUE,_xll.ohTrigger(RecalcTrigger,Trigger1M)),NA())</f>
        <v>1.8655562420306637E-2</v>
      </c>
      <c r="L895" s="52">
        <f>IFERROR(_xll.qlIndexFixing(Index3M,H895,TRUE,_xll.ohTrigger(RecalcTrigger,Trigger3M)),NA())</f>
        <v>1.9345405276479995E-2</v>
      </c>
      <c r="M895" s="52">
        <f>IFERROR(_xll.qlIndexFixing(ONIndex3M,I895,TRUE,_xll.ohTrigger(RecalcTrigger,Trigger3M)),NA())</f>
        <v>1.9186584483747993E-2</v>
      </c>
      <c r="N895" s="52">
        <f>IFERROR(_xll.qlIndexFixing(Index6M,$H895,TRUE,_xll.ohTrigger(RecalcTrigger,Trigger6M)),NA())</f>
        <v>2.1290136227507896E-2</v>
      </c>
      <c r="O895" s="52">
        <f>IFERROR(_xll.qlIndexFixing(ONIndex6M,I895,TRUE,_xll.ohTrigger(RecalcTrigger,Trigger6M)),NA())</f>
        <v>2.0913076516047013E-2</v>
      </c>
      <c r="P895" s="52">
        <f>IFERROR(_xll.qlIndexFixing(Index1Y,$H895,TRUE,_xll.ohTrigger(RecalcTrigger,Trigger1Y)),NA())</f>
        <v>2.3332321344937127E-2</v>
      </c>
      <c r="Q895" s="52">
        <f>IFERROR(_xll.qlIndexFixing(ONIndex1Y,I895,TRUE,_xll.ohTrigger(RecalcTrigger,Trigger1Y)),NA())</f>
        <v>2.2748372725773791E-2</v>
      </c>
    </row>
    <row r="896" spans="2:17" x14ac:dyDescent="0.2">
      <c r="B896" s="46" t="s">
        <v>51</v>
      </c>
      <c r="D896" s="49">
        <f>_xll.qlCalendarAdvance(LocalCalendar,$D895,B896,"f",FALSE)</f>
        <v>45953</v>
      </c>
      <c r="E896" s="49">
        <f>_xll.qlInterestRateIndexValueDate(IndexON,D896)</f>
        <v>45953</v>
      </c>
      <c r="F896" s="52">
        <f>IFERROR(_xll.qlIndexFixing(IndexON,D896,TRUE,_xll.ohTrigger(RecalcTrigger,TriggerON)),NA())</f>
        <v>1.5147693981223398E-2</v>
      </c>
      <c r="H896" s="49">
        <f>_xll.qlCalendarAdvance(IborCalendar,$H895,B896,"f",FALSE)</f>
        <v>45958</v>
      </c>
      <c r="I896" s="49">
        <f>_xll.qlInterestRateIndexValueDate(Index1M,$H896)</f>
        <v>45960</v>
      </c>
      <c r="J896" s="52">
        <f>IFERROR(_xll.qlIndexFixing(Index1M,$H896,TRUE,_xll.ohTrigger(RecalcTrigger,Trigger1M)),NA())</f>
        <v>1.8719367013700187E-2</v>
      </c>
      <c r="K896" s="52">
        <f>IFERROR(_xll.qlIndexFixing(ONIndex1M,I896,TRUE,_xll.ohTrigger(RecalcTrigger,Trigger1M)),NA())</f>
        <v>1.8672447750320842E-2</v>
      </c>
      <c r="L896" s="52">
        <f>IFERROR(_xll.qlIndexFixing(Index3M,H896,TRUE,_xll.ohTrigger(RecalcTrigger,Trigger3M)),NA())</f>
        <v>1.9362279813492922E-2</v>
      </c>
      <c r="M896" s="52">
        <f>IFERROR(_xll.qlIndexFixing(ONIndex3M,I896,TRUE,_xll.ohTrigger(RecalcTrigger,Trigger3M)),NA())</f>
        <v>1.920433204476879E-2</v>
      </c>
      <c r="N896" s="52">
        <f>IFERROR(_xll.qlIndexFixing(Index6M,$H896,TRUE,_xll.ohTrigger(RecalcTrigger,Trigger6M)),NA())</f>
        <v>2.1309837926019638E-2</v>
      </c>
      <c r="O896" s="52">
        <f>IFERROR(_xll.qlIndexFixing(ONIndex6M,I896,TRUE,_xll.ohTrigger(RecalcTrigger,Trigger6M)),NA())</f>
        <v>2.0935057200679452E-2</v>
      </c>
      <c r="P896" s="52">
        <f>IFERROR(_xll.qlIndexFixing(Index1Y,$H896,TRUE,_xll.ohTrigger(RecalcTrigger,Trigger1Y)),NA())</f>
        <v>2.3340311561843654E-2</v>
      </c>
      <c r="Q896" s="52">
        <f>IFERROR(_xll.qlIndexFixing(ONIndex1Y,I896,TRUE,_xll.ohTrigger(RecalcTrigger,Trigger1Y)),NA())</f>
        <v>2.2771014317974902E-2</v>
      </c>
    </row>
    <row r="897" spans="2:17" x14ac:dyDescent="0.2">
      <c r="B897" s="46" t="s">
        <v>51</v>
      </c>
      <c r="D897" s="49">
        <f>_xll.qlCalendarAdvance(LocalCalendar,$D896,B897,"f",FALSE)</f>
        <v>45960</v>
      </c>
      <c r="E897" s="49">
        <f>_xll.qlInterestRateIndexValueDate(IndexON,D897)</f>
        <v>45960</v>
      </c>
      <c r="F897" s="52">
        <f>IFERROR(_xll.qlIndexFixing(IndexON,D897,TRUE,_xll.ohTrigger(RecalcTrigger,TriggerON)),NA())</f>
        <v>1.5167497513797201E-2</v>
      </c>
      <c r="H897" s="49">
        <f>_xll.qlCalendarAdvance(IborCalendar,$H896,B897,"f",FALSE)</f>
        <v>45965</v>
      </c>
      <c r="I897" s="49">
        <f>_xll.qlInterestRateIndexValueDate(Index1M,$H897)</f>
        <v>45967</v>
      </c>
      <c r="J897" s="52">
        <f>IFERROR(_xll.qlIndexFixing(Index1M,$H897,TRUE,_xll.ohTrigger(RecalcTrigger,Trigger1M)),NA())</f>
        <v>1.8740870284886524E-2</v>
      </c>
      <c r="K897" s="52">
        <f>IFERROR(_xll.qlIndexFixing(ONIndex1M,I897,TRUE,_xll.ohTrigger(RecalcTrigger,Trigger1M)),NA())</f>
        <v>1.8689207837878641E-2</v>
      </c>
      <c r="L897" s="52">
        <f>IFERROR(_xll.qlIndexFixing(Index3M,H897,TRUE,_xll.ohTrigger(RecalcTrigger,Trigger3M)),NA())</f>
        <v>1.9379006752413844E-2</v>
      </c>
      <c r="M897" s="52">
        <f>IFERROR(_xll.qlIndexFixing(ONIndex3M,I897,TRUE,_xll.ohTrigger(RecalcTrigger,Trigger3M)),NA())</f>
        <v>1.9221932655897334E-2</v>
      </c>
      <c r="N897" s="52">
        <f>IFERROR(_xll.qlIndexFixing(Index6M,$H897,TRUE,_xll.ohTrigger(RecalcTrigger,Trigger6M)),NA())</f>
        <v>2.1327388909646989E-2</v>
      </c>
      <c r="O897" s="52">
        <f>IFERROR(_xll.qlIndexFixing(ONIndex6M,I897,TRUE,_xll.ohTrigger(RecalcTrigger,Trigger6M)),NA())</f>
        <v>2.0956845464112916E-2</v>
      </c>
      <c r="P897" s="52">
        <f>IFERROR(_xll.qlIndexFixing(Index1Y,$H897,TRUE,_xll.ohTrigger(RecalcTrigger,Trigger1Y)),NA())</f>
        <v>2.3347947753728282E-2</v>
      </c>
      <c r="Q897" s="52">
        <f>IFERROR(_xll.qlIndexFixing(ONIndex1Y,I897,TRUE,_xll.ohTrigger(RecalcTrigger,Trigger1Y)),NA())</f>
        <v>2.2793008027708339E-2</v>
      </c>
    </row>
    <row r="898" spans="2:17" x14ac:dyDescent="0.2">
      <c r="B898" s="46" t="s">
        <v>51</v>
      </c>
      <c r="D898" s="49">
        <f>_xll.qlCalendarAdvance(LocalCalendar,$D897,B898,"f",FALSE)</f>
        <v>45967</v>
      </c>
      <c r="E898" s="49">
        <f>_xll.qlInterestRateIndexValueDate(IndexON,D898)</f>
        <v>45967</v>
      </c>
      <c r="F898" s="52">
        <f>IFERROR(_xll.qlIndexFixing(IndexON,D898,TRUE,_xll.ohTrigger(RecalcTrigger,TriggerON)),NA())</f>
        <v>1.5187169913906118E-2</v>
      </c>
      <c r="H898" s="49">
        <f>_xll.qlCalendarAdvance(IborCalendar,$H897,B898,"f",FALSE)</f>
        <v>45972</v>
      </c>
      <c r="I898" s="49">
        <f>_xll.qlInterestRateIndexValueDate(Index1M,$H898)</f>
        <v>45974</v>
      </c>
      <c r="J898" s="52">
        <f>IFERROR(_xll.qlIndexFixing(Index1M,$H898,TRUE,_xll.ohTrigger(RecalcTrigger,Trigger1M)),NA())</f>
        <v>1.8757254215883423E-2</v>
      </c>
      <c r="K898" s="52">
        <f>IFERROR(_xll.qlIndexFixing(ONIndex1M,I898,TRUE,_xll.ohTrigger(RecalcTrigger,Trigger1M)),NA())</f>
        <v>1.870584268305997E-2</v>
      </c>
      <c r="L898" s="52">
        <f>IFERROR(_xll.qlIndexFixing(Index3M,H898,TRUE,_xll.ohTrigger(RecalcTrigger,Trigger3M)),NA())</f>
        <v>1.9395586091359912E-2</v>
      </c>
      <c r="M898" s="52">
        <f>IFERROR(_xll.qlIndexFixing(ONIndex3M,I898,TRUE,_xll.ohTrigger(RecalcTrigger,Trigger3M)),NA())</f>
        <v>1.923938631737343E-2</v>
      </c>
      <c r="N898" s="52">
        <f>IFERROR(_xll.qlIndexFixing(Index6M,$H898,TRUE,_xll.ohTrigger(RecalcTrigger,Trigger6M)),NA())</f>
        <v>2.1346714758423303E-2</v>
      </c>
      <c r="O898" s="52">
        <f>IFERROR(_xll.qlIndexFixing(ONIndex6M,I898,TRUE,_xll.ohTrigger(RecalcTrigger,Trigger6M)),NA())</f>
        <v>2.0978441306347406E-2</v>
      </c>
      <c r="P898" s="52">
        <f>IFERROR(_xll.qlIndexFixing(Index1Y,$H898,TRUE,_xll.ohTrigger(RecalcTrigger,Trigger1Y)),NA())</f>
        <v>2.3355251549045213E-2</v>
      </c>
      <c r="Q898" s="52">
        <f>IFERROR(_xll.qlIndexFixing(ONIndex1Y,I898,TRUE,_xll.ohTrigger(RecalcTrigger,Trigger1Y)),NA())</f>
        <v>2.2814353855054037E-2</v>
      </c>
    </row>
    <row r="899" spans="2:17" x14ac:dyDescent="0.2">
      <c r="B899" s="46" t="s">
        <v>51</v>
      </c>
      <c r="D899" s="49">
        <f>_xll.qlCalendarAdvance(LocalCalendar,$D898,B899,"f",FALSE)</f>
        <v>45974</v>
      </c>
      <c r="E899" s="49">
        <f>_xll.qlInterestRateIndexValueDate(IndexON,D899)</f>
        <v>45974</v>
      </c>
      <c r="F899" s="52">
        <f>IFERROR(_xll.qlIndexFixing(IndexON,D899,TRUE,_xll.ohTrigger(RecalcTrigger,TriggerON)),NA())</f>
        <v>1.5206711181390276E-2</v>
      </c>
      <c r="H899" s="49">
        <f>_xll.qlCalendarAdvance(IborCalendar,$H898,B899,"f",FALSE)</f>
        <v>45979</v>
      </c>
      <c r="I899" s="49">
        <f>_xll.qlInterestRateIndexValueDate(Index1M,$H899)</f>
        <v>45981</v>
      </c>
      <c r="J899" s="52">
        <f>IFERROR(_xll.qlIndexFixing(Index1M,$H899,TRUE,_xll.ohTrigger(RecalcTrigger,Trigger1M)),NA())</f>
        <v>1.8773512724964969E-2</v>
      </c>
      <c r="K899" s="52">
        <f>IFERROR(_xll.qlIndexFixing(ONIndex1M,I899,TRUE,_xll.ohTrigger(RecalcTrigger,Trigger1M)),NA())</f>
        <v>1.8722352285625021E-2</v>
      </c>
      <c r="L899" s="52">
        <f>IFERROR(_xll.qlIndexFixing(Index3M,H899,TRUE,_xll.ohTrigger(RecalcTrigger,Trigger3M)),NA())</f>
        <v>1.9412017828461321E-2</v>
      </c>
      <c r="M899" s="52">
        <f>IFERROR(_xll.qlIndexFixing(ONIndex3M,I899,TRUE,_xll.ohTrigger(RecalcTrigger,Trigger3M)),NA())</f>
        <v>1.9256693029037208E-2</v>
      </c>
      <c r="N899" s="52">
        <f>IFERROR(_xll.qlIndexFixing(Index6M,$H899,TRUE,_xll.ohTrigger(RecalcTrigger,Trigger6M)),NA())</f>
        <v>2.136584631478939E-2</v>
      </c>
      <c r="O899" s="52">
        <f>IFERROR(_xll.qlIndexFixing(ONIndex6M,I899,TRUE,_xll.ohTrigger(RecalcTrigger,Trigger6M)),NA())</f>
        <v>2.0999844727382921E-2</v>
      </c>
      <c r="P899" s="52">
        <f>IFERROR(_xll.qlIndexFixing(Index1Y,$H899,TRUE,_xll.ohTrigger(RecalcTrigger,Trigger1Y)),NA())</f>
        <v>2.336224457721665E-2</v>
      </c>
      <c r="Q899" s="52">
        <f>IFERROR(_xll.qlIndexFixing(ONIndex1Y,I899,TRUE,_xll.ohTrigger(RecalcTrigger,Trigger1Y)),NA())</f>
        <v>2.2835051799852124E-2</v>
      </c>
    </row>
    <row r="900" spans="2:17" x14ac:dyDescent="0.2">
      <c r="B900" s="46" t="s">
        <v>51</v>
      </c>
      <c r="D900" s="49">
        <f>_xll.qlCalendarAdvance(LocalCalendar,$D899,B900,"f",FALSE)</f>
        <v>45981</v>
      </c>
      <c r="E900" s="49">
        <f>_xll.qlInterestRateIndexValueDate(IndexON,D900)</f>
        <v>45981</v>
      </c>
      <c r="F900" s="52">
        <f>IFERROR(_xll.qlIndexFixing(IndexON,D900,TRUE,_xll.ohTrigger(RecalcTrigger,TriggerON)),NA())</f>
        <v>1.5226121316489483E-2</v>
      </c>
      <c r="H900" s="49">
        <f>_xll.qlCalendarAdvance(IborCalendar,$H899,B900,"f",FALSE)</f>
        <v>45986</v>
      </c>
      <c r="I900" s="49">
        <f>_xll.qlInterestRateIndexValueDate(Index1M,$H900)</f>
        <v>45989</v>
      </c>
      <c r="J900" s="52">
        <f>IFERROR(_xll.qlIndexFixing(Index1M,$H900,TRUE,_xll.ohTrigger(RecalcTrigger,Trigger1M)),NA())</f>
        <v>1.8793569913325602E-2</v>
      </c>
      <c r="K900" s="52">
        <f>IFERROR(_xll.qlIndexFixing(ONIndex1M,I900,TRUE,_xll.ohTrigger(RecalcTrigger,Trigger1M)),NA())</f>
        <v>1.8744369927174986E-2</v>
      </c>
      <c r="L900" s="52">
        <f>IFERROR(_xll.qlIndexFixing(Index3M,H900,TRUE,_xll.ohTrigger(RecalcTrigger,Trigger3M)),NA())</f>
        <v>1.9428959008573717E-2</v>
      </c>
      <c r="M900" s="52">
        <f>IFERROR(_xll.qlIndexFixing(ONIndex3M,I900,TRUE,_xll.ohTrigger(RecalcTrigger,Trigger3M)),NA())</f>
        <v>1.9279760022739012E-2</v>
      </c>
      <c r="N900" s="52">
        <f>IFERROR(_xll.qlIndexFixing(Index6M,$H900,TRUE,_xll.ohTrigger(RecalcTrigger,Trigger6M)),NA())</f>
        <v>2.138938938150373E-2</v>
      </c>
      <c r="O900" s="52">
        <f>IFERROR(_xll.qlIndexFixing(ONIndex6M,I900,TRUE,_xll.ohTrigger(RecalcTrigger,Trigger6M)),NA())</f>
        <v>2.1028307546551162E-2</v>
      </c>
      <c r="P900" s="52">
        <f>IFERROR(_xll.qlIndexFixing(Index1Y,$H900,TRUE,_xll.ohTrigger(RecalcTrigger,Trigger1Y)),NA())</f>
        <v>2.3371901896762276E-2</v>
      </c>
      <c r="Q900" s="52">
        <f>IFERROR(_xll.qlIndexFixing(ONIndex1Y,I900,TRUE,_xll.ohTrigger(RecalcTrigger,Trigger1Y)),NA())</f>
        <v>2.2862158775369679E-2</v>
      </c>
    </row>
    <row r="901" spans="2:17" x14ac:dyDescent="0.2">
      <c r="B901" s="46" t="s">
        <v>51</v>
      </c>
      <c r="D901" s="49">
        <f>_xll.qlCalendarAdvance(LocalCalendar,$D900,B901,"f",FALSE)</f>
        <v>45989</v>
      </c>
      <c r="E901" s="49">
        <f>_xll.qlInterestRateIndexValueDate(IndexON,D901)</f>
        <v>45989</v>
      </c>
      <c r="F901" s="52">
        <f>IFERROR(_xll.qlIndexFixing(IndexON,D901,TRUE,_xll.ohTrigger(RecalcTrigger,TriggerON)),NA())</f>
        <v>1.5251529718645074E-2</v>
      </c>
      <c r="H901" s="49">
        <f>_xll.qlCalendarAdvance(IborCalendar,$H900,B901,"f",FALSE)</f>
        <v>45993</v>
      </c>
      <c r="I901" s="49">
        <f>_xll.qlInterestRateIndexValueDate(Index1M,$H901)</f>
        <v>45995</v>
      </c>
      <c r="J901" s="52">
        <f>IFERROR(_xll.qlIndexFixing(Index1M,$H901,TRUE,_xll.ohTrigger(RecalcTrigger,Trigger1M)),NA())</f>
        <v>1.8805653475231221E-2</v>
      </c>
      <c r="K901" s="52">
        <f>IFERROR(_xll.qlIndexFixing(ONIndex1M,I901,TRUE,_xll.ohTrigger(RecalcTrigger,Trigger1M)),NA())</f>
        <v>1.8754995763226034E-2</v>
      </c>
      <c r="L901" s="52">
        <f>IFERROR(_xll.qlIndexFixing(Index3M,H901,TRUE,_xll.ohTrigger(RecalcTrigger,Trigger3M)),NA())</f>
        <v>1.9441139792918172E-2</v>
      </c>
      <c r="M901" s="52">
        <f>IFERROR(_xll.qlIndexFixing(ONIndex3M,I901,TRUE,_xll.ohTrigger(RecalcTrigger,Trigger3M)),NA())</f>
        <v>1.9290865602847873E-2</v>
      </c>
      <c r="N901" s="52">
        <f>IFERROR(_xll.qlIndexFixing(Index6M,$H901,TRUE,_xll.ohTrigger(RecalcTrigger,Trigger6M)),NA())</f>
        <v>2.1405431926770451E-2</v>
      </c>
      <c r="O901" s="52">
        <f>IFERROR(_xll.qlIndexFixing(ONIndex6M,I901,TRUE,_xll.ohTrigger(RecalcTrigger,Trigger6M)),NA())</f>
        <v>2.10420743060169E-2</v>
      </c>
      <c r="P901" s="52">
        <f>IFERROR(_xll.qlIndexFixing(Index1Y,$H901,TRUE,_xll.ohTrigger(RecalcTrigger,Trigger1Y)),NA())</f>
        <v>2.3375384854250576E-2</v>
      </c>
      <c r="Q901" s="52">
        <f>IFERROR(_xll.qlIndexFixing(ONIndex1Y,I901,TRUE,_xll.ohTrigger(RecalcTrigger,Trigger1Y)),NA())</f>
        <v>2.2874504041165977E-2</v>
      </c>
    </row>
    <row r="902" spans="2:17" x14ac:dyDescent="0.2">
      <c r="B902" s="46" t="s">
        <v>51</v>
      </c>
      <c r="D902" s="49">
        <f>_xll.qlCalendarAdvance(LocalCalendar,$D901,B902,"f",FALSE)</f>
        <v>45996</v>
      </c>
      <c r="E902" s="49">
        <f>_xll.qlInterestRateIndexValueDate(IndexON,D902)</f>
        <v>45996</v>
      </c>
      <c r="F902" s="52">
        <f>IFERROR(_xll.qlIndexFixing(IndexON,D902,TRUE,_xll.ohTrigger(RecalcTrigger,TriggerON)),NA())</f>
        <v>1.5270641742315405E-2</v>
      </c>
      <c r="H902" s="49">
        <f>_xll.qlCalendarAdvance(IborCalendar,$H901,B902,"f",FALSE)</f>
        <v>46000</v>
      </c>
      <c r="I902" s="49">
        <f>_xll.qlInterestRateIndexValueDate(Index1M,$H902)</f>
        <v>46002</v>
      </c>
      <c r="J902" s="52">
        <f>IFERROR(_xll.qlIndexFixing(Index1M,$H902,TRUE,_xll.ohTrigger(RecalcTrigger,Trigger1M)),NA())</f>
        <v>1.8821535715341786E-2</v>
      </c>
      <c r="K902" s="52">
        <f>IFERROR(_xll.qlIndexFixing(ONIndex1M,I902,TRUE,_xll.ohTrigger(RecalcTrigger,Trigger1M)),NA())</f>
        <v>1.8771129638341932E-2</v>
      </c>
      <c r="L902" s="52">
        <f>IFERROR(_xll.qlIndexFixing(Index3M,H902,TRUE,_xll.ohTrigger(RecalcTrigger,Trigger3M)),NA())</f>
        <v>1.9457148074902619E-2</v>
      </c>
      <c r="M902" s="52">
        <f>IFERROR(_xll.qlIndexFixing(ONIndex3M,I902,TRUE,_xll.ohTrigger(RecalcTrigger,Trigger3M)),NA())</f>
        <v>1.9307731464914824E-2</v>
      </c>
      <c r="N902" s="52">
        <f>IFERROR(_xll.qlIndexFixing(Index6M,$H902,TRUE,_xll.ohTrigger(RecalcTrigger,Trigger6M)),NA())</f>
        <v>2.1423967789516243E-2</v>
      </c>
      <c r="O902" s="52">
        <f>IFERROR(_xll.qlIndexFixing(ONIndex6M,I902,TRUE,_xll.ohTrigger(RecalcTrigger,Trigger6M)),NA())</f>
        <v>2.106290046329562E-2</v>
      </c>
      <c r="P902" s="52">
        <f>IFERROR(_xll.qlIndexFixing(Index1Y,$H902,TRUE,_xll.ohTrigger(RecalcTrigger,Trigger1Y)),NA())</f>
        <v>2.3381575366206993E-2</v>
      </c>
      <c r="Q902" s="52">
        <f>IFERROR(_xll.qlIndexFixing(ONIndex1Y,I902,TRUE,_xll.ohTrigger(RecalcTrigger,Trigger1Y)),NA())</f>
        <v>2.2893258337521871E-2</v>
      </c>
    </row>
    <row r="903" spans="2:17" x14ac:dyDescent="0.2">
      <c r="B903" s="46" t="s">
        <v>51</v>
      </c>
      <c r="D903" s="49">
        <f>_xll.qlCalendarAdvance(LocalCalendar,$D902,B903,"f",FALSE)</f>
        <v>46003</v>
      </c>
      <c r="E903" s="49">
        <f>_xll.qlInterestRateIndexValueDate(IndexON,D903)</f>
        <v>46003</v>
      </c>
      <c r="F903" s="52">
        <f>IFERROR(_xll.qlIndexFixing(IndexON,D903,TRUE,_xll.ohTrigger(RecalcTrigger,TriggerON)),NA())</f>
        <v>1.5289622624301558E-2</v>
      </c>
      <c r="H903" s="49">
        <f>_xll.qlCalendarAdvance(IborCalendar,$H902,B903,"f",FALSE)</f>
        <v>46007</v>
      </c>
      <c r="I903" s="49">
        <f>_xll.qlInterestRateIndexValueDate(Index1M,$H903)</f>
        <v>46009</v>
      </c>
      <c r="J903" s="52">
        <f>IFERROR(_xll.qlIndexFixing(Index1M,$H903,TRUE,_xll.ohTrigger(RecalcTrigger,Trigger1M)),NA())</f>
        <v>1.8838898915458042E-2</v>
      </c>
      <c r="K903" s="52">
        <f>IFERROR(_xll.qlIndexFixing(ONIndex1M,I903,TRUE,_xll.ohTrigger(RecalcTrigger,Trigger1M)),NA())</f>
        <v>1.8787138270841552E-2</v>
      </c>
      <c r="L903" s="52">
        <f>IFERROR(_xll.qlIndexFixing(Index3M,H903,TRUE,_xll.ohTrigger(RecalcTrigger,Trigger3M)),NA())</f>
        <v>1.9473008762507682E-2</v>
      </c>
      <c r="M903" s="52">
        <f>IFERROR(_xll.qlIndexFixing(ONIndex3M,I903,TRUE,_xll.ohTrigger(RecalcTrigger,Trigger3M)),NA())</f>
        <v>1.9324450377169455E-2</v>
      </c>
      <c r="N903" s="52">
        <f>IFERROR(_xll.qlIndexFixing(Index6M,$H903,TRUE,_xll.ohTrigger(RecalcTrigger,Trigger6M)),NA())</f>
        <v>2.1442309327043701E-2</v>
      </c>
      <c r="O903" s="52">
        <f>IFERROR(_xll.qlIndexFixing(ONIndex6M,I903,TRUE,_xll.ohTrigger(RecalcTrigger,Trigger6M)),NA())</f>
        <v>2.1083534199295428E-2</v>
      </c>
      <c r="P903" s="52">
        <f>IFERROR(_xll.qlIndexFixing(Index1Y,$H903,TRUE,_xll.ohTrigger(RecalcTrigger,Trigger1Y)),NA())</f>
        <v>2.338754163709102E-2</v>
      </c>
      <c r="Q903" s="52">
        <f>IFERROR(_xll.qlIndexFixing(ONIndex1Y,I903,TRUE,_xll.ohTrigger(RecalcTrigger,Trigger1Y)),NA())</f>
        <v>2.2911364750930474E-2</v>
      </c>
    </row>
    <row r="904" spans="2:17" x14ac:dyDescent="0.2">
      <c r="B904" s="46" t="s">
        <v>51</v>
      </c>
      <c r="D904" s="49">
        <f>_xll.qlCalendarAdvance(LocalCalendar,$D903,B904,"f",FALSE)</f>
        <v>46010</v>
      </c>
      <c r="E904" s="49">
        <f>_xll.qlInterestRateIndexValueDate(IndexON,D904)</f>
        <v>46010</v>
      </c>
      <c r="F904" s="52">
        <f>IFERROR(_xll.qlIndexFixing(IndexON,D904,TRUE,_xll.ohTrigger(RecalcTrigger,TriggerON)),NA())</f>
        <v>1.530847236449695E-2</v>
      </c>
      <c r="H904" s="49">
        <f>_xll.qlCalendarAdvance(IborCalendar,$H903,B904,"f",FALSE)</f>
        <v>46014</v>
      </c>
      <c r="I904" s="49">
        <f>_xll.qlInterestRateIndexValueDate(Index1M,$H904)</f>
        <v>46020</v>
      </c>
      <c r="J904" s="52">
        <f>IFERROR(_xll.qlIndexFixing(Index1M,$H904,TRUE,_xll.ohTrigger(RecalcTrigger,Trigger1M)),NA())</f>
        <v>1.8860205525207216E-2</v>
      </c>
      <c r="K904" s="52">
        <f>IFERROR(_xll.qlIndexFixing(ONIndex1M,I904,TRUE,_xll.ohTrigger(RecalcTrigger,Trigger1M)),NA())</f>
        <v>1.881204165219863E-2</v>
      </c>
      <c r="L904" s="52">
        <f>IFERROR(_xll.qlIndexFixing(Index3M,H904,TRUE,_xll.ohTrigger(RecalcTrigger,Trigger3M)),NA())</f>
        <v>1.9499249669390865E-2</v>
      </c>
      <c r="M904" s="52">
        <f>IFERROR(_xll.qlIndexFixing(ONIndex3M,I904,TRUE,_xll.ohTrigger(RecalcTrigger,Trigger3M)),NA())</f>
        <v>1.9350426054858261E-2</v>
      </c>
      <c r="N904" s="52">
        <f>IFERROR(_xll.qlIndexFixing(Index6M,$H904,TRUE,_xll.ohTrigger(RecalcTrigger,Trigger6M)),NA())</f>
        <v>2.1470739114051344E-2</v>
      </c>
      <c r="O904" s="52">
        <f>IFERROR(_xll.qlIndexFixing(ONIndex6M,I904,TRUE,_xll.ohTrigger(RecalcTrigger,Trigger6M)),NA())</f>
        <v>2.1115569871970052E-2</v>
      </c>
      <c r="P904" s="52">
        <f>IFERROR(_xll.qlIndexFixing(Index1Y,$H904,TRUE,_xll.ohTrigger(RecalcTrigger,Trigger1Y)),NA())</f>
        <v>2.3396516180858664E-2</v>
      </c>
      <c r="Q904" s="52">
        <f>IFERROR(_xll.qlIndexFixing(ONIndex1Y,I904,TRUE,_xll.ohTrigger(RecalcTrigger,Trigger1Y)),NA())</f>
        <v>2.2938508697780691E-2</v>
      </c>
    </row>
    <row r="905" spans="2:17" x14ac:dyDescent="0.2">
      <c r="B905" s="46" t="s">
        <v>51</v>
      </c>
      <c r="D905" s="49">
        <f>_xll.qlCalendarAdvance(LocalCalendar,$D904,B905,"f",FALSE)</f>
        <v>46017</v>
      </c>
      <c r="E905" s="49">
        <f>_xll.qlInterestRateIndexValueDate(IndexON,D905)</f>
        <v>46017</v>
      </c>
      <c r="F905" s="52">
        <f>IFERROR(_xll.qlIndexFixing(IndexON,D905,TRUE,_xll.ohTrigger(RecalcTrigger,TriggerON)),NA())</f>
        <v>1.5327190962901582E-2</v>
      </c>
      <c r="H905" s="49">
        <f>_xll.qlCalendarAdvance(IborCalendar,$H904,B905,"f",FALSE)</f>
        <v>46021</v>
      </c>
      <c r="I905" s="49">
        <f>_xll.qlInterestRateIndexValueDate(Index1M,$H905)</f>
        <v>46024</v>
      </c>
      <c r="J905" s="52">
        <f>IFERROR(_xll.qlIndexFixing(Index1M,$H905,TRUE,_xll.ohTrigger(RecalcTrigger,Trigger1M)),NA())</f>
        <v>1.8869045136959472E-2</v>
      </c>
      <c r="K905" s="52">
        <f>IFERROR(_xll.qlIndexFixing(ONIndex1M,I905,TRUE,_xll.ohTrigger(RecalcTrigger,Trigger1M)),NA())</f>
        <v>1.8824242505806055E-2</v>
      </c>
      <c r="L905" s="52">
        <f>IFERROR(_xll.qlIndexFixing(Index3M,H905,TRUE,_xll.ohTrigger(RecalcTrigger,Trigger3M)),NA())</f>
        <v>1.9506498940643269E-2</v>
      </c>
      <c r="M905" s="52">
        <f>IFERROR(_xll.qlIndexFixing(ONIndex3M,I905,TRUE,_xll.ohTrigger(RecalcTrigger,Trigger3M)),NA())</f>
        <v>1.936315360584473E-2</v>
      </c>
      <c r="N905" s="52">
        <f>IFERROR(_xll.qlIndexFixing(Index6M,$H905,TRUE,_xll.ohTrigger(RecalcTrigger,Trigger6M)),NA())</f>
        <v>2.1479105868700804E-2</v>
      </c>
      <c r="O905" s="52">
        <f>IFERROR(_xll.qlIndexFixing(ONIndex6M,I905,TRUE,_xll.ohTrigger(RecalcTrigger,Trigger6M)),NA())</f>
        <v>2.1131213388372316E-2</v>
      </c>
      <c r="P905" s="52">
        <f>IFERROR(_xll.qlIndexFixing(Index1Y,$H905,TRUE,_xll.ohTrigger(RecalcTrigger,Trigger1Y)),NA())</f>
        <v>2.3401738247358982E-2</v>
      </c>
      <c r="Q905" s="52">
        <f>IFERROR(_xll.qlIndexFixing(ONIndex1Y,I905,TRUE,_xll.ohTrigger(RecalcTrigger,Trigger1Y)),NA())</f>
        <v>2.295177669738635E-2</v>
      </c>
    </row>
    <row r="906" spans="2:17" x14ac:dyDescent="0.2">
      <c r="B906" s="46" t="s">
        <v>51</v>
      </c>
      <c r="D906" s="49">
        <f>_xll.qlCalendarAdvance(LocalCalendar,$D905,B906,"f",FALSE)</f>
        <v>46024</v>
      </c>
      <c r="E906" s="49">
        <f>_xll.qlInterestRateIndexValueDate(IndexON,D906)</f>
        <v>46024</v>
      </c>
      <c r="F906" s="52">
        <f>IFERROR(_xll.qlIndexFixing(IndexON,D906,TRUE,_xll.ohTrigger(RecalcTrigger,TriggerON)),NA())</f>
        <v>1.5345778419382228E-2</v>
      </c>
      <c r="H906" s="49">
        <f>_xll.qlCalendarAdvance(IborCalendar,$H905,B906,"f",FALSE)</f>
        <v>46028</v>
      </c>
      <c r="I906" s="49">
        <f>_xll.qlInterestRateIndexValueDate(Index1M,$H906)</f>
        <v>46030</v>
      </c>
      <c r="J906" s="52">
        <f>IFERROR(_xll.qlIndexFixing(Index1M,$H906,TRUE,_xll.ohTrigger(RecalcTrigger,Trigger1M)),NA())</f>
        <v>1.8883810429971837E-2</v>
      </c>
      <c r="K906" s="52">
        <f>IFERROR(_xll.qlIndexFixing(ONIndex1M,I906,TRUE,_xll.ohTrigger(RecalcTrigger,Trigger1M)),NA())</f>
        <v>1.8834412712802617E-2</v>
      </c>
      <c r="L906" s="52">
        <f>IFERROR(_xll.qlIndexFixing(Index3M,H906,TRUE,_xll.ohTrigger(RecalcTrigger,Trigger3M)),NA())</f>
        <v>1.9519705241646257E-2</v>
      </c>
      <c r="M906" s="52">
        <f>IFERROR(_xll.qlIndexFixing(ONIndex3M,I906,TRUE,_xll.ohTrigger(RecalcTrigger,Trigger3M)),NA())</f>
        <v>1.9373725414499887E-2</v>
      </c>
      <c r="N906" s="52">
        <f>IFERROR(_xll.qlIndexFixing(Index6M,$H906,TRUE,_xll.ohTrigger(RecalcTrigger,Trigger6M)),NA())</f>
        <v>2.1494326562738104E-2</v>
      </c>
      <c r="O906" s="52">
        <f>IFERROR(_xll.qlIndexFixing(ONIndex6M,I906,TRUE,_xll.ohTrigger(RecalcTrigger,Trigger6M)),NA())</f>
        <v>2.1144280879141775E-2</v>
      </c>
      <c r="P906" s="52">
        <f>IFERROR(_xll.qlIndexFixing(Index1Y,$H906,TRUE,_xll.ohTrigger(RecalcTrigger,Trigger1Y)),NA())</f>
        <v>2.3404311339664891E-2</v>
      </c>
      <c r="Q906" s="52">
        <f>IFERROR(_xll.qlIndexFixing(ONIndex1Y,I906,TRUE,_xll.ohTrigger(RecalcTrigger,Trigger1Y)),NA())</f>
        <v>2.2961796691873815E-2</v>
      </c>
    </row>
    <row r="907" spans="2:17" x14ac:dyDescent="0.2">
      <c r="B907" s="46" t="s">
        <v>51</v>
      </c>
      <c r="D907" s="49">
        <f>_xll.qlCalendarAdvance(LocalCalendar,$D906,B907,"f",FALSE)</f>
        <v>46031</v>
      </c>
      <c r="E907" s="49">
        <f>_xll.qlInterestRateIndexValueDate(IndexON,D907)</f>
        <v>46031</v>
      </c>
      <c r="F907" s="52">
        <f>IFERROR(_xll.qlIndexFixing(IndexON,D907,TRUE,_xll.ohTrigger(RecalcTrigger,TriggerON)),NA())</f>
        <v>1.5364234733912241E-2</v>
      </c>
      <c r="H907" s="49">
        <f>_xll.qlCalendarAdvance(IborCalendar,$H906,B907,"f",FALSE)</f>
        <v>46035</v>
      </c>
      <c r="I907" s="49">
        <f>_xll.qlInterestRateIndexValueDate(Index1M,$H907)</f>
        <v>46037</v>
      </c>
      <c r="J907" s="52">
        <f>IFERROR(_xll.qlIndexFixing(Index1M,$H907,TRUE,_xll.ohTrigger(RecalcTrigger,Trigger1M)),NA())</f>
        <v>1.8900639326009383E-2</v>
      </c>
      <c r="K907" s="52">
        <f>IFERROR(_xll.qlIndexFixing(ONIndex1M,I907,TRUE,_xll.ohTrigger(RecalcTrigger,Trigger1M)),NA())</f>
        <v>1.8849920374917062E-2</v>
      </c>
      <c r="L907" s="52">
        <f>IFERROR(_xll.qlIndexFixing(Index3M,H907,TRUE,_xll.ohTrigger(RecalcTrigger,Trigger3M)),NA())</f>
        <v>1.9534975534416077E-2</v>
      </c>
      <c r="M907" s="52">
        <f>IFERROR(_xll.qlIndexFixing(ONIndex3M,I907,TRUE,_xll.ohTrigger(RecalcTrigger,Trigger3M)),NA())</f>
        <v>1.9389856527025628E-2</v>
      </c>
      <c r="N907" s="52">
        <f>IFERROR(_xll.qlIndexFixing(Index6M,$H907,TRUE,_xll.ohTrigger(RecalcTrigger,Trigger6M)),NA())</f>
        <v>2.151190358473953E-2</v>
      </c>
      <c r="O907" s="52">
        <f>IFERROR(_xll.qlIndexFixing(ONIndex6M,I907,TRUE,_xll.ohTrigger(RecalcTrigger,Trigger6M)),NA())</f>
        <v>2.1164144929626261E-2</v>
      </c>
      <c r="P907" s="52">
        <f>IFERROR(_xll.qlIndexFixing(Index1Y,$H907,TRUE,_xll.ohTrigger(RecalcTrigger,Trigger1Y)),NA())</f>
        <v>2.3409596985581677E-2</v>
      </c>
      <c r="Q907" s="52">
        <f>IFERROR(_xll.qlIndexFixing(ONIndex1Y,I907,TRUE,_xll.ohTrigger(RecalcTrigger,Trigger1Y)),NA())</f>
        <v>2.2977311572214276E-2</v>
      </c>
    </row>
    <row r="908" spans="2:17" x14ac:dyDescent="0.2">
      <c r="B908" s="46" t="s">
        <v>51</v>
      </c>
      <c r="D908" s="49">
        <f>_xll.qlCalendarAdvance(LocalCalendar,$D907,B908,"f",FALSE)</f>
        <v>46038</v>
      </c>
      <c r="E908" s="49">
        <f>_xll.qlInterestRateIndexValueDate(IndexON,D908)</f>
        <v>46038</v>
      </c>
      <c r="F908" s="52">
        <f>IFERROR(_xll.qlIndexFixing(IndexON,D908,TRUE,_xll.ohTrigger(RecalcTrigger,TriggerON)),NA())</f>
        <v>1.5384191738121444E-2</v>
      </c>
      <c r="H908" s="49">
        <f>_xll.qlCalendarAdvance(IborCalendar,$H907,B908,"f",FALSE)</f>
        <v>46042</v>
      </c>
      <c r="I908" s="49">
        <f>_xll.qlInterestRateIndexValueDate(Index1M,$H908)</f>
        <v>46044</v>
      </c>
      <c r="J908" s="52">
        <f>IFERROR(_xll.qlIndexFixing(Index1M,$H908,TRUE,_xll.ohTrigger(RecalcTrigger,Trigger1M)),NA())</f>
        <v>1.8914195232533348E-2</v>
      </c>
      <c r="K908" s="52">
        <f>IFERROR(_xll.qlIndexFixing(ONIndex1M,I908,TRUE,_xll.ohTrigger(RecalcTrigger,Trigger1M)),NA())</f>
        <v>1.8865302794415229E-2</v>
      </c>
      <c r="L908" s="52">
        <f>IFERROR(_xll.qlIndexFixing(Index3M,H908,TRUE,_xll.ohTrigger(RecalcTrigger,Trigger3M)),NA())</f>
        <v>1.9550098224231149E-2</v>
      </c>
      <c r="M908" s="52">
        <f>IFERROR(_xll.qlIndexFixing(ONIndex3M,I908,TRUE,_xll.ohTrigger(RecalcTrigger,Trigger3M)),NA())</f>
        <v>1.9405840689579179E-2</v>
      </c>
      <c r="N908" s="52">
        <f>IFERROR(_xll.qlIndexFixing(Index6M,$H908,TRUE,_xll.ohTrigger(RecalcTrigger,Trigger6M)),NA())</f>
        <v>2.1529286266403984E-2</v>
      </c>
      <c r="O908" s="52">
        <f>IFERROR(_xll.qlIndexFixing(ONIndex6M,I908,TRUE,_xll.ohTrigger(RecalcTrigger,Trigger6M)),NA())</f>
        <v>2.1183816558512092E-2</v>
      </c>
      <c r="P908" s="52">
        <f>IFERROR(_xll.qlIndexFixing(Index1Y,$H908,TRUE,_xll.ohTrigger(RecalcTrigger,Trigger1Y)),NA())</f>
        <v>2.3414766562925848E-2</v>
      </c>
      <c r="Q908" s="52">
        <f>IFERROR(_xll.qlIndexFixing(ONIndex1Y,I908,TRUE,_xll.ohTrigger(RecalcTrigger,Trigger1Y)),NA())</f>
        <v>2.299217856912783E-2</v>
      </c>
    </row>
    <row r="909" spans="2:17" x14ac:dyDescent="0.2">
      <c r="B909" s="46" t="s">
        <v>51</v>
      </c>
      <c r="D909" s="49">
        <f>_xll.qlCalendarAdvance(LocalCalendar,$D908,B909,"f",FALSE)</f>
        <v>46045</v>
      </c>
      <c r="E909" s="49">
        <f>_xll.qlInterestRateIndexValueDate(IndexON,D909)</f>
        <v>46045</v>
      </c>
      <c r="F909" s="52">
        <f>IFERROR(_xll.qlIndexFixing(IndexON,D909,TRUE,_xll.ohTrigger(RecalcTrigger,TriggerON)),NA())</f>
        <v>1.5400753936907208E-2</v>
      </c>
      <c r="H909" s="49">
        <f>_xll.qlCalendarAdvance(IborCalendar,$H908,B909,"f",FALSE)</f>
        <v>46049</v>
      </c>
      <c r="I909" s="49">
        <f>_xll.qlInterestRateIndexValueDate(Index1M,$H909)</f>
        <v>46051</v>
      </c>
      <c r="J909" s="52">
        <f>IFERROR(_xll.qlIndexFixing(Index1M,$H909,TRUE,_xll.ohTrigger(RecalcTrigger,Trigger1M)),NA())</f>
        <v>1.8924522814208027E-2</v>
      </c>
      <c r="K909" s="52">
        <f>IFERROR(_xll.qlIndexFixing(ONIndex1M,I909,TRUE,_xll.ohTrigger(RecalcTrigger,Trigger1M)),NA())</f>
        <v>1.8880559971217181E-2</v>
      </c>
      <c r="L909" s="52">
        <f>IFERROR(_xll.qlIndexFixing(Index3M,H909,TRUE,_xll.ohTrigger(RecalcTrigger,Trigger3M)),NA())</f>
        <v>1.9565073309423475E-2</v>
      </c>
      <c r="M909" s="52">
        <f>IFERROR(_xll.qlIndexFixing(ONIndex3M,I909,TRUE,_xll.ohTrigger(RecalcTrigger,Trigger3M)),NA())</f>
        <v>1.9421677902160539E-2</v>
      </c>
      <c r="N909" s="52">
        <f>IFERROR(_xll.qlIndexFixing(Index6M,$H909,TRUE,_xll.ohTrigger(RecalcTrigger,Trigger6M)),NA())</f>
        <v>2.1546475197851685E-2</v>
      </c>
      <c r="O909" s="52">
        <f>IFERROR(_xll.qlIndexFixing(ONIndex6M,I909,TRUE,_xll.ohTrigger(RecalcTrigger,Trigger6M)),NA())</f>
        <v>2.120329576595914E-2</v>
      </c>
      <c r="P909" s="52">
        <f>IFERROR(_xll.qlIndexFixing(Index1Y,$H909,TRUE,_xll.ohTrigger(RecalcTrigger,Trigger1Y)),NA())</f>
        <v>2.3419841707785834E-2</v>
      </c>
      <c r="Q909" s="52">
        <f>IFERROR(_xll.qlIndexFixing(ONIndex1Y,I909,TRUE,_xll.ohTrigger(RecalcTrigger,Trigger1Y)),NA())</f>
        <v>2.3006397682454605E-2</v>
      </c>
    </row>
    <row r="910" spans="2:17" x14ac:dyDescent="0.2">
      <c r="B910" s="46" t="s">
        <v>51</v>
      </c>
      <c r="D910" s="49">
        <f>_xll.qlCalendarAdvance(LocalCalendar,$D909,B910,"f",FALSE)</f>
        <v>46052</v>
      </c>
      <c r="E910" s="49">
        <f>_xll.qlInterestRateIndexValueDate(IndexON,D910)</f>
        <v>46052</v>
      </c>
      <c r="F910" s="52">
        <f>IFERROR(_xll.qlIndexFixing(IndexON,D910,TRUE,_xll.ohTrigger(RecalcTrigger,TriggerON)),NA())</f>
        <v>1.5418816825238935E-2</v>
      </c>
      <c r="H910" s="49">
        <f>_xll.qlCalendarAdvance(IborCalendar,$H909,B910,"f",FALSE)</f>
        <v>46056</v>
      </c>
      <c r="I910" s="49">
        <f>_xll.qlInterestRateIndexValueDate(Index1M,$H910)</f>
        <v>46058</v>
      </c>
      <c r="J910" s="52">
        <f>IFERROR(_xll.qlIndexFixing(Index1M,$H910,TRUE,_xll.ohTrigger(RecalcTrigger,Trigger1M)),NA())</f>
        <v>1.893787400805369E-2</v>
      </c>
      <c r="K910" s="52">
        <f>IFERROR(_xll.qlIndexFixing(ONIndex1M,I910,TRUE,_xll.ohTrigger(RecalcTrigger,Trigger1M)),NA())</f>
        <v>1.8895691905402856E-2</v>
      </c>
      <c r="L910" s="52">
        <f>IFERROR(_xll.qlIndexFixing(Index3M,H910,TRUE,_xll.ohTrigger(RecalcTrigger,Trigger3M)),NA())</f>
        <v>1.9578337524055689E-2</v>
      </c>
      <c r="M910" s="52">
        <f>IFERROR(_xll.qlIndexFixing(ONIndex3M,I910,TRUE,_xll.ohTrigger(RecalcTrigger,Trigger3M)),NA())</f>
        <v>1.9437368164689772E-2</v>
      </c>
      <c r="N910" s="52">
        <f>IFERROR(_xll.qlIndexFixing(Index6M,$H910,TRUE,_xll.ohTrigger(RecalcTrigger,Trigger6M)),NA())</f>
        <v>2.1563473349953916E-2</v>
      </c>
      <c r="O910" s="52">
        <f>IFERROR(_xll.qlIndexFixing(ONIndex6M,I910,TRUE,_xll.ohTrigger(RecalcTrigger,Trigger6M)),NA())</f>
        <v>2.1222582551807534E-2</v>
      </c>
      <c r="P910" s="52">
        <f>IFERROR(_xll.qlIndexFixing(Index1Y,$H910,TRUE,_xll.ohTrigger(RecalcTrigger,Trigger1Y)),NA())</f>
        <v>2.3424844056715875E-2</v>
      </c>
      <c r="Q910" s="52">
        <f>IFERROR(_xll.qlIndexFixing(ONIndex1Y,I910,TRUE,_xll.ohTrigger(RecalcTrigger,Trigger1Y)),NA())</f>
        <v>2.3019968912194599E-2</v>
      </c>
    </row>
    <row r="911" spans="2:17" x14ac:dyDescent="0.2">
      <c r="B911" s="46" t="s">
        <v>51</v>
      </c>
      <c r="D911" s="49">
        <f>_xll.qlCalendarAdvance(LocalCalendar,$D910,B911,"f",FALSE)</f>
        <v>46059</v>
      </c>
      <c r="E911" s="49">
        <f>_xll.qlInterestRateIndexValueDate(IndexON,D911)</f>
        <v>46059</v>
      </c>
      <c r="F911" s="52">
        <f>IFERROR(_xll.qlIndexFixing(IndexON,D911,TRUE,_xll.ohTrigger(RecalcTrigger,TriggerON)),NA())</f>
        <v>1.5436748571380221E-2</v>
      </c>
      <c r="H911" s="49">
        <f>_xll.qlCalendarAdvance(IborCalendar,$H910,B911,"f",FALSE)</f>
        <v>46063</v>
      </c>
      <c r="I911" s="49">
        <f>_xll.qlInterestRateIndexValueDate(Index1M,$H911)</f>
        <v>46065</v>
      </c>
      <c r="J911" s="52">
        <f>IFERROR(_xll.qlIndexFixing(Index1M,$H911,TRUE,_xll.ohTrigger(RecalcTrigger,Trigger1M)),NA())</f>
        <v>1.8952660139196022E-2</v>
      </c>
      <c r="K911" s="52">
        <f>IFERROR(_xll.qlIndexFixing(ONIndex1M,I911,TRUE,_xll.ohTrigger(RecalcTrigger,Trigger1M)),NA())</f>
        <v>1.8910698596892317E-2</v>
      </c>
      <c r="L911" s="52">
        <f>IFERROR(_xll.qlIndexFixing(Index3M,H911,TRUE,_xll.ohTrigger(RecalcTrigger,Trigger3M)),NA())</f>
        <v>1.9593027141349938E-2</v>
      </c>
      <c r="M911" s="52">
        <f>IFERROR(_xll.qlIndexFixing(ONIndex3M,I911,TRUE,_xll.ohTrigger(RecalcTrigger,Trigger3M)),NA())</f>
        <v>1.9452911477246815E-2</v>
      </c>
      <c r="N911" s="52">
        <f>IFERROR(_xll.qlIndexFixing(Index6M,$H911,TRUE,_xll.ohTrigger(RecalcTrigger,Trigger6M)),NA())</f>
        <v>2.1580284288910827E-2</v>
      </c>
      <c r="O911" s="52">
        <f>IFERROR(_xll.qlIndexFixing(ONIndex6M,I911,TRUE,_xll.ohTrigger(RecalcTrigger,Trigger6M)),NA())</f>
        <v>2.1241676916137209E-2</v>
      </c>
      <c r="P911" s="52">
        <f>IFERROR(_xll.qlIndexFixing(Index1Y,$H911,TRUE,_xll.ohTrigger(RecalcTrigger,Trigger1Y)),NA())</f>
        <v>2.342979524671852E-2</v>
      </c>
      <c r="Q911" s="52">
        <f>IFERROR(_xll.qlIndexFixing(ONIndex1Y,I911,TRUE,_xll.ohTrigger(RecalcTrigger,Trigger1Y)),NA())</f>
        <v>2.3032892258187943E-2</v>
      </c>
    </row>
    <row r="912" spans="2:17" x14ac:dyDescent="0.2">
      <c r="B912" s="46" t="s">
        <v>51</v>
      </c>
      <c r="D912" s="49">
        <f>_xll.qlCalendarAdvance(LocalCalendar,$D911,B912,"f",FALSE)</f>
        <v>46066</v>
      </c>
      <c r="E912" s="49">
        <f>_xll.qlInterestRateIndexValueDate(IndexON,D912)</f>
        <v>46066</v>
      </c>
      <c r="F912" s="52">
        <f>IFERROR(_xll.qlIndexFixing(IndexON,D912,TRUE,_xll.ohTrigger(RecalcTrigger,TriggerON)),NA())</f>
        <v>1.5456146619514666E-2</v>
      </c>
      <c r="H912" s="49">
        <f>_xll.qlCalendarAdvance(IborCalendar,$H911,B912,"f",FALSE)</f>
        <v>46070</v>
      </c>
      <c r="I912" s="49">
        <f>_xll.qlInterestRateIndexValueDate(Index1M,$H912)</f>
        <v>46072</v>
      </c>
      <c r="J912" s="52">
        <f>IFERROR(_xll.qlIndexFixing(Index1M,$H912,TRUE,_xll.ohTrigger(RecalcTrigger,Trigger1M)),NA())</f>
        <v>1.8967320865820154E-2</v>
      </c>
      <c r="K912" s="52">
        <f>IFERROR(_xll.qlIndexFixing(ONIndex1M,I912,TRUE,_xll.ohTrigger(RecalcTrigger,Trigger1M)),NA())</f>
        <v>1.8925580045685564E-2</v>
      </c>
      <c r="L912" s="52">
        <f>IFERROR(_xll.qlIndexFixing(Index3M,H912,TRUE,_xll.ohTrigger(RecalcTrigger,Trigger3M)),NA())</f>
        <v>1.960756915665782E-2</v>
      </c>
      <c r="M912" s="52">
        <f>IFERROR(_xll.qlIndexFixing(ONIndex3M,I912,TRUE,_xll.ohTrigger(RecalcTrigger,Trigger3M)),NA())</f>
        <v>1.9468307839671795E-2</v>
      </c>
      <c r="N912" s="52">
        <f>IFERROR(_xll.qlIndexFixing(Index6M,$H912,TRUE,_xll.ohTrigger(RecalcTrigger,Trigger6M)),NA())</f>
        <v>2.1596911581094374E-2</v>
      </c>
      <c r="O912" s="52">
        <f>IFERROR(_xll.qlIndexFixing(ONIndex6M,I912,TRUE,_xll.ohTrigger(RecalcTrigger,Trigger6M)),NA())</f>
        <v>2.1260578858868229E-2</v>
      </c>
      <c r="P912" s="52">
        <f>IFERROR(_xll.qlIndexFixing(Index1Y,$H912,TRUE,_xll.ohTrigger(RecalcTrigger,Trigger1Y)),NA())</f>
        <v>2.3434716915231479E-2</v>
      </c>
      <c r="Q912" s="52">
        <f>IFERROR(_xll.qlIndexFixing(ONIndex1Y,I912,TRUE,_xll.ohTrigger(RecalcTrigger,Trigger1Y)),NA())</f>
        <v>2.3045167720354698E-2</v>
      </c>
    </row>
    <row r="913" spans="2:17" x14ac:dyDescent="0.2">
      <c r="B913" s="46" t="s">
        <v>51</v>
      </c>
      <c r="D913" s="49">
        <f>_xll.qlCalendarAdvance(LocalCalendar,$D912,B913,"f",FALSE)</f>
        <v>46073</v>
      </c>
      <c r="E913" s="49">
        <f>_xll.qlInterestRateIndexValueDate(IndexON,D913)</f>
        <v>46073</v>
      </c>
      <c r="F913" s="52">
        <f>IFERROR(_xll.qlIndexFixing(IndexON,D913,TRUE,_xll.ohTrigger(RecalcTrigger,TriggerON)),NA())</f>
        <v>1.547221863687831E-2</v>
      </c>
      <c r="H913" s="49">
        <f>_xll.qlCalendarAdvance(IborCalendar,$H912,B913,"f",FALSE)</f>
        <v>46077</v>
      </c>
      <c r="I913" s="49">
        <f>_xll.qlInterestRateIndexValueDate(Index1M,$H913)</f>
        <v>46079</v>
      </c>
      <c r="J913" s="52">
        <f>IFERROR(_xll.qlIndexFixing(Index1M,$H913,TRUE,_xll.ohTrigger(RecalcTrigger,Trigger1M)),NA())</f>
        <v>1.8981856187500715E-2</v>
      </c>
      <c r="K913" s="52">
        <f>IFERROR(_xll.qlIndexFixing(ONIndex1M,I913,TRUE,_xll.ohTrigger(RecalcTrigger,Trigger1M)),NA())</f>
        <v>1.8940336251702661E-2</v>
      </c>
      <c r="L913" s="52">
        <f>IFERROR(_xll.qlIndexFixing(Index3M,H913,TRUE,_xll.ohTrigger(RecalcTrigger,Trigger3M)),NA())</f>
        <v>1.962196356839499E-2</v>
      </c>
      <c r="M913" s="52">
        <f>IFERROR(_xll.qlIndexFixing(ONIndex3M,I913,TRUE,_xll.ohTrigger(RecalcTrigger,Trigger3M)),NA())</f>
        <v>1.9483557252044648E-2</v>
      </c>
      <c r="N913" s="52">
        <f>IFERROR(_xll.qlIndexFixing(Index6M,$H913,TRUE,_xll.ohTrigger(RecalcTrigger,Trigger6M)),NA())</f>
        <v>2.1613358793046968E-2</v>
      </c>
      <c r="O913" s="52">
        <f>IFERROR(_xll.qlIndexFixing(ONIndex6M,I913,TRUE,_xll.ohTrigger(RecalcTrigger,Trigger6M)),NA())</f>
        <v>2.1279288379920658E-2</v>
      </c>
      <c r="P913" s="52">
        <f>IFERROR(_xll.qlIndexFixing(Index1Y,$H913,TRUE,_xll.ohTrigger(RecalcTrigger,Trigger1Y)),NA())</f>
        <v>2.3439630700118407E-2</v>
      </c>
      <c r="Q913" s="52">
        <f>IFERROR(_xll.qlIndexFixing(ONIndex1Y,I913,TRUE,_xll.ohTrigger(RecalcTrigger,Trigger1Y)),NA())</f>
        <v>2.3056795298854738E-2</v>
      </c>
    </row>
    <row r="914" spans="2:17" x14ac:dyDescent="0.2">
      <c r="B914" s="46" t="s">
        <v>51</v>
      </c>
      <c r="D914" s="49">
        <f>_xll.qlCalendarAdvance(LocalCalendar,$D913,B914,"f",FALSE)</f>
        <v>46080</v>
      </c>
      <c r="E914" s="49">
        <f>_xll.qlInterestRateIndexValueDate(IndexON,D914)</f>
        <v>46080</v>
      </c>
      <c r="F914" s="52">
        <f>IFERROR(_xll.qlIndexFixing(IndexON,D914,TRUE,_xll.ohTrigger(RecalcTrigger,TriggerON)),NA())</f>
        <v>1.5489756956101886E-2</v>
      </c>
      <c r="H914" s="49">
        <f>_xll.qlCalendarAdvance(IborCalendar,$H913,B914,"f",FALSE)</f>
        <v>46084</v>
      </c>
      <c r="I914" s="49">
        <f>_xll.qlInterestRateIndexValueDate(Index1M,$H914)</f>
        <v>46086</v>
      </c>
      <c r="J914" s="52">
        <f>IFERROR(_xll.qlIndexFixing(Index1M,$H914,TRUE,_xll.ohTrigger(RecalcTrigger,Trigger1M)),NA())</f>
        <v>1.9003855868868769E-2</v>
      </c>
      <c r="K914" s="52">
        <f>IFERROR(_xll.qlIndexFixing(ONIndex1M,I914,TRUE,_xll.ohTrigger(RecalcTrigger,Trigger1M)),NA())</f>
        <v>1.8954967215023544E-2</v>
      </c>
      <c r="L914" s="52">
        <f>IFERROR(_xll.qlIndexFixing(Index3M,H914,TRUE,_xll.ohTrigger(RecalcTrigger,Trigger3M)),NA())</f>
        <v>1.9640780444773055E-2</v>
      </c>
      <c r="M914" s="52">
        <f>IFERROR(_xll.qlIndexFixing(ONIndex3M,I914,TRUE,_xll.ohTrigger(RecalcTrigger,Trigger3M)),NA())</f>
        <v>1.9498659714365374E-2</v>
      </c>
      <c r="N914" s="52">
        <f>IFERROR(_xll.qlIndexFixing(Index6M,$H914,TRUE,_xll.ohTrigger(RecalcTrigger,Trigger6M)),NA())</f>
        <v>2.1640099371310943E-2</v>
      </c>
      <c r="O914" s="52">
        <f>IFERROR(_xll.qlIndexFixing(ONIndex6M,I914,TRUE,_xll.ohTrigger(RecalcTrigger,Trigger6M)),NA())</f>
        <v>2.1297805479294496E-2</v>
      </c>
      <c r="P914" s="52">
        <f>IFERROR(_xll.qlIndexFixing(Index1Y,$H914,TRUE,_xll.ohTrigger(RecalcTrigger,Trigger1Y)),NA())</f>
        <v>2.3444558239664556E-2</v>
      </c>
      <c r="Q914" s="52">
        <f>IFERROR(_xll.qlIndexFixing(ONIndex1Y,I914,TRUE,_xll.ohTrigger(RecalcTrigger,Trigger1Y)),NA())</f>
        <v>2.3067774993368317E-2</v>
      </c>
    </row>
    <row r="915" spans="2:17" x14ac:dyDescent="0.2">
      <c r="B915" s="46" t="s">
        <v>51</v>
      </c>
      <c r="D915" s="49">
        <f>_xll.qlCalendarAdvance(LocalCalendar,$D914,B915,"f",FALSE)</f>
        <v>46087</v>
      </c>
      <c r="E915" s="49">
        <f>_xll.qlInterestRateIndexValueDate(IndexON,D915)</f>
        <v>46087</v>
      </c>
      <c r="F915" s="52">
        <f>IFERROR(_xll.qlIndexFixing(IndexON,D915,TRUE,_xll.ohTrigger(RecalcTrigger,TriggerON)),NA())</f>
        <v>1.5507164132895213E-2</v>
      </c>
      <c r="H915" s="49">
        <f>_xll.qlCalendarAdvance(IborCalendar,$H914,B915,"f",FALSE)</f>
        <v>46091</v>
      </c>
      <c r="I915" s="49">
        <f>_xll.qlInterestRateIndexValueDate(Index1M,$H915)</f>
        <v>46093</v>
      </c>
      <c r="J915" s="52">
        <f>IFERROR(_xll.qlIndexFixing(Index1M,$H915,TRUE,_xll.ohTrigger(RecalcTrigger,Trigger1M)),NA())</f>
        <v>1.9016591060235233E-2</v>
      </c>
      <c r="K915" s="52">
        <f>IFERROR(_xll.qlIndexFixing(ONIndex1M,I915,TRUE,_xll.ohTrigger(RecalcTrigger,Trigger1M)),NA())</f>
        <v>1.8969472935648213E-2</v>
      </c>
      <c r="L915" s="52">
        <f>IFERROR(_xll.qlIndexFixing(Index3M,H915,TRUE,_xll.ohTrigger(RecalcTrigger,Trigger3M)),NA())</f>
        <v>1.9654850311969594E-2</v>
      </c>
      <c r="M915" s="52">
        <f>IFERROR(_xll.qlIndexFixing(ONIndex3M,I915,TRUE,_xll.ohTrigger(RecalcTrigger,Trigger3M)),NA())</f>
        <v>1.9513615226554037E-2</v>
      </c>
      <c r="N915" s="52">
        <f>IFERROR(_xll.qlIndexFixing(Index6M,$H915,TRUE,_xll.ohTrigger(RecalcTrigger,Trigger6M)),NA())</f>
        <v>2.1654404521314778E-2</v>
      </c>
      <c r="O915" s="52">
        <f>IFERROR(_xll.qlIndexFixing(ONIndex6M,I915,TRUE,_xll.ohTrigger(RecalcTrigger,Trigger6M)),NA())</f>
        <v>2.1316130156989743E-2</v>
      </c>
      <c r="P915" s="52">
        <f>IFERROR(_xll.qlIndexFixing(Index1Y,$H915,TRUE,_xll.ohTrigger(RecalcTrigger,Trigger1Y)),NA())</f>
        <v>2.3449521172578942E-2</v>
      </c>
      <c r="Q915" s="52">
        <f>IFERROR(_xll.qlIndexFixing(ONIndex1Y,I915,TRUE,_xll.ohTrigger(RecalcTrigger,Trigger1Y)),NA())</f>
        <v>2.3078106803975373E-2</v>
      </c>
    </row>
    <row r="916" spans="2:17" x14ac:dyDescent="0.2">
      <c r="B916" s="46" t="s">
        <v>51</v>
      </c>
      <c r="D916" s="49">
        <f>_xll.qlCalendarAdvance(LocalCalendar,$D915,B916,"f",FALSE)</f>
        <v>46094</v>
      </c>
      <c r="E916" s="49">
        <f>_xll.qlInterestRateIndexValueDate(IndexON,D916)</f>
        <v>46094</v>
      </c>
      <c r="F916" s="52">
        <f>IFERROR(_xll.qlIndexFixing(IndexON,D916,TRUE,_xll.ohTrigger(RecalcTrigger,TriggerON)),NA())</f>
        <v>1.5524440167231646E-2</v>
      </c>
      <c r="H916" s="49">
        <f>_xll.qlCalendarAdvance(IborCalendar,$H915,B916,"f",FALSE)</f>
        <v>46098</v>
      </c>
      <c r="I916" s="49">
        <f>_xll.qlInterestRateIndexValueDate(Index1M,$H916)</f>
        <v>46100</v>
      </c>
      <c r="J916" s="52">
        <f>IFERROR(_xll.qlIndexFixing(Index1M,$H916,TRUE,_xll.ohTrigger(RecalcTrigger,Trigger1M)),NA())</f>
        <v>1.903071731718442E-2</v>
      </c>
      <c r="K916" s="52">
        <f>IFERROR(_xll.qlIndexFixing(ONIndex1M,I916,TRUE,_xll.ohTrigger(RecalcTrigger,Trigger1M)),NA())</f>
        <v>1.8983853413496732E-2</v>
      </c>
      <c r="L916" s="52">
        <f>IFERROR(_xll.qlIndexFixing(Index3M,H916,TRUE,_xll.ohTrigger(RecalcTrigger,Trigger3M)),NA())</f>
        <v>1.9668772548119613E-2</v>
      </c>
      <c r="M916" s="52">
        <f>IFERROR(_xll.qlIndexFixing(ONIndex3M,I916,TRUE,_xll.ohTrigger(RecalcTrigger,Trigger3M)),NA())</f>
        <v>1.9528423788610638E-2</v>
      </c>
      <c r="N916" s="52">
        <f>IFERROR(_xll.qlIndexFixing(Index6M,$H916,TRUE,_xll.ohTrigger(RecalcTrigger,Trigger6M)),NA())</f>
        <v>2.167028501991048E-2</v>
      </c>
      <c r="O916" s="52">
        <f>IFERROR(_xll.qlIndexFixing(ONIndex6M,I916,TRUE,_xll.ohTrigger(RecalcTrigger,Trigger6M)),NA())</f>
        <v>2.1334262412926464E-2</v>
      </c>
      <c r="P916" s="52">
        <f>IFERROR(_xll.qlIndexFixing(Index1Y,$H916,TRUE,_xll.ohTrigger(RecalcTrigger,Trigger1Y)),NA())</f>
        <v>2.3454541137998074E-2</v>
      </c>
      <c r="Q916" s="52">
        <f>IFERROR(_xll.qlIndexFixing(ONIndex1Y,I916,TRUE,_xll.ohTrigger(RecalcTrigger,Trigger1Y)),NA())</f>
        <v>2.3087790730516033E-2</v>
      </c>
    </row>
    <row r="917" spans="2:17" x14ac:dyDescent="0.2">
      <c r="B917" s="46" t="s">
        <v>51</v>
      </c>
      <c r="D917" s="49">
        <f>_xll.qlCalendarAdvance(LocalCalendar,$D916,B917,"f",FALSE)</f>
        <v>46101</v>
      </c>
      <c r="E917" s="49">
        <f>_xll.qlInterestRateIndexValueDate(IndexON,D917)</f>
        <v>46101</v>
      </c>
      <c r="F917" s="52">
        <f>IFERROR(_xll.qlIndexFixing(IndexON,D917,TRUE,_xll.ohTrigger(RecalcTrigger,TriggerON)),NA())</f>
        <v>1.5541585059031249E-2</v>
      </c>
      <c r="H917" s="49">
        <f>_xll.qlCalendarAdvance(IborCalendar,$H916,B917,"f",FALSE)</f>
        <v>46105</v>
      </c>
      <c r="I917" s="49">
        <f>_xll.qlInterestRateIndexValueDate(Index1M,$H917)</f>
        <v>46107</v>
      </c>
      <c r="J917" s="52">
        <f>IFERROR(_xll.qlIndexFixing(Index1M,$H917,TRUE,_xll.ohTrigger(RecalcTrigger,Trigger1M)),NA())</f>
        <v>1.9044718143093053E-2</v>
      </c>
      <c r="K917" s="52">
        <f>IFERROR(_xll.qlIndexFixing(ONIndex1M,I917,TRUE,_xll.ohTrigger(RecalcTrigger,Trigger1M)),NA())</f>
        <v>1.8998108648489165E-2</v>
      </c>
      <c r="L917" s="52">
        <f>IFERROR(_xll.qlIndexFixing(Index3M,H917,TRUE,_xll.ohTrigger(RecalcTrigger,Trigger3M)),NA())</f>
        <v>1.9682547151653067E-2</v>
      </c>
      <c r="M917" s="52">
        <f>IFERROR(_xll.qlIndexFixing(ONIndex3M,I917,TRUE,_xll.ohTrigger(RecalcTrigger,Trigger3M)),NA())</f>
        <v>1.9543085400535176E-2</v>
      </c>
      <c r="N917" s="52">
        <f>IFERROR(_xll.qlIndexFixing(Index6M,$H917,TRUE,_xll.ohTrigger(RecalcTrigger,Trigger6M)),NA())</f>
        <v>2.1686001373398784E-2</v>
      </c>
      <c r="O917" s="52">
        <f>IFERROR(_xll.qlIndexFixing(ONIndex6M,I917,TRUE,_xll.ohTrigger(RecalcTrigger,Trigger6M)),NA())</f>
        <v>2.1352202247184593E-2</v>
      </c>
      <c r="P917" s="52">
        <f>IFERROR(_xll.qlIndexFixing(Index1Y,$H917,TRUE,_xll.ohTrigger(RecalcTrigger,Trigger1Y)),NA())</f>
        <v>2.3464633047917644E-2</v>
      </c>
      <c r="Q917" s="52">
        <f>IFERROR(_xll.qlIndexFixing(ONIndex1Y,I917,TRUE,_xll.ohTrigger(RecalcTrigger,Trigger1Y)),NA())</f>
        <v>2.3096826772990298E-2</v>
      </c>
    </row>
    <row r="918" spans="2:17" x14ac:dyDescent="0.2">
      <c r="B918" s="46" t="s">
        <v>51</v>
      </c>
      <c r="D918" s="49">
        <f>_xll.qlCalendarAdvance(LocalCalendar,$D917,B918,"f",FALSE)</f>
        <v>46108</v>
      </c>
      <c r="E918" s="49">
        <f>_xll.qlInterestRateIndexValueDate(IndexON,D918)</f>
        <v>46108</v>
      </c>
      <c r="F918" s="52">
        <f>IFERROR(_xll.qlIndexFixing(IndexON,D918,TRUE,_xll.ohTrigger(RecalcTrigger,TriggerON)),NA())</f>
        <v>1.5558598808214086E-2</v>
      </c>
      <c r="H918" s="49">
        <f>_xll.qlCalendarAdvance(IborCalendar,$H917,B918,"f",FALSE)</f>
        <v>46112</v>
      </c>
      <c r="I918" s="49">
        <f>_xll.qlInterestRateIndexValueDate(Index1M,$H918)</f>
        <v>46114</v>
      </c>
      <c r="J918" s="52">
        <f>IFERROR(_xll.qlIndexFixing(Index1M,$H918,TRUE,_xll.ohTrigger(RecalcTrigger,Trigger1M)),NA())</f>
        <v>1.9060077165727985E-2</v>
      </c>
      <c r="K918" s="52">
        <f>IFERROR(_xll.qlIndexFixing(ONIndex1M,I918,TRUE,_xll.ohTrigger(RecalcTrigger,Trigger1M)),NA())</f>
        <v>1.9018259315368269E-2</v>
      </c>
      <c r="L918" s="52">
        <f>IFERROR(_xll.qlIndexFixing(Index3M,H918,TRUE,_xll.ohTrigger(RecalcTrigger,Trigger3M)),NA())</f>
        <v>1.9694690801901192E-2</v>
      </c>
      <c r="M918" s="52">
        <f>IFERROR(_xll.qlIndexFixing(ONIndex3M,I918,TRUE,_xll.ohTrigger(RecalcTrigger,Trigger3M)),NA())</f>
        <v>1.9563843127336611E-2</v>
      </c>
      <c r="N918" s="52">
        <f>IFERROR(_xll.qlIndexFixing(Index6M,$H918,TRUE,_xll.ohTrigger(RecalcTrigger,Trigger6M)),NA())</f>
        <v>2.1696435959472796E-2</v>
      </c>
      <c r="O918" s="52">
        <f>IFERROR(_xll.qlIndexFixing(ONIndex6M,I918,TRUE,_xll.ohTrigger(RecalcTrigger,Trigger6M)),NA())</f>
        <v>2.1377519506577514E-2</v>
      </c>
      <c r="P918" s="52">
        <f>IFERROR(_xll.qlIndexFixing(Index1Y,$H918,TRUE,_xll.ohTrigger(RecalcTrigger,Trigger1Y)),NA())</f>
        <v>2.3464838725101973E-2</v>
      </c>
      <c r="Q918" s="52">
        <f>IFERROR(_xll.qlIndexFixing(ONIndex1Y,I918,TRUE,_xll.ohTrigger(RecalcTrigger,Trigger1Y)),NA())</f>
        <v>2.3110445937250645E-2</v>
      </c>
    </row>
    <row r="919" spans="2:17" x14ac:dyDescent="0.2">
      <c r="B919" s="46" t="s">
        <v>51</v>
      </c>
      <c r="D919" s="49">
        <f>_xll.qlCalendarAdvance(LocalCalendar,$D918,B919,"f",FALSE)</f>
        <v>46115</v>
      </c>
      <c r="E919" s="49">
        <f>_xll.qlInterestRateIndexValueDate(IndexON,D919)</f>
        <v>46115</v>
      </c>
      <c r="F919" s="52">
        <f>IFERROR(_xll.qlIndexFixing(IndexON,D919,TRUE,_xll.ohTrigger(RecalcTrigger,TriggerON)),NA())</f>
        <v>1.5575481414780157E-2</v>
      </c>
      <c r="H919" s="49">
        <f>_xll.qlCalendarAdvance(IborCalendar,$H918,B919,"f",FALSE)</f>
        <v>46119</v>
      </c>
      <c r="I919" s="49">
        <f>_xll.qlInterestRateIndexValueDate(Index1M,$H919)</f>
        <v>46121</v>
      </c>
      <c r="J919" s="52">
        <f>IFERROR(_xll.qlIndexFixing(Index1M,$H919,TRUE,_xll.ohTrigger(RecalcTrigger,Trigger1M)),NA())</f>
        <v>1.9072343499915156E-2</v>
      </c>
      <c r="K919" s="52">
        <f>IFERROR(_xll.qlIndexFixing(ONIndex1M,I919,TRUE,_xll.ohTrigger(RecalcTrigger,Trigger1M)),NA())</f>
        <v>1.9026243390145581E-2</v>
      </c>
      <c r="L919" s="52">
        <f>IFERROR(_xll.qlIndexFixing(Index3M,H919,TRUE,_xll.ohTrigger(RecalcTrigger,Trigger3M)),NA())</f>
        <v>1.9708179944705258E-2</v>
      </c>
      <c r="M919" s="52">
        <f>IFERROR(_xll.qlIndexFixing(ONIndex3M,I919,TRUE,_xll.ohTrigger(RecalcTrigger,Trigger3M)),NA())</f>
        <v>1.9571967773828192E-2</v>
      </c>
      <c r="N919" s="52">
        <f>IFERROR(_xll.qlIndexFixing(Index6M,$H919,TRUE,_xll.ohTrigger(RecalcTrigger,Trigger6M)),NA())</f>
        <v>2.1711860262636461E-2</v>
      </c>
      <c r="O919" s="52">
        <f>IFERROR(_xll.qlIndexFixing(ONIndex6M,I919,TRUE,_xll.ohTrigger(RecalcTrigger,Trigger6M)),NA())</f>
        <v>2.1387504650265399E-2</v>
      </c>
      <c r="P919" s="52">
        <f>IFERROR(_xll.qlIndexFixing(Index1Y,$H919,TRUE,_xll.ohTrigger(RecalcTrigger,Trigger1Y)),NA())</f>
        <v>2.3470159627312647E-2</v>
      </c>
      <c r="Q919" s="52">
        <f>IFERROR(_xll.qlIndexFixing(ONIndex1Y,I919,TRUE,_xll.ohTrigger(RecalcTrigger,Trigger1Y)),NA())</f>
        <v>2.3112955205659702E-2</v>
      </c>
    </row>
    <row r="920" spans="2:17" x14ac:dyDescent="0.2">
      <c r="B920" s="46" t="s">
        <v>51</v>
      </c>
      <c r="D920" s="49">
        <f>_xll.qlCalendarAdvance(LocalCalendar,$D919,B920,"f",FALSE)</f>
        <v>46122</v>
      </c>
      <c r="E920" s="49">
        <f>_xll.qlInterestRateIndexValueDate(IndexON,D920)</f>
        <v>46122</v>
      </c>
      <c r="F920" s="52">
        <f>IFERROR(_xll.qlIndexFixing(IndexON,D920,TRUE,_xll.ohTrigger(RecalcTrigger,TriggerON)),NA())</f>
        <v>1.5592232878596235E-2</v>
      </c>
      <c r="H920" s="49">
        <f>_xll.qlCalendarAdvance(IborCalendar,$H919,B920,"f",FALSE)</f>
        <v>46126</v>
      </c>
      <c r="I920" s="49">
        <f>_xll.qlInterestRateIndexValueDate(Index1M,$H920)</f>
        <v>46128</v>
      </c>
      <c r="J920" s="52">
        <f>IFERROR(_xll.qlIndexFixing(Index1M,$H920,TRUE,_xll.ohTrigger(RecalcTrigger,Trigger1M)),NA())</f>
        <v>1.9085968029906863E-2</v>
      </c>
      <c r="K920" s="52">
        <f>IFERROR(_xll.qlIndexFixing(ONIndex1M,I920,TRUE,_xll.ohTrigger(RecalcTrigger,Trigger1M)),NA())</f>
        <v>1.9040122896729628E-2</v>
      </c>
      <c r="L920" s="52">
        <f>IFERROR(_xll.qlIndexFixing(Index3M,H920,TRUE,_xll.ohTrigger(RecalcTrigger,Trigger3M)),NA())</f>
        <v>1.9721521457961175E-2</v>
      </c>
      <c r="M920" s="52">
        <f>IFERROR(_xll.qlIndexFixing(ONIndex3M,I920,TRUE,_xll.ohTrigger(RecalcTrigger,Trigger3M)),NA())</f>
        <v>1.9586188535116733E-2</v>
      </c>
      <c r="N920" s="52">
        <f>IFERROR(_xll.qlIndexFixing(Index6M,$H920,TRUE,_xll.ohTrigger(RecalcTrigger,Trigger6M)),NA())</f>
        <v>2.1727130018016592E-2</v>
      </c>
      <c r="O920" s="52">
        <f>IFERROR(_xll.qlIndexFixing(ONIndex6M,I920,TRUE,_xll.ohTrigger(RecalcTrigger,Trigger6M)),NA())</f>
        <v>2.1404867219008139E-2</v>
      </c>
      <c r="P920" s="52">
        <f>IFERROR(_xll.qlIndexFixing(Index1Y,$H920,TRUE,_xll.ohTrigger(RecalcTrigger,Trigger1Y)),NA())</f>
        <v>2.3475624123123453E-2</v>
      </c>
      <c r="Q920" s="52">
        <f>IFERROR(_xll.qlIndexFixing(ONIndex1Y,I920,TRUE,_xll.ohTrigger(RecalcTrigger,Trigger1Y)),NA())</f>
        <v>2.312004759569497E-2</v>
      </c>
    </row>
    <row r="921" spans="2:17" x14ac:dyDescent="0.2">
      <c r="B921" s="46" t="s">
        <v>51</v>
      </c>
      <c r="D921" s="49">
        <f>_xll.qlCalendarAdvance(LocalCalendar,$D920,B921,"f",FALSE)</f>
        <v>46129</v>
      </c>
      <c r="E921" s="49">
        <f>_xll.qlInterestRateIndexValueDate(IndexON,D921)</f>
        <v>46129</v>
      </c>
      <c r="F921" s="52">
        <f>IFERROR(_xll.qlIndexFixing(IndexON,D921,TRUE,_xll.ohTrigger(RecalcTrigger,TriggerON)),NA())</f>
        <v>1.5608853199715611E-2</v>
      </c>
      <c r="H921" s="49">
        <f>_xll.qlCalendarAdvance(IborCalendar,$H920,B921,"f",FALSE)</f>
        <v>46133</v>
      </c>
      <c r="I921" s="49">
        <f>_xll.qlInterestRateIndexValueDate(Index1M,$H921)</f>
        <v>46135</v>
      </c>
      <c r="J921" s="52">
        <f>IFERROR(_xll.qlIndexFixing(Index1M,$H921,TRUE,_xll.ohTrigger(RecalcTrigger,Trigger1M)),NA())</f>
        <v>1.9100926039889998E-2</v>
      </c>
      <c r="K921" s="52">
        <f>IFERROR(_xll.qlIndexFixing(ONIndex1M,I921,TRUE,_xll.ohTrigger(RecalcTrigger,Trigger1M)),NA())</f>
        <v>1.9053877160617461E-2</v>
      </c>
      <c r="L921" s="52">
        <f>IFERROR(_xll.qlIndexFixing(Index3M,H921,TRUE,_xll.ohTrigger(RecalcTrigger,Trigger3M)),NA())</f>
        <v>1.973471534310604E-2</v>
      </c>
      <c r="M921" s="52">
        <f>IFERROR(_xll.qlIndexFixing(ONIndex3M,I921,TRUE,_xll.ohTrigger(RecalcTrigger,Trigger3M)),NA())</f>
        <v>1.9600262346273212E-2</v>
      </c>
      <c r="N921" s="52">
        <f>IFERROR(_xll.qlIndexFixing(Index6M,$H921,TRUE,_xll.ohTrigger(RecalcTrigger,Trigger6M)),NA())</f>
        <v>2.1742248754771359E-2</v>
      </c>
      <c r="O921" s="52">
        <f>IFERROR(_xll.qlIndexFixing(ONIndex6M,I921,TRUE,_xll.ohTrigger(RecalcTrigger,Trigger6M)),NA())</f>
        <v>2.1422037365912416E-2</v>
      </c>
      <c r="P921" s="52">
        <f>IFERROR(_xll.qlIndexFixing(Index1Y,$H921,TRUE,_xll.ohTrigger(RecalcTrigger,Trigger1Y)),NA())</f>
        <v>2.348125385405234E-2</v>
      </c>
      <c r="Q921" s="52">
        <f>IFERROR(_xll.qlIndexFixing(ONIndex1Y,I921,TRUE,_xll.ohTrigger(RecalcTrigger,Trigger1Y)),NA())</f>
        <v>2.3126492101424034E-2</v>
      </c>
    </row>
    <row r="922" spans="2:17" x14ac:dyDescent="0.2">
      <c r="B922" s="46" t="s">
        <v>51</v>
      </c>
      <c r="D922" s="49">
        <f>_xll.qlCalendarAdvance(LocalCalendar,$D921,B922,"f",FALSE)</f>
        <v>46136</v>
      </c>
      <c r="E922" s="49">
        <f>_xll.qlInterestRateIndexValueDate(IndexON,D922)</f>
        <v>46136</v>
      </c>
      <c r="F922" s="52">
        <f>IFERROR(_xll.qlIndexFixing(IndexON,D922,TRUE,_xll.ohTrigger(RecalcTrigger,TriggerON)),NA())</f>
        <v>1.5625342377978413E-2</v>
      </c>
      <c r="H922" s="49">
        <f>_xll.qlCalendarAdvance(IborCalendar,$H921,B922,"f",FALSE)</f>
        <v>46140</v>
      </c>
      <c r="I922" s="49">
        <f>_xll.qlInterestRateIndexValueDate(Index1M,$H922)</f>
        <v>46142</v>
      </c>
      <c r="J922" s="52">
        <f>IFERROR(_xll.qlIndexFixing(Index1M,$H922,TRUE,_xll.ohTrigger(RecalcTrigger,Trigger1M)),NA())</f>
        <v>1.9108484393579133E-2</v>
      </c>
      <c r="K922" s="52">
        <f>IFERROR(_xll.qlIndexFixing(ONIndex1M,I922,TRUE,_xll.ohTrigger(RecalcTrigger,Trigger1M)),NA())</f>
        <v>1.9067506181569271E-2</v>
      </c>
      <c r="L922" s="52">
        <f>IFERROR(_xll.qlIndexFixing(Index3M,H922,TRUE,_xll.ohTrigger(RecalcTrigger,Trigger3M)),NA())</f>
        <v>1.9749207735349519E-2</v>
      </c>
      <c r="M922" s="52">
        <f>IFERROR(_xll.qlIndexFixing(ONIndex3M,I922,TRUE,_xll.ohTrigger(RecalcTrigger,Trigger3M)),NA())</f>
        <v>1.9614189207217692E-2</v>
      </c>
      <c r="N922" s="52">
        <f>IFERROR(_xll.qlIndexFixing(Index6M,$H922,TRUE,_xll.ohTrigger(RecalcTrigger,Trigger6M)),NA())</f>
        <v>2.1757220002203075E-2</v>
      </c>
      <c r="O922" s="52">
        <f>IFERROR(_xll.qlIndexFixing(ONIndex6M,I922,TRUE,_xll.ohTrigger(RecalcTrigger,Trigger6M)),NA())</f>
        <v>2.1439015090898295E-2</v>
      </c>
      <c r="P922" s="52">
        <f>IFERROR(_xll.qlIndexFixing(Index1Y,$H922,TRUE,_xll.ohTrigger(RecalcTrigger,Trigger1Y)),NA())</f>
        <v>2.3487070462175495E-2</v>
      </c>
      <c r="Q922" s="52">
        <f>IFERROR(_xll.qlIndexFixing(ONIndex1Y,I922,TRUE,_xll.ohTrigger(RecalcTrigger,Trigger1Y)),NA())</f>
        <v>2.3132288723086702E-2</v>
      </c>
    </row>
    <row r="923" spans="2:17" x14ac:dyDescent="0.2">
      <c r="B923" s="46" t="s">
        <v>51</v>
      </c>
      <c r="D923" s="49">
        <f>_xll.qlCalendarAdvance(LocalCalendar,$D922,B923,"f",FALSE)</f>
        <v>46143</v>
      </c>
      <c r="E923" s="49">
        <f>_xll.qlInterestRateIndexValueDate(IndexON,D923)</f>
        <v>46143</v>
      </c>
      <c r="F923" s="52">
        <f>IFERROR(_xll.qlIndexFixing(IndexON,D923,TRUE,_xll.ohTrigger(RecalcTrigger,TriggerON)),NA())</f>
        <v>1.564170041338464E-2</v>
      </c>
      <c r="H923" s="49">
        <f>_xll.qlCalendarAdvance(IborCalendar,$H922,B923,"f",FALSE)</f>
        <v>46147</v>
      </c>
      <c r="I923" s="49">
        <f>_xll.qlInterestRateIndexValueDate(Index1M,$H923)</f>
        <v>46149</v>
      </c>
      <c r="J923" s="52">
        <f>IFERROR(_xll.qlIndexFixing(Index1M,$H923,TRUE,_xll.ohTrigger(RecalcTrigger,Trigger1M)),NA())</f>
        <v>1.9126089020753967E-2</v>
      </c>
      <c r="K923" s="52">
        <f>IFERROR(_xll.qlIndexFixing(ONIndex1M,I923,TRUE,_xll.ohTrigger(RecalcTrigger,Trigger1M)),NA())</f>
        <v>1.9081009959664996E-2</v>
      </c>
      <c r="L923" s="52">
        <f>IFERROR(_xll.qlIndexFixing(Index3M,H923,TRUE,_xll.ohTrigger(RecalcTrigger,Trigger3M)),NA())</f>
        <v>1.9762106251887849E-2</v>
      </c>
      <c r="M923" s="52">
        <f>IFERROR(_xll.qlIndexFixing(ONIndex3M,I923,TRUE,_xll.ohTrigger(RecalcTrigger,Trigger3M)),NA())</f>
        <v>1.9627969117870236E-2</v>
      </c>
      <c r="N923" s="52">
        <f>IFERROR(_xll.qlIndexFixing(Index6M,$H923,TRUE,_xll.ohTrigger(RecalcTrigger,Trigger6M)),NA())</f>
        <v>2.1777046908235672E-2</v>
      </c>
      <c r="O923" s="52">
        <f>IFERROR(_xll.qlIndexFixing(ONIndex6M,I923,TRUE,_xll.ohTrigger(RecalcTrigger,Trigger6M)),NA())</f>
        <v>2.145580039404571E-2</v>
      </c>
      <c r="P923" s="52">
        <f>IFERROR(_xll.qlIndexFixing(Index1Y,$H923,TRUE,_xll.ohTrigger(RecalcTrigger,Trigger1Y)),NA())</f>
        <v>2.3493095590162383E-2</v>
      </c>
      <c r="Q923" s="52">
        <f>IFERROR(_xll.qlIndexFixing(ONIndex1Y,I923,TRUE,_xll.ohTrigger(RecalcTrigger,Trigger1Y)),NA())</f>
        <v>2.3137437460283294E-2</v>
      </c>
    </row>
    <row r="924" spans="2:17" x14ac:dyDescent="0.2">
      <c r="B924" s="46" t="s">
        <v>51</v>
      </c>
      <c r="D924" s="49">
        <f>_xll.qlCalendarAdvance(LocalCalendar,$D923,B924,"f",FALSE)</f>
        <v>46150</v>
      </c>
      <c r="E924" s="49">
        <f>_xll.qlInterestRateIndexValueDate(IndexON,D924)</f>
        <v>46150</v>
      </c>
      <c r="F924" s="52">
        <f>IFERROR(_xll.qlIndexFixing(IndexON,D924,TRUE,_xll.ohTrigger(RecalcTrigger,TriggerON)),NA())</f>
        <v>1.5657927305881003E-2</v>
      </c>
      <c r="H924" s="49">
        <f>_xll.qlCalendarAdvance(IborCalendar,$H923,B924,"f",FALSE)</f>
        <v>46154</v>
      </c>
      <c r="I924" s="49">
        <f>_xll.qlInterestRateIndexValueDate(Index1M,$H924)</f>
        <v>46156</v>
      </c>
      <c r="J924" s="52">
        <f>IFERROR(_xll.qlIndexFixing(Index1M,$H924,TRUE,_xll.ohTrigger(RecalcTrigger,Trigger1M)),NA())</f>
        <v>1.9139211816506518E-2</v>
      </c>
      <c r="K924" s="52">
        <f>IFERROR(_xll.qlIndexFixing(ONIndex1M,I924,TRUE,_xll.ohTrigger(RecalcTrigger,Trigger1M)),NA())</f>
        <v>1.9094388494824699E-2</v>
      </c>
      <c r="L924" s="52">
        <f>IFERROR(_xll.qlIndexFixing(Index3M,H924,TRUE,_xll.ohTrigger(RecalcTrigger,Trigger3M)),NA())</f>
        <v>1.977487073402347E-2</v>
      </c>
      <c r="M924" s="52">
        <f>IFERROR(_xll.qlIndexFixing(ONIndex3M,I924,TRUE,_xll.ohTrigger(RecalcTrigger,Trigger3M)),NA())</f>
        <v>1.9641602078310783E-2</v>
      </c>
      <c r="N924" s="52">
        <f>IFERROR(_xll.qlIndexFixing(Index6M,$H924,TRUE,_xll.ohTrigger(RecalcTrigger,Trigger6M)),NA())</f>
        <v>2.1791711479601506E-2</v>
      </c>
      <c r="O924" s="52">
        <f>IFERROR(_xll.qlIndexFixing(ONIndex6M,I924,TRUE,_xll.ohTrigger(RecalcTrigger,Trigger6M)),NA())</f>
        <v>2.147239327519479E-2</v>
      </c>
      <c r="P924" s="52">
        <f>IFERROR(_xll.qlIndexFixing(Index1Y,$H924,TRUE,_xll.ohTrigger(RecalcTrigger,Trigger1Y)),NA())</f>
        <v>2.3499350881320859E-2</v>
      </c>
      <c r="Q924" s="52">
        <f>IFERROR(_xll.qlIndexFixing(ONIndex1Y,I924,TRUE,_xll.ohTrigger(RecalcTrigger,Trigger1Y)),NA())</f>
        <v>2.3141938313093746E-2</v>
      </c>
    </row>
    <row r="925" spans="2:17" x14ac:dyDescent="0.2">
      <c r="B925" s="46" t="s">
        <v>51</v>
      </c>
      <c r="D925" s="49">
        <f>_xll.qlCalendarAdvance(LocalCalendar,$D924,B925,"f",FALSE)</f>
        <v>46157</v>
      </c>
      <c r="E925" s="49">
        <f>_xll.qlInterestRateIndexValueDate(IndexON,D925)</f>
        <v>46157</v>
      </c>
      <c r="F925" s="52">
        <f>IFERROR(_xll.qlIndexFixing(IndexON,D925,TRUE,_xll.ohTrigger(RecalcTrigger,TriggerON)),NA())</f>
        <v>1.5674023055387565E-2</v>
      </c>
      <c r="H925" s="49">
        <f>_xll.qlCalendarAdvance(IborCalendar,$H924,B925,"f",FALSE)</f>
        <v>46161</v>
      </c>
      <c r="I925" s="49">
        <f>_xll.qlInterestRateIndexValueDate(Index1M,$H925)</f>
        <v>46163</v>
      </c>
      <c r="J925" s="52">
        <f>IFERROR(_xll.qlIndexFixing(Index1M,$H925,TRUE,_xll.ohTrigger(RecalcTrigger,Trigger1M)),NA())</f>
        <v>1.9152209177591417E-2</v>
      </c>
      <c r="K925" s="52">
        <f>IFERROR(_xll.qlIndexFixing(ONIndex1M,I925,TRUE,_xll.ohTrigger(RecalcTrigger,Trigger1M)),NA())</f>
        <v>1.9107641787128316E-2</v>
      </c>
      <c r="L925" s="52">
        <f>IFERROR(_xll.qlIndexFixing(Index3M,H925,TRUE,_xll.ohTrigger(RecalcTrigger,Trigger3M)),NA())</f>
        <v>1.9787507134259225E-2</v>
      </c>
      <c r="M925" s="52">
        <f>IFERROR(_xll.qlIndexFixing(ONIndex3M,I925,TRUE,_xll.ohTrigger(RecalcTrigger,Trigger3M)),NA())</f>
        <v>1.9655088088379458E-2</v>
      </c>
      <c r="N925" s="52">
        <f>IFERROR(_xll.qlIndexFixing(Index6M,$H925,TRUE,_xll.ohTrigger(RecalcTrigger,Trigger6M)),NA())</f>
        <v>2.1806239688605934E-2</v>
      </c>
      <c r="O925" s="52">
        <f>IFERROR(_xll.qlIndexFixing(ONIndex6M,I925,TRUE,_xll.ohTrigger(RecalcTrigger,Trigger6M)),NA())</f>
        <v>2.1488793734425471E-2</v>
      </c>
      <c r="P925" s="52">
        <f>IFERROR(_xll.qlIndexFixing(Index1Y,$H925,TRUE,_xll.ohTrigger(RecalcTrigger,Trigger1Y)),NA())</f>
        <v>2.3505857979642292E-2</v>
      </c>
      <c r="Q925" s="52">
        <f>IFERROR(_xll.qlIndexFixing(ONIndex1Y,I925,TRUE,_xll.ohTrigger(RecalcTrigger,Trigger1Y)),NA())</f>
        <v>2.3145791281757866E-2</v>
      </c>
    </row>
    <row r="926" spans="2:17" x14ac:dyDescent="0.2">
      <c r="B926" s="46" t="s">
        <v>51</v>
      </c>
      <c r="D926" s="49">
        <f>_xll.qlCalendarAdvance(LocalCalendar,$D925,B926,"f",FALSE)</f>
        <v>46164</v>
      </c>
      <c r="E926" s="49">
        <f>_xll.qlInterestRateIndexValueDate(IndexON,D926)</f>
        <v>46164</v>
      </c>
      <c r="F926" s="52">
        <f>IFERROR(_xll.qlIndexFixing(IndexON,D926,TRUE,_xll.ohTrigger(RecalcTrigger,TriggerON)),NA())</f>
        <v>1.5691464142282285E-2</v>
      </c>
      <c r="H926" s="49">
        <f>_xll.qlCalendarAdvance(IborCalendar,$H925,B926,"f",FALSE)</f>
        <v>46168</v>
      </c>
      <c r="I926" s="49">
        <f>_xll.qlInterestRateIndexValueDate(Index1M,$H926)</f>
        <v>46170</v>
      </c>
      <c r="J926" s="52">
        <f>IFERROR(_xll.qlIndexFixing(Index1M,$H926,TRUE,_xll.ohTrigger(RecalcTrigger,Trigger1M)),NA())</f>
        <v>1.9165081103579007E-2</v>
      </c>
      <c r="K926" s="52">
        <f>IFERROR(_xll.qlIndexFixing(ONIndex1M,I926,TRUE,_xll.ohTrigger(RecalcTrigger,Trigger1M)),NA())</f>
        <v>1.912076983649591E-2</v>
      </c>
      <c r="L926" s="52">
        <f>IFERROR(_xll.qlIndexFixing(Index3M,H926,TRUE,_xll.ohTrigger(RecalcTrigger,Trigger3M)),NA())</f>
        <v>1.9800021405188311E-2</v>
      </c>
      <c r="M926" s="52">
        <f>IFERROR(_xll.qlIndexFixing(ONIndex3M,I926,TRUE,_xll.ohTrigger(RecalcTrigger,Trigger3M)),NA())</f>
        <v>1.9668427148236134E-2</v>
      </c>
      <c r="N926" s="52">
        <f>IFERROR(_xll.qlIndexFixing(Index6M,$H926,TRUE,_xll.ohTrigger(RecalcTrigger,Trigger6M)),NA())</f>
        <v>2.1820635008714347E-2</v>
      </c>
      <c r="O926" s="52">
        <f>IFERROR(_xll.qlIndexFixing(ONIndex6M,I926,TRUE,_xll.ohTrigger(RecalcTrigger,Trigger6M)),NA())</f>
        <v>2.1505001771577881E-2</v>
      </c>
      <c r="P926" s="52">
        <f>IFERROR(_xll.qlIndexFixing(Index1Y,$H926,TRUE,_xll.ohTrigger(RecalcTrigger,Trigger1Y)),NA())</f>
        <v>2.3512638529854336E-2</v>
      </c>
      <c r="Q926" s="52">
        <f>IFERROR(_xll.qlIndexFixing(ONIndex1Y,I926,TRUE,_xll.ohTrigger(RecalcTrigger,Trigger1Y)),NA())</f>
        <v>2.3148996365875973E-2</v>
      </c>
    </row>
    <row r="927" spans="2:17" x14ac:dyDescent="0.2">
      <c r="B927" s="46" t="s">
        <v>51</v>
      </c>
      <c r="D927" s="49">
        <f>_xll.qlCalendarAdvance(LocalCalendar,$D926,B927,"f",FALSE)</f>
        <v>46171</v>
      </c>
      <c r="E927" s="49">
        <f>_xll.qlInterestRateIndexValueDate(IndexON,D927)</f>
        <v>46171</v>
      </c>
      <c r="F927" s="52">
        <f>IFERROR(_xll.qlIndexFixing(IndexON,D927,TRUE,_xll.ohTrigger(RecalcTrigger,TriggerON)),NA())</f>
        <v>1.5705821125271413E-2</v>
      </c>
      <c r="H927" s="49">
        <f>_xll.qlCalendarAdvance(IborCalendar,$H926,B927,"f",FALSE)</f>
        <v>46175</v>
      </c>
      <c r="I927" s="49">
        <f>_xll.qlInterestRateIndexValueDate(Index1M,$H927)</f>
        <v>46177</v>
      </c>
      <c r="J927" s="52">
        <f>IFERROR(_xll.qlIndexFixing(Index1M,$H927,TRUE,_xll.ohTrigger(RecalcTrigger,Trigger1M)),NA())</f>
        <v>1.9177827594032137E-2</v>
      </c>
      <c r="K927" s="52">
        <f>IFERROR(_xll.qlIndexFixing(ONIndex1M,I927,TRUE,_xll.ohTrigger(RecalcTrigger,Trigger1M)),NA())</f>
        <v>1.9133772643007418E-2</v>
      </c>
      <c r="L927" s="52">
        <f>IFERROR(_xll.qlIndexFixing(Index3M,H927,TRUE,_xll.ohTrigger(RecalcTrigger,Trigger3M)),NA())</f>
        <v>1.981241949948908E-2</v>
      </c>
      <c r="M927" s="52">
        <f>IFERROR(_xll.qlIndexFixing(ONIndex3M,I927,TRUE,_xll.ohTrigger(RecalcTrigger,Trigger3M)),NA())</f>
        <v>1.9681619257641003E-2</v>
      </c>
      <c r="N927" s="52">
        <f>IFERROR(_xll.qlIndexFixing(Index6M,$H927,TRUE,_xll.ohTrigger(RecalcTrigger,Trigger6M)),NA())</f>
        <v>2.1829987434690577E-2</v>
      </c>
      <c r="O927" s="52">
        <f>IFERROR(_xll.qlIndexFixing(ONIndex6M,I927,TRUE,_xll.ohTrigger(RecalcTrigger,Trigger6M)),NA())</f>
        <v>2.1521017386652019E-2</v>
      </c>
      <c r="P927" s="52">
        <f>IFERROR(_xll.qlIndexFixing(Index1Y,$H927,TRUE,_xll.ohTrigger(RecalcTrigger,Trigger1Y)),NA())</f>
        <v>2.3519714177476558E-2</v>
      </c>
      <c r="Q927" s="52">
        <f>IFERROR(_xll.qlIndexFixing(ONIndex1Y,I927,TRUE,_xll.ohTrigger(RecalcTrigger,Trigger1Y)),NA())</f>
        <v>2.3151553565607941E-2</v>
      </c>
    </row>
    <row r="928" spans="2:17" x14ac:dyDescent="0.2">
      <c r="B928" s="46" t="s">
        <v>51</v>
      </c>
      <c r="D928" s="49">
        <f>_xll.qlCalendarAdvance(LocalCalendar,$D927,B928,"f",FALSE)</f>
        <v>46178</v>
      </c>
      <c r="E928" s="49">
        <f>_xll.qlInterestRateIndexValueDate(IndexON,D928)</f>
        <v>46178</v>
      </c>
      <c r="F928" s="52">
        <f>IFERROR(_xll.qlIndexFixing(IndexON,D928,TRUE,_xll.ohTrigger(RecalcTrigger,TriggerON)),NA())</f>
        <v>1.5721523445568764E-2</v>
      </c>
      <c r="H928" s="49">
        <f>_xll.qlCalendarAdvance(IborCalendar,$H927,B928,"f",FALSE)</f>
        <v>46182</v>
      </c>
      <c r="I928" s="49">
        <f>_xll.qlInterestRateIndexValueDate(Index1M,$H928)</f>
        <v>46184</v>
      </c>
      <c r="J928" s="52">
        <f>IFERROR(_xll.qlIndexFixing(Index1M,$H928,TRUE,_xll.ohTrigger(RecalcTrigger,Trigger1M)),NA())</f>
        <v>1.9190448648533642E-2</v>
      </c>
      <c r="K928" s="52">
        <f>IFERROR(_xll.qlIndexFixing(ONIndex1M,I928,TRUE,_xll.ohTrigger(RecalcTrigger,Trigger1M)),NA())</f>
        <v>1.9146650206582905E-2</v>
      </c>
      <c r="L928" s="52">
        <f>IFERROR(_xll.qlIndexFixing(Index3M,H928,TRUE,_xll.ohTrigger(RecalcTrigger,Trigger3M)),NA())</f>
        <v>1.9824707369930243E-2</v>
      </c>
      <c r="M928" s="52">
        <f>IFERROR(_xll.qlIndexFixing(ONIndex3M,I928,TRUE,_xll.ohTrigger(RecalcTrigger,Trigger3M)),NA())</f>
        <v>1.9694664416753938E-2</v>
      </c>
      <c r="N928" s="52">
        <f>IFERROR(_xll.qlIndexFixing(Index6M,$H928,TRUE,_xll.ohTrigger(RecalcTrigger,Trigger6M)),NA())</f>
        <v>2.1844147869154926E-2</v>
      </c>
      <c r="O928" s="52">
        <f>IFERROR(_xll.qlIndexFixing(ONIndex6M,I928,TRUE,_xll.ohTrigger(RecalcTrigger,Trigger6M)),NA())</f>
        <v>2.1536840579807759E-2</v>
      </c>
      <c r="P928" s="52">
        <f>IFERROR(_xll.qlIndexFixing(Index1Y,$H928,TRUE,_xll.ohTrigger(RecalcTrigger,Trigger1Y)),NA())</f>
        <v>2.3527106568881326E-2</v>
      </c>
      <c r="Q928" s="52">
        <f>IFERROR(_xll.qlIndexFixing(ONIndex1Y,I928,TRUE,_xll.ohTrigger(RecalcTrigger,Trigger1Y)),NA())</f>
        <v>2.3153462881033704E-2</v>
      </c>
    </row>
    <row r="929" spans="2:17" x14ac:dyDescent="0.2">
      <c r="B929" s="46" t="s">
        <v>51</v>
      </c>
      <c r="D929" s="49">
        <f>_xll.qlCalendarAdvance(LocalCalendar,$D928,B929,"f",FALSE)</f>
        <v>46185</v>
      </c>
      <c r="E929" s="49">
        <f>_xll.qlInterestRateIndexValueDate(IndexON,D929)</f>
        <v>46185</v>
      </c>
      <c r="F929" s="52">
        <f>IFERROR(_xll.qlIndexFixing(IndexON,D929,TRUE,_xll.ohTrigger(RecalcTrigger,TriggerON)),NA())</f>
        <v>1.573709462266315E-2</v>
      </c>
      <c r="H929" s="49">
        <f>_xll.qlCalendarAdvance(IborCalendar,$H928,B929,"f",FALSE)</f>
        <v>46189</v>
      </c>
      <c r="I929" s="49">
        <f>_xll.qlInterestRateIndexValueDate(Index1M,$H929)</f>
        <v>46191</v>
      </c>
      <c r="J929" s="52">
        <f>IFERROR(_xll.qlIndexFixing(Index1M,$H929,TRUE,_xll.ohTrigger(RecalcTrigger,Trigger1M)),NA())</f>
        <v>1.9202944266656363E-2</v>
      </c>
      <c r="K929" s="52">
        <f>IFERROR(_xll.qlIndexFixing(ONIndex1M,I929,TRUE,_xll.ohTrigger(RecalcTrigger,Trigger1M)),NA())</f>
        <v>1.9159402527142433E-2</v>
      </c>
      <c r="L929" s="52">
        <f>IFERROR(_xll.qlIndexFixing(Index3M,H929,TRUE,_xll.ohTrigger(RecalcTrigger,Trigger3M)),NA())</f>
        <v>1.9836890969359582E-2</v>
      </c>
      <c r="M929" s="52">
        <f>IFERROR(_xll.qlIndexFixing(ONIndex3M,I929,TRUE,_xll.ohTrigger(RecalcTrigger,Trigger3M)),NA())</f>
        <v>1.9707562625574937E-2</v>
      </c>
      <c r="N929" s="52">
        <f>IFERROR(_xll.qlIndexFixing(Index6M,$H929,TRUE,_xll.ohTrigger(RecalcTrigger,Trigger6M)),NA())</f>
        <v>2.1858185523176414E-2</v>
      </c>
      <c r="O929" s="52">
        <f>IFERROR(_xll.qlIndexFixing(ONIndex6M,I929,TRUE,_xll.ohTrigger(RecalcTrigger,Trigger6M)),NA())</f>
        <v>2.1552471350805291E-2</v>
      </c>
      <c r="P929" s="52">
        <f>IFERROR(_xll.qlIndexFixing(Index1Y,$H929,TRUE,_xll.ohTrigger(RecalcTrigger,Trigger1Y)),NA())</f>
        <v>2.3534837351359722E-2</v>
      </c>
      <c r="Q929" s="52">
        <f>IFERROR(_xll.qlIndexFixing(ONIndex1Y,I929,TRUE,_xll.ohTrigger(RecalcTrigger,Trigger1Y)),NA())</f>
        <v>2.3154724311913455E-2</v>
      </c>
    </row>
    <row r="930" spans="2:17" x14ac:dyDescent="0.2">
      <c r="B930" s="46" t="s">
        <v>51</v>
      </c>
      <c r="D930" s="49">
        <f>_xll.qlCalendarAdvance(LocalCalendar,$D929,B930,"f",FALSE)</f>
        <v>46192</v>
      </c>
      <c r="E930" s="49">
        <f>_xll.qlInterestRateIndexValueDate(IndexON,D930)</f>
        <v>46192</v>
      </c>
      <c r="F930" s="52">
        <f>IFERROR(_xll.qlIndexFixing(IndexON,D930,TRUE,_xll.ohTrigger(RecalcTrigger,TriggerON)),NA())</f>
        <v>1.5752534656554573E-2</v>
      </c>
      <c r="H930" s="49">
        <f>_xll.qlCalendarAdvance(IborCalendar,$H929,B930,"f",FALSE)</f>
        <v>46196</v>
      </c>
      <c r="I930" s="49">
        <f>_xll.qlInterestRateIndexValueDate(Index1M,$H930)</f>
        <v>46198</v>
      </c>
      <c r="J930" s="52">
        <f>IFERROR(_xll.qlIndexFixing(Index1M,$H930,TRUE,_xll.ohTrigger(RecalcTrigger,Trigger1M)),NA())</f>
        <v>1.9215314826910024E-2</v>
      </c>
      <c r="K930" s="52">
        <f>IFERROR(_xll.qlIndexFixing(ONIndex1M,I930,TRUE,_xll.ohTrigger(RecalcTrigger,Trigger1M)),NA())</f>
        <v>1.9172029604845875E-2</v>
      </c>
      <c r="L930" s="52">
        <f>IFERROR(_xll.qlIndexFixing(Index3M,H930,TRUE,_xll.ohTrigger(RecalcTrigger,Trigger3M)),NA())</f>
        <v>1.984897625071089E-2</v>
      </c>
      <c r="M930" s="52">
        <f>IFERROR(_xll.qlIndexFixing(ONIndex3M,I930,TRUE,_xll.ohTrigger(RecalcTrigger,Trigger3M)),NA())</f>
        <v>1.9720313884024065E-2</v>
      </c>
      <c r="N930" s="52">
        <f>IFERROR(_xll.qlIndexFixing(Index6M,$H930,TRUE,_xll.ohTrigger(RecalcTrigger,Trigger6M)),NA())</f>
        <v>2.1878573413694195E-2</v>
      </c>
      <c r="O930" s="52">
        <f>IFERROR(_xll.qlIndexFixing(ONIndex6M,I930,TRUE,_xll.ohTrigger(RecalcTrigger,Trigger6M)),NA())</f>
        <v>2.1567909699724552E-2</v>
      </c>
      <c r="P930" s="52">
        <f>IFERROR(_xll.qlIndexFixing(Index1Y,$H930,TRUE,_xll.ohTrigger(RecalcTrigger,Trigger1Y)),NA())</f>
        <v>2.3542928173192285E-2</v>
      </c>
      <c r="Q930" s="52">
        <f>IFERROR(_xll.qlIndexFixing(ONIndex1Y,I930,TRUE,_xll.ohTrigger(RecalcTrigger,Trigger1Y)),NA())</f>
        <v>2.3155337858487002E-2</v>
      </c>
    </row>
    <row r="931" spans="2:17" x14ac:dyDescent="0.2">
      <c r="B931" s="46" t="s">
        <v>51</v>
      </c>
      <c r="D931" s="49">
        <f>_xll.qlCalendarAdvance(LocalCalendar,$D930,B931,"f",FALSE)</f>
        <v>46199</v>
      </c>
      <c r="E931" s="49">
        <f>_xll.qlInterestRateIndexValueDate(IndexON,D931)</f>
        <v>46199</v>
      </c>
      <c r="F931" s="52">
        <f>IFERROR(_xll.qlIndexFixing(IndexON,D931,TRUE,_xll.ohTrigger(RecalcTrigger,TriggerON)),NA())</f>
        <v>1.5767843547136451E-2</v>
      </c>
      <c r="H931" s="49">
        <f>_xll.qlCalendarAdvance(IborCalendar,$H930,B931,"f",FALSE)</f>
        <v>46203</v>
      </c>
      <c r="I931" s="49">
        <f>_xll.qlInterestRateIndexValueDate(Index1M,$H931)</f>
        <v>46205</v>
      </c>
      <c r="J931" s="52">
        <f>IFERROR(_xll.qlIndexFixing(Index1M,$H931,TRUE,_xll.ohTrigger(RecalcTrigger,Trigger1M)),NA())</f>
        <v>1.9227564430321642E-2</v>
      </c>
      <c r="K931" s="52">
        <f>IFERROR(_xll.qlIndexFixing(ONIndex1M,I931,TRUE,_xll.ohTrigger(RecalcTrigger,Trigger1M)),NA())</f>
        <v>1.9188726518237775E-2</v>
      </c>
      <c r="L931" s="52">
        <f>IFERROR(_xll.qlIndexFixing(Index3M,H931,TRUE,_xll.ohTrigger(RecalcTrigger,Trigger3M)),NA())</f>
        <v>1.9860969166996173E-2</v>
      </c>
      <c r="M931" s="52">
        <f>IFERROR(_xll.qlIndexFixing(ONIndex3M,I931,TRUE,_xll.ohTrigger(RecalcTrigger,Trigger3M)),NA())</f>
        <v>1.9737221072593236E-2</v>
      </c>
      <c r="N931" s="52">
        <f>IFERROR(_xll.qlIndexFixing(Index6M,$H931,TRUE,_xll.ohTrigger(RecalcTrigger,Trigger6M)),NA())</f>
        <v>2.189073985605151E-2</v>
      </c>
      <c r="O931" s="52">
        <f>IFERROR(_xll.qlIndexFixing(ONIndex6M,I931,TRUE,_xll.ohTrigger(RecalcTrigger,Trigger6M)),NA())</f>
        <v>2.1588336751434678E-2</v>
      </c>
      <c r="P931" s="52">
        <f>IFERROR(_xll.qlIndexFixing(Index1Y,$H931,TRUE,_xll.ohTrigger(RecalcTrigger,Trigger1Y)),NA())</f>
        <v>2.3551400683721933E-2</v>
      </c>
      <c r="Q931" s="52">
        <f>IFERROR(_xll.qlIndexFixing(ONIndex1Y,I931,TRUE,_xll.ohTrigger(RecalcTrigger,Trigger1Y)),NA())</f>
        <v>2.3157437717713503E-2</v>
      </c>
    </row>
    <row r="932" spans="2:17" x14ac:dyDescent="0.2">
      <c r="B932" s="46" t="s">
        <v>51</v>
      </c>
      <c r="D932" s="49">
        <f>_xll.qlCalendarAdvance(LocalCalendar,$D931,B932,"f",FALSE)</f>
        <v>46209</v>
      </c>
      <c r="E932" s="49">
        <f>_xll.qlInterestRateIndexValueDate(IndexON,D932)</f>
        <v>46209</v>
      </c>
      <c r="F932" s="52">
        <f>IFERROR(_xll.qlIndexFixing(IndexON,D932,TRUE,_xll.ohTrigger(RecalcTrigger,TriggerON)),NA())</f>
        <v>1.5786642315624988E-2</v>
      </c>
      <c r="H932" s="49">
        <f>_xll.qlCalendarAdvance(IborCalendar,$H931,B932,"f",FALSE)</f>
        <v>46210</v>
      </c>
      <c r="I932" s="49">
        <f>_xll.qlInterestRateIndexValueDate(Index1M,$H932)</f>
        <v>46212</v>
      </c>
      <c r="J932" s="52">
        <f>IFERROR(_xll.qlIndexFixing(Index1M,$H932,TRUE,_xll.ohTrigger(RecalcTrigger,Trigger1M)),NA())</f>
        <v>1.9239699290823087E-2</v>
      </c>
      <c r="K932" s="52">
        <f>IFERROR(_xll.qlIndexFixing(ONIndex1M,I932,TRUE,_xll.ohTrigger(RecalcTrigger,Trigger1M)),NA())</f>
        <v>1.9196908031284821E-2</v>
      </c>
      <c r="L932" s="52">
        <f>IFERROR(_xll.qlIndexFixing(Index3M,H932,TRUE,_xll.ohTrigger(RecalcTrigger,Trigger3M)),NA())</f>
        <v>1.9872875671309093E-2</v>
      </c>
      <c r="M932" s="52">
        <f>IFERROR(_xll.qlIndexFixing(ONIndex3M,I932,TRUE,_xll.ohTrigger(RecalcTrigger,Trigger3M)),NA())</f>
        <v>1.9745375549726774E-2</v>
      </c>
      <c r="N932" s="52">
        <f>IFERROR(_xll.qlIndexFixing(Index6M,$H932,TRUE,_xll.ohTrigger(RecalcTrigger,Trigger6M)),NA())</f>
        <v>2.1904410792659215E-2</v>
      </c>
      <c r="O932" s="52">
        <f>IFERROR(_xll.qlIndexFixing(ONIndex6M,I932,TRUE,_xll.ohTrigger(RecalcTrigger,Trigger6M)),NA())</f>
        <v>2.1598209131168389E-2</v>
      </c>
      <c r="P932" s="52">
        <f>IFERROR(_xll.qlIndexFixing(Index1Y,$H932,TRUE,_xll.ohTrigger(RecalcTrigger,Trigger1Y)),NA())</f>
        <v>2.356027653343588E-2</v>
      </c>
      <c r="Q932" s="52">
        <f>IFERROR(_xll.qlIndexFixing(ONIndex1Y,I932,TRUE,_xll.ohTrigger(RecalcTrigger,Trigger1Y)),NA())</f>
        <v>2.3154621298235867E-2</v>
      </c>
    </row>
    <row r="933" spans="2:17" x14ac:dyDescent="0.2">
      <c r="B933" s="46" t="s">
        <v>51</v>
      </c>
      <c r="D933" s="49">
        <f>_xll.qlCalendarAdvance(LocalCalendar,$D932,B933,"f",FALSE)</f>
        <v>46216</v>
      </c>
      <c r="E933" s="49">
        <f>_xll.qlInterestRateIndexValueDate(IndexON,D933)</f>
        <v>46216</v>
      </c>
      <c r="F933" s="52">
        <f>IFERROR(_xll.qlIndexFixing(IndexON,D933,TRUE,_xll.ohTrigger(RecalcTrigger,TriggerON)),NA())</f>
        <v>1.5801650133013823E-2</v>
      </c>
      <c r="H933" s="49">
        <f>_xll.qlCalendarAdvance(IborCalendar,$H932,B933,"f",FALSE)</f>
        <v>46217</v>
      </c>
      <c r="I933" s="49">
        <f>_xll.qlInterestRateIndexValueDate(Index1M,$H933)</f>
        <v>46219</v>
      </c>
      <c r="J933" s="52">
        <f>IFERROR(_xll.qlIndexFixing(Index1M,$H933,TRUE,_xll.ohTrigger(RecalcTrigger,Trigger1M)),NA())</f>
        <v>1.9251725646619311E-2</v>
      </c>
      <c r="K933" s="52">
        <f>IFERROR(_xll.qlIndexFixing(ONIndex1M,I933,TRUE,_xll.ohTrigger(RecalcTrigger,Trigger1M)),NA())</f>
        <v>1.9209159379940388E-2</v>
      </c>
      <c r="L933" s="52">
        <f>IFERROR(_xll.qlIndexFixing(Index3M,H933,TRUE,_xll.ohTrigger(RecalcTrigger,Trigger3M)),NA())</f>
        <v>1.9884701716818918E-2</v>
      </c>
      <c r="M933" s="52">
        <f>IFERROR(_xll.qlIndexFixing(ONIndex3M,I933,TRUE,_xll.ohTrigger(RecalcTrigger,Trigger3M)),NA())</f>
        <v>1.9757685956980353E-2</v>
      </c>
      <c r="N933" s="52">
        <f>IFERROR(_xll.qlIndexFixing(Index6M,$H933,TRUE,_xll.ohTrigger(RecalcTrigger,Trigger6M)),NA())</f>
        <v>2.1919570119546341E-2</v>
      </c>
      <c r="O933" s="52">
        <f>IFERROR(_xll.qlIndexFixing(ONIndex6M,I933,TRUE,_xll.ohTrigger(RecalcTrigger,Trigger6M)),NA())</f>
        <v>2.1613070213613028E-2</v>
      </c>
      <c r="P933" s="52">
        <f>IFERROR(_xll.qlIndexFixing(Index1Y,$H933,TRUE,_xll.ohTrigger(RecalcTrigger,Trigger1Y)),NA())</f>
        <v>2.3569577374048193E-2</v>
      </c>
      <c r="Q933" s="52">
        <f>IFERROR(_xll.qlIndexFixing(ONIndex1Y,I933,TRUE,_xll.ohTrigger(RecalcTrigger,Trigger1Y)),NA())</f>
        <v>2.3153291191491121E-2</v>
      </c>
    </row>
    <row r="934" spans="2:17" x14ac:dyDescent="0.2">
      <c r="B934" s="46" t="s">
        <v>51</v>
      </c>
      <c r="D934" s="49">
        <f>_xll.qlCalendarAdvance(LocalCalendar,$D933,B934,"f",FALSE)</f>
        <v>46223</v>
      </c>
      <c r="E934" s="49">
        <f>_xll.qlInterestRateIndexValueDate(IndexON,D934)</f>
        <v>46223</v>
      </c>
      <c r="F934" s="52">
        <f>IFERROR(_xll.qlIndexFixing(IndexON,D934,TRUE,_xll.ohTrigger(RecalcTrigger,TriggerON)),NA())</f>
        <v>1.5816526817298282E-2</v>
      </c>
      <c r="H934" s="49">
        <f>_xll.qlCalendarAdvance(IborCalendar,$H933,B934,"f",FALSE)</f>
        <v>46224</v>
      </c>
      <c r="I934" s="49">
        <f>_xll.qlInterestRateIndexValueDate(Index1M,$H934)</f>
        <v>46226</v>
      </c>
      <c r="J934" s="52">
        <f>IFERROR(_xll.qlIndexFixing(Index1M,$H934,TRUE,_xll.ohTrigger(RecalcTrigger,Trigger1M)),NA())</f>
        <v>1.9263649732920163E-2</v>
      </c>
      <c r="K934" s="52">
        <f>IFERROR(_xll.qlIndexFixing(ONIndex1M,I934,TRUE,_xll.ohTrigger(RecalcTrigger,Trigger1M)),NA())</f>
        <v>1.9221286163517703E-2</v>
      </c>
      <c r="L934" s="52">
        <f>IFERROR(_xll.qlIndexFixing(Index3M,H934,TRUE,_xll.ohTrigger(RecalcTrigger,Trigger3M)),NA())</f>
        <v>1.9896453253881501E-2</v>
      </c>
      <c r="M934" s="52">
        <f>IFERROR(_xll.qlIndexFixing(ONIndex3M,I934,TRUE,_xll.ohTrigger(RecalcTrigger,Trigger3M)),NA())</f>
        <v>1.9769851267579241E-2</v>
      </c>
      <c r="N934" s="52">
        <f>IFERROR(_xll.qlIndexFixing(Index6M,$H934,TRUE,_xll.ohTrigger(RecalcTrigger,Trigger6M)),NA())</f>
        <v>2.1931430425230131E-2</v>
      </c>
      <c r="O934" s="52">
        <f>IFERROR(_xll.qlIndexFixing(ONIndex6M,I934,TRUE,_xll.ohTrigger(RecalcTrigger,Trigger6M)),NA())</f>
        <v>2.1627741048879656E-2</v>
      </c>
      <c r="P934" s="52">
        <f>IFERROR(_xll.qlIndexFixing(Index1Y,$H934,TRUE,_xll.ohTrigger(RecalcTrigger,Trigger1Y)),NA())</f>
        <v>2.357932484044278E-2</v>
      </c>
      <c r="Q934" s="52">
        <f>IFERROR(_xll.qlIndexFixing(ONIndex1Y,I934,TRUE,_xll.ohTrigger(RecalcTrigger,Trigger1Y)),NA())</f>
        <v>2.3151339442328833E-2</v>
      </c>
    </row>
    <row r="935" spans="2:17" x14ac:dyDescent="0.2">
      <c r="B935" s="46" t="s">
        <v>51</v>
      </c>
      <c r="D935" s="49">
        <f>_xll.qlCalendarAdvance(LocalCalendar,$D934,B935,"f",FALSE)</f>
        <v>46230</v>
      </c>
      <c r="E935" s="49">
        <f>_xll.qlInterestRateIndexValueDate(IndexON,D935)</f>
        <v>46230</v>
      </c>
      <c r="F935" s="52">
        <f>IFERROR(_xll.qlIndexFixing(IndexON,D935,TRUE,_xll.ohTrigger(RecalcTrigger,TriggerON)),NA())</f>
        <v>1.5831279163363021E-2</v>
      </c>
      <c r="H935" s="49">
        <f>_xll.qlCalendarAdvance(IborCalendar,$H934,B935,"f",FALSE)</f>
        <v>46231</v>
      </c>
      <c r="I935" s="49">
        <f>_xll.qlInterestRateIndexValueDate(Index1M,$H935)</f>
        <v>46233</v>
      </c>
      <c r="J935" s="52">
        <f>IFERROR(_xll.qlIndexFixing(Index1M,$H935,TRUE,_xll.ohTrigger(RecalcTrigger,Trigger1M)),NA())</f>
        <v>1.9271418504463816E-2</v>
      </c>
      <c r="K935" s="52">
        <f>IFERROR(_xll.qlIndexFixing(ONIndex1M,I935,TRUE,_xll.ohTrigger(RecalcTrigger,Trigger1M)),NA())</f>
        <v>1.9233307363313301E-2</v>
      </c>
      <c r="L935" s="52">
        <f>IFERROR(_xll.qlIndexFixing(Index3M,H935,TRUE,_xll.ohTrigger(RecalcTrigger,Trigger3M)),NA())</f>
        <v>1.9908134763232631E-2</v>
      </c>
      <c r="M935" s="52">
        <f>IFERROR(_xll.qlIndexFixing(ONIndex3M,I935,TRUE,_xll.ohTrigger(RecalcTrigger,Trigger3M)),NA())</f>
        <v>1.9781923388721978E-2</v>
      </c>
      <c r="N935" s="52">
        <f>IFERROR(_xll.qlIndexFixing(Index6M,$H935,TRUE,_xll.ohTrigger(RecalcTrigger,Trigger6M)),NA())</f>
        <v>2.1940029886966674E-2</v>
      </c>
      <c r="O935" s="52">
        <f>IFERROR(_xll.qlIndexFixing(ONIndex6M,I935,TRUE,_xll.ohTrigger(RecalcTrigger,Trigger6M)),NA())</f>
        <v>2.1642282537852608E-2</v>
      </c>
      <c r="P935" s="52">
        <f>IFERROR(_xll.qlIndexFixing(Index1Y,$H935,TRUE,_xll.ohTrigger(RecalcTrigger,Trigger1Y)),NA())</f>
        <v>2.3589531350588101E-2</v>
      </c>
      <c r="Q935" s="52">
        <f>IFERROR(_xll.qlIndexFixing(ONIndex1Y,I935,TRUE,_xll.ohTrigger(RecalcTrigger,Trigger1Y)),NA())</f>
        <v>2.3149500825310199E-2</v>
      </c>
    </row>
    <row r="936" spans="2:17" x14ac:dyDescent="0.2">
      <c r="B936" s="46" t="s">
        <v>51</v>
      </c>
      <c r="D936" s="49">
        <f>_xll.qlCalendarAdvance(LocalCalendar,$D935,B936,"f",FALSE)</f>
        <v>46237</v>
      </c>
      <c r="E936" s="49">
        <f>_xll.qlInterestRateIndexValueDate(IndexON,D936)</f>
        <v>46237</v>
      </c>
      <c r="F936" s="52">
        <f>IFERROR(_xll.qlIndexFixing(IndexON,D936,TRUE,_xll.ohTrigger(RecalcTrigger,TriggerON)),NA())</f>
        <v>1.5845921806540986E-2</v>
      </c>
      <c r="H936" s="49">
        <f>_xll.qlCalendarAdvance(IborCalendar,$H935,B936,"f",FALSE)</f>
        <v>46238</v>
      </c>
      <c r="I936" s="49">
        <f>_xll.qlInterestRateIndexValueDate(Index1M,$H936)</f>
        <v>46240</v>
      </c>
      <c r="J936" s="52">
        <f>IFERROR(_xll.qlIndexFixing(Index1M,$H936,TRUE,_xll.ohTrigger(RecalcTrigger,Trigger1M)),NA())</f>
        <v>1.9288551019195861E-2</v>
      </c>
      <c r="K936" s="52">
        <f>IFERROR(_xll.qlIndexFixing(ONIndex1M,I936,TRUE,_xll.ohTrigger(RecalcTrigger,Trigger1M)),NA())</f>
        <v>1.9245231792117679E-2</v>
      </c>
      <c r="L936" s="52">
        <f>IFERROR(_xll.qlIndexFixing(Index3M,H936,TRUE,_xll.ohTrigger(RecalcTrigger,Trigger3M)),NA())</f>
        <v>1.9919746869159882E-2</v>
      </c>
      <c r="M936" s="52">
        <f>IFERROR(_xll.qlIndexFixing(ONIndex3M,I936,TRUE,_xll.ohTrigger(RecalcTrigger,Trigger3M)),NA())</f>
        <v>1.9793926420010877E-2</v>
      </c>
      <c r="N936" s="52">
        <f>IFERROR(_xll.qlIndexFixing(Index6M,$H936,TRUE,_xll.ohTrigger(RecalcTrigger,Trigger6M)),NA())</f>
        <v>2.1958037871084461E-2</v>
      </c>
      <c r="O936" s="52">
        <f>IFERROR(_xll.qlIndexFixing(ONIndex6M,I936,TRUE,_xll.ohTrigger(RecalcTrigger,Trigger6M)),NA())</f>
        <v>2.1656722955833985E-2</v>
      </c>
      <c r="P936" s="52">
        <f>IFERROR(_xll.qlIndexFixing(Index1Y,$H936,TRUE,_xll.ohTrigger(RecalcTrigger,Trigger1Y)),NA())</f>
        <v>2.3600185134285759E-2</v>
      </c>
      <c r="Q936" s="52">
        <f>IFERROR(_xll.qlIndexFixing(ONIndex1Y,I936,TRUE,_xll.ohTrigger(RecalcTrigger,Trigger1Y)),NA())</f>
        <v>2.3148116486026993E-2</v>
      </c>
    </row>
    <row r="937" spans="2:17" x14ac:dyDescent="0.2">
      <c r="B937" s="46" t="s">
        <v>51</v>
      </c>
      <c r="D937" s="49">
        <f>_xll.qlCalendarAdvance(LocalCalendar,$D936,B937,"f",FALSE)</f>
        <v>46244</v>
      </c>
      <c r="E937" s="49">
        <f>_xll.qlInterestRateIndexValueDate(IndexON,D937)</f>
        <v>46244</v>
      </c>
      <c r="F937" s="52">
        <f>IFERROR(_xll.qlIndexFixing(IndexON,D937,TRUE,_xll.ohTrigger(RecalcTrigger,TriggerON)),NA())</f>
        <v>1.5860455269613993E-2</v>
      </c>
      <c r="H937" s="49">
        <f>_xll.qlCalendarAdvance(IborCalendar,$H936,B937,"f",FALSE)</f>
        <v>46245</v>
      </c>
      <c r="I937" s="49">
        <f>_xll.qlInterestRateIndexValueDate(Index1M,$H937)</f>
        <v>46247</v>
      </c>
      <c r="J937" s="52">
        <f>IFERROR(_xll.qlIndexFixing(Index1M,$H937,TRUE,_xll.ohTrigger(RecalcTrigger,Trigger1M)),NA())</f>
        <v>1.9298838509692606E-2</v>
      </c>
      <c r="K937" s="52">
        <f>IFERROR(_xll.qlIndexFixing(ONIndex1M,I937,TRUE,_xll.ohTrigger(RecalcTrigger,Trigger1M)),NA())</f>
        <v>1.9257059449930836E-2</v>
      </c>
      <c r="L937" s="52">
        <f>IFERROR(_xll.qlIndexFixing(Index3M,H937,TRUE,_xll.ohTrigger(RecalcTrigger,Trigger3M)),NA())</f>
        <v>1.9931289571048096E-2</v>
      </c>
      <c r="M937" s="52">
        <f>IFERROR(_xll.qlIndexFixing(ONIndex3M,I937,TRUE,_xll.ohTrigger(RecalcTrigger,Trigger3M)),NA())</f>
        <v>1.9805860361445937E-2</v>
      </c>
      <c r="N937" s="52">
        <f>IFERROR(_xll.qlIndexFixing(Index6M,$H937,TRUE,_xll.ohTrigger(RecalcTrigger,Trigger6M)),NA())</f>
        <v>2.197275941579676E-2</v>
      </c>
      <c r="O937" s="52">
        <f>IFERROR(_xll.qlIndexFixing(ONIndex6M,I937,TRUE,_xll.ohTrigger(RecalcTrigger,Trigger6M)),NA())</f>
        <v>2.1671062302903721E-2</v>
      </c>
      <c r="P937" s="52">
        <f>IFERROR(_xll.qlIndexFixing(Index1Y,$H937,TRUE,_xll.ohTrigger(RecalcTrigger,Trigger1Y)),NA())</f>
        <v>2.3611270501757941E-2</v>
      </c>
      <c r="Q937" s="52">
        <f>IFERROR(_xll.qlIndexFixing(ONIndex1Y,I937,TRUE,_xll.ohTrigger(RecalcTrigger,Trigger1Y)),NA())</f>
        <v>2.3147186424239408E-2</v>
      </c>
    </row>
    <row r="938" spans="2:17" x14ac:dyDescent="0.2">
      <c r="B938" s="46" t="s">
        <v>51</v>
      </c>
      <c r="D938" s="49">
        <f>_xll.qlCalendarAdvance(LocalCalendar,$D937,B938,"f",FALSE)</f>
        <v>46251</v>
      </c>
      <c r="E938" s="49">
        <f>_xll.qlInterestRateIndexValueDate(IndexON,D938)</f>
        <v>46251</v>
      </c>
      <c r="F938" s="52">
        <f>IFERROR(_xll.qlIndexFixing(IndexON,D938,TRUE,_xll.ohTrigger(RecalcTrigger,TriggerON)),NA())</f>
        <v>1.5874879552582044E-2</v>
      </c>
      <c r="H938" s="49">
        <f>_xll.qlCalendarAdvance(IborCalendar,$H937,B938,"f",FALSE)</f>
        <v>46252</v>
      </c>
      <c r="I938" s="49">
        <f>_xll.qlInterestRateIndexValueDate(Index1M,$H938)</f>
        <v>46254</v>
      </c>
      <c r="J938" s="52">
        <f>IFERROR(_xll.qlIndexFixing(Index1M,$H938,TRUE,_xll.ohTrigger(RecalcTrigger,Trigger1M)),NA())</f>
        <v>1.9310374261678753E-2</v>
      </c>
      <c r="K938" s="52">
        <f>IFERROR(_xll.qlIndexFixing(ONIndex1M,I938,TRUE,_xll.ohTrigger(RecalcTrigger,Trigger1M)),NA())</f>
        <v>1.9268790336672836E-2</v>
      </c>
      <c r="L938" s="52">
        <f>IFERROR(_xll.qlIndexFixing(Index3M,H938,TRUE,_xll.ohTrigger(RecalcTrigger,Trigger3M)),NA())</f>
        <v>1.9942762868285589E-2</v>
      </c>
      <c r="M938" s="52">
        <f>IFERROR(_xll.qlIndexFixing(ONIndex3M,I938,TRUE,_xll.ohTrigger(RecalcTrigger,Trigger3M)),NA())</f>
        <v>1.981772521302716E-2</v>
      </c>
      <c r="N938" s="52">
        <f>IFERROR(_xll.qlIndexFixing(Index6M,$H938,TRUE,_xll.ohTrigger(RecalcTrigger,Trigger6M)),NA())</f>
        <v>2.1984236825024088E-2</v>
      </c>
      <c r="O938" s="52">
        <f>IFERROR(_xll.qlIndexFixing(ONIndex6M,I938,TRUE,_xll.ohTrigger(RecalcTrigger,Trigger6M)),NA())</f>
        <v>2.1685300579061817E-2</v>
      </c>
      <c r="P938" s="52">
        <f>IFERROR(_xll.qlIndexFixing(Index1Y,$H938,TRUE,_xll.ohTrigger(RecalcTrigger,Trigger1Y)),NA())</f>
        <v>2.3622771763103984E-2</v>
      </c>
      <c r="Q938" s="52">
        <f>IFERROR(_xll.qlIndexFixing(ONIndex1Y,I938,TRUE,_xll.ohTrigger(RecalcTrigger,Trigger1Y)),NA())</f>
        <v>2.3146710640107315E-2</v>
      </c>
    </row>
    <row r="939" spans="2:17" x14ac:dyDescent="0.2">
      <c r="B939" s="46" t="s">
        <v>51</v>
      </c>
      <c r="D939" s="49">
        <f>_xll.qlCalendarAdvance(LocalCalendar,$D938,B939,"f",FALSE)</f>
        <v>46258</v>
      </c>
      <c r="E939" s="49">
        <f>_xll.qlInterestRateIndexValueDate(IndexON,D939)</f>
        <v>46258</v>
      </c>
      <c r="F939" s="52">
        <f>IFERROR(_xll.qlIndexFixing(IndexON,D939,TRUE,_xll.ohTrigger(RecalcTrigger,TriggerON)),NA())</f>
        <v>1.588919465520533E-2</v>
      </c>
      <c r="H939" s="49">
        <f>_xll.qlCalendarAdvance(IborCalendar,$H938,B939,"f",FALSE)</f>
        <v>46259</v>
      </c>
      <c r="I939" s="49">
        <f>_xll.qlInterestRateIndexValueDate(Index1M,$H939)</f>
        <v>46261</v>
      </c>
      <c r="J939" s="52">
        <f>IFERROR(_xll.qlIndexFixing(Index1M,$H939,TRUE,_xll.ohTrigger(RecalcTrigger,Trigger1M)),NA())</f>
        <v>1.9321813093030882E-2</v>
      </c>
      <c r="K939" s="52">
        <f>IFERROR(_xll.qlIndexFixing(ONIndex1M,I939,TRUE,_xll.ohTrigger(RecalcTrigger,Trigger1M)),NA())</f>
        <v>1.9280424452263745E-2</v>
      </c>
      <c r="L939" s="52">
        <f>IFERROR(_xll.qlIndexFixing(Index3M,H939,TRUE,_xll.ohTrigger(RecalcTrigger,Trigger3M)),NA())</f>
        <v>1.9954166760265016E-2</v>
      </c>
      <c r="M939" s="52">
        <f>IFERROR(_xll.qlIndexFixing(ONIndex3M,I939,TRUE,_xll.ohTrigger(RecalcTrigger,Trigger3M)),NA())</f>
        <v>1.982952097483448E-2</v>
      </c>
      <c r="N939" s="52">
        <f>IFERROR(_xll.qlIndexFixing(Index6M,$H939,TRUE,_xll.ohTrigger(RecalcTrigger,Trigger6M)),NA())</f>
        <v>2.199250577541394E-2</v>
      </c>
      <c r="O939" s="52">
        <f>IFERROR(_xll.qlIndexFixing(ONIndex6M,I939,TRUE,_xll.ohTrigger(RecalcTrigger,Trigger6M)),NA())</f>
        <v>2.1699437784308273E-2</v>
      </c>
      <c r="P939" s="52">
        <f>IFERROR(_xll.qlIndexFixing(Index1Y,$H939,TRUE,_xll.ohTrigger(RecalcTrigger,Trigger1Y)),NA())</f>
        <v>2.3634673228235755E-2</v>
      </c>
      <c r="Q939" s="52">
        <f>IFERROR(_xll.qlIndexFixing(ONIndex1Y,I939,TRUE,_xll.ohTrigger(RecalcTrigger,Trigger1Y)),NA())</f>
        <v>2.3146689133630716E-2</v>
      </c>
    </row>
    <row r="940" spans="2:17" x14ac:dyDescent="0.2">
      <c r="B940" s="46" t="s">
        <v>51</v>
      </c>
      <c r="D940" s="49">
        <f>_xll.qlCalendarAdvance(LocalCalendar,$D939,B940,"f",FALSE)</f>
        <v>46265</v>
      </c>
      <c r="E940" s="49">
        <f>_xll.qlInterestRateIndexValueDate(IndexON,D940)</f>
        <v>46265</v>
      </c>
      <c r="F940" s="52">
        <f>IFERROR(_xll.qlIndexFixing(IndexON,D940,TRUE,_xll.ohTrigger(RecalcTrigger,TriggerON)),NA())</f>
        <v>1.5903400577803595E-2</v>
      </c>
      <c r="H940" s="49">
        <f>_xll.qlCalendarAdvance(IborCalendar,$H939,B940,"f",FALSE)</f>
        <v>46266</v>
      </c>
      <c r="I940" s="49">
        <f>_xll.qlInterestRateIndexValueDate(Index1M,$H940)</f>
        <v>46268</v>
      </c>
      <c r="J940" s="52">
        <f>IFERROR(_xll.qlIndexFixing(Index1M,$H940,TRUE,_xll.ohTrigger(RecalcTrigger,Trigger1M)),NA())</f>
        <v>1.9333155003454228E-2</v>
      </c>
      <c r="K940" s="52">
        <f>IFERROR(_xll.qlIndexFixing(ONIndex1M,I940,TRUE,_xll.ohTrigger(RecalcTrigger,Trigger1M)),NA())</f>
        <v>1.9291961796943369E-2</v>
      </c>
      <c r="L940" s="52">
        <f>IFERROR(_xll.qlIndexFixing(Index3M,H940,TRUE,_xll.ohTrigger(RecalcTrigger,Trigger3M)),NA())</f>
        <v>1.9964152100375575E-2</v>
      </c>
      <c r="M940" s="52">
        <f>IFERROR(_xll.qlIndexFixing(ONIndex3M,I940,TRUE,_xll.ohTrigger(RecalcTrigger,Trigger3M)),NA())</f>
        <v>1.9841247646708027E-2</v>
      </c>
      <c r="N940" s="52">
        <f>IFERROR(_xll.qlIndexFixing(Index6M,$H940,TRUE,_xll.ohTrigger(RecalcTrigger,Trigger6M)),NA())</f>
        <v>2.2002261474705777E-2</v>
      </c>
      <c r="O940" s="52">
        <f>IFERROR(_xll.qlIndexFixing(ONIndex6M,I940,TRUE,_xll.ohTrigger(RecalcTrigger,Trigger6M)),NA())</f>
        <v>2.1713473918483217E-2</v>
      </c>
      <c r="P940" s="52">
        <f>IFERROR(_xll.qlIndexFixing(Index1Y,$H940,TRUE,_xll.ohTrigger(RecalcTrigger,Trigger1Y)),NA())</f>
        <v>2.364695920681217E-2</v>
      </c>
      <c r="Q940" s="52">
        <f>IFERROR(_xll.qlIndexFixing(ONIndex1Y,I940,TRUE,_xll.ohTrigger(RecalcTrigger,Trigger1Y)),NA())</f>
        <v>2.3147121904809609E-2</v>
      </c>
    </row>
    <row r="941" spans="2:17" x14ac:dyDescent="0.2">
      <c r="B941" s="46" t="s">
        <v>51</v>
      </c>
      <c r="D941" s="49">
        <f>_xll.qlCalendarAdvance(LocalCalendar,$D940,B941,"f",FALSE)</f>
        <v>46273</v>
      </c>
      <c r="E941" s="49">
        <f>_xll.qlInterestRateIndexValueDate(IndexON,D941)</f>
        <v>46273</v>
      </c>
      <c r="F941" s="52">
        <f>IFERROR(_xll.qlIndexFixing(IndexON,D941,TRUE,_xll.ohTrigger(RecalcTrigger,TriggerON)),NA())</f>
        <v>1.591950222773697E-2</v>
      </c>
      <c r="H941" s="49">
        <f>_xll.qlCalendarAdvance(IborCalendar,$H940,B941,"f",FALSE)</f>
        <v>46273</v>
      </c>
      <c r="I941" s="49">
        <f>_xll.qlInterestRateIndexValueDate(Index1M,$H941)</f>
        <v>46275</v>
      </c>
      <c r="J941" s="52">
        <f>IFERROR(_xll.qlIndexFixing(Index1M,$H941,TRUE,_xll.ohTrigger(RecalcTrigger,Trigger1M)),NA())</f>
        <v>1.9345713624363953E-2</v>
      </c>
      <c r="K941" s="52">
        <f>IFERROR(_xll.qlIndexFixing(ONIndex1M,I941,TRUE,_xll.ohTrigger(RecalcTrigger,Trigger1M)),NA())</f>
        <v>1.9303402370551836E-2</v>
      </c>
      <c r="L941" s="52">
        <f>IFERROR(_xll.qlIndexFixing(Index3M,H941,TRUE,_xll.ohTrigger(RecalcTrigger,Trigger3M)),NA())</f>
        <v>1.9975421514109196E-2</v>
      </c>
      <c r="M941" s="52">
        <f>IFERROR(_xll.qlIndexFixing(ONIndex3M,I941,TRUE,_xll.ohTrigger(RecalcTrigger,Trigger3M)),NA())</f>
        <v>1.9852905228807671E-2</v>
      </c>
      <c r="N941" s="52">
        <f>IFERROR(_xll.qlIndexFixing(Index6M,$H941,TRUE,_xll.ohTrigger(RecalcTrigger,Trigger6M)),NA())</f>
        <v>2.2015036094470437E-2</v>
      </c>
      <c r="O941" s="52">
        <f>IFERROR(_xll.qlIndexFixing(ONIndex6M,I941,TRUE,_xll.ohTrigger(RecalcTrigger,Trigger6M)),NA())</f>
        <v>2.1727408981746521E-2</v>
      </c>
      <c r="P941" s="52">
        <f>IFERROR(_xll.qlIndexFixing(Index1Y,$H941,TRUE,_xll.ohTrigger(RecalcTrigger,Trigger1Y)),NA())</f>
        <v>2.3659614008180292E-2</v>
      </c>
      <c r="Q941" s="52">
        <f>IFERROR(_xll.qlIndexFixing(ONIndex1Y,I941,TRUE,_xll.ohTrigger(RecalcTrigger,Trigger1Y)),NA())</f>
        <v>2.3148008953484123E-2</v>
      </c>
    </row>
    <row r="942" spans="2:17" x14ac:dyDescent="0.2">
      <c r="B942" s="46" t="s">
        <v>51</v>
      </c>
      <c r="D942" s="49">
        <f>_xll.qlCalendarAdvance(LocalCalendar,$D941,B942,"f",FALSE)</f>
        <v>46280</v>
      </c>
      <c r="E942" s="49">
        <f>_xll.qlInterestRateIndexValueDate(IndexON,D942)</f>
        <v>46280</v>
      </c>
      <c r="F942" s="52">
        <f>IFERROR(_xll.qlIndexFixing(IndexON,D942,TRUE,_xll.ohTrigger(RecalcTrigger,TriggerON)),NA())</f>
        <v>1.5933474192681985E-2</v>
      </c>
      <c r="H942" s="49">
        <f>_xll.qlCalendarAdvance(IborCalendar,$H941,B942,"f",FALSE)</f>
        <v>46280</v>
      </c>
      <c r="I942" s="49">
        <f>_xll.qlInterestRateIndexValueDate(Index1M,$H942)</f>
        <v>46282</v>
      </c>
      <c r="J942" s="52">
        <f>IFERROR(_xll.qlIndexFixing(Index1M,$H942,TRUE,_xll.ohTrigger(RecalcTrigger,Trigger1M)),NA())</f>
        <v>1.9355548060345507E-2</v>
      </c>
      <c r="K942" s="52">
        <f>IFERROR(_xll.qlIndexFixing(ONIndex1M,I942,TRUE,_xll.ohTrigger(RecalcTrigger,Trigger1M)),NA())</f>
        <v>1.9314746173009212E-2</v>
      </c>
      <c r="L942" s="52">
        <f>IFERROR(_xll.qlIndexFixing(Index3M,H942,TRUE,_xll.ohTrigger(RecalcTrigger,Trigger3M)),NA())</f>
        <v>1.9986621524318137E-2</v>
      </c>
      <c r="M942" s="52">
        <f>IFERROR(_xll.qlIndexFixing(ONIndex3M,I942,TRUE,_xll.ohTrigger(RecalcTrigger,Trigger3M)),NA())</f>
        <v>1.9864493721053478E-2</v>
      </c>
      <c r="N942" s="52">
        <f>IFERROR(_xll.qlIndexFixing(Index6M,$H942,TRUE,_xll.ohTrigger(RecalcTrigger,Trigger6M)),NA())</f>
        <v>2.202770861064543E-2</v>
      </c>
      <c r="O942" s="52">
        <f>IFERROR(_xll.qlIndexFixing(ONIndex6M,I942,TRUE,_xll.ohTrigger(RecalcTrigger,Trigger6M)),NA())</f>
        <v>2.1741242973938313E-2</v>
      </c>
      <c r="P942" s="52">
        <f>IFERROR(_xll.qlIndexFixing(Index1Y,$H942,TRUE,_xll.ohTrigger(RecalcTrigger,Trigger1Y)),NA())</f>
        <v>2.3672621941315527E-2</v>
      </c>
      <c r="Q942" s="52">
        <f>IFERROR(_xll.qlIndexFixing(ONIndex1Y,I942,TRUE,_xll.ohTrigger(RecalcTrigger,Trigger1Y)),NA())</f>
        <v>2.3149350279974001E-2</v>
      </c>
    </row>
    <row r="943" spans="2:17" x14ac:dyDescent="0.2">
      <c r="B943" s="46" t="s">
        <v>51</v>
      </c>
      <c r="D943" s="49">
        <f>_xll.qlCalendarAdvance(LocalCalendar,$D942,B943,"f",FALSE)</f>
        <v>46287</v>
      </c>
      <c r="E943" s="49">
        <f>_xll.qlInterestRateIndexValueDate(IndexON,D943)</f>
        <v>46287</v>
      </c>
      <c r="F943" s="52">
        <f>IFERROR(_xll.qlIndexFixing(IndexON,D943,TRUE,_xll.ohTrigger(RecalcTrigger,TriggerON)),NA())</f>
        <v>1.594733697736217E-2</v>
      </c>
      <c r="H943" s="49">
        <f>_xll.qlCalendarAdvance(IborCalendar,$H942,B943,"f",FALSE)</f>
        <v>46287</v>
      </c>
      <c r="I943" s="49">
        <f>_xll.qlInterestRateIndexValueDate(Index1M,$H943)</f>
        <v>46289</v>
      </c>
      <c r="J943" s="52">
        <f>IFERROR(_xll.qlIndexFixing(Index1M,$H943,TRUE,_xll.ohTrigger(RecalcTrigger,Trigger1M)),NA())</f>
        <v>1.9366599206233903E-2</v>
      </c>
      <c r="K943" s="52">
        <f>IFERROR(_xll.qlIndexFixing(ONIndex1M,I943,TRUE,_xll.ohTrigger(RecalcTrigger,Trigger1M)),NA())</f>
        <v>1.9325993204395431E-2</v>
      </c>
      <c r="L943" s="52">
        <f>IFERROR(_xll.qlIndexFixing(Index3M,H943,TRUE,_xll.ohTrigger(RecalcTrigger,Trigger3M)),NA())</f>
        <v>1.9997752130416484E-2</v>
      </c>
      <c r="M943" s="52">
        <f>IFERROR(_xll.qlIndexFixing(ONIndex3M,I943,TRUE,_xll.ohTrigger(RecalcTrigger,Trigger3M)),NA())</f>
        <v>1.987601312336551E-2</v>
      </c>
      <c r="N943" s="52">
        <f>IFERROR(_xll.qlIndexFixing(Index6M,$H943,TRUE,_xll.ohTrigger(RecalcTrigger,Trigger6M)),NA())</f>
        <v>2.204027902130036E-2</v>
      </c>
      <c r="O943" s="52">
        <f>IFERROR(_xll.qlIndexFixing(ONIndex6M,I943,TRUE,_xll.ohTrigger(RecalcTrigger,Trigger6M)),NA())</f>
        <v>2.1754975895138529E-2</v>
      </c>
      <c r="P943" s="52">
        <f>IFERROR(_xll.qlIndexFixing(Index1Y,$H943,TRUE,_xll.ohTrigger(RecalcTrigger,Trigger1Y)),NA())</f>
        <v>2.3685967314765796E-2</v>
      </c>
      <c r="Q943" s="52">
        <f>IFERROR(_xll.qlIndexFixing(ONIndex1Y,I943,TRUE,_xll.ohTrigger(RecalcTrigger,Trigger1Y)),NA())</f>
        <v>2.3151145883879565E-2</v>
      </c>
    </row>
    <row r="944" spans="2:17" x14ac:dyDescent="0.2">
      <c r="B944" s="46" t="s">
        <v>51</v>
      </c>
      <c r="D944" s="49">
        <f>_xll.qlCalendarAdvance(LocalCalendar,$D943,B944,"f",FALSE)</f>
        <v>46294</v>
      </c>
      <c r="E944" s="49">
        <f>_xll.qlInterestRateIndexValueDate(IndexON,D944)</f>
        <v>46294</v>
      </c>
      <c r="F944" s="52">
        <f>IFERROR(_xll.qlIndexFixing(IndexON,D944,TRUE,_xll.ohTrigger(RecalcTrigger,TriggerON)),NA())</f>
        <v>1.5961090581857462E-2</v>
      </c>
      <c r="H944" s="49">
        <f>_xll.qlCalendarAdvance(IborCalendar,$H943,B944,"f",FALSE)</f>
        <v>46294</v>
      </c>
      <c r="I944" s="49">
        <f>_xll.qlInterestRateIndexValueDate(Index1M,$H944)</f>
        <v>46296</v>
      </c>
      <c r="J944" s="52">
        <f>IFERROR(_xll.qlIndexFixing(Index1M,$H944,TRUE,_xll.ohTrigger(RecalcTrigger,Trigger1M)),NA())</f>
        <v>1.937755343003944E-2</v>
      </c>
      <c r="K944" s="52">
        <f>IFERROR(_xll.qlIndexFixing(ONIndex1M,I944,TRUE,_xll.ohTrigger(RecalcTrigger,Trigger1M)),NA())</f>
        <v>1.9337143464710493E-2</v>
      </c>
      <c r="L944" s="52">
        <f>IFERROR(_xll.qlIndexFixing(Index3M,H944,TRUE,_xll.ohTrigger(RecalcTrigger,Trigger3M)),NA())</f>
        <v>2.0014138291786759E-2</v>
      </c>
      <c r="M944" s="52">
        <f>IFERROR(_xll.qlIndexFixing(ONIndex3M,I944,TRUE,_xll.ohTrigger(RecalcTrigger,Trigger3M)),NA())</f>
        <v>1.9887463435823705E-2</v>
      </c>
      <c r="N944" s="52">
        <f>IFERROR(_xll.qlIndexFixing(Index6M,$H944,TRUE,_xll.ohTrigger(RecalcTrigger,Trigger6M)),NA())</f>
        <v>2.2054275500940277E-2</v>
      </c>
      <c r="O944" s="52">
        <f>IFERROR(_xll.qlIndexFixing(ONIndex6M,I944,TRUE,_xll.ohTrigger(RecalcTrigger,Trigger6M)),NA())</f>
        <v>2.1768607745347168E-2</v>
      </c>
      <c r="P944" s="52">
        <f>IFERROR(_xll.qlIndexFixing(Index1Y,$H944,TRUE,_xll.ohTrigger(RecalcTrigger,Trigger1Y)),NA())</f>
        <v>2.3699634436597648E-2</v>
      </c>
      <c r="Q944" s="52">
        <f>IFERROR(_xll.qlIndexFixing(ONIndex1Y,I944,TRUE,_xll.ohTrigger(RecalcTrigger,Trigger1Y)),NA())</f>
        <v>2.3153395765600493E-2</v>
      </c>
    </row>
    <row r="945" spans="2:17" x14ac:dyDescent="0.2">
      <c r="B945" s="46" t="s">
        <v>51</v>
      </c>
      <c r="D945" s="49">
        <f>_xll.qlCalendarAdvance(LocalCalendar,$D944,B945,"f",FALSE)</f>
        <v>46301</v>
      </c>
      <c r="E945" s="49">
        <f>_xll.qlInterestRateIndexValueDate(IndexON,D945)</f>
        <v>46301</v>
      </c>
      <c r="F945" s="52">
        <f>IFERROR(_xll.qlIndexFixing(IndexON,D945,TRUE,_xll.ohTrigger(RecalcTrigger,TriggerON)),NA())</f>
        <v>1.597473500600799E-2</v>
      </c>
      <c r="H945" s="49">
        <f>_xll.qlCalendarAdvance(IborCalendar,$H944,B945,"f",FALSE)</f>
        <v>46301</v>
      </c>
      <c r="I945" s="49">
        <f>_xll.qlInterestRateIndexValueDate(Index1M,$H945)</f>
        <v>46303</v>
      </c>
      <c r="J945" s="52">
        <f>IFERROR(_xll.qlIndexFixing(Index1M,$H945,TRUE,_xll.ohTrigger(RecalcTrigger,Trigger1M)),NA())</f>
        <v>1.9388410731474848E-2</v>
      </c>
      <c r="K945" s="52">
        <f>IFERROR(_xll.qlIndexFixing(ONIndex1M,I945,TRUE,_xll.ohTrigger(RecalcTrigger,Trigger1M)),NA())</f>
        <v>1.9348196953874464E-2</v>
      </c>
      <c r="L945" s="52">
        <f>IFERROR(_xll.qlIndexFixing(Index3M,H945,TRUE,_xll.ohTrigger(RecalcTrigger,Trigger3M)),NA())</f>
        <v>2.0021132568159562E-2</v>
      </c>
      <c r="M945" s="52">
        <f>IFERROR(_xll.qlIndexFixing(ONIndex3M,I945,TRUE,_xll.ohTrigger(RecalcTrigger,Trigger3M)),NA())</f>
        <v>1.9898844658348125E-2</v>
      </c>
      <c r="N945" s="52">
        <f>IFERROR(_xll.qlIndexFixing(Index6M,$H945,TRUE,_xll.ohTrigger(RecalcTrigger,Trigger6M)),NA())</f>
        <v>2.2066635154204203E-2</v>
      </c>
      <c r="O945" s="52">
        <f>IFERROR(_xll.qlIndexFixing(ONIndex6M,I945,TRUE,_xll.ohTrigger(RecalcTrigger,Trigger6M)),NA())</f>
        <v>2.178213852440436E-2</v>
      </c>
      <c r="P945" s="52">
        <f>IFERROR(_xll.qlIndexFixing(Index1Y,$H945,TRUE,_xll.ohTrigger(RecalcTrigger,Trigger1Y)),NA())</f>
        <v>2.3713607614345891E-2</v>
      </c>
      <c r="Q945" s="52">
        <f>IFERROR(_xll.qlIndexFixing(ONIndex1Y,I945,TRUE,_xll.ohTrigger(RecalcTrigger,Trigger1Y)),NA())</f>
        <v>2.3156099924817042E-2</v>
      </c>
    </row>
    <row r="946" spans="2:17" x14ac:dyDescent="0.2">
      <c r="B946" s="46" t="s">
        <v>51</v>
      </c>
      <c r="D946" s="49">
        <f>_xll.qlCalendarAdvance(LocalCalendar,$D945,B946,"f",FALSE)</f>
        <v>46308</v>
      </c>
      <c r="E946" s="49">
        <f>_xll.qlInterestRateIndexValueDate(IndexON,D946)</f>
        <v>46308</v>
      </c>
      <c r="F946" s="52">
        <f>IFERROR(_xll.qlIndexFixing(IndexON,D946,TRUE,_xll.ohTrigger(RecalcTrigger,TriggerON)),NA())</f>
        <v>1.5988270249893688E-2</v>
      </c>
      <c r="H946" s="49">
        <f>_xll.qlCalendarAdvance(IborCalendar,$H945,B946,"f",FALSE)</f>
        <v>46308</v>
      </c>
      <c r="I946" s="49">
        <f>_xll.qlInterestRateIndexValueDate(Index1M,$H946)</f>
        <v>46310</v>
      </c>
      <c r="J946" s="52">
        <f>IFERROR(_xll.qlIndexFixing(Index1M,$H946,TRUE,_xll.ohTrigger(RecalcTrigger,Trigger1M)),NA())</f>
        <v>1.9399171110265345E-2</v>
      </c>
      <c r="K946" s="52">
        <f>IFERROR(_xll.qlIndexFixing(ONIndex1M,I946,TRUE,_xll.ohTrigger(RecalcTrigger,Trigger1M)),NA())</f>
        <v>1.9359153672047213E-2</v>
      </c>
      <c r="L946" s="52">
        <f>IFERROR(_xll.qlIndexFixing(Index3M,H946,TRUE,_xll.ohTrigger(RecalcTrigger,Trigger3M)),NA())</f>
        <v>2.0032050606628524E-2</v>
      </c>
      <c r="M946" s="52">
        <f>IFERROR(_xll.qlIndexFixing(ONIndex3M,I946,TRUE,_xll.ohTrigger(RecalcTrigger,Trigger3M)),NA())</f>
        <v>1.9910156791098643E-2</v>
      </c>
      <c r="N946" s="52">
        <f>IFERROR(_xll.qlIndexFixing(Index6M,$H946,TRUE,_xll.ohTrigger(RecalcTrigger,Trigger6M)),NA())</f>
        <v>2.2078892690306808E-2</v>
      </c>
      <c r="O946" s="52">
        <f>IFERROR(_xll.qlIndexFixing(ONIndex6M,I946,TRUE,_xll.ohTrigger(RecalcTrigger,Trigger6M)),NA())</f>
        <v>2.1795568232629847E-2</v>
      </c>
      <c r="P946" s="52">
        <f>IFERROR(_xll.qlIndexFixing(Index1Y,$H946,TRUE,_xll.ohTrigger(RecalcTrigger,Trigger1Y)),NA())</f>
        <v>2.3727871154963661E-2</v>
      </c>
      <c r="Q946" s="52">
        <f>IFERROR(_xll.qlIndexFixing(ONIndex1Y,I946,TRUE,_xll.ohTrigger(RecalcTrigger,Trigger1Y)),NA())</f>
        <v>2.315925836176902E-2</v>
      </c>
    </row>
    <row r="947" spans="2:17" x14ac:dyDescent="0.2">
      <c r="B947" s="46" t="s">
        <v>51</v>
      </c>
      <c r="D947" s="49">
        <f>_xll.qlCalendarAdvance(LocalCalendar,$D946,B947,"f",FALSE)</f>
        <v>46315</v>
      </c>
      <c r="E947" s="49">
        <f>_xll.qlInterestRateIndexValueDate(IndexON,D947)</f>
        <v>46315</v>
      </c>
      <c r="F947" s="52">
        <f>IFERROR(_xll.qlIndexFixing(IndexON,D947,TRUE,_xll.ohTrigger(RecalcTrigger,TriggerON)),NA())</f>
        <v>1.6001696313514557E-2</v>
      </c>
      <c r="H947" s="49">
        <f>_xll.qlCalendarAdvance(IborCalendar,$H946,B947,"f",FALSE)</f>
        <v>46315</v>
      </c>
      <c r="I947" s="49">
        <f>_xll.qlInterestRateIndexValueDate(Index1M,$H947)</f>
        <v>46317</v>
      </c>
      <c r="J947" s="52">
        <f>IFERROR(_xll.qlIndexFixing(Index1M,$H947,TRUE,_xll.ohTrigger(RecalcTrigger,Trigger1M)),NA())</f>
        <v>1.9409834566126161E-2</v>
      </c>
      <c r="K947" s="52">
        <f>IFERROR(_xll.qlIndexFixing(ONIndex1M,I947,TRUE,_xll.ohTrigger(RecalcTrigger,Trigger1M)),NA())</f>
        <v>1.9370013618988935E-2</v>
      </c>
      <c r="L947" s="52">
        <f>IFERROR(_xll.qlIndexFixing(Index3M,H947,TRUE,_xll.ohTrigger(RecalcTrigger,Trigger3M)),NA())</f>
        <v>2.0042899235111031E-2</v>
      </c>
      <c r="M947" s="52">
        <f>IFERROR(_xll.qlIndexFixing(ONIndex3M,I947,TRUE,_xll.ohTrigger(RecalcTrigger,Trigger3M)),NA())</f>
        <v>1.9921399833835451E-2</v>
      </c>
      <c r="N947" s="52">
        <f>IFERROR(_xll.qlIndexFixing(Index6M,$H947,TRUE,_xll.ohTrigger(RecalcTrigger,Trigger6M)),NA())</f>
        <v>2.2091048107368717E-2</v>
      </c>
      <c r="O947" s="52">
        <f>IFERROR(_xll.qlIndexFixing(ONIndex6M,I947,TRUE,_xll.ohTrigger(RecalcTrigger,Trigger6M)),NA())</f>
        <v>2.1808896869703887E-2</v>
      </c>
      <c r="P947" s="52">
        <f>IFERROR(_xll.qlIndexFixing(Index1Y,$H947,TRUE,_xll.ohTrigger(RecalcTrigger,Trigger1Y)),NA())</f>
        <v>2.3742409364776874E-2</v>
      </c>
      <c r="Q947" s="52">
        <f>IFERROR(_xll.qlIndexFixing(ONIndex1Y,I947,TRUE,_xll.ohTrigger(RecalcTrigger,Trigger1Y)),NA())</f>
        <v>2.316287107637649E-2</v>
      </c>
    </row>
    <row r="948" spans="2:17" x14ac:dyDescent="0.2">
      <c r="B948" s="46" t="s">
        <v>51</v>
      </c>
      <c r="D948" s="49">
        <f>_xll.qlCalendarAdvance(LocalCalendar,$D947,B948,"f",FALSE)</f>
        <v>46322</v>
      </c>
      <c r="E948" s="49">
        <f>_xll.qlInterestRateIndexValueDate(IndexON,D948)</f>
        <v>46322</v>
      </c>
      <c r="F948" s="52">
        <f>IFERROR(_xll.qlIndexFixing(IndexON,D948,TRUE,_xll.ohTrigger(RecalcTrigger,TriggerON)),NA())</f>
        <v>1.6015013196790662E-2</v>
      </c>
      <c r="H948" s="49">
        <f>_xll.qlCalendarAdvance(IborCalendar,$H947,B948,"f",FALSE)</f>
        <v>46322</v>
      </c>
      <c r="I948" s="49">
        <f>_xll.qlInterestRateIndexValueDate(Index1M,$H948)</f>
        <v>46324</v>
      </c>
      <c r="J948" s="52">
        <f>IFERROR(_xll.qlIndexFixing(Index1M,$H948,TRUE,_xll.ohTrigger(RecalcTrigger,Trigger1M)),NA())</f>
        <v>1.9420401098792506E-2</v>
      </c>
      <c r="K948" s="52">
        <f>IFERROR(_xll.qlIndexFixing(ONIndex1M,I948,TRUE,_xll.ohTrigger(RecalcTrigger,Trigger1M)),NA())</f>
        <v>1.93807767948595E-2</v>
      </c>
      <c r="L948" s="52">
        <f>IFERROR(_xll.qlIndexFixing(Index3M,H948,TRUE,_xll.ohTrigger(RecalcTrigger,Trigger3M)),NA())</f>
        <v>2.0053678453032762E-2</v>
      </c>
      <c r="M948" s="52">
        <f>IFERROR(_xll.qlIndexFixing(ONIndex3M,I948,TRUE,_xll.ohTrigger(RecalcTrigger,Trigger3M)),NA())</f>
        <v>1.9932573786718422E-2</v>
      </c>
      <c r="N948" s="52">
        <f>IFERROR(_xll.qlIndexFixing(Index6M,$H948,TRUE,_xll.ohTrigger(RecalcTrigger,Trigger6M)),NA())</f>
        <v>2.2103101403528124E-2</v>
      </c>
      <c r="O948" s="52">
        <f>IFERROR(_xll.qlIndexFixing(ONIndex6M,I948,TRUE,_xll.ohTrigger(RecalcTrigger,Trigger6M)),NA())</f>
        <v>2.1822124435706414E-2</v>
      </c>
      <c r="P948" s="52">
        <f>IFERROR(_xll.qlIndexFixing(Index1Y,$H948,TRUE,_xll.ohTrigger(RecalcTrigger,Trigger1Y)),NA())</f>
        <v>2.3757206549440201E-2</v>
      </c>
      <c r="Q948" s="52">
        <f>IFERROR(_xll.qlIndexFixing(ONIndex1Y,I948,TRUE,_xll.ohTrigger(RecalcTrigger,Trigger1Y)),NA())</f>
        <v>2.3166938068559517E-2</v>
      </c>
    </row>
    <row r="949" spans="2:17" x14ac:dyDescent="0.2">
      <c r="B949" s="46" t="s">
        <v>51</v>
      </c>
      <c r="D949" s="49">
        <f>_xll.qlCalendarAdvance(LocalCalendar,$D948,B949,"f",FALSE)</f>
        <v>46329</v>
      </c>
      <c r="E949" s="49">
        <f>_xll.qlInterestRateIndexValueDate(IndexON,D949)</f>
        <v>46329</v>
      </c>
      <c r="F949" s="52">
        <f>IFERROR(_xll.qlIndexFixing(IndexON,D949,TRUE,_xll.ohTrigger(RecalcTrigger,TriggerON)),NA())</f>
        <v>1.6028220899801937E-2</v>
      </c>
      <c r="H949" s="49">
        <f>_xll.qlCalendarAdvance(IborCalendar,$H948,B949,"f",FALSE)</f>
        <v>46329</v>
      </c>
      <c r="I949" s="49">
        <f>_xll.qlInterestRateIndexValueDate(Index1M,$H949)</f>
        <v>46331</v>
      </c>
      <c r="J949" s="52">
        <f>IFERROR(_xll.qlIndexFixing(Index1M,$H949,TRUE,_xll.ohTrigger(RecalcTrigger,Trigger1M)),NA())</f>
        <v>1.9430870707979608E-2</v>
      </c>
      <c r="K949" s="52">
        <f>IFERROR(_xll.qlIndexFixing(ONIndex1M,I949,TRUE,_xll.ohTrigger(RecalcTrigger,Trigger1M)),NA())</f>
        <v>1.9391443199499037E-2</v>
      </c>
      <c r="L949" s="52">
        <f>IFERROR(_xll.qlIndexFixing(Index3M,H949,TRUE,_xll.ohTrigger(RecalcTrigger,Trigger3M)),NA())</f>
        <v>2.0064388259821129E-2</v>
      </c>
      <c r="M949" s="52">
        <f>IFERROR(_xll.qlIndexFixing(ONIndex3M,I949,TRUE,_xll.ohTrigger(RecalcTrigger,Trigger3M)),NA())</f>
        <v>1.9943678649667618E-2</v>
      </c>
      <c r="N949" s="52">
        <f>IFERROR(_xll.qlIndexFixing(Index6M,$H949,TRUE,_xll.ohTrigger(RecalcTrigger,Trigger6M)),NA())</f>
        <v>2.2113557163105434E-2</v>
      </c>
      <c r="O949" s="52">
        <f>IFERROR(_xll.qlIndexFixing(ONIndex6M,I949,TRUE,_xll.ohTrigger(RecalcTrigger,Trigger6M)),NA())</f>
        <v>2.1835250930557493E-2</v>
      </c>
      <c r="P949" s="52">
        <f>IFERROR(_xll.qlIndexFixing(Index1Y,$H949,TRUE,_xll.ohTrigger(RecalcTrigger,Trigger1Y)),NA())</f>
        <v>2.3772247013895239E-2</v>
      </c>
      <c r="Q949" s="52">
        <f>IFERROR(_xll.qlIndexFixing(ONIndex1Y,I949,TRUE,_xll.ohTrigger(RecalcTrigger,Trigger1Y)),NA())</f>
        <v>2.3171459338557909E-2</v>
      </c>
    </row>
    <row r="950" spans="2:17" x14ac:dyDescent="0.2">
      <c r="B950" s="46" t="s">
        <v>51</v>
      </c>
      <c r="D950" s="49">
        <f>_xll.qlCalendarAdvance(LocalCalendar,$D949,B950,"f",FALSE)</f>
        <v>46336</v>
      </c>
      <c r="E950" s="49">
        <f>_xll.qlInterestRateIndexValueDate(IndexON,D950)</f>
        <v>46336</v>
      </c>
      <c r="F950" s="52">
        <f>IFERROR(_xll.qlIndexFixing(IndexON,D950,TRUE,_xll.ohTrigger(RecalcTrigger,TriggerON)),NA())</f>
        <v>1.6042608010824466E-2</v>
      </c>
      <c r="H950" s="49">
        <f>_xll.qlCalendarAdvance(IborCalendar,$H949,B950,"f",FALSE)</f>
        <v>46336</v>
      </c>
      <c r="I950" s="49">
        <f>_xll.qlInterestRateIndexValueDate(Index1M,$H950)</f>
        <v>46338</v>
      </c>
      <c r="J950" s="52">
        <f>IFERROR(_xll.qlIndexFixing(Index1M,$H950,TRUE,_xll.ohTrigger(RecalcTrigger,Trigger1M)),NA())</f>
        <v>1.9441243393427676E-2</v>
      </c>
      <c r="K950" s="52">
        <f>IFERROR(_xll.qlIndexFixing(ONIndex1M,I950,TRUE,_xll.ohTrigger(RecalcTrigger,Trigger1M)),NA())</f>
        <v>1.9402012833067417E-2</v>
      </c>
      <c r="L950" s="52">
        <f>IFERROR(_xll.qlIndexFixing(Index3M,H950,TRUE,_xll.ohTrigger(RecalcTrigger,Trigger3M)),NA())</f>
        <v>2.007502865491137E-2</v>
      </c>
      <c r="M950" s="52">
        <f>IFERROR(_xll.qlIndexFixing(ONIndex3M,I950,TRUE,_xll.ohTrigger(RecalcTrigger,Trigger3M)),NA())</f>
        <v>1.9954714422762976E-2</v>
      </c>
      <c r="N950" s="52">
        <f>IFERROR(_xll.qlIndexFixing(Index6M,$H950,TRUE,_xll.ohTrigger(RecalcTrigger,Trigger6M)),NA())</f>
        <v>2.212541278234624E-2</v>
      </c>
      <c r="O950" s="52">
        <f>IFERROR(_xll.qlIndexFixing(ONIndex6M,I950,TRUE,_xll.ohTrigger(RecalcTrigger,Trigger6M)),NA())</f>
        <v>2.1848276354416996E-2</v>
      </c>
      <c r="P950" s="52">
        <f>IFERROR(_xll.qlIndexFixing(Index1Y,$H950,TRUE,_xll.ohTrigger(RecalcTrigger,Trigger1Y)),NA())</f>
        <v>2.3787515062331302E-2</v>
      </c>
      <c r="Q950" s="52">
        <f>IFERROR(_xll.qlIndexFixing(ONIndex1Y,I950,TRUE,_xll.ohTrigger(RecalcTrigger,Trigger1Y)),NA())</f>
        <v>2.3176434886211794E-2</v>
      </c>
    </row>
    <row r="951" spans="2:17" x14ac:dyDescent="0.2">
      <c r="B951" s="46" t="s">
        <v>51</v>
      </c>
      <c r="D951" s="49">
        <f>_xll.qlCalendarAdvance(LocalCalendar,$D950,B951,"f",FALSE)</f>
        <v>46343</v>
      </c>
      <c r="E951" s="49">
        <f>_xll.qlInterestRateIndexValueDate(IndexON,D951)</f>
        <v>46343</v>
      </c>
      <c r="F951" s="52">
        <f>IFERROR(_xll.qlIndexFixing(IndexON,D951,TRUE,_xll.ohTrigger(RecalcTrigger,TriggerON)),NA())</f>
        <v>1.6054308764870129E-2</v>
      </c>
      <c r="H951" s="49">
        <f>_xll.qlCalendarAdvance(IborCalendar,$H950,B951,"f",FALSE)</f>
        <v>46343</v>
      </c>
      <c r="I951" s="49">
        <f>_xll.qlInterestRateIndexValueDate(Index1M,$H951)</f>
        <v>46345</v>
      </c>
      <c r="J951" s="52">
        <f>IFERROR(_xll.qlIndexFixing(Index1M,$H951,TRUE,_xll.ohTrigger(RecalcTrigger,Trigger1M)),NA())</f>
        <v>1.9451519154861929E-2</v>
      </c>
      <c r="K951" s="52">
        <f>IFERROR(_xll.qlIndexFixing(ONIndex1M,I951,TRUE,_xll.ohTrigger(RecalcTrigger,Trigger1M)),NA())</f>
        <v>1.9412485695484705E-2</v>
      </c>
      <c r="L951" s="52">
        <f>IFERROR(_xll.qlIndexFixing(Index3M,H951,TRUE,_xll.ohTrigger(RecalcTrigger,Trigger3M)),NA())</f>
        <v>2.0085599637738715E-2</v>
      </c>
      <c r="M951" s="52">
        <f>IFERROR(_xll.qlIndexFixing(ONIndex3M,I951,TRUE,_xll.ohTrigger(RecalcTrigger,Trigger3M)),NA())</f>
        <v>1.996568110592456E-2</v>
      </c>
      <c r="N951" s="52">
        <f>IFERROR(_xll.qlIndexFixing(Index6M,$H951,TRUE,_xll.ohTrigger(RecalcTrigger,Trigger6M)),NA())</f>
        <v>2.2137166281176793E-2</v>
      </c>
      <c r="O951" s="52">
        <f>IFERROR(_xll.qlIndexFixing(ONIndex6M,I951,TRUE,_xll.ohTrigger(RecalcTrigger,Trigger6M)),NA())</f>
        <v>2.1861200707204986E-2</v>
      </c>
      <c r="P951" s="52">
        <f>IFERROR(_xll.qlIndexFixing(Index1Y,$H951,TRUE,_xll.ohTrigger(RecalcTrigger,Trigger1Y)),NA())</f>
        <v>2.380299499814997E-2</v>
      </c>
      <c r="Q951" s="52">
        <f>IFERROR(_xll.qlIndexFixing(ONIndex1Y,I951,TRUE,_xll.ohTrigger(RecalcTrigger,Trigger1Y)),NA())</f>
        <v>2.3181864711681044E-2</v>
      </c>
    </row>
    <row r="952" spans="2:17" x14ac:dyDescent="0.2">
      <c r="B952" s="46" t="s">
        <v>51</v>
      </c>
      <c r="D952" s="49">
        <f>_xll.qlCalendarAdvance(LocalCalendar,$D951,B952,"f",FALSE)</f>
        <v>46350</v>
      </c>
      <c r="E952" s="49">
        <f>_xll.qlInterestRateIndexValueDate(IndexON,D952)</f>
        <v>46350</v>
      </c>
      <c r="F952" s="52">
        <f>IFERROR(_xll.qlIndexFixing(IndexON,D952,TRUE,_xll.ohTrigger(RecalcTrigger,TriggerON)),NA())</f>
        <v>1.6067188926927045E-2</v>
      </c>
      <c r="H952" s="49">
        <f>_xll.qlCalendarAdvance(IborCalendar,$H951,B952,"f",FALSE)</f>
        <v>46350</v>
      </c>
      <c r="I952" s="49">
        <f>_xll.qlInterestRateIndexValueDate(Index1M,$H952)</f>
        <v>46353</v>
      </c>
      <c r="J952" s="52">
        <f>IFERROR(_xll.qlIndexFixing(Index1M,$H952,TRUE,_xll.ohTrigger(RecalcTrigger,Trigger1M)),NA())</f>
        <v>1.9463144199413918E-2</v>
      </c>
      <c r="K952" s="52">
        <f>IFERROR(_xll.qlIndexFixing(ONIndex1M,I952,TRUE,_xll.ohTrigger(RecalcTrigger,Trigger1M)),NA())</f>
        <v>1.9426856198325737E-2</v>
      </c>
      <c r="L952" s="52">
        <f>IFERROR(_xll.qlIndexFixing(Index3M,H952,TRUE,_xll.ohTrigger(RecalcTrigger,Trigger3M)),NA())</f>
        <v>2.0096299488269468E-2</v>
      </c>
      <c r="M952" s="52">
        <f>IFERROR(_xll.qlIndexFixing(ONIndex3M,I952,TRUE,_xll.ohTrigger(RecalcTrigger,Trigger3M)),NA())</f>
        <v>1.9980788012103901E-2</v>
      </c>
      <c r="N952" s="52">
        <f>IFERROR(_xll.qlIndexFixing(Index6M,$H952,TRUE,_xll.ohTrigger(RecalcTrigger,Trigger6M)),NA())</f>
        <v>2.2150473803570443E-2</v>
      </c>
      <c r="O952" s="52">
        <f>IFERROR(_xll.qlIndexFixing(ONIndex6M,I952,TRUE,_xll.ohTrigger(RecalcTrigger,Trigger6M)),NA())</f>
        <v>2.1878998093169955E-2</v>
      </c>
      <c r="P952" s="52">
        <f>IFERROR(_xll.qlIndexFixing(Index1Y,$H952,TRUE,_xll.ohTrigger(RecalcTrigger,Trigger1Y)),NA())</f>
        <v>2.3825034474066704E-2</v>
      </c>
      <c r="Q952" s="52">
        <f>IFERROR(_xll.qlIndexFixing(ONIndex1Y,I952,TRUE,_xll.ohTrigger(RecalcTrigger,Trigger1Y)),NA())</f>
        <v>2.3191010308494242E-2</v>
      </c>
    </row>
    <row r="953" spans="2:17" x14ac:dyDescent="0.2">
      <c r="B953" s="46" t="s">
        <v>51</v>
      </c>
      <c r="D953" s="49">
        <f>_xll.qlCalendarAdvance(LocalCalendar,$D952,B953,"f",FALSE)</f>
        <v>46357</v>
      </c>
      <c r="E953" s="49">
        <f>_xll.qlInterestRateIndexValueDate(IndexON,D953)</f>
        <v>46357</v>
      </c>
      <c r="F953" s="52">
        <f>IFERROR(_xll.qlIndexFixing(IndexON,D953,TRUE,_xll.ohTrigger(RecalcTrigger,TriggerON)),NA())</f>
        <v>1.607995990855926E-2</v>
      </c>
      <c r="H953" s="49">
        <f>_xll.qlCalendarAdvance(IborCalendar,$H952,B953,"f",FALSE)</f>
        <v>46357</v>
      </c>
      <c r="I953" s="49">
        <f>_xll.qlInterestRateIndexValueDate(Index1M,$H953)</f>
        <v>46359</v>
      </c>
      <c r="J953" s="52">
        <f>IFERROR(_xll.qlIndexFixing(Index1M,$H953,TRUE,_xll.ohTrigger(RecalcTrigger,Trigger1M)),NA())</f>
        <v>1.9471779904642328E-2</v>
      </c>
      <c r="K953" s="52">
        <f>IFERROR(_xll.qlIndexFixing(ONIndex1M,I953,TRUE,_xll.ohTrigger(RecalcTrigger,Trigger1M)),NA())</f>
        <v>1.9433141106866003E-2</v>
      </c>
      <c r="L953" s="52">
        <f>IFERROR(_xll.qlIndexFixing(Index3M,H953,TRUE,_xll.ohTrigger(RecalcTrigger,Trigger3M)),NA())</f>
        <v>2.0103947943489686E-2</v>
      </c>
      <c r="M953" s="52">
        <f>IFERROR(_xll.qlIndexFixing(ONIndex3M,I953,TRUE,_xll.ohTrigger(RecalcTrigger,Trigger3M)),NA())</f>
        <v>1.9987407202446406E-2</v>
      </c>
      <c r="N953" s="52">
        <f>IFERROR(_xll.qlIndexFixing(Index6M,$H953,TRUE,_xll.ohTrigger(RecalcTrigger,Trigger6M)),NA())</f>
        <v>2.216183600667581E-2</v>
      </c>
      <c r="O953" s="52">
        <f>IFERROR(_xll.qlIndexFixing(ONIndex6M,I953,TRUE,_xll.ohTrigger(RecalcTrigger,Trigger6M)),NA())</f>
        <v>2.1886746199246687E-2</v>
      </c>
      <c r="P953" s="52">
        <f>IFERROR(_xll.qlIndexFixing(Index1Y,$H953,TRUE,_xll.ohTrigger(RecalcTrigger,Trigger1Y)),NA())</f>
        <v>2.3834527741394763E-2</v>
      </c>
      <c r="Q953" s="52">
        <f>IFERROR(_xll.qlIndexFixing(ONIndex1Y,I953,TRUE,_xll.ohTrigger(RecalcTrigger,Trigger1Y)),NA())</f>
        <v>2.3194087195665958E-2</v>
      </c>
    </row>
    <row r="954" spans="2:17" x14ac:dyDescent="0.2">
      <c r="B954" s="46" t="s">
        <v>51</v>
      </c>
      <c r="D954" s="49">
        <f>_xll.qlCalendarAdvance(LocalCalendar,$D953,B954,"f",FALSE)</f>
        <v>46364</v>
      </c>
      <c r="E954" s="49">
        <f>_xll.qlInterestRateIndexValueDate(IndexON,D954)</f>
        <v>46364</v>
      </c>
      <c r="F954" s="52">
        <f>IFERROR(_xll.qlIndexFixing(IndexON,D954,TRUE,_xll.ohTrigger(RecalcTrigger,TriggerON)),NA())</f>
        <v>1.6092621709926647E-2</v>
      </c>
      <c r="H954" s="49">
        <f>_xll.qlCalendarAdvance(IborCalendar,$H953,B954,"f",FALSE)</f>
        <v>46364</v>
      </c>
      <c r="I954" s="49">
        <f>_xll.qlInterestRateIndexValueDate(Index1M,$H954)</f>
        <v>46366</v>
      </c>
      <c r="J954" s="52">
        <f>IFERROR(_xll.qlIndexFixing(Index1M,$H954,TRUE,_xll.ohTrigger(RecalcTrigger,Trigger1M)),NA())</f>
        <v>1.9481764892466391E-2</v>
      </c>
      <c r="K954" s="52">
        <f>IFERROR(_xll.qlIndexFixing(ONIndex1M,I954,TRUE,_xll.ohTrigger(RecalcTrigger,Trigger1M)),NA())</f>
        <v>1.9443323655750078E-2</v>
      </c>
      <c r="L954" s="52">
        <f>IFERROR(_xll.qlIndexFixing(Index3M,H954,TRUE,_xll.ohTrigger(RecalcTrigger,Trigger3M)),NA())</f>
        <v>2.0114319446712159E-2</v>
      </c>
      <c r="M954" s="52">
        <f>IFERROR(_xll.qlIndexFixing(ONIndex3M,I954,TRUE,_xll.ohTrigger(RecalcTrigger,Trigger3M)),NA())</f>
        <v>1.9998166615726731E-2</v>
      </c>
      <c r="N954" s="52">
        <f>IFERROR(_xll.qlIndexFixing(Index6M,$H954,TRUE,_xll.ohTrigger(RecalcTrigger,Trigger6M)),NA())</f>
        <v>2.2173276539174742E-2</v>
      </c>
      <c r="O954" s="52">
        <f>IFERROR(_xll.qlIndexFixing(ONIndex6M,I954,TRUE,_xll.ohTrigger(RecalcTrigger,Trigger6M)),NA())</f>
        <v>2.1899367338660269E-2</v>
      </c>
      <c r="P954" s="52">
        <f>IFERROR(_xll.qlIndexFixing(Index1Y,$H954,TRUE,_xll.ohTrigger(RecalcTrigger,Trigger1Y)),NA())</f>
        <v>2.3850549151385448E-2</v>
      </c>
      <c r="Q954" s="52">
        <f>IFERROR(_xll.qlIndexFixing(ONIndex1Y,I954,TRUE,_xll.ohTrigger(RecalcTrigger,Trigger1Y)),NA())</f>
        <v>2.320087985442143E-2</v>
      </c>
    </row>
    <row r="955" spans="2:17" x14ac:dyDescent="0.2">
      <c r="B955" s="46" t="s">
        <v>51</v>
      </c>
      <c r="D955" s="49">
        <f>_xll.qlCalendarAdvance(LocalCalendar,$D954,B955,"f",FALSE)</f>
        <v>46371</v>
      </c>
      <c r="E955" s="49">
        <f>_xll.qlInterestRateIndexValueDate(IndexON,D955)</f>
        <v>46371</v>
      </c>
      <c r="F955" s="52">
        <f>IFERROR(_xll.qlIndexFixing(IndexON,D955,TRUE,_xll.ohTrigger(RecalcTrigger,TriggerON)),NA())</f>
        <v>1.6105174330789396E-2</v>
      </c>
      <c r="H955" s="49">
        <f>_xll.qlCalendarAdvance(IborCalendar,$H954,B955,"f",FALSE)</f>
        <v>46371</v>
      </c>
      <c r="I955" s="49">
        <f>_xll.qlInterestRateIndexValueDate(Index1M,$H955)</f>
        <v>46373</v>
      </c>
      <c r="J955" s="52">
        <f>IFERROR(_xll.qlIndexFixing(Index1M,$H955,TRUE,_xll.ohTrigger(RecalcTrigger,Trigger1M)),NA())</f>
        <v>1.9492877594523058E-2</v>
      </c>
      <c r="K955" s="52">
        <f>IFERROR(_xll.qlIndexFixing(ONIndex1M,I955,TRUE,_xll.ohTrigger(RecalcTrigger,Trigger1M)),NA())</f>
        <v>1.9453409433403124E-2</v>
      </c>
      <c r="L955" s="52">
        <f>IFERROR(_xll.qlIndexFixing(Index3M,H955,TRUE,_xll.ohTrigger(RecalcTrigger,Trigger3M)),NA())</f>
        <v>2.0124621542677801E-2</v>
      </c>
      <c r="M955" s="52">
        <f>IFERROR(_xll.qlIndexFixing(ONIndex3M,I955,TRUE,_xll.ohTrigger(RecalcTrigger,Trigger3M)),NA())</f>
        <v>2.0008856939073283E-2</v>
      </c>
      <c r="N955" s="52">
        <f>IFERROR(_xll.qlIndexFixing(Index6M,$H955,TRUE,_xll.ohTrigger(RecalcTrigger,Trigger6M)),NA())</f>
        <v>2.2184614938168947E-2</v>
      </c>
      <c r="O955" s="52">
        <f>IFERROR(_xll.qlIndexFixing(ONIndex6M,I955,TRUE,_xll.ohTrigger(RecalcTrigger,Trigger6M)),NA())</f>
        <v>2.1911887406842467E-2</v>
      </c>
      <c r="P955" s="52">
        <f>IFERROR(_xll.qlIndexFixing(Index1Y,$H955,TRUE,_xll.ohTrigger(RecalcTrigger,Trigger1Y)),NA())</f>
        <v>2.3866719653831556E-2</v>
      </c>
      <c r="Q955" s="52">
        <f>IFERROR(_xll.qlIndexFixing(ONIndex1Y,I955,TRUE,_xll.ohTrigger(RecalcTrigger,Trigger1Y)),NA())</f>
        <v>2.3208126790912331E-2</v>
      </c>
    </row>
    <row r="956" spans="2:17" x14ac:dyDescent="0.2">
      <c r="B956" s="46" t="s">
        <v>51</v>
      </c>
      <c r="D956" s="49">
        <f>_xll.qlCalendarAdvance(LocalCalendar,$D955,B956,"f",FALSE)</f>
        <v>46378</v>
      </c>
      <c r="E956" s="49">
        <f>_xll.qlInterestRateIndexValueDate(IndexON,D956)</f>
        <v>46378</v>
      </c>
      <c r="F956" s="52">
        <f>IFERROR(_xll.qlIndexFixing(IndexON,D956,TRUE,_xll.ohTrigger(RecalcTrigger,TriggerON)),NA())</f>
        <v>1.611761777130738E-2</v>
      </c>
      <c r="H956" s="49">
        <f>_xll.qlCalendarAdvance(IborCalendar,$H955,B956,"f",FALSE)</f>
        <v>46378</v>
      </c>
      <c r="I956" s="49">
        <f>_xll.qlInterestRateIndexValueDate(Index1M,$H956)</f>
        <v>46380</v>
      </c>
      <c r="J956" s="52">
        <f>IFERROR(_xll.qlIndexFixing(Index1M,$H956,TRUE,_xll.ohTrigger(RecalcTrigger,Trigger1M)),NA())</f>
        <v>1.9501444092683284E-2</v>
      </c>
      <c r="K956" s="52">
        <f>IFERROR(_xll.qlIndexFixing(ONIndex1M,I956,TRUE,_xll.ohTrigger(RecalcTrigger,Trigger1M)),NA())</f>
        <v>1.9468337996508822E-2</v>
      </c>
      <c r="L956" s="52">
        <f>IFERROR(_xll.qlIndexFixing(Index3M,H956,TRUE,_xll.ohTrigger(RecalcTrigger,Trigger3M)),NA())</f>
        <v>2.0134854230854593E-2</v>
      </c>
      <c r="M956" s="52">
        <f>IFERROR(_xll.qlIndexFixing(ONIndex3M,I956,TRUE,_xll.ohTrigger(RecalcTrigger,Trigger3M)),NA())</f>
        <v>2.0024726059331144E-2</v>
      </c>
      <c r="N956" s="52">
        <f>IFERROR(_xll.qlIndexFixing(Index6M,$H956,TRUE,_xll.ohTrigger(RecalcTrigger,Trigger6M)),NA())</f>
        <v>2.2195851201921347E-2</v>
      </c>
      <c r="O956" s="52">
        <f>IFERROR(_xll.qlIndexFixing(ONIndex6M,I956,TRUE,_xll.ohTrigger(RecalcTrigger,Trigger6M)),NA())</f>
        <v>2.1930505501988051E-2</v>
      </c>
      <c r="P956" s="52">
        <f>IFERROR(_xll.qlIndexFixing(Index1Y,$H956,TRUE,_xll.ohTrigger(RecalcTrigger,Trigger1Y)),NA())</f>
        <v>2.3893241386372704E-2</v>
      </c>
      <c r="Q956" s="52">
        <f>IFERROR(_xll.qlIndexFixing(ONIndex1Y,I956,TRUE,_xll.ohTrigger(RecalcTrigger,Trigger1Y)),NA())</f>
        <v>2.3221116150516252E-2</v>
      </c>
    </row>
    <row r="957" spans="2:17" x14ac:dyDescent="0.2">
      <c r="B957" s="46" t="s">
        <v>51</v>
      </c>
      <c r="D957" s="49">
        <f>_xll.qlCalendarAdvance(LocalCalendar,$D956,B957,"f",FALSE)</f>
        <v>46385</v>
      </c>
      <c r="E957" s="49">
        <f>_xll.qlInterestRateIndexValueDate(IndexON,D957)</f>
        <v>46385</v>
      </c>
      <c r="F957" s="52">
        <f>IFERROR(_xll.qlIndexFixing(IndexON,D957,TRUE,_xll.ohTrigger(RecalcTrigger,TriggerON)),NA())</f>
        <v>1.6129952031400663E-2</v>
      </c>
      <c r="H957" s="49">
        <f>_xll.qlCalendarAdvance(IborCalendar,$H956,B957,"f",FALSE)</f>
        <v>46385</v>
      </c>
      <c r="I957" s="49">
        <f>_xll.qlInterestRateIndexValueDate(Index1M,$H957)</f>
        <v>46387</v>
      </c>
      <c r="J957" s="52">
        <f>IFERROR(_xll.qlIndexFixing(Index1M,$H957,TRUE,_xll.ohTrigger(RecalcTrigger,Trigger1M)),NA())</f>
        <v>1.9507499367339112E-2</v>
      </c>
      <c r="K957" s="52">
        <f>IFERROR(_xll.qlIndexFixing(ONIndex1M,I957,TRUE,_xll.ohTrigger(RecalcTrigger,Trigger1M)),NA())</f>
        <v>1.9476977051979816E-2</v>
      </c>
      <c r="L957" s="52">
        <f>IFERROR(_xll.qlIndexFixing(Index3M,H957,TRUE,_xll.ohTrigger(RecalcTrigger,Trigger3M)),NA())</f>
        <v>2.0145017510712293E-2</v>
      </c>
      <c r="M957" s="52">
        <f>IFERROR(_xll.qlIndexFixing(ONIndex3M,I957,TRUE,_xll.ohTrigger(RecalcTrigger,Trigger3M)),NA())</f>
        <v>2.003395373297634E-2</v>
      </c>
      <c r="N957" s="52">
        <f>IFERROR(_xll.qlIndexFixing(Index6M,$H957,TRUE,_xll.ohTrigger(RecalcTrigger,Trigger6M)),NA())</f>
        <v>2.2205542646304935E-2</v>
      </c>
      <c r="O957" s="52">
        <f>IFERROR(_xll.qlIndexFixing(ONIndex6M,I957,TRUE,_xll.ohTrigger(RecalcTrigger,Trigger6M)),NA())</f>
        <v>2.1941255072541743E-2</v>
      </c>
      <c r="P957" s="52">
        <f>IFERROR(_xll.qlIndexFixing(Index1Y,$H957,TRUE,_xll.ohTrigger(RecalcTrigger,Trigger1Y)),NA())</f>
        <v>2.3897403490454164E-2</v>
      </c>
      <c r="Q957" s="52">
        <f>IFERROR(_xll.qlIndexFixing(ONIndex1Y,I957,TRUE,_xll.ohTrigger(RecalcTrigger,Trigger1Y)),NA())</f>
        <v>2.3228043753291683E-2</v>
      </c>
    </row>
    <row r="958" spans="2:17" x14ac:dyDescent="0.2">
      <c r="B958" s="46" t="s">
        <v>51</v>
      </c>
      <c r="D958" s="49">
        <f>_xll.qlCalendarAdvance(LocalCalendar,$D957,B958,"f",FALSE)</f>
        <v>46392</v>
      </c>
      <c r="E958" s="49">
        <f>_xll.qlInterestRateIndexValueDate(IndexON,D958)</f>
        <v>46392</v>
      </c>
      <c r="F958" s="52">
        <f>IFERROR(_xll.qlIndexFixing(IndexON,D958,TRUE,_xll.ohTrigger(RecalcTrigger,TriggerON)),NA())</f>
        <v>1.6142177111149181E-2</v>
      </c>
      <c r="H958" s="49">
        <f>_xll.qlCalendarAdvance(IborCalendar,$H957,B958,"f",FALSE)</f>
        <v>46392</v>
      </c>
      <c r="I958" s="49">
        <f>_xll.qlInterestRateIndexValueDate(Index1M,$H958)</f>
        <v>46394</v>
      </c>
      <c r="J958" s="52">
        <f>IFERROR(_xll.qlIndexFixing(Index1M,$H958,TRUE,_xll.ohTrigger(RecalcTrigger,Trigger1M)),NA())</f>
        <v>1.9520735590644878E-2</v>
      </c>
      <c r="K958" s="52">
        <f>IFERROR(_xll.qlIndexFixing(ONIndex1M,I958,TRUE,_xll.ohTrigger(RecalcTrigger,Trigger1M)),NA())</f>
        <v>1.9483086139375771E-2</v>
      </c>
      <c r="L958" s="52">
        <f>IFERROR(_xll.qlIndexFixing(Index3M,H958,TRUE,_xll.ohTrigger(RecalcTrigger,Trigger3M)),NA())</f>
        <v>2.0155111381722435E-2</v>
      </c>
      <c r="M958" s="52">
        <f>IFERROR(_xll.qlIndexFixing(ONIndex3M,I958,TRUE,_xll.ohTrigger(RecalcTrigger,Trigger3M)),NA())</f>
        <v>2.0040513369590229E-2</v>
      </c>
      <c r="N958" s="52">
        <f>IFERROR(_xll.qlIndexFixing(Index6M,$H958,TRUE,_xll.ohTrigger(RecalcTrigger,Trigger6M)),NA())</f>
        <v>2.2216581252973669E-2</v>
      </c>
      <c r="O958" s="52">
        <f>IFERROR(_xll.qlIndexFixing(ONIndex6M,I958,TRUE,_xll.ohTrigger(RecalcTrigger,Trigger6M)),NA())</f>
        <v>2.1948841184560308E-2</v>
      </c>
      <c r="P958" s="52">
        <f>IFERROR(_xll.qlIndexFixing(Index1Y,$H958,TRUE,_xll.ohTrigger(RecalcTrigger,Trigger1Y)),NA())</f>
        <v>2.391596870105198E-2</v>
      </c>
      <c r="Q958" s="52">
        <f>IFERROR(_xll.qlIndexFixing(ONIndex1Y,I958,TRUE,_xll.ohTrigger(RecalcTrigger,Trigger1Y)),NA())</f>
        <v>2.3232593267836776E-2</v>
      </c>
    </row>
    <row r="959" spans="2:17" x14ac:dyDescent="0.2">
      <c r="B959" s="46" t="s">
        <v>51</v>
      </c>
      <c r="D959" s="49">
        <f>_xll.qlCalendarAdvance(LocalCalendar,$D958,B959,"f",FALSE)</f>
        <v>46399</v>
      </c>
      <c r="E959" s="49">
        <f>_xll.qlInterestRateIndexValueDate(IndexON,D959)</f>
        <v>46399</v>
      </c>
      <c r="F959" s="52">
        <f>IFERROR(_xll.qlIndexFixing(IndexON,D959,TRUE,_xll.ohTrigger(RecalcTrigger,TriggerON)),NA())</f>
        <v>1.6154293010393062E-2</v>
      </c>
      <c r="H959" s="49">
        <f>_xll.qlCalendarAdvance(IborCalendar,$H958,B959,"f",FALSE)</f>
        <v>46399</v>
      </c>
      <c r="I959" s="49">
        <f>_xll.qlInterestRateIndexValueDate(Index1M,$H959)</f>
        <v>46401</v>
      </c>
      <c r="J959" s="52">
        <f>IFERROR(_xll.qlIndexFixing(Index1M,$H959,TRUE,_xll.ohTrigger(RecalcTrigger,Trigger1M)),NA())</f>
        <v>1.9531434984746715E-2</v>
      </c>
      <c r="K959" s="52">
        <f>IFERROR(_xll.qlIndexFixing(ONIndex1M,I959,TRUE,_xll.ohTrigger(RecalcTrigger,Trigger1M)),NA())</f>
        <v>1.949278483218464E-2</v>
      </c>
      <c r="L959" s="52">
        <f>IFERROR(_xll.qlIndexFixing(Index3M,H959,TRUE,_xll.ohTrigger(RecalcTrigger,Trigger3M)),NA())</f>
        <v>2.0165135843364546E-2</v>
      </c>
      <c r="M959" s="52">
        <f>IFERROR(_xll.qlIndexFixing(ONIndex3M,I959,TRUE,_xll.ohTrigger(RecalcTrigger,Trigger3M)),NA())</f>
        <v>2.0050927333121749E-2</v>
      </c>
      <c r="N959" s="52">
        <f>IFERROR(_xll.qlIndexFixing(Index6M,$H959,TRUE,_xll.ohTrigger(RecalcTrigger,Trigger6M)),NA())</f>
        <v>2.2227517725336089E-2</v>
      </c>
      <c r="O959" s="52">
        <f>IFERROR(_xll.qlIndexFixing(ONIndex6M,I959,TRUE,_xll.ohTrigger(RecalcTrigger,Trigger6M)),NA())</f>
        <v>2.1960956968056777E-2</v>
      </c>
      <c r="P959" s="52">
        <f>IFERROR(_xll.qlIndexFixing(Index1Y,$H959,TRUE,_xll.ohTrigger(RecalcTrigger,Trigger1Y)),NA())</f>
        <v>2.3932578553608353E-2</v>
      </c>
      <c r="Q959" s="52">
        <f>IFERROR(_xll.qlIndexFixing(ONIndex1Y,I959,TRUE,_xll.ohTrigger(RecalcTrigger,Trigger1Y)),NA())</f>
        <v>2.3241657315988817E-2</v>
      </c>
    </row>
    <row r="960" spans="2:17" x14ac:dyDescent="0.2">
      <c r="B960" s="46" t="s">
        <v>51</v>
      </c>
      <c r="D960" s="49">
        <f>_xll.qlCalendarAdvance(LocalCalendar,$D959,B960,"f",FALSE)</f>
        <v>46406</v>
      </c>
      <c r="E960" s="49">
        <f>_xll.qlInterestRateIndexValueDate(IndexON,D960)</f>
        <v>46406</v>
      </c>
      <c r="F960" s="52">
        <f>IFERROR(_xll.qlIndexFixing(IndexON,D960,TRUE,_xll.ohTrigger(RecalcTrigger,TriggerON)),NA())</f>
        <v>1.6166299729212241E-2</v>
      </c>
      <c r="H960" s="49">
        <f>_xll.qlCalendarAdvance(IborCalendar,$H959,B960,"f",FALSE)</f>
        <v>46406</v>
      </c>
      <c r="I960" s="49">
        <f>_xll.qlInterestRateIndexValueDate(Index1M,$H960)</f>
        <v>46408</v>
      </c>
      <c r="J960" s="52">
        <f>IFERROR(_xll.qlIndexFixing(Index1M,$H960,TRUE,_xll.ohTrigger(RecalcTrigger,Trigger1M)),NA())</f>
        <v>1.9539639384365259E-2</v>
      </c>
      <c r="K960" s="52">
        <f>IFERROR(_xll.qlIndexFixing(ONIndex1M,I960,TRUE,_xll.ohTrigger(RecalcTrigger,Trigger1M)),NA())</f>
        <v>1.9502386753922352E-2</v>
      </c>
      <c r="L960" s="52">
        <f>IFERROR(_xll.qlIndexFixing(Index3M,H960,TRUE,_xll.ohTrigger(RecalcTrigger,Trigger3M)),NA())</f>
        <v>2.0175090895117265E-2</v>
      </c>
      <c r="M960" s="52">
        <f>IFERROR(_xll.qlIndexFixing(ONIndex3M,I960,TRUE,_xll.ohTrigger(RecalcTrigger,Trigger3M)),NA())</f>
        <v>2.0061272206719494E-2</v>
      </c>
      <c r="N960" s="52">
        <f>IFERROR(_xll.qlIndexFixing(Index6M,$H960,TRUE,_xll.ohTrigger(RecalcTrigger,Trigger6M)),NA())</f>
        <v>2.2238352061726339E-2</v>
      </c>
      <c r="O960" s="52">
        <f>IFERROR(_xll.qlIndexFixing(ONIndex6M,I960,TRUE,_xll.ohTrigger(RecalcTrigger,Trigger6M)),NA())</f>
        <v>2.1972971680481734E-2</v>
      </c>
      <c r="P960" s="52">
        <f>IFERROR(_xll.qlIndexFixing(Index1Y,$H960,TRUE,_xll.ohTrigger(RecalcTrigger,Trigger1Y)),NA())</f>
        <v>2.3949258983844316E-2</v>
      </c>
      <c r="Q960" s="52">
        <f>IFERROR(_xll.qlIndexFixing(ONIndex1Y,I960,TRUE,_xll.ohTrigger(RecalcTrigger,Trigger1Y)),NA())</f>
        <v>2.3251175642036159E-2</v>
      </c>
    </row>
    <row r="961" spans="2:17" x14ac:dyDescent="0.2">
      <c r="B961" s="46" t="s">
        <v>51</v>
      </c>
      <c r="D961" s="49">
        <f>_xll.qlCalendarAdvance(LocalCalendar,$D960,B961,"f",FALSE)</f>
        <v>46413</v>
      </c>
      <c r="E961" s="49">
        <f>_xll.qlInterestRateIndexValueDate(IndexON,D961)</f>
        <v>46413</v>
      </c>
      <c r="F961" s="52">
        <f>IFERROR(_xll.qlIndexFixing(IndexON,D961,TRUE,_xll.ohTrigger(RecalcTrigger,TriggerON)),NA())</f>
        <v>1.6178197267686656E-2</v>
      </c>
      <c r="H961" s="49">
        <f>_xll.qlCalendarAdvance(IborCalendar,$H960,B961,"f",FALSE)</f>
        <v>46413</v>
      </c>
      <c r="I961" s="49">
        <f>_xll.qlInterestRateIndexValueDate(Index1M,$H961)</f>
        <v>46415</v>
      </c>
      <c r="J961" s="52">
        <f>IFERROR(_xll.qlIndexFixing(Index1M,$H961,TRUE,_xll.ohTrigger(RecalcTrigger,Trigger1M)),NA())</f>
        <v>1.9545383873767606E-2</v>
      </c>
      <c r="K961" s="52">
        <f>IFERROR(_xll.qlIndexFixing(ONIndex1M,I961,TRUE,_xll.ohTrigger(RecalcTrigger,Trigger1M)),NA())</f>
        <v>1.9511891904349099E-2</v>
      </c>
      <c r="L961" s="52">
        <f>IFERROR(_xll.qlIndexFixing(Index3M,H961,TRUE,_xll.ohTrigger(RecalcTrigger,Trigger3M)),NA())</f>
        <v>2.0184976536466337E-2</v>
      </c>
      <c r="M961" s="52">
        <f>IFERROR(_xll.qlIndexFixing(ONIndex3M,I961,TRUE,_xll.ohTrigger(RecalcTrigger,Trigger3M)),NA())</f>
        <v>2.0071547990303529E-2</v>
      </c>
      <c r="N961" s="52">
        <f>IFERROR(_xll.qlIndexFixing(Index6M,$H961,TRUE,_xll.ohTrigger(RecalcTrigger,Trigger6M)),NA())</f>
        <v>2.2249084260492265E-2</v>
      </c>
      <c r="O961" s="52">
        <f>IFERROR(_xll.qlIndexFixing(ONIndex6M,I961,TRUE,_xll.ohTrigger(RecalcTrigger,Trigger6M)),NA())</f>
        <v>2.1984885321595371E-2</v>
      </c>
      <c r="P961" s="52">
        <f>IFERROR(_xll.qlIndexFixing(Index1Y,$H961,TRUE,_xll.ohTrigger(RecalcTrigger,Trigger1Y)),NA())</f>
        <v>2.3965994285800162E-2</v>
      </c>
      <c r="Q961" s="52">
        <f>IFERROR(_xll.qlIndexFixing(ONIndex1Y,I961,TRUE,_xll.ohTrigger(RecalcTrigger,Trigger1Y)),NA())</f>
        <v>2.3261148246138674E-2</v>
      </c>
    </row>
    <row r="962" spans="2:17" x14ac:dyDescent="0.2">
      <c r="B962" s="46" t="s">
        <v>51</v>
      </c>
      <c r="D962" s="49">
        <f>_xll.qlCalendarAdvance(LocalCalendar,$D961,B962,"f",FALSE)</f>
        <v>46420</v>
      </c>
      <c r="E962" s="49">
        <f>_xll.qlInterestRateIndexValueDate(IndexON,D962)</f>
        <v>46420</v>
      </c>
      <c r="F962" s="52">
        <f>IFERROR(_xll.qlIndexFixing(IndexON,D962,TRUE,_xll.ohTrigger(RecalcTrigger,TriggerON)),NA())</f>
        <v>1.6189985625576497E-2</v>
      </c>
      <c r="H962" s="49">
        <f>_xll.qlCalendarAdvance(IborCalendar,$H961,B962,"f",FALSE)</f>
        <v>46420</v>
      </c>
      <c r="I962" s="49">
        <f>_xll.qlInterestRateIndexValueDate(Index1M,$H962)</f>
        <v>46422</v>
      </c>
      <c r="J962" s="52">
        <f>IFERROR(_xll.qlIndexFixing(Index1M,$H962,TRUE,_xll.ohTrigger(RecalcTrigger,Trigger1M)),NA())</f>
        <v>1.9553430666059413E-2</v>
      </c>
      <c r="K962" s="52">
        <f>IFERROR(_xll.qlIndexFixing(ONIndex1M,I962,TRUE,_xll.ohTrigger(RecalcTrigger,Trigger1M)),NA())</f>
        <v>1.9521300283464882E-2</v>
      </c>
      <c r="L962" s="52">
        <f>IFERROR(_xll.qlIndexFixing(Index3M,H962,TRUE,_xll.ohTrigger(RecalcTrigger,Trigger3M)),NA())</f>
        <v>2.0193539048113548E-2</v>
      </c>
      <c r="M962" s="52">
        <f>IFERROR(_xll.qlIndexFixing(ONIndex3M,I962,TRUE,_xll.ohTrigger(RecalcTrigger,Trigger3M)),NA())</f>
        <v>2.0081754683873854E-2</v>
      </c>
      <c r="N962" s="52">
        <f>IFERROR(_xll.qlIndexFixing(Index6M,$H962,TRUE,_xll.ohTrigger(RecalcTrigger,Trigger6M)),NA())</f>
        <v>2.2259714319998933E-2</v>
      </c>
      <c r="O962" s="52">
        <f>IFERROR(_xll.qlIndexFixing(ONIndex6M,I962,TRUE,_xll.ohTrigger(RecalcTrigger,Trigger6M)),NA())</f>
        <v>2.199669789155756E-2</v>
      </c>
      <c r="P962" s="52">
        <f>IFERROR(_xll.qlIndexFixing(Index1Y,$H962,TRUE,_xll.ohTrigger(RecalcTrigger,Trigger1Y)),NA())</f>
        <v>2.3982768752485766E-2</v>
      </c>
      <c r="Q962" s="52">
        <f>IFERROR(_xll.qlIndexFixing(ONIndex1Y,I962,TRUE,_xll.ohTrigger(RecalcTrigger,Trigger1Y)),NA())</f>
        <v>2.3271575128296362E-2</v>
      </c>
    </row>
    <row r="963" spans="2:17" x14ac:dyDescent="0.2">
      <c r="B963" s="46" t="s">
        <v>51</v>
      </c>
      <c r="D963" s="49">
        <f>_xll.qlCalendarAdvance(LocalCalendar,$D962,B963,"f",FALSE)</f>
        <v>46427</v>
      </c>
      <c r="E963" s="49">
        <f>_xll.qlInterestRateIndexValueDate(IndexON,D963)</f>
        <v>46427</v>
      </c>
      <c r="F963" s="52">
        <f>IFERROR(_xll.qlIndexFixing(IndexON,D963,TRUE,_xll.ohTrigger(RecalcTrigger,TriggerON)),NA())</f>
        <v>1.6201664803041638E-2</v>
      </c>
      <c r="H963" s="49">
        <f>_xll.qlCalendarAdvance(IborCalendar,$H962,B963,"f",FALSE)</f>
        <v>46427</v>
      </c>
      <c r="I963" s="49">
        <f>_xll.qlInterestRateIndexValueDate(Index1M,$H963)</f>
        <v>46429</v>
      </c>
      <c r="J963" s="52">
        <f>IFERROR(_xll.qlIndexFixing(Index1M,$H963,TRUE,_xll.ohTrigger(RecalcTrigger,Trigger1M)),NA())</f>
        <v>1.9562569028300621E-2</v>
      </c>
      <c r="K963" s="52">
        <f>IFERROR(_xll.qlIndexFixing(ONIndex1M,I963,TRUE,_xll.ohTrigger(RecalcTrigger,Trigger1M)),NA())</f>
        <v>1.9530611891429572E-2</v>
      </c>
      <c r="L963" s="52">
        <f>IFERROR(_xll.qlIndexFixing(Index3M,H963,TRUE,_xll.ohTrigger(RecalcTrigger,Trigger3M)),NA())</f>
        <v>2.0203290279358039E-2</v>
      </c>
      <c r="M963" s="52">
        <f>IFERROR(_xll.qlIndexFixing(ONIndex3M,I963,TRUE,_xll.ohTrigger(RecalcTrigger,Trigger3M)),NA())</f>
        <v>2.0091892287510404E-2</v>
      </c>
      <c r="N963" s="52">
        <f>IFERROR(_xll.qlIndexFixing(Index6M,$H963,TRUE,_xll.ohTrigger(RecalcTrigger,Trigger6M)),NA())</f>
        <v>2.2270242238625535E-2</v>
      </c>
      <c r="O963" s="52">
        <f>IFERROR(_xll.qlIndexFixing(ONIndex6M,I963,TRUE,_xll.ohTrigger(RecalcTrigger,Trigger6M)),NA())</f>
        <v>2.2008409390208428E-2</v>
      </c>
      <c r="P963" s="52">
        <f>IFERROR(_xll.qlIndexFixing(Index1Y,$H963,TRUE,_xll.ohTrigger(RecalcTrigger,Trigger1Y)),NA())</f>
        <v>2.3999566675874034E-2</v>
      </c>
      <c r="Q963" s="52">
        <f>IFERROR(_xll.qlIndexFixing(ONIndex1Y,I963,TRUE,_xll.ohTrigger(RecalcTrigger,Trigger1Y)),NA())</f>
        <v>2.3282456288589159E-2</v>
      </c>
    </row>
    <row r="964" spans="2:17" x14ac:dyDescent="0.2">
      <c r="B964" s="46" t="s">
        <v>51</v>
      </c>
      <c r="D964" s="49">
        <f>_xll.qlCalendarAdvance(LocalCalendar,$D963,B964,"f",FALSE)</f>
        <v>46434</v>
      </c>
      <c r="E964" s="49">
        <f>_xll.qlInterestRateIndexValueDate(IndexON,D964)</f>
        <v>46434</v>
      </c>
      <c r="F964" s="52">
        <f>IFERROR(_xll.qlIndexFixing(IndexON,D964,TRUE,_xll.ohTrigger(RecalcTrigger,TriggerON)),NA())</f>
        <v>1.6213234800002141E-2</v>
      </c>
      <c r="H964" s="49">
        <f>_xll.qlCalendarAdvance(IborCalendar,$H963,B964,"f",FALSE)</f>
        <v>46434</v>
      </c>
      <c r="I964" s="49">
        <f>_xll.qlInterestRateIndexValueDate(Index1M,$H964)</f>
        <v>46436</v>
      </c>
      <c r="J964" s="52">
        <f>IFERROR(_xll.qlIndexFixing(Index1M,$H964,TRUE,_xll.ohTrigger(RecalcTrigger,Trigger1M)),NA())</f>
        <v>1.9571610483473747E-2</v>
      </c>
      <c r="K964" s="52">
        <f>IFERROR(_xll.qlIndexFixing(ONIndex1M,I964,TRUE,_xll.ohTrigger(RecalcTrigger,Trigger1M)),NA())</f>
        <v>1.9539826728083298E-2</v>
      </c>
      <c r="L964" s="52">
        <f>IFERROR(_xll.qlIndexFixing(Index3M,H964,TRUE,_xll.ohTrigger(RecalcTrigger,Trigger3M)),NA())</f>
        <v>2.0212972102333738E-2</v>
      </c>
      <c r="M964" s="52">
        <f>IFERROR(_xll.qlIndexFixing(ONIndex3M,I964,TRUE,_xll.ohTrigger(RecalcTrigger,Trigger3M)),NA())</f>
        <v>2.0101960801053309E-2</v>
      </c>
      <c r="N964" s="52">
        <f>IFERROR(_xll.qlIndexFixing(Index6M,$H964,TRUE,_xll.ohTrigger(RecalcTrigger,Trigger6M)),NA())</f>
        <v>2.2280668014768055E-2</v>
      </c>
      <c r="O964" s="52">
        <f>IFERROR(_xll.qlIndexFixing(ONIndex6M,I964,TRUE,_xll.ohTrigger(RecalcTrigger,Trigger6M)),NA())</f>
        <v>2.2020019817707848E-2</v>
      </c>
      <c r="P964" s="52">
        <f>IFERROR(_xll.qlIndexFixing(Index1Y,$H964,TRUE,_xll.ohTrigger(RecalcTrigger,Trigger1Y)),NA())</f>
        <v>2.4016372346895194E-2</v>
      </c>
      <c r="Q964" s="52">
        <f>IFERROR(_xll.qlIndexFixing(ONIndex1Y,I964,TRUE,_xll.ohTrigger(RecalcTrigger,Trigger1Y)),NA())</f>
        <v>2.329379172693713E-2</v>
      </c>
    </row>
    <row r="965" spans="2:17" x14ac:dyDescent="0.2">
      <c r="B965" s="46" t="s">
        <v>51</v>
      </c>
      <c r="D965" s="49">
        <f>_xll.qlCalendarAdvance(LocalCalendar,$D964,B965,"f",FALSE)</f>
        <v>46441</v>
      </c>
      <c r="E965" s="49">
        <f>_xll.qlInterestRateIndexValueDate(IndexON,D965)</f>
        <v>46441</v>
      </c>
      <c r="F965" s="52">
        <f>IFERROR(_xll.qlIndexFixing(IndexON,D965,TRUE,_xll.ohTrigger(RecalcTrigger,TriggerON)),NA())</f>
        <v>1.6224695616537943E-2</v>
      </c>
      <c r="H965" s="49">
        <f>_xll.qlCalendarAdvance(IborCalendar,$H964,B965,"f",FALSE)</f>
        <v>46441</v>
      </c>
      <c r="I965" s="49">
        <f>_xll.qlInterestRateIndexValueDate(Index1M,$H965)</f>
        <v>46443</v>
      </c>
      <c r="J965" s="52">
        <f>IFERROR(_xll.qlIndexFixing(Index1M,$H965,TRUE,_xll.ohTrigger(RecalcTrigger,Trigger1M)),NA())</f>
        <v>1.9580555031384655E-2</v>
      </c>
      <c r="K965" s="52">
        <f>IFERROR(_xll.qlIndexFixing(ONIndex1M,I965,TRUE,_xll.ohTrigger(RecalcTrigger,Trigger1M)),NA())</f>
        <v>1.954894479342606E-2</v>
      </c>
      <c r="L965" s="52">
        <f>IFERROR(_xll.qlIndexFixing(Index3M,H965,TRUE,_xll.ohTrigger(RecalcTrigger,Trigger3M)),NA())</f>
        <v>2.0222584516543959E-2</v>
      </c>
      <c r="M965" s="52">
        <f>IFERROR(_xll.qlIndexFixing(ONIndex3M,I965,TRUE,_xll.ohTrigger(RecalcTrigger,Trigger3M)),NA())</f>
        <v>2.011196022466244E-2</v>
      </c>
      <c r="N965" s="52">
        <f>IFERROR(_xll.qlIndexFixing(Index6M,$H965,TRUE,_xll.ohTrigger(RecalcTrigger,Trigger6M)),NA())</f>
        <v>2.2290991646837042E-2</v>
      </c>
      <c r="O965" s="52">
        <f>IFERROR(_xll.qlIndexFixing(ONIndex6M,I965,TRUE,_xll.ohTrigger(RecalcTrigger,Trigger6M)),NA())</f>
        <v>2.2031529173895947E-2</v>
      </c>
      <c r="P965" s="52">
        <f>IFERROR(_xll.qlIndexFixing(Index1Y,$H965,TRUE,_xll.ohTrigger(RecalcTrigger,Trigger1Y)),NA())</f>
        <v>2.4033170055435267E-2</v>
      </c>
      <c r="Q965" s="52">
        <f>IFERROR(_xll.qlIndexFixing(ONIndex1Y,I965,TRUE,_xll.ohTrigger(RecalcTrigger,Trigger1Y)),NA())</f>
        <v>2.3305581443500145E-2</v>
      </c>
    </row>
    <row r="966" spans="2:17" x14ac:dyDescent="0.2">
      <c r="B966" s="46" t="s">
        <v>51</v>
      </c>
      <c r="D966" s="49">
        <f>_xll.qlCalendarAdvance(LocalCalendar,$D965,B966,"f",FALSE)</f>
        <v>46448</v>
      </c>
      <c r="E966" s="49">
        <f>_xll.qlInterestRateIndexValueDate(IndexON,D966)</f>
        <v>46448</v>
      </c>
      <c r="F966" s="52">
        <f>IFERROR(_xll.qlIndexFixing(IndexON,D966,TRUE,_xll.ohTrigger(RecalcTrigger,TriggerON)),NA())</f>
        <v>1.6236047252489172E-2</v>
      </c>
      <c r="H966" s="49">
        <f>_xll.qlCalendarAdvance(IborCalendar,$H965,B966,"f",FALSE)</f>
        <v>46448</v>
      </c>
      <c r="I966" s="49">
        <f>_xll.qlInterestRateIndexValueDate(Index1M,$H966)</f>
        <v>46450</v>
      </c>
      <c r="J966" s="52">
        <f>IFERROR(_xll.qlIndexFixing(Index1M,$H966,TRUE,_xll.ohTrigger(RecalcTrigger,Trigger1M)),NA())</f>
        <v>1.9594024520727116E-2</v>
      </c>
      <c r="K966" s="52">
        <f>IFERROR(_xll.qlIndexFixing(ONIndex1M,I966,TRUE,_xll.ohTrigger(RecalcTrigger,Trigger1M)),NA())</f>
        <v>1.9557966087617729E-2</v>
      </c>
      <c r="L966" s="52">
        <f>IFERROR(_xll.qlIndexFixing(Index3M,H966,TRUE,_xll.ohTrigger(RecalcTrigger,Trigger3M)),NA())</f>
        <v>2.0235834536692161E-2</v>
      </c>
      <c r="M966" s="52">
        <f>IFERROR(_xll.qlIndexFixing(ONIndex3M,I966,TRUE,_xll.ohTrigger(RecalcTrigger,Trigger3M)),NA())</f>
        <v>2.012189055825786E-2</v>
      </c>
      <c r="N966" s="52">
        <f>IFERROR(_xll.qlIndexFixing(Index6M,$H966,TRUE,_xll.ohTrigger(RecalcTrigger,Trigger6M)),NA())</f>
        <v>2.2309501793858787E-2</v>
      </c>
      <c r="O966" s="52">
        <f>IFERROR(_xll.qlIndexFixing(ONIndex6M,I966,TRUE,_xll.ohTrigger(RecalcTrigger,Trigger6M)),NA())</f>
        <v>2.2042937458932599E-2</v>
      </c>
      <c r="P966" s="52">
        <f>IFERROR(_xll.qlIndexFixing(Index1Y,$H966,TRUE,_xll.ohTrigger(RecalcTrigger,Trigger1Y)),NA())</f>
        <v>2.4055759062757628E-2</v>
      </c>
      <c r="Q966" s="52">
        <f>IFERROR(_xll.qlIndexFixing(ONIndex1Y,I966,TRUE,_xll.ohTrigger(RecalcTrigger,Trigger1Y)),NA())</f>
        <v>2.331782543819827E-2</v>
      </c>
    </row>
    <row r="967" spans="2:17" x14ac:dyDescent="0.2">
      <c r="B967" s="46" t="s">
        <v>51</v>
      </c>
      <c r="D967" s="49">
        <f>_xll.qlCalendarAdvance(LocalCalendar,$D966,B967,"f",FALSE)</f>
        <v>46455</v>
      </c>
      <c r="E967" s="49">
        <f>_xll.qlInterestRateIndexValueDate(IndexON,D967)</f>
        <v>46455</v>
      </c>
      <c r="F967" s="52">
        <f>IFERROR(_xll.qlIndexFixing(IndexON,D967,TRUE,_xll.ohTrigger(RecalcTrigger,TriggerON)),NA())</f>
        <v>1.6247289708095636E-2</v>
      </c>
      <c r="H967" s="49">
        <f>_xll.qlCalendarAdvance(IborCalendar,$H966,B967,"f",FALSE)</f>
        <v>46455</v>
      </c>
      <c r="I967" s="49">
        <f>_xll.qlInterestRateIndexValueDate(Index1M,$H967)</f>
        <v>46457</v>
      </c>
      <c r="J967" s="52">
        <f>IFERROR(_xll.qlIndexFixing(Index1M,$H967,TRUE,_xll.ohTrigger(RecalcTrigger,Trigger1M)),NA())</f>
        <v>1.9602749463627778E-2</v>
      </c>
      <c r="K967" s="52">
        <f>IFERROR(_xll.qlIndexFixing(ONIndex1M,I967,TRUE,_xll.ohTrigger(RecalcTrigger,Trigger1M)),NA())</f>
        <v>1.9566890610418497E-2</v>
      </c>
      <c r="L967" s="52">
        <f>IFERROR(_xll.qlIndexFixing(Index3M,H967,TRUE,_xll.ohTrigger(RecalcTrigger,Trigger3M)),NA())</f>
        <v>2.024529484967906E-2</v>
      </c>
      <c r="M967" s="52">
        <f>IFERROR(_xll.qlIndexFixing(ONIndex3M,I967,TRUE,_xll.ohTrigger(RecalcTrigger,Trigger3M)),NA())</f>
        <v>2.013175180183957E-2</v>
      </c>
      <c r="N967" s="52">
        <f>IFERROR(_xll.qlIndexFixing(Index6M,$H967,TRUE,_xll.ohTrigger(RecalcTrigger,Trigger6M)),NA())</f>
        <v>2.2318207768398778E-2</v>
      </c>
      <c r="O967" s="52">
        <f>IFERROR(_xll.qlIndexFixing(ONIndex6M,I967,TRUE,_xll.ohTrigger(RecalcTrigger,Trigger6M)),NA())</f>
        <v>2.2054244672577994E-2</v>
      </c>
      <c r="P967" s="52">
        <f>IFERROR(_xll.qlIndexFixing(Index1Y,$H967,TRUE,_xll.ohTrigger(RecalcTrigger,Trigger1Y)),NA())</f>
        <v>2.4072445597676011E-2</v>
      </c>
      <c r="Q967" s="52">
        <f>IFERROR(_xll.qlIndexFixing(ONIndex1Y,I967,TRUE,_xll.ohTrigger(RecalcTrigger,Trigger1Y)),NA())</f>
        <v>2.3330523711271312E-2</v>
      </c>
    </row>
    <row r="968" spans="2:17" x14ac:dyDescent="0.2">
      <c r="B968" s="46" t="s">
        <v>51</v>
      </c>
      <c r="D968" s="49">
        <f>_xll.qlCalendarAdvance(LocalCalendar,$D967,B968,"f",FALSE)</f>
        <v>46462</v>
      </c>
      <c r="E968" s="49">
        <f>_xll.qlInterestRateIndexValueDate(IndexON,D968)</f>
        <v>46462</v>
      </c>
      <c r="F968" s="52">
        <f>IFERROR(_xll.qlIndexFixing(IndexON,D968,TRUE,_xll.ohTrigger(RecalcTrigger,TriggerON)),NA())</f>
        <v>1.6258422982957654E-2</v>
      </c>
      <c r="H968" s="49">
        <f>_xll.qlCalendarAdvance(IborCalendar,$H967,B968,"f",FALSE)</f>
        <v>46462</v>
      </c>
      <c r="I968" s="49">
        <f>_xll.qlInterestRateIndexValueDate(Index1M,$H968)</f>
        <v>46464</v>
      </c>
      <c r="J968" s="52">
        <f>IFERROR(_xll.qlIndexFixing(Index1M,$H968,TRUE,_xll.ohTrigger(RecalcTrigger,Trigger1M)),NA())</f>
        <v>1.9611377478350456E-2</v>
      </c>
      <c r="K968" s="52">
        <f>IFERROR(_xll.qlIndexFixing(ONIndex1M,I968,TRUE,_xll.ohTrigger(RecalcTrigger,Trigger1M)),NA())</f>
        <v>1.9575718361988237E-2</v>
      </c>
      <c r="L968" s="52">
        <f>IFERROR(_xll.qlIndexFixing(Index3M,H968,TRUE,_xll.ohTrigger(RecalcTrigger,Trigger3M)),NA())</f>
        <v>2.0254685741385933E-2</v>
      </c>
      <c r="M968" s="52">
        <f>IFERROR(_xll.qlIndexFixing(ONIndex3M,I968,TRUE,_xll.ohTrigger(RecalcTrigger,Trigger3M)),NA())</f>
        <v>2.0141543955327634E-2</v>
      </c>
      <c r="N968" s="52">
        <f>IFERROR(_xll.qlIndexFixing(Index6M,$H968,TRUE,_xll.ohTrigger(RecalcTrigger,Trigger6M)),NA())</f>
        <v>2.2328191553239351E-2</v>
      </c>
      <c r="O968" s="52">
        <f>IFERROR(_xll.qlIndexFixing(ONIndex6M,I968,TRUE,_xll.ohTrigger(RecalcTrigger,Trigger6M)),NA())</f>
        <v>2.2065450815071941E-2</v>
      </c>
      <c r="P968" s="52">
        <f>IFERROR(_xll.qlIndexFixing(Index1Y,$H968,TRUE,_xll.ohTrigger(RecalcTrigger,Trigger1Y)),NA())</f>
        <v>2.4089074588938036E-2</v>
      </c>
      <c r="Q968" s="52">
        <f>IFERROR(_xll.qlIndexFixing(ONIndex1Y,I968,TRUE,_xll.ohTrigger(RecalcTrigger,Trigger1Y)),NA())</f>
        <v>2.3343676262639335E-2</v>
      </c>
    </row>
    <row r="969" spans="2:17" x14ac:dyDescent="0.2">
      <c r="B969" s="46" t="s">
        <v>51</v>
      </c>
      <c r="D969" s="49">
        <f>_xll.qlCalendarAdvance(LocalCalendar,$D968,B969,"f",FALSE)</f>
        <v>46469</v>
      </c>
      <c r="E969" s="49">
        <f>_xll.qlInterestRateIndexValueDate(IndexON,D969)</f>
        <v>46469</v>
      </c>
      <c r="F969" s="52">
        <f>IFERROR(_xll.qlIndexFixing(IndexON,D969,TRUE,_xll.ohTrigger(RecalcTrigger,TriggerON)),NA())</f>
        <v>1.6269447077474908E-2</v>
      </c>
      <c r="H969" s="49">
        <f>_xll.qlCalendarAdvance(IborCalendar,$H968,B969,"f",FALSE)</f>
        <v>46469</v>
      </c>
      <c r="I969" s="49">
        <f>_xll.qlInterestRateIndexValueDate(Index1M,$H969)</f>
        <v>46471</v>
      </c>
      <c r="J969" s="52">
        <f>IFERROR(_xll.qlIndexFixing(Index1M,$H969,TRUE,_xll.ohTrigger(RecalcTrigger,Trigger1M)),NA())</f>
        <v>1.9619908564667832E-2</v>
      </c>
      <c r="K969" s="52">
        <f>IFERROR(_xll.qlIndexFixing(ONIndex1M,I969,TRUE,_xll.ohTrigger(RecalcTrigger,Trigger1M)),NA())</f>
        <v>1.9589055650302001E-2</v>
      </c>
      <c r="L969" s="52">
        <f>IFERROR(_xll.qlIndexFixing(Index3M,H969,TRUE,_xll.ohTrigger(RecalcTrigger,Trigger3M)),NA())</f>
        <v>2.0264007211315781E-2</v>
      </c>
      <c r="M969" s="52">
        <f>IFERROR(_xll.qlIndexFixing(ONIndex3M,I969,TRUE,_xll.ohTrigger(RecalcTrigger,Trigger3M)),NA())</f>
        <v>2.0156287646491577E-2</v>
      </c>
      <c r="N969" s="52">
        <f>IFERROR(_xll.qlIndexFixing(Index6M,$H969,TRUE,_xll.ohTrigger(RecalcTrigger,Trigger6M)),NA())</f>
        <v>2.2338073157125903E-2</v>
      </c>
      <c r="O969" s="52">
        <f>IFERROR(_xll.qlIndexFixing(ONIndex6M,I969,TRUE,_xll.ohTrigger(RecalcTrigger,Trigger6M)),NA())</f>
        <v>2.208241671140776E-2</v>
      </c>
      <c r="P969" s="52">
        <f>IFERROR(_xll.qlIndexFixing(Index1Y,$H969,TRUE,_xll.ohTrigger(RecalcTrigger,Trigger1Y)),NA())</f>
        <v>2.4105630447080497E-2</v>
      </c>
      <c r="Q969" s="52">
        <f>IFERROR(_xll.qlIndexFixing(ONIndex1Y,I969,TRUE,_xll.ohTrigger(RecalcTrigger,Trigger1Y)),NA())</f>
        <v>2.3364295601419727E-2</v>
      </c>
    </row>
    <row r="970" spans="2:17" x14ac:dyDescent="0.2">
      <c r="B970" s="46" t="s">
        <v>51</v>
      </c>
      <c r="D970" s="49">
        <f>_xll.qlCalendarAdvance(LocalCalendar,$D969,B970,"f",FALSE)</f>
        <v>46476</v>
      </c>
      <c r="E970" s="49">
        <f>_xll.qlInterestRateIndexValueDate(IndexON,D970)</f>
        <v>46476</v>
      </c>
      <c r="F970" s="52">
        <f>IFERROR(_xll.qlIndexFixing(IndexON,D970,TRUE,_xll.ohTrigger(RecalcTrigger,TriggerON)),NA())</f>
        <v>1.6280361991327652E-2</v>
      </c>
      <c r="H970" s="49">
        <f>_xll.qlCalendarAdvance(IborCalendar,$H969,B970,"f",FALSE)</f>
        <v>46476</v>
      </c>
      <c r="I970" s="49">
        <f>_xll.qlInterestRateIndexValueDate(Index1M,$H970)</f>
        <v>46478</v>
      </c>
      <c r="J970" s="52">
        <f>IFERROR(_xll.qlIndexFixing(Index1M,$H970,TRUE,_xll.ohTrigger(RecalcTrigger,Trigger1M)),NA())</f>
        <v>1.9629470926269089E-2</v>
      </c>
      <c r="K970" s="52">
        <f>IFERROR(_xll.qlIndexFixing(ONIndex1M,I970,TRUE,_xll.ohTrigger(RecalcTrigger,Trigger1M)),NA())</f>
        <v>1.9593083551194823E-2</v>
      </c>
      <c r="L970" s="52">
        <f>IFERROR(_xll.qlIndexFixing(Index3M,H970,TRUE,_xll.ohTrigger(RecalcTrigger,Trigger3M)),NA())</f>
        <v>2.0272041697105118E-2</v>
      </c>
      <c r="M970" s="52">
        <f>IFERROR(_xll.qlIndexFixing(ONIndex3M,I970,TRUE,_xll.ohTrigger(RecalcTrigger,Trigger3M)),NA())</f>
        <v>2.0160920992422504E-2</v>
      </c>
      <c r="N970" s="52">
        <f>IFERROR(_xll.qlIndexFixing(Index6M,$H970,TRUE,_xll.ohTrigger(RecalcTrigger,Trigger6M)),NA())</f>
        <v>2.2343789340364881E-2</v>
      </c>
      <c r="O970" s="52">
        <f>IFERROR(_xll.qlIndexFixing(ONIndex6M,I970,TRUE,_xll.ohTrigger(RecalcTrigger,Trigger6M)),NA())</f>
        <v>2.2087559886045938E-2</v>
      </c>
      <c r="P970" s="52">
        <f>IFERROR(_xll.qlIndexFixing(Index1Y,$H970,TRUE,_xll.ohTrigger(RecalcTrigger,Trigger1Y)),NA())</f>
        <v>2.4122097581624275E-2</v>
      </c>
      <c r="Q970" s="52">
        <f>IFERROR(_xll.qlIndexFixing(ONIndex1Y,I970,TRUE,_xll.ohTrigger(RecalcTrigger,Trigger1Y)),NA())</f>
        <v>2.3371344200420197E-2</v>
      </c>
    </row>
    <row r="971" spans="2:17" x14ac:dyDescent="0.2">
      <c r="B971" s="46" t="s">
        <v>51</v>
      </c>
      <c r="D971" s="49">
        <f>_xll.qlCalendarAdvance(LocalCalendar,$D970,B971,"f",FALSE)</f>
        <v>46483</v>
      </c>
      <c r="E971" s="49">
        <f>_xll.qlInterestRateIndexValueDate(IndexON,D971)</f>
        <v>46483</v>
      </c>
      <c r="F971" s="52">
        <f>IFERROR(_xll.qlIndexFixing(IndexON,D971,TRUE,_xll.ohTrigger(RecalcTrigger,TriggerON)),NA())</f>
        <v>1.6291167724675759E-2</v>
      </c>
      <c r="H971" s="49">
        <f>_xll.qlCalendarAdvance(IborCalendar,$H970,B971,"f",FALSE)</f>
        <v>46483</v>
      </c>
      <c r="I971" s="49">
        <f>_xll.qlInterestRateIndexValueDate(Index1M,$H971)</f>
        <v>46485</v>
      </c>
      <c r="J971" s="52">
        <f>IFERROR(_xll.qlIndexFixing(Index1M,$H971,TRUE,_xll.ohTrigger(RecalcTrigger,Trigger1M)),NA())</f>
        <v>1.9636679951229863E-2</v>
      </c>
      <c r="K971" s="52">
        <f>IFERROR(_xll.qlIndexFixing(ONIndex1M,I971,TRUE,_xll.ohTrigger(RecalcTrigger,Trigger1M)),NA())</f>
        <v>1.9601620988911606E-2</v>
      </c>
      <c r="L971" s="52">
        <f>IFERROR(_xll.qlIndexFixing(Index3M,H971,TRUE,_xll.ohTrigger(RecalcTrigger,Trigger3M)),NA())</f>
        <v>2.0281228764667203E-2</v>
      </c>
      <c r="M971" s="52">
        <f>IFERROR(_xll.qlIndexFixing(ONIndex3M,I971,TRUE,_xll.ohTrigger(RecalcTrigger,Trigger3M)),NA())</f>
        <v>2.0170505875789502E-2</v>
      </c>
      <c r="N971" s="52">
        <f>IFERROR(_xll.qlIndexFixing(Index6M,$H971,TRUE,_xll.ohTrigger(RecalcTrigger,Trigger6M)),NA())</f>
        <v>2.2353486678894873E-2</v>
      </c>
      <c r="O971" s="52">
        <f>IFERROR(_xll.qlIndexFixing(ONIndex6M,I971,TRUE,_xll.ohTrigger(RecalcTrigger,Trigger6M)),NA())</f>
        <v>2.2098462814605924E-2</v>
      </c>
      <c r="P971" s="52">
        <f>IFERROR(_xll.qlIndexFixing(Index1Y,$H971,TRUE,_xll.ohTrigger(RecalcTrigger,Trigger1Y)),NA())</f>
        <v>2.4138460401087133E-2</v>
      </c>
      <c r="Q971" s="52">
        <f>IFERROR(_xll.qlIndexFixing(ONIndex1Y,I971,TRUE,_xll.ohTrigger(RecalcTrigger,Trigger1Y)),NA())</f>
        <v>2.3385859587072844E-2</v>
      </c>
    </row>
    <row r="972" spans="2:17" x14ac:dyDescent="0.2">
      <c r="B972" s="46" t="s">
        <v>51</v>
      </c>
      <c r="D972" s="49">
        <f>_xll.qlCalendarAdvance(LocalCalendar,$D971,B972,"f",FALSE)</f>
        <v>46490</v>
      </c>
      <c r="E972" s="49">
        <f>_xll.qlInterestRateIndexValueDate(IndexON,D972)</f>
        <v>46490</v>
      </c>
      <c r="F972" s="52">
        <f>IFERROR(_xll.qlIndexFixing(IndexON,D972,TRUE,_xll.ohTrigger(RecalcTrigger,TriggerON)),NA())</f>
        <v>1.6301864277519229E-2</v>
      </c>
      <c r="H972" s="49">
        <f>_xll.qlCalendarAdvance(IborCalendar,$H971,B972,"f",FALSE)</f>
        <v>46490</v>
      </c>
      <c r="I972" s="49">
        <f>_xll.qlInterestRateIndexValueDate(Index1M,$H972)</f>
        <v>46492</v>
      </c>
      <c r="J972" s="52">
        <f>IFERROR(_xll.qlIndexFixing(Index1M,$H972,TRUE,_xll.ohTrigger(RecalcTrigger,Trigger1M)),NA())</f>
        <v>1.964492025103487E-2</v>
      </c>
      <c r="K972" s="52">
        <f>IFERROR(_xll.qlIndexFixing(ONIndex1M,I972,TRUE,_xll.ohTrigger(RecalcTrigger,Trigger1M)),NA())</f>
        <v>1.9610061655237487E-2</v>
      </c>
      <c r="L972" s="52">
        <f>IFERROR(_xll.qlIndexFixing(Index3M,H972,TRUE,_xll.ohTrigger(RecalcTrigger,Trigger3M)),NA())</f>
        <v>2.0290346412686643E-2</v>
      </c>
      <c r="M972" s="52">
        <f>IFERROR(_xll.qlIndexFixing(ONIndex3M,I972,TRUE,_xll.ohTrigger(RecalcTrigger,Trigger3M)),NA())</f>
        <v>2.0180021669222725E-2</v>
      </c>
      <c r="N972" s="52">
        <f>IFERROR(_xll.qlIndexFixing(Index6M,$H972,TRUE,_xll.ohTrigger(RecalcTrigger,Trigger6M)),NA())</f>
        <v>2.236308185035225E-2</v>
      </c>
      <c r="O972" s="52">
        <f>IFERROR(_xll.qlIndexFixing(ONIndex6M,I972,TRUE,_xll.ohTrigger(RecalcTrigger,Trigger6M)),NA())</f>
        <v>2.2109264671854589E-2</v>
      </c>
      <c r="P972" s="52">
        <f>IFERROR(_xll.qlIndexFixing(Index1Y,$H972,TRUE,_xll.ohTrigger(RecalcTrigger,Trigger1Y)),NA())</f>
        <v>2.4156529758894155E-2</v>
      </c>
      <c r="Q972" s="52">
        <f>IFERROR(_xll.qlIndexFixing(ONIndex1Y,I972,TRUE,_xll.ohTrigger(RecalcTrigger,Trigger1Y)),NA())</f>
        <v>2.3400829252180344E-2</v>
      </c>
    </row>
    <row r="973" spans="2:17" x14ac:dyDescent="0.2">
      <c r="B973" s="46" t="s">
        <v>51</v>
      </c>
      <c r="D973" s="49">
        <f>_xll.qlCalendarAdvance(LocalCalendar,$D972,B973,"f",FALSE)</f>
        <v>46497</v>
      </c>
      <c r="E973" s="49">
        <f>_xll.qlInterestRateIndexValueDate(IndexON,D973)</f>
        <v>46497</v>
      </c>
      <c r="F973" s="52">
        <f>IFERROR(_xll.qlIndexFixing(IndexON,D973,TRUE,_xll.ohTrigger(RecalcTrigger,TriggerON)),NA())</f>
        <v>1.631245164969819E-2</v>
      </c>
      <c r="H973" s="49">
        <f>_xll.qlCalendarAdvance(IborCalendar,$H972,B973,"f",FALSE)</f>
        <v>46497</v>
      </c>
      <c r="I973" s="49">
        <f>_xll.qlInterestRateIndexValueDate(Index1M,$H973)</f>
        <v>46499</v>
      </c>
      <c r="J973" s="52">
        <f>IFERROR(_xll.qlIndexFixing(Index1M,$H973,TRUE,_xll.ohTrigger(RecalcTrigger,Trigger1M)),NA())</f>
        <v>1.9653063621575262E-2</v>
      </c>
      <c r="K973" s="52">
        <f>IFERROR(_xll.qlIndexFixing(ONIndex1M,I973,TRUE,_xll.ohTrigger(RecalcTrigger,Trigger1M)),NA())</f>
        <v>1.9618405550252405E-2</v>
      </c>
      <c r="L973" s="52">
        <f>IFERROR(_xll.qlIndexFixing(Index3M,H973,TRUE,_xll.ohTrigger(RecalcTrigger,Trigger3M)),NA())</f>
        <v>2.0299394640686464E-2</v>
      </c>
      <c r="M973" s="52">
        <f>IFERROR(_xll.qlIndexFixing(ONIndex3M,I973,TRUE,_xll.ohTrigger(RecalcTrigger,Trigger3M)),NA())</f>
        <v>2.0189468372562303E-2</v>
      </c>
      <c r="N973" s="52">
        <f>IFERROR(_xll.qlIndexFixing(Index6M,$H973,TRUE,_xll.ohTrigger(RecalcTrigger,Trigger6M)),NA())</f>
        <v>2.237257485326016E-2</v>
      </c>
      <c r="O973" s="52">
        <f>IFERROR(_xll.qlIndexFixing(ONIndex6M,I973,TRUE,_xll.ohTrigger(RecalcTrigger,Trigger6M)),NA())</f>
        <v>2.2119965457871871E-2</v>
      </c>
      <c r="P973" s="52">
        <f>IFERROR(_xll.qlIndexFixing(Index1Y,$H973,TRUE,_xll.ohTrigger(RecalcTrigger,Trigger1Y)),NA())</f>
        <v>2.417081072391682E-2</v>
      </c>
      <c r="Q973" s="52">
        <f>IFERROR(_xll.qlIndexFixing(ONIndex1Y,I973,TRUE,_xll.ohTrigger(RecalcTrigger,Trigger1Y)),NA())</f>
        <v>2.3416253195822634E-2</v>
      </c>
    </row>
    <row r="974" spans="2:17" x14ac:dyDescent="0.2">
      <c r="B974" s="46" t="s">
        <v>51</v>
      </c>
      <c r="D974" s="49">
        <f>_xll.qlCalendarAdvance(LocalCalendar,$D973,B974,"f",FALSE)</f>
        <v>46504</v>
      </c>
      <c r="E974" s="49">
        <f>_xll.qlInterestRateIndexValueDate(IndexON,D974)</f>
        <v>46504</v>
      </c>
      <c r="F974" s="52">
        <f>IFERROR(_xll.qlIndexFixing(IndexON,D974,TRUE,_xll.ohTrigger(RecalcTrigger,TriggerON)),NA())</f>
        <v>1.6322929841372513E-2</v>
      </c>
      <c r="H974" s="49">
        <f>_xll.qlCalendarAdvance(IborCalendar,$H973,B974,"f",FALSE)</f>
        <v>46504</v>
      </c>
      <c r="I974" s="49">
        <f>_xll.qlInterestRateIndexValueDate(Index1M,$H974)</f>
        <v>46506</v>
      </c>
      <c r="J974" s="52">
        <f>IFERROR(_xll.qlIndexFixing(Index1M,$H974,TRUE,_xll.ohTrigger(RecalcTrigger,Trigger1M)),NA())</f>
        <v>1.9657799709684884E-2</v>
      </c>
      <c r="K974" s="52">
        <f>IFERROR(_xll.qlIndexFixing(ONIndex1M,I974,TRUE,_xll.ohTrigger(RecalcTrigger,Trigger1M)),NA())</f>
        <v>1.9626652673956357E-2</v>
      </c>
      <c r="L974" s="52">
        <f>IFERROR(_xll.qlIndexFixing(Index3M,H974,TRUE,_xll.ohTrigger(RecalcTrigger,Trigger3M)),NA())</f>
        <v>2.0308373448189681E-2</v>
      </c>
      <c r="M974" s="52">
        <f>IFERROR(_xll.qlIndexFixing(ONIndex3M,I974,TRUE,_xll.ohTrigger(RecalcTrigger,Trigger3M)),NA())</f>
        <v>2.0198845985808234E-2</v>
      </c>
      <c r="N974" s="52">
        <f>IFERROR(_xll.qlIndexFixing(Index6M,$H974,TRUE,_xll.ohTrigger(RecalcTrigger,Trigger6M)),NA())</f>
        <v>2.2381965686153107E-2</v>
      </c>
      <c r="O974" s="52">
        <f>IFERROR(_xll.qlIndexFixing(ONIndex6M,I974,TRUE,_xll.ohTrigger(RecalcTrigger,Trigger6M)),NA())</f>
        <v>2.213056517241796E-2</v>
      </c>
      <c r="P974" s="52">
        <f>IFERROR(_xll.qlIndexFixing(Index1Y,$H974,TRUE,_xll.ohTrigger(RecalcTrigger,Trigger1Y)),NA())</f>
        <v>2.418139843892933E-2</v>
      </c>
      <c r="Q974" s="52">
        <f>IFERROR(_xll.qlIndexFixing(ONIndex1Y,I974,TRUE,_xll.ohTrigger(RecalcTrigger,Trigger1Y)),NA())</f>
        <v>2.3432131418159585E-2</v>
      </c>
    </row>
    <row r="975" spans="2:17" x14ac:dyDescent="0.2">
      <c r="B975" s="46" t="s">
        <v>51</v>
      </c>
      <c r="D975" s="49">
        <f>_xll.qlCalendarAdvance(LocalCalendar,$D974,B975,"f",FALSE)</f>
        <v>46511</v>
      </c>
      <c r="E975" s="49">
        <f>_xll.qlInterestRateIndexValueDate(IndexON,D975)</f>
        <v>46511</v>
      </c>
      <c r="F975" s="52">
        <f>IFERROR(_xll.qlIndexFixing(IndexON,D975,TRUE,_xll.ohTrigger(RecalcTrigger,TriggerON)),NA())</f>
        <v>1.6333298852382327E-2</v>
      </c>
      <c r="H975" s="49">
        <f>_xll.qlCalendarAdvance(IborCalendar,$H974,B975,"f",FALSE)</f>
        <v>46511</v>
      </c>
      <c r="I975" s="49">
        <f>_xll.qlInterestRateIndexValueDate(Index1M,$H975)</f>
        <v>46513</v>
      </c>
      <c r="J975" s="52">
        <f>IFERROR(_xll.qlIndexFixing(Index1M,$H975,TRUE,_xll.ohTrigger(RecalcTrigger,Trigger1M)),NA())</f>
        <v>1.966905957401538E-2</v>
      </c>
      <c r="K975" s="52">
        <f>IFERROR(_xll.qlIndexFixing(ONIndex1M,I975,TRUE,_xll.ohTrigger(RecalcTrigger,Trigger1M)),NA())</f>
        <v>1.963480302626941E-2</v>
      </c>
      <c r="L975" s="52">
        <f>IFERROR(_xll.qlIndexFixing(Index3M,H975,TRUE,_xll.ohTrigger(RecalcTrigger,Trigger3M)),NA())</f>
        <v>2.0318478146184524E-2</v>
      </c>
      <c r="M975" s="52">
        <f>IFERROR(_xll.qlIndexFixing(ONIndex3M,I975,TRUE,_xll.ohTrigger(RecalcTrigger,Trigger3M)),NA())</f>
        <v>2.0208154509040455E-2</v>
      </c>
      <c r="N975" s="52">
        <f>IFERROR(_xll.qlIndexFixing(Index6M,$H975,TRUE,_xll.ohTrigger(RecalcTrigger,Trigger6M)),NA())</f>
        <v>2.2395216894847386E-2</v>
      </c>
      <c r="O975" s="52">
        <f>IFERROR(_xll.qlIndexFixing(ONIndex6M,I975,TRUE,_xll.ohTrigger(RecalcTrigger,Trigger6M)),NA())</f>
        <v>2.2141063815652728E-2</v>
      </c>
      <c r="P975" s="52">
        <f>IFERROR(_xll.qlIndexFixing(Index1Y,$H975,TRUE,_xll.ohTrigger(RecalcTrigger,Trigger1Y)),NA())</f>
        <v>2.4202556664278518E-2</v>
      </c>
      <c r="Q975" s="52">
        <f>IFERROR(_xll.qlIndexFixing(ONIndex1Y,I975,TRUE,_xll.ohTrigger(RecalcTrigger,Trigger1Y)),NA())</f>
        <v>2.3448463919191198E-2</v>
      </c>
    </row>
    <row r="976" spans="2:17" x14ac:dyDescent="0.2">
      <c r="B976" s="46" t="s">
        <v>51</v>
      </c>
      <c r="D976" s="49">
        <f>_xll.qlCalendarAdvance(LocalCalendar,$D975,B976,"f",FALSE)</f>
        <v>46518</v>
      </c>
      <c r="E976" s="49">
        <f>_xll.qlInterestRateIndexValueDate(IndexON,D976)</f>
        <v>46518</v>
      </c>
      <c r="F976" s="52">
        <f>IFERROR(_xll.qlIndexFixing(IndexON,D976,TRUE,_xll.ohTrigger(RecalcTrigger,TriggerON)),NA())</f>
        <v>1.6343558682887505E-2</v>
      </c>
      <c r="H976" s="49">
        <f>_xll.qlCalendarAdvance(IborCalendar,$H975,B976,"f",FALSE)</f>
        <v>46518</v>
      </c>
      <c r="I976" s="49">
        <f>_xll.qlInterestRateIndexValueDate(Index1M,$H976)</f>
        <v>46520</v>
      </c>
      <c r="J976" s="52">
        <f>IFERROR(_xll.qlIndexFixing(Index1M,$H976,TRUE,_xll.ohTrigger(RecalcTrigger,Trigger1M)),NA())</f>
        <v>1.9676912155505433E-2</v>
      </c>
      <c r="K976" s="52">
        <f>IFERROR(_xll.qlIndexFixing(ONIndex1M,I976,TRUE,_xll.ohTrigger(RecalcTrigger,Trigger1M)),NA())</f>
        <v>1.9642856607271497E-2</v>
      </c>
      <c r="L976" s="52">
        <f>IFERROR(_xll.qlIndexFixing(Index3M,H976,TRUE,_xll.ohTrigger(RecalcTrigger,Trigger3M)),NA())</f>
        <v>2.0327313650056539E-2</v>
      </c>
      <c r="M976" s="52">
        <f>IFERROR(_xll.qlIndexFixing(ONIndex3M,I976,TRUE,_xll.ohTrigger(RecalcTrigger,Trigger3M)),NA())</f>
        <v>2.0217393942179029E-2</v>
      </c>
      <c r="N976" s="52">
        <f>IFERROR(_xll.qlIndexFixing(Index6M,$H976,TRUE,_xll.ohTrigger(RecalcTrigger,Trigger6M)),NA())</f>
        <v>2.2404383189612322E-2</v>
      </c>
      <c r="O976" s="52">
        <f>IFERROR(_xll.qlIndexFixing(ONIndex6M,I976,TRUE,_xll.ohTrigger(RecalcTrigger,Trigger6M)),NA())</f>
        <v>2.2151461387656113E-2</v>
      </c>
      <c r="P976" s="52">
        <f>IFERROR(_xll.qlIndexFixing(Index1Y,$H976,TRUE,_xll.ohTrigger(RecalcTrigger,Trigger1Y)),NA())</f>
        <v>2.4218164002176242E-2</v>
      </c>
      <c r="Q976" s="52">
        <f>IFERROR(_xll.qlIndexFixing(ONIndex1Y,I976,TRUE,_xll.ohTrigger(RecalcTrigger,Trigger1Y)),NA())</f>
        <v>2.3465250698997409E-2</v>
      </c>
    </row>
    <row r="977" spans="2:17" x14ac:dyDescent="0.2">
      <c r="B977" s="46" t="s">
        <v>51</v>
      </c>
      <c r="D977" s="49">
        <f>_xll.qlCalendarAdvance(LocalCalendar,$D976,B977,"f",FALSE)</f>
        <v>46525</v>
      </c>
      <c r="E977" s="49">
        <f>_xll.qlInterestRateIndexValueDate(IndexON,D977)</f>
        <v>46525</v>
      </c>
      <c r="F977" s="52">
        <f>IFERROR(_xll.qlIndexFixing(IndexON,D977,TRUE,_xll.ohTrigger(RecalcTrigger,TriggerON)),NA())</f>
        <v>1.6353709332728172E-2</v>
      </c>
      <c r="H977" s="49">
        <f>_xll.qlCalendarAdvance(IborCalendar,$H976,B977,"f",FALSE)</f>
        <v>46525</v>
      </c>
      <c r="I977" s="49">
        <f>_xll.qlInterestRateIndexValueDate(Index1M,$H977)</f>
        <v>46527</v>
      </c>
      <c r="J977" s="52">
        <f>IFERROR(_xll.qlIndexFixing(Index1M,$H977,TRUE,_xll.ohTrigger(RecalcTrigger,Trigger1M)),NA())</f>
        <v>1.9684667806901535E-2</v>
      </c>
      <c r="K977" s="52">
        <f>IFERROR(_xll.qlIndexFixing(ONIndex1M,I977,TRUE,_xll.ohTrigger(RecalcTrigger,Trigger1M)),NA())</f>
        <v>1.9650813416882684E-2</v>
      </c>
      <c r="L977" s="52">
        <f>IFERROR(_xll.qlIndexFixing(Index3M,H977,TRUE,_xll.ohTrigger(RecalcTrigger,Trigger3M)),NA())</f>
        <v>2.0336079728305048E-2</v>
      </c>
      <c r="M977" s="52">
        <f>IFERROR(_xll.qlIndexFixing(ONIndex3M,I977,TRUE,_xll.ohTrigger(RecalcTrigger,Trigger3M)),NA())</f>
        <v>2.0226564285303894E-2</v>
      </c>
      <c r="N977" s="52">
        <f>IFERROR(_xll.qlIndexFixing(Index6M,$H977,TRUE,_xll.ohTrigger(RecalcTrigger,Trigger6M)),NA())</f>
        <v>2.2413447291489131E-2</v>
      </c>
      <c r="O977" s="52">
        <f>IFERROR(_xll.qlIndexFixing(ONIndex6M,I977,TRUE,_xll.ohTrigger(RecalcTrigger,Trigger6M)),NA())</f>
        <v>2.2161757888188305E-2</v>
      </c>
      <c r="P977" s="52">
        <f>IFERROR(_xll.qlIndexFixing(Index1Y,$H977,TRUE,_xll.ohTrigger(RecalcTrigger,Trigger1Y)),NA())</f>
        <v>2.4233573456042198E-2</v>
      </c>
      <c r="Q977" s="52">
        <f>IFERROR(_xll.qlIndexFixing(ONIndex1Y,I977,TRUE,_xll.ohTrigger(RecalcTrigger,Trigger1Y)),NA())</f>
        <v>2.3482491757578217E-2</v>
      </c>
    </row>
    <row r="978" spans="2:17" x14ac:dyDescent="0.2">
      <c r="B978" s="46" t="s">
        <v>51</v>
      </c>
      <c r="D978" s="49">
        <f>_xll.qlCalendarAdvance(LocalCalendar,$D977,B978,"f",FALSE)</f>
        <v>46532</v>
      </c>
      <c r="E978" s="49">
        <f>_xll.qlInterestRateIndexValueDate(IndexON,D978)</f>
        <v>46532</v>
      </c>
      <c r="F978" s="52">
        <f>IFERROR(_xll.qlIndexFixing(IndexON,D978,TRUE,_xll.ohTrigger(RecalcTrigger,TriggerON)),NA())</f>
        <v>1.6363750801984267E-2</v>
      </c>
      <c r="H978" s="49">
        <f>_xll.qlCalendarAdvance(IborCalendar,$H977,B978,"f",FALSE)</f>
        <v>46532</v>
      </c>
      <c r="I978" s="49">
        <f>_xll.qlInterestRateIndexValueDate(Index1M,$H978)</f>
        <v>46534</v>
      </c>
      <c r="J978" s="52">
        <f>IFERROR(_xll.qlIndexFixing(Index1M,$H978,TRUE,_xll.ohTrigger(RecalcTrigger,Trigger1M)),NA())</f>
        <v>1.9692326528008841E-2</v>
      </c>
      <c r="K978" s="52">
        <f>IFERROR(_xll.qlIndexFixing(ONIndex1M,I978,TRUE,_xll.ohTrigger(RecalcTrigger,Trigger1M)),NA())</f>
        <v>1.9658673455262843E-2</v>
      </c>
      <c r="L978" s="52">
        <f>IFERROR(_xll.qlIndexFixing(Index3M,H978,TRUE,_xll.ohTrigger(RecalcTrigger,Trigger3M)),NA())</f>
        <v>2.0344776380465199E-2</v>
      </c>
      <c r="M978" s="52">
        <f>IFERROR(_xll.qlIndexFixing(ONIndex3M,I978,TRUE,_xll.ohTrigger(RecalcTrigger,Trigger3M)),NA())</f>
        <v>2.0235665538335113E-2</v>
      </c>
      <c r="N978" s="52">
        <f>IFERROR(_xll.qlIndexFixing(Index6M,$H978,TRUE,_xll.ohTrigger(RecalcTrigger,Trigger6M)),NA())</f>
        <v>2.2422409199057438E-2</v>
      </c>
      <c r="O978" s="52">
        <f>IFERROR(_xll.qlIndexFixing(ONIndex6M,I978,TRUE,_xll.ohTrigger(RecalcTrigger,Trigger6M)),NA())</f>
        <v>2.217195331732924E-2</v>
      </c>
      <c r="P978" s="52">
        <f>IFERROR(_xll.qlIndexFixing(Index1Y,$H978,TRUE,_xll.ohTrigger(RecalcTrigger,Trigger1Y)),NA())</f>
        <v>2.4250466201393178E-2</v>
      </c>
      <c r="Q978" s="52">
        <f>IFERROR(_xll.qlIndexFixing(ONIndex1Y,I978,TRUE,_xll.ohTrigger(RecalcTrigger,Trigger1Y)),NA())</f>
        <v>2.3500187095093494E-2</v>
      </c>
    </row>
    <row r="979" spans="2:17" x14ac:dyDescent="0.2">
      <c r="B979" s="46" t="s">
        <v>51</v>
      </c>
      <c r="D979" s="49">
        <f>_xll.qlCalendarAdvance(LocalCalendar,$D978,B979,"f",FALSE)</f>
        <v>46539</v>
      </c>
      <c r="E979" s="49">
        <f>_xll.qlInterestRateIndexValueDate(IndexON,D979)</f>
        <v>46539</v>
      </c>
      <c r="F979" s="52">
        <f>IFERROR(_xll.qlIndexFixing(IndexON,D979,TRUE,_xll.ohTrigger(RecalcTrigger,TriggerON)),NA())</f>
        <v>1.6373683090495916E-2</v>
      </c>
      <c r="H979" s="49">
        <f>_xll.qlCalendarAdvance(IborCalendar,$H978,B979,"f",FALSE)</f>
        <v>46539</v>
      </c>
      <c r="I979" s="49">
        <f>_xll.qlInterestRateIndexValueDate(Index1M,$H979)</f>
        <v>46541</v>
      </c>
      <c r="J979" s="52">
        <f>IFERROR(_xll.qlIndexFixing(Index1M,$H979,TRUE,_xll.ohTrigger(RecalcTrigger,Trigger1M)),NA())</f>
        <v>1.9700958111892319E-2</v>
      </c>
      <c r="K979" s="52">
        <f>IFERROR(_xll.qlIndexFixing(ONIndex1M,I979,TRUE,_xll.ohTrigger(RecalcTrigger,Trigger1M)),NA())</f>
        <v>1.9666436722172165E-2</v>
      </c>
      <c r="L979" s="52">
        <f>IFERROR(_xll.qlIndexFixing(Index3M,H979,TRUE,_xll.ohTrigger(RecalcTrigger,Trigger3M)),NA())</f>
        <v>2.0353403606077361E-2</v>
      </c>
      <c r="M979" s="52">
        <f>IFERROR(_xll.qlIndexFixing(ONIndex3M,I979,TRUE,_xll.ohTrigger(RecalcTrigger,Trigger3M)),NA())</f>
        <v>2.0244697701272685E-2</v>
      </c>
      <c r="N979" s="52">
        <f>IFERROR(_xll.qlIndexFixing(Index6M,$H979,TRUE,_xll.ohTrigger(RecalcTrigger,Trigger6M)),NA())</f>
        <v>2.2427387250318061E-2</v>
      </c>
      <c r="O979" s="52">
        <f>IFERROR(_xll.qlIndexFixing(ONIndex6M,I979,TRUE,_xll.ohTrigger(RecalcTrigger,Trigger6M)),NA())</f>
        <v>2.2182047675158856E-2</v>
      </c>
      <c r="P979" s="52">
        <f>IFERROR(_xll.qlIndexFixing(Index1Y,$H979,TRUE,_xll.ohTrigger(RecalcTrigger,Trigger1Y)),NA())</f>
        <v>2.4263736319070327E-2</v>
      </c>
      <c r="Q979" s="52">
        <f>IFERROR(_xll.qlIndexFixing(ONIndex1Y,I979,TRUE,_xll.ohTrigger(RecalcTrigger,Trigger1Y)),NA())</f>
        <v>2.3518336711543242E-2</v>
      </c>
    </row>
    <row r="980" spans="2:17" x14ac:dyDescent="0.2">
      <c r="B980" s="46" t="s">
        <v>51</v>
      </c>
      <c r="D980" s="49">
        <f>_xll.qlCalendarAdvance(LocalCalendar,$D979,B980,"f",FALSE)</f>
        <v>46546</v>
      </c>
      <c r="E980" s="49">
        <f>_xll.qlInterestRateIndexValueDate(IndexON,D980)</f>
        <v>46546</v>
      </c>
      <c r="F980" s="52">
        <f>IFERROR(_xll.qlIndexFixing(IndexON,D980,TRUE,_xll.ohTrigger(RecalcTrigger,TriggerON)),NA())</f>
        <v>1.6383506198502928E-2</v>
      </c>
      <c r="H980" s="49">
        <f>_xll.qlCalendarAdvance(IborCalendar,$H979,B980,"f",FALSE)</f>
        <v>46546</v>
      </c>
      <c r="I980" s="49">
        <f>_xll.qlInterestRateIndexValueDate(Index1M,$H980)</f>
        <v>46548</v>
      </c>
      <c r="J980" s="52">
        <f>IFERROR(_xll.qlIndexFixing(Index1M,$H980,TRUE,_xll.ohTrigger(RecalcTrigger,Trigger1M)),NA())</f>
        <v>1.9707353178552711E-2</v>
      </c>
      <c r="K980" s="52">
        <f>IFERROR(_xll.qlIndexFixing(ONIndex1M,I980,TRUE,_xll.ohTrigger(RecalcTrigger,Trigger1M)),NA())</f>
        <v>1.9674103217690586E-2</v>
      </c>
      <c r="L980" s="52">
        <f>IFERROR(_xll.qlIndexFixing(Index3M,H980,TRUE,_xll.ohTrigger(RecalcTrigger,Trigger3M)),NA())</f>
        <v>2.0361961404683639E-2</v>
      </c>
      <c r="M980" s="52">
        <f>IFERROR(_xll.qlIndexFixing(ONIndex3M,I980,TRUE,_xll.ohTrigger(RecalcTrigger,Trigger3M)),NA())</f>
        <v>2.0253660774036675E-2</v>
      </c>
      <c r="N980" s="52">
        <f>IFERROR(_xll.qlIndexFixing(Index6M,$H980,TRUE,_xll.ohTrigger(RecalcTrigger,Trigger6M)),NA())</f>
        <v>2.2436165033290673E-2</v>
      </c>
      <c r="O980" s="52">
        <f>IFERROR(_xll.qlIndexFixing(ONIndex6M,I980,TRUE,_xll.ohTrigger(RecalcTrigger,Trigger6M)),NA())</f>
        <v>2.2192040961677151E-2</v>
      </c>
      <c r="P980" s="52">
        <f>IFERROR(_xll.qlIndexFixing(Index1Y,$H980,TRUE,_xll.ohTrigger(RecalcTrigger,Trigger1Y)),NA())</f>
        <v>2.4278458529924E-2</v>
      </c>
      <c r="Q980" s="52">
        <f>IFERROR(_xll.qlIndexFixing(ONIndex1Y,I980,TRUE,_xll.ohTrigger(RecalcTrigger,Trigger1Y)),NA())</f>
        <v>2.3536940607087331E-2</v>
      </c>
    </row>
    <row r="981" spans="2:17" x14ac:dyDescent="0.2">
      <c r="B981" s="46" t="s">
        <v>51</v>
      </c>
      <c r="D981" s="49">
        <f>_xll.qlCalendarAdvance(LocalCalendar,$D980,B981,"f",FALSE)</f>
        <v>46553</v>
      </c>
      <c r="E981" s="49">
        <f>_xll.qlInterestRateIndexValueDate(IndexON,D981)</f>
        <v>46553</v>
      </c>
      <c r="F981" s="52">
        <f>IFERROR(_xll.qlIndexFixing(IndexON,D981,TRUE,_xll.ohTrigger(RecalcTrigger,TriggerON)),NA())</f>
        <v>1.6393220125845431E-2</v>
      </c>
      <c r="H981" s="49">
        <f>_xll.qlCalendarAdvance(IborCalendar,$H980,B981,"f",FALSE)</f>
        <v>46553</v>
      </c>
      <c r="I981" s="49">
        <f>_xll.qlInterestRateIndexValueDate(Index1M,$H981)</f>
        <v>46555</v>
      </c>
      <c r="J981" s="52">
        <f>IFERROR(_xll.qlIndexFixing(Index1M,$H981,TRUE,_xll.ohTrigger(RecalcTrigger,Trigger1M)),NA())</f>
        <v>1.9714721107607081E-2</v>
      </c>
      <c r="K981" s="52">
        <f>IFERROR(_xll.qlIndexFixing(ONIndex1M,I981,TRUE,_xll.ohTrigger(RecalcTrigger,Trigger1M)),NA())</f>
        <v>1.9681672941977979E-2</v>
      </c>
      <c r="L981" s="52">
        <f>IFERROR(_xll.qlIndexFixing(Index3M,H981,TRUE,_xll.ohTrigger(RecalcTrigger,Trigger3M)),NA())</f>
        <v>2.0370449775831353E-2</v>
      </c>
      <c r="M981" s="52">
        <f>IFERROR(_xll.qlIndexFixing(ONIndex3M,I981,TRUE,_xll.ohTrigger(RecalcTrigger,Trigger3M)),NA())</f>
        <v>2.0262554756786955E-2</v>
      </c>
      <c r="N981" s="52">
        <f>IFERROR(_xll.qlIndexFixing(Index6M,$H981,TRUE,_xll.ohTrigger(RecalcTrigger,Trigger6M)),NA())</f>
        <v>2.2444840636450258E-2</v>
      </c>
      <c r="O981" s="52">
        <f>IFERROR(_xll.qlIndexFixing(ONIndex6M,I981,TRUE,_xll.ohTrigger(RecalcTrigger,Trigger6M)),NA())</f>
        <v>2.2201933176724253E-2</v>
      </c>
      <c r="P981" s="52">
        <f>IFERROR(_xll.qlIndexFixing(Index1Y,$H981,TRUE,_xll.ohTrigger(RecalcTrigger,Trigger1Y)),NA())</f>
        <v>2.42929204602008E-2</v>
      </c>
      <c r="Q981" s="52">
        <f>IFERROR(_xll.qlIndexFixing(ONIndex1Y,I981,TRUE,_xll.ohTrigger(RecalcTrigger,Trigger1Y)),NA())</f>
        <v>2.355599878156589E-2</v>
      </c>
    </row>
    <row r="982" spans="2:17" x14ac:dyDescent="0.2">
      <c r="B982" s="46" t="s">
        <v>51</v>
      </c>
      <c r="D982" s="49">
        <f>_xll.qlCalendarAdvance(LocalCalendar,$D981,B982,"f",FALSE)</f>
        <v>46560</v>
      </c>
      <c r="E982" s="49">
        <f>_xll.qlInterestRateIndexValueDate(IndexON,D982)</f>
        <v>46560</v>
      </c>
      <c r="F982" s="52">
        <f>IFERROR(_xll.qlIndexFixing(IndexON,D982,TRUE,_xll.ohTrigger(RecalcTrigger,TriggerON)),NA())</f>
        <v>1.6402824872443489E-2</v>
      </c>
      <c r="H982" s="49">
        <f>_xll.qlCalendarAdvance(IborCalendar,$H981,B982,"f",FALSE)</f>
        <v>46560</v>
      </c>
      <c r="I982" s="49">
        <f>_xll.qlInterestRateIndexValueDate(Index1M,$H982)</f>
        <v>46562</v>
      </c>
      <c r="J982" s="52">
        <f>IFERROR(_xll.qlIndexFixing(Index1M,$H982,TRUE,_xll.ohTrigger(RecalcTrigger,Trigger1M)),NA())</f>
        <v>1.972199210559078E-2</v>
      </c>
      <c r="K982" s="52">
        <f>IFERROR(_xll.qlIndexFixing(ONIndex1M,I982,TRUE,_xll.ohTrigger(RecalcTrigger,Trigger1M)),NA())</f>
        <v>1.9689145894794535E-2</v>
      </c>
      <c r="L982" s="52">
        <f>IFERROR(_xll.qlIndexFixing(Index3M,H982,TRUE,_xll.ohTrigger(RecalcTrigger,Trigger3M)),NA())</f>
        <v>2.0378868719071297E-2</v>
      </c>
      <c r="M982" s="52">
        <f>IFERROR(_xll.qlIndexFixing(ONIndex3M,I982,TRUE,_xll.ohTrigger(RecalcTrigger,Trigger3M)),NA())</f>
        <v>2.0271379649443588E-2</v>
      </c>
      <c r="N982" s="52">
        <f>IFERROR(_xll.qlIndexFixing(Index6M,$H982,TRUE,_xll.ohTrigger(RecalcTrigger,Trigger6M)),NA())</f>
        <v>2.245977908293572E-2</v>
      </c>
      <c r="O982" s="52">
        <f>IFERROR(_xll.qlIndexFixing(ONIndex6M,I982,TRUE,_xll.ohTrigger(RecalcTrigger,Trigger6M)),NA())</f>
        <v>2.2211724320460036E-2</v>
      </c>
      <c r="P982" s="52">
        <f>IFERROR(_xll.qlIndexFixing(Index1Y,$H982,TRUE,_xll.ohTrigger(RecalcTrigger,Trigger1Y)),NA())</f>
        <v>2.4307106508907401E-2</v>
      </c>
      <c r="Q982" s="52">
        <f>IFERROR(_xll.qlIndexFixing(ONIndex1Y,I982,TRUE,_xll.ohTrigger(RecalcTrigger,Trigger1Y)),NA())</f>
        <v>2.3575511235378599E-2</v>
      </c>
    </row>
    <row r="983" spans="2:17" x14ac:dyDescent="0.2">
      <c r="B983" s="46" t="s">
        <v>51</v>
      </c>
      <c r="D983" s="49">
        <f>_xll.qlCalendarAdvance(LocalCalendar,$D982,B983,"f",FALSE)</f>
        <v>46567</v>
      </c>
      <c r="E983" s="49">
        <f>_xll.qlInterestRateIndexValueDate(IndexON,D983)</f>
        <v>46567</v>
      </c>
      <c r="F983" s="52">
        <f>IFERROR(_xll.qlIndexFixing(IndexON,D983,TRUE,_xll.ohTrigger(RecalcTrigger,TriggerON)),NA())</f>
        <v>1.6412320438536909E-2</v>
      </c>
      <c r="H983" s="49">
        <f>_xll.qlCalendarAdvance(IborCalendar,$H982,B983,"f",FALSE)</f>
        <v>46567</v>
      </c>
      <c r="I983" s="49">
        <f>_xll.qlInterestRateIndexValueDate(Index1M,$H983)</f>
        <v>46569</v>
      </c>
      <c r="J983" s="52">
        <f>IFERROR(_xll.qlIndexFixing(Index1M,$H983,TRUE,_xll.ohTrigger(RecalcTrigger,Trigger1M)),NA())</f>
        <v>1.9729166172318957E-2</v>
      </c>
      <c r="K983" s="52">
        <f>IFERROR(_xll.qlIndexFixing(ONIndex1M,I983,TRUE,_xll.ohTrigger(RecalcTrigger,Trigger1M)),NA())</f>
        <v>1.9696522076220191E-2</v>
      </c>
      <c r="L983" s="52">
        <f>IFERROR(_xll.qlIndexFixing(Index3M,H983,TRUE,_xll.ohTrigger(RecalcTrigger,Trigger3M)),NA())</f>
        <v>2.0387218233955999E-2</v>
      </c>
      <c r="M983" s="52">
        <f>IFERROR(_xll.qlIndexFixing(ONIndex3M,I983,TRUE,_xll.ohTrigger(RecalcTrigger,Trigger3M)),NA())</f>
        <v>2.028013545192664E-2</v>
      </c>
      <c r="N983" s="52">
        <f>IFERROR(_xll.qlIndexFixing(Index6M,$H983,TRUE,_xll.ohTrigger(RecalcTrigger,Trigger6M)),NA())</f>
        <v>2.2466951407139713E-2</v>
      </c>
      <c r="O983" s="52">
        <f>IFERROR(_xll.qlIndexFixing(ONIndex6M,I983,TRUE,_xll.ohTrigger(RecalcTrigger,Trigger6M)),NA())</f>
        <v>2.2221414392644689E-2</v>
      </c>
      <c r="P983" s="52">
        <f>IFERROR(_xll.qlIndexFixing(Index1Y,$H983,TRUE,_xll.ohTrigger(RecalcTrigger,Trigger1Y)),NA())</f>
        <v>2.432100107438797E-2</v>
      </c>
      <c r="Q983" s="52">
        <f>IFERROR(_xll.qlIndexFixing(ONIndex1Y,I983,TRUE,_xll.ohTrigger(RecalcTrigger,Trigger1Y)),NA())</f>
        <v>2.359547796828565E-2</v>
      </c>
    </row>
    <row r="984" spans="2:17" x14ac:dyDescent="0.2">
      <c r="B984" s="46" t="s">
        <v>51</v>
      </c>
      <c r="D984" s="49">
        <f>_xll.qlCalendarAdvance(LocalCalendar,$D983,B984,"f",FALSE)</f>
        <v>46574</v>
      </c>
      <c r="E984" s="49">
        <f>_xll.qlInterestRateIndexValueDate(IndexON,D984)</f>
        <v>46574</v>
      </c>
      <c r="F984" s="52">
        <f>IFERROR(_xll.qlIndexFixing(IndexON,D984,TRUE,_xll.ohTrigger(RecalcTrigger,TriggerON)),NA())</f>
        <v>1.6421706823885884E-2</v>
      </c>
      <c r="H984" s="49">
        <f>_xll.qlCalendarAdvance(IborCalendar,$H983,B984,"f",FALSE)</f>
        <v>46574</v>
      </c>
      <c r="I984" s="49">
        <f>_xll.qlInterestRateIndexValueDate(Index1M,$H984)</f>
        <v>46576</v>
      </c>
      <c r="J984" s="52">
        <f>IFERROR(_xll.qlIndexFixing(Index1M,$H984,TRUE,_xll.ohTrigger(RecalcTrigger,Trigger1M)),NA())</f>
        <v>1.9736243307609258E-2</v>
      </c>
      <c r="K984" s="52">
        <f>IFERROR(_xll.qlIndexFixing(ONIndex1M,I984,TRUE,_xll.ohTrigger(RecalcTrigger,Trigger1M)),NA())</f>
        <v>1.9703801486254946E-2</v>
      </c>
      <c r="L984" s="52">
        <f>IFERROR(_xll.qlIndexFixing(Index3M,H984,TRUE,_xll.ohTrigger(RecalcTrigger,Trigger3M)),NA())</f>
        <v>2.0395498320044947E-2</v>
      </c>
      <c r="M984" s="52">
        <f>IFERROR(_xll.qlIndexFixing(ONIndex3M,I984,TRUE,_xll.ohTrigger(RecalcTrigger,Trigger3M)),NA())</f>
        <v>2.0288822164395981E-2</v>
      </c>
      <c r="N984" s="52">
        <f>IFERROR(_xll.qlIndexFixing(Index6M,$H984,TRUE,_xll.ohTrigger(RecalcTrigger,Trigger6M)),NA())</f>
        <v>2.2474034486515287E-2</v>
      </c>
      <c r="O984" s="52">
        <f>IFERROR(_xll.qlIndexFixing(ONIndex6M,I984,TRUE,_xll.ohTrigger(RecalcTrigger,Trigger6M)),NA())</f>
        <v>2.2231003393438087E-2</v>
      </c>
      <c r="P984" s="52">
        <f>IFERROR(_xll.qlIndexFixing(Index1Y,$H984,TRUE,_xll.ohTrigger(RecalcTrigger,Trigger1Y)),NA())</f>
        <v>2.4334588554367813E-2</v>
      </c>
      <c r="Q984" s="52">
        <f>IFERROR(_xll.qlIndexFixing(ONIndex1Y,I984,TRUE,_xll.ohTrigger(RecalcTrigger,Trigger1Y)),NA())</f>
        <v>2.361589898052685E-2</v>
      </c>
    </row>
    <row r="985" spans="2:17" x14ac:dyDescent="0.2">
      <c r="B985" s="46" t="s">
        <v>51</v>
      </c>
      <c r="D985" s="49">
        <f>_xll.qlCalendarAdvance(LocalCalendar,$D984,B985,"f",FALSE)</f>
        <v>46581</v>
      </c>
      <c r="E985" s="49">
        <f>_xll.qlInterestRateIndexValueDate(IndexON,D985)</f>
        <v>46581</v>
      </c>
      <c r="F985" s="52">
        <f>IFERROR(_xll.qlIndexFixing(IndexON,D985,TRUE,_xll.ohTrigger(RecalcTrigger,TriggerON)),NA())</f>
        <v>1.6430984028490414E-2</v>
      </c>
      <c r="H985" s="49">
        <f>_xll.qlCalendarAdvance(IborCalendar,$H984,B985,"f",FALSE)</f>
        <v>46581</v>
      </c>
      <c r="I985" s="49">
        <f>_xll.qlInterestRateIndexValueDate(Index1M,$H985)</f>
        <v>46583</v>
      </c>
      <c r="J985" s="52">
        <f>IFERROR(_xll.qlIndexFixing(Index1M,$H985,TRUE,_xll.ohTrigger(RecalcTrigger,Trigger1M)),NA())</f>
        <v>1.9743223511274333E-2</v>
      </c>
      <c r="K985" s="52">
        <f>IFERROR(_xll.qlIndexFixing(ONIndex1M,I985,TRUE,_xll.ohTrigger(RecalcTrigger,Trigger1M)),NA())</f>
        <v>1.97109841248988E-2</v>
      </c>
      <c r="L985" s="52">
        <f>IFERROR(_xll.qlIndexFixing(Index3M,H985,TRUE,_xll.ohTrigger(RecalcTrigger,Trigger3M)),NA())</f>
        <v>2.040370897689936E-2</v>
      </c>
      <c r="M985" s="52">
        <f>IFERROR(_xll.qlIndexFixing(ONIndex3M,I985,TRUE,_xll.ohTrigger(RecalcTrigger,Trigger3M)),NA())</f>
        <v>2.029743978669174E-2</v>
      </c>
      <c r="N985" s="52">
        <f>IFERROR(_xll.qlIndexFixing(Index6M,$H985,TRUE,_xll.ohTrigger(RecalcTrigger,Trigger6M)),NA())</f>
        <v>2.2483533057309865E-2</v>
      </c>
      <c r="O985" s="52">
        <f>IFERROR(_xll.qlIndexFixing(ONIndex6M,I985,TRUE,_xll.ohTrigger(RecalcTrigger,Trigger6M)),NA())</f>
        <v>2.2240491322920164E-2</v>
      </c>
      <c r="P985" s="52">
        <f>IFERROR(_xll.qlIndexFixing(Index1Y,$H985,TRUE,_xll.ohTrigger(RecalcTrigger,Trigger1Y)),NA())</f>
        <v>2.4347853345999877E-2</v>
      </c>
      <c r="Q985" s="52">
        <f>IFERROR(_xll.qlIndexFixing(ONIndex1Y,I985,TRUE,_xll.ohTrigger(RecalcTrigger,Trigger1Y)),NA())</f>
        <v>2.3636774272262073E-2</v>
      </c>
    </row>
    <row r="986" spans="2:17" x14ac:dyDescent="0.2">
      <c r="B986" s="46" t="s">
        <v>51</v>
      </c>
      <c r="D986" s="49">
        <f>_xll.qlCalendarAdvance(LocalCalendar,$D985,B986,"f",FALSE)</f>
        <v>46588</v>
      </c>
      <c r="E986" s="49">
        <f>_xll.qlInterestRateIndexValueDate(IndexON,D986)</f>
        <v>46588</v>
      </c>
      <c r="F986" s="52">
        <f>IFERROR(_xll.qlIndexFixing(IndexON,D986,TRUE,_xll.ohTrigger(RecalcTrigger,TriggerON)),NA())</f>
        <v>1.6440152052430435E-2</v>
      </c>
      <c r="H986" s="49">
        <f>_xll.qlCalendarAdvance(IborCalendar,$H985,B986,"f",FALSE)</f>
        <v>46588</v>
      </c>
      <c r="I986" s="49">
        <f>_xll.qlInterestRateIndexValueDate(Index1M,$H986)</f>
        <v>46590</v>
      </c>
      <c r="J986" s="52">
        <f>IFERROR(_xll.qlIndexFixing(Index1M,$H986,TRUE,_xll.ohTrigger(RecalcTrigger,Trigger1M)),NA())</f>
        <v>1.9750106783136823E-2</v>
      </c>
      <c r="K986" s="52">
        <f>IFERROR(_xll.qlIndexFixing(ONIndex1M,I986,TRUE,_xll.ohTrigger(RecalcTrigger,Trigger1M)),NA())</f>
        <v>1.9718069992151754E-2</v>
      </c>
      <c r="L986" s="52">
        <f>IFERROR(_xll.qlIndexFixing(Index3M,H986,TRUE,_xll.ohTrigger(RecalcTrigger,Trigger3M)),NA())</f>
        <v>2.0411850204083065E-2</v>
      </c>
      <c r="M986" s="52">
        <f>IFERROR(_xll.qlIndexFixing(ONIndex3M,I986,TRUE,_xll.ohTrigger(RecalcTrigger,Trigger3M)),NA())</f>
        <v>2.0305988318893853E-2</v>
      </c>
      <c r="N986" s="52">
        <f>IFERROR(_xll.qlIndexFixing(Index6M,$H986,TRUE,_xll.ohTrigger(RecalcTrigger,Trigger6M)),NA())</f>
        <v>2.2490425299436841E-2</v>
      </c>
      <c r="O986" s="52">
        <f>IFERROR(_xll.qlIndexFixing(ONIndex6M,I986,TRUE,_xll.ohTrigger(RecalcTrigger,Trigger6M)),NA())</f>
        <v>2.2249878180851113E-2</v>
      </c>
      <c r="P986" s="52">
        <f>IFERROR(_xll.qlIndexFixing(Index1Y,$H986,TRUE,_xll.ohTrigger(RecalcTrigger,Trigger1Y)),NA())</f>
        <v>2.4360779845913172E-2</v>
      </c>
      <c r="Q986" s="52">
        <f>IFERROR(_xll.qlIndexFixing(ONIndex1Y,I986,TRUE,_xll.ohTrigger(RecalcTrigger,Trigger1Y)),NA())</f>
        <v>2.3658101123187336E-2</v>
      </c>
    </row>
    <row r="987" spans="2:17" x14ac:dyDescent="0.2">
      <c r="B987" s="46" t="s">
        <v>51</v>
      </c>
      <c r="D987" s="49">
        <f>_xll.qlCalendarAdvance(LocalCalendar,$D986,B987,"f",FALSE)</f>
        <v>46595</v>
      </c>
      <c r="E987" s="49">
        <f>_xll.qlInterestRateIndexValueDate(IndexON,D987)</f>
        <v>46595</v>
      </c>
      <c r="F987" s="52">
        <f>IFERROR(_xll.qlIndexFixing(IndexON,D987,TRUE,_xll.ohTrigger(RecalcTrigger,TriggerON)),NA())</f>
        <v>1.6449210895705946E-2</v>
      </c>
      <c r="H987" s="49">
        <f>_xll.qlCalendarAdvance(IborCalendar,$H986,B987,"f",FALSE)</f>
        <v>46595</v>
      </c>
      <c r="I987" s="49">
        <f>_xll.qlInterestRateIndexValueDate(Index1M,$H987)</f>
        <v>46597</v>
      </c>
      <c r="J987" s="52">
        <f>IFERROR(_xll.qlIndexFixing(Index1M,$H987,TRUE,_xll.ohTrigger(RecalcTrigger,Trigger1M)),NA())</f>
        <v>1.9757910645187789E-2</v>
      </c>
      <c r="K987" s="52">
        <f>IFERROR(_xll.qlIndexFixing(ONIndex1M,I987,TRUE,_xll.ohTrigger(RecalcTrigger,Trigger1M)),NA())</f>
        <v>1.9725059087933872E-2</v>
      </c>
      <c r="L987" s="52">
        <f>IFERROR(_xll.qlIndexFixing(Index3M,H987,TRUE,_xll.ohTrigger(RecalcTrigger,Trigger3M)),NA())</f>
        <v>2.0419922001166841E-2</v>
      </c>
      <c r="M987" s="52">
        <f>IFERROR(_xll.qlIndexFixing(ONIndex3M,I987,TRUE,_xll.ohTrigger(RecalcTrigger,Trigger3M)),NA())</f>
        <v>2.0314467760922383E-2</v>
      </c>
      <c r="N987" s="52">
        <f>IFERROR(_xll.qlIndexFixing(Index6M,$H987,TRUE,_xll.ohTrigger(RecalcTrigger,Trigger6M)),NA())</f>
        <v>2.249846739698818E-2</v>
      </c>
      <c r="O987" s="52">
        <f>IFERROR(_xll.qlIndexFixing(ONIndex6M,I987,TRUE,_xll.ohTrigger(RecalcTrigger,Trigger6M)),NA())</f>
        <v>2.2259163967470741E-2</v>
      </c>
      <c r="P987" s="52">
        <f>IFERROR(_xll.qlIndexFixing(Index1Y,$H987,TRUE,_xll.ohTrigger(RecalcTrigger,Trigger1Y)),NA())</f>
        <v>2.4373356115804958E-2</v>
      </c>
      <c r="Q987" s="52">
        <f>IFERROR(_xll.qlIndexFixing(ONIndex1Y,I987,TRUE,_xll.ohTrigger(RecalcTrigger,Trigger1Y)),NA())</f>
        <v>2.3679427970355604E-2</v>
      </c>
    </row>
    <row r="988" spans="2:17" x14ac:dyDescent="0.2">
      <c r="B988" s="46" t="s">
        <v>51</v>
      </c>
      <c r="D988" s="49">
        <f>_xll.qlCalendarAdvance(LocalCalendar,$D987,B988,"f",FALSE)</f>
        <v>46602</v>
      </c>
      <c r="E988" s="49">
        <f>_xll.qlInterestRateIndexValueDate(IndexON,D988)</f>
        <v>46602</v>
      </c>
      <c r="F988" s="52">
        <f>IFERROR(_xll.qlIndexFixing(IndexON,D988,TRUE,_xll.ohTrigger(RecalcTrigger,TriggerON)),NA())</f>
        <v>1.6458160558316948E-2</v>
      </c>
      <c r="H988" s="49">
        <f>_xll.qlCalendarAdvance(IborCalendar,$H987,B988,"f",FALSE)</f>
        <v>46602</v>
      </c>
      <c r="I988" s="49">
        <f>_xll.qlInterestRateIndexValueDate(Index1M,$H988)</f>
        <v>46604</v>
      </c>
      <c r="J988" s="52">
        <f>IFERROR(_xll.qlIndexFixing(Index1M,$H988,TRUE,_xll.ohTrigger(RecalcTrigger,Trigger1M)),NA())</f>
        <v>1.9764593495674117E-2</v>
      </c>
      <c r="K988" s="52">
        <f>IFERROR(_xll.qlIndexFixing(ONIndex1M,I988,TRUE,_xll.ohTrigger(RecalcTrigger,Trigger1M)),NA())</f>
        <v>1.9731951412405024E-2</v>
      </c>
      <c r="L988" s="52">
        <f>IFERROR(_xll.qlIndexFixing(Index3M,H988,TRUE,_xll.ohTrigger(RecalcTrigger,Trigger3M)),NA())</f>
        <v>2.0427924367722332E-2</v>
      </c>
      <c r="M988" s="52">
        <f>IFERROR(_xll.qlIndexFixing(ONIndex3M,I988,TRUE,_xll.ohTrigger(RecalcTrigger,Trigger3M)),NA())</f>
        <v>2.0322878112937204E-2</v>
      </c>
      <c r="N988" s="52">
        <f>IFERROR(_xll.qlIndexFixing(Index6M,$H988,TRUE,_xll.ohTrigger(RecalcTrigger,Trigger6M)),NA())</f>
        <v>2.2506407286913929E-2</v>
      </c>
      <c r="O988" s="52">
        <f>IFERROR(_xll.qlIndexFixing(ONIndex6M,I988,TRUE,_xll.ohTrigger(RecalcTrigger,Trigger6M)),NA())</f>
        <v>2.2268348682539241E-2</v>
      </c>
      <c r="P988" s="52">
        <f>IFERROR(_xll.qlIndexFixing(Index1Y,$H988,TRUE,_xll.ohTrigger(RecalcTrigger,Trigger1Y)),NA())</f>
        <v>2.4385584879466217E-2</v>
      </c>
      <c r="Q988" s="52">
        <f>IFERROR(_xll.qlIndexFixing(ONIndex1Y,I988,TRUE,_xll.ohTrigger(RecalcTrigger,Trigger1Y)),NA())</f>
        <v>2.3700409340916551E-2</v>
      </c>
    </row>
    <row r="989" spans="2:17" x14ac:dyDescent="0.2">
      <c r="B989" s="46" t="s">
        <v>51</v>
      </c>
      <c r="D989" s="49">
        <f>_xll.qlCalendarAdvance(LocalCalendar,$D988,B989,"f",FALSE)</f>
        <v>46609</v>
      </c>
      <c r="E989" s="49">
        <f>_xll.qlInterestRateIndexValueDate(IndexON,D989)</f>
        <v>46609</v>
      </c>
      <c r="F989" s="52">
        <f>IFERROR(_xll.qlIndexFixing(IndexON,D989,TRUE,_xll.ohTrigger(RecalcTrigger,TriggerON)),NA())</f>
        <v>1.6467001040183504E-2</v>
      </c>
      <c r="H989" s="49">
        <f>_xll.qlCalendarAdvance(IborCalendar,$H988,B989,"f",FALSE)</f>
        <v>46609</v>
      </c>
      <c r="I989" s="49">
        <f>_xll.qlInterestRateIndexValueDate(Index1M,$H989)</f>
        <v>46611</v>
      </c>
      <c r="J989" s="52">
        <f>IFERROR(_xll.qlIndexFixing(Index1M,$H989,TRUE,_xll.ohTrigger(RecalcTrigger,Trigger1M)),NA())</f>
        <v>1.9770175006142698E-2</v>
      </c>
      <c r="K989" s="52">
        <f>IFERROR(_xll.qlIndexFixing(ONIndex1M,I989,TRUE,_xll.ohTrigger(RecalcTrigger,Trigger1M)),NA())</f>
        <v>1.973874696540534E-2</v>
      </c>
      <c r="L989" s="52">
        <f>IFERROR(_xll.qlIndexFixing(Index3M,H989,TRUE,_xll.ohTrigger(RecalcTrigger,Trigger3M)),NA())</f>
        <v>2.043585730332553E-2</v>
      </c>
      <c r="M989" s="52">
        <f>IFERROR(_xll.qlIndexFixing(ONIndex3M,I989,TRUE,_xll.ohTrigger(RecalcTrigger,Trigger3M)),NA())</f>
        <v>2.0331219374778442E-2</v>
      </c>
      <c r="N989" s="52">
        <f>IFERROR(_xll.qlIndexFixing(Index6M,$H989,TRUE,_xll.ohTrigger(RecalcTrigger,Trigger6M)),NA())</f>
        <v>2.2514244967971643E-2</v>
      </c>
      <c r="O989" s="52">
        <f>IFERROR(_xll.qlIndexFixing(ONIndex6M,I989,TRUE,_xll.ohTrigger(RecalcTrigger,Trigger6M)),NA())</f>
        <v>2.2277432326216484E-2</v>
      </c>
      <c r="P989" s="52">
        <f>IFERROR(_xll.qlIndexFixing(Index1Y,$H989,TRUE,_xll.ohTrigger(RecalcTrigger,Trigger1Y)),NA())</f>
        <v>2.4397472526811848E-2</v>
      </c>
      <c r="Q989" s="52">
        <f>IFERROR(_xll.qlIndexFixing(ONIndex1Y,I989,TRUE,_xll.ohTrigger(RecalcTrigger,Trigger1Y)),NA())</f>
        <v>2.3721045234790239E-2</v>
      </c>
    </row>
    <row r="990" spans="2:17" x14ac:dyDescent="0.2">
      <c r="B990" s="46" t="s">
        <v>51</v>
      </c>
      <c r="D990" s="49">
        <f>_xll.qlCalendarAdvance(LocalCalendar,$D989,B990,"f",FALSE)</f>
        <v>46616</v>
      </c>
      <c r="E990" s="49">
        <f>_xll.qlInterestRateIndexValueDate(IndexON,D990)</f>
        <v>46616</v>
      </c>
      <c r="F990" s="52">
        <f>IFERROR(_xll.qlIndexFixing(IndexON,D990,TRUE,_xll.ohTrigger(RecalcTrigger,TriggerON)),NA())</f>
        <v>1.6475732341305616E-2</v>
      </c>
      <c r="H990" s="49">
        <f>_xll.qlCalendarAdvance(IborCalendar,$H989,B990,"f",FALSE)</f>
        <v>46616</v>
      </c>
      <c r="I990" s="49">
        <f>_xll.qlInterestRateIndexValueDate(Index1M,$H990)</f>
        <v>46618</v>
      </c>
      <c r="J990" s="52">
        <f>IFERROR(_xll.qlIndexFixing(Index1M,$H990,TRUE,_xll.ohTrigger(RecalcTrigger,Trigger1M)),NA())</f>
        <v>1.9776670549041253E-2</v>
      </c>
      <c r="K990" s="52">
        <f>IFERROR(_xll.qlIndexFixing(ONIndex1M,I990,TRUE,_xll.ohTrigger(RecalcTrigger,Trigger1M)),NA())</f>
        <v>1.9745445747014756E-2</v>
      </c>
      <c r="L990" s="52">
        <f>IFERROR(_xll.qlIndexFixing(Index3M,H990,TRUE,_xll.ohTrigger(RecalcTrigger,Trigger3M)),NA())</f>
        <v>2.0443720807555035E-2</v>
      </c>
      <c r="M990" s="52">
        <f>IFERROR(_xll.qlIndexFixing(ONIndex3M,I990,TRUE,_xll.ohTrigger(RecalcTrigger,Trigger3M)),NA())</f>
        <v>2.0339491546366162E-2</v>
      </c>
      <c r="N990" s="52">
        <f>IFERROR(_xll.qlIndexFixing(Index6M,$H990,TRUE,_xll.ohTrigger(RecalcTrigger,Trigger6M)),NA())</f>
        <v>2.252319846211058E-2</v>
      </c>
      <c r="O990" s="52">
        <f>IFERROR(_xll.qlIndexFixing(ONIndex6M,I990,TRUE,_xll.ohTrigger(RecalcTrigger,Trigger6M)),NA())</f>
        <v>2.2286414898422535E-2</v>
      </c>
      <c r="P990" s="52">
        <f>IFERROR(_xll.qlIndexFixing(Index1Y,$H990,TRUE,_xll.ohTrigger(RecalcTrigger,Trigger1Y)),NA())</f>
        <v>2.4409025448413398E-2</v>
      </c>
      <c r="Q990" s="52">
        <f>IFERROR(_xll.qlIndexFixing(ONIndex1Y,I990,TRUE,_xll.ohTrigger(RecalcTrigger,Trigger1Y)),NA())</f>
        <v>2.3741335651896733E-2</v>
      </c>
    </row>
    <row r="991" spans="2:17" x14ac:dyDescent="0.2">
      <c r="B991" s="46" t="s">
        <v>51</v>
      </c>
      <c r="D991" s="49">
        <f>_xll.qlCalendarAdvance(LocalCalendar,$D990,B991,"f",FALSE)</f>
        <v>46623</v>
      </c>
      <c r="E991" s="49">
        <f>_xll.qlInterestRateIndexValueDate(IndexON,D991)</f>
        <v>46623</v>
      </c>
      <c r="F991" s="52">
        <f>IFERROR(_xll.qlIndexFixing(IndexON,D991,TRUE,_xll.ohTrigger(RecalcTrigger,TriggerON)),NA())</f>
        <v>1.6484354461683282E-2</v>
      </c>
      <c r="H991" s="49">
        <f>_xll.qlCalendarAdvance(IborCalendar,$H990,B991,"f",FALSE)</f>
        <v>46623</v>
      </c>
      <c r="I991" s="49">
        <f>_xll.qlInterestRateIndexValueDate(Index1M,$H991)</f>
        <v>46625</v>
      </c>
      <c r="J991" s="52">
        <f>IFERROR(_xll.qlIndexFixing(Index1M,$H991,TRUE,_xll.ohTrigger(RecalcTrigger,Trigger1M)),NA())</f>
        <v>1.9783069159275413E-2</v>
      </c>
      <c r="K991" s="52">
        <f>IFERROR(_xll.qlIndexFixing(ONIndex1M,I991,TRUE,_xll.ohTrigger(RecalcTrigger,Trigger1M)),NA())</f>
        <v>1.9752047757153335E-2</v>
      </c>
      <c r="L991" s="52">
        <f>IFERROR(_xll.qlIndexFixing(Index3M,H991,TRUE,_xll.ohTrigger(RecalcTrigger,Trigger3M)),NA())</f>
        <v>2.0451514879996396E-2</v>
      </c>
      <c r="M991" s="52">
        <f>IFERROR(_xll.qlIndexFixing(ONIndex3M,I991,TRUE,_xll.ohTrigger(RecalcTrigger,Trigger3M)),NA())</f>
        <v>2.0347694627940172E-2</v>
      </c>
      <c r="N991" s="52">
        <f>IFERROR(_xll.qlIndexFixing(Index6M,$H991,TRUE,_xll.ohTrigger(RecalcTrigger,Trigger6M)),NA())</f>
        <v>2.2529613698586665E-2</v>
      </c>
      <c r="O991" s="52">
        <f>IFERROR(_xll.qlIndexFixing(ONIndex6M,I991,TRUE,_xll.ohTrigger(RecalcTrigger,Trigger6M)),NA())</f>
        <v>2.2295296399077458E-2</v>
      </c>
      <c r="P991" s="52">
        <f>IFERROR(_xll.qlIndexFixing(Index1Y,$H991,TRUE,_xll.ohTrigger(RecalcTrigger,Trigger1Y)),NA())</f>
        <v>2.4421644577898863E-2</v>
      </c>
      <c r="Q991" s="52">
        <f>IFERROR(_xll.qlIndexFixing(ONIndex1Y,I991,TRUE,_xll.ohTrigger(RecalcTrigger,Trigger1Y)),NA())</f>
        <v>2.3761280592236034E-2</v>
      </c>
    </row>
    <row r="992" spans="2:17" x14ac:dyDescent="0.2">
      <c r="B992" s="46" t="s">
        <v>51</v>
      </c>
      <c r="D992" s="49">
        <f>_xll.qlCalendarAdvance(LocalCalendar,$D991,B992,"f",FALSE)</f>
        <v>46630</v>
      </c>
      <c r="E992" s="49">
        <f>_xll.qlInterestRateIndexValueDate(IndexON,D992)</f>
        <v>46630</v>
      </c>
      <c r="F992" s="52">
        <f>IFERROR(_xll.qlIndexFixing(IndexON,D992,TRUE,_xll.ohTrigger(RecalcTrigger,TriggerON)),NA())</f>
        <v>1.6492867401396438E-2</v>
      </c>
      <c r="H992" s="49">
        <f>_xll.qlCalendarAdvance(IborCalendar,$H991,B992,"f",FALSE)</f>
        <v>46630</v>
      </c>
      <c r="I992" s="49">
        <f>_xll.qlInterestRateIndexValueDate(Index1M,$H992)</f>
        <v>46632</v>
      </c>
      <c r="J992" s="52">
        <f>IFERROR(_xll.qlIndexFixing(Index1M,$H992,TRUE,_xll.ohTrigger(RecalcTrigger,Trigger1M)),NA())</f>
        <v>1.9789370836675313E-2</v>
      </c>
      <c r="K992" s="52">
        <f>IFERROR(_xll.qlIndexFixing(ONIndex1M,I992,TRUE,_xll.ohTrigger(RecalcTrigger,Trigger1M)),NA())</f>
        <v>1.9758552995821077E-2</v>
      </c>
      <c r="L992" s="52">
        <f>IFERROR(_xll.qlIndexFixing(Index3M,H992,TRUE,_xll.ohTrigger(RecalcTrigger,Trigger3M)),NA())</f>
        <v>2.0458120560021137E-2</v>
      </c>
      <c r="M992" s="52">
        <f>IFERROR(_xll.qlIndexFixing(ONIndex3M,I992,TRUE,_xll.ohTrigger(RecalcTrigger,Trigger3M)),NA())</f>
        <v>2.0355828619340599E-2</v>
      </c>
      <c r="N992" s="52">
        <f>IFERROR(_xll.qlIndexFixing(Index6M,$H992,TRUE,_xll.ohTrigger(RecalcTrigger,Trigger6M)),NA())</f>
        <v>2.2532321254439283E-2</v>
      </c>
      <c r="O992" s="52">
        <f>IFERROR(_xll.qlIndexFixing(ONIndex6M,I992,TRUE,_xll.ohTrigger(RecalcTrigger,Trigger6M)),NA())</f>
        <v>2.2304076828341124E-2</v>
      </c>
      <c r="P992" s="52">
        <f>IFERROR(_xll.qlIndexFixing(Index1Y,$H992,TRUE,_xll.ohTrigger(RecalcTrigger,Trigger1Y)),NA())</f>
        <v>2.4432527485335226E-2</v>
      </c>
      <c r="Q992" s="52">
        <f>IFERROR(_xll.qlIndexFixing(ONIndex1Y,I992,TRUE,_xll.ohTrigger(RecalcTrigger,Trigger1Y)),NA())</f>
        <v>2.3780880055648268E-2</v>
      </c>
    </row>
    <row r="993" spans="2:17" x14ac:dyDescent="0.2">
      <c r="B993" s="46" t="s">
        <v>51</v>
      </c>
      <c r="D993" s="49">
        <f>_xll.qlCalendarAdvance(LocalCalendar,$D992,B993,"f",FALSE)</f>
        <v>46637</v>
      </c>
      <c r="E993" s="49">
        <f>_xll.qlInterestRateIndexValueDate(IndexON,D993)</f>
        <v>46637</v>
      </c>
      <c r="F993" s="52">
        <f>IFERROR(_xll.qlIndexFixing(IndexON,D993,TRUE,_xll.ohTrigger(RecalcTrigger,TriggerON)),NA())</f>
        <v>1.6501271160285214E-2</v>
      </c>
      <c r="H993" s="49">
        <f>_xll.qlCalendarAdvance(IborCalendar,$H992,B993,"f",FALSE)</f>
        <v>46637</v>
      </c>
      <c r="I993" s="49">
        <f>_xll.qlInterestRateIndexValueDate(Index1M,$H993)</f>
        <v>46639</v>
      </c>
      <c r="J993" s="52">
        <f>IFERROR(_xll.qlIndexFixing(Index1M,$H993,TRUE,_xll.ohTrigger(RecalcTrigger,Trigger1M)),NA())</f>
        <v>1.9796553681602189E-2</v>
      </c>
      <c r="K993" s="52">
        <f>IFERROR(_xll.qlIndexFixing(ONIndex1M,I993,TRUE,_xll.ohTrigger(RecalcTrigger,Trigger1M)),NA())</f>
        <v>1.9764961463097919E-2</v>
      </c>
      <c r="L993" s="52">
        <f>IFERROR(_xll.qlIndexFixing(Index3M,H993,TRUE,_xll.ohTrigger(RecalcTrigger,Trigger3M)),NA())</f>
        <v>2.0465780292897244E-2</v>
      </c>
      <c r="M993" s="52">
        <f>IFERROR(_xll.qlIndexFixing(ONIndex3M,I993,TRUE,_xll.ohTrigger(RecalcTrigger,Trigger3M)),NA())</f>
        <v>2.0363893520567444E-2</v>
      </c>
      <c r="N993" s="52">
        <f>IFERROR(_xll.qlIndexFixing(Index6M,$H993,TRUE,_xll.ohTrigger(RecalcTrigger,Trigger6M)),NA())</f>
        <v>2.25397774357152E-2</v>
      </c>
      <c r="O993" s="52">
        <f>IFERROR(_xll.qlIndexFixing(ONIndex6M,I993,TRUE,_xll.ohTrigger(RecalcTrigger,Trigger6M)),NA())</f>
        <v>2.2312756186053662E-2</v>
      </c>
      <c r="P993" s="52">
        <f>IFERROR(_xll.qlIndexFixing(Index1Y,$H993,TRUE,_xll.ohTrigger(RecalcTrigger,Trigger1Y)),NA())</f>
        <v>2.4441739773858308E-2</v>
      </c>
      <c r="Q993" s="52">
        <f>IFERROR(_xll.qlIndexFixing(ONIndex1Y,I993,TRUE,_xll.ohTrigger(RecalcTrigger,Trigger1Y)),NA())</f>
        <v>2.3800134042213372E-2</v>
      </c>
    </row>
    <row r="994" spans="2:17" x14ac:dyDescent="0.2">
      <c r="B994" s="46" t="s">
        <v>51</v>
      </c>
      <c r="D994" s="49">
        <f>_xll.qlCalendarAdvance(LocalCalendar,$D993,B994,"f",FALSE)</f>
        <v>46644</v>
      </c>
      <c r="E994" s="49">
        <f>_xll.qlInterestRateIndexValueDate(IndexON,D994)</f>
        <v>46644</v>
      </c>
      <c r="F994" s="52">
        <f>IFERROR(_xll.qlIndexFixing(IndexON,D994,TRUE,_xll.ohTrigger(RecalcTrigger,TriggerON)),NA())</f>
        <v>1.6509565738429544E-2</v>
      </c>
      <c r="H994" s="49">
        <f>_xll.qlCalendarAdvance(IborCalendar,$H993,B994,"f",FALSE)</f>
        <v>46644</v>
      </c>
      <c r="I994" s="49">
        <f>_xll.qlInterestRateIndexValueDate(Index1M,$H994)</f>
        <v>46646</v>
      </c>
      <c r="J994" s="52">
        <f>IFERROR(_xll.qlIndexFixing(Index1M,$H994,TRUE,_xll.ohTrigger(RecalcTrigger,Trigger1M)),NA())</f>
        <v>1.9801683392332847E-2</v>
      </c>
      <c r="K994" s="52">
        <f>IFERROR(_xll.qlIndexFixing(ONIndex1M,I994,TRUE,_xll.ohTrigger(RecalcTrigger,Trigger1M)),NA())</f>
        <v>1.9771273158903924E-2</v>
      </c>
      <c r="L994" s="52">
        <f>IFERROR(_xll.qlIndexFixing(Index3M,H994,TRUE,_xll.ohTrigger(RecalcTrigger,Trigger3M)),NA())</f>
        <v>2.0473370596561961E-2</v>
      </c>
      <c r="M994" s="52">
        <f>IFERROR(_xll.qlIndexFixing(ONIndex3M,I994,TRUE,_xll.ohTrigger(RecalcTrigger,Trigger3M)),NA())</f>
        <v>2.0371889331620707E-2</v>
      </c>
      <c r="N994" s="52">
        <f>IFERROR(_xll.qlIndexFixing(Index6M,$H994,TRUE,_xll.ohTrigger(RecalcTrigger,Trigger6M)),NA())</f>
        <v>2.2547131427317249E-2</v>
      </c>
      <c r="O994" s="52">
        <f>IFERROR(_xll.qlIndexFixing(ONIndex6M,I994,TRUE,_xll.ohTrigger(RecalcTrigger,Trigger6M)),NA())</f>
        <v>2.2321334472374943E-2</v>
      </c>
      <c r="P994" s="52">
        <f>IFERROR(_xll.qlIndexFixing(Index1Y,$H994,TRUE,_xll.ohTrigger(RecalcTrigger,Trigger1Y)),NA())</f>
        <v>2.4452017710573492E-2</v>
      </c>
      <c r="Q994" s="52">
        <f>IFERROR(_xll.qlIndexFixing(ONIndex1Y,I994,TRUE,_xll.ohTrigger(RecalcTrigger,Trigger1Y)),NA())</f>
        <v>2.3819042551771474E-2</v>
      </c>
    </row>
    <row r="995" spans="2:17" x14ac:dyDescent="0.2">
      <c r="B995" s="46" t="s">
        <v>51</v>
      </c>
      <c r="D995" s="49">
        <f>_xll.qlCalendarAdvance(LocalCalendar,$D994,B995,"f",FALSE)</f>
        <v>46651</v>
      </c>
      <c r="E995" s="49">
        <f>_xll.qlInterestRateIndexValueDate(IndexON,D995)</f>
        <v>46651</v>
      </c>
      <c r="F995" s="52">
        <f>IFERROR(_xll.qlIndexFixing(IndexON,D995,TRUE,_xll.ohTrigger(RecalcTrigger,TriggerON)),NA())</f>
        <v>1.6517751135909364E-2</v>
      </c>
      <c r="H995" s="49">
        <f>_xll.qlCalendarAdvance(IborCalendar,$H994,B995,"f",FALSE)</f>
        <v>46651</v>
      </c>
      <c r="I995" s="49">
        <f>_xll.qlInterestRateIndexValueDate(Index1M,$H995)</f>
        <v>46653</v>
      </c>
      <c r="J995" s="52">
        <f>IFERROR(_xll.qlIndexFixing(Index1M,$H995,TRUE,_xll.ohTrigger(RecalcTrigger,Trigger1M)),NA())</f>
        <v>1.9807694270275733E-2</v>
      </c>
      <c r="K995" s="52">
        <f>IFERROR(_xll.qlIndexFixing(ONIndex1M,I995,TRUE,_xll.ohTrigger(RecalcTrigger,Trigger1M)),NA())</f>
        <v>1.9777488083319028E-2</v>
      </c>
      <c r="L995" s="52">
        <f>IFERROR(_xll.qlIndexFixing(Index3M,H995,TRUE,_xll.ohTrigger(RecalcTrigger,Trigger3M)),NA())</f>
        <v>2.048089147061824E-2</v>
      </c>
      <c r="M995" s="52">
        <f>IFERROR(_xll.qlIndexFixing(ONIndex3M,I995,TRUE,_xll.ohTrigger(RecalcTrigger,Trigger3M)),NA())</f>
        <v>2.0379816052580324E-2</v>
      </c>
      <c r="N995" s="52">
        <f>IFERROR(_xll.qlIndexFixing(Index6M,$H995,TRUE,_xll.ohTrigger(RecalcTrigger,Trigger6M)),NA())</f>
        <v>2.2554383228117546E-2</v>
      </c>
      <c r="O995" s="52">
        <f>IFERROR(_xll.qlIndexFixing(ONIndex6M,I995,TRUE,_xll.ohTrigger(RecalcTrigger,Trigger6M)),NA())</f>
        <v>2.2329811687145096E-2</v>
      </c>
      <c r="P995" s="52">
        <f>IFERROR(_xll.qlIndexFixing(Index1Y,$H995,TRUE,_xll.ohTrigger(RecalcTrigger,Trigger1Y)),NA())</f>
        <v>2.4461992883503331E-2</v>
      </c>
      <c r="Q995" s="52">
        <f>IFERROR(_xll.qlIndexFixing(ONIndex1Y,I995,TRUE,_xll.ohTrigger(RecalcTrigger,Trigger1Y)),NA())</f>
        <v>2.3837605584242638E-2</v>
      </c>
    </row>
    <row r="996" spans="2:17" x14ac:dyDescent="0.2">
      <c r="B996" s="46" t="s">
        <v>51</v>
      </c>
      <c r="D996" s="49">
        <f>_xll.qlCalendarAdvance(LocalCalendar,$D995,B996,"f",FALSE)</f>
        <v>46658</v>
      </c>
      <c r="E996" s="49">
        <f>_xll.qlInterestRateIndexValueDate(IndexON,D996)</f>
        <v>46658</v>
      </c>
      <c r="F996" s="52">
        <f>IFERROR(_xll.qlIndexFixing(IndexON,D996,TRUE,_xll.ohTrigger(RecalcTrigger,TriggerON)),NA())</f>
        <v>1.6525827352564804E-2</v>
      </c>
      <c r="H996" s="49">
        <f>_xll.qlCalendarAdvance(IborCalendar,$H995,B996,"f",FALSE)</f>
        <v>46658</v>
      </c>
      <c r="I996" s="49">
        <f>_xll.qlInterestRateIndexValueDate(Index1M,$H996)</f>
        <v>46660</v>
      </c>
      <c r="J996" s="52">
        <f>IFERROR(_xll.qlIndexFixing(Index1M,$H996,TRUE,_xll.ohTrigger(RecalcTrigger,Trigger1M)),NA())</f>
        <v>1.981072969412094E-2</v>
      </c>
      <c r="K996" s="52">
        <f>IFERROR(_xll.qlIndexFixing(ONIndex1M,I996,TRUE,_xll.ohTrigger(RecalcTrigger,Trigger1M)),NA())</f>
        <v>1.978360623618336E-2</v>
      </c>
      <c r="L996" s="52">
        <f>IFERROR(_xll.qlIndexFixing(Index3M,H996,TRUE,_xll.ohTrigger(RecalcTrigger,Trigger3M)),NA())</f>
        <v>2.0488342914670794E-2</v>
      </c>
      <c r="M996" s="52">
        <f>IFERROR(_xll.qlIndexFixing(ONIndex3M,I996,TRUE,_xll.ohTrigger(RecalcTrigger,Trigger3M)),NA())</f>
        <v>2.0387673683286422E-2</v>
      </c>
      <c r="N996" s="52">
        <f>IFERROR(_xll.qlIndexFixing(Index6M,$H996,TRUE,_xll.ohTrigger(RecalcTrigger,Trigger6M)),NA())</f>
        <v>2.2562712234613144E-2</v>
      </c>
      <c r="O996" s="52">
        <f>IFERROR(_xll.qlIndexFixing(ONIndex6M,I996,TRUE,_xll.ohTrigger(RecalcTrigger,Trigger6M)),NA())</f>
        <v>2.2338187830444056E-2</v>
      </c>
      <c r="P996" s="52">
        <f>IFERROR(_xll.qlIndexFixing(Index1Y,$H996,TRUE,_xll.ohTrigger(RecalcTrigger,Trigger1Y)),NA())</f>
        <v>2.4467753580128017E-2</v>
      </c>
      <c r="Q996" s="52">
        <f>IFERROR(_xll.qlIndexFixing(ONIndex1Y,I996,TRUE,_xll.ohTrigger(RecalcTrigger,Trigger1Y)),NA())</f>
        <v>2.38558231397068E-2</v>
      </c>
    </row>
    <row r="997" spans="2:17" x14ac:dyDescent="0.2">
      <c r="B997" s="46" t="s">
        <v>51</v>
      </c>
      <c r="D997" s="49">
        <f>_xll.qlCalendarAdvance(LocalCalendar,$D996,B997,"f",FALSE)</f>
        <v>46665</v>
      </c>
      <c r="E997" s="49">
        <f>_xll.qlInterestRateIndexValueDate(IndexON,D997)</f>
        <v>46665</v>
      </c>
      <c r="F997" s="52">
        <f>IFERROR(_xll.qlIndexFixing(IndexON,D997,TRUE,_xll.ohTrigger(RecalcTrigger,TriggerON)),NA())</f>
        <v>1.6533794388475798E-2</v>
      </c>
      <c r="H997" s="49">
        <f>_xll.qlCalendarAdvance(IborCalendar,$H996,B997,"f",FALSE)</f>
        <v>46665</v>
      </c>
      <c r="I997" s="49">
        <f>_xll.qlInterestRateIndexValueDate(Index1M,$H997)</f>
        <v>46667</v>
      </c>
      <c r="J997" s="52">
        <f>IFERROR(_xll.qlIndexFixing(Index1M,$H997,TRUE,_xll.ohTrigger(RecalcTrigger,Trigger1M)),NA())</f>
        <v>1.9819425225605369E-2</v>
      </c>
      <c r="K997" s="52">
        <f>IFERROR(_xll.qlIndexFixing(ONIndex1M,I997,TRUE,_xll.ohTrigger(RecalcTrigger,Trigger1M)),NA())</f>
        <v>1.9789627617656791E-2</v>
      </c>
      <c r="L997" s="52">
        <f>IFERROR(_xll.qlIndexFixing(Index3M,H997,TRUE,_xll.ohTrigger(RecalcTrigger,Trigger3M)),NA())</f>
        <v>2.0496821224222243E-2</v>
      </c>
      <c r="M997" s="52">
        <f>IFERROR(_xll.qlIndexFixing(ONIndex3M,I997,TRUE,_xll.ohTrigger(RecalcTrigger,Trigger3M)),NA())</f>
        <v>2.0395462223818939E-2</v>
      </c>
      <c r="N997" s="52">
        <f>IFERROR(_xll.qlIndexFixing(Index6M,$H997,TRUE,_xll.ohTrigger(RecalcTrigger,Trigger6M)),NA())</f>
        <v>2.2569752789643051E-2</v>
      </c>
      <c r="O997" s="52">
        <f>IFERROR(_xll.qlIndexFixing(ONIndex6M,I997,TRUE,_xll.ohTrigger(RecalcTrigger,Trigger6M)),NA())</f>
        <v>2.2346462902191888E-2</v>
      </c>
      <c r="P997" s="52">
        <f>IFERROR(_xll.qlIndexFixing(Index1Y,$H997,TRUE,_xll.ohTrigger(RecalcTrigger,Trigger1Y)),NA())</f>
        <v>2.4482348098362798E-2</v>
      </c>
      <c r="Q997" s="52">
        <f>IFERROR(_xll.qlIndexFixing(ONIndex1Y,I997,TRUE,_xll.ohTrigger(RecalcTrigger,Trigger1Y)),NA())</f>
        <v>2.3873695218084023E-2</v>
      </c>
    </row>
    <row r="998" spans="2:17" x14ac:dyDescent="0.2">
      <c r="B998" s="46" t="s">
        <v>51</v>
      </c>
      <c r="D998" s="49">
        <f>_xll.qlCalendarAdvance(LocalCalendar,$D997,B998,"f",FALSE)</f>
        <v>46672</v>
      </c>
      <c r="E998" s="49">
        <f>_xll.qlInterestRateIndexValueDate(IndexON,D998)</f>
        <v>46672</v>
      </c>
      <c r="F998" s="52">
        <f>IFERROR(_xll.qlIndexFixing(IndexON,D998,TRUE,_xll.ohTrigger(RecalcTrigger,TriggerON)),NA())</f>
        <v>1.654165224356241E-2</v>
      </c>
      <c r="H998" s="49">
        <f>_xll.qlCalendarAdvance(IborCalendar,$H997,B998,"f",FALSE)</f>
        <v>46672</v>
      </c>
      <c r="I998" s="49">
        <f>_xll.qlInterestRateIndexValueDate(Index1M,$H998)</f>
        <v>46674</v>
      </c>
      <c r="J998" s="52">
        <f>IFERROR(_xll.qlIndexFixing(Index1M,$H998,TRUE,_xll.ohTrigger(RecalcTrigger,Trigger1M)),NA())</f>
        <v>1.982514530269236E-2</v>
      </c>
      <c r="K998" s="52">
        <f>IFERROR(_xll.qlIndexFixing(ONIndex1M,I998,TRUE,_xll.ohTrigger(RecalcTrigger,Trigger1M)),NA())</f>
        <v>1.9795552227579449E-2</v>
      </c>
      <c r="L998" s="52">
        <f>IFERROR(_xll.qlIndexFixing(Index3M,H998,TRUE,_xll.ohTrigger(RecalcTrigger,Trigger3M)),NA())</f>
        <v>2.0504129262789585E-2</v>
      </c>
      <c r="M998" s="52">
        <f>IFERROR(_xll.qlIndexFixing(ONIndex3M,I998,TRUE,_xll.ohTrigger(RecalcTrigger,Trigger3M)),NA())</f>
        <v>2.0403181674257809E-2</v>
      </c>
      <c r="N998" s="52">
        <f>IFERROR(_xll.qlIndexFixing(Index6M,$H998,TRUE,_xll.ohTrigger(RecalcTrigger,Trigger6M)),NA())</f>
        <v>2.2581347735689105E-2</v>
      </c>
      <c r="O998" s="52">
        <f>IFERROR(_xll.qlIndexFixing(ONIndex6M,I998,TRUE,_xll.ohTrigger(RecalcTrigger,Trigger6M)),NA())</f>
        <v>2.2354636902388592E-2</v>
      </c>
      <c r="P998" s="52">
        <f>IFERROR(_xll.qlIndexFixing(Index1Y,$H998,TRUE,_xll.ohTrigger(RecalcTrigger,Trigger1Y)),NA())</f>
        <v>2.4490165762831681E-2</v>
      </c>
      <c r="Q998" s="52">
        <f>IFERROR(_xll.qlIndexFixing(ONIndex1Y,I998,TRUE,_xll.ohTrigger(RecalcTrigger,Trigger1Y)),NA())</f>
        <v>2.38912218191345E-2</v>
      </c>
    </row>
    <row r="999" spans="2:17" x14ac:dyDescent="0.2">
      <c r="B999" s="46" t="s">
        <v>51</v>
      </c>
      <c r="D999" s="49">
        <f>_xll.qlCalendarAdvance(LocalCalendar,$D998,B999,"f",FALSE)</f>
        <v>46679</v>
      </c>
      <c r="E999" s="49">
        <f>_xll.qlInterestRateIndexValueDate(IndexON,D999)</f>
        <v>46679</v>
      </c>
      <c r="F999" s="52">
        <f>IFERROR(_xll.qlIndexFixing(IndexON,D999,TRUE,_xll.ohTrigger(RecalcTrigger,TriggerON)),NA())</f>
        <v>1.6549400917824642E-2</v>
      </c>
      <c r="H999" s="49">
        <f>_xll.qlCalendarAdvance(IborCalendar,$H998,B999,"f",FALSE)</f>
        <v>46679</v>
      </c>
      <c r="I999" s="49">
        <f>_xll.qlInterestRateIndexValueDate(Index1M,$H999)</f>
        <v>46681</v>
      </c>
      <c r="J999" s="52">
        <f>IFERROR(_xll.qlIndexFixing(Index1M,$H999,TRUE,_xll.ohTrigger(RecalcTrigger,Trigger1M)),NA())</f>
        <v>1.983076844585846E-2</v>
      </c>
      <c r="K999" s="52">
        <f>IFERROR(_xll.qlIndexFixing(ONIndex1M,I999,TRUE,_xll.ohTrigger(RecalcTrigger,Trigger1M)),NA())</f>
        <v>1.9801380066111207E-2</v>
      </c>
      <c r="L999" s="52">
        <f>IFERROR(_xll.qlIndexFixing(Index3M,H999,TRUE,_xll.ohTrigger(RecalcTrigger,Trigger3M)),NA())</f>
        <v>2.0511367866368736E-2</v>
      </c>
      <c r="M999" s="52">
        <f>IFERROR(_xll.qlIndexFixing(ONIndex3M,I999,TRUE,_xll.ohTrigger(RecalcTrigger,Trigger3M)),NA())</f>
        <v>2.0410832034523096E-2</v>
      </c>
      <c r="N999" s="52">
        <f>IFERROR(_xll.qlIndexFixing(Index6M,$H999,TRUE,_xll.ohTrigger(RecalcTrigger,Trigger6M)),NA())</f>
        <v>2.2583527297432741E-2</v>
      </c>
      <c r="O999" s="52">
        <f>IFERROR(_xll.qlIndexFixing(ONIndex6M,I999,TRUE,_xll.ohTrigger(RecalcTrigger,Trigger6M)),NA())</f>
        <v>2.2362709831194039E-2</v>
      </c>
      <c r="P999" s="52">
        <f>IFERROR(_xll.qlIndexFixing(Index1Y,$H999,TRUE,_xll.ohTrigger(RecalcTrigger,Trigger1Y)),NA())</f>
        <v>2.4498993826365573E-2</v>
      </c>
      <c r="Q999" s="52">
        <f>IFERROR(_xll.qlIndexFixing(ONIndex1Y,I999,TRUE,_xll.ohTrigger(RecalcTrigger,Trigger1Y)),NA())</f>
        <v>2.3908402943018103E-2</v>
      </c>
    </row>
    <row r="1000" spans="2:17" x14ac:dyDescent="0.2">
      <c r="B1000" s="46" t="s">
        <v>51</v>
      </c>
      <c r="D1000" s="49">
        <f>_xll.qlCalendarAdvance(LocalCalendar,$D999,B1000,"f",FALSE)</f>
        <v>46686</v>
      </c>
      <c r="E1000" s="49">
        <f>_xll.qlInterestRateIndexValueDate(IndexON,D1000)</f>
        <v>46686</v>
      </c>
      <c r="F1000" s="52">
        <f>IFERROR(_xll.qlIndexFixing(IndexON,D1000,TRUE,_xll.ohTrigger(RecalcTrigger,TriggerON)),NA())</f>
        <v>1.6557040411342427E-2</v>
      </c>
      <c r="H1000" s="49">
        <f>_xll.qlCalendarAdvance(IborCalendar,$H999,B1000,"f",FALSE)</f>
        <v>46686</v>
      </c>
      <c r="I1000" s="49">
        <f>_xll.qlInterestRateIndexValueDate(Index1M,$H1000)</f>
        <v>46688</v>
      </c>
      <c r="J1000" s="52">
        <f>IFERROR(_xll.qlIndexFixing(Index1M,$H1000,TRUE,_xll.ohTrigger(RecalcTrigger,Trigger1M)),NA())</f>
        <v>1.983629465496628E-2</v>
      </c>
      <c r="K1000" s="52">
        <f>IFERROR(_xll.qlIndexFixing(ONIndex1M,I1000,TRUE,_xll.ohTrigger(RecalcTrigger,Trigger1M)),NA())</f>
        <v>1.9807111133172128E-2</v>
      </c>
      <c r="L1000" s="52">
        <f>IFERROR(_xll.qlIndexFixing(Index3M,H1000,TRUE,_xll.ohTrigger(RecalcTrigger,Trigger3M)),NA())</f>
        <v>2.0518537034577386E-2</v>
      </c>
      <c r="M1000" s="52">
        <f>IFERROR(_xll.qlIndexFixing(ONIndex3M,I1000,TRUE,_xll.ohTrigger(RecalcTrigger,Trigger3M)),NA())</f>
        <v>2.0418413304534866E-2</v>
      </c>
      <c r="N1000" s="52">
        <f>IFERROR(_xll.qlIndexFixing(Index6M,$H1000,TRUE,_xll.ohTrigger(RecalcTrigger,Trigger6M)),NA())</f>
        <v>2.2590261248070065E-2</v>
      </c>
      <c r="O1000" s="52">
        <f>IFERROR(_xll.qlIndexFixing(ONIndex6M,I1000,TRUE,_xll.ohTrigger(RecalcTrigger,Trigger6M)),NA())</f>
        <v>2.2370681688368421E-2</v>
      </c>
      <c r="P1000" s="52">
        <f>IFERROR(_xll.qlIndexFixing(Index1Y,$H1000,TRUE,_xll.ohTrigger(RecalcTrigger,Trigger1Y)),NA())</f>
        <v>2.4507551101417391E-2</v>
      </c>
      <c r="Q1000" s="52">
        <f>IFERROR(_xll.qlIndexFixing(ONIndex1Y,I1000,TRUE,_xll.ohTrigger(RecalcTrigger,Trigger1Y)),NA())</f>
        <v>2.3925238589654896E-2</v>
      </c>
    </row>
    <row r="1001" spans="2:17" x14ac:dyDescent="0.2">
      <c r="B1001" s="46" t="s">
        <v>51</v>
      </c>
      <c r="D1001" s="49">
        <f>_xll.qlCalendarAdvance(LocalCalendar,$D1000,B1001,"f",FALSE)</f>
        <v>46693</v>
      </c>
      <c r="E1001" s="49">
        <f>_xll.qlInterestRateIndexValueDate(IndexON,D1001)</f>
        <v>46693</v>
      </c>
      <c r="F1001" s="52">
        <f>IFERROR(_xll.qlIndexFixing(IndexON,D1001,TRUE,_xll.ohTrigger(RecalcTrigger,TriggerON)),NA())</f>
        <v>1.6564570724115768E-2</v>
      </c>
      <c r="H1001" s="49">
        <f>_xll.qlCalendarAdvance(IborCalendar,$H1000,B1001,"f",FALSE)</f>
        <v>46693</v>
      </c>
      <c r="I1001" s="49">
        <f>_xll.qlInterestRateIndexValueDate(Index1M,$H1001)</f>
        <v>46695</v>
      </c>
      <c r="J1001" s="52">
        <f>IFERROR(_xll.qlIndexFixing(Index1M,$H1001,TRUE,_xll.ohTrigger(RecalcTrigger,Trigger1M)),NA())</f>
        <v>1.984172392986594E-2</v>
      </c>
      <c r="K1001" s="52">
        <f>IFERROR(_xll.qlIndexFixing(ONIndex1M,I1001,TRUE,_xll.ohTrigger(RecalcTrigger,Trigger1M)),NA())</f>
        <v>1.9812745428682277E-2</v>
      </c>
      <c r="L1001" s="52">
        <f>IFERROR(_xll.qlIndexFixing(Index3M,H1001,TRUE,_xll.ohTrigger(RecalcTrigger,Trigger3M)),NA())</f>
        <v>2.0525636767033239E-2</v>
      </c>
      <c r="M1001" s="52">
        <f>IFERROR(_xll.qlIndexFixing(ONIndex3M,I1001,TRUE,_xll.ohTrigger(RecalcTrigger,Trigger3M)),NA())</f>
        <v>2.0425925484373053E-2</v>
      </c>
      <c r="N1001" s="52">
        <f>IFERROR(_xll.qlIndexFixing(Index6M,$H1001,TRUE,_xll.ohTrigger(RecalcTrigger,Trigger6M)),NA())</f>
        <v>2.2595747964948079E-2</v>
      </c>
      <c r="O1001" s="52">
        <f>IFERROR(_xll.qlIndexFixing(ONIndex6M,I1001,TRUE,_xll.ohTrigger(RecalcTrigger,Trigger6M)),NA())</f>
        <v>2.2378552473991675E-2</v>
      </c>
      <c r="P1001" s="52">
        <f>IFERROR(_xll.qlIndexFixing(Index1Y,$H1001,TRUE,_xll.ohTrigger(RecalcTrigger,Trigger1Y)),NA())</f>
        <v>2.4515843984443109E-2</v>
      </c>
      <c r="Q1001" s="52">
        <f>IFERROR(_xll.qlIndexFixing(ONIndex1Y,I1001,TRUE,_xll.ohTrigger(RecalcTrigger,Trigger1Y)),NA())</f>
        <v>2.3941728758885006E-2</v>
      </c>
    </row>
    <row r="1002" spans="2:17" x14ac:dyDescent="0.2">
      <c r="B1002" s="46" t="s">
        <v>51</v>
      </c>
      <c r="D1002" s="49">
        <f>_xll.qlCalendarAdvance(LocalCalendar,$D1001,B1002,"f",FALSE)</f>
        <v>46700</v>
      </c>
      <c r="E1002" s="49">
        <f>_xll.qlInterestRateIndexValueDate(IndexON,D1002)</f>
        <v>46700</v>
      </c>
      <c r="F1002" s="52">
        <f>IFERROR(_xll.qlIndexFixing(IndexON,D1002,TRUE,_xll.ohTrigger(RecalcTrigger,TriggerON)),NA())</f>
        <v>1.6571991855984791E-2</v>
      </c>
      <c r="H1002" s="49">
        <f>_xll.qlCalendarAdvance(IborCalendar,$H1001,B1002,"f",FALSE)</f>
        <v>46700</v>
      </c>
      <c r="I1002" s="49">
        <f>_xll.qlInterestRateIndexValueDate(Index1M,$H1002)</f>
        <v>46703</v>
      </c>
      <c r="J1002" s="52">
        <f>IFERROR(_xll.qlIndexFixing(Index1M,$H1002,TRUE,_xll.ohTrigger(RecalcTrigger,Trigger1M)),NA())</f>
        <v>1.9846891854964927E-2</v>
      </c>
      <c r="K1002" s="52">
        <f>IFERROR(_xll.qlIndexFixing(ONIndex1M,I1002,TRUE,_xll.ohTrigger(RecalcTrigger,Trigger1M)),NA())</f>
        <v>1.9820937874044375E-2</v>
      </c>
      <c r="L1002" s="52">
        <f>IFERROR(_xll.qlIndexFixing(Index3M,H1002,TRUE,_xll.ohTrigger(RecalcTrigger,Trigger3M)),NA())</f>
        <v>2.0535810307762459E-2</v>
      </c>
      <c r="M1002" s="52">
        <f>IFERROR(_xll.qlIndexFixing(ONIndex3M,I1002,TRUE,_xll.ohTrigger(RecalcTrigger,Trigger3M)),NA())</f>
        <v>2.0436642057735099E-2</v>
      </c>
      <c r="N1002" s="52">
        <f>IFERROR(_xll.qlIndexFixing(Index6M,$H1002,TRUE,_xll.ohTrigger(RecalcTrigger,Trigger6M)),NA())</f>
        <v>2.2603209833543182E-2</v>
      </c>
      <c r="O1002" s="52">
        <f>IFERROR(_xll.qlIndexFixing(ONIndex6M,I1002,TRUE,_xll.ohTrigger(RecalcTrigger,Trigger6M)),NA())</f>
        <v>2.2389915233365087E-2</v>
      </c>
      <c r="P1002" s="52">
        <f>IFERROR(_xll.qlIndexFixing(Index1Y,$H1002,TRUE,_xll.ohTrigger(RecalcTrigger,Trigger1Y)),NA())</f>
        <v>2.4523789071886314E-2</v>
      </c>
      <c r="Q1002" s="52">
        <f>IFERROR(_xll.qlIndexFixing(ONIndex1Y,I1002,TRUE,_xll.ohTrigger(RecalcTrigger,Trigger1Y)),NA())</f>
        <v>2.3964015443302955E-2</v>
      </c>
    </row>
    <row r="1003" spans="2:17" x14ac:dyDescent="0.2">
      <c r="B1003" s="46" t="s">
        <v>51</v>
      </c>
      <c r="D1003" s="49">
        <f>_xll.qlCalendarAdvance(LocalCalendar,$D1002,B1003,"f",FALSE)</f>
        <v>46707</v>
      </c>
      <c r="E1003" s="49">
        <f>_xll.qlInterestRateIndexValueDate(IndexON,D1003)</f>
        <v>46707</v>
      </c>
      <c r="F1003" s="52">
        <f>IFERROR(_xll.qlIndexFixing(IndexON,D1003,TRUE,_xll.ohTrigger(RecalcTrigger,TriggerON)),NA())</f>
        <v>1.6579303807029433E-2</v>
      </c>
      <c r="H1003" s="49">
        <f>_xll.qlCalendarAdvance(IborCalendar,$H1002,B1003,"f",FALSE)</f>
        <v>46707</v>
      </c>
      <c r="I1003" s="49">
        <f>_xll.qlInterestRateIndexValueDate(Index1M,$H1003)</f>
        <v>46709</v>
      </c>
      <c r="J1003" s="52">
        <f>IFERROR(_xll.qlIndexFixing(Index1M,$H1003,TRUE,_xll.ohTrigger(RecalcTrigger,Trigger1M)),NA())</f>
        <v>1.9852291676498712E-2</v>
      </c>
      <c r="K1003" s="52">
        <f>IFERROR(_xll.qlIndexFixing(ONIndex1M,I1003,TRUE,_xll.ohTrigger(RecalcTrigger,Trigger1M)),NA())</f>
        <v>1.9823723705290064E-2</v>
      </c>
      <c r="L1003" s="52">
        <f>IFERROR(_xll.qlIndexFixing(Index3M,H1003,TRUE,_xll.ohTrigger(RecalcTrigger,Trigger3M)),NA())</f>
        <v>2.0539627923191219E-2</v>
      </c>
      <c r="M1003" s="52">
        <f>IFERROR(_xll.qlIndexFixing(ONIndex3M,I1003,TRUE,_xll.ohTrigger(RecalcTrigger,Trigger3M)),NA())</f>
        <v>2.0440742573448745E-2</v>
      </c>
      <c r="N1003" s="52">
        <f>IFERROR(_xll.qlIndexFixing(Index6M,$H1003,TRUE,_xll.ohTrigger(RecalcTrigger,Trigger6M)),NA())</f>
        <v>2.26087186355876E-2</v>
      </c>
      <c r="O1003" s="52">
        <f>IFERROR(_xll.qlIndexFixing(ONIndex6M,I1003,TRUE,_xll.ohTrigger(RecalcTrigger,Trigger6M)),NA())</f>
        <v>2.2393990830504862E-2</v>
      </c>
      <c r="P1003" s="52">
        <f>IFERROR(_xll.qlIndexFixing(Index1Y,$H1003,TRUE,_xll.ohTrigger(RecalcTrigger,Trigger1Y)),NA())</f>
        <v>2.4531662162346288E-2</v>
      </c>
      <c r="Q1003" s="52">
        <f>IFERROR(_xll.qlIndexFixing(ONIndex1Y,I1003,TRUE,_xll.ohTrigger(RecalcTrigger,Trigger1Y)),NA())</f>
        <v>2.3973672665205115E-2</v>
      </c>
    </row>
    <row r="1004" spans="2:17" x14ac:dyDescent="0.2">
      <c r="B1004" s="46" t="s">
        <v>51</v>
      </c>
      <c r="D1004" s="49">
        <f>_xll.qlCalendarAdvance(LocalCalendar,$D1003,B1004,"f",FALSE)</f>
        <v>46714</v>
      </c>
      <c r="E1004" s="49">
        <f>_xll.qlInterestRateIndexValueDate(IndexON,D1004)</f>
        <v>46714</v>
      </c>
      <c r="F1004" s="52">
        <f>IFERROR(_xll.qlIndexFixing(IndexON,D1004,TRUE,_xll.ohTrigger(RecalcTrigger,TriggerON)),NA())</f>
        <v>1.6586506577329629E-2</v>
      </c>
      <c r="H1004" s="49">
        <f>_xll.qlCalendarAdvance(IborCalendar,$H1003,B1004,"f",FALSE)</f>
        <v>46714</v>
      </c>
      <c r="I1004" s="49">
        <f>_xll.qlInterestRateIndexValueDate(Index1M,$H1004)</f>
        <v>46717</v>
      </c>
      <c r="J1004" s="52">
        <f>IFERROR(_xll.qlIndexFixing(Index1M,$H1004,TRUE,_xll.ohTrigger(RecalcTrigger,Trigger1M)),NA())</f>
        <v>1.9859060690707864E-2</v>
      </c>
      <c r="K1004" s="52">
        <f>IFERROR(_xll.qlIndexFixing(ONIndex1M,I1004,TRUE,_xll.ohTrigger(RecalcTrigger,Trigger1M)),NA())</f>
        <v>1.9831668491478993E-2</v>
      </c>
      <c r="L1004" s="52">
        <f>IFERROR(_xll.qlIndexFixing(Index3M,H1004,TRUE,_xll.ohTrigger(RecalcTrigger,Trigger3M)),NA())</f>
        <v>2.0549624484492639E-2</v>
      </c>
      <c r="M1004" s="52">
        <f>IFERROR(_xll.qlIndexFixing(ONIndex3M,I1004,TRUE,_xll.ohTrigger(RecalcTrigger,Trigger3M)),NA())</f>
        <v>2.0451283149007793E-2</v>
      </c>
      <c r="N1004" s="52">
        <f>IFERROR(_xll.qlIndexFixing(Index6M,$H1004,TRUE,_xll.ohTrigger(RecalcTrigger,Trigger6M)),NA())</f>
        <v>2.2615946904599071E-2</v>
      </c>
      <c r="O1004" s="52">
        <f>IFERROR(_xll.qlIndexFixing(ONIndex6M,I1004,TRUE,_xll.ohTrigger(RecalcTrigger,Trigger6M)),NA())</f>
        <v>2.2405095580317891E-2</v>
      </c>
      <c r="P1004" s="52">
        <f>IFERROR(_xll.qlIndexFixing(Index1Y,$H1004,TRUE,_xll.ohTrigger(RecalcTrigger,Trigger1Y)),NA())</f>
        <v>2.4539063894615711E-2</v>
      </c>
      <c r="Q1004" s="52">
        <f>IFERROR(_xll.qlIndexFixing(ONIndex1Y,I1004,TRUE,_xll.ohTrigger(RecalcTrigger,Trigger1Y)),NA())</f>
        <v>2.3995075116083342E-2</v>
      </c>
    </row>
    <row r="1005" spans="2:17" x14ac:dyDescent="0.2">
      <c r="B1005" s="46" t="s">
        <v>51</v>
      </c>
      <c r="D1005" s="49">
        <f>_xll.qlCalendarAdvance(LocalCalendar,$D1004,B1005,"f",FALSE)</f>
        <v>46721</v>
      </c>
      <c r="E1005" s="49">
        <f>_xll.qlInterestRateIndexValueDate(IndexON,D1005)</f>
        <v>46721</v>
      </c>
      <c r="F1005" s="52">
        <f>IFERROR(_xll.qlIndexFixing(IndexON,D1005,TRUE,_xll.ohTrigger(RecalcTrigger,TriggerON)),NA())</f>
        <v>1.6593600166805444E-2</v>
      </c>
      <c r="H1005" s="49">
        <f>_xll.qlCalendarAdvance(IborCalendar,$H1004,B1005,"f",FALSE)</f>
        <v>46721</v>
      </c>
      <c r="I1005" s="49">
        <f>_xll.qlInterestRateIndexValueDate(Index1M,$H1005)</f>
        <v>46723</v>
      </c>
      <c r="J1005" s="52">
        <f>IFERROR(_xll.qlIndexFixing(Index1M,$H1005,TRUE,_xll.ohTrigger(RecalcTrigger,Trigger1M)),NA())</f>
        <v>1.9863370375857222E-2</v>
      </c>
      <c r="K1005" s="52">
        <f>IFERROR(_xll.qlIndexFixing(ONIndex1M,I1005,TRUE,_xll.ohTrigger(RecalcTrigger,Trigger1M)),NA())</f>
        <v>1.9834314896014504E-2</v>
      </c>
      <c r="L1005" s="52">
        <f>IFERROR(_xll.qlIndexFixing(Index3M,H1005,TRUE,_xll.ohTrigger(RecalcTrigger,Trigger3M)),NA())</f>
        <v>2.0552281497809147E-2</v>
      </c>
      <c r="M1005" s="52">
        <f>IFERROR(_xll.qlIndexFixing(ONIndex3M,I1005,TRUE,_xll.ohTrigger(RecalcTrigger,Trigger3M)),NA())</f>
        <v>2.0455283301750171E-2</v>
      </c>
      <c r="N1005" s="52">
        <f>IFERROR(_xll.qlIndexFixing(Index6M,$H1005,TRUE,_xll.ohTrigger(RecalcTrigger,Trigger6M)),NA())</f>
        <v>2.2622397927639339E-2</v>
      </c>
      <c r="O1005" s="52">
        <f>IFERROR(_xll.qlIndexFixing(ONIndex6M,I1005,TRUE,_xll.ohTrigger(RecalcTrigger,Trigger6M)),NA())</f>
        <v>2.2409024900973407E-2</v>
      </c>
      <c r="P1005" s="52">
        <f>IFERROR(_xll.qlIndexFixing(Index1Y,$H1005,TRUE,_xll.ohTrigger(RecalcTrigger,Trigger1Y)),NA())</f>
        <v>2.4546499539914605E-2</v>
      </c>
      <c r="Q1005" s="52">
        <f>IFERROR(_xll.qlIndexFixing(ONIndex1Y,I1005,TRUE,_xll.ohTrigger(RecalcTrigger,Trigger1Y)),NA())</f>
        <v>2.4004234661578749E-2</v>
      </c>
    </row>
    <row r="1006" spans="2:17" x14ac:dyDescent="0.2">
      <c r="B1006" s="46" t="s">
        <v>51</v>
      </c>
      <c r="D1006" s="49">
        <f>_xll.qlCalendarAdvance(LocalCalendar,$D1005,B1006,"f",FALSE)</f>
        <v>46728</v>
      </c>
      <c r="E1006" s="49">
        <f>_xll.qlInterestRateIndexValueDate(IndexON,D1006)</f>
        <v>46728</v>
      </c>
      <c r="F1006" s="52">
        <f>IFERROR(_xll.qlIndexFixing(IndexON,D1006,TRUE,_xll.ohTrigger(RecalcTrigger,TriggerON)),NA())</f>
        <v>1.6600584575376942E-2</v>
      </c>
      <c r="H1006" s="49">
        <f>_xll.qlCalendarAdvance(IborCalendar,$H1005,B1006,"f",FALSE)</f>
        <v>46728</v>
      </c>
      <c r="I1006" s="49">
        <f>_xll.qlInterestRateIndexValueDate(Index1M,$H1006)</f>
        <v>46730</v>
      </c>
      <c r="J1006" s="52">
        <f>IFERROR(_xll.qlIndexFixing(Index1M,$H1006,TRUE,_xll.ohTrigger(RecalcTrigger,Trigger1M)),NA())</f>
        <v>1.986741628648564E-2</v>
      </c>
      <c r="K1006" s="52">
        <f>IFERROR(_xll.qlIndexFixing(ONIndex1M,I1006,TRUE,_xll.ohTrigger(RecalcTrigger,Trigger1M)),NA())</f>
        <v>1.9839465334090534E-2</v>
      </c>
      <c r="L1006" s="52">
        <f>IFERROR(_xll.qlIndexFixing(Index3M,H1006,TRUE,_xll.ohTrigger(RecalcTrigger,Trigger3M)),NA())</f>
        <v>2.0559038620962904E-2</v>
      </c>
      <c r="M1006" s="52">
        <f>IFERROR(_xll.qlIndexFixing(ONIndex3M,I1006,TRUE,_xll.ohTrigger(RecalcTrigger,Trigger3M)),NA())</f>
        <v>2.0462450030640511E-2</v>
      </c>
      <c r="N1006" s="52">
        <f>IFERROR(_xll.qlIndexFixing(Index6M,$H1006,TRUE,_xll.ohTrigger(RecalcTrigger,Trigger6M)),NA())</f>
        <v>2.2628518641896082E-2</v>
      </c>
      <c r="O1006" s="52">
        <f>IFERROR(_xll.qlIndexFixing(ONIndex6M,I1006,TRUE,_xll.ohTrigger(RecalcTrigger,Trigger6M)),NA())</f>
        <v>2.2416390328841018E-2</v>
      </c>
      <c r="P1006" s="52">
        <f>IFERROR(_xll.qlIndexFixing(Index1Y,$H1006,TRUE,_xll.ohTrigger(RecalcTrigger,Trigger1Y)),NA())</f>
        <v>2.4553566423930619E-2</v>
      </c>
      <c r="Q1006" s="52">
        <f>IFERROR(_xll.qlIndexFixing(ONIndex1Y,I1006,TRUE,_xll.ohTrigger(RecalcTrigger,Trigger1Y)),NA())</f>
        <v>2.4018997443455703E-2</v>
      </c>
    </row>
    <row r="1007" spans="2:17" x14ac:dyDescent="0.2">
      <c r="B1007" s="46" t="s">
        <v>51</v>
      </c>
      <c r="D1007" s="49">
        <f>_xll.qlCalendarAdvance(LocalCalendar,$D1006,B1007,"f",FALSE)</f>
        <v>46735</v>
      </c>
      <c r="E1007" s="49">
        <f>_xll.qlInterestRateIndexValueDate(IndexON,D1007)</f>
        <v>46735</v>
      </c>
      <c r="F1007" s="52">
        <f>IFERROR(_xll.qlIndexFixing(IndexON,D1007,TRUE,_xll.ohTrigger(RecalcTrigger,TriggerON)),NA())</f>
        <v>1.6607459803124058E-2</v>
      </c>
      <c r="H1007" s="49">
        <f>_xll.qlCalendarAdvance(IborCalendar,$H1006,B1007,"f",FALSE)</f>
        <v>46735</v>
      </c>
      <c r="I1007" s="49">
        <f>_xll.qlInterestRateIndexValueDate(Index1M,$H1007)</f>
        <v>46737</v>
      </c>
      <c r="J1007" s="52">
        <f>IFERROR(_xll.qlIndexFixing(Index1M,$H1007,TRUE,_xll.ohTrigger(RecalcTrigger,Trigger1M)),NA())</f>
        <v>1.9873149335828705E-2</v>
      </c>
      <c r="K1007" s="52">
        <f>IFERROR(_xll.qlIndexFixing(ONIndex1M,I1007,TRUE,_xll.ohTrigger(RecalcTrigger,Trigger1M)),NA())</f>
        <v>1.984451900061579E-2</v>
      </c>
      <c r="L1007" s="52">
        <f>IFERROR(_xll.qlIndexFixing(Index3M,H1007,TRUE,_xll.ohTrigger(RecalcTrigger,Trigger3M)),NA())</f>
        <v>2.0565726310020391E-2</v>
      </c>
      <c r="M1007" s="52">
        <f>IFERROR(_xll.qlIndexFixing(ONIndex3M,I1007,TRUE,_xll.ohTrigger(RecalcTrigger,Trigger3M)),NA())</f>
        <v>2.0469547669197397E-2</v>
      </c>
      <c r="N1007" s="52">
        <f>IFERROR(_xll.qlIndexFixing(Index6M,$H1007,TRUE,_xll.ohTrigger(RecalcTrigger,Trigger6M)),NA())</f>
        <v>2.2634537146696186E-2</v>
      </c>
      <c r="O1007" s="52">
        <f>IFERROR(_xll.qlIndexFixing(ONIndex6M,I1007,TRUE,_xll.ohTrigger(RecalcTrigger,Trigger6M)),NA())</f>
        <v>2.2423654685077565E-2</v>
      </c>
      <c r="P1007" s="52">
        <f>IFERROR(_xll.qlIndexFixing(Index1Y,$H1007,TRUE,_xll.ohTrigger(RecalcTrigger,Trigger1Y)),NA())</f>
        <v>2.4560407303000138E-2</v>
      </c>
      <c r="Q1007" s="52">
        <f>IFERROR(_xll.qlIndexFixing(ONIndex1Y,I1007,TRUE,_xll.ohTrigger(RecalcTrigger,Trigger1Y)),NA())</f>
        <v>2.4033414747686166E-2</v>
      </c>
    </row>
    <row r="1008" spans="2:17" x14ac:dyDescent="0.2">
      <c r="B1008" s="46" t="s">
        <v>51</v>
      </c>
      <c r="D1008" s="49">
        <f>_xll.qlCalendarAdvance(LocalCalendar,$D1007,B1008,"f",FALSE)</f>
        <v>46742</v>
      </c>
      <c r="E1008" s="49">
        <f>_xll.qlInterestRateIndexValueDate(IndexON,D1008)</f>
        <v>46742</v>
      </c>
      <c r="F1008" s="52">
        <f>IFERROR(_xll.qlIndexFixing(IndexON,D1008,TRUE,_xll.ohTrigger(RecalcTrigger,TriggerON)),NA())</f>
        <v>1.6614225850046793E-2</v>
      </c>
      <c r="H1008" s="49">
        <f>_xll.qlCalendarAdvance(IborCalendar,$H1007,B1008,"f",FALSE)</f>
        <v>46742</v>
      </c>
      <c r="I1008" s="49">
        <f>_xll.qlInterestRateIndexValueDate(Index1M,$H1008)</f>
        <v>46744</v>
      </c>
      <c r="J1008" s="52">
        <f>IFERROR(_xll.qlIndexFixing(Index1M,$H1008,TRUE,_xll.ohTrigger(RecalcTrigger,Trigger1M)),NA())</f>
        <v>1.9877014684989147E-2</v>
      </c>
      <c r="K1008" s="52">
        <f>IFERROR(_xll.qlIndexFixing(ONIndex1M,I1008,TRUE,_xll.ohTrigger(RecalcTrigger,Trigger1M)),NA())</f>
        <v>1.9853956687847507E-2</v>
      </c>
      <c r="L1008" s="52">
        <f>IFERROR(_xll.qlIndexFixing(Index3M,H1008,TRUE,_xll.ohTrigger(RecalcTrigger,Trigger3M)),NA())</f>
        <v>2.0572344564630231E-2</v>
      </c>
      <c r="M1008" s="52">
        <f>IFERROR(_xll.qlIndexFixing(ONIndex3M,I1008,TRUE,_xll.ohTrigger(RecalcTrigger,Trigger3M)),NA())</f>
        <v>2.0481980280231404E-2</v>
      </c>
      <c r="N1008" s="52">
        <f>IFERROR(_xll.qlIndexFixing(Index6M,$H1008,TRUE,_xll.ohTrigger(RecalcTrigger,Trigger6M)),NA())</f>
        <v>2.2640453441111874E-2</v>
      </c>
      <c r="O1008" s="52">
        <f>IFERROR(_xll.qlIndexFixing(ONIndex6M,I1008,TRUE,_xll.ohTrigger(RecalcTrigger,Trigger6M)),NA())</f>
        <v>2.2436843900970338E-2</v>
      </c>
      <c r="P1008" s="52">
        <f>IFERROR(_xll.qlIndexFixing(Index1Y,$H1008,TRUE,_xll.ohTrigger(RecalcTrigger,Trigger1Y)),NA())</f>
        <v>2.4569337112852353E-2</v>
      </c>
      <c r="Q1008" s="52">
        <f>IFERROR(_xll.qlIndexFixing(ONIndex1Y,I1008,TRUE,_xll.ohTrigger(RecalcTrigger,Trigger1Y)),NA())</f>
        <v>2.405643606892216E-2</v>
      </c>
    </row>
    <row r="1009" spans="2:17" x14ac:dyDescent="0.2">
      <c r="B1009" s="46" t="s">
        <v>51</v>
      </c>
      <c r="D1009" s="49">
        <f>_xll.qlCalendarAdvance(LocalCalendar,$D1008,B1009,"f",FALSE)</f>
        <v>46749</v>
      </c>
      <c r="E1009" s="49">
        <f>_xll.qlInterestRateIndexValueDate(IndexON,D1009)</f>
        <v>46749</v>
      </c>
      <c r="F1009" s="52">
        <f>IFERROR(_xll.qlIndexFixing(IndexON,D1009,TRUE,_xll.ohTrigger(RecalcTrigger,TriggerON)),NA())</f>
        <v>1.6620882716065211E-2</v>
      </c>
      <c r="H1009" s="49">
        <f>_xll.qlCalendarAdvance(IborCalendar,$H1008,B1009,"f",FALSE)</f>
        <v>46750</v>
      </c>
      <c r="I1009" s="49">
        <f>_xll.qlInterestRateIndexValueDate(Index1M,$H1009)</f>
        <v>46756</v>
      </c>
      <c r="J1009" s="52">
        <f>IFERROR(_xll.qlIndexFixing(Index1M,$H1009,TRUE,_xll.ohTrigger(RecalcTrigger,Trigger1M)),NA())</f>
        <v>1.988406538259652E-2</v>
      </c>
      <c r="K1009" s="52">
        <f>IFERROR(_xll.qlIndexFixing(ONIndex1M,I1009,TRUE,_xll.ohTrigger(RecalcTrigger,Trigger1M)),NA())</f>
        <v>1.9857748288121257E-2</v>
      </c>
      <c r="L1009" s="52">
        <f>IFERROR(_xll.qlIndexFixing(Index3M,H1009,TRUE,_xll.ohTrigger(RecalcTrigger,Trigger3M)),NA())</f>
        <v>2.0583528601598854E-2</v>
      </c>
      <c r="M1009" s="52">
        <f>IFERROR(_xll.qlIndexFixing(ONIndex3M,I1009,TRUE,_xll.ohTrigger(RecalcTrigger,Trigger3M)),NA())</f>
        <v>2.0488464417205421E-2</v>
      </c>
      <c r="N1009" s="52">
        <f>IFERROR(_xll.qlIndexFixing(Index6M,$H1009,TRUE,_xll.ohTrigger(RecalcTrigger,Trigger6M)),NA())</f>
        <v>2.265035786190359E-2</v>
      </c>
      <c r="O1009" s="52">
        <f>IFERROR(_xll.qlIndexFixing(ONIndex6M,I1009,TRUE,_xll.ohTrigger(RecalcTrigger,Trigger6M)),NA())</f>
        <v>2.2442862740144065E-2</v>
      </c>
      <c r="P1009" s="52">
        <f>IFERROR(_xll.qlIndexFixing(Index1Y,$H1009,TRUE,_xll.ohTrigger(RecalcTrigger,Trigger1Y)),NA())</f>
        <v>2.4575605650607894E-2</v>
      </c>
      <c r="Q1009" s="52">
        <f>IFERROR(_xll.qlIndexFixing(ONIndex1Y,I1009,TRUE,_xll.ohTrigger(RecalcTrigger,Trigger1Y)),NA())</f>
        <v>2.4070805941267537E-2</v>
      </c>
    </row>
    <row r="1010" spans="2:17" x14ac:dyDescent="0.2">
      <c r="B1010" s="46" t="s">
        <v>51</v>
      </c>
      <c r="D1010" s="49">
        <f>_xll.qlCalendarAdvance(LocalCalendar,$D1009,B1010,"f",FALSE)</f>
        <v>46756</v>
      </c>
      <c r="E1010" s="49">
        <f>_xll.qlInterestRateIndexValueDate(IndexON,D1010)</f>
        <v>46756</v>
      </c>
      <c r="F1010" s="52">
        <f>IFERROR(_xll.qlIndexFixing(IndexON,D1010,TRUE,_xll.ohTrigger(RecalcTrigger,TriggerON)),NA())</f>
        <v>1.6627430401339183E-2</v>
      </c>
      <c r="H1010" s="49">
        <f>_xll.qlCalendarAdvance(IborCalendar,$H1009,B1010,"f",FALSE)</f>
        <v>46757</v>
      </c>
      <c r="I1010" s="49">
        <f>_xll.qlInterestRateIndexValueDate(Index1M,$H1010)</f>
        <v>46759</v>
      </c>
      <c r="J1010" s="52">
        <f>IFERROR(_xll.qlIndexFixing(Index1M,$H1010,TRUE,_xll.ohTrigger(RecalcTrigger,Trigger1M)),NA())</f>
        <v>1.9886003379033394E-2</v>
      </c>
      <c r="K1010" s="52">
        <f>IFERROR(_xll.qlIndexFixing(ONIndex1M,I1010,TRUE,_xll.ohTrigger(RecalcTrigger,Trigger1M)),NA())</f>
        <v>1.9861537575192045E-2</v>
      </c>
      <c r="L1010" s="52">
        <f>IFERROR(_xll.qlIndexFixing(Index3M,H1010,TRUE,_xll.ohTrigger(RecalcTrigger,Trigger3M)),NA())</f>
        <v>2.0586292727314864E-2</v>
      </c>
      <c r="M1010" s="52">
        <f>IFERROR(_xll.qlIndexFixing(ONIndex3M,I1010,TRUE,_xll.ohTrigger(RecalcTrigger,Trigger3M)),NA())</f>
        <v>2.0493548076032653E-2</v>
      </c>
      <c r="N1010" s="52">
        <f>IFERROR(_xll.qlIndexFixing(Index6M,$H1010,TRUE,_xll.ohTrigger(RecalcTrigger,Trigger6M)),NA())</f>
        <v>2.2651705255509698E-2</v>
      </c>
      <c r="O1010" s="52">
        <f>IFERROR(_xll.qlIndexFixing(ONIndex6M,I1010,TRUE,_xll.ohTrigger(RecalcTrigger,Trigger6M)),NA())</f>
        <v>2.2448210608505548E-2</v>
      </c>
      <c r="P1010" s="52">
        <f>IFERROR(_xll.qlIndexFixing(Index1Y,$H1010,TRUE,_xll.ohTrigger(RecalcTrigger,Trigger1Y)),NA())</f>
        <v>2.4579370327334257E-2</v>
      </c>
      <c r="Q1010" s="52">
        <f>IFERROR(_xll.qlIndexFixing(ONIndex1Y,I1010,TRUE,_xll.ohTrigger(RecalcTrigger,Trigger1Y)),NA())</f>
        <v>2.4079961595049326E-2</v>
      </c>
    </row>
    <row r="1011" spans="2:17" x14ac:dyDescent="0.2">
      <c r="B1011" s="46" t="s">
        <v>51</v>
      </c>
      <c r="D1011" s="49">
        <f>_xll.qlCalendarAdvance(LocalCalendar,$D1010,B1011,"f",FALSE)</f>
        <v>46763</v>
      </c>
      <c r="E1011" s="49">
        <f>_xll.qlInterestRateIndexValueDate(IndexON,D1011)</f>
        <v>46763</v>
      </c>
      <c r="F1011" s="52">
        <f>IFERROR(_xll.qlIndexFixing(IndexON,D1011,TRUE,_xll.ohTrigger(RecalcTrigger,TriggerON)),NA())</f>
        <v>1.6633868905628901E-2</v>
      </c>
      <c r="H1011" s="49">
        <f>_xll.qlCalendarAdvance(IborCalendar,$H1010,B1011,"f",FALSE)</f>
        <v>46764</v>
      </c>
      <c r="I1011" s="49">
        <f>_xll.qlInterestRateIndexValueDate(Index1M,$H1011)</f>
        <v>46766</v>
      </c>
      <c r="J1011" s="52">
        <f>IFERROR(_xll.qlIndexFixing(Index1M,$H1011,TRUE,_xll.ohTrigger(RecalcTrigger,Trigger1M)),NA())</f>
        <v>1.9890456134838759E-2</v>
      </c>
      <c r="K1011" s="52">
        <f>IFERROR(_xll.qlIndexFixing(ONIndex1M,I1011,TRUE,_xll.ohTrigger(RecalcTrigger,Trigger1M)),NA())</f>
        <v>1.9867052271644869E-2</v>
      </c>
      <c r="L1011" s="52">
        <f>IFERROR(_xll.qlIndexFixing(Index3M,H1011,TRUE,_xll.ohTrigger(RecalcTrigger,Trigger3M)),NA())</f>
        <v>2.0596817037886656E-2</v>
      </c>
      <c r="M1011" s="52">
        <f>IFERROR(_xll.qlIndexFixing(ONIndex3M,I1011,TRUE,_xll.ohTrigger(RecalcTrigger,Trigger3M)),NA())</f>
        <v>2.0501416918117243E-2</v>
      </c>
      <c r="N1011" s="52">
        <f>IFERROR(_xll.qlIndexFixing(Index6M,$H1011,TRUE,_xll.ohTrigger(RecalcTrigger,Trigger6M)),NA())</f>
        <v>2.2657307261949967E-2</v>
      </c>
      <c r="O1011" s="52">
        <f>IFERROR(_xll.qlIndexFixing(ONIndex6M,I1011,TRUE,_xll.ohTrigger(RecalcTrigger,Trigger6M)),NA())</f>
        <v>2.2456226505298549E-2</v>
      </c>
      <c r="P1011" s="52">
        <f>IFERROR(_xll.qlIndexFixing(Index1Y,$H1011,TRUE,_xll.ohTrigger(RecalcTrigger,Trigger1Y)),NA())</f>
        <v>2.4586480034503928E-2</v>
      </c>
      <c r="Q1011" s="52">
        <f>IFERROR(_xll.qlIndexFixing(ONIndex1Y,I1011,TRUE,_xll.ohTrigger(RecalcTrigger,Trigger1Y)),NA())</f>
        <v>2.4094615136163178E-2</v>
      </c>
    </row>
    <row r="1012" spans="2:17" x14ac:dyDescent="0.2">
      <c r="B1012" s="46" t="s">
        <v>51</v>
      </c>
      <c r="D1012" s="49">
        <f>_xll.qlCalendarAdvance(LocalCalendar,$D1011,B1012,"f",FALSE)</f>
        <v>46770</v>
      </c>
      <c r="E1012" s="49">
        <f>_xll.qlInterestRateIndexValueDate(IndexON,D1012)</f>
        <v>46770</v>
      </c>
      <c r="F1012" s="52">
        <f>IFERROR(_xll.qlIndexFixing(IndexON,D1012,TRUE,_xll.ohTrigger(RecalcTrigger,TriggerON)),NA())</f>
        <v>1.6640198229094239E-2</v>
      </c>
      <c r="H1012" s="49">
        <f>_xll.qlCalendarAdvance(IborCalendar,$H1011,B1012,"f",FALSE)</f>
        <v>46771</v>
      </c>
      <c r="I1012" s="49">
        <f>_xll.qlInterestRateIndexValueDate(Index1M,$H1012)</f>
        <v>46773</v>
      </c>
      <c r="J1012" s="52">
        <f>IFERROR(_xll.qlIndexFixing(Index1M,$H1012,TRUE,_xll.ohTrigger(RecalcTrigger,Trigger1M)),NA())</f>
        <v>1.9895663629148075E-2</v>
      </c>
      <c r="K1012" s="52">
        <f>IFERROR(_xll.qlIndexFixing(ONIndex1M,I1012,TRUE,_xll.ohTrigger(RecalcTrigger,Trigger1M)),NA())</f>
        <v>1.9870719679921933E-2</v>
      </c>
      <c r="L1012" s="52">
        <f>IFERROR(_xll.qlIndexFixing(Index3M,H1012,TRUE,_xll.ohTrigger(RecalcTrigger,Trigger3M)),NA())</f>
        <v>2.0599023351099026E-2</v>
      </c>
      <c r="M1012" s="52">
        <f>IFERROR(_xll.qlIndexFixing(ONIndex3M,I1012,TRUE,_xll.ohTrigger(RecalcTrigger,Trigger3M)),NA())</f>
        <v>2.0507083602492315E-2</v>
      </c>
      <c r="N1012" s="52">
        <f>IFERROR(_xll.qlIndexFixing(Index6M,$H1012,TRUE,_xll.ohTrigger(RecalcTrigger,Trigger6M)),NA())</f>
        <v>2.266280706070177E-2</v>
      </c>
      <c r="O1012" s="52">
        <f>IFERROR(_xll.qlIndexFixing(ONIndex6M,I1012,TRUE,_xll.ohTrigger(RecalcTrigger,Trigger6M)),NA())</f>
        <v>2.2461773613171587E-2</v>
      </c>
      <c r="P1012" s="52">
        <f>IFERROR(_xll.qlIndexFixing(Index1Y,$H1012,TRUE,_xll.ohTrigger(RecalcTrigger,Trigger1Y)),NA())</f>
        <v>2.4591137560617947E-2</v>
      </c>
      <c r="Q1012" s="52">
        <f>IFERROR(_xll.qlIndexFixing(ONIndex1Y,I1012,TRUE,_xll.ohTrigger(RecalcTrigger,Trigger1Y)),NA())</f>
        <v>2.4105492905022174E-2</v>
      </c>
    </row>
    <row r="1013" spans="2:17" x14ac:dyDescent="0.2">
      <c r="B1013" s="46" t="s">
        <v>51</v>
      </c>
      <c r="D1013" s="49">
        <f>_xll.qlCalendarAdvance(LocalCalendar,$D1012,B1013,"f",FALSE)</f>
        <v>46777</v>
      </c>
      <c r="E1013" s="49">
        <f>_xll.qlInterestRateIndexValueDate(IndexON,D1013)</f>
        <v>46777</v>
      </c>
      <c r="F1013" s="52">
        <f>IFERROR(_xll.qlIndexFixing(IndexON,D1013,TRUE,_xll.ohTrigger(RecalcTrigger,TriggerON)),NA())</f>
        <v>1.6646418371655258E-2</v>
      </c>
      <c r="H1013" s="49">
        <f>_xll.qlCalendarAdvance(IborCalendar,$H1012,B1013,"f",FALSE)</f>
        <v>46778</v>
      </c>
      <c r="I1013" s="49">
        <f>_xll.qlInterestRateIndexValueDate(Index1M,$H1013)</f>
        <v>46780</v>
      </c>
      <c r="J1013" s="52">
        <f>IFERROR(_xll.qlIndexFixing(Index1M,$H1013,TRUE,_xll.ohTrigger(RecalcTrigger,Trigger1M)),NA())</f>
        <v>1.9899070855380844E-2</v>
      </c>
      <c r="K1013" s="52">
        <f>IFERROR(_xll.qlIndexFixing(ONIndex1M,I1013,TRUE,_xll.ohTrigger(RecalcTrigger,Trigger1M)),NA())</f>
        <v>1.9875165559133379E-2</v>
      </c>
      <c r="L1013" s="52">
        <f>IFERROR(_xll.qlIndexFixing(Index3M,H1013,TRUE,_xll.ohTrigger(RecalcTrigger,Trigger3M)),NA())</f>
        <v>2.0605284508868858E-2</v>
      </c>
      <c r="M1013" s="52">
        <f>IFERROR(_xll.qlIndexFixing(ONIndex3M,I1013,TRUE,_xll.ohTrigger(RecalcTrigger,Trigger3M)),NA())</f>
        <v>2.051374771889769E-2</v>
      </c>
      <c r="N1013" s="52">
        <f>IFERROR(_xll.qlIndexFixing(Index6M,$H1013,TRUE,_xll.ohTrigger(RecalcTrigger,Trigger6M)),NA())</f>
        <v>2.2668204759879063E-2</v>
      </c>
      <c r="O1013" s="52">
        <f>IFERROR(_xll.qlIndexFixing(ONIndex6M,I1013,TRUE,_xll.ohTrigger(RecalcTrigger,Trigger6M)),NA())</f>
        <v>2.2468403489579458E-2</v>
      </c>
      <c r="P1013" s="52">
        <f>IFERROR(_xll.qlIndexFixing(Index1Y,$H1013,TRUE,_xll.ohTrigger(RecalcTrigger,Trigger1Y)),NA())</f>
        <v>2.4596737258425518E-2</v>
      </c>
      <c r="Q1013" s="52">
        <f>IFERROR(_xll.qlIndexFixing(ONIndex1Y,I1013,TRUE,_xll.ohTrigger(RecalcTrigger,Trigger1Y)),NA())</f>
        <v>2.4117740275153565E-2</v>
      </c>
    </row>
    <row r="1014" spans="2:17" x14ac:dyDescent="0.2">
      <c r="B1014" s="46" t="s">
        <v>51</v>
      </c>
      <c r="D1014" s="49">
        <f>_xll.qlCalendarAdvance(LocalCalendar,$D1013,B1014,"f",FALSE)</f>
        <v>46784</v>
      </c>
      <c r="E1014" s="49">
        <f>_xll.qlInterestRateIndexValueDate(IndexON,D1014)</f>
        <v>46784</v>
      </c>
      <c r="F1014" s="52">
        <f>IFERROR(_xll.qlIndexFixing(IndexON,D1014,TRUE,_xll.ohTrigger(RecalcTrigger,TriggerON)),NA())</f>
        <v>1.6652529333391897E-2</v>
      </c>
      <c r="H1014" s="49">
        <f>_xll.qlCalendarAdvance(IborCalendar,$H1013,B1014,"f",FALSE)</f>
        <v>46785</v>
      </c>
      <c r="I1014" s="49">
        <f>_xll.qlInterestRateIndexValueDate(Index1M,$H1014)</f>
        <v>46787</v>
      </c>
      <c r="J1014" s="52">
        <f>IFERROR(_xll.qlIndexFixing(Index1M,$H1014,TRUE,_xll.ohTrigger(RecalcTrigger,Trigger1M)),NA())</f>
        <v>1.9903232819906119E-2</v>
      </c>
      <c r="K1014" s="52">
        <f>IFERROR(_xll.qlIndexFixing(ONIndex1M,I1014,TRUE,_xll.ohTrigger(RecalcTrigger,Trigger1M)),NA())</f>
        <v>1.9879514656215846E-2</v>
      </c>
      <c r="L1014" s="52">
        <f>IFERROR(_xll.qlIndexFixing(Index3M,H1014,TRUE,_xll.ohTrigger(RecalcTrigger,Trigger3M)),NA())</f>
        <v>2.0610457967703333E-2</v>
      </c>
      <c r="M1014" s="52">
        <f>IFERROR(_xll.qlIndexFixing(ONIndex3M,I1014,TRUE,_xll.ohTrigger(RecalcTrigger,Trigger3M)),NA())</f>
        <v>2.0520342737482267E-2</v>
      </c>
      <c r="N1014" s="52">
        <f>IFERROR(_xll.qlIndexFixing(Index6M,$H1014,TRUE,_xll.ohTrigger(RecalcTrigger,Trigger6M)),NA())</f>
        <v>2.2673502297748976E-2</v>
      </c>
      <c r="O1014" s="52">
        <f>IFERROR(_xll.qlIndexFixing(ONIndex6M,I1014,TRUE,_xll.ohTrigger(RecalcTrigger,Trigger6M)),NA())</f>
        <v>2.2474932281966176E-2</v>
      </c>
      <c r="P1014" s="52">
        <f>IFERROR(_xll.qlIndexFixing(Index1Y,$H1014,TRUE,_xll.ohTrigger(RecalcTrigger,Trigger1Y)),NA())</f>
        <v>2.4602156234041217E-2</v>
      </c>
      <c r="Q1014" s="52">
        <f>IFERROR(_xll.qlIndexFixing(ONIndex1Y,I1014,TRUE,_xll.ohTrigger(RecalcTrigger,Trigger1Y)),NA())</f>
        <v>2.4129642121941686E-2</v>
      </c>
    </row>
    <row r="1015" spans="2:17" x14ac:dyDescent="0.2">
      <c r="B1015" s="46" t="s">
        <v>51</v>
      </c>
      <c r="D1015" s="49">
        <f>_xll.qlCalendarAdvance(LocalCalendar,$D1014,B1015,"f",FALSE)</f>
        <v>46791</v>
      </c>
      <c r="E1015" s="49">
        <f>_xll.qlInterestRateIndexValueDate(IndexON,D1015)</f>
        <v>46791</v>
      </c>
      <c r="F1015" s="52">
        <f>IFERROR(_xll.qlIndexFixing(IndexON,D1015,TRUE,_xll.ohTrigger(RecalcTrigger,TriggerON)),NA())</f>
        <v>1.6658531114144282E-2</v>
      </c>
      <c r="H1015" s="49">
        <f>_xll.qlCalendarAdvance(IborCalendar,$H1014,B1015,"f",FALSE)</f>
        <v>46792</v>
      </c>
      <c r="I1015" s="49">
        <f>_xll.qlInterestRateIndexValueDate(Index1M,$H1015)</f>
        <v>46794</v>
      </c>
      <c r="J1015" s="52">
        <f>IFERROR(_xll.qlIndexFixing(Index1M,$H1015,TRUE,_xll.ohTrigger(RecalcTrigger,Trigger1M)),NA())</f>
        <v>1.9907297853789818E-2</v>
      </c>
      <c r="K1015" s="52">
        <f>IFERROR(_xll.qlIndexFixing(ONIndex1M,I1015,TRUE,_xll.ohTrigger(RecalcTrigger,Trigger1M)),NA())</f>
        <v>1.9883766971195982E-2</v>
      </c>
      <c r="L1015" s="52">
        <f>IFERROR(_xll.qlIndexFixing(Index3M,H1015,TRUE,_xll.ohTrigger(RecalcTrigger,Trigger3M)),NA())</f>
        <v>2.0616584861977927E-2</v>
      </c>
      <c r="M1015" s="52">
        <f>IFERROR(_xll.qlIndexFixing(ONIndex3M,I1015,TRUE,_xll.ohTrigger(RecalcTrigger,Trigger3M)),NA())</f>
        <v>2.0526868658166109E-2</v>
      </c>
      <c r="N1015" s="52">
        <f>IFERROR(_xll.qlIndexFixing(Index6M,$H1015,TRUE,_xll.ohTrigger(RecalcTrigger,Trigger6M)),NA())</f>
        <v>2.2678703131205621E-2</v>
      </c>
      <c r="O1015" s="52">
        <f>IFERROR(_xll.qlIndexFixing(ONIndex6M,I1015,TRUE,_xll.ohTrigger(RecalcTrigger,Trigger6M)),NA())</f>
        <v>2.2481359990358385E-2</v>
      </c>
      <c r="P1015" s="52">
        <f>IFERROR(_xll.qlIndexFixing(Index1Y,$H1015,TRUE,_xll.ohTrigger(RecalcTrigger,Trigger1Y)),NA())</f>
        <v>2.460740090553875E-2</v>
      </c>
      <c r="Q1015" s="52">
        <f>IFERROR(_xll.qlIndexFixing(ONIndex1Y,I1015,TRUE,_xll.ohTrigger(RecalcTrigger,Trigger1Y)),NA())</f>
        <v>2.4141198445253309E-2</v>
      </c>
    </row>
    <row r="1016" spans="2:17" x14ac:dyDescent="0.2">
      <c r="B1016" s="46" t="s">
        <v>51</v>
      </c>
      <c r="D1016" s="49">
        <f>_xll.qlCalendarAdvance(LocalCalendar,$D1015,B1016,"f",FALSE)</f>
        <v>46798</v>
      </c>
      <c r="E1016" s="49">
        <f>_xll.qlInterestRateIndexValueDate(IndexON,D1016)</f>
        <v>46798</v>
      </c>
      <c r="F1016" s="52">
        <f>IFERROR(_xll.qlIndexFixing(IndexON,D1016,TRUE,_xll.ohTrigger(RecalcTrigger,TriggerON)),NA())</f>
        <v>1.6664423714072285E-2</v>
      </c>
      <c r="H1016" s="49">
        <f>_xll.qlCalendarAdvance(IborCalendar,$H1015,B1016,"f",FALSE)</f>
        <v>46799</v>
      </c>
      <c r="I1016" s="49">
        <f>_xll.qlInterestRateIndexValueDate(Index1M,$H1016)</f>
        <v>46801</v>
      </c>
      <c r="J1016" s="52">
        <f>IFERROR(_xll.qlIndexFixing(Index1M,$H1016,TRUE,_xll.ohTrigger(RecalcTrigger,Trigger1M)),NA())</f>
        <v>1.991126595693395E-2</v>
      </c>
      <c r="K1016" s="52">
        <f>IFERROR(_xll.qlIndexFixing(ONIndex1M,I1016,TRUE,_xll.ohTrigger(RecalcTrigger,Trigger1M)),NA())</f>
        <v>1.9888764390747493E-2</v>
      </c>
      <c r="L1016" s="52">
        <f>IFERROR(_xll.qlIndexFixing(Index3M,H1016,TRUE,_xll.ohTrigger(RecalcTrigger,Trigger3M)),NA())</f>
        <v>2.0622642322973839E-2</v>
      </c>
      <c r="M1016" s="52">
        <f>IFERROR(_xll.qlIndexFixing(ONIndex3M,I1016,TRUE,_xll.ohTrigger(RecalcTrigger,Trigger3M)),NA())</f>
        <v>2.0534369210871706E-2</v>
      </c>
      <c r="N1016" s="52">
        <f>IFERROR(_xll.qlIndexFixing(Index6M,$H1016,TRUE,_xll.ohTrigger(RecalcTrigger,Trigger6M)),NA())</f>
        <v>2.2683810763159049E-2</v>
      </c>
      <c r="O1016" s="52">
        <f>IFERROR(_xll.qlIndexFixing(ONIndex6M,I1016,TRUE,_xll.ohTrigger(RecalcTrigger,Trigger6M)),NA())</f>
        <v>2.2488836401022283E-2</v>
      </c>
      <c r="P1016" s="52">
        <f>IFERROR(_xll.qlIndexFixing(Index1Y,$H1016,TRUE,_xll.ohTrigger(RecalcTrigger,Trigger1Y)),NA())</f>
        <v>2.4613575398974505E-2</v>
      </c>
      <c r="Q1016" s="52">
        <f>IFERROR(_xll.qlIndexFixing(ONIndex1Y,I1016,TRUE,_xll.ohTrigger(RecalcTrigger,Trigger1Y)),NA())</f>
        <v>2.415400494749198E-2</v>
      </c>
    </row>
    <row r="1017" spans="2:17" x14ac:dyDescent="0.2">
      <c r="B1017" s="46" t="s">
        <v>51</v>
      </c>
      <c r="D1017" s="49">
        <f>_xll.qlCalendarAdvance(LocalCalendar,$D1016,B1017,"f",FALSE)</f>
        <v>46805</v>
      </c>
      <c r="E1017" s="49">
        <f>_xll.qlInterestRateIndexValueDate(IndexON,D1017)</f>
        <v>46805</v>
      </c>
      <c r="F1017" s="52">
        <f>IFERROR(_xll.qlIndexFixing(IndexON,D1017,TRUE,_xll.ohTrigger(RecalcTrigger,TriggerON)),NA())</f>
        <v>1.6670207133095971E-2</v>
      </c>
      <c r="H1017" s="49">
        <f>_xll.qlCalendarAdvance(IborCalendar,$H1016,B1017,"f",FALSE)</f>
        <v>46806</v>
      </c>
      <c r="I1017" s="49">
        <f>_xll.qlInterestRateIndexValueDate(Index1M,$H1017)</f>
        <v>46808</v>
      </c>
      <c r="J1017" s="52">
        <f>IFERROR(_xll.qlIndexFixing(Index1M,$H1017,TRUE,_xll.ohTrigger(RecalcTrigger,Trigger1M)),NA())</f>
        <v>1.9915137129240534E-2</v>
      </c>
      <c r="K1017" s="52">
        <f>IFERROR(_xll.qlIndexFixing(ONIndex1M,I1017,TRUE,_xll.ohTrigger(RecalcTrigger,Trigger1M)),NA())</f>
        <v>1.989198125476932E-2</v>
      </c>
      <c r="L1017" s="52">
        <f>IFERROR(_xll.qlIndexFixing(Index3M,H1017,TRUE,_xll.ohTrigger(RecalcTrigger,Trigger3M)),NA())</f>
        <v>2.062863035037843E-2</v>
      </c>
      <c r="M1017" s="52">
        <f>IFERROR(_xll.qlIndexFixing(ONIndex3M,I1017,TRUE,_xll.ohTrigger(RecalcTrigger,Trigger3M)),NA())</f>
        <v>2.0539713205804944E-2</v>
      </c>
      <c r="N1017" s="52">
        <f>IFERROR(_xll.qlIndexFixing(Index6M,$H1017,TRUE,_xll.ohTrigger(RecalcTrigger,Trigger6M)),NA())</f>
        <v>2.2688828696570695E-2</v>
      </c>
      <c r="O1017" s="52">
        <f>IFERROR(_xll.qlIndexFixing(ONIndex6M,I1017,TRUE,_xll.ohTrigger(RecalcTrigger,Trigger6M)),NA())</f>
        <v>2.2493912154972762E-2</v>
      </c>
      <c r="P1017" s="52">
        <f>IFERROR(_xll.qlIndexFixing(Index1Y,$H1017,TRUE,_xll.ohTrigger(RecalcTrigger,Trigger1Y)),NA())</f>
        <v>2.4617393009598226E-2</v>
      </c>
      <c r="Q1017" s="52">
        <f>IFERROR(_xll.qlIndexFixing(ONIndex1Y,I1017,TRUE,_xll.ohTrigger(RecalcTrigger,Trigger1Y)),NA())</f>
        <v>2.416327452107403E-2</v>
      </c>
    </row>
    <row r="1018" spans="2:17" x14ac:dyDescent="0.2">
      <c r="B1018" s="46" t="s">
        <v>51</v>
      </c>
      <c r="D1018" s="49">
        <f>_xll.qlCalendarAdvance(LocalCalendar,$D1017,B1018,"f",FALSE)</f>
        <v>46812</v>
      </c>
      <c r="E1018" s="49">
        <f>_xll.qlInterestRateIndexValueDate(IndexON,D1018)</f>
        <v>46812</v>
      </c>
      <c r="F1018" s="52">
        <f>IFERROR(_xll.qlIndexFixing(IndexON,D1018,TRUE,_xll.ohTrigger(RecalcTrigger,TriggerON)),NA())</f>
        <v>1.667588137121534E-2</v>
      </c>
      <c r="H1018" s="49">
        <f>_xll.qlCalendarAdvance(IborCalendar,$H1017,B1018,"f",FALSE)</f>
        <v>46813</v>
      </c>
      <c r="I1018" s="49">
        <f>_xll.qlInterestRateIndexValueDate(Index1M,$H1018)</f>
        <v>46815</v>
      </c>
      <c r="J1018" s="52">
        <f>IFERROR(_xll.qlIndexFixing(Index1M,$H1018,TRUE,_xll.ohTrigger(RecalcTrigger,Trigger1M)),NA())</f>
        <v>1.9918911370609003E-2</v>
      </c>
      <c r="K1018" s="52">
        <f>IFERROR(_xll.qlIndexFixing(ONIndex1M,I1018,TRUE,_xll.ohTrigger(RecalcTrigger,Trigger1M)),NA())</f>
        <v>1.9895943223309231E-2</v>
      </c>
      <c r="L1018" s="52">
        <f>IFERROR(_xll.qlIndexFixing(Index3M,H1018,TRUE,_xll.ohTrigger(RecalcTrigger,Trigger3M)),NA())</f>
        <v>2.0638545723541259E-2</v>
      </c>
      <c r="M1018" s="52">
        <f>IFERROR(_xll.qlIndexFixing(ONIndex3M,I1018,TRUE,_xll.ohTrigger(RecalcTrigger,Trigger3M)),NA())</f>
        <v>2.0546031832786582E-2</v>
      </c>
      <c r="N1018" s="52">
        <f>IFERROR(_xll.qlIndexFixing(Index6M,$H1018,TRUE,_xll.ohTrigger(RecalcTrigger,Trigger6M)),NA())</f>
        <v>2.2697892145805598E-2</v>
      </c>
      <c r="O1018" s="52">
        <f>IFERROR(_xll.qlIndexFixing(ONIndex6M,I1018,TRUE,_xll.ohTrigger(RecalcTrigger,Trigger6M)),NA())</f>
        <v>2.2500036611221574E-2</v>
      </c>
      <c r="P1018" s="52">
        <f>IFERROR(_xll.qlIndexFixing(Index1Y,$H1018,TRUE,_xll.ohTrigger(RecalcTrigger,Trigger1Y)),NA())</f>
        <v>2.4622153279398585E-2</v>
      </c>
      <c r="Q1018" s="52">
        <f>IFERROR(_xll.qlIndexFixing(ONIndex1Y,I1018,TRUE,_xll.ohTrigger(RecalcTrigger,Trigger1Y)),NA())</f>
        <v>2.4173794273423255E-2</v>
      </c>
    </row>
    <row r="1019" spans="2:17" x14ac:dyDescent="0.2">
      <c r="B1019" s="46" t="s">
        <v>51</v>
      </c>
      <c r="D1019" s="49">
        <f>_xll.qlCalendarAdvance(LocalCalendar,$D1018,B1019,"f",FALSE)</f>
        <v>46819</v>
      </c>
      <c r="E1019" s="49">
        <f>_xll.qlInterestRateIndexValueDate(IndexON,D1019)</f>
        <v>46819</v>
      </c>
      <c r="F1019" s="52">
        <f>IFERROR(_xll.qlIndexFixing(IndexON,D1019,TRUE,_xll.ohTrigger(RecalcTrigger,TriggerON)),NA())</f>
        <v>1.6681446428430391E-2</v>
      </c>
      <c r="H1019" s="49">
        <f>_xll.qlCalendarAdvance(IborCalendar,$H1018,B1019,"f",FALSE)</f>
        <v>46820</v>
      </c>
      <c r="I1019" s="49">
        <f>_xll.qlInterestRateIndexValueDate(Index1M,$H1019)</f>
        <v>46822</v>
      </c>
      <c r="J1019" s="52">
        <f>IFERROR(_xll.qlIndexFixing(Index1M,$H1019,TRUE,_xll.ohTrigger(RecalcTrigger,Trigger1M)),NA())</f>
        <v>1.9922588680949108E-2</v>
      </c>
      <c r="K1019" s="52">
        <f>IFERROR(_xll.qlIndexFixing(ONIndex1M,I1019,TRUE,_xll.ohTrigger(RecalcTrigger,Trigger1M)),NA())</f>
        <v>1.989980840969352E-2</v>
      </c>
      <c r="L1019" s="52">
        <f>IFERROR(_xll.qlIndexFixing(Index3M,H1019,TRUE,_xll.ohTrigger(RecalcTrigger,Trigger3M)),NA())</f>
        <v>2.0644376377884431E-2</v>
      </c>
      <c r="M1019" s="52">
        <f>IFERROR(_xll.qlIndexFixing(ONIndex3M,I1019,TRUE,_xll.ohTrigger(RecalcTrigger,Trigger3M)),NA())</f>
        <v>2.0552281361814195E-2</v>
      </c>
      <c r="N1019" s="52">
        <f>IFERROR(_xll.qlIndexFixing(Index6M,$H1019,TRUE,_xll.ohTrigger(RecalcTrigger,Trigger6M)),NA())</f>
        <v>2.2701695948319587E-2</v>
      </c>
      <c r="O1019" s="52">
        <f>IFERROR(_xll.qlIndexFixing(ONIndex6M,I1019,TRUE,_xll.ohTrigger(RecalcTrigger,Trigger6M)),NA())</f>
        <v>2.2506059983369298E-2</v>
      </c>
      <c r="P1019" s="52">
        <f>IFERROR(_xll.qlIndexFixing(Index1Y,$H1019,TRUE,_xll.ohTrigger(RecalcTrigger,Trigger1Y)),NA())</f>
        <v>2.4626764919537556E-2</v>
      </c>
      <c r="Q1019" s="52">
        <f>IFERROR(_xll.qlIndexFixing(ONIndex1Y,I1019,TRUE,_xll.ohTrigger(RecalcTrigger,Trigger1Y)),NA())</f>
        <v>2.4183968501896302E-2</v>
      </c>
    </row>
    <row r="1020" spans="2:17" x14ac:dyDescent="0.2">
      <c r="B1020" s="46" t="s">
        <v>51</v>
      </c>
      <c r="D1020" s="49">
        <f>_xll.qlCalendarAdvance(LocalCalendar,$D1019,B1020,"f",FALSE)</f>
        <v>46826</v>
      </c>
      <c r="E1020" s="49">
        <f>_xll.qlInterestRateIndexValueDate(IndexON,D1020)</f>
        <v>46826</v>
      </c>
      <c r="F1020" s="52">
        <f>IFERROR(_xll.qlIndexFixing(IndexON,D1020,TRUE,_xll.ohTrigger(RecalcTrigger,TriggerON)),NA())</f>
        <v>1.6686902304661189E-2</v>
      </c>
      <c r="H1020" s="49">
        <f>_xll.qlCalendarAdvance(IborCalendar,$H1019,B1020,"f",FALSE)</f>
        <v>46827</v>
      </c>
      <c r="I1020" s="49">
        <f>_xll.qlInterestRateIndexValueDate(Index1M,$H1020)</f>
        <v>46829</v>
      </c>
      <c r="J1020" s="52">
        <f>IFERROR(_xll.qlIndexFixing(Index1M,$H1020,TRUE,_xll.ohTrigger(RecalcTrigger,Trigger1M)),NA())</f>
        <v>1.9926967069715251E-2</v>
      </c>
      <c r="K1020" s="52">
        <f>IFERROR(_xll.qlIndexFixing(ONIndex1M,I1020,TRUE,_xll.ohTrigger(RecalcTrigger,Trigger1M)),NA())</f>
        <v>1.990357681389554E-2</v>
      </c>
      <c r="L1020" s="52">
        <f>IFERROR(_xll.qlIndexFixing(Index3M,H1020,TRUE,_xll.ohTrigger(RecalcTrigger,Trigger3M)),NA())</f>
        <v>2.0650137582114706E-2</v>
      </c>
      <c r="M1020" s="52">
        <f>IFERROR(_xll.qlIndexFixing(ONIndex3M,I1020,TRUE,_xll.ohTrigger(RecalcTrigger,Trigger3M)),NA())</f>
        <v>2.0558461792914429E-2</v>
      </c>
      <c r="N1020" s="52">
        <f>IFERROR(_xll.qlIndexFixing(Index6M,$H1020,TRUE,_xll.ohTrigger(RecalcTrigger,Trigger6M)),NA())</f>
        <v>2.270645413587296E-2</v>
      </c>
      <c r="O1020" s="52">
        <f>IFERROR(_xll.qlIndexFixing(ONIndex6M,I1020,TRUE,_xll.ohTrigger(RecalcTrigger,Trigger6M)),NA())</f>
        <v>2.2511982271442577E-2</v>
      </c>
      <c r="P1020" s="52">
        <f>IFERROR(_xll.qlIndexFixing(Index1Y,$H1020,TRUE,_xll.ohTrigger(RecalcTrigger,Trigger1Y)),NA())</f>
        <v>2.4631234349117997E-2</v>
      </c>
      <c r="Q1020" s="52">
        <f>IFERROR(_xll.qlIndexFixing(ONIndex1Y,I1020,TRUE,_xll.ohTrigger(RecalcTrigger,Trigger1Y)),NA())</f>
        <v>2.4193797206413237E-2</v>
      </c>
    </row>
    <row r="1021" spans="2:17" x14ac:dyDescent="0.2">
      <c r="B1021" s="46" t="s">
        <v>51</v>
      </c>
      <c r="D1021" s="49">
        <f>_xll.qlCalendarAdvance(LocalCalendar,$D1020,B1021,"f",FALSE)</f>
        <v>46833</v>
      </c>
      <c r="E1021" s="49">
        <f>_xll.qlInterestRateIndexValueDate(IndexON,D1021)</f>
        <v>46833</v>
      </c>
      <c r="F1021" s="52">
        <f>IFERROR(_xll.qlIndexFixing(IndexON,D1021,TRUE,_xll.ohTrigger(RecalcTrigger,TriggerON)),NA())</f>
        <v>1.6692249000067605E-2</v>
      </c>
      <c r="H1021" s="49">
        <f>_xll.qlCalendarAdvance(IborCalendar,$H1020,B1021,"f",FALSE)</f>
        <v>46834</v>
      </c>
      <c r="I1021" s="49">
        <f>_xll.qlInterestRateIndexValueDate(Index1M,$H1021)</f>
        <v>46836</v>
      </c>
      <c r="J1021" s="52">
        <f>IFERROR(_xll.qlIndexFixing(Index1M,$H1021,TRUE,_xll.ohTrigger(RecalcTrigger,Trigger1M)),NA())</f>
        <v>1.9929652508170328E-2</v>
      </c>
      <c r="K1021" s="52">
        <f>IFERROR(_xll.qlIndexFixing(ONIndex1M,I1021,TRUE,_xll.ohTrigger(RecalcTrigger,Trigger1M)),NA())</f>
        <v>1.9907248435941938E-2</v>
      </c>
      <c r="L1021" s="52">
        <f>IFERROR(_xll.qlIndexFixing(Index3M,H1021,TRUE,_xll.ohTrigger(RecalcTrigger,Trigger3M)),NA())</f>
        <v>2.0655829335921701E-2</v>
      </c>
      <c r="M1021" s="52">
        <f>IFERROR(_xll.qlIndexFixing(ONIndex3M,I1021,TRUE,_xll.ohTrigger(RecalcTrigger,Trigger3M)),NA())</f>
        <v>2.0564573126060637E-2</v>
      </c>
      <c r="N1021" s="52">
        <f>IFERROR(_xll.qlIndexFixing(Index6M,$H1021,TRUE,_xll.ohTrigger(RecalcTrigger,Trigger6M)),NA())</f>
        <v>2.2711137670284716E-2</v>
      </c>
      <c r="O1021" s="52">
        <f>IFERROR(_xll.qlIndexFixing(ONIndex6M,I1021,TRUE,_xll.ohTrigger(RecalcTrigger,Trigger6M)),NA())</f>
        <v>2.2517803475414766E-2</v>
      </c>
      <c r="P1021" s="52">
        <f>IFERROR(_xll.qlIndexFixing(Index1Y,$H1021,TRUE,_xll.ohTrigger(RecalcTrigger,Trigger1Y)),NA())</f>
        <v>2.4635567987419397E-2</v>
      </c>
      <c r="Q1021" s="52">
        <f>IFERROR(_xll.qlIndexFixing(ONIndex1Y,I1021,TRUE,_xll.ohTrigger(RecalcTrigger,Trigger1Y)),NA())</f>
        <v>2.4203280386947412E-2</v>
      </c>
    </row>
    <row r="1022" spans="2:17" x14ac:dyDescent="0.2">
      <c r="B1022" s="46" t="s">
        <v>51</v>
      </c>
      <c r="D1022" s="49">
        <f>_xll.qlCalendarAdvance(LocalCalendar,$D1021,B1022,"f",FALSE)</f>
        <v>46840</v>
      </c>
      <c r="E1022" s="49">
        <f>_xll.qlInterestRateIndexValueDate(IndexON,D1022)</f>
        <v>46840</v>
      </c>
      <c r="F1022" s="52">
        <f>IFERROR(_xll.qlIndexFixing(IndexON,D1022,TRUE,_xll.ohTrigger(RecalcTrigger,TriggerON)),NA())</f>
        <v>1.6697486514489768E-2</v>
      </c>
      <c r="H1022" s="49">
        <f>_xll.qlCalendarAdvance(IborCalendar,$H1021,B1022,"f",FALSE)</f>
        <v>46841</v>
      </c>
      <c r="I1022" s="49">
        <f>_xll.qlInterestRateIndexValueDate(Index1M,$H1022)</f>
        <v>46843</v>
      </c>
      <c r="J1022" s="52">
        <f>IFERROR(_xll.qlIndexFixing(Index1M,$H1022,TRUE,_xll.ohTrigger(RecalcTrigger,Trigger1M)),NA())</f>
        <v>1.9930681721473942E-2</v>
      </c>
      <c r="K1022" s="52">
        <f>IFERROR(_xll.qlIndexFixing(ONIndex1M,I1022,TRUE,_xll.ohTrigger(RecalcTrigger,Trigger1M)),NA())</f>
        <v>1.9910823275779421E-2</v>
      </c>
      <c r="L1022" s="52">
        <f>IFERROR(_xll.qlIndexFixing(Index3M,H1022,TRUE,_xll.ohTrigger(RecalcTrigger,Trigger3M)),NA())</f>
        <v>2.0658510247261407E-2</v>
      </c>
      <c r="M1022" s="52">
        <f>IFERROR(_xll.qlIndexFixing(ONIndex3M,I1022,TRUE,_xll.ohTrigger(RecalcTrigger,Trigger3M)),NA())</f>
        <v>2.0570615361226174E-2</v>
      </c>
      <c r="N1022" s="52">
        <f>IFERROR(_xll.qlIndexFixing(Index6M,$H1022,TRUE,_xll.ohTrigger(RecalcTrigger,Trigger6M)),NA())</f>
        <v>2.2712695492335025E-2</v>
      </c>
      <c r="O1022" s="52">
        <f>IFERROR(_xll.qlIndexFixing(ONIndex6M,I1022,TRUE,_xll.ohTrigger(RecalcTrigger,Trigger6M)),NA())</f>
        <v>2.2523523595285866E-2</v>
      </c>
      <c r="P1022" s="52">
        <f>IFERROR(_xll.qlIndexFixing(Index1Y,$H1022,TRUE,_xll.ohTrigger(RecalcTrigger,Trigger1Y)),NA())</f>
        <v>2.4635482451085048E-2</v>
      </c>
      <c r="Q1022" s="52">
        <f>IFERROR(_xll.qlIndexFixing(ONIndex1Y,I1022,TRUE,_xll.ohTrigger(RecalcTrigger,Trigger1Y)),NA())</f>
        <v>2.4212418043365602E-2</v>
      </c>
    </row>
    <row r="1023" spans="2:17" x14ac:dyDescent="0.2">
      <c r="B1023" s="46" t="s">
        <v>51</v>
      </c>
      <c r="D1023" s="49">
        <f>_xll.qlCalendarAdvance(LocalCalendar,$D1022,B1023,"f",FALSE)</f>
        <v>46847</v>
      </c>
      <c r="E1023" s="49">
        <f>_xll.qlInterestRateIndexValueDate(IndexON,D1023)</f>
        <v>46847</v>
      </c>
      <c r="F1023" s="52">
        <f>IFERROR(_xll.qlIndexFixing(IndexON,D1023,TRUE,_xll.ohTrigger(RecalcTrigger,TriggerON)),NA())</f>
        <v>1.6702614847927677E-2</v>
      </c>
      <c r="H1023" s="49">
        <f>_xll.qlCalendarAdvance(IborCalendar,$H1022,B1023,"f",FALSE)</f>
        <v>46848</v>
      </c>
      <c r="I1023" s="49">
        <f>_xll.qlInterestRateIndexValueDate(Index1M,$H1023)</f>
        <v>46850</v>
      </c>
      <c r="J1023" s="52">
        <f>IFERROR(_xll.qlIndexFixing(Index1M,$H1023,TRUE,_xll.ohTrigger(RecalcTrigger,Trigger1M)),NA())</f>
        <v>1.9936328610197659E-2</v>
      </c>
      <c r="K1023" s="52">
        <f>IFERROR(_xll.qlIndexFixing(ONIndex1M,I1023,TRUE,_xll.ohTrigger(RecalcTrigger,Trigger1M)),NA())</f>
        <v>1.9914301333434636E-2</v>
      </c>
      <c r="L1023" s="52">
        <f>IFERROR(_xll.qlIndexFixing(Index3M,H1023,TRUE,_xll.ohTrigger(RecalcTrigger,Trigger3M)),NA())</f>
        <v>2.0664077025676346E-2</v>
      </c>
      <c r="M1023" s="52">
        <f>IFERROR(_xll.qlIndexFixing(ONIndex3M,I1023,TRUE,_xll.ohTrigger(RecalcTrigger,Trigger3M)),NA())</f>
        <v>2.0576588498464332E-2</v>
      </c>
      <c r="N1023" s="52">
        <f>IFERROR(_xll.qlIndexFixing(Index6M,$H1023,TRUE,_xll.ohTrigger(RecalcTrigger,Trigger6M)),NA())</f>
        <v>2.2721309558638533E-2</v>
      </c>
      <c r="O1023" s="52">
        <f>IFERROR(_xll.qlIndexFixing(ONIndex6M,I1023,TRUE,_xll.ohTrigger(RecalcTrigger,Trigger6M)),NA())</f>
        <v>2.252914263097594E-2</v>
      </c>
      <c r="P1023" s="52">
        <f>IFERROR(_xll.qlIndexFixing(Index1Y,$H1023,TRUE,_xll.ohTrigger(RecalcTrigger,Trigger1Y)),NA())</f>
        <v>2.4643853568131608E-2</v>
      </c>
      <c r="Q1023" s="52">
        <f>IFERROR(_xll.qlIndexFixing(ONIndex1Y,I1023,TRUE,_xll.ohTrigger(RecalcTrigger,Trigger1Y)),NA())</f>
        <v>2.4221210175614516E-2</v>
      </c>
    </row>
    <row r="1024" spans="2:17" x14ac:dyDescent="0.2">
      <c r="B1024" s="46" t="s">
        <v>51</v>
      </c>
      <c r="D1024" s="49">
        <f>_xll.qlCalendarAdvance(LocalCalendar,$D1023,B1024,"f",FALSE)</f>
        <v>46854</v>
      </c>
      <c r="E1024" s="49">
        <f>_xll.qlInterestRateIndexValueDate(IndexON,D1024)</f>
        <v>46854</v>
      </c>
      <c r="F1024" s="52">
        <f>IFERROR(_xll.qlIndexFixing(IndexON,D1024,TRUE,_xll.ohTrigger(RecalcTrigger,TriggerON)),NA())</f>
        <v>1.6707634000541205E-2</v>
      </c>
      <c r="H1024" s="49">
        <f>_xll.qlCalendarAdvance(IborCalendar,$H1023,B1024,"f",FALSE)</f>
        <v>46855</v>
      </c>
      <c r="I1024" s="49">
        <f>_xll.qlInterestRateIndexValueDate(Index1M,$H1024)</f>
        <v>46861</v>
      </c>
      <c r="J1024" s="52">
        <f>IFERROR(_xll.qlIndexFixing(Index1M,$H1024,TRUE,_xll.ohTrigger(RecalcTrigger,Trigger1M)),NA())</f>
        <v>1.994053430825371E-2</v>
      </c>
      <c r="K1024" s="52">
        <f>IFERROR(_xll.qlIndexFixing(ONIndex1M,I1024,TRUE,_xll.ohTrigger(RecalcTrigger,Trigger1M)),NA())</f>
        <v>1.9918000719005846E-2</v>
      </c>
      <c r="L1024" s="52">
        <f>IFERROR(_xll.qlIndexFixing(Index3M,H1024,TRUE,_xll.ohTrigger(RecalcTrigger,Trigger3M)),NA())</f>
        <v>2.0672684523882406E-2</v>
      </c>
      <c r="M1024" s="52">
        <f>IFERROR(_xll.qlIndexFixing(ONIndex3M,I1024,TRUE,_xll.ohTrigger(RecalcTrigger,Trigger3M)),NA())</f>
        <v>2.0583825207989292E-2</v>
      </c>
      <c r="N1024" s="52">
        <f>IFERROR(_xll.qlIndexFixing(Index6M,$H1024,TRUE,_xll.ohTrigger(RecalcTrigger,Trigger6M)),NA())</f>
        <v>2.2725285015354466E-2</v>
      </c>
      <c r="O1024" s="52">
        <f>IFERROR(_xll.qlIndexFixing(ONIndex6M,I1024,TRUE,_xll.ohTrigger(RecalcTrigger,Trigger6M)),NA())</f>
        <v>2.2535584431429001E-2</v>
      </c>
      <c r="P1024" s="52">
        <f>IFERROR(_xll.qlIndexFixing(Index1Y,$H1024,TRUE,_xll.ohTrigger(RecalcTrigger,Trigger1Y)),NA())</f>
        <v>2.4647904853714962E-2</v>
      </c>
      <c r="Q1024" s="52">
        <f>IFERROR(_xll.qlIndexFixing(ONIndex1Y,I1024,TRUE,_xll.ohTrigger(RecalcTrigger,Trigger1Y)),NA())</f>
        <v>2.4231542278387863E-2</v>
      </c>
    </row>
    <row r="1025" spans="2:17" x14ac:dyDescent="0.2">
      <c r="B1025" s="46" t="s">
        <v>51</v>
      </c>
      <c r="D1025" s="49">
        <f>_xll.qlCalendarAdvance(LocalCalendar,$D1024,B1025,"f",FALSE)</f>
        <v>46861</v>
      </c>
      <c r="E1025" s="49">
        <f>_xll.qlInterestRateIndexValueDate(IndexON,D1025)</f>
        <v>46861</v>
      </c>
      <c r="F1025" s="52">
        <f>IFERROR(_xll.qlIndexFixing(IndexON,D1025,TRUE,_xll.ohTrigger(RecalcTrigger,TriggerON)),NA())</f>
        <v>1.6712543972170479E-2</v>
      </c>
      <c r="H1025" s="49">
        <f>_xll.qlCalendarAdvance(IborCalendar,$H1024,B1025,"f",FALSE)</f>
        <v>46862</v>
      </c>
      <c r="I1025" s="49">
        <f>_xll.qlInterestRateIndexValueDate(Index1M,$H1025)</f>
        <v>46864</v>
      </c>
      <c r="J1025" s="52">
        <f>IFERROR(_xll.qlIndexFixing(Index1M,$H1025,TRUE,_xll.ohTrigger(RecalcTrigger,Trigger1M)),NA())</f>
        <v>1.9942616986360674E-2</v>
      </c>
      <c r="K1025" s="52">
        <f>IFERROR(_xll.qlIndexFixing(ONIndex1M,I1025,TRUE,_xll.ohTrigger(RecalcTrigger,Trigger1M)),NA())</f>
        <v>1.992096710209168E-2</v>
      </c>
      <c r="L1025" s="52">
        <f>IFERROR(_xll.qlIndexFixing(Index3M,H1025,TRUE,_xll.ohTrigger(RecalcTrigger,Trigger3M)),NA())</f>
        <v>2.0675002263417647E-2</v>
      </c>
      <c r="M1025" s="52">
        <f>IFERROR(_xll.qlIndexFixing(ONIndex3M,I1025,TRUE,_xll.ohTrigger(RecalcTrigger,Trigger3M)),NA())</f>
        <v>2.0588327478945345E-2</v>
      </c>
      <c r="N1025" s="52">
        <f>IFERROR(_xll.qlIndexFixing(Index6M,$H1025,TRUE,_xll.ohTrigger(RecalcTrigger,Trigger6M)),NA())</f>
        <v>2.272919421743776E-2</v>
      </c>
      <c r="O1025" s="52">
        <f>IFERROR(_xll.qlIndexFixing(ONIndex6M,I1025,TRUE,_xll.ohTrigger(RecalcTrigger,Trigger6M)),NA())</f>
        <v>2.2540077449946239E-2</v>
      </c>
      <c r="P1025" s="52">
        <f>IFERROR(_xll.qlIndexFixing(Index1Y,$H1025,TRUE,_xll.ohTrigger(RecalcTrigger,Trigger1Y)),NA())</f>
        <v>2.4651673019108682E-2</v>
      </c>
      <c r="Q1025" s="52">
        <f>IFERROR(_xll.qlIndexFixing(ONIndex1Y,I1025,TRUE,_xll.ohTrigger(RecalcTrigger,Trigger1Y)),NA())</f>
        <v>2.4237757867258125E-2</v>
      </c>
    </row>
    <row r="1026" spans="2:17" x14ac:dyDescent="0.2">
      <c r="B1026" s="46" t="s">
        <v>51</v>
      </c>
      <c r="D1026" s="49">
        <f>_xll.qlCalendarAdvance(LocalCalendar,$D1025,B1026,"f",FALSE)</f>
        <v>46868</v>
      </c>
      <c r="E1026" s="49">
        <f>_xll.qlInterestRateIndexValueDate(IndexON,D1026)</f>
        <v>46868</v>
      </c>
      <c r="F1026" s="52">
        <f>IFERROR(_xll.qlIndexFixing(IndexON,D1026,TRUE,_xll.ohTrigger(RecalcTrigger,TriggerON)),NA())</f>
        <v>1.6717344762895436E-2</v>
      </c>
      <c r="H1026" s="49">
        <f>_xll.qlCalendarAdvance(IborCalendar,$H1025,B1026,"f",FALSE)</f>
        <v>46869</v>
      </c>
      <c r="I1026" s="49">
        <f>_xll.qlInterestRateIndexValueDate(Index1M,$H1026)</f>
        <v>46871</v>
      </c>
      <c r="J1026" s="52">
        <f>IFERROR(_xll.qlIndexFixing(Index1M,$H1026,TRUE,_xll.ohTrigger(RecalcTrigger,Trigger1M)),NA())</f>
        <v>1.9947130243117461E-2</v>
      </c>
      <c r="K1026" s="52">
        <f>IFERROR(_xll.qlIndexFixing(ONIndex1M,I1026,TRUE,_xll.ohTrigger(RecalcTrigger,Trigger1M)),NA())</f>
        <v>1.9924929569179461E-2</v>
      </c>
      <c r="L1026" s="52">
        <f>IFERROR(_xll.qlIndexFixing(Index3M,H1026,TRUE,_xll.ohTrigger(RecalcTrigger,Trigger3M)),NA())</f>
        <v>2.06832470603623E-2</v>
      </c>
      <c r="M1026" s="52">
        <f>IFERROR(_xll.qlIndexFixing(ONIndex3M,I1026,TRUE,_xll.ohTrigger(RecalcTrigger,Trigger3M)),NA())</f>
        <v>2.059509116463687E-2</v>
      </c>
      <c r="N1026" s="52">
        <f>IFERROR(_xll.qlIndexFixing(Index6M,$H1026,TRUE,_xll.ohTrigger(RecalcTrigger,Trigger6M)),NA())</f>
        <v>2.273456421684137E-2</v>
      </c>
      <c r="O1026" s="52">
        <f>IFERROR(_xll.qlIndexFixing(ONIndex6M,I1026,TRUE,_xll.ohTrigger(RecalcTrigger,Trigger6M)),NA())</f>
        <v>2.2546474421198948E-2</v>
      </c>
      <c r="P1026" s="52">
        <f>IFERROR(_xll.qlIndexFixing(Index1Y,$H1026,TRUE,_xll.ohTrigger(RecalcTrigger,Trigger1Y)),NA())</f>
        <v>2.4655423995779531E-2</v>
      </c>
      <c r="Q1026" s="52">
        <f>IFERROR(_xll.qlIndexFixing(ONIndex1Y,I1026,TRUE,_xll.ohTrigger(RecalcTrigger,Trigger1Y)),NA())</f>
        <v>2.424686856762559E-2</v>
      </c>
    </row>
    <row r="1027" spans="2:17" x14ac:dyDescent="0.2">
      <c r="B1027" s="46" t="s">
        <v>51</v>
      </c>
      <c r="D1027" s="49">
        <f>_xll.qlCalendarAdvance(LocalCalendar,$D1026,B1027,"f",FALSE)</f>
        <v>46875</v>
      </c>
      <c r="E1027" s="49">
        <f>_xll.qlInterestRateIndexValueDate(IndexON,D1027)</f>
        <v>46875</v>
      </c>
      <c r="F1027" s="52">
        <f>IFERROR(_xll.qlIndexFixing(IndexON,D1027,TRUE,_xll.ohTrigger(RecalcTrigger,TriggerON)),NA())</f>
        <v>1.672203637263614E-2</v>
      </c>
      <c r="H1027" s="49">
        <f>_xll.qlCalendarAdvance(IborCalendar,$H1026,B1027,"f",FALSE)</f>
        <v>46876</v>
      </c>
      <c r="I1027" s="49">
        <f>_xll.qlInterestRateIndexValueDate(Index1M,$H1027)</f>
        <v>46878</v>
      </c>
      <c r="J1027" s="52">
        <f>IFERROR(_xll.qlIndexFixing(Index1M,$H1027,TRUE,_xll.ohTrigger(RecalcTrigger,Trigger1M)),NA())</f>
        <v>1.994851763603793E-2</v>
      </c>
      <c r="K1027" s="52">
        <f>IFERROR(_xll.qlIndexFixing(ONIndex1M,I1027,TRUE,_xll.ohTrigger(RecalcTrigger,Trigger1M)),NA())</f>
        <v>1.9927245741833133E-2</v>
      </c>
      <c r="L1027" s="52">
        <f>IFERROR(_xll.qlIndexFixing(Index3M,H1027,TRUE,_xll.ohTrigger(RecalcTrigger,Trigger3M)),NA())</f>
        <v>2.0688527162207416E-2</v>
      </c>
      <c r="M1027" s="52">
        <f>IFERROR(_xll.qlIndexFixing(ONIndex3M,I1027,TRUE,_xll.ohTrigger(RecalcTrigger,Trigger3M)),NA())</f>
        <v>2.0599790067397095E-2</v>
      </c>
      <c r="N1027" s="52">
        <f>IFERROR(_xll.qlIndexFixing(Index6M,$H1027,TRUE,_xll.ohTrigger(RecalcTrigger,Trigger6M)),NA())</f>
        <v>2.2737864196444055E-2</v>
      </c>
      <c r="O1027" s="52">
        <f>IFERROR(_xll.qlIndexFixing(ONIndex6M,I1027,TRUE,_xll.ohTrigger(RecalcTrigger,Trigger6M)),NA())</f>
        <v>2.2550607932165789E-2</v>
      </c>
      <c r="P1027" s="52">
        <f>IFERROR(_xll.qlIndexFixing(Index1Y,$H1027,TRUE,_xll.ohTrigger(RecalcTrigger,Trigger1Y)),NA())</f>
        <v>2.4660136363112008E-2</v>
      </c>
      <c r="Q1027" s="52">
        <f>IFERROR(_xll.qlIndexFixing(ONIndex1Y,I1027,TRUE,_xll.ohTrigger(RecalcTrigger,Trigger1Y)),NA())</f>
        <v>2.4252923461292042E-2</v>
      </c>
    </row>
    <row r="1028" spans="2:17" x14ac:dyDescent="0.2">
      <c r="B1028" s="46" t="s">
        <v>51</v>
      </c>
      <c r="D1028" s="49">
        <f>_xll.qlCalendarAdvance(LocalCalendar,$D1027,B1028,"f",FALSE)</f>
        <v>46882</v>
      </c>
      <c r="E1028" s="49">
        <f>_xll.qlInterestRateIndexValueDate(IndexON,D1028)</f>
        <v>46882</v>
      </c>
      <c r="F1028" s="52">
        <f>IFERROR(_xll.qlIndexFixing(IndexON,D1028,TRUE,_xll.ohTrigger(RecalcTrigger,TriggerON)),NA())</f>
        <v>1.6726618801472526E-2</v>
      </c>
      <c r="H1028" s="49">
        <f>_xll.qlCalendarAdvance(IborCalendar,$H1027,B1028,"f",FALSE)</f>
        <v>46883</v>
      </c>
      <c r="I1028" s="49">
        <f>_xll.qlInterestRateIndexValueDate(Index1M,$H1028)</f>
        <v>46885</v>
      </c>
      <c r="J1028" s="52">
        <f>IFERROR(_xll.qlIndexFixing(Index1M,$H1028,TRUE,_xll.ohTrigger(RecalcTrigger,Trigger1M)),NA())</f>
        <v>1.9951322563257455E-2</v>
      </c>
      <c r="K1028" s="52">
        <f>IFERROR(_xll.qlIndexFixing(ONIndex1M,I1028,TRUE,_xll.ohTrigger(RecalcTrigger,Trigger1M)),NA())</f>
        <v>1.9930239888390489E-2</v>
      </c>
      <c r="L1028" s="52">
        <f>IFERROR(_xll.qlIndexFixing(Index3M,H1028,TRUE,_xll.ohTrigger(RecalcTrigger,Trigger3M)),NA())</f>
        <v>2.0693746480578954E-2</v>
      </c>
      <c r="M1028" s="52">
        <f>IFERROR(_xll.qlIndexFixing(ONIndex3M,I1028,TRUE,_xll.ohTrigger(RecalcTrigger,Trigger3M)),NA())</f>
        <v>2.0605417714625318E-2</v>
      </c>
      <c r="N1028" s="52">
        <f>IFERROR(_xll.qlIndexFixing(Index6M,$H1028,TRUE,_xll.ohTrigger(RecalcTrigger,Trigger6M)),NA())</f>
        <v>2.2742121677492844E-2</v>
      </c>
      <c r="O1028" s="52">
        <f>IFERROR(_xll.qlIndexFixing(ONIndex6M,I1028,TRUE,_xll.ohTrigger(RecalcTrigger,Trigger6M)),NA())</f>
        <v>2.2555721547004026E-2</v>
      </c>
      <c r="P1028" s="52">
        <f>IFERROR(_xll.qlIndexFixing(Index1Y,$H1028,TRUE,_xll.ohTrigger(RecalcTrigger,Trigger1Y)),NA())</f>
        <v>2.4662640552306384E-2</v>
      </c>
      <c r="Q1028" s="52">
        <f>IFERROR(_xll.qlIndexFixing(ONIndex1Y,I1028,TRUE,_xll.ohTrigger(RecalcTrigger,Trigger1Y)),NA())</f>
        <v>2.4259987971548824E-2</v>
      </c>
    </row>
    <row r="1029" spans="2:17" x14ac:dyDescent="0.2">
      <c r="B1029" s="46" t="s">
        <v>51</v>
      </c>
      <c r="D1029" s="49">
        <f>_xll.qlCalendarAdvance(LocalCalendar,$D1028,B1029,"f",FALSE)</f>
        <v>46889</v>
      </c>
      <c r="E1029" s="49">
        <f>_xll.qlInterestRateIndexValueDate(IndexON,D1029)</f>
        <v>46889</v>
      </c>
      <c r="F1029" s="52">
        <f>IFERROR(_xll.qlIndexFixing(IndexON,D1029,TRUE,_xll.ohTrigger(RecalcTrigger,TriggerON)),NA())</f>
        <v>1.6731092049244722E-2</v>
      </c>
      <c r="H1029" s="49">
        <f>_xll.qlCalendarAdvance(IborCalendar,$H1028,B1029,"f",FALSE)</f>
        <v>46890</v>
      </c>
      <c r="I1029" s="49">
        <f>_xll.qlInterestRateIndexValueDate(Index1M,$H1029)</f>
        <v>46892</v>
      </c>
      <c r="J1029" s="52">
        <f>IFERROR(_xll.qlIndexFixing(Index1M,$H1029,TRUE,_xll.ohTrigger(RecalcTrigger,Trigger1M)),NA())</f>
        <v>1.9954030558633779E-2</v>
      </c>
      <c r="K1029" s="52">
        <f>IFERROR(_xll.qlIndexFixing(ONIndex1M,I1029,TRUE,_xll.ohTrigger(RecalcTrigger,Trigger1M)),NA())</f>
        <v>1.9933137252658994E-2</v>
      </c>
      <c r="L1029" s="52">
        <f>IFERROR(_xll.qlIndexFixing(Index3M,H1029,TRUE,_xll.ohTrigger(RecalcTrigger,Trigger3M)),NA())</f>
        <v>2.0698909349743482E-2</v>
      </c>
      <c r="M1029" s="52">
        <f>IFERROR(_xll.qlIndexFixing(ONIndex3M,I1029,TRUE,_xll.ohTrigger(RecalcTrigger,Trigger3M)),NA())</f>
        <v>2.061097626381958E-2</v>
      </c>
      <c r="N1029" s="52">
        <f>IFERROR(_xll.qlIndexFixing(Index6M,$H1029,TRUE,_xll.ohTrigger(RecalcTrigger,Trigger6M)),NA())</f>
        <v>2.2746332082594169E-2</v>
      </c>
      <c r="O1029" s="52">
        <f>IFERROR(_xll.qlIndexFixing(ONIndex6M,I1029,TRUE,_xll.ohTrigger(RecalcTrigger,Trigger6M)),NA())</f>
        <v>2.2560734077634592E-2</v>
      </c>
      <c r="P1029" s="52">
        <f>IFERROR(_xll.qlIndexFixing(Index1Y,$H1029,TRUE,_xll.ohTrigger(RecalcTrigger,Trigger1Y)),NA())</f>
        <v>2.4666118972855911E-2</v>
      </c>
      <c r="Q1029" s="52">
        <f>IFERROR(_xll.qlIndexFixing(ONIndex1Y,I1029,TRUE,_xll.ohTrigger(RecalcTrigger,Trigger1Y)),NA())</f>
        <v>2.4266706957183359E-2</v>
      </c>
    </row>
    <row r="1030" spans="2:17" x14ac:dyDescent="0.2">
      <c r="B1030" s="46" t="s">
        <v>51</v>
      </c>
      <c r="D1030" s="49">
        <f>_xll.qlCalendarAdvance(LocalCalendar,$D1029,B1030,"f",FALSE)</f>
        <v>46896</v>
      </c>
      <c r="E1030" s="49">
        <f>_xll.qlInterestRateIndexValueDate(IndexON,D1030)</f>
        <v>46896</v>
      </c>
      <c r="F1030" s="52">
        <f>IFERROR(_xll.qlIndexFixing(IndexON,D1030,TRUE,_xll.ohTrigger(RecalcTrigger,TriggerON)),NA())</f>
        <v>1.6735456116112601E-2</v>
      </c>
      <c r="H1030" s="49">
        <f>_xll.qlCalendarAdvance(IborCalendar,$H1029,B1030,"f",FALSE)</f>
        <v>46897</v>
      </c>
      <c r="I1030" s="49">
        <f>_xll.qlInterestRateIndexValueDate(Index1M,$H1030)</f>
        <v>46899</v>
      </c>
      <c r="J1030" s="52">
        <f>IFERROR(_xll.qlIndexFixing(Index1M,$H1030,TRUE,_xll.ohTrigger(RecalcTrigger,Trigger1M)),NA())</f>
        <v>1.9956641622102443E-2</v>
      </c>
      <c r="K1030" s="52">
        <f>IFERROR(_xll.qlIndexFixing(ONIndex1M,I1030,TRUE,_xll.ohTrigger(RecalcTrigger,Trigger1M)),NA())</f>
        <v>1.9936685589476699E-2</v>
      </c>
      <c r="L1030" s="52">
        <f>IFERROR(_xll.qlIndexFixing(Index3M,H1030,TRUE,_xll.ohTrigger(RecalcTrigger,Trigger3M)),NA())</f>
        <v>2.0704969436378749E-2</v>
      </c>
      <c r="M1030" s="52">
        <f>IFERROR(_xll.qlIndexFixing(ONIndex3M,I1030,TRUE,_xll.ohTrigger(RecalcTrigger,Trigger3M)),NA())</f>
        <v>2.0617445094444076E-2</v>
      </c>
      <c r="N1030" s="52">
        <f>IFERROR(_xll.qlIndexFixing(Index6M,$H1030,TRUE,_xll.ohTrigger(RecalcTrigger,Trigger6M)),NA())</f>
        <v>2.2750498859055335E-2</v>
      </c>
      <c r="O1030" s="52">
        <f>IFERROR(_xll.qlIndexFixing(ONIndex6M,I1030,TRUE,_xll.ohTrigger(RecalcTrigger,Trigger6M)),NA())</f>
        <v>2.2566699097872345E-2</v>
      </c>
      <c r="P1030" s="52">
        <f>IFERROR(_xll.qlIndexFixing(Index1Y,$H1030,TRUE,_xll.ohTrigger(RecalcTrigger,Trigger1Y)),NA())</f>
        <v>2.4670572408497699E-2</v>
      </c>
      <c r="Q1030" s="52">
        <f>IFERROR(_xll.qlIndexFixing(ONIndex1Y,I1030,TRUE,_xll.ohTrigger(RecalcTrigger,Trigger1Y)),NA())</f>
        <v>2.4274338688943242E-2</v>
      </c>
    </row>
    <row r="1031" spans="2:17" x14ac:dyDescent="0.2">
      <c r="B1031" s="46" t="s">
        <v>51</v>
      </c>
      <c r="D1031" s="49">
        <f>_xll.qlCalendarAdvance(LocalCalendar,$D1030,B1031,"f",FALSE)</f>
        <v>46903</v>
      </c>
      <c r="E1031" s="49">
        <f>_xll.qlInterestRateIndexValueDate(IndexON,D1031)</f>
        <v>46903</v>
      </c>
      <c r="F1031" s="52">
        <f>IFERROR(_xll.qlIndexFixing(IndexON,D1031,TRUE,_xll.ohTrigger(RecalcTrigger,TriggerON)),NA())</f>
        <v>1.6739711001996227E-2</v>
      </c>
      <c r="H1031" s="49">
        <f>_xll.qlCalendarAdvance(IborCalendar,$H1030,B1031,"f",FALSE)</f>
        <v>46904</v>
      </c>
      <c r="I1031" s="49">
        <f>_xll.qlInterestRateIndexValueDate(Index1M,$H1031)</f>
        <v>46906</v>
      </c>
      <c r="J1031" s="52">
        <f>IFERROR(_xll.qlIndexFixing(Index1M,$H1031,TRUE,_xll.ohTrigger(RecalcTrigger,Trigger1M)),NA())</f>
        <v>1.9959155753598981E-2</v>
      </c>
      <c r="K1031" s="52">
        <f>IFERROR(_xll.qlIndexFixing(ONIndex1M,I1031,TRUE,_xll.ohTrigger(RecalcTrigger,Trigger1M)),NA())</f>
        <v>1.9938641634462684E-2</v>
      </c>
      <c r="L1031" s="52">
        <f>IFERROR(_xll.qlIndexFixing(Index3M,H1031,TRUE,_xll.ohTrigger(RecalcTrigger,Trigger3M)),NA())</f>
        <v>2.0710030460989515E-2</v>
      </c>
      <c r="M1031" s="52">
        <f>IFERROR(_xll.qlIndexFixing(ONIndex3M,I1031,TRUE,_xll.ohTrigger(RecalcTrigger,Trigger3M)),NA())</f>
        <v>2.0621886068026285E-2</v>
      </c>
      <c r="N1031" s="52">
        <f>IFERROR(_xll.qlIndexFixing(Index6M,$H1031,TRUE,_xll.ohTrigger(RecalcTrigger,Trigger6M)),NA())</f>
        <v>2.2754625454216481E-2</v>
      </c>
      <c r="O1031" s="52">
        <f>IFERROR(_xll.qlIndexFixing(ONIndex6M,I1031,TRUE,_xll.ohTrigger(RecalcTrigger,Trigger6M)),NA())</f>
        <v>2.2570455886139484E-2</v>
      </c>
      <c r="P1031" s="52">
        <f>IFERROR(_xll.qlIndexFixing(Index1Y,$H1031,TRUE,_xll.ohTrigger(RecalcTrigger,Trigger1Y)),NA())</f>
        <v>2.4672848201103669E-2</v>
      </c>
      <c r="Q1031" s="52">
        <f>IFERROR(_xll.qlIndexFixing(ONIndex1Y,I1031,TRUE,_xll.ohTrigger(RecalcTrigger,Trigger1Y)),NA())</f>
        <v>2.4279108354505752E-2</v>
      </c>
    </row>
    <row r="1032" spans="2:17" x14ac:dyDescent="0.2">
      <c r="B1032" s="46" t="s">
        <v>51</v>
      </c>
      <c r="D1032" s="49">
        <f>_xll.qlCalendarAdvance(LocalCalendar,$D1031,B1032,"f",FALSE)</f>
        <v>46910</v>
      </c>
      <c r="E1032" s="49">
        <f>_xll.qlInterestRateIndexValueDate(IndexON,D1032)</f>
        <v>46910</v>
      </c>
      <c r="F1032" s="52">
        <f>IFERROR(_xll.qlIndexFixing(IndexON,D1032,TRUE,_xll.ohTrigger(RecalcTrigger,TriggerON)),NA())</f>
        <v>1.6743856706975535E-2</v>
      </c>
      <c r="H1032" s="49">
        <f>_xll.qlCalendarAdvance(IborCalendar,$H1031,B1032,"f",FALSE)</f>
        <v>46911</v>
      </c>
      <c r="I1032" s="49">
        <f>_xll.qlInterestRateIndexValueDate(Index1M,$H1032)</f>
        <v>46913</v>
      </c>
      <c r="J1032" s="52">
        <f>IFERROR(_xll.qlIndexFixing(Index1M,$H1032,TRUE,_xll.ohTrigger(RecalcTrigger,Trigger1M)),NA())</f>
        <v>1.9961572953053772E-2</v>
      </c>
      <c r="K1032" s="52">
        <f>IFERROR(_xll.qlIndexFixing(ONIndex1M,I1032,TRUE,_xll.ohTrigger(RecalcTrigger,Trigger1M)),NA())</f>
        <v>1.9941248651971222E-2</v>
      </c>
      <c r="L1032" s="52">
        <f>IFERROR(_xll.qlIndexFixing(Index3M,H1032,TRUE,_xll.ohTrigger(RecalcTrigger,Trigger3M)),NA())</f>
        <v>2.0714102605030545E-2</v>
      </c>
      <c r="M1032" s="52">
        <f>IFERROR(_xll.qlIndexFixing(ONIndex3M,I1032,TRUE,_xll.ohTrigger(RecalcTrigger,Trigger3M)),NA())</f>
        <v>2.0627237323065373E-2</v>
      </c>
      <c r="N1032" s="52">
        <f>IFERROR(_xll.qlIndexFixing(Index6M,$H1032,TRUE,_xll.ohTrigger(RecalcTrigger,Trigger6M)),NA())</f>
        <v>2.2758715315449731E-2</v>
      </c>
      <c r="O1032" s="52">
        <f>IFERROR(_xll.qlIndexFixing(ONIndex6M,I1032,TRUE,_xll.ohTrigger(RecalcTrigger,Trigger6M)),NA())</f>
        <v>2.2575165164040456E-2</v>
      </c>
      <c r="P1032" s="52">
        <f>IFERROR(_xll.qlIndexFixing(Index1Y,$H1032,TRUE,_xll.ohTrigger(RecalcTrigger,Trigger1Y)),NA())</f>
        <v>2.4676111850147984E-2</v>
      </c>
      <c r="Q1032" s="52">
        <f>IFERROR(_xll.qlIndexFixing(ONIndex1Y,I1032,TRUE,_xll.ohTrigger(RecalcTrigger,Trigger1Y)),NA())</f>
        <v>2.4284790766060382E-2</v>
      </c>
    </row>
    <row r="1033" spans="2:17" x14ac:dyDescent="0.2">
      <c r="B1033" s="46" t="s">
        <v>51</v>
      </c>
      <c r="D1033" s="49">
        <f>_xll.qlCalendarAdvance(LocalCalendar,$D1032,B1033,"f",FALSE)</f>
        <v>46917</v>
      </c>
      <c r="E1033" s="49">
        <f>_xll.qlInterestRateIndexValueDate(IndexON,D1033)</f>
        <v>46917</v>
      </c>
      <c r="F1033" s="52">
        <f>IFERROR(_xll.qlIndexFixing(IndexON,D1033,TRUE,_xll.ohTrigger(RecalcTrigger,TriggerON)),NA())</f>
        <v>1.6747893230890654E-2</v>
      </c>
      <c r="H1033" s="49">
        <f>_xll.qlCalendarAdvance(IborCalendar,$H1032,B1033,"f",FALSE)</f>
        <v>46918</v>
      </c>
      <c r="I1033" s="49">
        <f>_xll.qlInterestRateIndexValueDate(Index1M,$H1033)</f>
        <v>46920</v>
      </c>
      <c r="J1033" s="52">
        <f>IFERROR(_xll.qlIndexFixing(Index1M,$H1033,TRUE,_xll.ohTrigger(RecalcTrigger,Trigger1M)),NA())</f>
        <v>1.9963893220417819E-2</v>
      </c>
      <c r="K1033" s="52">
        <f>IFERROR(_xll.qlIndexFixing(ONIndex1M,I1033,TRUE,_xll.ohTrigger(RecalcTrigger,Trigger1M)),NA())</f>
        <v>1.9943758887164265E-2</v>
      </c>
      <c r="L1033" s="52">
        <f>IFERROR(_xll.qlIndexFixing(Index3M,H1033,TRUE,_xll.ohTrigger(RecalcTrigger,Trigger3M)),NA())</f>
        <v>2.0719083020530129E-2</v>
      </c>
      <c r="M1033" s="52">
        <f>IFERROR(_xll.qlIndexFixing(ONIndex3M,I1033,TRUE,_xll.ohTrigger(RecalcTrigger,Trigger3M)),NA())</f>
        <v>2.0632519480017208E-2</v>
      </c>
      <c r="N1033" s="52">
        <f>IFERROR(_xll.qlIndexFixing(Index6M,$H1033,TRUE,_xll.ohTrigger(RecalcTrigger,Trigger6M)),NA())</f>
        <v>2.2762771890156578E-2</v>
      </c>
      <c r="O1033" s="52">
        <f>IFERROR(_xll.qlIndexFixing(ONIndex6M,I1033,TRUE,_xll.ohTrigger(RecalcTrigger,Trigger6M)),NA())</f>
        <v>2.2579773357627175E-2</v>
      </c>
      <c r="P1033" s="52">
        <f>IFERROR(_xll.qlIndexFixing(Index1Y,$H1033,TRUE,_xll.ohTrigger(RecalcTrigger,Trigger1Y)),NA())</f>
        <v>2.4679316750201012E-2</v>
      </c>
      <c r="Q1033" s="52">
        <f>IFERROR(_xll.qlIndexFixing(ONIndex1Y,I1033,TRUE,_xll.ohTrigger(RecalcTrigger,Trigger1Y)),NA())</f>
        <v>2.4290127652806248E-2</v>
      </c>
    </row>
    <row r="1034" spans="2:17" x14ac:dyDescent="0.2">
      <c r="B1034" s="46" t="s">
        <v>51</v>
      </c>
      <c r="D1034" s="49">
        <f>_xll.qlCalendarAdvance(LocalCalendar,$D1033,B1034,"f",FALSE)</f>
        <v>46924</v>
      </c>
      <c r="E1034" s="49">
        <f>_xll.qlInterestRateIndexValueDate(IndexON,D1034)</f>
        <v>46924</v>
      </c>
      <c r="F1034" s="52">
        <f>IFERROR(_xll.qlIndexFixing(IndexON,D1034,TRUE,_xll.ohTrigger(RecalcTrigger,TriggerON)),NA())</f>
        <v>1.6751820573901455E-2</v>
      </c>
      <c r="H1034" s="49">
        <f>_xll.qlCalendarAdvance(IborCalendar,$H1033,B1034,"f",FALSE)</f>
        <v>46925</v>
      </c>
      <c r="I1034" s="49">
        <f>_xll.qlInterestRateIndexValueDate(Index1M,$H1034)</f>
        <v>46927</v>
      </c>
      <c r="J1034" s="52">
        <f>IFERROR(_xll.qlIndexFixing(Index1M,$H1034,TRUE,_xll.ohTrigger(RecalcTrigger,Trigger1M)),NA())</f>
        <v>1.9966116555624084E-2</v>
      </c>
      <c r="K1034" s="52">
        <f>IFERROR(_xll.qlIndexFixing(ONIndex1M,I1034,TRUE,_xll.ohTrigger(RecalcTrigger,Trigger1M)),NA())</f>
        <v>1.9946172340148394E-2</v>
      </c>
      <c r="L1034" s="52">
        <f>IFERROR(_xll.qlIndexFixing(Index3M,H1034,TRUE,_xll.ohTrigger(RecalcTrigger,Trigger3M)),NA())</f>
        <v>2.0724028658527138E-2</v>
      </c>
      <c r="M1034" s="52">
        <f>IFERROR(_xll.qlIndexFixing(ONIndex3M,I1034,TRUE,_xll.ohTrigger(RecalcTrigger,Trigger3M)),NA())</f>
        <v>2.0637732538908438E-2</v>
      </c>
      <c r="N1034" s="52">
        <f>IFERROR(_xll.qlIndexFixing(Index6M,$H1034,TRUE,_xll.ohTrigger(RecalcTrigger,Trigger6M)),NA())</f>
        <v>2.2768794800541742E-2</v>
      </c>
      <c r="O1034" s="52">
        <f>IFERROR(_xll.qlIndexFixing(ONIndex6M,I1034,TRUE,_xll.ohTrigger(RecalcTrigger,Trigger6M)),NA())</f>
        <v>2.2584280466979578E-2</v>
      </c>
      <c r="P1034" s="52">
        <f>IFERROR(_xll.qlIndexFixing(Index1Y,$H1034,TRUE,_xll.ohTrigger(RecalcTrigger,Trigger1Y)),NA())</f>
        <v>2.4682469322176909E-2</v>
      </c>
      <c r="Q1034" s="52">
        <f>IFERROR(_xll.qlIndexFixing(ONIndex1Y,I1034,TRUE,_xll.ohTrigger(RecalcTrigger,Trigger1Y)),NA())</f>
        <v>2.4295119014690059E-2</v>
      </c>
    </row>
    <row r="1035" spans="2:17" x14ac:dyDescent="0.2">
      <c r="B1035" s="46" t="s">
        <v>51</v>
      </c>
      <c r="D1035" s="49">
        <f>_xll.qlCalendarAdvance(LocalCalendar,$D1034,B1035,"f",FALSE)</f>
        <v>46931</v>
      </c>
      <c r="E1035" s="49">
        <f>_xll.qlInterestRateIndexValueDate(IndexON,D1035)</f>
        <v>46931</v>
      </c>
      <c r="F1035" s="52">
        <f>IFERROR(_xll.qlIndexFixing(IndexON,D1035,TRUE,_xll.ohTrigger(RecalcTrigger,TriggerON)),NA())</f>
        <v>1.6755638735928002E-2</v>
      </c>
      <c r="H1035" s="49">
        <f>_xll.qlCalendarAdvance(IborCalendar,$H1034,B1035,"f",FALSE)</f>
        <v>46932</v>
      </c>
      <c r="I1035" s="49">
        <f>_xll.qlInterestRateIndexValueDate(Index1M,$H1035)</f>
        <v>46934</v>
      </c>
      <c r="J1035" s="52">
        <f>IFERROR(_xll.qlIndexFixing(Index1M,$H1035,TRUE,_xll.ohTrigger(RecalcTrigger,Trigger1M)),NA())</f>
        <v>1.996824626241436E-2</v>
      </c>
      <c r="K1035" s="52">
        <f>IFERROR(_xll.qlIndexFixing(ONIndex1M,I1035,TRUE,_xll.ohTrigger(RecalcTrigger,Trigger1M)),NA())</f>
        <v>1.9948489010790382E-2</v>
      </c>
      <c r="L1035" s="52">
        <f>IFERROR(_xll.qlIndexFixing(Index3M,H1035,TRUE,_xll.ohTrigger(RecalcTrigger,Trigger3M)),NA())</f>
        <v>2.0726116233788207E-2</v>
      </c>
      <c r="M1035" s="52">
        <f>IFERROR(_xll.qlIndexFixing(ONIndex3M,I1035,TRUE,_xll.ohTrigger(RecalcTrigger,Trigger3M)),NA())</f>
        <v>2.0642876499712415E-2</v>
      </c>
      <c r="N1035" s="52">
        <f>IFERROR(_xll.qlIndexFixing(Index6M,$H1035,TRUE,_xll.ohTrigger(RecalcTrigger,Trigger6M)),NA())</f>
        <v>2.276780667815697E-2</v>
      </c>
      <c r="O1035" s="52">
        <f>IFERROR(_xll.qlIndexFixing(ONIndex6M,I1035,TRUE,_xll.ohTrigger(RecalcTrigger,Trigger6M)),NA())</f>
        <v>2.2588686492044374E-2</v>
      </c>
      <c r="P1035" s="52">
        <f>IFERROR(_xll.qlIndexFixing(Index1Y,$H1035,TRUE,_xll.ohTrigger(RecalcTrigger,Trigger1Y)),NA())</f>
        <v>2.4682436917391495E-2</v>
      </c>
      <c r="Q1035" s="52">
        <f>IFERROR(_xll.qlIndexFixing(ONIndex1Y,I1035,TRUE,_xll.ohTrigger(RecalcTrigger,Trigger1Y)),NA())</f>
        <v>2.4299764851685168E-2</v>
      </c>
    </row>
    <row r="1036" spans="2:17" x14ac:dyDescent="0.2">
      <c r="B1036" s="46" t="s">
        <v>51</v>
      </c>
      <c r="D1036" s="49">
        <f>_xll.qlCalendarAdvance(LocalCalendar,$D1035,B1036,"f",FALSE)</f>
        <v>46939</v>
      </c>
      <c r="E1036" s="49">
        <f>_xll.qlInterestRateIndexValueDate(IndexON,D1036)</f>
        <v>46939</v>
      </c>
      <c r="F1036" s="52">
        <f>IFERROR(_xll.qlIndexFixing(IndexON,D1036,TRUE,_xll.ohTrigger(RecalcTrigger,TriggerON)),NA())</f>
        <v>1.6759868658660082E-2</v>
      </c>
      <c r="H1036" s="49">
        <f>_xll.qlCalendarAdvance(IborCalendar,$H1035,B1036,"f",FALSE)</f>
        <v>46939</v>
      </c>
      <c r="I1036" s="49">
        <f>_xll.qlInterestRateIndexValueDate(Index1M,$H1036)</f>
        <v>46941</v>
      </c>
      <c r="J1036" s="52">
        <f>IFERROR(_xll.qlIndexFixing(Index1M,$H1036,TRUE,_xll.ohTrigger(RecalcTrigger,Trigger1M)),NA())</f>
        <v>1.9970298859727124E-2</v>
      </c>
      <c r="K1036" s="52">
        <f>IFERROR(_xll.qlIndexFixing(ONIndex1M,I1036,TRUE,_xll.ohTrigger(RecalcTrigger,Trigger1M)),NA())</f>
        <v>1.9950708899170166E-2</v>
      </c>
      <c r="L1036" s="52">
        <f>IFERROR(_xll.qlIndexFixing(Index3M,H1036,TRUE,_xll.ohTrigger(RecalcTrigger,Trigger3M)),NA())</f>
        <v>2.073477471814646E-2</v>
      </c>
      <c r="M1036" s="52">
        <f>IFERROR(_xll.qlIndexFixing(ONIndex3M,I1036,TRUE,_xll.ohTrigger(RecalcTrigger,Trigger3M)),NA())</f>
        <v>2.064795136242914E-2</v>
      </c>
      <c r="N1036" s="52">
        <f>IFERROR(_xll.qlIndexFixing(Index6M,$H1036,TRUE,_xll.ohTrigger(RecalcTrigger,Trigger6M)),NA())</f>
        <v>2.2774776369597776E-2</v>
      </c>
      <c r="O1036" s="52">
        <f>IFERROR(_xll.qlIndexFixing(ONIndex6M,I1036,TRUE,_xll.ohTrigger(RecalcTrigger,Trigger6M)),NA())</f>
        <v>2.2592991432768272E-2</v>
      </c>
      <c r="P1036" s="52">
        <f>IFERROR(_xll.qlIndexFixing(Index1Y,$H1036,TRUE,_xll.ohTrigger(RecalcTrigger,Trigger1Y)),NA())</f>
        <v>2.4688643165993254E-2</v>
      </c>
      <c r="Q1036" s="52">
        <f>IFERROR(_xll.qlIndexFixing(ONIndex1Y,I1036,TRUE,_xll.ohTrigger(RecalcTrigger,Trigger1Y)),NA())</f>
        <v>2.4304065163738287E-2</v>
      </c>
    </row>
    <row r="1037" spans="2:17" x14ac:dyDescent="0.2">
      <c r="B1037" s="46" t="s">
        <v>51</v>
      </c>
      <c r="D1037" s="49">
        <f>_xll.qlCalendarAdvance(LocalCalendar,$D1036,B1037,"f",FALSE)</f>
        <v>46946</v>
      </c>
      <c r="E1037" s="49">
        <f>_xll.qlInterestRateIndexValueDate(IndexON,D1037)</f>
        <v>46946</v>
      </c>
      <c r="F1037" s="52">
        <f>IFERROR(_xll.qlIndexFixing(IndexON,D1037,TRUE,_xll.ohTrigger(RecalcTrigger,TriggerON)),NA())</f>
        <v>1.6763452861434658E-2</v>
      </c>
      <c r="H1037" s="49">
        <f>_xll.qlCalendarAdvance(IborCalendar,$H1036,B1037,"f",FALSE)</f>
        <v>46946</v>
      </c>
      <c r="I1037" s="49">
        <f>_xll.qlInterestRateIndexValueDate(Index1M,$H1037)</f>
        <v>46948</v>
      </c>
      <c r="J1037" s="52">
        <f>IFERROR(_xll.qlIndexFixing(Index1M,$H1037,TRUE,_xll.ohTrigger(RecalcTrigger,Trigger1M)),NA())</f>
        <v>1.9972294170294218E-2</v>
      </c>
      <c r="K1037" s="52">
        <f>IFERROR(_xll.qlIndexFixing(ONIndex1M,I1037,TRUE,_xll.ohTrigger(RecalcTrigger,Trigger1M)),NA())</f>
        <v>1.9952832005261101E-2</v>
      </c>
      <c r="L1037" s="52">
        <f>IFERROR(_xll.qlIndexFixing(Index3M,H1037,TRUE,_xll.ohTrigger(RecalcTrigger,Trigger3M)),NA())</f>
        <v>2.0738700251742362E-2</v>
      </c>
      <c r="M1037" s="52">
        <f>IFERROR(_xll.qlIndexFixing(ONIndex3M,I1037,TRUE,_xll.ohTrigger(RecalcTrigger,Trigger3M)),NA())</f>
        <v>2.0652957127005322E-2</v>
      </c>
      <c r="N1037" s="52">
        <f>IFERROR(_xll.qlIndexFixing(Index6M,$H1037,TRUE,_xll.ohTrigger(RecalcTrigger,Trigger6M)),NA())</f>
        <v>2.2779730474295469E-2</v>
      </c>
      <c r="O1037" s="52">
        <f>IFERROR(_xll.qlIndexFixing(ONIndex6M,I1037,TRUE,_xll.ohTrigger(RecalcTrigger,Trigger6M)),NA())</f>
        <v>2.2597195289204564E-2</v>
      </c>
      <c r="P1037" s="52">
        <f>IFERROR(_xll.qlIndexFixing(Index1Y,$H1037,TRUE,_xll.ohTrigger(RecalcTrigger,Trigger1Y)),NA())</f>
        <v>2.4691677280096105E-2</v>
      </c>
      <c r="Q1037" s="52">
        <f>IFERROR(_xll.qlIndexFixing(ONIndex1Y,I1037,TRUE,_xll.ohTrigger(RecalcTrigger,Trigger1Y)),NA())</f>
        <v>2.4308019950822768E-2</v>
      </c>
    </row>
    <row r="1038" spans="2:17" x14ac:dyDescent="0.2">
      <c r="B1038" s="46" t="s">
        <v>51</v>
      </c>
      <c r="D1038" s="49">
        <f>_xll.qlCalendarAdvance(LocalCalendar,$D1037,B1038,"f",FALSE)</f>
        <v>46953</v>
      </c>
      <c r="E1038" s="49">
        <f>_xll.qlInterestRateIndexValueDate(IndexON,D1038)</f>
        <v>46953</v>
      </c>
      <c r="F1038" s="52">
        <f>IFERROR(_xll.qlIndexFixing(IndexON,D1038,TRUE,_xll.ohTrigger(RecalcTrigger,TriggerON)),NA())</f>
        <v>1.6766927883145044E-2</v>
      </c>
      <c r="H1038" s="49">
        <f>_xll.qlCalendarAdvance(IborCalendar,$H1037,B1038,"f",FALSE)</f>
        <v>46953</v>
      </c>
      <c r="I1038" s="49">
        <f>_xll.qlInterestRateIndexValueDate(Index1M,$H1038)</f>
        <v>46955</v>
      </c>
      <c r="J1038" s="52">
        <f>IFERROR(_xll.qlIndexFixing(Index1M,$H1038,TRUE,_xll.ohTrigger(RecalcTrigger,Trigger1M)),NA())</f>
        <v>1.9974252016878427E-2</v>
      </c>
      <c r="K1038" s="52">
        <f>IFERROR(_xll.qlIndexFixing(ONIndex1M,I1038,TRUE,_xll.ohTrigger(RecalcTrigger,Trigger1M)),NA())</f>
        <v>1.9954858329063185E-2</v>
      </c>
      <c r="L1038" s="52">
        <f>IFERROR(_xll.qlIndexFixing(Index3M,H1038,TRUE,_xll.ohTrigger(RecalcTrigger,Trigger3M)),NA())</f>
        <v>2.0743550124083538E-2</v>
      </c>
      <c r="M1038" s="52">
        <f>IFERROR(_xll.qlIndexFixing(ONIndex3M,I1038,TRUE,_xll.ohTrigger(RecalcTrigger,Trigger3M)),NA())</f>
        <v>2.0657893793520898E-2</v>
      </c>
      <c r="N1038" s="52">
        <f>IFERROR(_xll.qlIndexFixing(Index6M,$H1038,TRUE,_xll.ohTrigger(RecalcTrigger,Trigger6M)),NA())</f>
        <v>2.2782676126976188E-2</v>
      </c>
      <c r="O1038" s="52">
        <f>IFERROR(_xll.qlIndexFixing(ONIndex6M,I1038,TRUE,_xll.ohTrigger(RecalcTrigger,Trigger6M)),NA())</f>
        <v>2.2601298061326602E-2</v>
      </c>
      <c r="P1038" s="52">
        <f>IFERROR(_xll.qlIndexFixing(Index1Y,$H1038,TRUE,_xll.ohTrigger(RecalcTrigger,Trigger1Y)),NA())</f>
        <v>2.4694684750640097E-2</v>
      </c>
      <c r="Q1038" s="52">
        <f>IFERROR(_xll.qlIndexFixing(ONIndex1Y,I1038,TRUE,_xll.ohTrigger(RecalcTrigger,Trigger1Y)),NA())</f>
        <v>2.4311629212911967E-2</v>
      </c>
    </row>
    <row r="1039" spans="2:17" x14ac:dyDescent="0.2">
      <c r="B1039" s="46" t="s">
        <v>51</v>
      </c>
      <c r="D1039" s="49">
        <f>_xll.qlCalendarAdvance(LocalCalendar,$D1038,B1039,"f",FALSE)</f>
        <v>46960</v>
      </c>
      <c r="E1039" s="49">
        <f>_xll.qlInterestRateIndexValueDate(IndexON,D1039)</f>
        <v>46960</v>
      </c>
      <c r="F1039" s="52">
        <f>IFERROR(_xll.qlIndexFixing(IndexON,D1039,TRUE,_xll.ohTrigger(RecalcTrigger,TriggerON)),NA())</f>
        <v>1.6770301227229112E-2</v>
      </c>
      <c r="H1039" s="49">
        <f>_xll.qlCalendarAdvance(IborCalendar,$H1038,B1039,"f",FALSE)</f>
        <v>46960</v>
      </c>
      <c r="I1039" s="49">
        <f>_xll.qlInterestRateIndexValueDate(Index1M,$H1039)</f>
        <v>46962</v>
      </c>
      <c r="J1039" s="52">
        <f>IFERROR(_xll.qlIndexFixing(Index1M,$H1039,TRUE,_xll.ohTrigger(RecalcTrigger,Trigger1M)),NA())</f>
        <v>1.9976883223358222E-2</v>
      </c>
      <c r="K1039" s="52">
        <f>IFERROR(_xll.qlIndexFixing(ONIndex1M,I1039,TRUE,_xll.ohTrigger(RecalcTrigger,Trigger1M)),NA())</f>
        <v>1.9956815596691158E-2</v>
      </c>
      <c r="L1039" s="52">
        <f>IFERROR(_xll.qlIndexFixing(Index3M,H1039,TRUE,_xll.ohTrigger(RecalcTrigger,Trigger3M)),NA())</f>
        <v>2.0748386756413922E-2</v>
      </c>
      <c r="M1039" s="52">
        <f>IFERROR(_xll.qlIndexFixing(ONIndex3M,I1039,TRUE,_xll.ohTrigger(RecalcTrigger,Trigger3M)),NA())</f>
        <v>2.0662779678231047E-2</v>
      </c>
      <c r="N1039" s="52">
        <f>IFERROR(_xll.qlIndexFixing(Index6M,$H1039,TRUE,_xll.ohTrigger(RecalcTrigger,Trigger6M)),NA())</f>
        <v>2.278660527242065E-2</v>
      </c>
      <c r="O1039" s="52">
        <f>IFERROR(_xll.qlIndexFixing(ONIndex6M,I1039,TRUE,_xll.ohTrigger(RecalcTrigger,Trigger6M)),NA())</f>
        <v>2.2605328243621159E-2</v>
      </c>
      <c r="P1039" s="52">
        <f>IFERROR(_xll.qlIndexFixing(Index1Y,$H1039,TRUE,_xll.ohTrigger(RecalcTrigger,Trigger1Y)),NA())</f>
        <v>2.4697671854040041E-2</v>
      </c>
      <c r="Q1039" s="52">
        <f>IFERROR(_xll.qlIndexFixing(ONIndex1Y,I1039,TRUE,_xll.ohTrigger(RecalcTrigger,Trigger1Y)),NA())</f>
        <v>2.4314996854304383E-2</v>
      </c>
    </row>
    <row r="1040" spans="2:17" x14ac:dyDescent="0.2">
      <c r="B1040" s="46" t="s">
        <v>51</v>
      </c>
      <c r="D1040" s="49">
        <f>_xll.qlCalendarAdvance(LocalCalendar,$D1039,B1040,"f",FALSE)</f>
        <v>46967</v>
      </c>
      <c r="E1040" s="49">
        <f>_xll.qlInterestRateIndexValueDate(IndexON,D1040)</f>
        <v>46967</v>
      </c>
      <c r="F1040" s="52">
        <f>IFERROR(_xll.qlIndexFixing(IndexON,D1040,TRUE,_xll.ohTrigger(RecalcTrigger,TriggerON)),NA())</f>
        <v>1.6773657404245412E-2</v>
      </c>
      <c r="H1040" s="49">
        <f>_xll.qlCalendarAdvance(IborCalendar,$H1039,B1040,"f",FALSE)</f>
        <v>46967</v>
      </c>
      <c r="I1040" s="49">
        <f>_xll.qlInterestRateIndexValueDate(Index1M,$H1040)</f>
        <v>46969</v>
      </c>
      <c r="J1040" s="52">
        <f>IFERROR(_xll.qlIndexFixing(Index1M,$H1040,TRUE,_xll.ohTrigger(RecalcTrigger,Trigger1M)),NA())</f>
        <v>1.9978812860186046E-2</v>
      </c>
      <c r="K1040" s="52">
        <f>IFERROR(_xll.qlIndexFixing(ONIndex1M,I1040,TRUE,_xll.ohTrigger(RecalcTrigger,Trigger1M)),NA())</f>
        <v>1.995876104931682E-2</v>
      </c>
      <c r="L1040" s="52">
        <f>IFERROR(_xll.qlIndexFixing(Index3M,H1040,TRUE,_xll.ohTrigger(RecalcTrigger,Trigger3M)),NA())</f>
        <v>2.0753212084290765E-2</v>
      </c>
      <c r="M1040" s="52">
        <f>IFERROR(_xll.qlIndexFixing(ONIndex3M,I1040,TRUE,_xll.ohTrigger(RecalcTrigger,Trigger3M)),NA())</f>
        <v>2.0667652595713903E-2</v>
      </c>
      <c r="N1040" s="52">
        <f>IFERROR(_xll.qlIndexFixing(Index6M,$H1040,TRUE,_xll.ohTrigger(RecalcTrigger,Trigger6M)),NA())</f>
        <v>2.2790523248640435E-2</v>
      </c>
      <c r="O1040" s="52">
        <f>IFERROR(_xll.qlIndexFixing(ONIndex6M,I1040,TRUE,_xll.ohTrigger(RecalcTrigger,Trigger6M)),NA())</f>
        <v>2.2609344663511166E-2</v>
      </c>
      <c r="P1040" s="52">
        <f>IFERROR(_xll.qlIndexFixing(Index1Y,$H1040,TRUE,_xll.ohTrigger(RecalcTrigger,Trigger1Y)),NA())</f>
        <v>2.4700641731578488E-2</v>
      </c>
      <c r="Q1040" s="52">
        <f>IFERROR(_xll.qlIndexFixing(ONIndex1Y,I1040,TRUE,_xll.ohTrigger(RecalcTrigger,Trigger1Y)),NA())</f>
        <v>2.4318337387247979E-2</v>
      </c>
    </row>
    <row r="1041" spans="2:17" x14ac:dyDescent="0.2">
      <c r="B1041" s="46" t="s">
        <v>51</v>
      </c>
      <c r="D1041" s="49">
        <f>_xll.qlCalendarAdvance(LocalCalendar,$D1040,B1041,"f",FALSE)</f>
        <v>46974</v>
      </c>
      <c r="E1041" s="49">
        <f>_xll.qlInterestRateIndexValueDate(IndexON,D1041)</f>
        <v>46974</v>
      </c>
      <c r="F1041" s="52">
        <f>IFERROR(_xll.qlIndexFixing(IndexON,D1041,TRUE,_xll.ohTrigger(RecalcTrigger,TriggerON)),NA())</f>
        <v>1.6777020503804252E-2</v>
      </c>
      <c r="H1041" s="49">
        <f>_xll.qlCalendarAdvance(IborCalendar,$H1040,B1041,"f",FALSE)</f>
        <v>46974</v>
      </c>
      <c r="I1041" s="49">
        <f>_xll.qlInterestRateIndexValueDate(Index1M,$H1041)</f>
        <v>46976</v>
      </c>
      <c r="J1041" s="52">
        <f>IFERROR(_xll.qlIndexFixing(Index1M,$H1041,TRUE,_xll.ohTrigger(RecalcTrigger,Trigger1M)),NA())</f>
        <v>1.9980042826269143E-2</v>
      </c>
      <c r="K1041" s="52">
        <f>IFERROR(_xll.qlIndexFixing(ONIndex1M,I1041,TRUE,_xll.ohTrigger(RecalcTrigger,Trigger1M)),NA())</f>
        <v>1.9960697370100533E-2</v>
      </c>
      <c r="L1041" s="52">
        <f>IFERROR(_xll.qlIndexFixing(Index3M,H1041,TRUE,_xll.ohTrigger(RecalcTrigger,Trigger3M)),NA())</f>
        <v>2.0758026164535842E-2</v>
      </c>
      <c r="M1041" s="52">
        <f>IFERROR(_xll.qlIndexFixing(ONIndex3M,I1041,TRUE,_xll.ohTrigger(RecalcTrigger,Trigger3M)),NA())</f>
        <v>2.0672514318418322E-2</v>
      </c>
      <c r="N1041" s="52">
        <f>IFERROR(_xll.qlIndexFixing(Index6M,$H1041,TRUE,_xll.ohTrigger(RecalcTrigger,Trigger6M)),NA())</f>
        <v>2.2794430100801139E-2</v>
      </c>
      <c r="O1041" s="52">
        <f>IFERROR(_xll.qlIndexFixing(ONIndex6M,I1041,TRUE,_xll.ohTrigger(RecalcTrigger,Trigger6M)),NA())</f>
        <v>2.2613350078444228E-2</v>
      </c>
      <c r="P1041" s="52">
        <f>IFERROR(_xll.qlIndexFixing(Index1Y,$H1041,TRUE,_xll.ohTrigger(RecalcTrigger,Trigger1Y)),NA())</f>
        <v>2.4703594796034345E-2</v>
      </c>
      <c r="Q1041" s="52">
        <f>IFERROR(_xll.qlIndexFixing(ONIndex1Y,I1041,TRUE,_xll.ohTrigger(RecalcTrigger,Trigger1Y)),NA())</f>
        <v>2.43216608669794E-2</v>
      </c>
    </row>
    <row r="1042" spans="2:17" x14ac:dyDescent="0.2">
      <c r="B1042" s="46" t="s">
        <v>51</v>
      </c>
      <c r="D1042" s="49">
        <f>_xll.qlCalendarAdvance(LocalCalendar,$D1041,B1042,"f",FALSE)</f>
        <v>46981</v>
      </c>
      <c r="E1042" s="49">
        <f>_xll.qlInterestRateIndexValueDate(IndexON,D1042)</f>
        <v>46981</v>
      </c>
      <c r="F1042" s="52">
        <f>IFERROR(_xll.qlIndexFixing(IndexON,D1042,TRUE,_xll.ohTrigger(RecalcTrigger,TriggerON)),NA())</f>
        <v>1.6780390525665823E-2</v>
      </c>
      <c r="H1042" s="49">
        <f>_xll.qlCalendarAdvance(IborCalendar,$H1041,B1042,"f",FALSE)</f>
        <v>46981</v>
      </c>
      <c r="I1042" s="49">
        <f>_xll.qlInterestRateIndexValueDate(Index1M,$H1042)</f>
        <v>46983</v>
      </c>
      <c r="J1042" s="52">
        <f>IFERROR(_xll.qlIndexFixing(Index1M,$H1042,TRUE,_xll.ohTrigger(RecalcTrigger,Trigger1M)),NA())</f>
        <v>1.9981954717884488E-2</v>
      </c>
      <c r="K1042" s="52">
        <f>IFERROR(_xll.qlIndexFixing(ONIndex1M,I1042,TRUE,_xll.ohTrigger(RecalcTrigger,Trigger1M)),NA())</f>
        <v>1.9962624559042297E-2</v>
      </c>
      <c r="L1042" s="52">
        <f>IFERROR(_xll.qlIndexFixing(Index3M,H1042,TRUE,_xll.ohTrigger(RecalcTrigger,Trigger3M)),NA())</f>
        <v>2.0762828997108344E-2</v>
      </c>
      <c r="M1042" s="52">
        <f>IFERROR(_xll.qlIndexFixing(ONIndex3M,I1042,TRUE,_xll.ohTrigger(RecalcTrigger,Trigger3M)),NA())</f>
        <v>2.0677364846397595E-2</v>
      </c>
      <c r="N1042" s="52">
        <f>IFERROR(_xll.qlIndexFixing(Index6M,$H1042,TRUE,_xll.ohTrigger(RecalcTrigger,Trigger6M)),NA())</f>
        <v>2.2799319281173125E-2</v>
      </c>
      <c r="O1042" s="52">
        <f>IFERROR(_xll.qlIndexFixing(ONIndex6M,I1042,TRUE,_xll.ohTrigger(RecalcTrigger,Trigger6M)),NA())</f>
        <v>2.2617344488473634E-2</v>
      </c>
      <c r="P1042" s="52">
        <f>IFERROR(_xll.qlIndexFixing(Index1Y,$H1042,TRUE,_xll.ohTrigger(RecalcTrigger,Trigger1Y)),NA())</f>
        <v>2.4706531375944158E-2</v>
      </c>
      <c r="Q1042" s="52">
        <f>IFERROR(_xll.qlIndexFixing(ONIndex1Y,I1042,TRUE,_xll.ohTrigger(RecalcTrigger,Trigger1Y)),NA())</f>
        <v>2.432496729352529E-2</v>
      </c>
    </row>
    <row r="1043" spans="2:17" x14ac:dyDescent="0.2">
      <c r="B1043" s="46" t="s">
        <v>51</v>
      </c>
      <c r="D1043" s="49">
        <f>_xll.qlCalendarAdvance(LocalCalendar,$D1042,B1043,"f",FALSE)</f>
        <v>46988</v>
      </c>
      <c r="E1043" s="49">
        <f>_xll.qlInterestRateIndexValueDate(IndexON,D1043)</f>
        <v>46988</v>
      </c>
      <c r="F1043" s="52">
        <f>IFERROR(_xll.qlIndexFixing(IndexON,D1043,TRUE,_xll.ohTrigger(RecalcTrigger,TriggerON)),NA())</f>
        <v>1.6783767470069932E-2</v>
      </c>
      <c r="H1043" s="49">
        <f>_xll.qlCalendarAdvance(IborCalendar,$H1042,B1043,"f",FALSE)</f>
        <v>46988</v>
      </c>
      <c r="I1043" s="49">
        <f>_xll.qlInterestRateIndexValueDate(Index1M,$H1043)</f>
        <v>46990</v>
      </c>
      <c r="J1043" s="52">
        <f>IFERROR(_xll.qlIndexFixing(Index1M,$H1043,TRUE,_xll.ohTrigger(RecalcTrigger,Trigger1M)),NA())</f>
        <v>1.9983857463744717E-2</v>
      </c>
      <c r="K1043" s="52">
        <f>IFERROR(_xll.qlIndexFixing(ONIndex1M,I1043,TRUE,_xll.ohTrigger(RecalcTrigger,Trigger1M)),NA())</f>
        <v>1.9965232790959409E-2</v>
      </c>
      <c r="L1043" s="52">
        <f>IFERROR(_xll.qlIndexFixing(Index3M,H1043,TRUE,_xll.ohTrigger(RecalcTrigger,Trigger3M)),NA())</f>
        <v>2.0767620581966593E-2</v>
      </c>
      <c r="M1043" s="52">
        <f>IFERROR(_xll.qlIndexFixing(ONIndex3M,I1043,TRUE,_xll.ohTrigger(RecalcTrigger,Trigger3M)),NA())</f>
        <v>2.068314345051947E-2</v>
      </c>
      <c r="N1043" s="52">
        <f>IFERROR(_xll.qlIndexFixing(Index6M,$H1043,TRUE,_xll.ohTrigger(RecalcTrigger,Trigger6M)),NA())</f>
        <v>2.2802210432680436E-2</v>
      </c>
      <c r="O1043" s="52">
        <f>IFERROR(_xll.qlIndexFixing(ONIndex6M,I1043,TRUE,_xll.ohTrigger(RecalcTrigger,Trigger6M)),NA())</f>
        <v>2.2622322652454674E-2</v>
      </c>
      <c r="P1043" s="52">
        <f>IFERROR(_xll.qlIndexFixing(Index1Y,$H1043,TRUE,_xll.ohTrigger(RecalcTrigger,Trigger1Y)),NA())</f>
        <v>2.471049014967977E-2</v>
      </c>
      <c r="Q1043" s="52">
        <f>IFERROR(_xll.qlIndexFixing(ONIndex1Y,I1043,TRUE,_xll.ohTrigger(RecalcTrigger,Trigger1Y)),NA())</f>
        <v>2.432931288026241E-2</v>
      </c>
    </row>
    <row r="1044" spans="2:17" x14ac:dyDescent="0.2">
      <c r="B1044" s="46" t="s">
        <v>51</v>
      </c>
      <c r="D1044" s="49">
        <f>_xll.qlCalendarAdvance(LocalCalendar,$D1043,B1044,"f",FALSE)</f>
        <v>46995</v>
      </c>
      <c r="E1044" s="49">
        <f>_xll.qlInterestRateIndexValueDate(IndexON,D1044)</f>
        <v>46995</v>
      </c>
      <c r="F1044" s="52">
        <f>IFERROR(_xll.qlIndexFixing(IndexON,D1044,TRUE,_xll.ohTrigger(RecalcTrigger,TriggerON)),NA())</f>
        <v>1.6787151336936645E-2</v>
      </c>
      <c r="H1044" s="49">
        <f>_xll.qlCalendarAdvance(IborCalendar,$H1043,B1044,"f",FALSE)</f>
        <v>46995</v>
      </c>
      <c r="I1044" s="49">
        <f>_xll.qlInterestRateIndexValueDate(Index1M,$H1044)</f>
        <v>46997</v>
      </c>
      <c r="J1044" s="52">
        <f>IFERROR(_xll.qlIndexFixing(Index1M,$H1044,TRUE,_xll.ohTrigger(RecalcTrigger,Trigger1M)),NA())</f>
        <v>1.9985751063847243E-2</v>
      </c>
      <c r="K1044" s="52">
        <f>IFERROR(_xll.qlIndexFixing(ONIndex1M,I1044,TRUE,_xll.ohTrigger(RecalcTrigger,Trigger1M)),NA())</f>
        <v>1.9967141169754399E-2</v>
      </c>
      <c r="L1044" s="52">
        <f>IFERROR(_xll.qlIndexFixing(Index3M,H1044,TRUE,_xll.ohTrigger(RecalcTrigger,Trigger3M)),NA())</f>
        <v>2.0769588453851941E-2</v>
      </c>
      <c r="M1044" s="52">
        <f>IFERROR(_xll.qlIndexFixing(ONIndex3M,I1044,TRUE,_xll.ohTrigger(RecalcTrigger,Trigger3M)),NA())</f>
        <v>2.0687971066746247E-2</v>
      </c>
      <c r="N1044" s="52">
        <f>IFERROR(_xll.qlIndexFixing(Index6M,$H1044,TRUE,_xll.ohTrigger(RecalcTrigger,Trigger6M)),NA())</f>
        <v>2.2802114395091815E-2</v>
      </c>
      <c r="O1044" s="52">
        <f>IFERROR(_xll.qlIndexFixing(ONIndex6M,I1044,TRUE,_xll.ohTrigger(RecalcTrigger,Trigger6M)),NA())</f>
        <v>2.2626294516172596E-2</v>
      </c>
      <c r="P1044" s="52">
        <f>IFERROR(_xll.qlIndexFixing(Index1Y,$H1044,TRUE,_xll.ohTrigger(RecalcTrigger,Trigger1Y)),NA())</f>
        <v>2.4713393942364117E-2</v>
      </c>
      <c r="Q1044" s="52">
        <f>IFERROR(_xll.qlIndexFixing(ONIndex1Y,I1044,TRUE,_xll.ohTrigger(RecalcTrigger,Trigger1Y)),NA())</f>
        <v>2.4332584203374807E-2</v>
      </c>
    </row>
    <row r="1045" spans="2:17" x14ac:dyDescent="0.2">
      <c r="B1045" s="46" t="s">
        <v>51</v>
      </c>
      <c r="D1045" s="49">
        <f>_xll.qlCalendarAdvance(LocalCalendar,$D1044,B1045,"f",FALSE)</f>
        <v>47002</v>
      </c>
      <c r="E1045" s="49">
        <f>_xll.qlInterestRateIndexValueDate(IndexON,D1045)</f>
        <v>47002</v>
      </c>
      <c r="F1045" s="52">
        <f>IFERROR(_xll.qlIndexFixing(IndexON,D1045,TRUE,_xll.ohTrigger(RecalcTrigger,TriggerON)),NA())</f>
        <v>1.6790542126265962E-2</v>
      </c>
      <c r="H1045" s="49">
        <f>_xll.qlCalendarAdvance(IborCalendar,$H1044,B1045,"f",FALSE)</f>
        <v>47002</v>
      </c>
      <c r="I1045" s="49">
        <f>_xll.qlInterestRateIndexValueDate(Index1M,$H1045)</f>
        <v>47004</v>
      </c>
      <c r="J1045" s="52">
        <f>IFERROR(_xll.qlIndexFixing(Index1M,$H1045,TRUE,_xll.ohTrigger(RecalcTrigger,Trigger1M)),NA())</f>
        <v>1.998832385059629E-2</v>
      </c>
      <c r="K1045" s="52">
        <f>IFERROR(_xll.qlIndexFixing(ONIndex1M,I1045,TRUE,_xll.ohTrigger(RecalcTrigger,Trigger1M)),NA())</f>
        <v>1.9968351334735956E-2</v>
      </c>
      <c r="L1045" s="52">
        <f>IFERROR(_xll.qlIndexFixing(Index3M,H1045,TRUE,_xll.ohTrigger(RecalcTrigger,Trigger3M)),NA())</f>
        <v>2.0774359129694001E-2</v>
      </c>
      <c r="M1045" s="52">
        <f>IFERROR(_xll.qlIndexFixing(ONIndex3M,I1045,TRUE,_xll.ohTrigger(RecalcTrigger,Trigger3M)),NA())</f>
        <v>2.0691849261824657E-2</v>
      </c>
      <c r="N1045" s="52">
        <f>IFERROR(_xll.qlIndexFixing(Index6M,$H1045,TRUE,_xll.ohTrigger(RecalcTrigger,Trigger6M)),NA())</f>
        <v>2.2805978955020016E-2</v>
      </c>
      <c r="O1045" s="52">
        <f>IFERROR(_xll.qlIndexFixing(ONIndex6M,I1045,TRUE,_xll.ohTrigger(RecalcTrigger,Trigger6M)),NA())</f>
        <v>2.2629261689139923E-2</v>
      </c>
      <c r="P1045" s="52">
        <f>IFERROR(_xll.qlIndexFixing(Index1Y,$H1045,TRUE,_xll.ohTrigger(RecalcTrigger,Trigger1Y)),NA())</f>
        <v>2.47152454938292E-2</v>
      </c>
      <c r="Q1045" s="52">
        <f>IFERROR(_xll.qlIndexFixing(ONIndex1Y,I1045,TRUE,_xll.ohTrigger(RecalcTrigger,Trigger1Y)),NA())</f>
        <v>2.4334784253916553E-2</v>
      </c>
    </row>
    <row r="1046" spans="2:17" x14ac:dyDescent="0.2">
      <c r="B1046" s="46" t="s">
        <v>51</v>
      </c>
      <c r="D1046" s="49">
        <f>_xll.qlCalendarAdvance(LocalCalendar,$D1045,B1046,"f",FALSE)</f>
        <v>47009</v>
      </c>
      <c r="E1046" s="49">
        <f>_xll.qlInterestRateIndexValueDate(IndexON,D1046)</f>
        <v>47009</v>
      </c>
      <c r="F1046" s="52">
        <f>IFERROR(_xll.qlIndexFixing(IndexON,D1046,TRUE,_xll.ohTrigger(RecalcTrigger,TriggerON)),NA())</f>
        <v>1.6793939837977945E-2</v>
      </c>
      <c r="H1046" s="49">
        <f>_xll.qlCalendarAdvance(IborCalendar,$H1045,B1046,"f",FALSE)</f>
        <v>47009</v>
      </c>
      <c r="I1046" s="49">
        <f>_xll.qlInterestRateIndexValueDate(Index1M,$H1046)</f>
        <v>47011</v>
      </c>
      <c r="J1046" s="52">
        <f>IFERROR(_xll.qlIndexFixing(Index1M,$H1046,TRUE,_xll.ohTrigger(RecalcTrigger,Trigger1M)),NA())</f>
        <v>1.9989510826755992E-2</v>
      </c>
      <c r="K1046" s="52">
        <f>IFERROR(_xll.qlIndexFixing(ONIndex1M,I1046,TRUE,_xll.ohTrigger(RecalcTrigger,Trigger1M)),NA())</f>
        <v>1.9970241996309923E-2</v>
      </c>
      <c r="L1046" s="52">
        <f>IFERROR(_xll.qlIndexFixing(Index3M,H1046,TRUE,_xll.ohTrigger(RecalcTrigger,Trigger3M)),NA())</f>
        <v>2.0779118559457712E-2</v>
      </c>
      <c r="M1046" s="52">
        <f>IFERROR(_xll.qlIndexFixing(ONIndex3M,I1046,TRUE,_xll.ohTrigger(RecalcTrigger,Trigger3M)),NA())</f>
        <v>2.0696655010823406E-2</v>
      </c>
      <c r="N1046" s="52">
        <f>IFERROR(_xll.qlIndexFixing(Index6M,$H1046,TRUE,_xll.ohTrigger(RecalcTrigger,Trigger6M)),NA())</f>
        <v>2.2809832393217055E-2</v>
      </c>
      <c r="O1046" s="52">
        <f>IFERROR(_xll.qlIndexFixing(ONIndex6M,I1046,TRUE,_xll.ohTrigger(RecalcTrigger,Trigger6M)),NA())</f>
        <v>2.2633212079501419E-2</v>
      </c>
      <c r="P1046" s="52">
        <f>IFERROR(_xll.qlIndexFixing(Index1Y,$H1046,TRUE,_xll.ohTrigger(RecalcTrigger,Trigger1Y)),NA())</f>
        <v>2.4718119421009578E-2</v>
      </c>
      <c r="Q1046" s="52">
        <f>IFERROR(_xll.qlIndexFixing(ONIndex1Y,I1046,TRUE,_xll.ohTrigger(RecalcTrigger,Trigger1Y)),NA())</f>
        <v>2.433802246761374E-2</v>
      </c>
    </row>
    <row r="1047" spans="2:17" x14ac:dyDescent="0.2">
      <c r="B1047" s="46" t="s">
        <v>51</v>
      </c>
      <c r="D1047" s="49">
        <f>_xll.qlCalendarAdvance(LocalCalendar,$D1046,B1047,"f",FALSE)</f>
        <v>47016</v>
      </c>
      <c r="E1047" s="49">
        <f>_xll.qlInterestRateIndexValueDate(IndexON,D1047)</f>
        <v>47016</v>
      </c>
      <c r="F1047" s="52">
        <f>IFERROR(_xll.qlIndexFixing(IndexON,D1047,TRUE,_xll.ohTrigger(RecalcTrigger,TriggerON)),NA())</f>
        <v>1.6797344472232467E-2</v>
      </c>
      <c r="H1047" s="49">
        <f>_xll.qlCalendarAdvance(IborCalendar,$H1046,B1047,"f",FALSE)</f>
        <v>47016</v>
      </c>
      <c r="I1047" s="49">
        <f>_xll.qlInterestRateIndexValueDate(Index1M,$H1047)</f>
        <v>47018</v>
      </c>
      <c r="J1047" s="52">
        <f>IFERROR(_xll.qlIndexFixing(Index1M,$H1047,TRUE,_xll.ohTrigger(RecalcTrigger,Trigger1M)),NA())</f>
        <v>1.9991376989554475E-2</v>
      </c>
      <c r="K1047" s="52">
        <f>IFERROR(_xll.qlIndexFixing(ONIndex1M,I1047,TRUE,_xll.ohTrigger(RecalcTrigger,Trigger1M)),NA())</f>
        <v>1.9972123526015295E-2</v>
      </c>
      <c r="L1047" s="52">
        <f>IFERROR(_xll.qlIndexFixing(Index3M,H1047,TRUE,_xll.ohTrigger(RecalcTrigger,Trigger3M)),NA())</f>
        <v>2.0783866743104413E-2</v>
      </c>
      <c r="M1047" s="52">
        <f>IFERROR(_xll.qlIndexFixing(ONIndex3M,I1047,TRUE,_xll.ohTrigger(RecalcTrigger,Trigger3M)),NA())</f>
        <v>2.0701449565070362E-2</v>
      </c>
      <c r="N1047" s="52">
        <f>IFERROR(_xll.qlIndexFixing(Index6M,$H1047,TRUE,_xll.ohTrigger(RecalcTrigger,Trigger6M)),NA())</f>
        <v>2.2813674709619342E-2</v>
      </c>
      <c r="O1047" s="52">
        <f>IFERROR(_xll.qlIndexFixing(ONIndex6M,I1047,TRUE,_xll.ohTrigger(RecalcTrigger,Trigger6M)),NA())</f>
        <v>2.263715146501255E-2</v>
      </c>
      <c r="P1047" s="52">
        <f>IFERROR(_xll.qlIndexFixing(Index1Y,$H1047,TRUE,_xll.ohTrigger(RecalcTrigger,Trigger1Y)),NA())</f>
        <v>2.4720978506394153E-2</v>
      </c>
      <c r="Q1047" s="52">
        <f>IFERROR(_xll.qlIndexFixing(ONIndex1Y,I1047,TRUE,_xll.ohTrigger(RecalcTrigger,Trigger1Y)),NA())</f>
        <v>2.4341243628125397E-2</v>
      </c>
    </row>
    <row r="1048" spans="2:17" x14ac:dyDescent="0.2">
      <c r="B1048" s="46" t="s">
        <v>51</v>
      </c>
      <c r="D1048" s="49">
        <f>_xll.qlCalendarAdvance(LocalCalendar,$D1047,B1048,"f",FALSE)</f>
        <v>47023</v>
      </c>
      <c r="E1048" s="49">
        <f>_xll.qlInterestRateIndexValueDate(IndexON,D1048)</f>
        <v>47023</v>
      </c>
      <c r="F1048" s="52">
        <f>IFERROR(_xll.qlIndexFixing(IndexON,D1048,TRUE,_xll.ohTrigger(RecalcTrigger,TriggerON)),NA())</f>
        <v>1.6800756028949593E-2</v>
      </c>
      <c r="H1048" s="49">
        <f>_xll.qlCalendarAdvance(IborCalendar,$H1047,B1048,"f",FALSE)</f>
        <v>47023</v>
      </c>
      <c r="I1048" s="49">
        <f>_xll.qlInterestRateIndexValueDate(Index1M,$H1048)</f>
        <v>47025</v>
      </c>
      <c r="J1048" s="52">
        <f>IFERROR(_xll.qlIndexFixing(Index1M,$H1048,TRUE,_xll.ohTrigger(RecalcTrigger,Trigger1M)),NA())</f>
        <v>1.9993920689690969E-2</v>
      </c>
      <c r="K1048" s="52">
        <f>IFERROR(_xll.qlIndexFixing(ONIndex1M,I1048,TRUE,_xll.ohTrigger(RecalcTrigger,Trigger1M)),NA())</f>
        <v>1.9973995923878718E-2</v>
      </c>
      <c r="L1048" s="52">
        <f>IFERROR(_xll.qlIndexFixing(Index3M,H1048,TRUE,_xll.ohTrigger(RecalcTrigger,Trigger3M)),NA())</f>
        <v>2.0788603680591947E-2</v>
      </c>
      <c r="M1048" s="52">
        <f>IFERROR(_xll.qlIndexFixing(ONIndex3M,I1048,TRUE,_xll.ohTrigger(RecalcTrigger,Trigger3M)),NA())</f>
        <v>2.0706232924565526E-2</v>
      </c>
      <c r="N1048" s="52">
        <f>IFERROR(_xll.qlIndexFixing(Index6M,$H1048,TRUE,_xll.ohTrigger(RecalcTrigger,Trigger6M)),NA())</f>
        <v>2.2817505904162393E-2</v>
      </c>
      <c r="O1048" s="52">
        <f>IFERROR(_xll.qlIndexFixing(ONIndex6M,I1048,TRUE,_xll.ohTrigger(RecalcTrigger,Trigger6M)),NA())</f>
        <v>2.2641079845566736E-2</v>
      </c>
      <c r="P1048" s="52">
        <f>IFERROR(_xll.qlIndexFixing(Index1Y,$H1048,TRUE,_xll.ohTrigger(RecalcTrigger,Trigger1Y)),NA())</f>
        <v>2.4720718899696969E-2</v>
      </c>
      <c r="Q1048" s="52">
        <f>IFERROR(_xll.qlIndexFixing(ONIndex1Y,I1048,TRUE,_xll.ohTrigger(RecalcTrigger,Trigger1Y)),NA())</f>
        <v>2.4344447735424879E-2</v>
      </c>
    </row>
    <row r="1049" spans="2:17" x14ac:dyDescent="0.2">
      <c r="B1049" s="46" t="s">
        <v>51</v>
      </c>
      <c r="D1049" s="49">
        <f>_xll.qlCalendarAdvance(LocalCalendar,$D1048,B1049,"f",FALSE)</f>
        <v>47030</v>
      </c>
      <c r="E1049" s="49">
        <f>_xll.qlInterestRateIndexValueDate(IndexON,D1049)</f>
        <v>47030</v>
      </c>
      <c r="F1049" s="52">
        <f>IFERROR(_xll.qlIndexFixing(IndexON,D1049,TRUE,_xll.ohTrigger(RecalcTrigger,TriggerON)),NA())</f>
        <v>1.6804174508049385E-2</v>
      </c>
      <c r="H1049" s="49">
        <f>_xll.qlCalendarAdvance(IborCalendar,$H1048,B1049,"f",FALSE)</f>
        <v>47030</v>
      </c>
      <c r="I1049" s="49">
        <f>_xll.qlInterestRateIndexValueDate(Index1M,$H1049)</f>
        <v>47032</v>
      </c>
      <c r="J1049" s="52">
        <f>IFERROR(_xll.qlIndexFixing(Index1M,$H1049,TRUE,_xll.ohTrigger(RecalcTrigger,Trigger1M)),NA())</f>
        <v>1.9995081877816463E-2</v>
      </c>
      <c r="K1049" s="52">
        <f>IFERROR(_xll.qlIndexFixing(ONIndex1M,I1049,TRUE,_xll.ohTrigger(RecalcTrigger,Trigger1M)),NA())</f>
        <v>1.9976546078586122E-2</v>
      </c>
      <c r="L1049" s="52">
        <f>IFERROR(_xll.qlIndexFixing(Index3M,H1049,TRUE,_xll.ohTrigger(RecalcTrigger,Trigger3M)),NA())</f>
        <v>2.0796133886761291E-2</v>
      </c>
      <c r="M1049" s="52">
        <f>IFERROR(_xll.qlIndexFixing(ONIndex3M,I1049,TRUE,_xll.ohTrigger(RecalcTrigger,Trigger3M)),NA())</f>
        <v>2.0711941217930185E-2</v>
      </c>
      <c r="N1049" s="52">
        <f>IFERROR(_xll.qlIndexFixing(Index6M,$H1049,TRUE,_xll.ohTrigger(RecalcTrigger,Trigger6M)),NA())</f>
        <v>2.2822315610794446E-2</v>
      </c>
      <c r="O1049" s="52">
        <f>IFERROR(_xll.qlIndexFixing(ONIndex6M,I1049,TRUE,_xll.ohTrigger(RecalcTrigger,Trigger6M)),NA())</f>
        <v>2.2645988751355262E-2</v>
      </c>
      <c r="P1049" s="52">
        <f>IFERROR(_xll.qlIndexFixing(Index1Y,$H1049,TRUE,_xll.ohTrigger(RecalcTrigger,Trigger1Y)),NA())</f>
        <v>2.4727687582404387E-2</v>
      </c>
      <c r="Q1049" s="52">
        <f>IFERROR(_xll.qlIndexFixing(ONIndex1Y,I1049,TRUE,_xll.ohTrigger(RecalcTrigger,Trigger1Y)),NA())</f>
        <v>2.4348685003907633E-2</v>
      </c>
    </row>
    <row r="1050" spans="2:17" x14ac:dyDescent="0.2">
      <c r="B1050" s="46" t="s">
        <v>51</v>
      </c>
      <c r="D1050" s="49">
        <f>_xll.qlCalendarAdvance(LocalCalendar,$D1049,B1050,"f",FALSE)</f>
        <v>47037</v>
      </c>
      <c r="E1050" s="49">
        <f>_xll.qlInterestRateIndexValueDate(IndexON,D1050)</f>
        <v>47037</v>
      </c>
      <c r="F1050" s="52">
        <f>IFERROR(_xll.qlIndexFixing(IndexON,D1050,TRUE,_xll.ohTrigger(RecalcTrigger,TriggerON)),NA())</f>
        <v>1.6807599909611781E-2</v>
      </c>
      <c r="H1050" s="49">
        <f>_xll.qlCalendarAdvance(IborCalendar,$H1049,B1050,"f",FALSE)</f>
        <v>47037</v>
      </c>
      <c r="I1050" s="49">
        <f>_xll.qlInterestRateIndexValueDate(Index1M,$H1050)</f>
        <v>47039</v>
      </c>
      <c r="J1050" s="52">
        <f>IFERROR(_xll.qlIndexFixing(Index1M,$H1050,TRUE,_xll.ohTrigger(RecalcTrigger,Trigger1M)),NA())</f>
        <v>1.9996920603272225E-2</v>
      </c>
      <c r="K1050" s="52">
        <f>IFERROR(_xll.qlIndexFixing(ONIndex1M,I1050,TRUE,_xll.ohTrigger(RecalcTrigger,Trigger1M)),NA())</f>
        <v>1.997771332405307E-2</v>
      </c>
      <c r="L1050" s="52">
        <f>IFERROR(_xll.qlIndexFixing(Index3M,H1050,TRUE,_xll.ohTrigger(RecalcTrigger,Trigger3M)),NA())</f>
        <v>2.0801781013100321E-2</v>
      </c>
      <c r="M1050" s="52">
        <f>IFERROR(_xll.qlIndexFixing(ONIndex3M,I1050,TRUE,_xll.ohTrigger(RecalcTrigger,Trigger3M)),NA())</f>
        <v>2.0715766059327123E-2</v>
      </c>
      <c r="N1050" s="52">
        <f>IFERROR(_xll.qlIndexFixing(Index6M,$H1050,TRUE,_xll.ohTrigger(RecalcTrigger,Trigger6M)),NA())</f>
        <v>2.2826124007058288E-2</v>
      </c>
      <c r="O1050" s="52">
        <f>IFERROR(_xll.qlIndexFixing(ONIndex6M,I1050,TRUE,_xll.ohTrigger(RecalcTrigger,Trigger6M)),NA())</f>
        <v>2.2648903591937497E-2</v>
      </c>
      <c r="P1050" s="52">
        <f>IFERROR(_xll.qlIndexFixing(Index1Y,$H1050,TRUE,_xll.ohTrigger(RecalcTrigger,Trigger1Y)),NA())</f>
        <v>2.4729469997428401E-2</v>
      </c>
      <c r="Q1050" s="52">
        <f>IFERROR(_xll.qlIndexFixing(ONIndex1Y,I1050,TRUE,_xll.ohTrigger(RecalcTrigger,Trigger1Y)),NA())</f>
        <v>2.4350804790387315E-2</v>
      </c>
    </row>
    <row r="1051" spans="2:17" x14ac:dyDescent="0.2">
      <c r="B1051" s="46" t="s">
        <v>51</v>
      </c>
      <c r="D1051" s="49">
        <f>_xll.qlCalendarAdvance(LocalCalendar,$D1050,B1051,"f",FALSE)</f>
        <v>47044</v>
      </c>
      <c r="E1051" s="49">
        <f>_xll.qlInterestRateIndexValueDate(IndexON,D1051)</f>
        <v>47044</v>
      </c>
      <c r="F1051" s="52">
        <f>IFERROR(_xll.qlIndexFixing(IndexON,D1051,TRUE,_xll.ohTrigger(RecalcTrigger,TriggerON)),NA())</f>
        <v>1.6811032233796652E-2</v>
      </c>
      <c r="H1051" s="49">
        <f>_xll.qlCalendarAdvance(IborCalendar,$H1050,B1051,"f",FALSE)</f>
        <v>47044</v>
      </c>
      <c r="I1051" s="49">
        <f>_xll.qlInterestRateIndexValueDate(Index1M,$H1051)</f>
        <v>47046</v>
      </c>
      <c r="J1051" s="52">
        <f>IFERROR(_xll.qlIndexFixing(Index1M,$H1051,TRUE,_xll.ohTrigger(RecalcTrigger,Trigger1M)),NA())</f>
        <v>1.999875018293935E-2</v>
      </c>
      <c r="K1051" s="52">
        <f>IFERROR(_xll.qlIndexFixing(ONIndex1M,I1051,TRUE,_xll.ohTrigger(RecalcTrigger,Trigger1M)),NA())</f>
        <v>1.9979558326364E-2</v>
      </c>
      <c r="L1051" s="52">
        <f>IFERROR(_xll.qlIndexFixing(Index3M,H1051,TRUE,_xll.ohTrigger(RecalcTrigger,Trigger3M)),NA())</f>
        <v>2.0805548338082791E-2</v>
      </c>
      <c r="M1051" s="52">
        <f>IFERROR(_xll.qlIndexFixing(ONIndex3M,I1051,TRUE,_xll.ohTrigger(RecalcTrigger,Trigger3M)),NA())</f>
        <v>2.072051583456691E-2</v>
      </c>
      <c r="N1051" s="52">
        <f>IFERROR(_xll.qlIndexFixing(Index6M,$H1051,TRUE,_xll.ohTrigger(RecalcTrigger,Trigger6M)),NA())</f>
        <v>2.2829921280607516E-2</v>
      </c>
      <c r="O1051" s="52">
        <f>IFERROR(_xll.qlIndexFixing(ONIndex6M,I1051,TRUE,_xll.ohTrigger(RecalcTrigger,Trigger6M)),NA())</f>
        <v>2.2652798957727427E-2</v>
      </c>
      <c r="P1051" s="52">
        <f>IFERROR(_xll.qlIndexFixing(Index1Y,$H1051,TRUE,_xll.ohTrigger(RecalcTrigger,Trigger1Y)),NA())</f>
        <v>2.4732273001307103E-2</v>
      </c>
      <c r="Q1051" s="52">
        <f>IFERROR(_xll.qlIndexFixing(ONIndex1Y,I1051,TRUE,_xll.ohTrigger(RecalcTrigger,Trigger1Y)),NA())</f>
        <v>2.4353957738050269E-2</v>
      </c>
    </row>
    <row r="1052" spans="2:17" x14ac:dyDescent="0.2">
      <c r="B1052" s="46" t="s">
        <v>51</v>
      </c>
      <c r="D1052" s="49">
        <f>_xll.qlCalendarAdvance(LocalCalendar,$D1051,B1052,"f",FALSE)</f>
        <v>47051</v>
      </c>
      <c r="E1052" s="49">
        <f>_xll.qlInterestRateIndexValueDate(IndexON,D1052)</f>
        <v>47051</v>
      </c>
      <c r="F1052" s="52">
        <f>IFERROR(_xll.qlIndexFixing(IndexON,D1052,TRUE,_xll.ohTrigger(RecalcTrigger,TriggerON)),NA())</f>
        <v>1.6814471480204318E-2</v>
      </c>
      <c r="H1052" s="49">
        <f>_xll.qlCalendarAdvance(IborCalendar,$H1051,B1052,"f",FALSE)</f>
        <v>47051</v>
      </c>
      <c r="I1052" s="49">
        <f>_xll.qlInterestRateIndexValueDate(Index1M,$H1052)</f>
        <v>47053</v>
      </c>
      <c r="J1052" s="52">
        <f>IFERROR(_xll.qlIndexFixing(Index1M,$H1052,TRUE,_xll.ohTrigger(RecalcTrigger,Trigger1M)),NA())</f>
        <v>2.0000570616810091E-2</v>
      </c>
      <c r="K1052" s="52">
        <f>IFERROR(_xll.qlIndexFixing(ONIndex1M,I1052,TRUE,_xll.ohTrigger(RecalcTrigger,Trigger1M)),NA())</f>
        <v>1.9981394196806335E-2</v>
      </c>
      <c r="L1052" s="52">
        <f>IFERROR(_xll.qlIndexFixing(Index3M,H1052,TRUE,_xll.ohTrigger(RecalcTrigger,Trigger3M)),NA())</f>
        <v>2.08102386916309E-2</v>
      </c>
      <c r="M1052" s="52">
        <f>IFERROR(_xll.qlIndexFixing(ONIndex3M,I1052,TRUE,_xll.ohTrigger(RecalcTrigger,Trigger3M)),NA())</f>
        <v>2.072525441502826E-2</v>
      </c>
      <c r="N1052" s="52">
        <f>IFERROR(_xll.qlIndexFixing(Index6M,$H1052,TRUE,_xll.ohTrigger(RecalcTrigger,Trigger6M)),NA())</f>
        <v>2.2833707431378879E-2</v>
      </c>
      <c r="O1052" s="52">
        <f>IFERROR(_xll.qlIndexFixing(ONIndex6M,I1052,TRUE,_xll.ohTrigger(RecalcTrigger,Trigger6M)),NA())</f>
        <v>2.2656683318613702E-2</v>
      </c>
      <c r="P1052" s="52">
        <f>IFERROR(_xll.qlIndexFixing(Index1Y,$H1052,TRUE,_xll.ohTrigger(RecalcTrigger,Trigger1Y)),NA())</f>
        <v>2.4735062806250239E-2</v>
      </c>
      <c r="Q1052" s="52">
        <f>IFERROR(_xll.qlIndexFixing(ONIndex1Y,I1052,TRUE,_xll.ohTrigger(RecalcTrigger,Trigger1Y)),NA())</f>
        <v>2.4357093632501048E-2</v>
      </c>
    </row>
    <row r="1053" spans="2:17" x14ac:dyDescent="0.2">
      <c r="B1053" s="46" t="s">
        <v>51</v>
      </c>
      <c r="D1053" s="49">
        <f>_xll.qlCalendarAdvance(LocalCalendar,$D1052,B1053,"f",FALSE)</f>
        <v>47058</v>
      </c>
      <c r="E1053" s="49">
        <f>_xll.qlInterestRateIndexValueDate(IndexON,D1053)</f>
        <v>47058</v>
      </c>
      <c r="F1053" s="52">
        <f>IFERROR(_xll.qlIndexFixing(IndexON,D1053,TRUE,_xll.ohTrigger(RecalcTrigger,TriggerON)),NA())</f>
        <v>1.6817917649154523E-2</v>
      </c>
      <c r="H1053" s="49">
        <f>_xll.qlCalendarAdvance(IborCalendar,$H1052,B1053,"f",FALSE)</f>
        <v>47058</v>
      </c>
      <c r="I1053" s="49">
        <f>_xll.qlInterestRateIndexValueDate(Index1M,$H1053)</f>
        <v>47060</v>
      </c>
      <c r="J1053" s="52">
        <f>IFERROR(_xll.qlIndexFixing(Index1M,$H1053,TRUE,_xll.ohTrigger(RecalcTrigger,Trigger1M)),NA())</f>
        <v>2.0002381904884459E-2</v>
      </c>
      <c r="K1053" s="52">
        <f>IFERROR(_xll.qlIndexFixing(ONIndex1M,I1053,TRUE,_xll.ohTrigger(RecalcTrigger,Trigger1M)),NA())</f>
        <v>1.9983220935460011E-2</v>
      </c>
      <c r="L1053" s="52">
        <f>IFERROR(_xll.qlIndexFixing(Index3M,H1053,TRUE,_xll.ohTrigger(RecalcTrigger,Trigger3M)),NA())</f>
        <v>2.0814917797048919E-2</v>
      </c>
      <c r="M1053" s="52">
        <f>IFERROR(_xll.qlIndexFixing(ONIndex3M,I1053,TRUE,_xll.ohTrigger(RecalcTrigger,Trigger3M)),NA())</f>
        <v>2.0729981800791109E-2</v>
      </c>
      <c r="N1053" s="52">
        <f>IFERROR(_xll.qlIndexFixing(Index6M,$H1053,TRUE,_xll.ohTrigger(RecalcTrigger,Trigger6M)),NA())</f>
        <v>2.2836495046782708E-2</v>
      </c>
      <c r="O1053" s="52">
        <f>IFERROR(_xll.qlIndexFixing(ONIndex6M,I1053,TRUE,_xll.ohTrigger(RecalcTrigger,Trigger6M)),NA())</f>
        <v>2.2660556674569676E-2</v>
      </c>
      <c r="P1053" s="52">
        <f>IFERROR(_xll.qlIndexFixing(Index1Y,$H1053,TRUE,_xll.ohTrigger(RecalcTrigger,Trigger1Y)),NA())</f>
        <v>2.4737839740842704E-2</v>
      </c>
      <c r="Q1053" s="52">
        <f>IFERROR(_xll.qlIndexFixing(ONIndex1Y,I1053,TRUE,_xll.ohTrigger(RecalcTrigger,Trigger1Y)),NA())</f>
        <v>2.4360212473713005E-2</v>
      </c>
    </row>
    <row r="1054" spans="2:17" x14ac:dyDescent="0.2">
      <c r="B1054" s="46" t="s">
        <v>51</v>
      </c>
      <c r="D1054" s="49">
        <f>_xll.qlCalendarAdvance(LocalCalendar,$D1053,B1054,"f",FALSE)</f>
        <v>47065</v>
      </c>
      <c r="E1054" s="49">
        <f>_xll.qlInterestRateIndexValueDate(IndexON,D1054)</f>
        <v>47065</v>
      </c>
      <c r="F1054" s="52">
        <f>IFERROR(_xll.qlIndexFixing(IndexON,D1054,TRUE,_xll.ohTrigger(RecalcTrigger,TriggerON)),NA())</f>
        <v>1.6821370740647268E-2</v>
      </c>
      <c r="H1054" s="49">
        <f>_xll.qlCalendarAdvance(IborCalendar,$H1053,B1054,"f",FALSE)</f>
        <v>47065</v>
      </c>
      <c r="I1054" s="49">
        <f>_xll.qlInterestRateIndexValueDate(Index1M,$H1054)</f>
        <v>47070</v>
      </c>
      <c r="J1054" s="52">
        <f>IFERROR(_xll.qlIndexFixing(Index1M,$H1054,TRUE,_xll.ohTrigger(RecalcTrigger,Trigger1M)),NA())</f>
        <v>2.0004270432826488E-2</v>
      </c>
      <c r="K1054" s="52">
        <f>IFERROR(_xll.qlIndexFixing(ONIndex1M,I1054,TRUE,_xll.ohTrigger(RecalcTrigger,Trigger1M)),NA())</f>
        <v>1.9984446839051984E-2</v>
      </c>
      <c r="L1054" s="52">
        <f>IFERROR(_xll.qlIndexFixing(Index3M,H1054,TRUE,_xll.ohTrigger(RecalcTrigger,Trigger3M)),NA())</f>
        <v>2.0819718847743206E-2</v>
      </c>
      <c r="M1054" s="52">
        <f>IFERROR(_xll.qlIndexFixing(ONIndex3M,I1054,TRUE,_xll.ohTrigger(RecalcTrigger,Trigger3M)),NA())</f>
        <v>2.0734849210892747E-2</v>
      </c>
      <c r="N1054" s="52">
        <f>IFERROR(_xll.qlIndexFixing(Index6M,$H1054,TRUE,_xll.ohTrigger(RecalcTrigger,Trigger6M)),NA())</f>
        <v>2.2842856061501358E-2</v>
      </c>
      <c r="O1054" s="52">
        <f>IFERROR(_xll.qlIndexFixing(ONIndex6M,I1054,TRUE,_xll.ohTrigger(RecalcTrigger,Trigger6M)),NA())</f>
        <v>2.2664093741582292E-2</v>
      </c>
      <c r="P1054" s="52">
        <f>IFERROR(_xll.qlIndexFixing(Index1Y,$H1054,TRUE,_xll.ohTrigger(RecalcTrigger,Trigger1Y)),NA())</f>
        <v>2.4739722366887571E-2</v>
      </c>
      <c r="Q1054" s="52">
        <f>IFERROR(_xll.qlIndexFixing(ONIndex1Y,I1054,TRUE,_xll.ohTrigger(RecalcTrigger,Trigger1Y)),NA())</f>
        <v>2.4362548728555922E-2</v>
      </c>
    </row>
    <row r="1055" spans="2:17" x14ac:dyDescent="0.2">
      <c r="B1055" s="46" t="s">
        <v>51</v>
      </c>
      <c r="D1055" s="49">
        <f>_xll.qlCalendarAdvance(LocalCalendar,$D1054,B1055,"f",FALSE)</f>
        <v>47072</v>
      </c>
      <c r="E1055" s="49">
        <f>_xll.qlInterestRateIndexValueDate(IndexON,D1055)</f>
        <v>47072</v>
      </c>
      <c r="F1055" s="52">
        <f>IFERROR(_xll.qlIndexFixing(IndexON,D1055,TRUE,_xll.ohTrigger(RecalcTrigger,TriggerON)),NA())</f>
        <v>1.6824830754522679E-2</v>
      </c>
      <c r="H1055" s="49">
        <f>_xll.qlCalendarAdvance(IborCalendar,$H1054,B1055,"f",FALSE)</f>
        <v>47072</v>
      </c>
      <c r="I1055" s="49">
        <f>_xll.qlInterestRateIndexValueDate(Index1M,$H1055)</f>
        <v>47074</v>
      </c>
      <c r="J1055" s="52">
        <f>IFERROR(_xll.qlIndexFixing(Index1M,$H1055,TRUE,_xll.ohTrigger(RecalcTrigger,Trigger1M)),NA())</f>
        <v>2.0005977043620848E-2</v>
      </c>
      <c r="K1055" s="52">
        <f>IFERROR(_xll.qlIndexFixing(ONIndex1M,I1055,TRUE,_xll.ohTrigger(RecalcTrigger,Trigger1M)),NA())</f>
        <v>1.9986847017134934E-2</v>
      </c>
      <c r="L1055" s="52">
        <f>IFERROR(_xll.qlIndexFixing(Index3M,H1055,TRUE,_xll.ohTrigger(RecalcTrigger,Trigger3M)),NA())</f>
        <v>2.0825173871497633E-2</v>
      </c>
      <c r="M1055" s="52">
        <f>IFERROR(_xll.qlIndexFixing(ONIndex3M,I1055,TRUE,_xll.ohTrigger(RecalcTrigger,Trigger3M)),NA())</f>
        <v>2.0739402987954847E-2</v>
      </c>
      <c r="N1055" s="52">
        <f>IFERROR(_xll.qlIndexFixing(Index6M,$H1055,TRUE,_xll.ohTrigger(RecalcTrigger,Trigger6M)),NA())</f>
        <v>2.2844012848608635E-2</v>
      </c>
      <c r="O1055" s="52">
        <f>IFERROR(_xll.qlIndexFixing(ONIndex6M,I1055,TRUE,_xll.ohTrigger(RecalcTrigger,Trigger6M)),NA())</f>
        <v>2.2668270371717369E-2</v>
      </c>
      <c r="P1055" s="52">
        <f>IFERROR(_xll.qlIndexFixing(Index1Y,$H1055,TRUE,_xll.ohTrigger(RecalcTrigger,Trigger1Y)),NA())</f>
        <v>2.4743356313334817E-2</v>
      </c>
      <c r="Q1055" s="52">
        <f>IFERROR(_xll.qlIndexFixing(ONIndex1Y,I1055,TRUE,_xll.ohTrigger(RecalcTrigger,Trigger1Y)),NA())</f>
        <v>2.4366398996500394E-2</v>
      </c>
    </row>
    <row r="1056" spans="2:17" x14ac:dyDescent="0.2">
      <c r="B1056" s="46" t="s">
        <v>51</v>
      </c>
      <c r="D1056" s="49">
        <f>_xll.qlCalendarAdvance(LocalCalendar,$D1055,B1056,"f",FALSE)</f>
        <v>47079</v>
      </c>
      <c r="E1056" s="49">
        <f>_xll.qlInterestRateIndexValueDate(IndexON,D1056)</f>
        <v>47079</v>
      </c>
      <c r="F1056" s="52">
        <f>IFERROR(_xll.qlIndexFixing(IndexON,D1056,TRUE,_xll.ohTrigger(RecalcTrigger,TriggerON)),NA())</f>
        <v>1.682893894499049E-2</v>
      </c>
      <c r="H1056" s="49">
        <f>_xll.qlCalendarAdvance(IborCalendar,$H1055,B1056,"f",FALSE)</f>
        <v>47079</v>
      </c>
      <c r="I1056" s="49">
        <f>_xll.qlInterestRateIndexValueDate(Index1M,$H1056)</f>
        <v>47081</v>
      </c>
      <c r="J1056" s="52">
        <f>IFERROR(_xll.qlIndexFixing(Index1M,$H1056,TRUE,_xll.ohTrigger(RecalcTrigger,Trigger1M)),NA())</f>
        <v>2.0009125392795566E-2</v>
      </c>
      <c r="K1056" s="52">
        <f>IFERROR(_xll.qlIndexFixing(ONIndex1M,I1056,TRUE,_xll.ohTrigger(RecalcTrigger,Trigger1M)),NA())</f>
        <v>1.9988646360182827E-2</v>
      </c>
      <c r="L1056" s="52">
        <f>IFERROR(_xll.qlIndexFixing(Index3M,H1056,TRUE,_xll.ohTrigger(RecalcTrigger,Trigger3M)),NA())</f>
        <v>2.0828887624109171E-2</v>
      </c>
      <c r="M1056" s="52">
        <f>IFERROR(_xll.qlIndexFixing(ONIndex3M,I1056,TRUE,_xll.ohTrigger(RecalcTrigger,Trigger3M)),NA())</f>
        <v>2.0744096789409028E-2</v>
      </c>
      <c r="N1056" s="52">
        <f>IFERROR(_xll.qlIndexFixing(Index6M,$H1056,TRUE,_xll.ohTrigger(RecalcTrigger,Trigger6M)),NA())</f>
        <v>2.2847755066010448E-2</v>
      </c>
      <c r="O1056" s="52">
        <f>IFERROR(_xll.qlIndexFixing(ONIndex6M,I1056,TRUE,_xll.ohTrigger(RecalcTrigger,Trigger6M)),NA())</f>
        <v>2.2672110712909088E-2</v>
      </c>
      <c r="P1056" s="52">
        <f>IFERROR(_xll.qlIndexFixing(Index1Y,$H1056,TRUE,_xll.ohTrigger(RecalcTrigger,Trigger1Y)),NA())</f>
        <v>2.4746096608424514E-2</v>
      </c>
      <c r="Q1056" s="52">
        <f>IFERROR(_xll.qlIndexFixing(ONIndex1Y,I1056,TRUE,_xll.ohTrigger(RecalcTrigger,Trigger1Y)),NA())</f>
        <v>2.4369466678075824E-2</v>
      </c>
    </row>
    <row r="1057" spans="2:17" x14ac:dyDescent="0.2">
      <c r="B1057" s="46" t="s">
        <v>51</v>
      </c>
      <c r="D1057" s="49">
        <f>_xll.qlCalendarAdvance(LocalCalendar,$D1056,B1057,"f",FALSE)</f>
        <v>47086</v>
      </c>
      <c r="E1057" s="49">
        <f>_xll.qlInterestRateIndexValueDate(IndexON,D1057)</f>
        <v>47086</v>
      </c>
      <c r="F1057" s="52">
        <f>IFERROR(_xll.qlIndexFixing(IndexON,D1057,TRUE,_xll.ohTrigger(RecalcTrigger,TriggerON)),NA())</f>
        <v>1.6831771549661312E-2</v>
      </c>
      <c r="H1057" s="49">
        <f>_xll.qlCalendarAdvance(IborCalendar,$H1056,B1057,"f",FALSE)</f>
        <v>47086</v>
      </c>
      <c r="I1057" s="49">
        <f>_xll.qlInterestRateIndexValueDate(Index1M,$H1057)</f>
        <v>47088</v>
      </c>
      <c r="J1057" s="52">
        <f>IFERROR(_xll.qlIndexFixing(Index1M,$H1057,TRUE,_xll.ohTrigger(RecalcTrigger,Trigger1M)),NA())</f>
        <v>2.0010217307416256E-2</v>
      </c>
      <c r="K1057" s="52">
        <f>IFERROR(_xll.qlIndexFixing(ONIndex1M,I1057,TRUE,_xll.ohTrigger(RecalcTrigger,Trigger1M)),NA())</f>
        <v>1.9990436571415415E-2</v>
      </c>
      <c r="L1057" s="52">
        <f>IFERROR(_xll.qlIndexFixing(Index3M,H1057,TRUE,_xll.ohTrigger(RecalcTrigger,Trigger3M)),NA())</f>
        <v>2.0829799436016039E-2</v>
      </c>
      <c r="M1057" s="52">
        <f>IFERROR(_xll.qlIndexFixing(ONIndex3M,I1057,TRUE,_xll.ohTrigger(RecalcTrigger,Trigger3M)),NA())</f>
        <v>2.0748779396111416E-2</v>
      </c>
      <c r="N1057" s="52">
        <f>IFERROR(_xll.qlIndexFixing(Index6M,$H1057,TRUE,_xll.ohTrigger(RecalcTrigger,Trigger6M)),NA())</f>
        <v>2.2852471341357636E-2</v>
      </c>
      <c r="O1057" s="52">
        <f>IFERROR(_xll.qlIndexFixing(ONIndex6M,I1057,TRUE,_xll.ohTrigger(RecalcTrigger,Trigger6M)),NA())</f>
        <v>2.2675940049170507E-2</v>
      </c>
      <c r="P1057" s="52">
        <f>IFERROR(_xll.qlIndexFixing(Index1Y,$H1057,TRUE,_xll.ohTrigger(RecalcTrigger,Trigger1Y)),NA())</f>
        <v>2.4748825347543645E-2</v>
      </c>
      <c r="Q1057" s="52">
        <f>IFERROR(_xll.qlIndexFixing(ONIndex1Y,I1057,TRUE,_xll.ohTrigger(RecalcTrigger,Trigger1Y)),NA())</f>
        <v>2.4372517306412433E-2</v>
      </c>
    </row>
    <row r="1058" spans="2:17" x14ac:dyDescent="0.2">
      <c r="B1058" s="46" t="s">
        <v>51</v>
      </c>
      <c r="D1058" s="49">
        <f>_xll.qlCalendarAdvance(LocalCalendar,$D1057,B1058,"f",FALSE)</f>
        <v>47093</v>
      </c>
      <c r="E1058" s="49">
        <f>_xll.qlInterestRateIndexValueDate(IndexON,D1058)</f>
        <v>47093</v>
      </c>
      <c r="F1058" s="52">
        <f>IFERROR(_xll.qlIndexFixing(IndexON,D1058,TRUE,_xll.ohTrigger(RecalcTrigger,TriggerON)),NA())</f>
        <v>1.6835252330924533E-2</v>
      </c>
      <c r="H1058" s="49">
        <f>_xll.qlCalendarAdvance(IborCalendar,$H1057,B1058,"f",FALSE)</f>
        <v>47093</v>
      </c>
      <c r="I1058" s="49">
        <f>_xll.qlInterestRateIndexValueDate(Index1M,$H1058)</f>
        <v>47095</v>
      </c>
      <c r="J1058" s="52">
        <f>IFERROR(_xll.qlIndexFixing(Index1M,$H1058,TRUE,_xll.ohTrigger(RecalcTrigger,Trigger1M)),NA())</f>
        <v>2.0011301158130112E-2</v>
      </c>
      <c r="K1058" s="52">
        <f>IFERROR(_xll.qlIndexFixing(ONIndex1M,I1058,TRUE,_xll.ohTrigger(RecalcTrigger,Trigger1M)),NA())</f>
        <v>1.9992217650779409E-2</v>
      </c>
      <c r="L1058" s="52">
        <f>IFERROR(_xll.qlIndexFixing(Index3M,H1058,TRUE,_xll.ohTrigger(RecalcTrigger,Trigger3M)),NA())</f>
        <v>2.0834424446104727E-2</v>
      </c>
      <c r="M1058" s="52">
        <f>IFERROR(_xll.qlIndexFixing(ONIndex3M,I1058,TRUE,_xll.ohTrigger(RecalcTrigger,Trigger3M)),NA())</f>
        <v>2.0753450808035367E-2</v>
      </c>
      <c r="N1058" s="52">
        <f>IFERROR(_xll.qlIndexFixing(Index6M,$H1058,TRUE,_xll.ohTrigger(RecalcTrigger,Trigger6M)),NA())</f>
        <v>2.2856190754139798E-2</v>
      </c>
      <c r="O1058" s="52">
        <f>IFERROR(_xll.qlIndexFixing(ONIndex6M,I1058,TRUE,_xll.ohTrigger(RecalcTrigger,Trigger6M)),NA())</f>
        <v>2.2679758380501625E-2</v>
      </c>
      <c r="P1058" s="52">
        <f>IFERROR(_xll.qlIndexFixing(Index1Y,$H1058,TRUE,_xll.ohTrigger(RecalcTrigger,Trigger1Y)),NA())</f>
        <v>2.4751542859296708E-2</v>
      </c>
      <c r="Q1058" s="52">
        <f>IFERROR(_xll.qlIndexFixing(ONIndex1Y,I1058,TRUE,_xll.ohTrigger(RecalcTrigger,Trigger1Y)),NA())</f>
        <v>2.4375550881536867E-2</v>
      </c>
    </row>
    <row r="1059" spans="2:17" x14ac:dyDescent="0.2">
      <c r="B1059" s="46" t="s">
        <v>51</v>
      </c>
      <c r="D1059" s="49">
        <f>_xll.qlCalendarAdvance(LocalCalendar,$D1058,B1059,"f",FALSE)</f>
        <v>47100</v>
      </c>
      <c r="E1059" s="49">
        <f>_xll.qlInterestRateIndexValueDate(IndexON,D1059)</f>
        <v>47100</v>
      </c>
      <c r="F1059" s="52">
        <f>IFERROR(_xll.qlIndexFixing(IndexON,D1059,TRUE,_xll.ohTrigger(RecalcTrigger,TriggerON)),NA())</f>
        <v>1.6838740034730293E-2</v>
      </c>
      <c r="H1059" s="49">
        <f>_xll.qlCalendarAdvance(IborCalendar,$H1058,B1059,"f",FALSE)</f>
        <v>47100</v>
      </c>
      <c r="I1059" s="49">
        <f>_xll.qlInterestRateIndexValueDate(Index1M,$H1059)</f>
        <v>47102</v>
      </c>
      <c r="J1059" s="52">
        <f>IFERROR(_xll.qlIndexFixing(Index1M,$H1059,TRUE,_xll.ohTrigger(RecalcTrigger,Trigger1M)),NA())</f>
        <v>2.001373816862384E-2</v>
      </c>
      <c r="K1059" s="52">
        <f>IFERROR(_xll.qlIndexFixing(ONIndex1M,I1059,TRUE,_xll.ohTrigger(RecalcTrigger,Trigger1M)),NA())</f>
        <v>1.9993989598301454E-2</v>
      </c>
      <c r="L1059" s="52">
        <f>IFERROR(_xll.qlIndexFixing(Index3M,H1059,TRUE,_xll.ohTrigger(RecalcTrigger,Trigger3M)),NA())</f>
        <v>2.0839038210191063E-2</v>
      </c>
      <c r="M1059" s="52">
        <f>IFERROR(_xll.qlIndexFixing(ONIndex3M,I1059,TRUE,_xll.ohTrigger(RecalcTrigger,Trigger3M)),NA())</f>
        <v>2.0758111025207526E-2</v>
      </c>
      <c r="N1059" s="52">
        <f>IFERROR(_xll.qlIndexFixing(Index6M,$H1059,TRUE,_xll.ohTrigger(RecalcTrigger,Trigger6M)),NA())</f>
        <v>2.2859899043705327E-2</v>
      </c>
      <c r="O1059" s="52">
        <f>IFERROR(_xll.qlIndexFixing(ONIndex6M,I1059,TRUE,_xll.ohTrigger(RecalcTrigger,Trigger6M)),NA())</f>
        <v>2.2683565706902442E-2</v>
      </c>
      <c r="P1059" s="52">
        <f>IFERROR(_xll.qlIndexFixing(Index1Y,$H1059,TRUE,_xll.ohTrigger(RecalcTrigger,Trigger1Y)),NA())</f>
        <v>2.4754249472293436E-2</v>
      </c>
      <c r="Q1059" s="52">
        <f>IFERROR(_xll.qlIndexFixing(ONIndex1Y,I1059,TRUE,_xll.ohTrigger(RecalcTrigger,Trigger1Y)),NA())</f>
        <v>2.437856740342248E-2</v>
      </c>
    </row>
    <row r="1060" spans="2:17" x14ac:dyDescent="0.2">
      <c r="B1060" s="46" t="s">
        <v>51</v>
      </c>
      <c r="D1060" s="49">
        <f>_xll.qlCalendarAdvance(LocalCalendar,$D1059,B1060,"f",FALSE)</f>
        <v>47107</v>
      </c>
      <c r="E1060" s="49">
        <f>_xll.qlInterestRateIndexValueDate(IndexON,D1060)</f>
        <v>47107</v>
      </c>
      <c r="F1060" s="52">
        <f>IFERROR(_xll.qlIndexFixing(IndexON,D1060,TRUE,_xll.ohTrigger(RecalcTrigger,TriggerON)),NA())</f>
        <v>1.684223466091872E-2</v>
      </c>
      <c r="H1060" s="49">
        <f>_xll.qlCalendarAdvance(IborCalendar,$H1059,B1060,"f",FALSE)</f>
        <v>47107</v>
      </c>
      <c r="I1060" s="49">
        <f>_xll.qlInterestRateIndexValueDate(Index1M,$H1060)</f>
        <v>47109</v>
      </c>
      <c r="J1060" s="52">
        <f>IFERROR(_xll.qlIndexFixing(Index1M,$H1060,TRUE,_xll.ohTrigger(RecalcTrigger,Trigger1M)),NA())</f>
        <v>2.0014804838691273E-2</v>
      </c>
      <c r="K1060" s="52">
        <f>IFERROR(_xll.qlIndexFixing(ONIndex1M,I1060,TRUE,_xll.ohTrigger(RecalcTrigger,Trigger1M)),NA())</f>
        <v>1.9997114021586881E-2</v>
      </c>
      <c r="L1060" s="52">
        <f>IFERROR(_xll.qlIndexFixing(Index3M,H1060,TRUE,_xll.ohTrigger(RecalcTrigger,Trigger3M)),NA())</f>
        <v>2.0843640728235968E-2</v>
      </c>
      <c r="M1060" s="52">
        <f>IFERROR(_xll.qlIndexFixing(ONIndex3M,I1060,TRUE,_xll.ohTrigger(RecalcTrigger,Trigger3M)),NA())</f>
        <v>2.076462065930329E-2</v>
      </c>
      <c r="N1060" s="52">
        <f>IFERROR(_xll.qlIndexFixing(Index6M,$H1060,TRUE,_xll.ohTrigger(RecalcTrigger,Trigger6M)),NA())</f>
        <v>2.2863596209992731E-2</v>
      </c>
      <c r="O1060" s="52">
        <f>IFERROR(_xll.qlIndexFixing(ONIndex6M,I1060,TRUE,_xll.ohTrigger(RecalcTrigger,Trigger6M)),NA())</f>
        <v>2.2689333117899224E-2</v>
      </c>
      <c r="P1060" s="52">
        <f>IFERROR(_xll.qlIndexFixing(Index1Y,$H1060,TRUE,_xll.ohTrigger(RecalcTrigger,Trigger1Y)),NA())</f>
        <v>2.4756945515146164E-2</v>
      </c>
      <c r="Q1060" s="52">
        <f>IFERROR(_xll.qlIndexFixing(ONIndex1Y,I1060,TRUE,_xll.ohTrigger(RecalcTrigger,Trigger1Y)),NA())</f>
        <v>2.4383645044050439E-2</v>
      </c>
    </row>
    <row r="1061" spans="2:17" x14ac:dyDescent="0.2">
      <c r="B1061" s="46" t="s">
        <v>51</v>
      </c>
      <c r="D1061" s="49">
        <f>_xll.qlCalendarAdvance(LocalCalendar,$D1060,B1061,"f",FALSE)</f>
        <v>47114</v>
      </c>
      <c r="E1061" s="49">
        <f>_xll.qlInterestRateIndexValueDate(IndexON,D1061)</f>
        <v>47114</v>
      </c>
      <c r="F1061" s="52">
        <f>IFERROR(_xll.qlIndexFixing(IndexON,D1061,TRUE,_xll.ohTrigger(RecalcTrigger,TriggerON)),NA())</f>
        <v>1.684573620956975E-2</v>
      </c>
      <c r="H1061" s="49">
        <f>_xll.qlCalendarAdvance(IborCalendar,$H1060,B1061,"f",FALSE)</f>
        <v>47114</v>
      </c>
      <c r="I1061" s="49">
        <f>_xll.qlInterestRateIndexValueDate(Index1M,$H1061)</f>
        <v>47116</v>
      </c>
      <c r="J1061" s="52">
        <f>IFERROR(_xll.qlIndexFixing(Index1M,$H1061,TRUE,_xll.ohTrigger(RecalcTrigger,Trigger1M)),NA())</f>
        <v>2.0017901900895235E-2</v>
      </c>
      <c r="K1061" s="52">
        <f>IFERROR(_xll.qlIndexFixing(ONIndex1M,I1061,TRUE,_xll.ohTrigger(RecalcTrigger,Trigger1M)),NA())</f>
        <v>1.9998186360492554E-2</v>
      </c>
      <c r="L1061" s="52">
        <f>IFERROR(_xll.qlIndexFixing(Index3M,H1061,TRUE,_xll.ohTrigger(RecalcTrigger,Trigger3M)),NA())</f>
        <v>2.084823200020125E-2</v>
      </c>
      <c r="M1061" s="52">
        <f>IFERROR(_xll.qlIndexFixing(ONIndex3M,I1061,TRUE,_xll.ohTrigger(RecalcTrigger,Trigger3M)),NA())</f>
        <v>2.0768327656368601E-2</v>
      </c>
      <c r="N1061" s="52">
        <f>IFERROR(_xll.qlIndexFixing(Index6M,$H1061,TRUE,_xll.ohTrigger(RecalcTrigger,Trigger6M)),NA())</f>
        <v>2.2867282252940525E-2</v>
      </c>
      <c r="O1061" s="52">
        <f>IFERROR(_xll.qlIndexFixing(ONIndex6M,I1061,TRUE,_xll.ohTrigger(RecalcTrigger,Trigger6M)),NA())</f>
        <v>2.2692132347499339E-2</v>
      </c>
      <c r="P1061" s="52">
        <f>IFERROR(_xll.qlIndexFixing(Index1Y,$H1061,TRUE,_xll.ohTrigger(RecalcTrigger,Trigger1Y)),NA())</f>
        <v>2.4759631316471593E-2</v>
      </c>
      <c r="Q1061" s="52">
        <f>IFERROR(_xll.qlIndexFixing(ONIndex1Y,I1061,TRUE,_xll.ohTrigger(RecalcTrigger,Trigger1Y)),NA())</f>
        <v>2.4385587382260709E-2</v>
      </c>
    </row>
    <row r="1062" spans="2:17" x14ac:dyDescent="0.2">
      <c r="B1062" s="46" t="s">
        <v>51</v>
      </c>
      <c r="D1062" s="49">
        <f>_xll.qlCalendarAdvance(LocalCalendar,$D1061,B1062,"f",FALSE)</f>
        <v>47121</v>
      </c>
      <c r="E1062" s="49">
        <f>_xll.qlInterestRateIndexValueDate(IndexON,D1062)</f>
        <v>47121</v>
      </c>
      <c r="F1062" s="52">
        <f>IFERROR(_xll.qlIndexFixing(IndexON,D1062,TRUE,_xll.ohTrigger(RecalcTrigger,TriggerON)),NA())</f>
        <v>1.6849244680683384E-2</v>
      </c>
      <c r="H1062" s="49">
        <f>_xll.qlCalendarAdvance(IborCalendar,$H1061,B1062,"f",FALSE)</f>
        <v>47121</v>
      </c>
      <c r="I1062" s="49">
        <f>_xll.qlInterestRateIndexValueDate(Index1M,$H1062)</f>
        <v>47123</v>
      </c>
      <c r="J1062" s="52">
        <f>IFERROR(_xll.qlIndexFixing(Index1M,$H1062,TRUE,_xll.ohTrigger(RecalcTrigger,Trigger1M)),NA())</f>
        <v>2.001827193592768E-2</v>
      </c>
      <c r="K1062" s="52">
        <f>IFERROR(_xll.qlIndexFixing(ONIndex1M,I1062,TRUE,_xll.ohTrigger(RecalcTrigger,Trigger1M)),NA())</f>
        <v>1.999925064970931E-2</v>
      </c>
      <c r="L1062" s="52">
        <f>IFERROR(_xll.qlIndexFixing(Index3M,H1062,TRUE,_xll.ohTrigger(RecalcTrigger,Trigger3M)),NA())</f>
        <v>2.0852812026048717E-2</v>
      </c>
      <c r="M1062" s="52">
        <f>IFERROR(_xll.qlIndexFixing(ONIndex3M,I1062,TRUE,_xll.ohTrigger(RecalcTrigger,Trigger3M)),NA())</f>
        <v>2.0772024508106668E-2</v>
      </c>
      <c r="N1062" s="52">
        <f>IFERROR(_xll.qlIndexFixing(Index6M,$H1062,TRUE,_xll.ohTrigger(RecalcTrigger,Trigger6M)),NA())</f>
        <v>2.2869974797351061E-2</v>
      </c>
      <c r="O1062" s="52">
        <f>IFERROR(_xll.qlIndexFixing(ONIndex6M,I1062,TRUE,_xll.ohTrigger(RecalcTrigger,Trigger6M)),NA())</f>
        <v>2.2694921656576383E-2</v>
      </c>
      <c r="P1062" s="52">
        <f>IFERROR(_xll.qlIndexFixing(Index1Y,$H1062,TRUE,_xll.ohTrigger(RecalcTrigger,Trigger1Y)),NA())</f>
        <v>2.4762307204890557E-2</v>
      </c>
      <c r="Q1062" s="52">
        <f>IFERROR(_xll.qlIndexFixing(ONIndex1Y,I1062,TRUE,_xll.ohTrigger(RecalcTrigger,Trigger1Y)),NA())</f>
        <v>2.4387514649752973E-2</v>
      </c>
    </row>
    <row r="1063" spans="2:17" x14ac:dyDescent="0.2">
      <c r="B1063" s="46" t="s">
        <v>51</v>
      </c>
      <c r="D1063" s="49">
        <f>_xll.qlCalendarAdvance(LocalCalendar,$D1062,B1063,"f",FALSE)</f>
        <v>47128</v>
      </c>
      <c r="E1063" s="49">
        <f>_xll.qlInterestRateIndexValueDate(IndexON,D1063)</f>
        <v>47128</v>
      </c>
      <c r="F1063" s="52">
        <f>IFERROR(_xll.qlIndexFixing(IndexON,D1063,TRUE,_xll.ohTrigger(RecalcTrigger,TriggerON)),NA())</f>
        <v>1.6852760074259621E-2</v>
      </c>
      <c r="H1063" s="49">
        <f>_xll.qlCalendarAdvance(IborCalendar,$H1062,B1063,"f",FALSE)</f>
        <v>47128</v>
      </c>
      <c r="I1063" s="49">
        <f>_xll.qlInterestRateIndexValueDate(Index1M,$H1063)</f>
        <v>47130</v>
      </c>
      <c r="J1063" s="52">
        <f>IFERROR(_xll.qlIndexFixing(Index1M,$H1063,TRUE,_xll.ohTrigger(RecalcTrigger,Trigger1M)),NA())</f>
        <v>2.0019991765785564E-2</v>
      </c>
      <c r="K1063" s="52">
        <f>IFERROR(_xll.qlIndexFixing(ONIndex1M,I1063,TRUE,_xll.ohTrigger(RecalcTrigger,Trigger1M)),NA())</f>
        <v>2.0001665221232034E-2</v>
      </c>
      <c r="L1063" s="52">
        <f>IFERROR(_xll.qlIndexFixing(Index3M,H1063,TRUE,_xll.ohTrigger(RecalcTrigger,Trigger3M)),NA())</f>
        <v>2.0857380805738401E-2</v>
      </c>
      <c r="M1063" s="52">
        <f>IFERROR(_xll.qlIndexFixing(ONIndex3M,I1063,TRUE,_xll.ohTrigger(RecalcTrigger,Trigger3M)),NA())</f>
        <v>2.0777568661229928E-2</v>
      </c>
      <c r="N1063" s="52">
        <f>IFERROR(_xll.qlIndexFixing(Index6M,$H1063,TRUE,_xll.ohTrigger(RecalcTrigger,Trigger6M)),NA())</f>
        <v>2.2873639156489836E-2</v>
      </c>
      <c r="O1063" s="52">
        <f>IFERROR(_xll.qlIndexFixing(ONIndex6M,I1063,TRUE,_xll.ohTrigger(RecalcTrigger,Trigger6M)),NA())</f>
        <v>2.2699668868746414E-2</v>
      </c>
      <c r="P1063" s="52">
        <f>IFERROR(_xll.qlIndexFixing(Index1Y,$H1063,TRUE,_xll.ohTrigger(RecalcTrigger,Trigger1Y)),NA())</f>
        <v>2.4764973509027382E-2</v>
      </c>
      <c r="Q1063" s="52">
        <f>IFERROR(_xll.qlIndexFixing(ONIndex1Y,I1063,TRUE,_xll.ohTrigger(RecalcTrigger,Trigger1Y)),NA())</f>
        <v>2.4391499017681895E-2</v>
      </c>
    </row>
    <row r="1064" spans="2:17" x14ac:dyDescent="0.2">
      <c r="B1064" s="46" t="s">
        <v>51</v>
      </c>
      <c r="D1064" s="49">
        <f>_xll.qlCalendarAdvance(LocalCalendar,$D1063,B1064,"f",FALSE)</f>
        <v>47135</v>
      </c>
      <c r="E1064" s="49">
        <f>_xll.qlInterestRateIndexValueDate(IndexON,D1064)</f>
        <v>47135</v>
      </c>
      <c r="F1064" s="52">
        <f>IFERROR(_xll.qlIndexFixing(IndexON,D1064,TRUE,_xll.ohTrigger(RecalcTrigger,TriggerON)),NA())</f>
        <v>1.685628239029846E-2</v>
      </c>
      <c r="H1064" s="49">
        <f>_xll.qlCalendarAdvance(IborCalendar,$H1063,B1064,"f",FALSE)</f>
        <v>47135</v>
      </c>
      <c r="I1064" s="49">
        <f>_xll.qlInterestRateIndexValueDate(Index1M,$H1064)</f>
        <v>47137</v>
      </c>
      <c r="J1064" s="52">
        <f>IFERROR(_xll.qlIndexFixing(Index1M,$H1064,TRUE,_xll.ohTrigger(RecalcTrigger,Trigger1M)),NA())</f>
        <v>2.0022380260840689E-2</v>
      </c>
      <c r="K1064" s="52">
        <f>IFERROR(_xll.qlIndexFixing(ONIndex1M,I1064,TRUE,_xll.ohTrigger(RecalcTrigger,Trigger1M)),NA())</f>
        <v>2.0002712358069275E-2</v>
      </c>
      <c r="L1064" s="52">
        <f>IFERROR(_xll.qlIndexFixing(Index3M,H1064,TRUE,_xll.ohTrigger(RecalcTrigger,Trigger3M)),NA())</f>
        <v>2.0861938339234776E-2</v>
      </c>
      <c r="M1064" s="52">
        <f>IFERROR(_xll.qlIndexFixing(ONIndex3M,I1064,TRUE,_xll.ohTrigger(RecalcTrigger,Trigger3M)),NA())</f>
        <v>2.0781244189524983E-2</v>
      </c>
      <c r="N1064" s="52">
        <f>IFERROR(_xll.qlIndexFixing(Index6M,$H1064,TRUE,_xll.ohTrigger(RecalcTrigger,Trigger6M)),NA())</f>
        <v>2.2877292392775254E-2</v>
      </c>
      <c r="O1064" s="52">
        <f>IFERROR(_xll.qlIndexFixing(ONIndex6M,I1064,TRUE,_xll.ohTrigger(RecalcTrigger,Trigger6M)),NA())</f>
        <v>2.2702437265005315E-2</v>
      </c>
      <c r="P1064" s="52">
        <f>IFERROR(_xll.qlIndexFixing(Index1Y,$H1064,TRUE,_xll.ohTrigger(RecalcTrigger,Trigger1Y)),NA())</f>
        <v>2.4768659361400661E-2</v>
      </c>
      <c r="Q1064" s="52">
        <f>IFERROR(_xll.qlIndexFixing(ONIndex1Y,I1064,TRUE,_xll.ohTrigger(RecalcTrigger,Trigger1Y)),NA())</f>
        <v>2.439339421448139E-2</v>
      </c>
    </row>
    <row r="1065" spans="2:17" x14ac:dyDescent="0.2">
      <c r="B1065" s="46" t="s">
        <v>51</v>
      </c>
      <c r="D1065" s="49">
        <f>_xll.qlCalendarAdvance(LocalCalendar,$D1064,B1065,"f",FALSE)</f>
        <v>47142</v>
      </c>
      <c r="E1065" s="49">
        <f>_xll.qlInterestRateIndexValueDate(IndexON,D1065)</f>
        <v>47142</v>
      </c>
      <c r="F1065" s="52">
        <f>IFERROR(_xll.qlIndexFixing(IndexON,D1065,TRUE,_xll.ohTrigger(RecalcTrigger,TriggerON)),NA())</f>
        <v>1.6859811628719967E-2</v>
      </c>
      <c r="H1065" s="49">
        <f>_xll.qlCalendarAdvance(IborCalendar,$H1064,B1065,"f",FALSE)</f>
        <v>47142</v>
      </c>
      <c r="I1065" s="49">
        <f>_xll.qlInterestRateIndexValueDate(Index1M,$H1065)</f>
        <v>47144</v>
      </c>
      <c r="J1065" s="52">
        <f>IFERROR(_xll.qlIndexFixing(Index1M,$H1065,TRUE,_xll.ohTrigger(RecalcTrigger,Trigger1M)),NA())</f>
        <v>2.0023403987970371E-2</v>
      </c>
      <c r="K1065" s="52">
        <f>IFERROR(_xll.qlIndexFixing(ONIndex1M,I1065,TRUE,_xll.ohTrigger(RecalcTrigger,Trigger1M)),NA())</f>
        <v>2.0004429514459687E-2</v>
      </c>
      <c r="L1065" s="52">
        <f>IFERROR(_xll.qlIndexFixing(Index3M,H1065,TRUE,_xll.ohTrigger(RecalcTrigger,Trigger3M)),NA())</f>
        <v>2.0866484626496984E-2</v>
      </c>
      <c r="M1065" s="52">
        <f>IFERROR(_xll.qlIndexFixing(ONIndex3M,I1065,TRUE,_xll.ohTrigger(RecalcTrigger,Trigger3M)),NA())</f>
        <v>2.0785837238106453E-2</v>
      </c>
      <c r="N1065" s="52">
        <f>IFERROR(_xll.qlIndexFixing(Index6M,$H1065,TRUE,_xll.ohTrigger(RecalcTrigger,Trigger6M)),NA())</f>
        <v>2.2880934506146366E-2</v>
      </c>
      <c r="O1065" s="52">
        <f>IFERROR(_xll.qlIndexFixing(ONIndex6M,I1065,TRUE,_xll.ohTrigger(RecalcTrigger,Trigger6M)),NA())</f>
        <v>2.2706178561824331E-2</v>
      </c>
      <c r="P1065" s="52">
        <f>IFERROR(_xll.qlIndexFixing(Index1Y,$H1065,TRUE,_xll.ohTrigger(RecalcTrigger,Trigger1Y)),NA())</f>
        <v>2.4770278678970623E-2</v>
      </c>
      <c r="Q1065" s="52">
        <f>IFERROR(_xll.qlIndexFixing(ONIndex1Y,I1065,TRUE,_xll.ohTrigger(RecalcTrigger,Trigger1Y)),NA())</f>
        <v>2.4396308416987367E-2</v>
      </c>
    </row>
    <row r="1066" spans="2:17" x14ac:dyDescent="0.2">
      <c r="B1066" s="46" t="s">
        <v>51</v>
      </c>
      <c r="D1066" s="49">
        <f>_xll.qlCalendarAdvance(LocalCalendar,$D1065,B1066,"f",FALSE)</f>
        <v>47149</v>
      </c>
      <c r="E1066" s="49">
        <f>_xll.qlInterestRateIndexValueDate(IndexON,D1066)</f>
        <v>47149</v>
      </c>
      <c r="F1066" s="52">
        <f>IFERROR(_xll.qlIndexFixing(IndexON,D1066,TRUE,_xll.ohTrigger(RecalcTrigger,TriggerON)),NA())</f>
        <v>1.6863347789763949E-2</v>
      </c>
      <c r="H1066" s="49">
        <f>_xll.qlCalendarAdvance(IborCalendar,$H1065,B1066,"f",FALSE)</f>
        <v>47149</v>
      </c>
      <c r="I1066" s="49">
        <f>_xll.qlInterestRateIndexValueDate(Index1M,$H1066)</f>
        <v>47151</v>
      </c>
      <c r="J1066" s="52">
        <f>IFERROR(_xll.qlIndexFixing(Index1M,$H1066,TRUE,_xll.ohTrigger(RecalcTrigger,Trigger1M)),NA())</f>
        <v>2.0023066131767169E-2</v>
      </c>
      <c r="K1066" s="52">
        <f>IFERROR(_xll.qlIndexFixing(ONIndex1M,I1066,TRUE,_xll.ohTrigger(RecalcTrigger,Trigger1M)),NA())</f>
        <v>2.0006137538981505E-2</v>
      </c>
      <c r="L1066" s="52">
        <f>IFERROR(_xll.qlIndexFixing(Index3M,H1066,TRUE,_xll.ohTrigger(RecalcTrigger,Trigger3M)),NA())</f>
        <v>2.0870093902051325E-2</v>
      </c>
      <c r="M1066" s="52">
        <f>IFERROR(_xll.qlIndexFixing(ONIndex3M,I1066,TRUE,_xll.ohTrigger(RecalcTrigger,Trigger3M)),NA())</f>
        <v>2.0790419091882839E-2</v>
      </c>
      <c r="N1066" s="52">
        <f>IFERROR(_xll.qlIndexFixing(Index6M,$H1066,TRUE,_xll.ohTrigger(RecalcTrigger,Trigger6M)),NA())</f>
        <v>2.2884565496542233E-2</v>
      </c>
      <c r="O1066" s="52">
        <f>IFERROR(_xll.qlIndexFixing(ONIndex6M,I1066,TRUE,_xll.ohTrigger(RecalcTrigger,Trigger6M)),NA())</f>
        <v>2.2709908853713046E-2</v>
      </c>
      <c r="P1066" s="52">
        <f>IFERROR(_xll.qlIndexFixing(Index1Y,$H1066,TRUE,_xll.ohTrigger(RecalcTrigger,Trigger1Y)),NA())</f>
        <v>2.4772918202044629E-2</v>
      </c>
      <c r="Q1066" s="52">
        <f>IFERROR(_xll.qlIndexFixing(ONIndex1Y,I1066,TRUE,_xll.ohTrigger(RecalcTrigger,Trigger1Y)),NA())</f>
        <v>2.4399205566281168E-2</v>
      </c>
    </row>
    <row r="1067" spans="2:17" x14ac:dyDescent="0.2">
      <c r="B1067" s="46" t="s">
        <v>51</v>
      </c>
      <c r="D1067" s="49">
        <f>_xll.qlCalendarAdvance(LocalCalendar,$D1066,B1067,"f",FALSE)</f>
        <v>47156</v>
      </c>
      <c r="E1067" s="49">
        <f>_xll.qlInterestRateIndexValueDate(IndexON,D1067)</f>
        <v>47156</v>
      </c>
      <c r="F1067" s="52">
        <f>IFERROR(_xll.qlIndexFixing(IndexON,D1067,TRUE,_xll.ohTrigger(RecalcTrigger,TriggerON)),NA())</f>
        <v>1.6866890873190599E-2</v>
      </c>
      <c r="H1067" s="49">
        <f>_xll.qlCalendarAdvance(IborCalendar,$H1066,B1067,"f",FALSE)</f>
        <v>47156</v>
      </c>
      <c r="I1067" s="49">
        <f>_xll.qlInterestRateIndexValueDate(Index1M,$H1067)</f>
        <v>47158</v>
      </c>
      <c r="J1067" s="52">
        <f>IFERROR(_xll.qlIndexFixing(Index1M,$H1067,TRUE,_xll.ohTrigger(RecalcTrigger,Trigger1M)),NA())</f>
        <v>2.0024751057095003E-2</v>
      </c>
      <c r="K1067" s="52">
        <f>IFERROR(_xll.qlIndexFixing(ONIndex1M,I1067,TRUE,_xll.ohTrigger(RecalcTrigger,Trigger1M)),NA())</f>
        <v>2.0007836431661374E-2</v>
      </c>
      <c r="L1067" s="52">
        <f>IFERROR(_xll.qlIndexFixing(Index3M,H1067,TRUE,_xll.ohTrigger(RecalcTrigger,Trigger3M)),NA())</f>
        <v>2.08746182383951E-2</v>
      </c>
      <c r="M1067" s="52">
        <f>IFERROR(_xll.qlIndexFixing(ONIndex3M,I1067,TRUE,_xll.ohTrigger(RecalcTrigger,Trigger3M)),NA())</f>
        <v>2.0794989750880788E-2</v>
      </c>
      <c r="N1067" s="52">
        <f>IFERROR(_xll.qlIndexFixing(Index6M,$H1067,TRUE,_xll.ohTrigger(RecalcTrigger,Trigger6M)),NA())</f>
        <v>2.2888185363903673E-2</v>
      </c>
      <c r="O1067" s="52">
        <f>IFERROR(_xll.qlIndexFixing(ONIndex6M,I1067,TRUE,_xll.ohTrigger(RecalcTrigger,Trigger6M)),NA())</f>
        <v>2.2713628140644815E-2</v>
      </c>
      <c r="P1067" s="52">
        <f>IFERROR(_xll.qlIndexFixing(Index1Y,$H1067,TRUE,_xll.ohTrigger(RecalcTrigger,Trigger1Y)),NA())</f>
        <v>2.4775549455371242E-2</v>
      </c>
      <c r="Q1067" s="52">
        <f>IFERROR(_xll.qlIndexFixing(ONIndex1Y,I1067,TRUE,_xll.ohTrigger(RecalcTrigger,Trigger1Y)),NA())</f>
        <v>2.4402085662336148E-2</v>
      </c>
    </row>
    <row r="1068" spans="2:17" x14ac:dyDescent="0.2">
      <c r="B1068" s="46" t="s">
        <v>51</v>
      </c>
      <c r="D1068" s="49">
        <f>_xll.qlCalendarAdvance(LocalCalendar,$D1067,B1068,"f",FALSE)</f>
        <v>47163</v>
      </c>
      <c r="E1068" s="49">
        <f>_xll.qlInterestRateIndexValueDate(IndexON,D1068)</f>
        <v>47163</v>
      </c>
      <c r="F1068" s="52">
        <f>IFERROR(_xll.qlIndexFixing(IndexON,D1068,TRUE,_xll.ohTrigger(RecalcTrigger,TriggerON)),NA())</f>
        <v>1.6870440878999915E-2</v>
      </c>
      <c r="H1068" s="49">
        <f>_xll.qlCalendarAdvance(IborCalendar,$H1067,B1068,"f",FALSE)</f>
        <v>47163</v>
      </c>
      <c r="I1068" s="49">
        <f>_xll.qlInterestRateIndexValueDate(Index1M,$H1068)</f>
        <v>47165</v>
      </c>
      <c r="J1068" s="52">
        <f>IFERROR(_xll.qlIndexFixing(Index1M,$H1068,TRUE,_xll.ohTrigger(RecalcTrigger,Trigger1M)),NA())</f>
        <v>2.0026426838060423E-2</v>
      </c>
      <c r="K1068" s="52">
        <f>IFERROR(_xll.qlIndexFixing(ONIndex1M,I1068,TRUE,_xll.ohTrigger(RecalcTrigger,Trigger1M)),NA())</f>
        <v>2.0010202556930423E-2</v>
      </c>
      <c r="L1068" s="52">
        <f>IFERROR(_xll.qlIndexFixing(Index3M,H1068,TRUE,_xll.ohTrigger(RecalcTrigger,Trigger3M)),NA())</f>
        <v>2.0879131328987575E-2</v>
      </c>
      <c r="M1068" s="52">
        <f>IFERROR(_xll.qlIndexFixing(ONIndex3M,I1068,TRUE,_xll.ohTrigger(RecalcTrigger,Trigger3M)),NA())</f>
        <v>2.0800475254612039E-2</v>
      </c>
      <c r="N1068" s="52">
        <f>IFERROR(_xll.qlIndexFixing(Index6M,$H1068,TRUE,_xll.ohTrigger(RecalcTrigger,Trigger6M)),NA())</f>
        <v>2.2891794108170181E-2</v>
      </c>
      <c r="O1068" s="52">
        <f>IFERROR(_xll.qlIndexFixing(ONIndex6M,I1068,TRUE,_xll.ohTrigger(RecalcTrigger,Trigger6M)),NA())</f>
        <v>2.2718317574006441E-2</v>
      </c>
      <c r="P1068" s="52">
        <f>IFERROR(_xll.qlIndexFixing(Index1Y,$H1068,TRUE,_xll.ohTrigger(RecalcTrigger,Trigger1Y)),NA())</f>
        <v>2.4779201150819448E-2</v>
      </c>
      <c r="Q1068" s="52">
        <f>IFERROR(_xll.qlIndexFixing(ONIndex1Y,I1068,TRUE,_xll.ohTrigger(RecalcTrigger,Trigger1Y)),NA())</f>
        <v>2.4405979654931187E-2</v>
      </c>
    </row>
    <row r="1069" spans="2:17" x14ac:dyDescent="0.2">
      <c r="B1069" s="46" t="s">
        <v>51</v>
      </c>
      <c r="D1069" s="49">
        <f>_xll.qlCalendarAdvance(LocalCalendar,$D1068,B1069,"f",FALSE)</f>
        <v>47170</v>
      </c>
      <c r="E1069" s="49">
        <f>_xll.qlInterestRateIndexValueDate(IndexON,D1069)</f>
        <v>47170</v>
      </c>
      <c r="F1069" s="52">
        <f>IFERROR(_xll.qlIndexFixing(IndexON,D1069,TRUE,_xll.ohTrigger(RecalcTrigger,TriggerON)),NA())</f>
        <v>1.687399780735177E-2</v>
      </c>
      <c r="H1069" s="49">
        <f>_xll.qlCalendarAdvance(IborCalendar,$H1068,B1069,"f",FALSE)</f>
        <v>47170</v>
      </c>
      <c r="I1069" s="49">
        <f>_xll.qlInterestRateIndexValueDate(Index1M,$H1069)</f>
        <v>47172</v>
      </c>
      <c r="J1069" s="52">
        <f>IFERROR(_xll.qlIndexFixing(Index1M,$H1069,TRUE,_xll.ohTrigger(RecalcTrigger,Trigger1M)),NA())</f>
        <v>2.0028093474666289E-2</v>
      </c>
      <c r="K1069" s="52">
        <f>IFERROR(_xll.qlIndexFixing(ONIndex1M,I1069,TRUE,_xll.ohTrigger(RecalcTrigger,Trigger1M)),NA())</f>
        <v>2.0011206821495264E-2</v>
      </c>
      <c r="L1069" s="52">
        <f>IFERROR(_xll.qlIndexFixing(Index3M,H1069,TRUE,_xll.ohTrigger(RecalcTrigger,Trigger3M)),NA())</f>
        <v>2.0883633173792826E-2</v>
      </c>
      <c r="M1069" s="52">
        <f>IFERROR(_xll.qlIndexFixing(ONIndex3M,I1069,TRUE,_xll.ohTrigger(RecalcTrigger,Trigger3M)),NA())</f>
        <v>2.0804097484594664E-2</v>
      </c>
      <c r="N1069" s="52">
        <f>IFERROR(_xll.qlIndexFixing(Index6M,$H1069,TRUE,_xll.ohTrigger(RecalcTrigger,Trigger6M)),NA())</f>
        <v>2.2895391729281699E-2</v>
      </c>
      <c r="O1069" s="52">
        <f>IFERROR(_xll.qlIndexFixing(ONIndex6M,I1069,TRUE,_xll.ohTrigger(RecalcTrigger,Trigger6M)),NA())</f>
        <v>2.2721033699744098E-2</v>
      </c>
      <c r="P1069" s="52">
        <f>IFERROR(_xll.qlIndexFixing(Index1Y,$H1069,TRUE,_xll.ohTrigger(RecalcTrigger,Trigger1Y)),NA())</f>
        <v>2.4780788467357547E-2</v>
      </c>
      <c r="Q1069" s="52">
        <f>IFERROR(_xll.qlIndexFixing(ONIndex1Y,I1069,TRUE,_xll.ohTrigger(RecalcTrigger,Trigger1Y)),NA())</f>
        <v>2.4407794694729645E-2</v>
      </c>
    </row>
    <row r="1070" spans="2:17" x14ac:dyDescent="0.2">
      <c r="B1070" s="46" t="s">
        <v>51</v>
      </c>
      <c r="D1070" s="49">
        <f>_xll.qlCalendarAdvance(LocalCalendar,$D1069,B1070,"f",FALSE)</f>
        <v>47177</v>
      </c>
      <c r="E1070" s="49">
        <f>_xll.qlInterestRateIndexValueDate(IndexON,D1070)</f>
        <v>47177</v>
      </c>
      <c r="F1070" s="52">
        <f>IFERROR(_xll.qlIndexFixing(IndexON,D1070,TRUE,_xll.ohTrigger(RecalcTrigger,TriggerON)),NA())</f>
        <v>1.6877561658166229E-2</v>
      </c>
      <c r="H1070" s="49">
        <f>_xll.qlCalendarAdvance(IborCalendar,$H1069,B1070,"f",FALSE)</f>
        <v>47177</v>
      </c>
      <c r="I1070" s="49">
        <f>_xll.qlInterestRateIndexValueDate(Index1M,$H1070)</f>
        <v>47179</v>
      </c>
      <c r="J1070" s="52">
        <f>IFERROR(_xll.qlIndexFixing(Index1M,$H1070,TRUE,_xll.ohTrigger(RecalcTrigger,Trigger1M)),NA())</f>
        <v>2.0032448941949554E-2</v>
      </c>
      <c r="K1070" s="52">
        <f>IFERROR(_xll.qlIndexFixing(ONIndex1M,I1070,TRUE,_xll.ohTrigger(RecalcTrigger,Trigger1M)),NA())</f>
        <v>2.001287831862264E-2</v>
      </c>
      <c r="L1070" s="52">
        <f>IFERROR(_xll.qlIndexFixing(Index3M,H1070,TRUE,_xll.ohTrigger(RecalcTrigger,Trigger3M)),NA())</f>
        <v>2.0892741585848581E-2</v>
      </c>
      <c r="M1070" s="52">
        <f>IFERROR(_xll.qlIndexFixing(ONIndex3M,I1070,TRUE,_xll.ohTrigger(RecalcTrigger,Trigger3M)),NA())</f>
        <v>2.08086345592573E-2</v>
      </c>
      <c r="N1070" s="52">
        <f>IFERROR(_xll.qlIndexFixing(Index6M,$H1070,TRUE,_xll.ohTrigger(RecalcTrigger,Trigger6M)),NA())</f>
        <v>2.2903867355106296E-2</v>
      </c>
      <c r="O1070" s="52">
        <f>IFERROR(_xll.qlIndexFixing(ONIndex6M,I1070,TRUE,_xll.ohTrigger(RecalcTrigger,Trigger6M)),NA())</f>
        <v>2.2724719971884966E-2</v>
      </c>
      <c r="P1070" s="52">
        <f>IFERROR(_xll.qlIndexFixing(Index1Y,$H1070,TRUE,_xll.ohTrigger(RecalcTrigger,Trigger1Y)),NA())</f>
        <v>2.47833968833138E-2</v>
      </c>
      <c r="Q1070" s="52">
        <f>IFERROR(_xll.qlIndexFixing(ONIndex1Y,I1070,TRUE,_xll.ohTrigger(RecalcTrigger,Trigger1Y)),NA())</f>
        <v>2.4410623631068162E-2</v>
      </c>
    </row>
    <row r="1071" spans="2:17" x14ac:dyDescent="0.2">
      <c r="B1071" s="46" t="s">
        <v>51</v>
      </c>
      <c r="D1071" s="49">
        <f>_xll.qlCalendarAdvance(LocalCalendar,$D1070,B1071,"f",FALSE)</f>
        <v>47184</v>
      </c>
      <c r="E1071" s="49">
        <f>_xll.qlInterestRateIndexValueDate(IndexON,D1071)</f>
        <v>47184</v>
      </c>
      <c r="F1071" s="52">
        <f>IFERROR(_xll.qlIndexFixing(IndexON,D1071,TRUE,_xll.ohTrigger(RecalcTrigger,TriggerON)),NA())</f>
        <v>1.6881132431443291E-2</v>
      </c>
      <c r="H1071" s="49">
        <f>_xll.qlCalendarAdvance(IborCalendar,$H1070,B1071,"f",FALSE)</f>
        <v>47184</v>
      </c>
      <c r="I1071" s="49">
        <f>_xll.qlInterestRateIndexValueDate(Index1M,$H1071)</f>
        <v>47186</v>
      </c>
      <c r="J1071" s="52">
        <f>IFERROR(_xll.qlIndexFixing(Index1M,$H1071,TRUE,_xll.ohTrigger(RecalcTrigger,Trigger1M)),NA())</f>
        <v>2.003342115393934E-2</v>
      </c>
      <c r="K1071" s="52">
        <f>IFERROR(_xll.qlIndexFixing(ONIndex1M,I1071,TRUE,_xll.ohTrigger(RecalcTrigger,Trigger1M)),NA())</f>
        <v>2.0014540683854776E-2</v>
      </c>
      <c r="L1071" s="52">
        <f>IFERROR(_xll.qlIndexFixing(Index3M,H1071,TRUE,_xll.ohTrigger(RecalcTrigger,Trigger3M)),NA())</f>
        <v>2.0897218218002063E-2</v>
      </c>
      <c r="M1071" s="52">
        <f>IFERROR(_xll.qlIndexFixing(ONIndex3M,I1071,TRUE,_xll.ohTrigger(RecalcTrigger,Trigger3M)),NA())</f>
        <v>2.0813160439168144E-2</v>
      </c>
      <c r="N1071" s="52">
        <f>IFERROR(_xll.qlIndexFixing(Index6M,$H1071,TRUE,_xll.ohTrigger(RecalcTrigger,Trigger6M)),NA())</f>
        <v>2.2906462656285025E-2</v>
      </c>
      <c r="O1071" s="52">
        <f>IFERROR(_xll.qlIndexFixing(ONIndex6M,I1071,TRUE,_xll.ohTrigger(RecalcTrigger,Trigger6M)),NA())</f>
        <v>2.2728395239068888E-2</v>
      </c>
      <c r="P1071" s="52">
        <f>IFERROR(_xll.qlIndexFixing(Index1Y,$H1071,TRUE,_xll.ohTrigger(RecalcTrigger,Trigger1Y)),NA())</f>
        <v>2.4785998344116218E-2</v>
      </c>
      <c r="Q1071" s="52">
        <f>IFERROR(_xll.qlIndexFixing(ONIndex1Y,I1071,TRUE,_xll.ohTrigger(RecalcTrigger,Trigger1Y)),NA())</f>
        <v>2.4413435514167858E-2</v>
      </c>
    </row>
    <row r="1072" spans="2:17" x14ac:dyDescent="0.2">
      <c r="B1072" s="46" t="s">
        <v>51</v>
      </c>
      <c r="D1072" s="49">
        <f>_xll.qlCalendarAdvance(LocalCalendar,$D1071,B1072,"f",FALSE)</f>
        <v>47191</v>
      </c>
      <c r="E1072" s="49">
        <f>_xll.qlInterestRateIndexValueDate(IndexON,D1072)</f>
        <v>47191</v>
      </c>
      <c r="F1072" s="52">
        <f>IFERROR(_xll.qlIndexFixing(IndexON,D1072,TRUE,_xll.ohTrigger(RecalcTrigger,TriggerON)),NA())</f>
        <v>1.6884710127182956E-2</v>
      </c>
      <c r="H1072" s="49">
        <f>_xll.qlCalendarAdvance(IborCalendar,$H1071,B1072,"f",FALSE)</f>
        <v>47191</v>
      </c>
      <c r="I1072" s="49">
        <f>_xll.qlInterestRateIndexValueDate(Index1M,$H1072)</f>
        <v>47193</v>
      </c>
      <c r="J1072" s="52">
        <f>IFERROR(_xll.qlIndexFixing(Index1M,$H1072,TRUE,_xll.ohTrigger(RecalcTrigger,Trigger1M)),NA())</f>
        <v>2.0035058671057371E-2</v>
      </c>
      <c r="K1072" s="52">
        <f>IFERROR(_xll.qlIndexFixing(ONIndex1M,I1072,TRUE,_xll.ohTrigger(RecalcTrigger,Trigger1M)),NA())</f>
        <v>2.0016193917298253E-2</v>
      </c>
      <c r="L1072" s="52">
        <f>IFERROR(_xll.qlIndexFixing(Index3M,H1072,TRUE,_xll.ohTrigger(RecalcTrigger,Trigger3M)),NA())</f>
        <v>2.0901683601263515E-2</v>
      </c>
      <c r="M1072" s="52">
        <f>IFERROR(_xll.qlIndexFixing(ONIndex3M,I1072,TRUE,_xll.ohTrigger(RecalcTrigger,Trigger3M)),NA())</f>
        <v>2.0817675124273904E-2</v>
      </c>
      <c r="N1072" s="52">
        <f>IFERROR(_xll.qlIndexFixing(Index6M,$H1072,TRUE,_xll.ohTrigger(RecalcTrigger,Trigger6M)),NA())</f>
        <v>2.2910024630685647E-2</v>
      </c>
      <c r="O1072" s="52">
        <f>IFERROR(_xll.qlIndexFixing(ONIndex6M,I1072,TRUE,_xll.ohTrigger(RecalcTrigger,Trigger6M)),NA())</f>
        <v>2.273205950132251E-2</v>
      </c>
      <c r="P1072" s="52">
        <f>IFERROR(_xll.qlIndexFixing(Index1Y,$H1072,TRUE,_xll.ohTrigger(RecalcTrigger,Trigger1Y)),NA())</f>
        <v>2.478859317842157E-2</v>
      </c>
      <c r="Q1072" s="52">
        <f>IFERROR(_xll.qlIndexFixing(ONIndex1Y,I1072,TRUE,_xll.ohTrigger(RecalcTrigger,Trigger1Y)),NA())</f>
        <v>2.4416230344002088E-2</v>
      </c>
    </row>
    <row r="1073" spans="2:17" x14ac:dyDescent="0.2">
      <c r="B1073" s="46" t="s">
        <v>51</v>
      </c>
      <c r="D1073" s="49">
        <f>_xll.qlCalendarAdvance(LocalCalendar,$D1072,B1073,"f",FALSE)</f>
        <v>47198</v>
      </c>
      <c r="E1073" s="49">
        <f>_xll.qlInterestRateIndexValueDate(IndexON,D1073)</f>
        <v>47198</v>
      </c>
      <c r="F1073" s="52">
        <f>IFERROR(_xll.qlIndexFixing(IndexON,D1073,TRUE,_xll.ohTrigger(RecalcTrigger,TriggerON)),NA())</f>
        <v>1.6888294745385224E-2</v>
      </c>
      <c r="H1073" s="49">
        <f>_xll.qlCalendarAdvance(IborCalendar,$H1072,B1073,"f",FALSE)</f>
        <v>47198</v>
      </c>
      <c r="I1073" s="49">
        <f>_xll.qlInterestRateIndexValueDate(Index1M,$H1073)</f>
        <v>47200</v>
      </c>
      <c r="J1073" s="52">
        <f>IFERROR(_xll.qlIndexFixing(Index1M,$H1073,TRUE,_xll.ohTrigger(RecalcTrigger,Trigger1M)),NA())</f>
        <v>2.0036687042296511E-2</v>
      </c>
      <c r="K1073" s="52">
        <f>IFERROR(_xll.qlIndexFixing(ONIndex1M,I1073,TRUE,_xll.ohTrigger(RecalcTrigger,Trigger1M)),NA())</f>
        <v>2.0017838018819845E-2</v>
      </c>
      <c r="L1073" s="52">
        <f>IFERROR(_xll.qlIndexFixing(Index3M,H1073,TRUE,_xll.ohTrigger(RecalcTrigger,Trigger3M)),NA())</f>
        <v>2.090613773559297E-2</v>
      </c>
      <c r="M1073" s="52">
        <f>IFERROR(_xll.qlIndexFixing(ONIndex3M,I1073,TRUE,_xll.ohTrigger(RecalcTrigger,Trigger3M)),NA())</f>
        <v>2.0822178614627873E-2</v>
      </c>
      <c r="N1073" s="52">
        <f>IFERROR(_xll.qlIndexFixing(Index6M,$H1073,TRUE,_xll.ohTrigger(RecalcTrigger,Trigger6M)),NA())</f>
        <v>2.2913575479000272E-2</v>
      </c>
      <c r="O1073" s="52">
        <f>IFERROR(_xll.qlIndexFixing(ONIndex6M,I1073,TRUE,_xll.ohTrigger(RecalcTrigger,Trigger6M)),NA())</f>
        <v>2.2735712758645832E-2</v>
      </c>
      <c r="P1073" s="52">
        <f>IFERROR(_xll.qlIndexFixing(Index1Y,$H1073,TRUE,_xll.ohTrigger(RecalcTrigger,Trigger1Y)),NA())</f>
        <v>2.4791181714890777E-2</v>
      </c>
      <c r="Q1073" s="52">
        <f>IFERROR(_xll.qlIndexFixing(ONIndex1Y,I1073,TRUE,_xll.ohTrigger(RecalcTrigger,Trigger1Y)),NA())</f>
        <v>2.4419008120624142E-2</v>
      </c>
    </row>
    <row r="1074" spans="2:17" x14ac:dyDescent="0.2">
      <c r="B1074" s="46" t="s">
        <v>51</v>
      </c>
      <c r="D1074" s="49">
        <f>_xll.qlCalendarAdvance(LocalCalendar,$D1073,B1074,"f",FALSE)</f>
        <v>47205</v>
      </c>
      <c r="E1074" s="49">
        <f>_xll.qlInterestRateIndexValueDate(IndexON,D1074)</f>
        <v>47205</v>
      </c>
      <c r="F1074" s="52">
        <f>IFERROR(_xll.qlIndexFixing(IndexON,D1074,TRUE,_xll.ohTrigger(RecalcTrigger,TriggerON)),NA())</f>
        <v>1.6891886286050095E-2</v>
      </c>
      <c r="H1074" s="49">
        <f>_xll.qlCalendarAdvance(IborCalendar,$H1073,B1074,"f",FALSE)</f>
        <v>47205</v>
      </c>
      <c r="I1074" s="49">
        <f>_xll.qlInterestRateIndexValueDate(Index1M,$H1074)</f>
        <v>47211</v>
      </c>
      <c r="J1074" s="52">
        <f>IFERROR(_xll.qlIndexFixing(Index1M,$H1074,TRUE,_xll.ohTrigger(RecalcTrigger,Trigger1M)),NA())</f>
        <v>2.003855552528222E-2</v>
      </c>
      <c r="K1074" s="52">
        <f>IFERROR(_xll.qlIndexFixing(ONIndex1M,I1074,TRUE,_xll.ohTrigger(RecalcTrigger,Trigger1M)),NA())</f>
        <v>2.0019057706184284E-2</v>
      </c>
      <c r="L1074" s="52">
        <f>IFERROR(_xll.qlIndexFixing(Index3M,H1074,TRUE,_xll.ohTrigger(RecalcTrigger,Trigger3M)),NA())</f>
        <v>2.0910351201900351E-2</v>
      </c>
      <c r="M1074" s="52">
        <f>IFERROR(_xll.qlIndexFixing(ONIndex3M,I1074,TRUE,_xll.ohTrigger(RecalcTrigger,Trigger3M)),NA())</f>
        <v>2.0827387860995472E-2</v>
      </c>
      <c r="N1074" s="52">
        <f>IFERROR(_xll.qlIndexFixing(Index6M,$H1074,TRUE,_xll.ohTrigger(RecalcTrigger,Trigger6M)),NA())</f>
        <v>2.291718247599938E-2</v>
      </c>
      <c r="O1074" s="52">
        <f>IFERROR(_xll.qlIndexFixing(ONIndex6M,I1074,TRUE,_xll.ohTrigger(RecalcTrigger,Trigger6M)),NA())</f>
        <v>2.2739476308251128E-2</v>
      </c>
      <c r="P1074" s="52">
        <f>IFERROR(_xll.qlIndexFixing(Index1Y,$H1074,TRUE,_xll.ohTrigger(RecalcTrigger,Trigger1Y)),NA())</f>
        <v>2.4793180966793164E-2</v>
      </c>
      <c r="Q1074" s="52">
        <f>IFERROR(_xll.qlIndexFixing(ONIndex1Y,I1074,TRUE,_xll.ohTrigger(RecalcTrigger,Trigger1Y)),NA())</f>
        <v>2.4421290204239554E-2</v>
      </c>
    </row>
    <row r="1075" spans="2:17" x14ac:dyDescent="0.2">
      <c r="B1075" s="46" t="s">
        <v>51</v>
      </c>
      <c r="D1075" s="49">
        <f>_xll.qlCalendarAdvance(LocalCalendar,$D1074,B1075,"f",FALSE)</f>
        <v>47212</v>
      </c>
      <c r="E1075" s="49">
        <f>_xll.qlInterestRateIndexValueDate(IndexON,D1075)</f>
        <v>47212</v>
      </c>
      <c r="F1075" s="52">
        <f>IFERROR(_xll.qlIndexFixing(IndexON,D1075,TRUE,_xll.ohTrigger(RecalcTrigger,TriggerON)),NA())</f>
        <v>1.6895484749177569E-2</v>
      </c>
      <c r="H1075" s="49">
        <f>_xll.qlCalendarAdvance(IborCalendar,$H1074,B1075,"f",FALSE)</f>
        <v>47212</v>
      </c>
      <c r="I1075" s="49">
        <f>_xll.qlInterestRateIndexValueDate(Index1M,$H1075)</f>
        <v>47214</v>
      </c>
      <c r="J1075" s="52">
        <f>IFERROR(_xll.qlIndexFixing(Index1M,$H1075,TRUE,_xll.ohTrigger(RecalcTrigger,Trigger1M)),NA())</f>
        <v>2.0040587984319624E-2</v>
      </c>
      <c r="K1075" s="52">
        <f>IFERROR(_xll.qlIndexFixing(ONIndex1M,I1075,TRUE,_xll.ohTrigger(RecalcTrigger,Trigger1M)),NA())</f>
        <v>2.0021098826363826E-2</v>
      </c>
      <c r="L1075" s="52">
        <f>IFERROR(_xll.qlIndexFixing(Index3M,H1075,TRUE,_xll.ohTrigger(RecalcTrigger,Trigger3M)),NA())</f>
        <v>2.0912249800257562E-2</v>
      </c>
      <c r="M1075" s="52">
        <f>IFERROR(_xll.qlIndexFixing(ONIndex3M,I1075,TRUE,_xll.ohTrigger(RecalcTrigger,Trigger3M)),NA())</f>
        <v>2.0831152010920562E-2</v>
      </c>
      <c r="N1075" s="52">
        <f>IFERROR(_xll.qlIndexFixing(Index6M,$H1075,TRUE,_xll.ohTrigger(RecalcTrigger,Trigger6M)),NA())</f>
        <v>2.2921618745876515E-2</v>
      </c>
      <c r="O1075" s="52">
        <f>IFERROR(_xll.qlIndexFixing(ONIndex6M,I1075,TRUE,_xll.ohTrigger(RecalcTrigger,Trigger6M)),NA())</f>
        <v>2.2742986258394993E-2</v>
      </c>
      <c r="P1075" s="52">
        <f>IFERROR(_xll.qlIndexFixing(Index1Y,$H1075,TRUE,_xll.ohTrigger(RecalcTrigger,Trigger1Y)),NA())</f>
        <v>2.4796341208981817E-2</v>
      </c>
      <c r="Q1075" s="52">
        <f>IFERROR(_xll.qlIndexFixing(ONIndex1Y,I1075,TRUE,_xll.ohTrigger(RecalcTrigger,Trigger1Y)),NA())</f>
        <v>2.4424512514125141E-2</v>
      </c>
    </row>
    <row r="1076" spans="2:17" x14ac:dyDescent="0.2">
      <c r="B1076" s="46" t="s">
        <v>51</v>
      </c>
      <c r="D1076" s="49">
        <f>_xll.qlCalendarAdvance(LocalCalendar,$D1075,B1076,"f",FALSE)</f>
        <v>47219</v>
      </c>
      <c r="E1076" s="49">
        <f>_xll.qlInterestRateIndexValueDate(IndexON,D1076)</f>
        <v>47219</v>
      </c>
      <c r="F1076" s="52">
        <f>IFERROR(_xll.qlIndexFixing(IndexON,D1076,TRUE,_xll.ohTrigger(RecalcTrigger,TriggerON)),NA())</f>
        <v>1.6899090134687711E-2</v>
      </c>
      <c r="H1076" s="49">
        <f>_xll.qlCalendarAdvance(IborCalendar,$H1075,B1076,"f",FALSE)</f>
        <v>47219</v>
      </c>
      <c r="I1076" s="49">
        <f>_xll.qlInterestRateIndexValueDate(Index1M,$H1076)</f>
        <v>47221</v>
      </c>
      <c r="J1076" s="52">
        <f>IFERROR(_xll.qlIndexFixing(Index1M,$H1076,TRUE,_xll.ohTrigger(RecalcTrigger,Trigger1M)),NA())</f>
        <v>2.0041517280699313E-2</v>
      </c>
      <c r="K1076" s="52">
        <f>IFERROR(_xll.qlIndexFixing(ONIndex1M,I1076,TRUE,_xll.ohTrigger(RecalcTrigger,Trigger1M)),NA())</f>
        <v>2.0022715532332924E-2</v>
      </c>
      <c r="L1076" s="52">
        <f>IFERROR(_xll.qlIndexFixing(Index3M,H1076,TRUE,_xll.ohTrigger(RecalcTrigger,Trigger3M)),NA())</f>
        <v>2.0916671829336295E-2</v>
      </c>
      <c r="M1076" s="52">
        <f>IFERROR(_xll.qlIndexFixing(ONIndex3M,I1076,TRUE,_xll.ohTrigger(RecalcTrigger,Trigger3M)),NA())</f>
        <v>2.0835621916912572E-2</v>
      </c>
      <c r="N1076" s="52">
        <f>IFERROR(_xll.qlIndexFixing(Index6M,$H1076,TRUE,_xll.ohTrigger(RecalcTrigger,Trigger6M)),NA())</f>
        <v>2.2924161266828419E-2</v>
      </c>
      <c r="O1076" s="52">
        <f>IFERROR(_xll.qlIndexFixing(ONIndex6M,I1076,TRUE,_xll.ohTrigger(RecalcTrigger,Trigger6M)),NA())</f>
        <v>2.2746606500874123E-2</v>
      </c>
      <c r="P1076" s="52">
        <f>IFERROR(_xll.qlIndexFixing(Index1Y,$H1076,TRUE,_xll.ohTrigger(RecalcTrigger,Trigger1Y)),NA())</f>
        <v>2.4798912823942469E-2</v>
      </c>
      <c r="Q1076" s="52">
        <f>IFERROR(_xll.qlIndexFixing(ONIndex1Y,I1076,TRUE,_xll.ohTrigger(RecalcTrigger,Trigger1Y)),NA())</f>
        <v>2.4427239131004086E-2</v>
      </c>
    </row>
    <row r="1077" spans="2:17" x14ac:dyDescent="0.2">
      <c r="B1077" s="46" t="s">
        <v>51</v>
      </c>
      <c r="D1077" s="49">
        <f>_xll.qlCalendarAdvance(LocalCalendar,$D1076,B1077,"f",FALSE)</f>
        <v>47226</v>
      </c>
      <c r="E1077" s="49">
        <f>_xll.qlInterestRateIndexValueDate(IndexON,D1077)</f>
        <v>47226</v>
      </c>
      <c r="F1077" s="52">
        <f>IFERROR(_xll.qlIndexFixing(IndexON,D1077,TRUE,_xll.ohTrigger(RecalcTrigger,TriggerON)),NA())</f>
        <v>1.6902702442820328E-2</v>
      </c>
      <c r="H1077" s="49">
        <f>_xll.qlCalendarAdvance(IborCalendar,$H1076,B1077,"f",FALSE)</f>
        <v>47226</v>
      </c>
      <c r="I1077" s="49">
        <f>_xll.qlInterestRateIndexValueDate(Index1M,$H1077)</f>
        <v>47228</v>
      </c>
      <c r="J1077" s="52">
        <f>IFERROR(_xll.qlIndexFixing(Index1M,$H1077,TRUE,_xll.ohTrigger(RecalcTrigger,Trigger1M)),NA())</f>
        <v>2.0043109068384201E-2</v>
      </c>
      <c r="K1077" s="52">
        <f>IFERROR(_xll.qlIndexFixing(ONIndex1M,I1077,TRUE,_xll.ohTrigger(RecalcTrigger,Trigger1M)),NA())</f>
        <v>2.0024323106433428E-2</v>
      </c>
      <c r="L1077" s="52">
        <f>IFERROR(_xll.qlIndexFixing(Index3M,H1077,TRUE,_xll.ohTrigger(RecalcTrigger,Trigger3M)),NA())</f>
        <v>2.0921082611131486E-2</v>
      </c>
      <c r="M1077" s="52">
        <f>IFERROR(_xll.qlIndexFixing(ONIndex3M,I1077,TRUE,_xll.ohTrigger(RecalcTrigger,Trigger3M)),NA())</f>
        <v>2.0840080628126145E-2</v>
      </c>
      <c r="N1077" s="52">
        <f>IFERROR(_xll.qlIndexFixing(Index6M,$H1077,TRUE,_xll.ohTrigger(RecalcTrigger,Trigger6M)),NA())</f>
        <v>2.2927667610199747E-2</v>
      </c>
      <c r="O1077" s="52">
        <f>IFERROR(_xll.qlIndexFixing(ONIndex6M,I1077,TRUE,_xll.ohTrigger(RecalcTrigger,Trigger6M)),NA())</f>
        <v>2.2750215738396307E-2</v>
      </c>
      <c r="P1077" s="52">
        <f>IFERROR(_xll.qlIndexFixing(Index1Y,$H1077,TRUE,_xll.ohTrigger(RecalcTrigger,Trigger1Y)),NA())</f>
        <v>2.4802507950283964E-2</v>
      </c>
      <c r="Q1077" s="52">
        <f>IFERROR(_xll.qlIndexFixing(ONIndex1Y,I1077,TRUE,_xll.ohTrigger(RecalcTrigger,Trigger1Y)),NA())</f>
        <v>2.4429948694617565E-2</v>
      </c>
    </row>
    <row r="1078" spans="2:17" x14ac:dyDescent="0.2">
      <c r="B1078" s="46" t="s">
        <v>51</v>
      </c>
      <c r="D1078" s="49">
        <f>_xll.qlCalendarAdvance(LocalCalendar,$D1077,B1078,"f",FALSE)</f>
        <v>47233</v>
      </c>
      <c r="E1078" s="49">
        <f>_xll.qlInterestRateIndexValueDate(IndexON,D1078)</f>
        <v>47233</v>
      </c>
      <c r="F1078" s="52">
        <f>IFERROR(_xll.qlIndexFixing(IndexON,D1078,TRUE,_xll.ohTrigger(RecalcTrigger,TriggerON)),NA())</f>
        <v>1.6906321673335611E-2</v>
      </c>
      <c r="H1078" s="49">
        <f>_xll.qlCalendarAdvance(IborCalendar,$H1077,B1078,"f",FALSE)</f>
        <v>47233</v>
      </c>
      <c r="I1078" s="49">
        <f>_xll.qlInterestRateIndexValueDate(Index1M,$H1078)</f>
        <v>47235</v>
      </c>
      <c r="J1078" s="52">
        <f>IFERROR(_xll.qlIndexFixing(Index1M,$H1078,TRUE,_xll.ohTrigger(RecalcTrigger,Trigger1M)),NA())</f>
        <v>2.0045361653059923E-2</v>
      </c>
      <c r="K1078" s="52">
        <f>IFERROR(_xll.qlIndexFixing(ONIndex1M,I1078,TRUE,_xll.ohTrigger(RecalcTrigger,Trigger1M)),NA())</f>
        <v>2.0025921548691983E-2</v>
      </c>
      <c r="L1078" s="52">
        <f>IFERROR(_xll.qlIndexFixing(Index3M,H1078,TRUE,_xll.ohTrigger(RecalcTrigger,Trigger3M)),NA())</f>
        <v>2.0925482145602727E-2</v>
      </c>
      <c r="M1078" s="52">
        <f>IFERROR(_xll.qlIndexFixing(ONIndex3M,I1078,TRUE,_xll.ohTrigger(RecalcTrigger,Trigger3M)),NA())</f>
        <v>2.0844528144534635E-2</v>
      </c>
      <c r="N1078" s="52">
        <f>IFERROR(_xll.qlIndexFixing(Index6M,$H1078,TRUE,_xll.ohTrigger(RecalcTrigger,Trigger6M)),NA())</f>
        <v>2.2931162827186071E-2</v>
      </c>
      <c r="O1078" s="52">
        <f>IFERROR(_xll.qlIndexFixing(ONIndex6M,I1078,TRUE,_xll.ohTrigger(RecalcTrigger,Trigger6M)),NA())</f>
        <v>2.275381397098819E-2</v>
      </c>
      <c r="P1078" s="52">
        <f>IFERROR(_xll.qlIndexFixing(Index1Y,$H1078,TRUE,_xll.ohTrigger(RecalcTrigger,Trigger1Y)),NA())</f>
        <v>2.4804041433067425E-2</v>
      </c>
      <c r="Q1078" s="52">
        <f>IFERROR(_xll.qlIndexFixing(ONIndex1Y,I1078,TRUE,_xll.ohTrigger(RecalcTrigger,Trigger1Y)),NA())</f>
        <v>2.4432641204992223E-2</v>
      </c>
    </row>
    <row r="1079" spans="2:17" x14ac:dyDescent="0.2">
      <c r="B1079" s="46" t="s">
        <v>51</v>
      </c>
      <c r="D1079" s="49">
        <f>_xll.qlCalendarAdvance(LocalCalendar,$D1078,B1079,"f",FALSE)</f>
        <v>47240</v>
      </c>
      <c r="E1079" s="49">
        <f>_xll.qlInterestRateIndexValueDate(IndexON,D1079)</f>
        <v>47240</v>
      </c>
      <c r="F1079" s="52">
        <f>IFERROR(_xll.qlIndexFixing(IndexON,D1079,TRUE,_xll.ohTrigger(RecalcTrigger,TriggerON)),NA())</f>
        <v>1.6909947826313498E-2</v>
      </c>
      <c r="H1079" s="49">
        <f>_xll.qlCalendarAdvance(IborCalendar,$H1078,B1079,"f",FALSE)</f>
        <v>47240</v>
      </c>
      <c r="I1079" s="49">
        <f>_xll.qlInterestRateIndexValueDate(Index1M,$H1079)</f>
        <v>47242</v>
      </c>
      <c r="J1079" s="52">
        <f>IFERROR(_xll.qlIndexFixing(Index1M,$H1079,TRUE,_xll.ohTrigger(RecalcTrigger,Trigger1M)),NA())</f>
        <v>2.0046265206047676E-2</v>
      </c>
      <c r="K1079" s="52">
        <f>IFERROR(_xll.qlIndexFixing(ONIndex1M,I1079,TRUE,_xll.ohTrigger(RecalcTrigger,Trigger1M)),NA())</f>
        <v>2.0028181048106219E-2</v>
      </c>
      <c r="L1079" s="52">
        <f>IFERROR(_xll.qlIndexFixing(Index3M,H1079,TRUE,_xll.ohTrigger(RecalcTrigger,Trigger3M)),NA())</f>
        <v>2.0932626311817332E-2</v>
      </c>
      <c r="M1079" s="52">
        <f>IFERROR(_xll.qlIndexFixing(ONIndex3M,I1079,TRUE,_xll.ohTrigger(RecalcTrigger,Trigger3M)),NA())</f>
        <v>2.0849884567553101E-2</v>
      </c>
      <c r="N1079" s="52">
        <f>IFERROR(_xll.qlIndexFixing(Index6M,$H1079,TRUE,_xll.ohTrigger(RecalcTrigger,Trigger6M)),NA())</f>
        <v>2.2934646917727765E-2</v>
      </c>
      <c r="O1079" s="52">
        <f>IFERROR(_xll.qlIndexFixing(ONIndex6M,I1079,TRUE,_xll.ohTrigger(RecalcTrigger,Trigger6M)),NA())</f>
        <v>2.2758376232996369E-2</v>
      </c>
      <c r="P1079" s="52">
        <f>IFERROR(_xll.qlIndexFixing(Index1Y,$H1079,TRUE,_xll.ohTrigger(RecalcTrigger,Trigger1Y)),NA())</f>
        <v>2.4807627754871855E-2</v>
      </c>
      <c r="Q1079" s="52">
        <f>IFERROR(_xll.qlIndexFixing(ONIndex1Y,I1079,TRUE,_xll.ohTrigger(RecalcTrigger,Trigger1Y)),NA())</f>
        <v>2.4436336271891346E-2</v>
      </c>
    </row>
    <row r="1080" spans="2:17" x14ac:dyDescent="0.2">
      <c r="B1080" s="46" t="s">
        <v>51</v>
      </c>
      <c r="D1080" s="49">
        <f>_xll.qlCalendarAdvance(LocalCalendar,$D1079,B1080,"f",FALSE)</f>
        <v>47247</v>
      </c>
      <c r="E1080" s="49">
        <f>_xll.qlInterestRateIndexValueDate(IndexON,D1080)</f>
        <v>47247</v>
      </c>
      <c r="F1080" s="52">
        <f>IFERROR(_xll.qlIndexFixing(IndexON,D1080,TRUE,_xll.ohTrigger(RecalcTrigger,TriggerON)),NA())</f>
        <v>1.6913580901753988E-2</v>
      </c>
      <c r="H1080" s="49">
        <f>_xll.qlCalendarAdvance(IborCalendar,$H1079,B1080,"f",FALSE)</f>
        <v>47247</v>
      </c>
      <c r="I1080" s="49">
        <f>_xll.qlInterestRateIndexValueDate(Index1M,$H1080)</f>
        <v>47249</v>
      </c>
      <c r="J1080" s="52">
        <f>IFERROR(_xll.qlIndexFixing(Index1M,$H1080,TRUE,_xll.ohTrigger(RecalcTrigger,Trigger1M)),NA())</f>
        <v>2.0047829556026263E-2</v>
      </c>
      <c r="K1080" s="52">
        <f>IFERROR(_xll.qlIndexFixing(ONIndex1M,I1080,TRUE,_xll.ohTrigger(RecalcTrigger,Trigger1M)),NA())</f>
        <v>2.0029091037656599E-2</v>
      </c>
      <c r="L1080" s="52">
        <f>IFERROR(_xll.qlIndexFixing(Index3M,H1080,TRUE,_xll.ohTrigger(RecalcTrigger,Trigger3M)),NA())</f>
        <v>2.0937001702536005E-2</v>
      </c>
      <c r="M1080" s="52">
        <f>IFERROR(_xll.qlIndexFixing(ONIndex3M,I1080,TRUE,_xll.ohTrigger(RecalcTrigger,Trigger3M)),NA())</f>
        <v>2.0853389592989657E-2</v>
      </c>
      <c r="N1080" s="52">
        <f>IFERROR(_xll.qlIndexFixing(Index6M,$H1080,TRUE,_xll.ohTrigger(RecalcTrigger,Trigger6M)),NA())</f>
        <v>2.2939091963147876E-2</v>
      </c>
      <c r="O1080" s="52">
        <f>IFERROR(_xll.qlIndexFixing(ONIndex6M,I1080,TRUE,_xll.ohTrigger(RecalcTrigger,Trigger6M)),NA())</f>
        <v>2.2760977421301121E-2</v>
      </c>
      <c r="P1080" s="52">
        <f>IFERROR(_xll.qlIndexFixing(Index1Y,$H1080,TRUE,_xll.ohTrigger(RecalcTrigger,Trigger1Y)),NA())</f>
        <v>2.4809152739002222E-2</v>
      </c>
      <c r="Q1080" s="52">
        <f>IFERROR(_xll.qlIndexFixing(ONIndex1Y,I1080,TRUE,_xll.ohTrigger(RecalcTrigger,Trigger1Y)),NA())</f>
        <v>2.443797506605172E-2</v>
      </c>
    </row>
    <row r="1081" spans="2:17" x14ac:dyDescent="0.2">
      <c r="B1081" s="46" t="s">
        <v>51</v>
      </c>
      <c r="D1081" s="49">
        <f>_xll.qlCalendarAdvance(LocalCalendar,$D1080,B1081,"f",FALSE)</f>
        <v>47254</v>
      </c>
      <c r="E1081" s="49">
        <f>_xll.qlInterestRateIndexValueDate(IndexON,D1081)</f>
        <v>47254</v>
      </c>
      <c r="F1081" s="52">
        <f>IFERROR(_xll.qlIndexFixing(IndexON,D1081,TRUE,_xll.ohTrigger(RecalcTrigger,TriggerON)),NA())</f>
        <v>1.6917220899657082E-2</v>
      </c>
      <c r="H1081" s="49">
        <f>_xll.qlCalendarAdvance(IborCalendar,$H1080,B1081,"f",FALSE)</f>
        <v>47254</v>
      </c>
      <c r="I1081" s="49">
        <f>_xll.qlInterestRateIndexValueDate(Index1M,$H1081)</f>
        <v>47256</v>
      </c>
      <c r="J1081" s="52">
        <f>IFERROR(_xll.qlIndexFixing(Index1M,$H1081,TRUE,_xll.ohTrigger(RecalcTrigger,Trigger1M)),NA())</f>
        <v>2.0049384760089859E-2</v>
      </c>
      <c r="K1081" s="52">
        <f>IFERROR(_xll.qlIndexFixing(ONIndex1M,I1081,TRUE,_xll.ohTrigger(RecalcTrigger,Trigger1M)),NA())</f>
        <v>2.0030662084336015E-2</v>
      </c>
      <c r="L1081" s="52">
        <f>IFERROR(_xll.qlIndexFixing(Index3M,H1081,TRUE,_xll.ohTrigger(RecalcTrigger,Trigger3M)),NA())</f>
        <v>2.0941365844012287E-2</v>
      </c>
      <c r="M1081" s="52">
        <f>IFERROR(_xll.qlIndexFixing(ONIndex3M,I1081,TRUE,_xll.ohTrigger(RecalcTrigger,Trigger3M)),NA())</f>
        <v>2.0857803525036189E-2</v>
      </c>
      <c r="N1081" s="52">
        <f>IFERROR(_xll.qlIndexFixing(Index6M,$H1081,TRUE,_xll.ohTrigger(RecalcTrigger,Trigger6M)),NA())</f>
        <v>2.294158171924307E-2</v>
      </c>
      <c r="O1081" s="52">
        <f>IFERROR(_xll.qlIndexFixing(ONIndex6M,I1081,TRUE,_xll.ohTrigger(RecalcTrigger,Trigger6M)),NA())</f>
        <v>2.2764542639048813E-2</v>
      </c>
      <c r="P1081" s="52">
        <f>IFERROR(_xll.qlIndexFixing(Index1Y,$H1081,TRUE,_xll.ohTrigger(RecalcTrigger,Trigger1Y)),NA())</f>
        <v>2.4811702724987422E-2</v>
      </c>
      <c r="Q1081" s="52">
        <f>IFERROR(_xll.qlIndexFixing(ONIndex1Y,I1081,TRUE,_xll.ohTrigger(RecalcTrigger,Trigger1Y)),NA())</f>
        <v>2.444061641668327E-2</v>
      </c>
    </row>
    <row r="1082" spans="2:17" x14ac:dyDescent="0.2">
      <c r="B1082" s="46" t="s">
        <v>51</v>
      </c>
      <c r="D1082" s="49">
        <f>_xll.qlCalendarAdvance(LocalCalendar,$D1081,B1082,"f",FALSE)</f>
        <v>47261</v>
      </c>
      <c r="E1082" s="49">
        <f>_xll.qlInterestRateIndexValueDate(IndexON,D1082)</f>
        <v>47261</v>
      </c>
      <c r="F1082" s="52">
        <f>IFERROR(_xll.qlIndexFixing(IndexON,D1082,TRUE,_xll.ohTrigger(RecalcTrigger,TriggerON)),NA())</f>
        <v>1.6920867819942842E-2</v>
      </c>
      <c r="H1082" s="49">
        <f>_xll.qlCalendarAdvance(IborCalendar,$H1081,B1082,"f",FALSE)</f>
        <v>47261</v>
      </c>
      <c r="I1082" s="49">
        <f>_xll.qlInterestRateIndexValueDate(Index1M,$H1082)</f>
        <v>47263</v>
      </c>
      <c r="J1082" s="52">
        <f>IFERROR(_xll.qlIndexFixing(Index1M,$H1082,TRUE,_xll.ohTrigger(RecalcTrigger,Trigger1M)),NA())</f>
        <v>2.0050930818243617E-2</v>
      </c>
      <c r="K1082" s="52">
        <f>IFERROR(_xll.qlIndexFixing(ONIndex1M,I1082,TRUE,_xll.ohTrigger(RecalcTrigger,Trigger1M)),NA())</f>
        <v>2.0032892493420107E-2</v>
      </c>
      <c r="L1082" s="52">
        <f>IFERROR(_xll.qlIndexFixing(Index3M,H1082,TRUE,_xll.ohTrigger(RecalcTrigger,Trigger3M)),NA())</f>
        <v>2.0946635677445445E-2</v>
      </c>
      <c r="M1082" s="52">
        <f>IFERROR(_xll.qlIndexFixing(ONIndex3M,I1082,TRUE,_xll.ohTrigger(RecalcTrigger,Trigger3M)),NA())</f>
        <v>2.0863124731738125E-2</v>
      </c>
      <c r="N1082" s="52">
        <f>IFERROR(_xll.qlIndexFixing(Index6M,$H1082,TRUE,_xll.ohTrigger(RecalcTrigger,Trigger6M)),NA())</f>
        <v>2.2945032430098291E-2</v>
      </c>
      <c r="O1082" s="52">
        <f>IFERROR(_xll.qlIndexFixing(ONIndex6M,I1082,TRUE,_xll.ohTrigger(RecalcTrigger,Trigger6M)),NA())</f>
        <v>2.2769070204085029E-2</v>
      </c>
      <c r="P1082" s="52">
        <f>IFERROR(_xll.qlIndexFixing(Index1Y,$H1082,TRUE,_xll.ohTrigger(RecalcTrigger,Trigger1Y)),NA())</f>
        <v>2.4815278377608274E-2</v>
      </c>
      <c r="Q1082" s="52">
        <f>IFERROR(_xll.qlIndexFixing(ONIndex1Y,I1082,TRUE,_xll.ohTrigger(RecalcTrigger,Trigger1Y)),NA())</f>
        <v>2.4444257207159037E-2</v>
      </c>
    </row>
    <row r="1083" spans="2:17" x14ac:dyDescent="0.2">
      <c r="B1083" s="46" t="s">
        <v>51</v>
      </c>
      <c r="D1083" s="49">
        <f>_xll.qlCalendarAdvance(LocalCalendar,$D1082,B1083,"f",FALSE)</f>
        <v>47268</v>
      </c>
      <c r="E1083" s="49">
        <f>_xll.qlInterestRateIndexValueDate(IndexON,D1083)</f>
        <v>47268</v>
      </c>
      <c r="F1083" s="52">
        <f>IFERROR(_xll.qlIndexFixing(IndexON,D1083,TRUE,_xll.ohTrigger(RecalcTrigger,TriggerON)),NA())</f>
        <v>1.6924521662851078E-2</v>
      </c>
      <c r="H1083" s="49">
        <f>_xll.qlCalendarAdvance(IborCalendar,$H1082,B1083,"f",FALSE)</f>
        <v>47268</v>
      </c>
      <c r="I1083" s="49">
        <f>_xll.qlInterestRateIndexValueDate(Index1M,$H1083)</f>
        <v>47270</v>
      </c>
      <c r="J1083" s="52">
        <f>IFERROR(_xll.qlIndexFixing(Index1M,$H1083,TRUE,_xll.ohTrigger(RecalcTrigger,Trigger1M)),NA())</f>
        <v>2.0052467730479806E-2</v>
      </c>
      <c r="K1083" s="52">
        <f>IFERROR(_xll.qlIndexFixing(ONIndex1M,I1083,TRUE,_xll.ohTrigger(RecalcTrigger,Trigger1M)),NA())</f>
        <v>2.0033776782089063E-2</v>
      </c>
      <c r="L1083" s="52">
        <f>IFERROR(_xll.qlIndexFixing(Index3M,H1083,TRUE,_xll.ohTrigger(RecalcTrigger,Trigger3M)),NA())</f>
        <v>2.0950976768708746E-2</v>
      </c>
      <c r="M1083" s="52">
        <f>IFERROR(_xll.qlIndexFixing(ONIndex3M,I1083,TRUE,_xll.ohTrigger(RecalcTrigger,Trigger3M)),NA())</f>
        <v>2.086659780474065E-2</v>
      </c>
      <c r="N1083" s="52">
        <f>IFERROR(_xll.qlIndexFixing(Index6M,$H1083,TRUE,_xll.ohTrigger(RecalcTrigger,Trigger6M)),NA())</f>
        <v>2.2948472014274256E-2</v>
      </c>
      <c r="O1083" s="52">
        <f>IFERROR(_xll.qlIndexFixing(ONIndex6M,I1083,TRUE,_xll.ohTrigger(RecalcTrigger,Trigger6M)),NA())</f>
        <v>2.2771640059646714E-2</v>
      </c>
      <c r="P1083" s="52">
        <f>IFERROR(_xll.qlIndexFixing(Index1Y,$H1083,TRUE,_xll.ohTrigger(RecalcTrigger,Trigger1Y)),NA())</f>
        <v>2.4816793006452859E-2</v>
      </c>
      <c r="Q1083" s="52">
        <f>IFERROR(_xll.qlIndexFixing(ONIndex1Y,I1083,TRUE,_xll.ohTrigger(RecalcTrigger,Trigger1Y)),NA())</f>
        <v>2.4445847958176614E-2</v>
      </c>
    </row>
    <row r="1084" spans="2:17" x14ac:dyDescent="0.2">
      <c r="B1084" s="46" t="s">
        <v>51</v>
      </c>
      <c r="D1084" s="49">
        <f>_xll.qlCalendarAdvance(LocalCalendar,$D1083,B1084,"f",FALSE)</f>
        <v>47275</v>
      </c>
      <c r="E1084" s="49">
        <f>_xll.qlInterestRateIndexValueDate(IndexON,D1084)</f>
        <v>47275</v>
      </c>
      <c r="F1084" s="52">
        <f>IFERROR(_xll.qlIndexFixing(IndexON,D1084,TRUE,_xll.ohTrigger(RecalcTrigger,TriggerON)),NA())</f>
        <v>1.6928182428062044E-2</v>
      </c>
      <c r="H1084" s="49">
        <f>_xll.qlCalendarAdvance(IborCalendar,$H1083,B1084,"f",FALSE)</f>
        <v>47275</v>
      </c>
      <c r="I1084" s="49">
        <f>_xll.qlInterestRateIndexValueDate(Index1M,$H1084)</f>
        <v>47277</v>
      </c>
      <c r="J1084" s="52">
        <f>IFERROR(_xll.qlIndexFixing(Index1M,$H1084,TRUE,_xll.ohTrigger(RecalcTrigger,Trigger1M)),NA())</f>
        <v>2.0053995496795842E-2</v>
      </c>
      <c r="K1084" s="52">
        <f>IFERROR(_xll.qlIndexFixing(ONIndex1M,I1084,TRUE,_xll.ohTrigger(RecalcTrigger,Trigger1M)),NA())</f>
        <v>2.0035320433215986E-2</v>
      </c>
      <c r="L1084" s="52">
        <f>IFERROR(_xll.qlIndexFixing(Index3M,H1084,TRUE,_xll.ohTrigger(RecalcTrigger,Trigger3M)),NA())</f>
        <v>2.0954390772610087E-2</v>
      </c>
      <c r="M1084" s="52">
        <f>IFERROR(_xll.qlIndexFixing(ONIndex3M,I1084,TRUE,_xll.ohTrigger(RecalcTrigger,Trigger3M)),NA())</f>
        <v>2.0870978152371933E-2</v>
      </c>
      <c r="N1084" s="52">
        <f>IFERROR(_xll.qlIndexFixing(Index6M,$H1084,TRUE,_xll.ohTrigger(RecalcTrigger,Trigger6M)),NA())</f>
        <v>2.2951900471712205E-2</v>
      </c>
      <c r="O1084" s="52">
        <f>IFERROR(_xll.qlIndexFixing(ONIndex6M,I1084,TRUE,_xll.ohTrigger(RecalcTrigger,Trigger6M)),NA())</f>
        <v>2.2775172262523569E-2</v>
      </c>
      <c r="P1084" s="52">
        <f>IFERROR(_xll.qlIndexFixing(Index1Y,$H1084,TRUE,_xll.ohTrigger(RecalcTrigger,Trigger1Y)),NA())</f>
        <v>2.4819333959326145E-2</v>
      </c>
      <c r="Q1084" s="52">
        <f>IFERROR(_xll.qlIndexFixing(ONIndex1Y,I1084,TRUE,_xll.ohTrigger(RecalcTrigger,Trigger1Y)),NA())</f>
        <v>2.444843814903841E-2</v>
      </c>
    </row>
    <row r="1085" spans="2:17" x14ac:dyDescent="0.2">
      <c r="B1085" s="46" t="s">
        <v>51</v>
      </c>
      <c r="D1085" s="49">
        <f>_xll.qlCalendarAdvance(LocalCalendar,$D1084,B1085,"f",FALSE)</f>
        <v>47282</v>
      </c>
      <c r="E1085" s="49">
        <f>_xll.qlInterestRateIndexValueDate(IndexON,D1085)</f>
        <v>47282</v>
      </c>
      <c r="F1085" s="52">
        <f>IFERROR(_xll.qlIndexFixing(IndexON,D1085,TRUE,_xll.ohTrigger(RecalcTrigger,TriggerON)),NA())</f>
        <v>1.6931850115895486E-2</v>
      </c>
      <c r="H1085" s="49">
        <f>_xll.qlCalendarAdvance(IborCalendar,$H1084,B1085,"f",FALSE)</f>
        <v>47282</v>
      </c>
      <c r="I1085" s="49">
        <f>_xll.qlInterestRateIndexValueDate(Index1M,$H1085)</f>
        <v>47284</v>
      </c>
      <c r="J1085" s="52">
        <f>IFERROR(_xll.qlIndexFixing(Index1M,$H1085,TRUE,_xll.ohTrigger(RecalcTrigger,Trigger1M)),NA())</f>
        <v>2.0055514117183992E-2</v>
      </c>
      <c r="K1085" s="52">
        <f>IFERROR(_xll.qlIndexFixing(ONIndex1M,I1085,TRUE,_xll.ohTrigger(RecalcTrigger,Trigger1M)),NA())</f>
        <v>2.0036854952421024E-2</v>
      </c>
      <c r="L1085" s="52">
        <f>IFERROR(_xll.qlIndexFixing(Index3M,H1085,TRUE,_xll.ohTrigger(RecalcTrigger,Trigger3M)),NA())</f>
        <v>2.0958709916738396E-2</v>
      </c>
      <c r="M1085" s="52">
        <f>IFERROR(_xll.qlIndexFixing(ONIndex3M,I1085,TRUE,_xll.ohTrigger(RecalcTrigger,Trigger3M)),NA())</f>
        <v>2.0875347305251424E-2</v>
      </c>
      <c r="N1085" s="52">
        <f>IFERROR(_xll.qlIndexFixing(Index6M,$H1085,TRUE,_xll.ohTrigger(RecalcTrigger,Trigger6M)),NA())</f>
        <v>2.2955317802354235E-2</v>
      </c>
      <c r="O1085" s="52">
        <f>IFERROR(_xll.qlIndexFixing(ONIndex6M,I1085,TRUE,_xll.ohTrigger(RecalcTrigger,Trigger6M)),NA())</f>
        <v>2.2778693460443478E-2</v>
      </c>
      <c r="P1085" s="52">
        <f>IFERROR(_xll.qlIndexFixing(Index1Y,$H1085,TRUE,_xll.ohTrigger(RecalcTrigger,Trigger1Y)),NA())</f>
        <v>2.4821872558561275E-2</v>
      </c>
      <c r="Q1085" s="52">
        <f>IFERROR(_xll.qlIndexFixing(ONIndex1Y,I1085,TRUE,_xll.ohTrigger(RecalcTrigger,Trigger1Y)),NA())</f>
        <v>2.4451011286661384E-2</v>
      </c>
    </row>
    <row r="1086" spans="2:17" x14ac:dyDescent="0.2">
      <c r="B1086" s="46" t="s">
        <v>51</v>
      </c>
      <c r="D1086" s="49">
        <f>_xll.qlCalendarAdvance(LocalCalendar,$D1085,B1086,"f",FALSE)</f>
        <v>47289</v>
      </c>
      <c r="E1086" s="49">
        <f>_xll.qlInterestRateIndexValueDate(IndexON,D1086)</f>
        <v>47289</v>
      </c>
      <c r="F1086" s="52">
        <f>IFERROR(_xll.qlIndexFixing(IndexON,D1086,TRUE,_xll.ohTrigger(RecalcTrigger,TriggerON)),NA())</f>
        <v>1.6935524726111595E-2</v>
      </c>
      <c r="H1086" s="49">
        <f>_xll.qlCalendarAdvance(IborCalendar,$H1085,B1086,"f",FALSE)</f>
        <v>47289</v>
      </c>
      <c r="I1086" s="49">
        <f>_xll.qlInterestRateIndexValueDate(Index1M,$H1086)</f>
        <v>47291</v>
      </c>
      <c r="J1086" s="52">
        <f>IFERROR(_xll.qlIndexFixing(Index1M,$H1086,TRUE,_xll.ohTrigger(RecalcTrigger,Trigger1M)),NA())</f>
        <v>2.0057023591646836E-2</v>
      </c>
      <c r="K1086" s="52">
        <f>IFERROR(_xll.qlIndexFixing(ONIndex1M,I1086,TRUE,_xll.ohTrigger(RecalcTrigger,Trigger1M)),NA())</f>
        <v>2.0038380339784112E-2</v>
      </c>
      <c r="L1086" s="52">
        <f>IFERROR(_xll.qlIndexFixing(Index3M,H1086,TRUE,_xll.ohTrigger(RecalcTrigger,Trigger3M)),NA())</f>
        <v>2.096301781143553E-2</v>
      </c>
      <c r="M1086" s="52">
        <f>IFERROR(_xll.qlIndexFixing(ONIndex3M,I1086,TRUE,_xll.ohTrigger(RecalcTrigger,Trigger3M)),NA())</f>
        <v>2.0879705263299186E-2</v>
      </c>
      <c r="N1086" s="52">
        <f>IFERROR(_xll.qlIndexFixing(Index6M,$H1086,TRUE,_xll.ohTrigger(RecalcTrigger,Trigger6M)),NA())</f>
        <v>2.2958724006142451E-2</v>
      </c>
      <c r="O1086" s="52">
        <f>IFERROR(_xll.qlIndexFixing(ONIndex6M,I1086,TRUE,_xll.ohTrigger(RecalcTrigger,Trigger6M)),NA())</f>
        <v>2.2782203653406441E-2</v>
      </c>
      <c r="P1086" s="52">
        <f>IFERROR(_xll.qlIndexFixing(Index1Y,$H1086,TRUE,_xll.ohTrigger(RecalcTrigger,Trigger1Y)),NA())</f>
        <v>2.4824409132863379E-2</v>
      </c>
      <c r="Q1086" s="52">
        <f>IFERROR(_xll.qlIndexFixing(ONIndex1Y,I1086,TRUE,_xll.ohTrigger(RecalcTrigger,Trigger1Y)),NA())</f>
        <v>2.4453567371018892E-2</v>
      </c>
    </row>
    <row r="1087" spans="2:17" x14ac:dyDescent="0.2">
      <c r="B1087" s="46" t="s">
        <v>51</v>
      </c>
      <c r="D1087" s="49">
        <f>_xll.qlCalendarAdvance(LocalCalendar,$D1086,B1087,"f",FALSE)</f>
        <v>47296</v>
      </c>
      <c r="E1087" s="49">
        <f>_xll.qlInterestRateIndexValueDate(IndexON,D1087)</f>
        <v>47296</v>
      </c>
      <c r="F1087" s="52">
        <f>IFERROR(_xll.qlIndexFixing(IndexON,D1087,TRUE,_xll.ohTrigger(RecalcTrigger,TriggerON)),NA())</f>
        <v>1.6939206258790307E-2</v>
      </c>
      <c r="H1087" s="49">
        <f>_xll.qlCalendarAdvance(IborCalendar,$H1086,B1087,"f",FALSE)</f>
        <v>47296</v>
      </c>
      <c r="I1087" s="49">
        <f>_xll.qlInterestRateIndexValueDate(Index1M,$H1087)</f>
        <v>47298</v>
      </c>
      <c r="J1087" s="52">
        <f>IFERROR(_xll.qlIndexFixing(Index1M,$H1087,TRUE,_xll.ohTrigger(RecalcTrigger,Trigger1M)),NA())</f>
        <v>2.0059188753024926E-2</v>
      </c>
      <c r="K1087" s="52">
        <f>IFERROR(_xll.qlIndexFixing(ONIndex1M,I1087,TRUE,_xll.ohTrigger(RecalcTrigger,Trigger1M)),NA())</f>
        <v>2.0039896595305251E-2</v>
      </c>
      <c r="L1087" s="52">
        <f>IFERROR(_xll.qlIndexFixing(Index3M,H1087,TRUE,_xll.ohTrigger(RecalcTrigger,Trigger3M)),NA())</f>
        <v>2.0964571820183898E-2</v>
      </c>
      <c r="M1087" s="52">
        <f>IFERROR(_xll.qlIndexFixing(ONIndex3M,I1087,TRUE,_xll.ohTrigger(RecalcTrigger,Trigger3M)),NA())</f>
        <v>2.0884052026541866E-2</v>
      </c>
      <c r="N1087" s="52">
        <f>IFERROR(_xll.qlIndexFixing(Index6M,$H1087,TRUE,_xll.ohTrigger(RecalcTrigger,Trigger6M)),NA())</f>
        <v>2.2962119083018949E-2</v>
      </c>
      <c r="O1087" s="52">
        <f>IFERROR(_xll.qlIndexFixing(ONIndex6M,I1087,TRUE,_xll.ohTrigger(RecalcTrigger,Trigger6M)),NA())</f>
        <v>2.2785702841439104E-2</v>
      </c>
      <c r="P1087" s="52">
        <f>IFERROR(_xll.qlIndexFixing(Index1Y,$H1087,TRUE,_xll.ohTrigger(RecalcTrigger,Trigger1Y)),NA())</f>
        <v>2.4823855275109316E-2</v>
      </c>
      <c r="Q1087" s="52">
        <f>IFERROR(_xll.qlIndexFixing(ONIndex1Y,I1087,TRUE,_xll.ohTrigger(RecalcTrigger,Trigger1Y)),NA())</f>
        <v>2.4456106402110933E-2</v>
      </c>
    </row>
    <row r="1088" spans="2:17" x14ac:dyDescent="0.2">
      <c r="B1088" s="46" t="s">
        <v>51</v>
      </c>
      <c r="D1088" s="49">
        <f>_xll.qlCalendarAdvance(LocalCalendar,$D1087,B1088,"f",FALSE)</f>
        <v>47304</v>
      </c>
      <c r="E1088" s="49">
        <f>_xll.qlInterestRateIndexValueDate(IndexON,D1088)</f>
        <v>47304</v>
      </c>
      <c r="F1088" s="52">
        <f>IFERROR(_xll.qlIndexFixing(IndexON,D1088,TRUE,_xll.ohTrigger(RecalcTrigger,TriggerON)),NA())</f>
        <v>1.6943422201265435E-2</v>
      </c>
      <c r="H1088" s="49">
        <f>_xll.qlCalendarAdvance(IborCalendar,$H1087,B1088,"f",FALSE)</f>
        <v>47303</v>
      </c>
      <c r="I1088" s="49">
        <f>_xll.qlInterestRateIndexValueDate(Index1M,$H1088)</f>
        <v>47305</v>
      </c>
      <c r="J1088" s="52">
        <f>IFERROR(_xll.qlIndexFixing(Index1M,$H1088,TRUE,_xll.ohTrigger(RecalcTrigger,Trigger1M)),NA())</f>
        <v>2.0060015102775972E-2</v>
      </c>
      <c r="K1088" s="52">
        <f>IFERROR(_xll.qlIndexFixing(ONIndex1M,I1088,TRUE,_xll.ohTrigger(RecalcTrigger,Trigger1M)),NA())</f>
        <v>2.0041403718984441E-2</v>
      </c>
      <c r="L1088" s="52">
        <f>IFERROR(_xll.qlIndexFixing(Index3M,H1088,TRUE,_xll.ohTrigger(RecalcTrigger,Trigger3M)),NA())</f>
        <v>2.0972513474858574E-2</v>
      </c>
      <c r="M1088" s="52">
        <f>IFERROR(_xll.qlIndexFixing(ONIndex3M,I1088,TRUE,_xll.ohTrigger(RecalcTrigger,Trigger3M)),NA())</f>
        <v>2.0888387595006108E-2</v>
      </c>
      <c r="N1088" s="52">
        <f>IFERROR(_xll.qlIndexFixing(Index6M,$H1088,TRUE,_xll.ohTrigger(RecalcTrigger,Trigger6M)),NA())</f>
        <v>2.2965503032926264E-2</v>
      </c>
      <c r="O1088" s="52">
        <f>IFERROR(_xll.qlIndexFixing(ONIndex6M,I1088,TRUE,_xll.ohTrigger(RecalcTrigger,Trigger6M)),NA())</f>
        <v>2.278919102446153E-2</v>
      </c>
      <c r="P1088" s="52">
        <f>IFERROR(_xll.qlIndexFixing(Index1Y,$H1088,TRUE,_xll.ohTrigger(RecalcTrigger,Trigger1Y)),NA())</f>
        <v>2.482947752150513E-2</v>
      </c>
      <c r="Q1088" s="52">
        <f>IFERROR(_xll.qlIndexFixing(ONIndex1Y,I1088,TRUE,_xll.ohTrigger(RecalcTrigger,Trigger1Y)),NA())</f>
        <v>2.4458628379964154E-2</v>
      </c>
    </row>
    <row r="1089" spans="2:17" x14ac:dyDescent="0.2">
      <c r="B1089" s="46" t="s">
        <v>51</v>
      </c>
      <c r="D1089" s="49">
        <f>_xll.qlCalendarAdvance(LocalCalendar,$D1088,B1089,"f",FALSE)</f>
        <v>47311</v>
      </c>
      <c r="E1089" s="49">
        <f>_xll.qlInterestRateIndexValueDate(IndexON,D1089)</f>
        <v>47311</v>
      </c>
      <c r="F1089" s="52">
        <f>IFERROR(_xll.qlIndexFixing(IndexON,D1089,TRUE,_xll.ohTrigger(RecalcTrigger,TriggerON)),NA())</f>
        <v>1.6947118567758324E-2</v>
      </c>
      <c r="H1089" s="49">
        <f>_xll.qlCalendarAdvance(IborCalendar,$H1088,B1089,"f",FALSE)</f>
        <v>47310</v>
      </c>
      <c r="I1089" s="49">
        <f>_xll.qlInterestRateIndexValueDate(Index1M,$H1089)</f>
        <v>47312</v>
      </c>
      <c r="J1089" s="52">
        <f>IFERROR(_xll.qlIndexFixing(Index1M,$H1089,TRUE,_xll.ohTrigger(RecalcTrigger,Trigger1M)),NA())</f>
        <v>2.006149713943195E-2</v>
      </c>
      <c r="K1089" s="52">
        <f>IFERROR(_xll.qlIndexFixing(ONIndex1M,I1089,TRUE,_xll.ohTrigger(RecalcTrigger,Trigger1M)),NA())</f>
        <v>2.0042901710741745E-2</v>
      </c>
      <c r="L1089" s="52">
        <f>IFERROR(_xll.qlIndexFixing(Index3M,H1089,TRUE,_xll.ohTrigger(RecalcTrigger,Trigger3M)),NA())</f>
        <v>2.0975873998557219E-2</v>
      </c>
      <c r="M1089" s="52">
        <f>IFERROR(_xll.qlIndexFixing(ONIndex3M,I1089,TRUE,_xll.ohTrigger(RecalcTrigger,Trigger3M)),NA())</f>
        <v>2.0892711968691913E-2</v>
      </c>
      <c r="N1089" s="52">
        <f>IFERROR(_xll.qlIndexFixing(Index6M,$H1089,TRUE,_xll.ohTrigger(RecalcTrigger,Trigger6M)),NA())</f>
        <v>2.2968875855806925E-2</v>
      </c>
      <c r="O1089" s="52">
        <f>IFERROR(_xll.qlIndexFixing(ONIndex6M,I1089,TRUE,_xll.ohTrigger(RecalcTrigger,Trigger6M)),NA())</f>
        <v>2.2792668202580302E-2</v>
      </c>
      <c r="P1089" s="52">
        <f>IFERROR(_xll.qlIndexFixing(Index1Y,$H1089,TRUE,_xll.ohTrigger(RecalcTrigger,Trigger1Y)),NA())</f>
        <v>2.4832009993271592E-2</v>
      </c>
      <c r="Q1089" s="52">
        <f>IFERROR(_xll.qlIndexFixing(ONIndex1Y,I1089,TRUE,_xll.ohTrigger(RecalcTrigger,Trigger1Y)),NA())</f>
        <v>2.4461133304551907E-2</v>
      </c>
    </row>
    <row r="1090" spans="2:17" x14ac:dyDescent="0.2">
      <c r="B1090" s="46" t="s">
        <v>51</v>
      </c>
      <c r="D1090" s="49">
        <f>_xll.qlCalendarAdvance(LocalCalendar,$D1089,B1090,"f",FALSE)</f>
        <v>47318</v>
      </c>
      <c r="E1090" s="49">
        <f>_xll.qlInterestRateIndexValueDate(IndexON,D1090)</f>
        <v>47318</v>
      </c>
      <c r="F1090" s="52">
        <f>IFERROR(_xll.qlIndexFixing(IndexON,D1090,TRUE,_xll.ohTrigger(RecalcTrigger,TriggerON)),NA())</f>
        <v>1.6950821856793752E-2</v>
      </c>
      <c r="H1090" s="49">
        <f>_xll.qlCalendarAdvance(IborCalendar,$H1089,B1090,"f",FALSE)</f>
        <v>47317</v>
      </c>
      <c r="I1090" s="49">
        <f>_xll.qlInterestRateIndexValueDate(Index1M,$H1090)</f>
        <v>47319</v>
      </c>
      <c r="J1090" s="52">
        <f>IFERROR(_xll.qlIndexFixing(Index1M,$H1090,TRUE,_xll.ohTrigger(RecalcTrigger,Trigger1M)),NA())</f>
        <v>2.0062970030147148E-2</v>
      </c>
      <c r="K1090" s="52">
        <f>IFERROR(_xll.qlIndexFixing(ONIndex1M,I1090,TRUE,_xll.ohTrigger(RecalcTrigger,Trigger1M)),NA())</f>
        <v>2.00443905706571E-2</v>
      </c>
      <c r="L1090" s="52">
        <f>IFERROR(_xll.qlIndexFixing(Index3M,H1090,TRUE,_xll.ohTrigger(RecalcTrigger,Trigger3M)),NA())</f>
        <v>2.0980136895150384E-2</v>
      </c>
      <c r="M1090" s="52">
        <f>IFERROR(_xll.qlIndexFixing(ONIndex3M,I1090,TRUE,_xll.ohTrigger(RecalcTrigger,Trigger3M)),NA())</f>
        <v>2.0897025147519344E-2</v>
      </c>
      <c r="N1090" s="52">
        <f>IFERROR(_xll.qlIndexFixing(Index6M,$H1090,TRUE,_xll.ohTrigger(RecalcTrigger,Trigger6M)),NA())</f>
        <v>2.29732038475184E-2</v>
      </c>
      <c r="O1090" s="52">
        <f>IFERROR(_xll.qlIndexFixing(ONIndex6M,I1090,TRUE,_xll.ohTrigger(RecalcTrigger,Trigger6M)),NA())</f>
        <v>2.2796134375715482E-2</v>
      </c>
      <c r="P1090" s="52">
        <f>IFERROR(_xll.qlIndexFixing(Index1Y,$H1090,TRUE,_xll.ohTrigger(RecalcTrigger,Trigger1Y)),NA())</f>
        <v>2.4834541754958646E-2</v>
      </c>
      <c r="Q1090" s="52">
        <f>IFERROR(_xll.qlIndexFixing(ONIndex1Y,I1090,TRUE,_xll.ohTrigger(RecalcTrigger,Trigger1Y)),NA())</f>
        <v>2.4463621175874195E-2</v>
      </c>
    </row>
    <row r="1091" spans="2:17" x14ac:dyDescent="0.2">
      <c r="B1091" s="46" t="s">
        <v>51</v>
      </c>
      <c r="D1091" s="49">
        <f>_xll.qlCalendarAdvance(LocalCalendar,$D1090,B1091,"f",FALSE)</f>
        <v>47325</v>
      </c>
      <c r="E1091" s="49">
        <f>_xll.qlInterestRateIndexValueDate(IndexON,D1091)</f>
        <v>47325</v>
      </c>
      <c r="F1091" s="52">
        <f>IFERROR(_xll.qlIndexFixing(IndexON,D1091,TRUE,_xll.ohTrigger(RecalcTrigger,TriggerON)),NA())</f>
        <v>1.6954532068291783E-2</v>
      </c>
      <c r="H1091" s="49">
        <f>_xll.qlCalendarAdvance(IborCalendar,$H1090,B1091,"f",FALSE)</f>
        <v>47324</v>
      </c>
      <c r="I1091" s="49">
        <f>_xll.qlInterestRateIndexValueDate(Index1M,$H1091)</f>
        <v>47326</v>
      </c>
      <c r="J1091" s="52">
        <f>IFERROR(_xll.qlIndexFixing(Index1M,$H1091,TRUE,_xll.ohTrigger(RecalcTrigger,Trigger1M)),NA())</f>
        <v>2.0065096323555187E-2</v>
      </c>
      <c r="K1091" s="52">
        <f>IFERROR(_xll.qlIndexFixing(ONIndex1M,I1091,TRUE,_xll.ohTrigger(RecalcTrigger,Trigger1M)),NA())</f>
        <v>2.0045870298730506E-2</v>
      </c>
      <c r="L1091" s="52">
        <f>IFERROR(_xll.qlIndexFixing(Index3M,H1091,TRUE,_xll.ohTrigger(RecalcTrigger,Trigger3M)),NA())</f>
        <v>2.0984388542123596E-2</v>
      </c>
      <c r="M1091" s="52">
        <f>IFERROR(_xll.qlIndexFixing(ONIndex3M,I1091,TRUE,_xll.ohTrigger(RecalcTrigger,Trigger3M)),NA())</f>
        <v>2.0901327131594982E-2</v>
      </c>
      <c r="N1091" s="52">
        <f>IFERROR(_xll.qlIndexFixing(Index6M,$H1091,TRUE,_xll.ohTrigger(RecalcTrigger,Trigger6M)),NA())</f>
        <v>2.297558812025886E-2</v>
      </c>
      <c r="O1091" s="52">
        <f>IFERROR(_xll.qlIndexFixing(ONIndex6M,I1091,TRUE,_xll.ohTrigger(RecalcTrigger,Trigger6M)),NA())</f>
        <v>2.2799589543867071E-2</v>
      </c>
      <c r="P1091" s="52">
        <f>IFERROR(_xll.qlIndexFixing(Index1Y,$H1091,TRUE,_xll.ohTrigger(RecalcTrigger,Trigger1Y)),NA())</f>
        <v>2.4837073121840639E-2</v>
      </c>
      <c r="Q1091" s="52">
        <f>IFERROR(_xll.qlIndexFixing(ONIndex1Y,I1091,TRUE,_xll.ohTrigger(RecalcTrigger,Trigger1Y)),NA())</f>
        <v>2.4466097312130231E-2</v>
      </c>
    </row>
    <row r="1092" spans="2:17" x14ac:dyDescent="0.2">
      <c r="B1092" s="46" t="s">
        <v>51</v>
      </c>
      <c r="D1092" s="49">
        <f>_xll.qlCalendarAdvance(LocalCalendar,$D1091,B1092,"f",FALSE)</f>
        <v>47332</v>
      </c>
      <c r="E1092" s="49">
        <f>_xll.qlInterestRateIndexValueDate(IndexON,D1092)</f>
        <v>47332</v>
      </c>
      <c r="F1092" s="52">
        <f>IFERROR(_xll.qlIndexFixing(IndexON,D1092,TRUE,_xll.ohTrigger(RecalcTrigger,TriggerON)),NA())</f>
        <v>1.6958249202252418E-2</v>
      </c>
      <c r="H1092" s="49">
        <f>_xll.qlCalendarAdvance(IborCalendar,$H1091,B1092,"f",FALSE)</f>
        <v>47331</v>
      </c>
      <c r="I1092" s="49">
        <f>_xll.qlInterestRateIndexValueDate(Index1M,$H1092)</f>
        <v>47333</v>
      </c>
      <c r="J1092" s="52">
        <f>IFERROR(_xll.qlIndexFixing(Index1M,$H1092,TRUE,_xll.ohTrigger(RecalcTrigger,Trigger1M)),NA())</f>
        <v>2.0066550350066881E-2</v>
      </c>
      <c r="K1092" s="52">
        <f>IFERROR(_xll.qlIndexFixing(ONIndex1M,I1092,TRUE,_xll.ohTrigger(RecalcTrigger,Trigger1M)),NA())</f>
        <v>2.0047340894935317E-2</v>
      </c>
      <c r="L1092" s="52">
        <f>IFERROR(_xll.qlIndexFixing(Index3M,H1092,TRUE,_xll.ohTrigger(RecalcTrigger,Trigger3M)),NA())</f>
        <v>2.0988628939439428E-2</v>
      </c>
      <c r="M1092" s="52">
        <f>IFERROR(_xll.qlIndexFixing(ONIndex3M,I1092,TRUE,_xll.ohTrigger(RecalcTrigger,Trigger3M)),NA())</f>
        <v>2.0905617920838893E-2</v>
      </c>
      <c r="N1092" s="52">
        <f>IFERROR(_xll.qlIndexFixing(Index6M,$H1092,TRUE,_xll.ohTrigger(RecalcTrigger,Trigger6M)),NA())</f>
        <v>2.2978927561716923E-2</v>
      </c>
      <c r="O1092" s="52">
        <f>IFERROR(_xll.qlIndexFixing(ONIndex6M,I1092,TRUE,_xll.ohTrigger(RecalcTrigger,Trigger6M)),NA())</f>
        <v>2.280303370708836E-2</v>
      </c>
      <c r="P1092" s="52">
        <f>IFERROR(_xll.qlIndexFixing(Index1Y,$H1092,TRUE,_xll.ohTrigger(RecalcTrigger,Trigger1Y)),NA())</f>
        <v>2.4839604224585584E-2</v>
      </c>
      <c r="Q1092" s="52">
        <f>IFERROR(_xll.qlIndexFixing(ONIndex1Y,I1092,TRUE,_xll.ohTrigger(RecalcTrigger,Trigger1Y)),NA())</f>
        <v>2.4468572693043811E-2</v>
      </c>
    </row>
    <row r="1093" spans="2:17" x14ac:dyDescent="0.2">
      <c r="B1093" s="46" t="s">
        <v>51</v>
      </c>
      <c r="D1093" s="49">
        <f>_xll.qlCalendarAdvance(LocalCalendar,$D1092,B1093,"f",FALSE)</f>
        <v>47339</v>
      </c>
      <c r="E1093" s="49">
        <f>_xll.qlInterestRateIndexValueDate(IndexON,D1093)</f>
        <v>47339</v>
      </c>
      <c r="F1093" s="52">
        <f>IFERROR(_xll.qlIndexFixing(IndexON,D1093,TRUE,_xll.ohTrigger(RecalcTrigger,TriggerON)),NA())</f>
        <v>1.6961973258675656E-2</v>
      </c>
      <c r="H1093" s="49">
        <f>_xll.qlCalendarAdvance(IborCalendar,$H1092,B1093,"f",FALSE)</f>
        <v>47338</v>
      </c>
      <c r="I1093" s="49">
        <f>_xll.qlInterestRateIndexValueDate(Index1M,$H1093)</f>
        <v>47340</v>
      </c>
      <c r="J1093" s="52">
        <f>IFERROR(_xll.qlIndexFixing(Index1M,$H1093,TRUE,_xll.ohTrigger(RecalcTrigger,Trigger1M)),NA())</f>
        <v>2.0067333826609395E-2</v>
      </c>
      <c r="K1093" s="52">
        <f>IFERROR(_xll.qlIndexFixing(ONIndex1M,I1093,TRUE,_xll.ohTrigger(RecalcTrigger,Trigger1M)),NA())</f>
        <v>2.0048802359244888E-2</v>
      </c>
      <c r="L1093" s="52">
        <f>IFERROR(_xll.qlIndexFixing(Index3M,H1093,TRUE,_xll.ohTrigger(RecalcTrigger,Trigger3M)),NA())</f>
        <v>2.0993768927252118E-2</v>
      </c>
      <c r="M1093" s="52">
        <f>IFERROR(_xll.qlIndexFixing(ONIndex3M,I1093,TRUE,_xll.ohTrigger(RecalcTrigger,Trigger3M)),NA())</f>
        <v>2.090989751527772E-2</v>
      </c>
      <c r="N1093" s="52">
        <f>IFERROR(_xll.qlIndexFixing(Index6M,$H1093,TRUE,_xll.ohTrigger(RecalcTrigger,Trigger6M)),NA())</f>
        <v>2.2982255875920628E-2</v>
      </c>
      <c r="O1093" s="52">
        <f>IFERROR(_xll.qlIndexFixing(ONIndex6M,I1093,TRUE,_xll.ohTrigger(RecalcTrigger,Trigger6M)),NA())</f>
        <v>2.2806466865326058E-2</v>
      </c>
      <c r="P1093" s="52">
        <f>IFERROR(_xll.qlIndexFixing(Index1Y,$H1093,TRUE,_xll.ohTrigger(RecalcTrigger,Trigger1Y)),NA())</f>
        <v>2.4842135048157438E-2</v>
      </c>
      <c r="Q1093" s="52">
        <f>IFERROR(_xll.qlIndexFixing(ONIndex1Y,I1093,TRUE,_xll.ohTrigger(RecalcTrigger,Trigger1Y)),NA())</f>
        <v>2.4471047833189985E-2</v>
      </c>
    </row>
    <row r="1094" spans="2:17" x14ac:dyDescent="0.2">
      <c r="B1094" s="46" t="s">
        <v>51</v>
      </c>
      <c r="D1094" s="49">
        <f>_xll.qlCalendarAdvance(LocalCalendar,$D1093,B1094,"f",FALSE)</f>
        <v>47346</v>
      </c>
      <c r="E1094" s="49">
        <f>_xll.qlInterestRateIndexValueDate(IndexON,D1094)</f>
        <v>47346</v>
      </c>
      <c r="F1094" s="52">
        <f>IFERROR(_xll.qlIndexFixing(IndexON,D1094,TRUE,_xll.ohTrigger(RecalcTrigger,TriggerON)),NA())</f>
        <v>1.6965704237561496E-2</v>
      </c>
      <c r="H1094" s="49">
        <f>_xll.qlCalendarAdvance(IborCalendar,$H1093,B1094,"f",FALSE)</f>
        <v>47345</v>
      </c>
      <c r="I1094" s="49">
        <f>_xll.qlInterestRateIndexValueDate(Index1M,$H1094)</f>
        <v>47347</v>
      </c>
      <c r="J1094" s="52">
        <f>IFERROR(_xll.qlIndexFixing(Index1M,$H1094,TRUE,_xll.ohTrigger(RecalcTrigger,Trigger1M)),NA())</f>
        <v>2.00687701335228E-2</v>
      </c>
      <c r="K1094" s="52">
        <f>IFERROR(_xll.qlIndexFixing(ONIndex1M,I1094,TRUE,_xll.ohTrigger(RecalcTrigger,Trigger1M)),NA())</f>
        <v>2.005025469171251E-2</v>
      </c>
      <c r="L1094" s="52">
        <f>IFERROR(_xll.qlIndexFixing(Index3M,H1094,TRUE,_xll.ohTrigger(RecalcTrigger,Trigger3M)),NA())</f>
        <v>2.09970759849527E-2</v>
      </c>
      <c r="M1094" s="52">
        <f>IFERROR(_xll.qlIndexFixing(ONIndex3M,I1094,TRUE,_xll.ohTrigger(RecalcTrigger,Trigger3M)),NA())</f>
        <v>2.0914165914911464E-2</v>
      </c>
      <c r="N1094" s="52">
        <f>IFERROR(_xll.qlIndexFixing(Index6M,$H1094,TRUE,_xll.ohTrigger(RecalcTrigger,Trigger6M)),NA())</f>
        <v>2.2986537025544998E-2</v>
      </c>
      <c r="O1094" s="52">
        <f>IFERROR(_xll.qlIndexFixing(ONIndex6M,I1094,TRUE,_xll.ohTrigger(RecalcTrigger,Trigger6M)),NA())</f>
        <v>2.2809889018633456E-2</v>
      </c>
      <c r="P1094" s="52">
        <f>IFERROR(_xll.qlIndexFixing(Index1Y,$H1094,TRUE,_xll.ohTrigger(RecalcTrigger,Trigger1Y)),NA())</f>
        <v>2.4844665573206453E-2</v>
      </c>
      <c r="Q1094" s="52">
        <f>IFERROR(_xll.qlIndexFixing(ONIndex1Y,I1094,TRUE,_xll.ohTrigger(RecalcTrigger,Trigger1Y)),NA())</f>
        <v>2.4473522732568753E-2</v>
      </c>
    </row>
    <row r="1095" spans="2:17" x14ac:dyDescent="0.2">
      <c r="B1095" s="46" t="s">
        <v>51</v>
      </c>
      <c r="D1095" s="49">
        <f>_xll.qlCalendarAdvance(LocalCalendar,$D1094,B1095,"f",FALSE)</f>
        <v>47353</v>
      </c>
      <c r="E1095" s="49">
        <f>_xll.qlInterestRateIndexValueDate(IndexON,D1095)</f>
        <v>47353</v>
      </c>
      <c r="F1095" s="52">
        <f>IFERROR(_xll.qlIndexFixing(IndexON,D1095,TRUE,_xll.ohTrigger(RecalcTrigger,TriggerON)),NA())</f>
        <v>1.696944213890994E-2</v>
      </c>
      <c r="H1095" s="49">
        <f>_xll.qlCalendarAdvance(IborCalendar,$H1094,B1095,"f",FALSE)</f>
        <v>47352</v>
      </c>
      <c r="I1095" s="49">
        <f>_xll.qlInterestRateIndexValueDate(Index1M,$H1095)</f>
        <v>47354</v>
      </c>
      <c r="J1095" s="52">
        <f>IFERROR(_xll.qlIndexFixing(Index1M,$H1095,TRUE,_xll.ohTrigger(RecalcTrigger,Trigger1M)),NA())</f>
        <v>2.0070197294479956E-2</v>
      </c>
      <c r="K1095" s="52">
        <f>IFERROR(_xll.qlIndexFixing(ONIndex1M,I1095,TRUE,_xll.ohTrigger(RecalcTrigger,Trigger1M)),NA())</f>
        <v>2.0052358990654273E-2</v>
      </c>
      <c r="L1095" s="52">
        <f>IFERROR(_xll.qlIndexFixing(Index3M,H1095,TRUE,_xll.ohTrigger(RecalcTrigger,Trigger3M)),NA())</f>
        <v>2.1001282633075307E-2</v>
      </c>
      <c r="M1095" s="52">
        <f>IFERROR(_xll.qlIndexFixing(ONIndex3M,I1095,TRUE,_xll.ohTrigger(RecalcTrigger,Trigger3M)),NA())</f>
        <v>2.091933445547367E-2</v>
      </c>
      <c r="N1095" s="52">
        <f>IFERROR(_xll.qlIndexFixing(Index6M,$H1095,TRUE,_xll.ohTrigger(RecalcTrigger,Trigger6M)),NA())</f>
        <v>2.2988879122339399E-2</v>
      </c>
      <c r="O1095" s="52">
        <f>IFERROR(_xll.qlIndexFixing(ONIndex6M,I1095,TRUE,_xll.ohTrigger(RecalcTrigger,Trigger6M)),NA())</f>
        <v>2.2814266161261809E-2</v>
      </c>
      <c r="P1095" s="52">
        <f>IFERROR(_xll.qlIndexFixing(Index1Y,$H1095,TRUE,_xll.ohTrigger(RecalcTrigger,Trigger1Y)),NA())</f>
        <v>2.4848226684197644E-2</v>
      </c>
      <c r="Q1095" s="52">
        <f>IFERROR(_xll.qlIndexFixing(ONIndex1Y,I1095,TRUE,_xll.ohTrigger(RecalcTrigger,Trigger1Y)),NA())</f>
        <v>2.4477006164025372E-2</v>
      </c>
    </row>
    <row r="1096" spans="2:17" x14ac:dyDescent="0.2">
      <c r="B1096" s="46" t="s">
        <v>51</v>
      </c>
      <c r="D1096" s="49">
        <f>_xll.qlCalendarAdvance(LocalCalendar,$D1095,B1096,"f",FALSE)</f>
        <v>47360</v>
      </c>
      <c r="E1096" s="49">
        <f>_xll.qlInterestRateIndexValueDate(IndexON,D1096)</f>
        <v>47360</v>
      </c>
      <c r="F1096" s="52">
        <f>IFERROR(_xll.qlIndexFixing(IndexON,D1096,TRUE,_xll.ohTrigger(RecalcTrigger,TriggerON)),NA())</f>
        <v>1.6973186962720987E-2</v>
      </c>
      <c r="H1096" s="49">
        <f>_xll.qlCalendarAdvance(IborCalendar,$H1095,B1096,"f",FALSE)</f>
        <v>47359</v>
      </c>
      <c r="I1096" s="49">
        <f>_xll.qlInterestRateIndexValueDate(Index1M,$H1096)</f>
        <v>47361</v>
      </c>
      <c r="J1096" s="52">
        <f>IFERROR(_xll.qlIndexFixing(Index1M,$H1096,TRUE,_xll.ohTrigger(RecalcTrigger,Trigger1M)),NA())</f>
        <v>2.0069636081874811E-2</v>
      </c>
      <c r="K1096" s="52">
        <f>IFERROR(_xll.qlIndexFixing(ONIndex1M,I1096,TRUE,_xll.ohTrigger(RecalcTrigger,Trigger1M)),NA())</f>
        <v>2.0053792486955935E-2</v>
      </c>
      <c r="L1096" s="52">
        <f>IFERROR(_xll.qlIndexFixing(Index3M,H1096,TRUE,_xll.ohTrigger(RecalcTrigger,Trigger3M)),NA())</f>
        <v>2.1002750431765083E-2</v>
      </c>
      <c r="M1096" s="52">
        <f>IFERROR(_xll.qlIndexFixing(ONIndex3M,I1096,TRUE,_xll.ohTrigger(RecalcTrigger,Trigger3M)),NA())</f>
        <v>2.0923579912559553E-2</v>
      </c>
      <c r="N1096" s="52">
        <f>IFERROR(_xll.qlIndexFixing(Index6M,$H1096,TRUE,_xll.ohTrigger(RecalcTrigger,Trigger6M)),NA())</f>
        <v>2.2988322733008486E-2</v>
      </c>
      <c r="O1096" s="52">
        <f>IFERROR(_xll.qlIndexFixing(ONIndex6M,I1096,TRUE,_xll.ohTrigger(RecalcTrigger,Trigger6M)),NA())</f>
        <v>2.2817665733965153E-2</v>
      </c>
      <c r="P1096" s="52">
        <f>IFERROR(_xll.qlIndexFixing(Index1Y,$H1096,TRUE,_xll.ohTrigger(RecalcTrigger,Trigger1Y)),NA())</f>
        <v>2.4846632874421057E-2</v>
      </c>
      <c r="Q1096" s="52">
        <f>IFERROR(_xll.qlIndexFixing(ONIndex1Y,I1096,TRUE,_xll.ohTrigger(RecalcTrigger,Trigger1Y)),NA())</f>
        <v>2.4479480732935155E-2</v>
      </c>
    </row>
    <row r="1097" spans="2:17" x14ac:dyDescent="0.2">
      <c r="B1097" s="46" t="s">
        <v>51</v>
      </c>
      <c r="D1097" s="49">
        <f>_xll.qlCalendarAdvance(LocalCalendar,$D1096,B1097,"f",FALSE)</f>
        <v>47367</v>
      </c>
      <c r="E1097" s="49">
        <f>_xll.qlInterestRateIndexValueDate(IndexON,D1097)</f>
        <v>47367</v>
      </c>
      <c r="F1097" s="52">
        <f>IFERROR(_xll.qlIndexFixing(IndexON,D1097,TRUE,_xll.ohTrigger(RecalcTrigger,TriggerON)),NA())</f>
        <v>1.6976938709074574E-2</v>
      </c>
      <c r="H1097" s="49">
        <f>_xll.qlCalendarAdvance(IborCalendar,$H1096,B1097,"f",FALSE)</f>
        <v>47366</v>
      </c>
      <c r="I1097" s="49">
        <f>_xll.qlInterestRateIndexValueDate(Index1M,$H1097)</f>
        <v>47368</v>
      </c>
      <c r="J1097" s="52">
        <f>IFERROR(_xll.qlIndexFixing(Index1M,$H1097,TRUE,_xll.ohTrigger(RecalcTrigger,Trigger1M)),NA())</f>
        <v>2.0073683285701527E-2</v>
      </c>
      <c r="K1097" s="52">
        <f>IFERROR(_xll.qlIndexFixing(ONIndex1M,I1097,TRUE,_xll.ohTrigger(RecalcTrigger,Trigger1M)),NA())</f>
        <v>2.0054556897930453E-2</v>
      </c>
      <c r="L1097" s="52">
        <f>IFERROR(_xll.qlIndexFixing(Index3M,H1097,TRUE,_xll.ohTrigger(RecalcTrigger,Trigger3M)),NA())</f>
        <v>2.1006936260115391E-2</v>
      </c>
      <c r="M1097" s="52">
        <f>IFERROR(_xll.qlIndexFixing(ONIndex3M,I1097,TRUE,_xll.ohTrigger(RecalcTrigger,Trigger3M)),NA())</f>
        <v>2.0926903944955555E-2</v>
      </c>
      <c r="N1097" s="52">
        <f>IFERROR(_xll.qlIndexFixing(Index6M,$H1097,TRUE,_xll.ohTrigger(RecalcTrigger,Trigger6M)),NA())</f>
        <v>2.2991608882222004E-2</v>
      </c>
      <c r="O1097" s="52">
        <f>IFERROR(_xll.qlIndexFixing(ONIndex6M,I1097,TRUE,_xll.ohTrigger(RecalcTrigger,Trigger6M)),NA())</f>
        <v>2.2820089448707392E-2</v>
      </c>
      <c r="P1097" s="52">
        <f>IFERROR(_xll.qlIndexFixing(Index1Y,$H1097,TRUE,_xll.ohTrigger(RecalcTrigger,Trigger1Y)),NA())</f>
        <v>2.4852255163724142E-2</v>
      </c>
      <c r="Q1097" s="52">
        <f>IFERROR(_xll.qlIndexFixing(ONIndex1Y,I1097,TRUE,_xll.ohTrigger(RecalcTrigger,Trigger1Y)),NA())</f>
        <v>2.4480945986207203E-2</v>
      </c>
    </row>
    <row r="1098" spans="2:17" x14ac:dyDescent="0.2">
      <c r="B1098" s="46" t="s">
        <v>51</v>
      </c>
      <c r="D1098" s="49">
        <f>_xll.qlCalendarAdvance(LocalCalendar,$D1097,B1098,"f",FALSE)</f>
        <v>47374</v>
      </c>
      <c r="E1098" s="49">
        <f>_xll.qlInterestRateIndexValueDate(IndexON,D1098)</f>
        <v>47374</v>
      </c>
      <c r="F1098" s="52">
        <f>IFERROR(_xll.qlIndexFixing(IndexON,D1098,TRUE,_xll.ohTrigger(RecalcTrigger,TriggerON)),NA())</f>
        <v>1.6980697377730891E-2</v>
      </c>
      <c r="H1098" s="49">
        <f>_xll.qlCalendarAdvance(IborCalendar,$H1097,B1098,"f",FALSE)</f>
        <v>47373</v>
      </c>
      <c r="I1098" s="49">
        <f>_xll.qlInterestRateIndexValueDate(Index1M,$H1098)</f>
        <v>47375</v>
      </c>
      <c r="J1098" s="52">
        <f>IFERROR(_xll.qlIndexFixing(Index1M,$H1098,TRUE,_xll.ohTrigger(RecalcTrigger,Trigger1M)),NA())</f>
        <v>2.0074423901552028E-2</v>
      </c>
      <c r="K1098" s="52">
        <f>IFERROR(_xll.qlIndexFixing(ONIndex1M,I1098,TRUE,_xll.ohTrigger(RecalcTrigger,Trigger1M)),NA())</f>
        <v>2.0055972702950342E-2</v>
      </c>
      <c r="L1098" s="52">
        <f>IFERROR(_xll.qlIndexFixing(Index3M,H1098,TRUE,_xll.ohTrigger(RecalcTrigger,Trigger3M)),NA())</f>
        <v>2.1011110840415296E-2</v>
      </c>
      <c r="M1098" s="52">
        <f>IFERROR(_xll.qlIndexFixing(ONIndex3M,I1098,TRUE,_xll.ohTrigger(RecalcTrigger,Trigger3M)),NA())</f>
        <v>2.0931127565342322E-2</v>
      </c>
      <c r="N1098" s="52">
        <f>IFERROR(_xll.qlIndexFixing(Index6M,$H1098,TRUE,_xll.ohTrigger(RecalcTrigger,Trigger6M)),NA())</f>
        <v>2.299488390662351E-2</v>
      </c>
      <c r="O1098" s="52">
        <f>IFERROR(_xll.qlIndexFixing(ONIndex6M,I1098,TRUE,_xll.ohTrigger(RecalcTrigger,Trigger6M)),NA())</f>
        <v>2.2823467582133716E-2</v>
      </c>
      <c r="P1098" s="52">
        <f>IFERROR(_xll.qlIndexFixing(Index1Y,$H1098,TRUE,_xll.ohTrigger(RecalcTrigger,Trigger1Y)),NA())</f>
        <v>2.4854784301187306E-2</v>
      </c>
      <c r="Q1098" s="52">
        <f>IFERROR(_xll.qlIndexFixing(ONIndex1Y,I1098,TRUE,_xll.ohTrigger(RecalcTrigger,Trigger1Y)),NA())</f>
        <v>2.4483419922569638E-2</v>
      </c>
    </row>
    <row r="1099" spans="2:17" x14ac:dyDescent="0.2">
      <c r="B1099" s="46" t="s">
        <v>51</v>
      </c>
      <c r="D1099" s="49">
        <f>_xll.qlCalendarAdvance(LocalCalendar,$D1098,B1099,"f",FALSE)</f>
        <v>47381</v>
      </c>
      <c r="E1099" s="49">
        <f>_xll.qlInterestRateIndexValueDate(IndexON,D1099)</f>
        <v>47381</v>
      </c>
      <c r="F1099" s="52">
        <f>IFERROR(_xll.qlIndexFixing(IndexON,D1099,TRUE,_xll.ohTrigger(RecalcTrigger,TriggerON)),NA())</f>
        <v>1.6984462969009684E-2</v>
      </c>
      <c r="H1099" s="49">
        <f>_xll.qlCalendarAdvance(IborCalendar,$H1098,B1099,"f",FALSE)</f>
        <v>47380</v>
      </c>
      <c r="I1099" s="49">
        <f>_xll.qlInterestRateIndexValueDate(Index1M,$H1099)</f>
        <v>47382</v>
      </c>
      <c r="J1099" s="52">
        <f>IFERROR(_xll.qlIndexFixing(Index1M,$H1099,TRUE,_xll.ohTrigger(RecalcTrigger,Trigger1M)),NA())</f>
        <v>2.0075814478635188E-2</v>
      </c>
      <c r="K1099" s="52">
        <f>IFERROR(_xll.qlIndexFixing(ONIndex1M,I1099,TRUE,_xll.ohTrigger(RecalcTrigger,Trigger1M)),NA())</f>
        <v>2.0057379376074991E-2</v>
      </c>
      <c r="L1099" s="52">
        <f>IFERROR(_xll.qlIndexFixing(Index3M,H1099,TRUE,_xll.ohTrigger(RecalcTrigger,Trigger3M)),NA())</f>
        <v>2.1015274172626146E-2</v>
      </c>
      <c r="M1099" s="52">
        <f>IFERROR(_xll.qlIndexFixing(ONIndex3M,I1099,TRUE,_xll.ohTrigger(RecalcTrigger,Trigger3M)),NA())</f>
        <v>2.0935339990924007E-2</v>
      </c>
      <c r="N1099" s="52">
        <f>IFERROR(_xll.qlIndexFixing(Index6M,$H1099,TRUE,_xll.ohTrigger(RecalcTrigger,Trigger6M)),NA())</f>
        <v>2.2998147806160451E-2</v>
      </c>
      <c r="O1099" s="52">
        <f>IFERROR(_xll.qlIndexFixing(ONIndex6M,I1099,TRUE,_xll.ohTrigger(RecalcTrigger,Trigger6M)),NA())</f>
        <v>2.282683471062974E-2</v>
      </c>
      <c r="P1099" s="52">
        <f>IFERROR(_xll.qlIndexFixing(Index1Y,$H1099,TRUE,_xll.ohTrigger(RecalcTrigger,Trigger1Y)),NA())</f>
        <v>2.4857313043379514E-2</v>
      </c>
      <c r="Q1099" s="52">
        <f>IFERROR(_xll.qlIndexFixing(ONIndex1Y,I1099,TRUE,_xll.ohTrigger(RecalcTrigger,Trigger1Y)),NA())</f>
        <v>2.4485893618217958E-2</v>
      </c>
    </row>
    <row r="1100" spans="2:17" x14ac:dyDescent="0.2">
      <c r="B1100" s="46" t="s">
        <v>51</v>
      </c>
      <c r="D1100" s="49">
        <f>_xll.qlCalendarAdvance(LocalCalendar,$D1099,B1100,"f",FALSE)</f>
        <v>47388</v>
      </c>
      <c r="E1100" s="49">
        <f>_xll.qlInterestRateIndexValueDate(IndexON,D1100)</f>
        <v>47388</v>
      </c>
      <c r="F1100" s="52">
        <f>IFERROR(_xll.qlIndexFixing(IndexON,D1100,TRUE,_xll.ohTrigger(RecalcTrigger,TriggerON)),NA())</f>
        <v>1.6988235482671143E-2</v>
      </c>
      <c r="H1100" s="49">
        <f>_xll.qlCalendarAdvance(IborCalendar,$H1099,B1100,"f",FALSE)</f>
        <v>47387</v>
      </c>
      <c r="I1100" s="49">
        <f>_xll.qlInterestRateIndexValueDate(Index1M,$H1100)</f>
        <v>47389</v>
      </c>
      <c r="J1100" s="52">
        <f>IFERROR(_xll.qlIndexFixing(Index1M,$H1100,TRUE,_xll.ohTrigger(RecalcTrigger,Trigger1M)),NA())</f>
        <v>2.0078510638584488E-2</v>
      </c>
      <c r="K1100" s="52">
        <f>IFERROR(_xll.qlIndexFixing(ONIndex1M,I1100,TRUE,_xll.ohTrigger(RecalcTrigger,Trigger1M)),NA())</f>
        <v>2.005877691735769E-2</v>
      </c>
      <c r="L1100" s="52">
        <f>IFERROR(_xll.qlIndexFixing(Index3M,H1100,TRUE,_xll.ohTrigger(RecalcTrigger,Trigger3M)),NA())</f>
        <v>2.1022147125877716E-2</v>
      </c>
      <c r="M1100" s="52">
        <f>IFERROR(_xll.qlIndexFixing(ONIndex3M,I1100,TRUE,_xll.ohTrigger(RecalcTrigger,Trigger3M)),NA())</f>
        <v>2.0939541221673963E-2</v>
      </c>
      <c r="N1100" s="52">
        <f>IFERROR(_xll.qlIndexFixing(Index6M,$H1100,TRUE,_xll.ohTrigger(RecalcTrigger,Trigger6M)),NA())</f>
        <v>2.3002361085922848E-2</v>
      </c>
      <c r="O1100" s="52">
        <f>IFERROR(_xll.qlIndexFixing(ONIndex6M,I1100,TRUE,_xll.ohTrigger(RecalcTrigger,Trigger6M)),NA())</f>
        <v>2.2830190834115527E-2</v>
      </c>
      <c r="P1100" s="52">
        <f>IFERROR(_xll.qlIndexFixing(Index1Y,$H1100,TRUE,_xll.ohTrigger(RecalcTrigger,Trigger1Y)),NA())</f>
        <v>2.4859841370949709E-2</v>
      </c>
      <c r="Q1100" s="52">
        <f>IFERROR(_xll.qlIndexFixing(ONIndex1Y,I1100,TRUE,_xll.ohTrigger(RecalcTrigger,Trigger1Y)),NA())</f>
        <v>2.4488367073072226E-2</v>
      </c>
    </row>
    <row r="1101" spans="2:17" x14ac:dyDescent="0.2">
      <c r="B1101" s="46" t="s">
        <v>51</v>
      </c>
      <c r="D1101" s="49">
        <f>_xll.qlCalendarAdvance(LocalCalendar,$D1100,B1101,"f",FALSE)</f>
        <v>47395</v>
      </c>
      <c r="E1101" s="49">
        <f>_xll.qlInterestRateIndexValueDate(IndexON,D1101)</f>
        <v>47395</v>
      </c>
      <c r="F1101" s="52">
        <f>IFERROR(_xll.qlIndexFixing(IndexON,D1101,TRUE,_xll.ohTrigger(RecalcTrigger,TriggerON)),NA())</f>
        <v>1.6992014918955078E-2</v>
      </c>
      <c r="H1101" s="49">
        <f>_xll.qlCalendarAdvance(IborCalendar,$H1100,B1101,"f",FALSE)</f>
        <v>47394</v>
      </c>
      <c r="I1101" s="49">
        <f>_xll.qlInterestRateIndexValueDate(Index1M,$H1101)</f>
        <v>47396</v>
      </c>
      <c r="J1101" s="52">
        <f>IFERROR(_xll.qlIndexFixing(Index1M,$H1101,TRUE,_xll.ohTrigger(RecalcTrigger,Trigger1M)),NA())</f>
        <v>2.007856819487603E-2</v>
      </c>
      <c r="K1101" s="52">
        <f>IFERROR(_xll.qlIndexFixing(ONIndex1M,I1101,TRUE,_xll.ohTrigger(RecalcTrigger,Trigger1M)),NA())</f>
        <v>2.006082298290135E-2</v>
      </c>
      <c r="L1101" s="52">
        <f>IFERROR(_xll.qlIndexFixing(Index3M,H1101,TRUE,_xll.ohTrigger(RecalcTrigger,Trigger3M)),NA())</f>
        <v>2.102628627462062E-2</v>
      </c>
      <c r="M1101" s="52">
        <f>IFERROR(_xll.qlIndexFixing(ONIndex3M,I1101,TRUE,_xll.ohTrigger(RecalcTrigger,Trigger3M)),NA())</f>
        <v>2.0944639266700094E-2</v>
      </c>
      <c r="N1101" s="52">
        <f>IFERROR(_xll.qlIndexFixing(Index6M,$H1101,TRUE,_xll.ohTrigger(RecalcTrigger,Trigger6M)),NA())</f>
        <v>2.3005602146819876E-2</v>
      </c>
      <c r="O1101" s="52">
        <f>IFERROR(_xll.qlIndexFixing(ONIndex6M,I1101,TRUE,_xll.ohTrigger(RecalcTrigger,Trigger6M)),NA())</f>
        <v>2.2834498513055745E-2</v>
      </c>
      <c r="P1101" s="52">
        <f>IFERROR(_xll.qlIndexFixing(Index1Y,$H1101,TRUE,_xll.ohTrigger(RecalcTrigger,Trigger1Y)),NA())</f>
        <v>2.4862369264547917E-2</v>
      </c>
      <c r="Q1101" s="52">
        <f>IFERROR(_xll.qlIndexFixing(ONIndex1Y,I1101,TRUE,_xll.ohTrigger(RecalcTrigger,Trigger1Y)),NA())</f>
        <v>2.4491849966272738E-2</v>
      </c>
    </row>
    <row r="1102" spans="2:17" x14ac:dyDescent="0.2">
      <c r="B1102" s="46" t="s">
        <v>51</v>
      </c>
      <c r="D1102" s="49">
        <f>_xll.qlCalendarAdvance(LocalCalendar,$D1101,B1102,"f",FALSE)</f>
        <v>47402</v>
      </c>
      <c r="E1102" s="49">
        <f>_xll.qlInterestRateIndexValueDate(IndexON,D1102)</f>
        <v>47402</v>
      </c>
      <c r="F1102" s="52">
        <f>IFERROR(_xll.qlIndexFixing(IndexON,D1102,TRUE,_xll.ohTrigger(RecalcTrigger,TriggerON)),NA())</f>
        <v>1.6995801277461808E-2</v>
      </c>
      <c r="H1102" s="49">
        <f>_xll.qlCalendarAdvance(IborCalendar,$H1101,B1102,"f",FALSE)</f>
        <v>47401</v>
      </c>
      <c r="I1102" s="49">
        <f>_xll.qlInterestRateIndexValueDate(Index1M,$H1102)</f>
        <v>47403</v>
      </c>
      <c r="J1102" s="52">
        <f>IFERROR(_xll.qlIndexFixing(Index1M,$H1102,TRUE,_xll.ohTrigger(RecalcTrigger,Trigger1M)),NA())</f>
        <v>2.0080587559504204E-2</v>
      </c>
      <c r="K1102" s="52">
        <f>IFERROR(_xll.qlIndexFixing(ONIndex1M,I1102,TRUE,_xll.ohTrigger(RecalcTrigger,Trigger1M)),NA())</f>
        <v>2.006154460429066E-2</v>
      </c>
      <c r="L1102" s="52">
        <f>IFERROR(_xll.qlIndexFixing(Index3M,H1102,TRUE,_xll.ohTrigger(RecalcTrigger,Trigger3M)),NA())</f>
        <v>2.1030414173338782E-2</v>
      </c>
      <c r="M1102" s="52">
        <f>IFERROR(_xll.qlIndexFixing(ONIndex3M,I1102,TRUE,_xll.ohTrigger(RecalcTrigger,Trigger3M)),NA())</f>
        <v>2.0947910098758626E-2</v>
      </c>
      <c r="N1102" s="52">
        <f>IFERROR(_xll.qlIndexFixing(Index6M,$H1102,TRUE,_xll.ohTrigger(RecalcTrigger,Trigger6M)),NA())</f>
        <v>2.3008832082007317E-2</v>
      </c>
      <c r="O1102" s="52">
        <f>IFERROR(_xll.qlIndexFixing(ONIndex6M,I1102,TRUE,_xll.ohTrigger(RecalcTrigger,Trigger6M)),NA())</f>
        <v>2.2836870066189618E-2</v>
      </c>
      <c r="P1102" s="52">
        <f>IFERROR(_xll.qlIndexFixing(Index1Y,$H1102,TRUE,_xll.ohTrigger(RecalcTrigger,Trigger1Y)),NA())</f>
        <v>2.4865928544004975E-2</v>
      </c>
      <c r="Q1102" s="52">
        <f>IFERROR(_xll.qlIndexFixing(ONIndex1Y,I1102,TRUE,_xll.ohTrigger(RecalcTrigger,Trigger1Y)),NA())</f>
        <v>2.4493313260611771E-2</v>
      </c>
    </row>
    <row r="1103" spans="2:17" x14ac:dyDescent="0.2">
      <c r="B1103" s="46" t="s">
        <v>51</v>
      </c>
      <c r="D1103" s="49">
        <f>_xll.qlCalendarAdvance(LocalCalendar,$D1102,B1103,"f",FALSE)</f>
        <v>47409</v>
      </c>
      <c r="E1103" s="49">
        <f>_xll.qlInterestRateIndexValueDate(IndexON,D1103)</f>
        <v>47409</v>
      </c>
      <c r="F1103" s="52">
        <f>IFERROR(_xll.qlIndexFixing(IndexON,D1103,TRUE,_xll.ohTrigger(RecalcTrigger,TriggerON)),NA())</f>
        <v>1.699959455867095E-2</v>
      </c>
      <c r="H1103" s="49">
        <f>_xll.qlCalendarAdvance(IborCalendar,$H1102,B1103,"f",FALSE)</f>
        <v>47408</v>
      </c>
      <c r="I1103" s="49">
        <f>_xll.qlInterestRateIndexValueDate(Index1M,$H1103)</f>
        <v>47410</v>
      </c>
      <c r="J1103" s="52">
        <f>IFERROR(_xll.qlIndexFixing(Index1M,$H1103,TRUE,_xll.ohTrigger(RecalcTrigger,Trigger1M)),NA())</f>
        <v>2.0081285327183566E-2</v>
      </c>
      <c r="K1103" s="52">
        <f>IFERROR(_xll.qlIndexFixing(ONIndex1M,I1103,TRUE,_xll.ohTrigger(RecalcTrigger,Trigger1M)),NA())</f>
        <v>2.0062914749967575E-2</v>
      </c>
      <c r="L1103" s="52">
        <f>IFERROR(_xll.qlIndexFixing(Index3M,H1103,TRUE,_xll.ohTrigger(RecalcTrigger,Trigger3M)),NA())</f>
        <v>2.1035436051996322E-2</v>
      </c>
      <c r="M1103" s="52">
        <f>IFERROR(_xll.qlIndexFixing(ONIndex3M,I1103,TRUE,_xll.ohTrigger(RecalcTrigger,Trigger3M)),NA())</f>
        <v>2.0952077745066688E-2</v>
      </c>
      <c r="N1103" s="52">
        <f>IFERROR(_xll.qlIndexFixing(Index6M,$H1103,TRUE,_xll.ohTrigger(RecalcTrigger,Trigger6M)),NA())</f>
        <v>2.3015885679890064E-2</v>
      </c>
      <c r="O1103" s="52">
        <f>IFERROR(_xll.qlIndexFixing(ONIndex6M,I1103,TRUE,_xll.ohTrigger(RecalcTrigger,Trigger6M)),NA())</f>
        <v>2.2840193174751278E-2</v>
      </c>
      <c r="P1103" s="52">
        <f>IFERROR(_xll.qlIndexFixing(Index1Y,$H1103,TRUE,_xll.ohTrigger(RecalcTrigger,Trigger1Y)),NA())</f>
        <v>2.4867423672424133E-2</v>
      </c>
      <c r="Q1103" s="52">
        <f>IFERROR(_xll.qlIndexFixing(ONIndex1Y,I1103,TRUE,_xll.ohTrigger(RecalcTrigger,Trigger1Y)),NA())</f>
        <v>2.4495785993243757E-2</v>
      </c>
    </row>
    <row r="1104" spans="2:17" x14ac:dyDescent="0.2">
      <c r="B1104" s="46" t="s">
        <v>51</v>
      </c>
      <c r="D1104" s="49">
        <f>_xll.qlCalendarAdvance(LocalCalendar,$D1103,B1104,"f",FALSE)</f>
        <v>47416</v>
      </c>
      <c r="E1104" s="49">
        <f>_xll.qlInterestRateIndexValueDate(IndexON,D1104)</f>
        <v>47416</v>
      </c>
      <c r="F1104" s="52">
        <f>IFERROR(_xll.qlIndexFixing(IndexON,D1104,TRUE,_xll.ohTrigger(RecalcTrigger,TriggerON)),NA())</f>
        <v>1.7003394762182822E-2</v>
      </c>
      <c r="H1104" s="49">
        <f>_xll.qlCalendarAdvance(IborCalendar,$H1103,B1104,"f",FALSE)</f>
        <v>47415</v>
      </c>
      <c r="I1104" s="49">
        <f>_xll.qlInterestRateIndexValueDate(Index1M,$H1104)</f>
        <v>47417</v>
      </c>
      <c r="J1104" s="52">
        <f>IFERROR(_xll.qlIndexFixing(Index1M,$H1104,TRUE,_xll.ohTrigger(RecalcTrigger,Trigger1M)),NA())</f>
        <v>2.0082630174356544E-2</v>
      </c>
      <c r="K1104" s="52">
        <f>IFERROR(_xll.qlIndexFixing(ONIndex1M,I1104,TRUE,_xll.ohTrigger(RecalcTrigger,Trigger1M)),NA())</f>
        <v>2.0064275763775896E-2</v>
      </c>
      <c r="L1104" s="52">
        <f>IFERROR(_xll.qlIndexFixing(Index3M,H1104,TRUE,_xll.ohTrigger(RecalcTrigger,Trigger3M)),NA())</f>
        <v>2.1038636220558016E-2</v>
      </c>
      <c r="M1104" s="52">
        <f>IFERROR(_xll.qlIndexFixing(ONIndex3M,I1104,TRUE,_xll.ohTrigger(RecalcTrigger,Trigger3M)),NA())</f>
        <v>2.0956234196569667E-2</v>
      </c>
      <c r="N1104" s="52">
        <f>IFERROR(_xll.qlIndexFixing(Index6M,$H1104,TRUE,_xll.ohTrigger(RecalcTrigger,Trigger6M)),NA())</f>
        <v>2.3015258575039551E-2</v>
      </c>
      <c r="O1104" s="52">
        <f>IFERROR(_xll.qlIndexFixing(ONIndex6M,I1104,TRUE,_xll.ohTrigger(RecalcTrigger,Trigger6M)),NA())</f>
        <v>2.2843505278355991E-2</v>
      </c>
      <c r="P1104" s="52">
        <f>IFERROR(_xll.qlIndexFixing(Index1Y,$H1104,TRUE,_xll.ohTrigger(RecalcTrigger,Trigger1Y)),NA())</f>
        <v>2.4869950148000239E-2</v>
      </c>
      <c r="Q1104" s="52">
        <f>IFERROR(_xll.qlIndexFixing(ONIndex1Y,I1104,TRUE,_xll.ohTrigger(RecalcTrigger,Trigger1Y)),NA())</f>
        <v>2.4498258485108337E-2</v>
      </c>
    </row>
    <row r="1105" spans="2:17" x14ac:dyDescent="0.2">
      <c r="B1105" s="46" t="s">
        <v>51</v>
      </c>
      <c r="D1105" s="49">
        <f>_xll.qlCalendarAdvance(LocalCalendar,$D1104,B1105,"f",FALSE)</f>
        <v>47423</v>
      </c>
      <c r="E1105" s="49">
        <f>_xll.qlInterestRateIndexValueDate(IndexON,D1105)</f>
        <v>47423</v>
      </c>
      <c r="F1105" s="52">
        <f>IFERROR(_xll.qlIndexFixing(IndexON,D1105,TRUE,_xll.ohTrigger(RecalcTrigger,TriggerON)),NA())</f>
        <v>1.7007201888237233E-2</v>
      </c>
      <c r="H1105" s="49">
        <f>_xll.qlCalendarAdvance(IborCalendar,$H1104,B1105,"f",FALSE)</f>
        <v>47422</v>
      </c>
      <c r="I1105" s="49">
        <f>_xll.qlInterestRateIndexValueDate(Index1M,$H1105)</f>
        <v>47424</v>
      </c>
      <c r="J1105" s="52">
        <f>IFERROR(_xll.qlIndexFixing(Index1M,$H1105,TRUE,_xll.ohTrigger(RecalcTrigger,Trigger1M)),NA())</f>
        <v>2.0083965875537173E-2</v>
      </c>
      <c r="K1105" s="52">
        <f>IFERROR(_xll.qlIndexFixing(ONIndex1M,I1105,TRUE,_xll.ohTrigger(RecalcTrigger,Trigger1M)),NA())</f>
        <v>2.0065627645715622E-2</v>
      </c>
      <c r="L1105" s="52">
        <f>IFERROR(_xll.qlIndexFixing(Index3M,H1105,TRUE,_xll.ohTrigger(RecalcTrigger,Trigger3M)),NA())</f>
        <v>2.1042730368986805E-2</v>
      </c>
      <c r="M1105" s="52">
        <f>IFERROR(_xll.qlIndexFixing(ONIndex3M,I1105,TRUE,_xll.ohTrigger(RecalcTrigger,Trigger3M)),NA())</f>
        <v>2.0960379453240918E-2</v>
      </c>
      <c r="N1105" s="52">
        <f>IFERROR(_xll.qlIndexFixing(Index6M,$H1105,TRUE,_xll.ohTrigger(RecalcTrigger,Trigger6M)),NA())</f>
        <v>2.3017497578185563E-2</v>
      </c>
      <c r="O1105" s="52">
        <f>IFERROR(_xll.qlIndexFixing(ONIndex6M,I1105,TRUE,_xll.ohTrigger(RecalcTrigger,Trigger6M)),NA())</f>
        <v>2.2846806377003759E-2</v>
      </c>
      <c r="P1105" s="52">
        <f>IFERROR(_xll.qlIndexFixing(Index1Y,$H1105,TRUE,_xll.ohTrigger(RecalcTrigger,Trigger1Y)),NA())</f>
        <v>2.4872476112199896E-2</v>
      </c>
      <c r="Q1105" s="52">
        <f>IFERROR(_xll.qlIndexFixing(ONIndex1Y,I1105,TRUE,_xll.ohTrigger(RecalcTrigger,Trigger1Y)),NA())</f>
        <v>2.4500730736232157E-2</v>
      </c>
    </row>
    <row r="1106" spans="2:17" x14ac:dyDescent="0.2">
      <c r="B1106" s="46" t="s">
        <v>51</v>
      </c>
      <c r="D1106" s="49">
        <f>_xll.qlCalendarAdvance(LocalCalendar,$D1105,B1106,"f",FALSE)</f>
        <v>47430</v>
      </c>
      <c r="E1106" s="49">
        <f>_xll.qlInterestRateIndexValueDate(IndexON,D1106)</f>
        <v>47430</v>
      </c>
      <c r="F1106" s="52">
        <f>IFERROR(_xll.qlIndexFixing(IndexON,D1106,TRUE,_xll.ohTrigger(RecalcTrigger,TriggerON)),NA())</f>
        <v>1.7011015936754248E-2</v>
      </c>
      <c r="H1106" s="49">
        <f>_xll.qlCalendarAdvance(IborCalendar,$H1105,B1106,"f",FALSE)</f>
        <v>47429</v>
      </c>
      <c r="I1106" s="49">
        <f>_xll.qlInterestRateIndexValueDate(Index1M,$H1106)</f>
        <v>47431</v>
      </c>
      <c r="J1106" s="52">
        <f>IFERROR(_xll.qlIndexFixing(Index1M,$H1106,TRUE,_xll.ohTrigger(RecalcTrigger,Trigger1M)),NA())</f>
        <v>2.0085292430725449E-2</v>
      </c>
      <c r="K1106" s="52">
        <f>IFERROR(_xll.qlIndexFixing(ONIndex1M,I1106,TRUE,_xll.ohTrigger(RecalcTrigger,Trigger1M)),NA())</f>
        <v>2.0067625169615244E-2</v>
      </c>
      <c r="L1106" s="52">
        <f>IFERROR(_xll.qlIndexFixing(Index3M,H1106,TRUE,_xll.ohTrigger(RecalcTrigger,Trigger3M)),NA())</f>
        <v>2.1046813267247139E-2</v>
      </c>
      <c r="M1106" s="52">
        <f>IFERROR(_xll.qlIndexFixing(ONIndex3M,I1106,TRUE,_xll.ohTrigger(RecalcTrigger,Trigger3M)),NA())</f>
        <v>2.0965418735385821E-2</v>
      </c>
      <c r="N1106" s="52">
        <f>IFERROR(_xll.qlIndexFixing(Index6M,$H1106,TRUE,_xll.ohTrigger(RecalcTrigger,Trigger6M)),NA())</f>
        <v>2.3020683602157942E-2</v>
      </c>
      <c r="O1106" s="52">
        <f>IFERROR(_xll.qlIndexFixing(ONIndex6M,I1106,TRUE,_xll.ohTrigger(RecalcTrigger,Trigger6M)),NA())</f>
        <v>2.2851056151196314E-2</v>
      </c>
      <c r="P1106" s="52">
        <f>IFERROR(_xll.qlIndexFixing(Index1Y,$H1106,TRUE,_xll.ohTrigger(RecalcTrigger,Trigger1Y)),NA())</f>
        <v>2.4876033871122676E-2</v>
      </c>
      <c r="Q1106" s="52">
        <f>IFERROR(_xll.qlIndexFixing(ONIndex1Y,I1106,TRUE,_xll.ohTrigger(RecalcTrigger,Trigger1Y)),NA())</f>
        <v>2.450421318086482E-2</v>
      </c>
    </row>
    <row r="1107" spans="2:17" x14ac:dyDescent="0.2">
      <c r="B1107" s="46" t="s">
        <v>51</v>
      </c>
      <c r="D1107" s="49">
        <f>_xll.qlCalendarAdvance(LocalCalendar,$D1106,B1107,"f",FALSE)</f>
        <v>47437</v>
      </c>
      <c r="E1107" s="49">
        <f>_xll.qlInterestRateIndexValueDate(IndexON,D1107)</f>
        <v>47437</v>
      </c>
      <c r="F1107" s="52">
        <f>IFERROR(_xll.qlIndexFixing(IndexON,D1107,TRUE,_xll.ohTrigger(RecalcTrigger,TriggerON)),NA())</f>
        <v>1.7014836907733866E-2</v>
      </c>
      <c r="H1107" s="49">
        <f>_xll.qlCalendarAdvance(IborCalendar,$H1106,B1107,"f",FALSE)</f>
        <v>47436</v>
      </c>
      <c r="I1107" s="49">
        <f>_xll.qlInterestRateIndexValueDate(Index1M,$H1107)</f>
        <v>47438</v>
      </c>
      <c r="J1107" s="52">
        <f>IFERROR(_xll.qlIndexFixing(Index1M,$H1107,TRUE,_xll.ohTrigger(RecalcTrigger,Trigger1M)),NA())</f>
        <v>2.0086609839911063E-2</v>
      </c>
      <c r="K1107" s="52">
        <f>IFERROR(_xll.qlIndexFixing(ONIndex1M,I1107,TRUE,_xll.ohTrigger(RecalcTrigger,Trigger1M)),NA())</f>
        <v>2.0068304013962646E-2</v>
      </c>
      <c r="L1107" s="52">
        <f>IFERROR(_xll.qlIndexFixing(Index3M,H1107,TRUE,_xll.ohTrigger(RecalcTrigger,Trigger3M)),NA())</f>
        <v>2.105178788412718E-2</v>
      </c>
      <c r="M1107" s="52">
        <f>IFERROR(_xll.qlIndexFixing(ONIndex3M,I1107,TRUE,_xll.ohTrigger(RecalcTrigger,Trigger3M)),NA())</f>
        <v>2.096863638211488E-2</v>
      </c>
      <c r="N1107" s="52">
        <f>IFERROR(_xll.qlIndexFixing(Index6M,$H1107,TRUE,_xll.ohTrigger(RecalcTrigger,Trigger6M)),NA())</f>
        <v>2.3023858500836929E-2</v>
      </c>
      <c r="O1107" s="52">
        <f>IFERROR(_xll.qlIndexFixing(ONIndex6M,I1107,TRUE,_xll.ohTrigger(RecalcTrigger,Trigger6M)),NA())</f>
        <v>2.2853375559348521E-2</v>
      </c>
      <c r="P1107" s="52">
        <f>IFERROR(_xll.qlIndexFixing(Index1Y,$H1107,TRUE,_xll.ohTrigger(RecalcTrigger,Trigger1Y)),NA())</f>
        <v>2.4877526429063896E-2</v>
      </c>
      <c r="Q1107" s="52">
        <f>IFERROR(_xll.qlIndexFixing(ONIndex1Y,I1107,TRUE,_xll.ohTrigger(RecalcTrigger,Trigger1Y)),NA())</f>
        <v>2.4505674516257514E-2</v>
      </c>
    </row>
    <row r="1108" spans="2:17" x14ac:dyDescent="0.2">
      <c r="B1108" s="46" t="s">
        <v>51</v>
      </c>
      <c r="D1108" s="49">
        <f>_xll.qlCalendarAdvance(LocalCalendar,$D1107,B1108,"f",FALSE)</f>
        <v>47445</v>
      </c>
      <c r="E1108" s="49">
        <f>_xll.qlInterestRateIndexValueDate(IndexON,D1108)</f>
        <v>47445</v>
      </c>
      <c r="F1108" s="52">
        <f>IFERROR(_xll.qlIndexFixing(IndexON,D1108,TRUE,_xll.ohTrigger(RecalcTrigger,TriggerON)),NA())</f>
        <v>1.7020564461338594E-2</v>
      </c>
      <c r="H1108" s="49">
        <f>_xll.qlCalendarAdvance(IborCalendar,$H1107,B1108,"f",FALSE)</f>
        <v>47443</v>
      </c>
      <c r="I1108" s="49">
        <f>_xll.qlInterestRateIndexValueDate(Index1M,$H1108)</f>
        <v>47445</v>
      </c>
      <c r="J1108" s="52">
        <f>IFERROR(_xll.qlIndexFixing(Index1M,$H1108,TRUE,_xll.ohTrigger(RecalcTrigger,Trigger1M)),NA())</f>
        <v>2.0087918103099168E-2</v>
      </c>
      <c r="K1108" s="52">
        <f>IFERROR(_xll.qlIndexFixing(ONIndex1M,I1108,TRUE,_xll.ohTrigger(RecalcTrigger,Trigger1M)),NA())</f>
        <v>2.0069628500323233E-2</v>
      </c>
      <c r="L1108" s="52">
        <f>IFERROR(_xll.qlIndexFixing(Index3M,H1108,TRUE,_xll.ohTrigger(RecalcTrigger,Trigger3M)),NA())</f>
        <v>2.1054945313119574E-2</v>
      </c>
      <c r="M1108" s="52">
        <f>IFERROR(_xll.qlIndexFixing(ONIndex3M,I1108,TRUE,_xll.ohTrigger(RecalcTrigger,Trigger3M)),NA())</f>
        <v>2.0972748054317591E-2</v>
      </c>
      <c r="N1108" s="52">
        <f>IFERROR(_xll.qlIndexFixing(Index6M,$H1108,TRUE,_xll.ohTrigger(RecalcTrigger,Trigger6M)),NA())</f>
        <v>2.3027022274169084E-2</v>
      </c>
      <c r="O1108" s="52">
        <f>IFERROR(_xll.qlIndexFixing(ONIndex6M,I1108,TRUE,_xll.ohTrigger(RecalcTrigger,Trigger6M)),NA())</f>
        <v>2.2856643643045516E-2</v>
      </c>
      <c r="P1108" s="52">
        <f>IFERROR(_xll.qlIndexFixing(Index1Y,$H1108,TRUE,_xll.ohTrigger(RecalcTrigger,Trigger1Y)),NA())</f>
        <v>2.4880050743024809E-2</v>
      </c>
      <c r="Q1108" s="52">
        <f>IFERROR(_xll.qlIndexFixing(ONIndex1Y,I1108,TRUE,_xll.ohTrigger(RecalcTrigger,Trigger1Y)),NA())</f>
        <v>2.4508146045132406E-2</v>
      </c>
    </row>
    <row r="1109" spans="2:17" x14ac:dyDescent="0.2">
      <c r="B1109" s="46" t="s">
        <v>51</v>
      </c>
      <c r="D1109" s="49">
        <f>_xll.qlCalendarAdvance(LocalCalendar,$D1108,B1109,"f",FALSE)</f>
        <v>47452</v>
      </c>
      <c r="E1109" s="49">
        <f>_xll.qlInterestRateIndexValueDate(IndexON,D1109)</f>
        <v>47452</v>
      </c>
      <c r="F1109" s="52">
        <f>IFERROR(_xll.qlIndexFixing(IndexON,D1109,TRUE,_xll.ohTrigger(RecalcTrigger,TriggerON)),NA())</f>
        <v>1.7024401617957707E-2</v>
      </c>
      <c r="H1109" s="49">
        <f>_xll.qlCalendarAdvance(IborCalendar,$H1108,B1109,"f",FALSE)</f>
        <v>47450</v>
      </c>
      <c r="I1109" s="49">
        <f>_xll.qlInterestRateIndexValueDate(Index1M,$H1109)</f>
        <v>47452</v>
      </c>
      <c r="J1109" s="52">
        <f>IFERROR(_xll.qlIndexFixing(Index1M,$H1109,TRUE,_xll.ohTrigger(RecalcTrigger,Trigger1M)),NA())</f>
        <v>2.0089217220282028E-2</v>
      </c>
      <c r="K1109" s="52">
        <f>IFERROR(_xll.qlIndexFixing(ONIndex1M,I1109,TRUE,_xll.ohTrigger(RecalcTrigger,Trigger1M)),NA())</f>
        <v>2.0070943854761936E-2</v>
      </c>
      <c r="L1109" s="52">
        <f>IFERROR(_xll.qlIndexFixing(Index3M,H1109,TRUE,_xll.ohTrigger(RecalcTrigger,Trigger3M)),NA())</f>
        <v>2.1055386931211117E-2</v>
      </c>
      <c r="M1109" s="52">
        <f>IFERROR(_xll.qlIndexFixing(ONIndex3M,I1109,TRUE,_xll.ohTrigger(RecalcTrigger,Trigger3M)),NA())</f>
        <v>2.0976848531688574E-2</v>
      </c>
      <c r="N1109" s="52">
        <f>IFERROR(_xll.qlIndexFixing(Index6M,$H1109,TRUE,_xll.ohTrigger(RecalcTrigger,Trigger6M)),NA())</f>
        <v>2.3031130103956618E-2</v>
      </c>
      <c r="O1109" s="52">
        <f>IFERROR(_xll.qlIndexFixing(ONIndex6M,I1109,TRUE,_xll.ohTrigger(RecalcTrigger,Trigger6M)),NA())</f>
        <v>2.2859900721785564E-2</v>
      </c>
      <c r="P1109" s="52">
        <f>IFERROR(_xll.qlIndexFixing(Index1Y,$H1109,TRUE,_xll.ohTrigger(RecalcTrigger,Trigger1Y)),NA())</f>
        <v>2.487947679941482E-2</v>
      </c>
      <c r="Q1109" s="52">
        <f>IFERROR(_xll.qlIndexFixing(ONIndex1Y,I1109,TRUE,_xll.ohTrigger(RecalcTrigger,Trigger1Y)),NA())</f>
        <v>2.4510617333266538E-2</v>
      </c>
    </row>
    <row r="1110" spans="2:17" x14ac:dyDescent="0.2">
      <c r="B1110" s="46" t="s">
        <v>51</v>
      </c>
      <c r="D1110" s="49">
        <f>_xll.qlCalendarAdvance(LocalCalendar,$D1109,B1110,"f",FALSE)</f>
        <v>47459</v>
      </c>
      <c r="E1110" s="49">
        <f>_xll.qlInterestRateIndexValueDate(IndexON,D1110)</f>
        <v>47459</v>
      </c>
      <c r="F1110" s="52">
        <f>IFERROR(_xll.qlIndexFixing(IndexON,D1110,TRUE,_xll.ohTrigger(RecalcTrigger,TriggerON)),NA())</f>
        <v>1.7028245697758848E-2</v>
      </c>
      <c r="H1110" s="49">
        <f>_xll.qlCalendarAdvance(IborCalendar,$H1109,B1110,"f",FALSE)</f>
        <v>47457</v>
      </c>
      <c r="I1110" s="49">
        <f>_xll.qlInterestRateIndexValueDate(Index1M,$H1110)</f>
        <v>47459</v>
      </c>
      <c r="J1110" s="52">
        <f>IFERROR(_xll.qlIndexFixing(Index1M,$H1110,TRUE,_xll.ohTrigger(RecalcTrigger,Trigger1M)),NA())</f>
        <v>2.0090507191457069E-2</v>
      </c>
      <c r="K1110" s="52">
        <f>IFERROR(_xll.qlIndexFixing(ONIndex1M,I1110,TRUE,_xll.ohTrigger(RecalcTrigger,Trigger1M)),NA())</f>
        <v>2.0072250077358689E-2</v>
      </c>
      <c r="L1110" s="52">
        <f>IFERROR(_xll.qlIndexFixing(Index3M,H1110,TRUE,_xll.ohTrigger(RecalcTrigger,Trigger3M)),NA())</f>
        <v>2.1059427099912931E-2</v>
      </c>
      <c r="M1110" s="52">
        <f>IFERROR(_xll.qlIndexFixing(ONIndex3M,I1110,TRUE,_xll.ohTrigger(RecalcTrigger,Trigger3M)),NA())</f>
        <v>2.0980937814254474E-2</v>
      </c>
      <c r="N1110" s="52">
        <f>IFERROR(_xll.qlIndexFixing(Index6M,$H1110,TRUE,_xll.ohTrigger(RecalcTrigger,Trigger6M)),NA())</f>
        <v>2.3034271031544967E-2</v>
      </c>
      <c r="O1110" s="52">
        <f>IFERROR(_xll.qlIndexFixing(ONIndex6M,I1110,TRUE,_xll.ohTrigger(RecalcTrigger,Trigger6M)),NA())</f>
        <v>2.2863146795542022E-2</v>
      </c>
      <c r="P1110" s="52">
        <f>IFERROR(_xll.qlIndexFixing(Index1Y,$H1110,TRUE,_xll.ohTrigger(RecalcTrigger,Trigger1Y)),NA())</f>
        <v>2.4885097585242842E-2</v>
      </c>
      <c r="Q1110" s="52">
        <f>IFERROR(_xll.qlIndexFixing(ONIndex1Y,I1110,TRUE,_xll.ohTrigger(RecalcTrigger,Trigger1Y)),NA())</f>
        <v>2.4513088380633263E-2</v>
      </c>
    </row>
    <row r="1111" spans="2:17" x14ac:dyDescent="0.2">
      <c r="B1111" s="46" t="s">
        <v>51</v>
      </c>
      <c r="D1111" s="49">
        <f>_xll.qlCalendarAdvance(LocalCalendar,$D1110,B1111,"f",FALSE)</f>
        <v>47466</v>
      </c>
      <c r="E1111" s="49">
        <f>_xll.qlInterestRateIndexValueDate(IndexON,D1111)</f>
        <v>47466</v>
      </c>
      <c r="F1111" s="52">
        <f>IFERROR(_xll.qlIndexFixing(IndexON,D1111,TRUE,_xll.ohTrigger(RecalcTrigger,TriggerON)),NA())</f>
        <v>1.7032096700795307E-2</v>
      </c>
      <c r="H1111" s="49">
        <f>_xll.qlCalendarAdvance(IborCalendar,$H1110,B1111,"f",FALSE)</f>
        <v>47464</v>
      </c>
      <c r="I1111" s="49">
        <f>_xll.qlInterestRateIndexValueDate(Index1M,$H1111)</f>
        <v>47466</v>
      </c>
      <c r="J1111" s="52">
        <f>IFERROR(_xll.qlIndexFixing(Index1M,$H1111,TRUE,_xll.ohTrigger(RecalcTrigger,Trigger1M)),NA())</f>
        <v>2.0091788016621707E-2</v>
      </c>
      <c r="K1111" s="52">
        <f>IFERROR(_xll.qlIndexFixing(ONIndex1M,I1111,TRUE,_xll.ohTrigger(RecalcTrigger,Trigger1M)),NA())</f>
        <v>2.0073547168060202E-2</v>
      </c>
      <c r="L1111" s="52">
        <f>IFERROR(_xll.qlIndexFixing(Index3M,H1111,TRUE,_xll.ohTrigger(RecalcTrigger,Trigger3M)),NA())</f>
        <v>2.1063456020723237E-2</v>
      </c>
      <c r="M1111" s="52">
        <f>IFERROR(_xll.qlIndexFixing(ONIndex3M,I1111,TRUE,_xll.ohTrigger(RecalcTrigger,Trigger3M)),NA())</f>
        <v>2.0985015901962001E-2</v>
      </c>
      <c r="N1111" s="52">
        <f>IFERROR(_xll.qlIndexFixing(Index6M,$H1111,TRUE,_xll.ohTrigger(RecalcTrigger,Trigger6M)),NA())</f>
        <v>2.3037400832945872E-2</v>
      </c>
      <c r="O1111" s="52">
        <f>IFERROR(_xll.qlIndexFixing(ONIndex6M,I1111,TRUE,_xll.ohTrigger(RecalcTrigger,Trigger6M)),NA())</f>
        <v>2.2866381864341534E-2</v>
      </c>
      <c r="P1111" s="52">
        <f>IFERROR(_xll.qlIndexFixing(Index1Y,$H1111,TRUE,_xll.ohTrigger(RecalcTrigger,Trigger1Y)),NA())</f>
        <v>2.4887620074795665E-2</v>
      </c>
      <c r="Q1111" s="52">
        <f>IFERROR(_xll.qlIndexFixing(ONIndex1Y,I1111,TRUE,_xll.ohTrigger(RecalcTrigger,Trigger1Y)),NA())</f>
        <v>2.4515559187259228E-2</v>
      </c>
    </row>
    <row r="1112" spans="2:17" x14ac:dyDescent="0.2">
      <c r="B1112" s="46" t="s">
        <v>51</v>
      </c>
      <c r="D1112" s="49">
        <f>_xll.qlCalendarAdvance(LocalCalendar,$D1111,B1112,"f",FALSE)</f>
        <v>47473</v>
      </c>
      <c r="E1112" s="49">
        <f>_xll.qlInterestRateIndexValueDate(IndexON,D1112)</f>
        <v>47473</v>
      </c>
      <c r="F1112" s="52">
        <f>IFERROR(_xll.qlIndexFixing(IndexON,D1112,TRUE,_xll.ohTrigger(RecalcTrigger,TriggerON)),NA())</f>
        <v>1.7035954627013794E-2</v>
      </c>
      <c r="H1112" s="49">
        <f>_xll.qlCalendarAdvance(IborCalendar,$H1111,B1112,"f",FALSE)</f>
        <v>47471</v>
      </c>
      <c r="I1112" s="49">
        <f>_xll.qlInterestRateIndexValueDate(Index1M,$H1112)</f>
        <v>47473</v>
      </c>
      <c r="J1112" s="52">
        <f>IFERROR(_xll.qlIndexFixing(Index1M,$H1112,TRUE,_xll.ohTrigger(RecalcTrigger,Trigger1M)),NA())</f>
        <v>2.0093710119932495E-2</v>
      </c>
      <c r="K1112" s="52">
        <f>IFERROR(_xll.qlIndexFixing(ONIndex1M,I1112,TRUE,_xll.ohTrigger(RecalcTrigger,Trigger1M)),NA())</f>
        <v>2.0074835126919766E-2</v>
      </c>
      <c r="L1112" s="52">
        <f>IFERROR(_xll.qlIndexFixing(Index3M,H1112,TRUE,_xll.ohTrigger(RecalcTrigger,Trigger3M)),NA())</f>
        <v>2.1067473693609173E-2</v>
      </c>
      <c r="M1112" s="52">
        <f>IFERROR(_xll.qlIndexFixing(ONIndex3M,I1112,TRUE,_xll.ohTrigger(RecalcTrigger,Trigger3M)),NA())</f>
        <v>2.0989082794864444E-2</v>
      </c>
      <c r="N1112" s="52">
        <f>IFERROR(_xll.qlIndexFixing(Index6M,$H1112,TRUE,_xll.ohTrigger(RecalcTrigger,Trigger6M)),NA())</f>
        <v>2.3040519508106629E-2</v>
      </c>
      <c r="O1112" s="52">
        <f>IFERROR(_xll.qlIndexFixing(ONIndex6M,I1112,TRUE,_xll.ohTrigger(RecalcTrigger,Trigger6M)),NA())</f>
        <v>2.286960592813081E-2</v>
      </c>
      <c r="P1112" s="52">
        <f>IFERROR(_xll.qlIndexFixing(Index1Y,$H1112,TRUE,_xll.ohTrigger(RecalcTrigger,Trigger1Y)),NA())</f>
        <v>2.4890141917507651E-2</v>
      </c>
      <c r="Q1112" s="52">
        <f>IFERROR(_xll.qlIndexFixing(ONIndex1Y,I1112,TRUE,_xll.ohTrigger(RecalcTrigger,Trigger1Y)),NA())</f>
        <v>2.4518029753144432E-2</v>
      </c>
    </row>
    <row r="1113" spans="2:17" x14ac:dyDescent="0.2">
      <c r="B1113" s="46" t="s">
        <v>51</v>
      </c>
      <c r="D1113" s="49">
        <f>_xll.qlCalendarAdvance(LocalCalendar,$D1112,B1113,"f",FALSE)</f>
        <v>47480</v>
      </c>
      <c r="E1113" s="49">
        <f>_xll.qlInterestRateIndexValueDate(IndexON,D1113)</f>
        <v>47480</v>
      </c>
      <c r="F1113" s="52">
        <f>IFERROR(_xll.qlIndexFixing(IndexON,D1113,TRUE,_xll.ohTrigger(RecalcTrigger,TriggerON)),NA())</f>
        <v>1.7039819476467599E-2</v>
      </c>
      <c r="H1113" s="49">
        <f>_xll.qlCalendarAdvance(IborCalendar,$H1112,B1113,"f",FALSE)</f>
        <v>47479</v>
      </c>
      <c r="I1113" s="49">
        <f>_xll.qlInterestRateIndexValueDate(Index1M,$H1113)</f>
        <v>47483</v>
      </c>
      <c r="J1113" s="52">
        <f>IFERROR(_xll.qlIndexFixing(Index1M,$H1113,TRUE,_xll.ohTrigger(RecalcTrigger,Trigger1M)),NA())</f>
        <v>2.0094860514735705E-2</v>
      </c>
      <c r="K1113" s="52">
        <f>IFERROR(_xll.qlIndexFixing(ONIndex1M,I1113,TRUE,_xll.ohTrigger(RecalcTrigger,Trigger1M)),NA())</f>
        <v>2.0076008727722972E-2</v>
      </c>
      <c r="L1113" s="52">
        <f>IFERROR(_xll.qlIndexFixing(Index3M,H1113,TRUE,_xll.ohTrigger(RecalcTrigger,Trigger3M)),NA())</f>
        <v>2.1071394872249124E-2</v>
      </c>
      <c r="M1113" s="52">
        <f>IFERROR(_xll.qlIndexFixing(ONIndex3M,I1113,TRUE,_xll.ohTrigger(RecalcTrigger,Trigger3M)),NA())</f>
        <v>2.0993972154554896E-2</v>
      </c>
      <c r="N1113" s="52">
        <f>IFERROR(_xll.qlIndexFixing(Index6M,$H1113,TRUE,_xll.ohTrigger(RecalcTrigger,Trigger6M)),NA())</f>
        <v>2.3042097780963732E-2</v>
      </c>
      <c r="O1113" s="52">
        <f>IFERROR(_xll.qlIndexFixing(ONIndex6M,I1113,TRUE,_xll.ohTrigger(RecalcTrigger,Trigger6M)),NA())</f>
        <v>2.2873237257328149E-2</v>
      </c>
      <c r="P1113" s="52">
        <f>IFERROR(_xll.qlIndexFixing(Index1Y,$H1113,TRUE,_xll.ohTrigger(RecalcTrigger,Trigger1Y)),NA())</f>
        <v>2.4891677260130959E-2</v>
      </c>
      <c r="Q1113" s="52">
        <f>IFERROR(_xll.qlIndexFixing(ONIndex1Y,I1113,TRUE,_xll.ohTrigger(RecalcTrigger,Trigger1Y)),NA())</f>
        <v>2.4520547219406552E-2</v>
      </c>
    </row>
    <row r="1114" spans="2:17" x14ac:dyDescent="0.2">
      <c r="B1114" s="46" t="s">
        <v>51</v>
      </c>
      <c r="D1114" s="49">
        <f>_xll.qlCalendarAdvance(LocalCalendar,$D1113,B1114,"f",FALSE)</f>
        <v>47487</v>
      </c>
      <c r="E1114" s="49">
        <f>_xll.qlInterestRateIndexValueDate(IndexON,D1114)</f>
        <v>47487</v>
      </c>
      <c r="F1114" s="52">
        <f>IFERROR(_xll.qlIndexFixing(IndexON,D1114,TRUE,_xll.ohTrigger(RecalcTrigger,TriggerON)),NA())</f>
        <v>1.7043691249103432E-2</v>
      </c>
      <c r="H1114" s="49">
        <f>_xll.qlCalendarAdvance(IborCalendar,$H1113,B1114,"f",FALSE)</f>
        <v>47486</v>
      </c>
      <c r="I1114" s="49">
        <f>_xll.qlInterestRateIndexValueDate(Index1M,$H1114)</f>
        <v>47490</v>
      </c>
      <c r="J1114" s="52">
        <f>IFERROR(_xll.qlIndexFixing(Index1M,$H1114,TRUE,_xll.ohTrigger(RecalcTrigger,Trigger1M)),NA())</f>
        <v>2.0096109982127189E-2</v>
      </c>
      <c r="K1114" s="52">
        <f>IFERROR(_xll.qlIndexFixing(ONIndex1M,I1114,TRUE,_xll.ohTrigger(RecalcTrigger,Trigger1M)),NA())</f>
        <v>2.0076625141722815E-2</v>
      </c>
      <c r="L1114" s="52">
        <f>IFERROR(_xll.qlIndexFixing(Index3M,H1114,TRUE,_xll.ohTrigger(RecalcTrigger,Trigger3M)),NA())</f>
        <v>2.1078082892420514E-2</v>
      </c>
      <c r="M1114" s="52">
        <f>IFERROR(_xll.qlIndexFixing(ONIndex3M,I1114,TRUE,_xll.ohTrigger(RecalcTrigger,Trigger3M)),NA())</f>
        <v>2.099711190157727E-2</v>
      </c>
      <c r="N1114" s="52">
        <f>IFERROR(_xll.qlIndexFixing(Index6M,$H1114,TRUE,_xll.ohTrigger(RecalcTrigger,Trigger6M)),NA())</f>
        <v>2.3048047111690173E-2</v>
      </c>
      <c r="O1114" s="52">
        <f>IFERROR(_xll.qlIndexFixing(ONIndex6M,I1114,TRUE,_xll.ohTrigger(RecalcTrigger,Trigger6M)),NA())</f>
        <v>2.2875480359392242E-2</v>
      </c>
      <c r="P1114" s="52">
        <f>IFERROR(_xll.qlIndexFixing(Index1Y,$H1114,TRUE,_xll.ohTrigger(RecalcTrigger,Trigger1Y)),NA())</f>
        <v>2.4894197243392802E-2</v>
      </c>
      <c r="Q1114" s="52">
        <f>IFERROR(_xll.qlIndexFixing(ONIndex1Y,I1114,TRUE,_xll.ohTrigger(RecalcTrigger,Trigger1Y)),NA())</f>
        <v>2.4522005462932484E-2</v>
      </c>
    </row>
    <row r="1115" spans="2:17" x14ac:dyDescent="0.2">
      <c r="B1115" s="46" t="s">
        <v>51</v>
      </c>
      <c r="D1115" s="49">
        <f>_xll.qlCalendarAdvance(LocalCalendar,$D1114,B1115,"f",FALSE)</f>
        <v>47494</v>
      </c>
      <c r="E1115" s="49">
        <f>_xll.qlInterestRateIndexValueDate(IndexON,D1115)</f>
        <v>47494</v>
      </c>
      <c r="F1115" s="52">
        <f>IFERROR(_xll.qlIndexFixing(IndexON,D1115,TRUE,_xll.ohTrigger(RecalcTrigger,TriggerON)),NA())</f>
        <v>1.7047569944974583E-2</v>
      </c>
      <c r="H1115" s="49">
        <f>_xll.qlCalendarAdvance(IborCalendar,$H1114,B1115,"f",FALSE)</f>
        <v>47493</v>
      </c>
      <c r="I1115" s="49">
        <f>_xll.qlInterestRateIndexValueDate(Index1M,$H1115)</f>
        <v>47497</v>
      </c>
      <c r="J1115" s="52">
        <f>IFERROR(_xll.qlIndexFixing(Index1M,$H1115,TRUE,_xll.ohTrigger(RecalcTrigger,Trigger1M)),NA())</f>
        <v>2.0097350303495382E-2</v>
      </c>
      <c r="K1115" s="52">
        <f>IFERROR(_xll.qlIndexFixing(ONIndex1M,I1115,TRUE,_xll.ohTrigger(RecalcTrigger,Trigger1M)),NA())</f>
        <v>2.0077882955575888E-2</v>
      </c>
      <c r="L1115" s="52">
        <f>IFERROR(_xll.qlIndexFixing(Index3M,H1115,TRUE,_xll.ohTrigger(RecalcTrigger,Trigger3M)),NA())</f>
        <v>2.1082061429644139E-2</v>
      </c>
      <c r="M1115" s="52">
        <f>IFERROR(_xll.qlIndexFixing(ONIndex3M,I1115,TRUE,_xll.ohTrigger(RecalcTrigger,Trigger3M)),NA())</f>
        <v>2.1001141541319157E-2</v>
      </c>
      <c r="N1115" s="52">
        <f>IFERROR(_xll.qlIndexFixing(Index6M,$H1115,TRUE,_xll.ohTrigger(RecalcTrigger,Trigger6M)),NA())</f>
        <v>2.3051127639349068E-2</v>
      </c>
      <c r="O1115" s="52">
        <f>IFERROR(_xll.qlIndexFixing(ONIndex6M,I1115,TRUE,_xll.ohTrigger(RecalcTrigger,Trigger6M)),NA())</f>
        <v>2.2878667858856616E-2</v>
      </c>
      <c r="P1115" s="52">
        <f>IFERROR(_xll.qlIndexFixing(Index1Y,$H1115,TRUE,_xll.ohTrigger(RecalcTrigger,Trigger1Y)),NA())</f>
        <v>2.4896716516491977E-2</v>
      </c>
      <c r="Q1115" s="52">
        <f>IFERROR(_xll.qlIndexFixing(ONIndex1Y,I1115,TRUE,_xll.ohTrigger(RecalcTrigger,Trigger1Y)),NA())</f>
        <v>2.4524474901266302E-2</v>
      </c>
    </row>
    <row r="1116" spans="2:17" x14ac:dyDescent="0.2">
      <c r="B1116" s="46" t="s">
        <v>51</v>
      </c>
      <c r="D1116" s="49">
        <f>_xll.qlCalendarAdvance(LocalCalendar,$D1115,B1116,"f",FALSE)</f>
        <v>47501</v>
      </c>
      <c r="E1116" s="49">
        <f>_xll.qlInterestRateIndexValueDate(IndexON,D1116)</f>
        <v>47501</v>
      </c>
      <c r="F1116" s="52">
        <f>IFERROR(_xll.qlIndexFixing(IndexON,D1116,TRUE,_xll.ohTrigger(RecalcTrigger,TriggerON)),NA())</f>
        <v>1.7052137237218989E-2</v>
      </c>
      <c r="H1116" s="49">
        <f>_xll.qlCalendarAdvance(IborCalendar,$H1115,B1116,"f",FALSE)</f>
        <v>47500</v>
      </c>
      <c r="I1116" s="49">
        <f>_xll.qlInterestRateIndexValueDate(Index1M,$H1116)</f>
        <v>47505</v>
      </c>
      <c r="J1116" s="52">
        <f>IFERROR(_xll.qlIndexFixing(Index1M,$H1116,TRUE,_xll.ohTrigger(RecalcTrigger,Trigger1M)),NA())</f>
        <v>2.0098756614416E-2</v>
      </c>
      <c r="K1116" s="52">
        <f>IFERROR(_xll.qlIndexFixing(ONIndex1M,I1116,TRUE,_xll.ohTrigger(RecalcTrigger,Trigger1M)),NA())</f>
        <v>2.0079309276477275E-2</v>
      </c>
      <c r="L1116" s="52">
        <f>IFERROR(_xll.qlIndexFixing(Index3M,H1116,TRUE,_xll.ohTrigger(RecalcTrigger,Trigger3M)),NA())</f>
        <v>2.108659455542131E-2</v>
      </c>
      <c r="M1116" s="52">
        <f>IFERROR(_xll.qlIndexFixing(ONIndex3M,I1116,TRUE,_xll.ohTrigger(RecalcTrigger,Trigger3M)),NA())</f>
        <v>2.1005733137462457E-2</v>
      </c>
      <c r="N1116" s="52">
        <f>IFERROR(_xll.qlIndexFixing(Index6M,$H1116,TRUE,_xll.ohTrigger(RecalcTrigger,Trigger6M)),NA())</f>
        <v>2.3053683957522539E-2</v>
      </c>
      <c r="O1116" s="52">
        <f>IFERROR(_xll.qlIndexFixing(ONIndex6M,I1116,TRUE,_xll.ohTrigger(RecalcTrigger,Trigger6M)),NA())</f>
        <v>2.2882297241491045E-2</v>
      </c>
      <c r="P1116" s="52">
        <f>IFERROR(_xll.qlIndexFixing(Index1Y,$H1116,TRUE,_xll.ohTrigger(RecalcTrigger,Trigger1Y)),NA())</f>
        <v>2.4899594791202274E-2</v>
      </c>
      <c r="Q1116" s="52">
        <f>IFERROR(_xll.qlIndexFixing(ONIndex1Y,I1116,TRUE,_xll.ohTrigger(RecalcTrigger,Trigger1Y)),NA())</f>
        <v>2.452729682172361E-2</v>
      </c>
    </row>
    <row r="1117" spans="2:17" x14ac:dyDescent="0.2">
      <c r="B1117" s="46" t="s">
        <v>51</v>
      </c>
      <c r="D1117" s="49">
        <f>_xll.qlCalendarAdvance(LocalCalendar,$D1116,B1117,"f",FALSE)</f>
        <v>47508</v>
      </c>
      <c r="E1117" s="49">
        <f>_xll.qlInterestRateIndexValueDate(IndexON,D1117)</f>
        <v>47508</v>
      </c>
      <c r="F1117" s="52">
        <f>IFERROR(_xll.qlIndexFixing(IndexON,D1117,TRUE,_xll.ohTrigger(RecalcTrigger,TriggerON)),NA())</f>
        <v>1.7055348106342905E-2</v>
      </c>
      <c r="H1117" s="49">
        <f>_xll.qlCalendarAdvance(IborCalendar,$H1116,B1117,"f",FALSE)</f>
        <v>47507</v>
      </c>
      <c r="I1117" s="49">
        <f>_xll.qlInterestRateIndexValueDate(Index1M,$H1117)</f>
        <v>47511</v>
      </c>
      <c r="J1117" s="52">
        <f>IFERROR(_xll.qlIndexFixing(Index1M,$H1117,TRUE,_xll.ohTrigger(RecalcTrigger,Trigger1M)),NA())</f>
        <v>2.0099803508148995E-2</v>
      </c>
      <c r="K1117" s="52">
        <f>IFERROR(_xll.qlIndexFixing(ONIndex1M,I1117,TRUE,_xll.ohTrigger(RecalcTrigger,Trigger1M)),NA())</f>
        <v>2.0080371190633883E-2</v>
      </c>
      <c r="L1117" s="52">
        <f>IFERROR(_xll.qlIndexFixing(Index3M,H1117,TRUE,_xll.ohTrigger(RecalcTrigger,Trigger3M)),NA())</f>
        <v>2.1089984757990093E-2</v>
      </c>
      <c r="M1117" s="52">
        <f>IFERROR(_xll.qlIndexFixing(ONIndex3M,I1117,TRUE,_xll.ohTrigger(RecalcTrigger,Trigger3M)),NA())</f>
        <v>2.1009167240064741E-2</v>
      </c>
      <c r="N1117" s="52">
        <f>IFERROR(_xll.qlIndexFixing(Index6M,$H1117,TRUE,_xll.ohTrigger(RecalcTrigger,Trigger6M)),NA())</f>
        <v>2.3057255315208979E-2</v>
      </c>
      <c r="O1117" s="52">
        <f>IFERROR(_xll.qlIndexFixing(ONIndex6M,I1117,TRUE,_xll.ohTrigger(RecalcTrigger,Trigger6M)),NA())</f>
        <v>2.2885009846831394E-2</v>
      </c>
      <c r="P1117" s="52">
        <f>IFERROR(_xll.qlIndexFixing(Index1Y,$H1117,TRUE,_xll.ohTrigger(RecalcTrigger,Trigger1Y)),NA())</f>
        <v>2.4901752854375479E-2</v>
      </c>
      <c r="Q1117" s="52">
        <f>IFERROR(_xll.qlIndexFixing(ONIndex1Y,I1117,TRUE,_xll.ohTrigger(RecalcTrigger,Trigger1Y)),NA())</f>
        <v>2.452941305587153E-2</v>
      </c>
    </row>
    <row r="1118" spans="2:17" x14ac:dyDescent="0.2">
      <c r="B1118" s="46" t="s">
        <v>51</v>
      </c>
      <c r="D1118" s="49">
        <f>_xll.qlCalendarAdvance(LocalCalendar,$D1117,B1118,"f",FALSE)</f>
        <v>47515</v>
      </c>
      <c r="E1118" s="49">
        <f>_xll.qlInterestRateIndexValueDate(IndexON,D1118)</f>
        <v>47515</v>
      </c>
      <c r="F1118" s="52">
        <f>IFERROR(_xll.qlIndexFixing(IndexON,D1118,TRUE,_xll.ohTrigger(RecalcTrigger,TriggerON)),NA())</f>
        <v>1.7059247571840075E-2</v>
      </c>
      <c r="H1118" s="49">
        <f>_xll.qlCalendarAdvance(IborCalendar,$H1117,B1118,"f",FALSE)</f>
        <v>47514</v>
      </c>
      <c r="I1118" s="49">
        <f>_xll.qlInterestRateIndexValueDate(Index1M,$H1118)</f>
        <v>47518</v>
      </c>
      <c r="J1118" s="52">
        <f>IFERROR(_xll.qlIndexFixing(Index1M,$H1118,TRUE,_xll.ohTrigger(RecalcTrigger,Trigger1M)),NA())</f>
        <v>2.0099076196692219E-2</v>
      </c>
      <c r="K1118" s="52">
        <f>IFERROR(_xll.qlIndexFixing(ONIndex1M,I1118,TRUE,_xll.ohTrigger(RecalcTrigger,Trigger1M)),NA())</f>
        <v>2.0081601611918742E-2</v>
      </c>
      <c r="L1118" s="52">
        <f>IFERROR(_xll.qlIndexFixing(Index3M,H1118,TRUE,_xll.ohTrigger(RecalcTrigger,Trigger3M)),NA())</f>
        <v>2.1094826062705831E-2</v>
      </c>
      <c r="M1118" s="52">
        <f>IFERROR(_xll.qlIndexFixing(ONIndex3M,I1118,TRUE,_xll.ohTrigger(RecalcTrigger,Trigger3M)),NA())</f>
        <v>2.1013163298908566E-2</v>
      </c>
      <c r="N1118" s="52">
        <f>IFERROR(_xll.qlIndexFixing(Index6M,$H1118,TRUE,_xll.ohTrigger(RecalcTrigger,Trigger6M)),NA())</f>
        <v>2.3060302463307657E-2</v>
      </c>
      <c r="O1118" s="52">
        <f>IFERROR(_xll.qlIndexFixing(ONIndex6M,I1118,TRUE,_xll.ohTrigger(RecalcTrigger,Trigger6M)),NA())</f>
        <v>2.2888164335341799E-2</v>
      </c>
      <c r="P1118" s="52">
        <f>IFERROR(_xll.qlIndexFixing(Index1Y,$H1118,TRUE,_xll.ohTrigger(RecalcTrigger,Trigger1Y)),NA())</f>
        <v>2.4904269880245182E-2</v>
      </c>
      <c r="Q1118" s="52">
        <f>IFERROR(_xll.qlIndexFixing(ONIndex1Y,I1118,TRUE,_xll.ohTrigger(RecalcTrigger,Trigger1Y)),NA())</f>
        <v>2.4531881771983066E-2</v>
      </c>
    </row>
    <row r="1119" spans="2:17" x14ac:dyDescent="0.2">
      <c r="B1119" s="46" t="s">
        <v>51</v>
      </c>
      <c r="D1119" s="49">
        <f>_xll.qlCalendarAdvance(LocalCalendar,$D1118,B1119,"f",FALSE)</f>
        <v>47522</v>
      </c>
      <c r="E1119" s="49">
        <f>_xll.qlInterestRateIndexValueDate(IndexON,D1119)</f>
        <v>47522</v>
      </c>
      <c r="F1119" s="52">
        <f>IFERROR(_xll.qlIndexFixing(IndexON,D1119,TRUE,_xll.ohTrigger(RecalcTrigger,TriggerON)),NA())</f>
        <v>1.7063153960545918E-2</v>
      </c>
      <c r="H1119" s="49">
        <f>_xll.qlCalendarAdvance(IborCalendar,$H1118,B1119,"f",FALSE)</f>
        <v>47521</v>
      </c>
      <c r="I1119" s="49">
        <f>_xll.qlInterestRateIndexValueDate(Index1M,$H1119)</f>
        <v>47525</v>
      </c>
      <c r="J1119" s="52">
        <f>IFERROR(_xll.qlIndexFixing(Index1M,$H1119,TRUE,_xll.ohTrigger(RecalcTrigger,Trigger1M)),NA())</f>
        <v>2.0100281692024349E-2</v>
      </c>
      <c r="K1119" s="52">
        <f>IFERROR(_xll.qlIndexFixing(ONIndex1M,I1119,TRUE,_xll.ohTrigger(RecalcTrigger,Trigger1M)),NA())</f>
        <v>2.0082822902267594E-2</v>
      </c>
      <c r="L1119" s="52">
        <f>IFERROR(_xll.qlIndexFixing(Index3M,H1119,TRUE,_xll.ohTrigger(RecalcTrigger,Trigger3M)),NA())</f>
        <v>2.1097863091310322E-2</v>
      </c>
      <c r="M1119" s="52">
        <f>IFERROR(_xll.qlIndexFixing(ONIndex3M,I1119,TRUE,_xll.ohTrigger(RecalcTrigger,Trigger3M)),NA())</f>
        <v>2.1017148164226285E-2</v>
      </c>
      <c r="N1119" s="52">
        <f>IFERROR(_xll.qlIndexFixing(Index6M,$H1119,TRUE,_xll.ohTrigger(RecalcTrigger,Trigger6M)),NA())</f>
        <v>2.3063338484784517E-2</v>
      </c>
      <c r="O1119" s="52">
        <f>IFERROR(_xll.qlIndexFixing(ONIndex6M,I1119,TRUE,_xll.ohTrigger(RecalcTrigger,Trigger6M)),NA())</f>
        <v>2.2891307820174234E-2</v>
      </c>
      <c r="P1119" s="52">
        <f>IFERROR(_xll.qlIndexFixing(Index1Y,$H1119,TRUE,_xll.ohTrigger(RecalcTrigger,Trigger1Y)),NA())</f>
        <v>2.4906786118124063E-2</v>
      </c>
      <c r="Q1119" s="52">
        <f>IFERROR(_xll.qlIndexFixing(ONIndex1Y,I1119,TRUE,_xll.ohTrigger(RecalcTrigger,Trigger1Y)),NA())</f>
        <v>2.4534350247327197E-2</v>
      </c>
    </row>
    <row r="1120" spans="2:17" x14ac:dyDescent="0.2">
      <c r="B1120" s="46" t="s">
        <v>51</v>
      </c>
      <c r="D1120" s="49">
        <f>_xll.qlCalendarAdvance(LocalCalendar,$D1119,B1120,"f",FALSE)</f>
        <v>47529</v>
      </c>
      <c r="E1120" s="49">
        <f>_xll.qlInterestRateIndexValueDate(IndexON,D1120)</f>
        <v>47529</v>
      </c>
      <c r="F1120" s="52">
        <f>IFERROR(_xll.qlIndexFixing(IndexON,D1120,TRUE,_xll.ohTrigger(RecalcTrigger,TriggerON)),NA())</f>
        <v>1.7067751663570885E-2</v>
      </c>
      <c r="H1120" s="49">
        <f>_xll.qlCalendarAdvance(IborCalendar,$H1119,B1120,"f",FALSE)</f>
        <v>47528</v>
      </c>
      <c r="I1120" s="49">
        <f>_xll.qlInterestRateIndexValueDate(Index1M,$H1120)</f>
        <v>47533</v>
      </c>
      <c r="J1120" s="52">
        <f>IFERROR(_xll.qlIndexFixing(Index1M,$H1120,TRUE,_xll.ohTrigger(RecalcTrigger,Trigger1M)),NA())</f>
        <v>2.0101648203608238E-2</v>
      </c>
      <c r="K1120" s="52">
        <f>IFERROR(_xll.qlIndexFixing(ONIndex1M,I1120,TRUE,_xll.ohTrigger(RecalcTrigger,Trigger1M)),NA())</f>
        <v>2.0084207482078398E-2</v>
      </c>
      <c r="L1120" s="52">
        <f>IFERROR(_xll.qlIndexFixing(Index3M,H1120,TRUE,_xll.ohTrigger(RecalcTrigger,Trigger3M)),NA())</f>
        <v>2.1101449490460666E-2</v>
      </c>
      <c r="M1120" s="52">
        <f>IFERROR(_xll.qlIndexFixing(ONIndex3M,I1120,TRUE,_xll.ohTrigger(RecalcTrigger,Trigger3M)),NA())</f>
        <v>2.1021688589542009E-2</v>
      </c>
      <c r="N1120" s="52">
        <f>IFERROR(_xll.qlIndexFixing(Index6M,$H1120,TRUE,_xll.ohTrigger(RecalcTrigger,Trigger6M)),NA())</f>
        <v>2.3065846342954138E-2</v>
      </c>
      <c r="O1120" s="52">
        <f>IFERROR(_xll.qlIndexFixing(ONIndex6M,I1120,TRUE,_xll.ohTrigger(RecalcTrigger,Trigger6M)),NA())</f>
        <v>2.2894886900566291E-2</v>
      </c>
      <c r="P1120" s="52">
        <f>IFERROR(_xll.qlIndexFixing(Index1Y,$H1120,TRUE,_xll.ohTrigger(RecalcTrigger,Trigger1Y)),NA())</f>
        <v>2.4909660828709584E-2</v>
      </c>
      <c r="Q1120" s="52">
        <f>IFERROR(_xll.qlIndexFixing(ONIndex1Y,I1120,TRUE,_xll.ohTrigger(RecalcTrigger,Trigger1Y)),NA())</f>
        <v>2.4537171067304797E-2</v>
      </c>
    </row>
    <row r="1121" spans="2:17" x14ac:dyDescent="0.2">
      <c r="B1121" s="46" t="s">
        <v>51</v>
      </c>
      <c r="D1121" s="49">
        <f>_xll.qlCalendarAdvance(LocalCalendar,$D1120,B1121,"f",FALSE)</f>
        <v>47536</v>
      </c>
      <c r="E1121" s="49">
        <f>_xll.qlInterestRateIndexValueDate(IndexON,D1121)</f>
        <v>47536</v>
      </c>
      <c r="F1121" s="52">
        <f>IFERROR(_xll.qlIndexFixing(IndexON,D1121,TRUE,_xll.ohTrigger(RecalcTrigger,TriggerON)),NA())</f>
        <v>1.7070987507610269E-2</v>
      </c>
      <c r="H1121" s="49">
        <f>_xll.qlCalendarAdvance(IborCalendar,$H1120,B1121,"f",FALSE)</f>
        <v>47535</v>
      </c>
      <c r="I1121" s="49">
        <f>_xll.qlInterestRateIndexValueDate(Index1M,$H1121)</f>
        <v>47539</v>
      </c>
      <c r="J1121" s="52">
        <f>IFERROR(_xll.qlIndexFixing(Index1M,$H1121,TRUE,_xll.ohTrigger(RecalcTrigger,Trigger1M)),NA())</f>
        <v>2.0102665249133178E-2</v>
      </c>
      <c r="K1121" s="52">
        <f>IFERROR(_xll.qlIndexFixing(ONIndex1M,I1121,TRUE,_xll.ohTrigger(RecalcTrigger,Trigger1M)),NA())</f>
        <v>2.008523809047702E-2</v>
      </c>
      <c r="L1121" s="52">
        <f>IFERROR(_xll.qlIndexFixing(Index3M,H1121,TRUE,_xll.ohTrigger(RecalcTrigger,Trigger3M)),NA())</f>
        <v>2.1106591220247939E-2</v>
      </c>
      <c r="M1121" s="52">
        <f>IFERROR(_xll.qlIndexFixing(ONIndex3M,I1121,TRUE,_xll.ohTrigger(RecalcTrigger,Trigger3M)),NA())</f>
        <v>2.102508431396366E-2</v>
      </c>
      <c r="N1121" s="52">
        <f>IFERROR(_xll.qlIndexFixing(Index6M,$H1121,TRUE,_xll.ohTrigger(RecalcTrigger,Trigger6M)),NA())</f>
        <v>2.3070324869703316E-2</v>
      </c>
      <c r="O1121" s="52">
        <f>IFERROR(_xll.qlIndexFixing(ONIndex6M,I1121,TRUE,_xll.ohTrigger(RecalcTrigger,Trigger6M)),NA())</f>
        <v>2.2897561779124942E-2</v>
      </c>
      <c r="P1121" s="52">
        <f>IFERROR(_xll.qlIndexFixing(Index1Y,$H1121,TRUE,_xll.ohTrigger(RecalcTrigger,Trigger1Y)),NA())</f>
        <v>2.4911816152078131E-2</v>
      </c>
      <c r="Q1121" s="52">
        <f>IFERROR(_xll.qlIndexFixing(ONIndex1Y,I1121,TRUE,_xll.ohTrigger(RecalcTrigger,Trigger1Y)),NA())</f>
        <v>2.4539286475793176E-2</v>
      </c>
    </row>
    <row r="1122" spans="2:17" x14ac:dyDescent="0.2">
      <c r="B1122" s="46" t="s">
        <v>51</v>
      </c>
      <c r="D1122" s="49">
        <f>_xll.qlCalendarAdvance(LocalCalendar,$D1121,B1122,"f",FALSE)</f>
        <v>47543</v>
      </c>
      <c r="E1122" s="49">
        <f>_xll.qlInterestRateIndexValueDate(IndexON,D1122)</f>
        <v>47543</v>
      </c>
      <c r="F1122" s="52">
        <f>IFERROR(_xll.qlIndexFixing(IndexON,D1122,TRUE,_xll.ohTrigger(RecalcTrigger,TriggerON)),NA())</f>
        <v>1.7074914665968777E-2</v>
      </c>
      <c r="H1122" s="49">
        <f>_xll.qlCalendarAdvance(IborCalendar,$H1121,B1122,"f",FALSE)</f>
        <v>47542</v>
      </c>
      <c r="I1122" s="49">
        <f>_xll.qlInterestRateIndexValueDate(Index1M,$H1122)</f>
        <v>47546</v>
      </c>
      <c r="J1122" s="52">
        <f>IFERROR(_xll.qlIndexFixing(Index1M,$H1122,TRUE,_xll.ohTrigger(RecalcTrigger,Trigger1M)),NA())</f>
        <v>2.0105776464170392E-2</v>
      </c>
      <c r="K1122" s="52">
        <f>IFERROR(_xll.qlIndexFixing(ONIndex1M,I1122,TRUE,_xll.ohTrigger(RecalcTrigger,Trigger1M)),NA())</f>
        <v>2.0086431988257658E-2</v>
      </c>
      <c r="L1122" s="52">
        <f>IFERROR(_xll.qlIndexFixing(Index3M,H1122,TRUE,_xll.ohTrigger(RecalcTrigger,Trigger3M)),NA())</f>
        <v>2.1110490440457264E-2</v>
      </c>
      <c r="M1122" s="52">
        <f>IFERROR(_xll.qlIndexFixing(ONIndex3M,I1122,TRUE,_xll.ohTrigger(RecalcTrigger,Trigger3M)),NA())</f>
        <v>2.1029035598383317E-2</v>
      </c>
      <c r="N1122" s="52">
        <f>IFERROR(_xll.qlIndexFixing(Index6M,$H1122,TRUE,_xll.ohTrigger(RecalcTrigger,Trigger6M)),NA())</f>
        <v>2.3074274008479174E-2</v>
      </c>
      <c r="O1122" s="52">
        <f>IFERROR(_xll.qlIndexFixing(ONIndex6M,I1122,TRUE,_xll.ohTrigger(RecalcTrigger,Trigger6M)),NA())</f>
        <v>2.2900672253003407E-2</v>
      </c>
      <c r="P1122" s="52">
        <f>IFERROR(_xll.qlIndexFixing(Index1Y,$H1122,TRUE,_xll.ohTrigger(RecalcTrigger,Trigger1Y)),NA())</f>
        <v>2.4914329909237601E-2</v>
      </c>
      <c r="Q1122" s="52">
        <f>IFERROR(_xll.qlIndexFixing(ONIndex1Y,I1122,TRUE,_xll.ohTrigger(RecalcTrigger,Trigger1Y)),NA())</f>
        <v>2.4541754228994961E-2</v>
      </c>
    </row>
    <row r="1123" spans="2:17" x14ac:dyDescent="0.2">
      <c r="B1123" s="46" t="s">
        <v>51</v>
      </c>
      <c r="D1123" s="49">
        <f>_xll.qlCalendarAdvance(LocalCalendar,$D1122,B1123,"f",FALSE)</f>
        <v>47550</v>
      </c>
      <c r="E1123" s="49">
        <f>_xll.qlInterestRateIndexValueDate(IndexON,D1123)</f>
        <v>47550</v>
      </c>
      <c r="F1123" s="52">
        <f>IFERROR(_xll.qlIndexFixing(IndexON,D1123,TRUE,_xll.ohTrigger(RecalcTrigger,TriggerON)),NA())</f>
        <v>1.7078848747535957E-2</v>
      </c>
      <c r="H1123" s="49">
        <f>_xll.qlCalendarAdvance(IborCalendar,$H1122,B1123,"f",FALSE)</f>
        <v>47549</v>
      </c>
      <c r="I1123" s="49">
        <f>_xll.qlInterestRateIndexValueDate(Index1M,$H1123)</f>
        <v>47553</v>
      </c>
      <c r="J1123" s="52">
        <f>IFERROR(_xll.qlIndexFixing(Index1M,$H1123,TRUE,_xll.ohTrigger(RecalcTrigger,Trigger1M)),NA())</f>
        <v>2.0106943617246513E-2</v>
      </c>
      <c r="K1123" s="52">
        <f>IFERROR(_xll.qlIndexFixing(ONIndex1M,I1123,TRUE,_xll.ohTrigger(RecalcTrigger,Trigger1M)),NA())</f>
        <v>2.0087616755182225E-2</v>
      </c>
      <c r="L1123" s="52">
        <f>IFERROR(_xll.qlIndexFixing(Index3M,H1123,TRUE,_xll.ohTrigger(RecalcTrigger,Trigger3M)),NA())</f>
        <v>2.1114378411126157E-2</v>
      </c>
      <c r="M1123" s="52">
        <f>IFERROR(_xll.qlIndexFixing(ONIndex3M,I1123,TRUE,_xll.ohTrigger(RecalcTrigger,Trigger3M)),NA())</f>
        <v>2.1032975689196931E-2</v>
      </c>
      <c r="N1123" s="52">
        <f>IFERROR(_xll.qlIndexFixing(Index6M,$H1123,TRUE,_xll.ohTrigger(RecalcTrigger,Trigger6M)),NA())</f>
        <v>2.3077264314488505E-2</v>
      </c>
      <c r="O1123" s="52">
        <f>IFERROR(_xll.qlIndexFixing(ONIndex6M,I1123,TRUE,_xll.ohTrigger(RecalcTrigger,Trigger6M)),NA())</f>
        <v>2.2903771723363775E-2</v>
      </c>
      <c r="P1123" s="52">
        <f>IFERROR(_xll.qlIndexFixing(Index1Y,$H1123,TRUE,_xll.ohTrigger(RecalcTrigger,Trigger1Y)),NA())</f>
        <v>2.4916842800574369E-2</v>
      </c>
      <c r="Q1123" s="52">
        <f>IFERROR(_xll.qlIndexFixing(ONIndex1Y,I1123,TRUE,_xll.ohTrigger(RecalcTrigger,Trigger1Y)),NA())</f>
        <v>2.4544221741349403E-2</v>
      </c>
    </row>
    <row r="1124" spans="2:17" x14ac:dyDescent="0.2">
      <c r="B1124" s="46" t="s">
        <v>51</v>
      </c>
      <c r="D1124" s="49">
        <f>_xll.qlCalendarAdvance(LocalCalendar,$D1123,B1124,"f",FALSE)</f>
        <v>47557</v>
      </c>
      <c r="E1124" s="49">
        <f>_xll.qlInterestRateIndexValueDate(IndexON,D1124)</f>
        <v>47557</v>
      </c>
      <c r="F1124" s="52">
        <f>IFERROR(_xll.qlIndexFixing(IndexON,D1124,TRUE,_xll.ohTrigger(RecalcTrigger,TriggerON)),NA())</f>
        <v>1.7082789752338456E-2</v>
      </c>
      <c r="H1124" s="49">
        <f>_xll.qlCalendarAdvance(IborCalendar,$H1123,B1124,"f",FALSE)</f>
        <v>47556</v>
      </c>
      <c r="I1124" s="49">
        <f>_xll.qlInterestRateIndexValueDate(Index1M,$H1124)</f>
        <v>47560</v>
      </c>
      <c r="J1124" s="52">
        <f>IFERROR(_xll.qlIndexFixing(Index1M,$H1124,TRUE,_xll.ohTrigger(RecalcTrigger,Trigger1M)),NA())</f>
        <v>2.0108101624273556E-2</v>
      </c>
      <c r="K1124" s="52">
        <f>IFERROR(_xll.qlIndexFixing(ONIndex1M,I1124,TRUE,_xll.ohTrigger(RecalcTrigger,Trigger1M)),NA())</f>
        <v>2.008879239125072E-2</v>
      </c>
      <c r="L1124" s="52">
        <f>IFERROR(_xll.qlIndexFixing(Index3M,H1124,TRUE,_xll.ohTrigger(RecalcTrigger,Trigger3M)),NA())</f>
        <v>2.1118255132219863E-2</v>
      </c>
      <c r="M1124" s="52">
        <f>IFERROR(_xll.qlIndexFixing(ONIndex3M,I1124,TRUE,_xll.ohTrigger(RecalcTrigger,Trigger3M)),NA())</f>
        <v>2.1036904586404503E-2</v>
      </c>
      <c r="N1124" s="52">
        <f>IFERROR(_xll.qlIndexFixing(Index6M,$H1124,TRUE,_xll.ohTrigger(RecalcTrigger,Trigger6M)),NA())</f>
        <v>2.3080243492247778E-2</v>
      </c>
      <c r="O1124" s="52">
        <f>IFERROR(_xll.qlIndexFixing(ONIndex6M,I1124,TRUE,_xll.ohTrigger(RecalcTrigger,Trigger6M)),NA())</f>
        <v>2.2906860190046174E-2</v>
      </c>
      <c r="P1124" s="52">
        <f>IFERROR(_xll.qlIndexFixing(Index1Y,$H1124,TRUE,_xll.ohTrigger(RecalcTrigger,Trigger1Y)),NA())</f>
        <v>2.4919354806630465E-2</v>
      </c>
      <c r="Q1124" s="52">
        <f>IFERROR(_xll.qlIndexFixing(ONIndex1Y,I1124,TRUE,_xll.ohTrigger(RecalcTrigger,Trigger1Y)),NA())</f>
        <v>2.4546689013016376E-2</v>
      </c>
    </row>
    <row r="1125" spans="2:17" x14ac:dyDescent="0.2">
      <c r="B1125" s="46" t="s">
        <v>51</v>
      </c>
      <c r="D1125" s="49">
        <f>_xll.qlCalendarAdvance(LocalCalendar,$D1124,B1125,"f",FALSE)</f>
        <v>47564</v>
      </c>
      <c r="E1125" s="49">
        <f>_xll.qlInterestRateIndexValueDate(IndexON,D1125)</f>
        <v>47564</v>
      </c>
      <c r="F1125" s="52">
        <f>IFERROR(_xll.qlIndexFixing(IndexON,D1125,TRUE,_xll.ohTrigger(RecalcTrigger,TriggerON)),NA())</f>
        <v>1.7086737680376274E-2</v>
      </c>
      <c r="H1125" s="49">
        <f>_xll.qlCalendarAdvance(IborCalendar,$H1124,B1125,"f",FALSE)</f>
        <v>47563</v>
      </c>
      <c r="I1125" s="49">
        <f>_xll.qlInterestRateIndexValueDate(Index1M,$H1125)</f>
        <v>47567</v>
      </c>
      <c r="J1125" s="52">
        <f>IFERROR(_xll.qlIndexFixing(Index1M,$H1125,TRUE,_xll.ohTrigger(RecalcTrigger,Trigger1M)),NA())</f>
        <v>2.010925048524894E-2</v>
      </c>
      <c r="K1125" s="52">
        <f>IFERROR(_xll.qlIndexFixing(ONIndex1M,I1125,TRUE,_xll.ohTrigger(RecalcTrigger,Trigger1M)),NA())</f>
        <v>2.0089958896463145E-2</v>
      </c>
      <c r="L1125" s="52">
        <f>IFERROR(_xll.qlIndexFixing(Index3M,H1125,TRUE,_xll.ohTrigger(RecalcTrigger,Trigger3M)),NA())</f>
        <v>2.1122120603706239E-2</v>
      </c>
      <c r="M1125" s="52">
        <f>IFERROR(_xll.qlIndexFixing(ONIndex3M,I1125,TRUE,_xll.ohTrigger(RecalcTrigger,Trigger3M)),NA())</f>
        <v>2.1040822289926098E-2</v>
      </c>
      <c r="N1125" s="52">
        <f>IFERROR(_xll.qlIndexFixing(Index6M,$H1125,TRUE,_xll.ohTrigger(RecalcTrigger,Trigger6M)),NA())</f>
        <v>2.3083211541707459E-2</v>
      </c>
      <c r="O1125" s="52">
        <f>IFERROR(_xll.qlIndexFixing(ONIndex6M,I1125,TRUE,_xll.ohTrigger(RecalcTrigger,Trigger6M)),NA())</f>
        <v>2.2909937653050605E-2</v>
      </c>
      <c r="P1125" s="52">
        <f>IFERROR(_xll.qlIndexFixing(Index1Y,$H1125,TRUE,_xll.ohTrigger(RecalcTrigger,Trigger1Y)),NA())</f>
        <v>2.4921865907947045E-2</v>
      </c>
      <c r="Q1125" s="52">
        <f>IFERROR(_xll.qlIndexFixing(ONIndex1Y,I1125,TRUE,_xll.ohTrigger(RecalcTrigger,Trigger1Y)),NA())</f>
        <v>2.4549156043915943E-2</v>
      </c>
    </row>
    <row r="1126" spans="2:17" x14ac:dyDescent="0.2">
      <c r="B1126" s="46" t="s">
        <v>51</v>
      </c>
      <c r="D1126" s="49">
        <f>_xll.qlCalendarAdvance(LocalCalendar,$D1125,B1126,"f",FALSE)</f>
        <v>47571</v>
      </c>
      <c r="E1126" s="49">
        <f>_xll.qlInterestRateIndexValueDate(IndexON,D1126)</f>
        <v>47571</v>
      </c>
      <c r="F1126" s="52">
        <f>IFERROR(_xll.qlIndexFixing(IndexON,D1126,TRUE,_xll.ohTrigger(RecalcTrigger,TriggerON)),NA())</f>
        <v>1.7090692531569474E-2</v>
      </c>
      <c r="H1126" s="49">
        <f>_xll.qlCalendarAdvance(IborCalendar,$H1125,B1126,"f",FALSE)</f>
        <v>47570</v>
      </c>
      <c r="I1126" s="49">
        <f>_xll.qlInterestRateIndexValueDate(Index1M,$H1126)</f>
        <v>47574</v>
      </c>
      <c r="J1126" s="52">
        <f>IFERROR(_xll.qlIndexFixing(Index1M,$H1126,TRUE,_xll.ohTrigger(RecalcTrigger,Trigger1M)),NA())</f>
        <v>2.0109748203325672E-2</v>
      </c>
      <c r="K1126" s="52">
        <f>IFERROR(_xll.qlIndexFixing(ONIndex1M,I1126,TRUE,_xll.ohTrigger(RecalcTrigger,Trigger1M)),NA())</f>
        <v>2.0091116270819498E-2</v>
      </c>
      <c r="L1126" s="52">
        <f>IFERROR(_xll.qlIndexFixing(Index3M,H1126,TRUE,_xll.ohTrigger(RecalcTrigger,Trigger3M)),NA())</f>
        <v>2.1125082918260984E-2</v>
      </c>
      <c r="M1126" s="52">
        <f>IFERROR(_xll.qlIndexFixing(ONIndex3M,I1126,TRUE,_xll.ohTrigger(RecalcTrigger,Trigger3M)),NA())</f>
        <v>2.1044728799921586E-2</v>
      </c>
      <c r="N1126" s="52">
        <f>IFERROR(_xll.qlIndexFixing(Index6M,$H1126,TRUE,_xll.ohTrigger(RecalcTrigger,Trigger6M)),NA())</f>
        <v>2.3085223783093325E-2</v>
      </c>
      <c r="O1126" s="52">
        <f>IFERROR(_xll.qlIndexFixing(ONIndex6M,I1126,TRUE,_xll.ohTrigger(RecalcTrigger,Trigger6M)),NA())</f>
        <v>2.2913004112377067E-2</v>
      </c>
      <c r="P1126" s="52">
        <f>IFERROR(_xll.qlIndexFixing(Index1Y,$H1126,TRUE,_xll.ohTrigger(RecalcTrigger,Trigger1Y)),NA())</f>
        <v>2.4924376085065265E-2</v>
      </c>
      <c r="Q1126" s="52">
        <f>IFERROR(_xll.qlIndexFixing(ONIndex1Y,I1126,TRUE,_xll.ohTrigger(RecalcTrigger,Trigger1Y)),NA())</f>
        <v>2.4551622833968167E-2</v>
      </c>
    </row>
    <row r="1127" spans="2:17" x14ac:dyDescent="0.2">
      <c r="B1127" s="46" t="s">
        <v>51</v>
      </c>
      <c r="D1127" s="49">
        <f>_xll.qlCalendarAdvance(LocalCalendar,$D1126,B1127,"f",FALSE)</f>
        <v>47578</v>
      </c>
      <c r="E1127" s="49">
        <f>_xll.qlInterestRateIndexValueDate(IndexON,D1127)</f>
        <v>47578</v>
      </c>
      <c r="F1127" s="52">
        <f>IFERROR(_xll.qlIndexFixing(IndexON,D1127,TRUE,_xll.ohTrigger(RecalcTrigger,TriggerON)),NA())</f>
        <v>1.7094654306024637E-2</v>
      </c>
      <c r="H1127" s="49">
        <f>_xll.qlCalendarAdvance(IborCalendar,$H1126,B1127,"f",FALSE)</f>
        <v>47577</v>
      </c>
      <c r="I1127" s="49">
        <f>_xll.qlInterestRateIndexValueDate(Index1M,$H1127)</f>
        <v>47581</v>
      </c>
      <c r="J1127" s="52">
        <f>IFERROR(_xll.qlIndexFixing(Index1M,$H1127,TRUE,_xll.ohTrigger(RecalcTrigger,Trigger1M)),NA())</f>
        <v>2.0110879362342793E-2</v>
      </c>
      <c r="K1127" s="52">
        <f>IFERROR(_xll.qlIndexFixing(ONIndex1M,I1127,TRUE,_xll.ohTrigger(RecalcTrigger,Trigger1M)),NA())</f>
        <v>2.0092264514239844E-2</v>
      </c>
      <c r="L1127" s="52">
        <f>IFERROR(_xll.qlIndexFixing(Index3M,H1127,TRUE,_xll.ohTrigger(RecalcTrigger,Trigger3M)),NA())</f>
        <v>2.1128926469013376E-2</v>
      </c>
      <c r="M1127" s="52">
        <f>IFERROR(_xll.qlIndexFixing(ONIndex3M,I1127,TRUE,_xll.ohTrigger(RecalcTrigger,Trigger3M)),NA())</f>
        <v>2.104862411615116E-2</v>
      </c>
      <c r="N1127" s="52">
        <f>IFERROR(_xll.qlIndexFixing(Index6M,$H1127,TRUE,_xll.ohTrigger(RecalcTrigger,Trigger6M)),NA())</f>
        <v>2.3088170182837403E-2</v>
      </c>
      <c r="O1127" s="52">
        <f>IFERROR(_xll.qlIndexFixing(ONIndex6M,I1127,TRUE,_xll.ohTrigger(RecalcTrigger,Trigger6M)),NA())</f>
        <v>2.2916059568105496E-2</v>
      </c>
      <c r="P1127" s="52">
        <f>IFERROR(_xll.qlIndexFixing(Index1Y,$H1127,TRUE,_xll.ohTrigger(RecalcTrigger,Trigger1Y)),NA())</f>
        <v>2.4926885318526496E-2</v>
      </c>
      <c r="Q1127" s="52">
        <f>IFERROR(_xll.qlIndexFixing(ONIndex1Y,I1127,TRUE,_xll.ohTrigger(RecalcTrigger,Trigger1Y)),NA())</f>
        <v>2.4554089383412858E-2</v>
      </c>
    </row>
    <row r="1128" spans="2:17" x14ac:dyDescent="0.2">
      <c r="B1128" s="46" t="s">
        <v>51</v>
      </c>
      <c r="D1128" s="49">
        <f>_xll.qlCalendarAdvance(LocalCalendar,$D1127,B1128,"f",FALSE)</f>
        <v>47585</v>
      </c>
      <c r="E1128" s="49">
        <f>_xll.qlInterestRateIndexValueDate(IndexON,D1128)</f>
        <v>47585</v>
      </c>
      <c r="F1128" s="52">
        <f>IFERROR(_xll.qlIndexFixing(IndexON,D1128,TRUE,_xll.ohTrigger(RecalcTrigger,TriggerON)),NA())</f>
        <v>1.7098623003688473E-2</v>
      </c>
      <c r="H1128" s="49">
        <f>_xll.qlCalendarAdvance(IborCalendar,$H1127,B1128,"f",FALSE)</f>
        <v>47584</v>
      </c>
      <c r="I1128" s="49">
        <f>_xll.qlInterestRateIndexValueDate(Index1M,$H1128)</f>
        <v>47588</v>
      </c>
      <c r="J1128" s="52">
        <f>IFERROR(_xll.qlIndexFixing(Index1M,$H1128,TRUE,_xll.ohTrigger(RecalcTrigger,Trigger1M)),NA())</f>
        <v>2.0112001375806265E-2</v>
      </c>
      <c r="K1128" s="52">
        <f>IFERROR(_xll.qlIndexFixing(ONIndex1M,I1128,TRUE,_xll.ohTrigger(RecalcTrigger,Trigger1M)),NA())</f>
        <v>2.009340362696399E-2</v>
      </c>
      <c r="L1128" s="52">
        <f>IFERROR(_xll.qlIndexFixing(Index3M,H1128,TRUE,_xll.ohTrigger(RecalcTrigger,Trigger3M)),NA())</f>
        <v>2.1132758770678835E-2</v>
      </c>
      <c r="M1128" s="52">
        <f>IFERROR(_xll.qlIndexFixing(ONIndex3M,I1128,TRUE,_xll.ohTrigger(RecalcTrigger,Trigger3M)),NA())</f>
        <v>2.1052508238854628E-2</v>
      </c>
      <c r="N1128" s="52">
        <f>IFERROR(_xll.qlIndexFixing(Index6M,$H1128,TRUE,_xll.ohTrigger(RecalcTrigger,Trigger6M)),NA())</f>
        <v>2.3091105454820907E-2</v>
      </c>
      <c r="O1128" s="52">
        <f>IFERROR(_xll.qlIndexFixing(ONIndex6M,I1128,TRUE,_xll.ohTrigger(RecalcTrigger,Trigger6M)),NA())</f>
        <v>2.2919104020235892E-2</v>
      </c>
      <c r="P1128" s="52">
        <f>IFERROR(_xll.qlIndexFixing(Index1Y,$H1128,TRUE,_xll.ohTrigger(RecalcTrigger,Trigger1Y)),NA())</f>
        <v>2.4929393588871456E-2</v>
      </c>
      <c r="Q1128" s="52">
        <f>IFERROR(_xll.qlIndexFixing(ONIndex1Y,I1128,TRUE,_xll.ohTrigger(RecalcTrigger,Trigger1Y)),NA())</f>
        <v>2.4556555692010207E-2</v>
      </c>
    </row>
    <row r="1129" spans="2:17" x14ac:dyDescent="0.2">
      <c r="B1129" s="46" t="s">
        <v>51</v>
      </c>
      <c r="D1129" s="49">
        <f>_xll.qlCalendarAdvance(LocalCalendar,$D1128,B1129,"f",FALSE)</f>
        <v>47592</v>
      </c>
      <c r="E1129" s="49">
        <f>_xll.qlInterestRateIndexValueDate(IndexON,D1129)</f>
        <v>47592</v>
      </c>
      <c r="F1129" s="52">
        <f>IFERROR(_xll.qlIndexFixing(IndexON,D1129,TRUE,_xll.ohTrigger(RecalcTrigger,TriggerON)),NA())</f>
        <v>1.7102598624587628E-2</v>
      </c>
      <c r="H1129" s="49">
        <f>_xll.qlCalendarAdvance(IborCalendar,$H1128,B1129,"f",FALSE)</f>
        <v>47591</v>
      </c>
      <c r="I1129" s="49">
        <f>_xll.qlInterestRateIndexValueDate(Index1M,$H1129)</f>
        <v>47597</v>
      </c>
      <c r="J1129" s="52">
        <f>IFERROR(_xll.qlIndexFixing(Index1M,$H1129,TRUE,_xll.ohTrigger(RecalcTrigger,Trigger1M)),NA())</f>
        <v>2.011343052617498E-2</v>
      </c>
      <c r="K1129" s="52">
        <f>IFERROR(_xll.qlIndexFixing(ONIndex1M,I1129,TRUE,_xll.ohTrigger(RecalcTrigger,Trigger1M)),NA())</f>
        <v>2.0094854783518912E-2</v>
      </c>
      <c r="L1129" s="52">
        <f>IFERROR(_xll.qlIndexFixing(Index3M,H1129,TRUE,_xll.ohTrigger(RecalcTrigger,Trigger3M)),NA())</f>
        <v>2.1137669486354694E-2</v>
      </c>
      <c r="M1129" s="52">
        <f>IFERROR(_xll.qlIndexFixing(ONIndex3M,I1129,TRUE,_xll.ohTrigger(RecalcTrigger,Trigger3M)),NA())</f>
        <v>2.1057485663167341E-2</v>
      </c>
      <c r="N1129" s="52">
        <f>IFERROR(_xll.qlIndexFixing(Index6M,$H1129,TRUE,_xll.ohTrigger(RecalcTrigger,Trigger6M)),NA())</f>
        <v>2.3094863024867934E-2</v>
      </c>
      <c r="O1129" s="52">
        <f>IFERROR(_xll.qlIndexFixing(ONIndex6M,I1129,TRUE,_xll.ohTrigger(RecalcTrigger,Trigger6M)),NA())</f>
        <v>2.2923002147177129E-2</v>
      </c>
      <c r="P1129" s="52">
        <f>IFERROR(_xll.qlIndexFixing(Index1Y,$H1129,TRUE,_xll.ohTrigger(RecalcTrigger,Trigger1Y)),NA())</f>
        <v>2.4932617061378677E-2</v>
      </c>
      <c r="Q1129" s="52">
        <f>IFERROR(_xll.qlIndexFixing(ONIndex1Y,I1129,TRUE,_xll.ohTrigger(RecalcTrigger,Trigger1Y)),NA())</f>
        <v>2.4559726306421226E-2</v>
      </c>
    </row>
    <row r="1130" spans="2:17" x14ac:dyDescent="0.2">
      <c r="B1130" s="46" t="s">
        <v>51</v>
      </c>
      <c r="D1130" s="49">
        <f>_xll.qlCalendarAdvance(LocalCalendar,$D1129,B1130,"f",FALSE)</f>
        <v>47599</v>
      </c>
      <c r="E1130" s="49">
        <f>_xll.qlInterestRateIndexValueDate(IndexON,D1130)</f>
        <v>47599</v>
      </c>
      <c r="F1130" s="52">
        <f>IFERROR(_xll.qlIndexFixing(IndexON,D1130,TRUE,_xll.ohTrigger(RecalcTrigger,TriggerON)),NA())</f>
        <v>1.7106581168695456E-2</v>
      </c>
      <c r="H1130" s="49">
        <f>_xll.qlCalendarAdvance(IborCalendar,$H1129,B1130,"f",FALSE)</f>
        <v>47598</v>
      </c>
      <c r="I1130" s="49">
        <f>_xll.qlInterestRateIndexValueDate(Index1M,$H1130)</f>
        <v>47602</v>
      </c>
      <c r="J1130" s="52">
        <f>IFERROR(_xll.qlIndexFixing(Index1M,$H1130,TRUE,_xll.ohTrigger(RecalcTrigger,Trigger1M)),NA())</f>
        <v>2.0114217966058945E-2</v>
      </c>
      <c r="K1130" s="52">
        <f>IFERROR(_xll.qlIndexFixing(ONIndex1M,I1130,TRUE,_xll.ohTrigger(RecalcTrigger,Trigger1M)),NA())</f>
        <v>2.0095654459524326E-2</v>
      </c>
      <c r="L1130" s="52">
        <f>IFERROR(_xll.qlIndexFixing(Index3M,H1130,TRUE,_xll.ohTrigger(RecalcTrigger,Trigger3M)),NA())</f>
        <v>2.1140389626620692E-2</v>
      </c>
      <c r="M1130" s="52">
        <f>IFERROR(_xll.qlIndexFixing(ONIndex3M,I1130,TRUE,_xll.ohTrigger(RecalcTrigger,Trigger3M)),NA())</f>
        <v>2.1060242903443438E-2</v>
      </c>
      <c r="N1130" s="52">
        <f>IFERROR(_xll.qlIndexFixing(Index6M,$H1130,TRUE,_xll.ohTrigger(RecalcTrigger,Trigger6M)),NA())</f>
        <v>2.3096942615309205E-2</v>
      </c>
      <c r="O1130" s="52">
        <f>IFERROR(_xll.qlIndexFixing(ONIndex6M,I1130,TRUE,_xll.ohTrigger(RecalcTrigger,Trigger6M)),NA())</f>
        <v>2.2925159913542714E-2</v>
      </c>
      <c r="P1130" s="52">
        <f>IFERROR(_xll.qlIndexFixing(Index1Y,$H1130,TRUE,_xll.ohTrigger(RecalcTrigger,Trigger1Y)),NA())</f>
        <v>2.4934407162374987E-2</v>
      </c>
      <c r="Q1130" s="52">
        <f>IFERROR(_xll.qlIndexFixing(ONIndex1Y,I1130,TRUE,_xll.ohTrigger(RecalcTrigger,Trigger1Y)),NA())</f>
        <v>2.4561487586982622E-2</v>
      </c>
    </row>
    <row r="1131" spans="2:17" x14ac:dyDescent="0.2">
      <c r="B1131" s="46" t="s">
        <v>51</v>
      </c>
      <c r="D1131" s="49">
        <f>_xll.qlCalendarAdvance(LocalCalendar,$D1130,B1131,"f",FALSE)</f>
        <v>47606</v>
      </c>
      <c r="E1131" s="49">
        <f>_xll.qlInterestRateIndexValueDate(IndexON,D1131)</f>
        <v>47606</v>
      </c>
      <c r="F1131" s="52">
        <f>IFERROR(_xll.qlIndexFixing(IndexON,D1131,TRUE,_xll.ohTrigger(RecalcTrigger,TriggerON)),NA())</f>
        <v>1.7110570636011957E-2</v>
      </c>
      <c r="H1131" s="49">
        <f>_xll.qlCalendarAdvance(IborCalendar,$H1130,B1131,"f",FALSE)</f>
        <v>47605</v>
      </c>
      <c r="I1131" s="49">
        <f>_xll.qlInterestRateIndexValueDate(Index1M,$H1131)</f>
        <v>47610</v>
      </c>
      <c r="J1131" s="52">
        <f>IFERROR(_xll.qlIndexFixing(Index1M,$H1131,TRUE,_xll.ohTrigger(RecalcTrigger,Trigger1M)),NA())</f>
        <v>2.0116107120753474E-2</v>
      </c>
      <c r="K1131" s="52">
        <f>IFERROR(_xll.qlIndexFixing(ONIndex1M,I1131,TRUE,_xll.ohTrigger(RecalcTrigger,Trigger1M)),NA())</f>
        <v>2.0096924251395976E-2</v>
      </c>
      <c r="L1131" s="52">
        <f>IFERROR(_xll.qlIndexFixing(Index3M,H1131,TRUE,_xll.ohTrigger(RecalcTrigger,Trigger3M)),NA())</f>
        <v>2.1145618838249631E-2</v>
      </c>
      <c r="M1131" s="52">
        <f>IFERROR(_xll.qlIndexFixing(ONIndex3M,I1131,TRUE,_xll.ohTrigger(RecalcTrigger,Trigger3M)),NA())</f>
        <v>2.1064642608923378E-2</v>
      </c>
      <c r="N1131" s="52">
        <f>IFERROR(_xll.qlIndexFixing(Index6M,$H1131,TRUE,_xll.ohTrigger(RecalcTrigger,Trigger6M)),NA())</f>
        <v>2.3101199701282816E-2</v>
      </c>
      <c r="O1131" s="52">
        <f>IFERROR(_xll.qlIndexFixing(ONIndex6M,I1131,TRUE,_xll.ohTrigger(RecalcTrigger,Trigger6M)),NA())</f>
        <v>2.292860066226865E-2</v>
      </c>
      <c r="P1131" s="52">
        <f>IFERROR(_xll.qlIndexFixing(Index1Y,$H1131,TRUE,_xll.ohTrigger(RecalcTrigger,Trigger1Y)),NA())</f>
        <v>2.4937270236983725E-2</v>
      </c>
      <c r="Q1131" s="52">
        <f>IFERROR(_xll.qlIndexFixing(ONIndex1Y,I1131,TRUE,_xll.ohTrigger(RecalcTrigger,Trigger1Y)),NA())</f>
        <v>2.4564305380341267E-2</v>
      </c>
    </row>
    <row r="1132" spans="2:17" x14ac:dyDescent="0.2">
      <c r="B1132" s="46" t="s">
        <v>51</v>
      </c>
      <c r="D1132" s="49">
        <f>_xll.qlCalendarAdvance(LocalCalendar,$D1131,B1132,"f",FALSE)</f>
        <v>47613</v>
      </c>
      <c r="E1132" s="49">
        <f>_xll.qlInterestRateIndexValueDate(IndexON,D1132)</f>
        <v>47613</v>
      </c>
      <c r="F1132" s="52">
        <f>IFERROR(_xll.qlIndexFixing(IndexON,D1132,TRUE,_xll.ohTrigger(RecalcTrigger,TriggerON)),NA())</f>
        <v>1.7114567026563776E-2</v>
      </c>
      <c r="H1132" s="49">
        <f>_xll.qlCalendarAdvance(IborCalendar,$H1131,B1132,"f",FALSE)</f>
        <v>47612</v>
      </c>
      <c r="I1132" s="49">
        <f>_xll.qlInterestRateIndexValueDate(Index1M,$H1132)</f>
        <v>47616</v>
      </c>
      <c r="J1132" s="52">
        <f>IFERROR(_xll.qlIndexFixing(Index1M,$H1132,TRUE,_xll.ohTrigger(RecalcTrigger,Trigger1M)),NA())</f>
        <v>2.0117036422392987E-2</v>
      </c>
      <c r="K1132" s="52">
        <f>IFERROR(_xll.qlIndexFixing(ONIndex1M,I1132,TRUE,_xll.ohTrigger(RecalcTrigger,Trigger1M)),NA())</f>
        <v>2.0097868768820248E-2</v>
      </c>
      <c r="L1132" s="52">
        <f>IFERROR(_xll.qlIndexFixing(Index3M,H1132,TRUE,_xll.ohTrigger(RecalcTrigger,Trigger3M)),NA())</f>
        <v>2.1148863912319089E-2</v>
      </c>
      <c r="M1132" s="52">
        <f>IFERROR(_xll.qlIndexFixing(ONIndex3M,I1132,TRUE,_xll.ohTrigger(RecalcTrigger,Trigger3M)),NA())</f>
        <v>2.1067932793528144E-2</v>
      </c>
      <c r="N1132" s="52">
        <f>IFERROR(_xll.qlIndexFixing(Index6M,$H1132,TRUE,_xll.ohTrigger(RecalcTrigger,Trigger6M)),NA())</f>
        <v>2.3103676291336719E-2</v>
      </c>
      <c r="O1132" s="52">
        <f>IFERROR(_xll.qlIndexFixing(ONIndex6M,I1132,TRUE,_xll.ohTrigger(RecalcTrigger,Trigger6M)),NA())</f>
        <v>2.2931171792217597E-2</v>
      </c>
      <c r="P1132" s="52">
        <f>IFERROR(_xll.qlIndexFixing(Index1Y,$H1132,TRUE,_xll.ohTrigger(RecalcTrigger,Trigger1Y)),NA())</f>
        <v>2.4939416649899186E-2</v>
      </c>
      <c r="Q1132" s="52">
        <f>IFERROR(_xll.qlIndexFixing(ONIndex1Y,I1132,TRUE,_xll.ohTrigger(RecalcTrigger,Trigger1Y)),NA())</f>
        <v>2.4566418518965349E-2</v>
      </c>
    </row>
    <row r="1133" spans="2:17" x14ac:dyDescent="0.2">
      <c r="B1133" s="46" t="s">
        <v>51</v>
      </c>
      <c r="D1133" s="49">
        <f>_xll.qlCalendarAdvance(LocalCalendar,$D1132,B1133,"f",FALSE)</f>
        <v>47620</v>
      </c>
      <c r="E1133" s="49">
        <f>_xll.qlInterestRateIndexValueDate(IndexON,D1133)</f>
        <v>47620</v>
      </c>
      <c r="F1133" s="52">
        <f>IFERROR(_xll.qlIndexFixing(IndexON,D1133,TRUE,_xll.ohTrigger(RecalcTrigger,TriggerON)),NA())</f>
        <v>1.7118570340350914E-2</v>
      </c>
      <c r="H1133" s="49">
        <f>_xll.qlCalendarAdvance(IborCalendar,$H1132,B1133,"f",FALSE)</f>
        <v>47619</v>
      </c>
      <c r="I1133" s="49">
        <f>_xll.qlInterestRateIndexValueDate(Index1M,$H1133)</f>
        <v>47623</v>
      </c>
      <c r="J1133" s="52">
        <f>IFERROR(_xll.qlIndexFixing(Index1M,$H1133,TRUE,_xll.ohTrigger(RecalcTrigger,Trigger1M)),NA())</f>
        <v>2.0118112114857121E-2</v>
      </c>
      <c r="K1133" s="52">
        <f>IFERROR(_xll.qlIndexFixing(ONIndex1M,I1133,TRUE,_xll.ohTrigger(RecalcTrigger,Trigger1M)),NA())</f>
        <v>2.0098962227104167E-2</v>
      </c>
      <c r="L1133" s="52">
        <f>IFERROR(_xll.qlIndexFixing(Index3M,H1133,TRUE,_xll.ohTrigger(RecalcTrigger,Trigger3M)),NA())</f>
        <v>2.1152639385756448E-2</v>
      </c>
      <c r="M1133" s="52">
        <f>IFERROR(_xll.qlIndexFixing(ONIndex3M,I1133,TRUE,_xll.ohTrigger(RecalcTrigger,Trigger3M)),NA())</f>
        <v>2.1071760948121465E-2</v>
      </c>
      <c r="N1133" s="52">
        <f>IFERROR(_xll.qlIndexFixing(Index6M,$H1133,TRUE,_xll.ohTrigger(RecalcTrigger,Trigger6M)),NA())</f>
        <v>2.310655531260767E-2</v>
      </c>
      <c r="O1133" s="52">
        <f>IFERROR(_xll.qlIndexFixing(ONIndex6M,I1133,TRUE,_xll.ohTrigger(RecalcTrigger,Trigger6M)),NA())</f>
        <v>2.2934161226038086E-2</v>
      </c>
      <c r="P1133" s="52">
        <f>IFERROR(_xll.qlIndexFixing(Index1Y,$H1133,TRUE,_xll.ohTrigger(RecalcTrigger,Trigger1Y)),NA())</f>
        <v>2.4941919812769154E-2</v>
      </c>
      <c r="Q1133" s="52">
        <f>IFERROR(_xll.qlIndexFixing(ONIndex1Y,I1133,TRUE,_xll.ohTrigger(RecalcTrigger,Trigger1Y)),NA())</f>
        <v>2.456888362388554E-2</v>
      </c>
    </row>
    <row r="1134" spans="2:17" x14ac:dyDescent="0.2">
      <c r="B1134" s="46" t="s">
        <v>51</v>
      </c>
      <c r="D1134" s="49">
        <f>_xll.qlCalendarAdvance(LocalCalendar,$D1133,B1134,"f",FALSE)</f>
        <v>47627</v>
      </c>
      <c r="E1134" s="49">
        <f>_xll.qlInterestRateIndexValueDate(IndexON,D1134)</f>
        <v>47627</v>
      </c>
      <c r="F1134" s="52">
        <f>IFERROR(_xll.qlIndexFixing(IndexON,D1134,TRUE,_xll.ohTrigger(RecalcTrigger,TriggerON)),NA())</f>
        <v>1.7123274527997001E-2</v>
      </c>
      <c r="H1134" s="49">
        <f>_xll.qlCalendarAdvance(IborCalendar,$H1133,B1134,"f",FALSE)</f>
        <v>47626</v>
      </c>
      <c r="I1134" s="49">
        <f>_xll.qlInterestRateIndexValueDate(Index1M,$H1134)</f>
        <v>47631</v>
      </c>
      <c r="J1134" s="52">
        <f>IFERROR(_xll.qlIndexFixing(Index1M,$H1134,TRUE,_xll.ohTrigger(RecalcTrigger,Trigger1M)),NA())</f>
        <v>2.0119330278396193E-2</v>
      </c>
      <c r="K1134" s="52">
        <f>IFERROR(_xll.qlIndexFixing(ONIndex1M,I1134,TRUE,_xll.ohTrigger(RecalcTrigger,Trigger1M)),NA())</f>
        <v>2.0100200713057959E-2</v>
      </c>
      <c r="L1134" s="52">
        <f>IFERROR(_xll.qlIndexFixing(Index3M,H1134,TRUE,_xll.ohTrigger(RecalcTrigger,Trigger3M)),NA())</f>
        <v>2.115694043715062E-2</v>
      </c>
      <c r="M1134" s="52">
        <f>IFERROR(_xll.qlIndexFixing(ONIndex3M,I1134,TRUE,_xll.ohTrigger(RecalcTrigger,Trigger3M)),NA())</f>
        <v>2.1076122275420772E-2</v>
      </c>
      <c r="N1134" s="52">
        <f>IFERROR(_xll.qlIndexFixing(Index6M,$H1134,TRUE,_xll.ohTrigger(RecalcTrigger,Trigger6M)),NA())</f>
        <v>2.3110771693646774E-2</v>
      </c>
      <c r="O1134" s="52">
        <f>IFERROR(_xll.qlIndexFixing(ONIndex6M,I1134,TRUE,_xll.ohTrigger(RecalcTrigger,Trigger6M)),NA())</f>
        <v>2.2937564248062259E-2</v>
      </c>
      <c r="P1134" s="52">
        <f>IFERROR(_xll.qlIndexFixing(Index1Y,$H1134,TRUE,_xll.ohTrigger(RecalcTrigger,Trigger1Y)),NA())</f>
        <v>2.4944779246904324E-2</v>
      </c>
      <c r="Q1134" s="52">
        <f>IFERROR(_xll.qlIndexFixing(ONIndex1Y,I1134,TRUE,_xll.ohTrigger(RecalcTrigger,Trigger1Y)),NA())</f>
        <v>2.4571700591744516E-2</v>
      </c>
    </row>
    <row r="1135" spans="2:17" x14ac:dyDescent="0.2">
      <c r="B1135" s="46" t="s">
        <v>51</v>
      </c>
      <c r="D1135" s="49">
        <f>_xll.qlCalendarAdvance(LocalCalendar,$D1134,B1135,"f",FALSE)</f>
        <v>47634</v>
      </c>
      <c r="E1135" s="49">
        <f>_xll.qlInterestRateIndexValueDate(IndexON,D1135)</f>
        <v>47634</v>
      </c>
      <c r="F1135" s="52">
        <f>IFERROR(_xll.qlIndexFixing(IndexON,D1135,TRUE,_xll.ohTrigger(RecalcTrigger,TriggerON)),NA())</f>
        <v>1.7126597737577853E-2</v>
      </c>
      <c r="H1135" s="49">
        <f>_xll.qlCalendarAdvance(IborCalendar,$H1134,B1135,"f",FALSE)</f>
        <v>47633</v>
      </c>
      <c r="I1135" s="49">
        <f>_xll.qlInterestRateIndexValueDate(Index1M,$H1135)</f>
        <v>47637</v>
      </c>
      <c r="J1135" s="52">
        <f>IFERROR(_xll.qlIndexFixing(Index1M,$H1135,TRUE,_xll.ohTrigger(RecalcTrigger,Trigger1M)),NA())</f>
        <v>2.0119599394351262E-2</v>
      </c>
      <c r="K1135" s="52">
        <f>IFERROR(_xll.qlIndexFixing(ONIndex1M,I1135,TRUE,_xll.ohTrigger(RecalcTrigger,Trigger1M)),NA())</f>
        <v>2.010112175110379E-2</v>
      </c>
      <c r="L1135" s="52">
        <f>IFERROR(_xll.qlIndexFixing(Index3M,H1135,TRUE,_xll.ohTrigger(RecalcTrigger,Trigger3M)),NA())</f>
        <v>2.1160156582891651E-2</v>
      </c>
      <c r="M1135" s="52">
        <f>IFERROR(_xll.qlIndexFixing(ONIndex3M,I1135,TRUE,_xll.ohTrigger(RecalcTrigger,Trigger3M)),NA())</f>
        <v>2.1079383676410046E-2</v>
      </c>
      <c r="N1135" s="52">
        <f>IFERROR(_xll.qlIndexFixing(Index6M,$H1135,TRUE,_xll.ohTrigger(RecalcTrigger,Trigger6M)),NA())</f>
        <v>2.3111340777298654E-2</v>
      </c>
      <c r="O1135" s="52">
        <f>IFERROR(_xll.qlIndexFixing(ONIndex6M,I1135,TRUE,_xll.ohTrigger(RecalcTrigger,Trigger6M)),NA())</f>
        <v>2.2940107082884964E-2</v>
      </c>
      <c r="P1135" s="52">
        <f>IFERROR(_xll.qlIndexFixing(Index1Y,$H1135,TRUE,_xll.ohTrigger(RecalcTrigger,Trigger1Y)),NA())</f>
        <v>2.4946922879423596E-2</v>
      </c>
      <c r="Q1135" s="52">
        <f>IFERROR(_xll.qlIndexFixing(ONIndex1Y,I1135,TRUE,_xll.ohTrigger(RecalcTrigger,Trigger1Y)),NA())</f>
        <v>2.4573813111263831E-2</v>
      </c>
    </row>
    <row r="1136" spans="2:17" x14ac:dyDescent="0.2">
      <c r="B1136" s="46" t="s">
        <v>51</v>
      </c>
      <c r="D1136" s="49">
        <f>_xll.qlCalendarAdvance(LocalCalendar,$D1135,B1136,"f",FALSE)</f>
        <v>47641</v>
      </c>
      <c r="E1136" s="49">
        <f>_xll.qlInterestRateIndexValueDate(IndexON,D1136)</f>
        <v>47641</v>
      </c>
      <c r="F1136" s="52">
        <f>IFERROR(_xll.qlIndexFixing(IndexON,D1136,TRUE,_xll.ohTrigger(RecalcTrigger,TriggerON)),NA())</f>
        <v>1.7130621821017655E-2</v>
      </c>
      <c r="H1136" s="49">
        <f>_xll.qlCalendarAdvance(IborCalendar,$H1135,B1136,"f",FALSE)</f>
        <v>47640</v>
      </c>
      <c r="I1136" s="49">
        <f>_xll.qlInterestRateIndexValueDate(Index1M,$H1136)</f>
        <v>47644</v>
      </c>
      <c r="J1136" s="52">
        <f>IFERROR(_xll.qlIndexFixing(Index1M,$H1136,TRUE,_xll.ohTrigger(RecalcTrigger,Trigger1M)),NA())</f>
        <v>2.0120648243300288E-2</v>
      </c>
      <c r="K1136" s="52">
        <f>IFERROR(_xll.qlIndexFixing(ONIndex1M,I1136,TRUE,_xll.ohTrigger(RecalcTrigger,Trigger1M)),NA())</f>
        <v>2.0102187816819495E-2</v>
      </c>
      <c r="L1136" s="52">
        <f>IFERROR(_xll.qlIndexFixing(Index3M,H1136,TRUE,_xll.ohTrigger(RecalcTrigger,Trigger3M)),NA())</f>
        <v>2.1163898306525191E-2</v>
      </c>
      <c r="M1136" s="52">
        <f>IFERROR(_xll.qlIndexFixing(ONIndex3M,I1136,TRUE,_xll.ohTrigger(RecalcTrigger,Trigger3M)),NA())</f>
        <v>2.1083178250185242E-2</v>
      </c>
      <c r="N1136" s="52">
        <f>IFERROR(_xll.qlIndexFixing(Index6M,$H1136,TRUE,_xll.ohTrigger(RecalcTrigger,Trigger6M)),NA())</f>
        <v>2.3114187025440745E-2</v>
      </c>
      <c r="O1136" s="52">
        <f>IFERROR(_xll.qlIndexFixing(ONIndex6M,I1136,TRUE,_xll.ohTrigger(RecalcTrigger,Trigger6M)),NA())</f>
        <v>2.2943063505831418E-2</v>
      </c>
      <c r="P1136" s="52">
        <f>IFERROR(_xll.qlIndexFixing(Index1Y,$H1136,TRUE,_xll.ohTrigger(RecalcTrigger,Trigger1Y)),NA())</f>
        <v>2.4949422744287093E-2</v>
      </c>
      <c r="Q1136" s="52">
        <f>IFERROR(_xll.qlIndexFixing(ONIndex1Y,I1136,TRUE,_xll.ohTrigger(RecalcTrigger,Trigger1Y)),NA())</f>
        <v>2.457627749396174E-2</v>
      </c>
    </row>
    <row r="1137" spans="2:17" x14ac:dyDescent="0.2">
      <c r="B1137" s="46" t="s">
        <v>51</v>
      </c>
      <c r="D1137" s="49">
        <f>_xll.qlCalendarAdvance(LocalCalendar,$D1136,B1137,"f",FALSE)</f>
        <v>47648</v>
      </c>
      <c r="E1137" s="49">
        <f>_xll.qlInterestRateIndexValueDate(IndexON,D1137)</f>
        <v>47648</v>
      </c>
      <c r="F1137" s="52">
        <f>IFERROR(_xll.qlIndexFixing(IndexON,D1137,TRUE,_xll.ohTrigger(RecalcTrigger,TriggerON)),NA())</f>
        <v>1.7134652827719421E-2</v>
      </c>
      <c r="H1137" s="49">
        <f>_xll.qlCalendarAdvance(IborCalendar,$H1136,B1137,"f",FALSE)</f>
        <v>47647</v>
      </c>
      <c r="I1137" s="49">
        <f>_xll.qlInterestRateIndexValueDate(Index1M,$H1137)</f>
        <v>47651</v>
      </c>
      <c r="J1137" s="52">
        <f>IFERROR(_xll.qlIndexFixing(Index1M,$H1137,TRUE,_xll.ohTrigger(RecalcTrigger,Trigger1M)),NA())</f>
        <v>2.0121687946674349E-2</v>
      </c>
      <c r="K1137" s="52">
        <f>IFERROR(_xll.qlIndexFixing(ONIndex1M,I1137,TRUE,_xll.ohTrigger(RecalcTrigger,Trigger1M)),NA())</f>
        <v>2.0103244751679128E-2</v>
      </c>
      <c r="L1137" s="52">
        <f>IFERROR(_xll.qlIndexFixing(Index3M,H1137,TRUE,_xll.ohTrigger(RecalcTrigger,Trigger3M)),NA())</f>
        <v>2.1167628780158671E-2</v>
      </c>
      <c r="M1137" s="52">
        <f>IFERROR(_xll.qlIndexFixing(ONIndex3M,I1137,TRUE,_xll.ohTrigger(RecalcTrigger,Trigger3M)),NA())</f>
        <v>2.1086961630194523E-2</v>
      </c>
      <c r="N1137" s="52">
        <f>IFERROR(_xll.qlIndexFixing(Index6M,$H1137,TRUE,_xll.ohTrigger(RecalcTrigger,Trigger6M)),NA())</f>
        <v>2.3117022145386332E-2</v>
      </c>
      <c r="O1137" s="52">
        <f>IFERROR(_xll.qlIndexFixing(ONIndex6M,I1137,TRUE,_xll.ohTrigger(RecalcTrigger,Trigger6M)),NA())</f>
        <v>2.2946008925099903E-2</v>
      </c>
      <c r="P1137" s="52">
        <f>IFERROR(_xll.qlIndexFixing(Index1Y,$H1137,TRUE,_xll.ohTrigger(RecalcTrigger,Trigger1Y)),NA())</f>
        <v>2.495192147089376E-2</v>
      </c>
      <c r="Q1137" s="52">
        <f>IFERROR(_xll.qlIndexFixing(ONIndex1Y,I1137,TRUE,_xll.ohTrigger(RecalcTrigger,Trigger1Y)),NA())</f>
        <v>2.4578741635812307E-2</v>
      </c>
    </row>
    <row r="1138" spans="2:17" x14ac:dyDescent="0.2">
      <c r="B1138" s="46" t="s">
        <v>51</v>
      </c>
      <c r="D1138" s="49">
        <f>_xll.qlCalendarAdvance(LocalCalendar,$D1137,B1138,"f",FALSE)</f>
        <v>47655</v>
      </c>
      <c r="E1138" s="49">
        <f>_xll.qlInterestRateIndexValueDate(IndexON,D1138)</f>
        <v>47655</v>
      </c>
      <c r="F1138" s="52">
        <f>IFERROR(_xll.qlIndexFixing(IndexON,D1138,TRUE,_xll.ohTrigger(RecalcTrigger,TriggerON)),NA())</f>
        <v>1.7138690757603214E-2</v>
      </c>
      <c r="H1138" s="49">
        <f>_xll.qlCalendarAdvance(IborCalendar,$H1137,B1138,"f",FALSE)</f>
        <v>47654</v>
      </c>
      <c r="I1138" s="49">
        <f>_xll.qlInterestRateIndexValueDate(Index1M,$H1138)</f>
        <v>47658</v>
      </c>
      <c r="J1138" s="52">
        <f>IFERROR(_xll.qlIndexFixing(Index1M,$H1138,TRUE,_xll.ohTrigger(RecalcTrigger,Trigger1M)),NA())</f>
        <v>2.0122718504470782E-2</v>
      </c>
      <c r="K1138" s="52">
        <f>IFERROR(_xll.qlIndexFixing(ONIndex1M,I1138,TRUE,_xll.ohTrigger(RecalcTrigger,Trigger1M)),NA())</f>
        <v>2.010429255568269E-2</v>
      </c>
      <c r="L1138" s="52">
        <f>IFERROR(_xll.qlIndexFixing(Index3M,H1138,TRUE,_xll.ohTrigger(RecalcTrigger,Trigger3M)),NA())</f>
        <v>2.1171348003760807E-2</v>
      </c>
      <c r="M1138" s="52">
        <f>IFERROR(_xll.qlIndexFixing(ONIndex3M,I1138,TRUE,_xll.ohTrigger(RecalcTrigger,Trigger3M)),NA())</f>
        <v>2.1090733816677698E-2</v>
      </c>
      <c r="N1138" s="52">
        <f>IFERROR(_xll.qlIndexFixing(Index6M,$H1138,TRUE,_xll.ohTrigger(RecalcTrigger,Trigger6M)),NA())</f>
        <v>2.3119846137087362E-2</v>
      </c>
      <c r="O1138" s="52">
        <f>IFERROR(_xll.qlIndexFixing(ONIndex6M,I1138,TRUE,_xll.ohTrigger(RecalcTrigger,Trigger6M)),NA())</f>
        <v>2.2948943340770356E-2</v>
      </c>
      <c r="P1138" s="52">
        <f>IFERROR(_xll.qlIndexFixing(Index1Y,$H1138,TRUE,_xll.ohTrigger(RecalcTrigger,Trigger1Y)),NA())</f>
        <v>2.4954419039782124E-2</v>
      </c>
      <c r="Q1138" s="52">
        <f>IFERROR(_xll.qlIndexFixing(ONIndex1Y,I1138,TRUE,_xll.ohTrigger(RecalcTrigger,Trigger1Y)),NA())</f>
        <v>2.4581205536895467E-2</v>
      </c>
    </row>
    <row r="1139" spans="2:17" x14ac:dyDescent="0.2">
      <c r="B1139" s="46" t="s">
        <v>51</v>
      </c>
      <c r="D1139" s="49">
        <f>_xll.qlCalendarAdvance(LocalCalendar,$D1138,B1139,"f",FALSE)</f>
        <v>47662</v>
      </c>
      <c r="E1139" s="49">
        <f>_xll.qlInterestRateIndexValueDate(IndexON,D1139)</f>
        <v>47662</v>
      </c>
      <c r="F1139" s="52">
        <f>IFERROR(_xll.qlIndexFixing(IndexON,D1139,TRUE,_xll.ohTrigger(RecalcTrigger,TriggerON)),NA())</f>
        <v>1.7142735610722326E-2</v>
      </c>
      <c r="H1139" s="49">
        <f>_xll.qlCalendarAdvance(IborCalendar,$H1138,B1139,"f",FALSE)</f>
        <v>47661</v>
      </c>
      <c r="I1139" s="49">
        <f>_xll.qlInterestRateIndexValueDate(Index1M,$H1139)</f>
        <v>47665</v>
      </c>
      <c r="J1139" s="52">
        <f>IFERROR(_xll.qlIndexFixing(Index1M,$H1139,TRUE,_xll.ohTrigger(RecalcTrigger,Trigger1M)),NA())</f>
        <v>2.0124374201966621E-2</v>
      </c>
      <c r="K1139" s="52">
        <f>IFERROR(_xll.qlIndexFixing(ONIndex1M,I1139,TRUE,_xll.ohTrigger(RecalcTrigger,Trigger1M)),NA())</f>
        <v>2.0105331228750245E-2</v>
      </c>
      <c r="L1139" s="52">
        <f>IFERROR(_xll.qlIndexFixing(Index3M,H1139,TRUE,_xll.ohTrigger(RecalcTrigger,Trigger3M)),NA())</f>
        <v>2.1175055977298587E-2</v>
      </c>
      <c r="M1139" s="52">
        <f>IFERROR(_xll.qlIndexFixing(ONIndex3M,I1139,TRUE,_xll.ohTrigger(RecalcTrigger,Trigger3M)),NA())</f>
        <v>2.1094494809554831E-2</v>
      </c>
      <c r="N1139" s="52">
        <f>IFERROR(_xll.qlIndexFixing(Index6M,$H1139,TRUE,_xll.ohTrigger(RecalcTrigger,Trigger6M)),NA())</f>
        <v>2.3124532450320593E-2</v>
      </c>
      <c r="O1139" s="52">
        <f>IFERROR(_xll.qlIndexFixing(ONIndex6M,I1139,TRUE,_xll.ohTrigger(RecalcTrigger,Trigger6M)),NA())</f>
        <v>2.2951866752682903E-2</v>
      </c>
      <c r="P1139" s="52">
        <f>IFERROR(_xll.qlIndexFixing(Index1Y,$H1139,TRUE,_xll.ohTrigger(RecalcTrigger,Trigger1Y)),NA())</f>
        <v>2.4956915431491363E-2</v>
      </c>
      <c r="Q1139" s="52">
        <f>IFERROR(_xll.qlIndexFixing(ONIndex1Y,I1139,TRUE,_xll.ohTrigger(RecalcTrigger,Trigger1Y)),NA())</f>
        <v>2.4583669197211222E-2</v>
      </c>
    </row>
    <row r="1140" spans="2:17" x14ac:dyDescent="0.2">
      <c r="B1140" s="46" t="s">
        <v>51</v>
      </c>
      <c r="D1140" s="49">
        <f>_xll.qlCalendarAdvance(LocalCalendar,$D1139,B1140,"f",FALSE)</f>
        <v>47669</v>
      </c>
      <c r="E1140" s="49">
        <f>_xll.qlInterestRateIndexValueDate(IndexON,D1140)</f>
        <v>47669</v>
      </c>
      <c r="F1140" s="52">
        <f>IFERROR(_xll.qlIndexFixing(IndexON,D1140,TRUE,_xll.ohTrigger(RecalcTrigger,TriggerON)),NA())</f>
        <v>1.7146787387076756E-2</v>
      </c>
      <c r="H1140" s="49">
        <f>_xll.qlCalendarAdvance(IborCalendar,$H1139,B1140,"f",FALSE)</f>
        <v>47668</v>
      </c>
      <c r="I1140" s="49">
        <f>_xll.qlInterestRateIndexValueDate(Index1M,$H1140)</f>
        <v>47672</v>
      </c>
      <c r="J1140" s="52">
        <f>IFERROR(_xll.qlIndexFixing(Index1M,$H1140,TRUE,_xll.ohTrigger(RecalcTrigger,Trigger1M)),NA())</f>
        <v>2.0125385871852548E-2</v>
      </c>
      <c r="K1140" s="52">
        <f>IFERROR(_xll.qlIndexFixing(ONIndex1M,I1140,TRUE,_xll.ohTrigger(RecalcTrigger,Trigger1M)),NA())</f>
        <v>2.0106360771121601E-2</v>
      </c>
      <c r="L1140" s="52">
        <f>IFERROR(_xll.qlIndexFixing(Index3M,H1140,TRUE,_xll.ohTrigger(RecalcTrigger,Trigger3M)),NA())</f>
        <v>2.1178752700742466E-2</v>
      </c>
      <c r="M1140" s="52">
        <f>IFERROR(_xll.qlIndexFixing(ONIndex3M,I1140,TRUE,_xll.ohTrigger(RecalcTrigger,Trigger3M)),NA())</f>
        <v>2.1098244608825922E-2</v>
      </c>
      <c r="N1140" s="52">
        <f>IFERROR(_xll.qlIndexFixing(Index6M,$H1140,TRUE,_xll.ohTrigger(RecalcTrigger,Trigger6M)),NA())</f>
        <v>2.3126396853980193E-2</v>
      </c>
      <c r="O1140" s="52">
        <f>IFERROR(_xll.qlIndexFixing(ONIndex6M,I1140,TRUE,_xll.ohTrigger(RecalcTrigger,Trigger6M)),NA())</f>
        <v>2.2954779160997418E-2</v>
      </c>
      <c r="P1140" s="52">
        <f>IFERROR(_xll.qlIndexFixing(Index1Y,$H1140,TRUE,_xll.ohTrigger(RecalcTrigger,Trigger1Y)),NA())</f>
        <v>2.495941062656001E-2</v>
      </c>
      <c r="Q1140" s="52">
        <f>IFERROR(_xll.qlIndexFixing(ONIndex1Y,I1140,TRUE,_xll.ohTrigger(RecalcTrigger,Trigger1Y)),NA())</f>
        <v>2.4586132616839507E-2</v>
      </c>
    </row>
    <row r="1141" spans="2:17" x14ac:dyDescent="0.2">
      <c r="B1141" s="46" t="s">
        <v>51</v>
      </c>
      <c r="D1141" s="49">
        <f>_xll.qlCalendarAdvance(LocalCalendar,$D1140,B1141,"f",FALSE)</f>
        <v>47676</v>
      </c>
      <c r="E1141" s="49">
        <f>_xll.qlInterestRateIndexValueDate(IndexON,D1141)</f>
        <v>47676</v>
      </c>
      <c r="F1141" s="52">
        <f>IFERROR(_xll.qlIndexFixing(IndexON,D1141,TRUE,_xll.ohTrigger(RecalcTrigger,TriggerON)),NA())</f>
        <v>1.7150846086666505E-2</v>
      </c>
      <c r="H1141" s="49">
        <f>_xll.qlCalendarAdvance(IborCalendar,$H1140,B1141,"f",FALSE)</f>
        <v>47675</v>
      </c>
      <c r="I1141" s="49">
        <f>_xll.qlInterestRateIndexValueDate(Index1M,$H1141)</f>
        <v>47679</v>
      </c>
      <c r="J1141" s="52">
        <f>IFERROR(_xll.qlIndexFixing(Index1M,$H1141,TRUE,_xll.ohTrigger(RecalcTrigger,Trigger1M)),NA())</f>
        <v>2.0126388395640404E-2</v>
      </c>
      <c r="K1141" s="52">
        <f>IFERROR(_xll.qlIndexFixing(ONIndex1M,I1141,TRUE,_xll.ohTrigger(RecalcTrigger,Trigger1M)),NA())</f>
        <v>2.0107381182477013E-2</v>
      </c>
      <c r="L1141" s="52">
        <f>IFERROR(_xll.qlIndexFixing(Index3M,H1141,TRUE,_xll.ohTrigger(RecalcTrigger,Trigger3M)),NA())</f>
        <v>2.1182438174059428E-2</v>
      </c>
      <c r="M1141" s="52">
        <f>IFERROR(_xll.qlIndexFixing(ONIndex3M,I1141,TRUE,_xll.ohTrigger(RecalcTrigger,Trigger3M)),NA())</f>
        <v>2.1101983214331099E-2</v>
      </c>
      <c r="N1141" s="52">
        <f>IFERROR(_xll.qlIndexFixing(Index6M,$H1141,TRUE,_xll.ohTrigger(RecalcTrigger,Trigger6M)),NA())</f>
        <v>2.3129186843955762E-2</v>
      </c>
      <c r="O1141" s="52">
        <f>IFERROR(_xll.qlIndexFixing(ONIndex6M,I1141,TRUE,_xll.ohTrigger(RecalcTrigger,Trigger6M)),NA())</f>
        <v>2.29576805657139E-2</v>
      </c>
      <c r="P1141" s="52">
        <f>IFERROR(_xll.qlIndexFixing(Index1Y,$H1141,TRUE,_xll.ohTrigger(RecalcTrigger,Trigger1Y)),NA())</f>
        <v>2.4961904605526806E-2</v>
      </c>
      <c r="Q1141" s="52">
        <f>IFERROR(_xll.qlIndexFixing(ONIndex1Y,I1141,TRUE,_xll.ohTrigger(RecalcTrigger,Trigger1Y)),NA())</f>
        <v>2.4588595795700385E-2</v>
      </c>
    </row>
    <row r="1142" spans="2:17" x14ac:dyDescent="0.2">
      <c r="B1142" s="46" t="s">
        <v>51</v>
      </c>
      <c r="D1142" s="49">
        <f>_xll.qlCalendarAdvance(LocalCalendar,$D1141,B1142,"f",FALSE)</f>
        <v>47683</v>
      </c>
      <c r="E1142" s="49">
        <f>_xll.qlInterestRateIndexValueDate(IndexON,D1142)</f>
        <v>47683</v>
      </c>
      <c r="F1142" s="52">
        <f>IFERROR(_xll.qlIndexFixing(IndexON,D1142,TRUE,_xll.ohTrigger(RecalcTrigger,TriggerON)),NA())</f>
        <v>1.7154911709491572E-2</v>
      </c>
      <c r="H1142" s="49">
        <f>_xll.qlCalendarAdvance(IborCalendar,$H1141,B1142,"f",FALSE)</f>
        <v>47682</v>
      </c>
      <c r="I1142" s="49">
        <f>_xll.qlInterestRateIndexValueDate(Index1M,$H1142)</f>
        <v>47686</v>
      </c>
      <c r="J1142" s="52">
        <f>IFERROR(_xll.qlIndexFixing(Index1M,$H1142,TRUE,_xll.ohTrigger(RecalcTrigger,Trigger1M)),NA())</f>
        <v>2.0127381773335347E-2</v>
      </c>
      <c r="K1142" s="52">
        <f>IFERROR(_xll.qlIndexFixing(ONIndex1M,I1142,TRUE,_xll.ohTrigger(RecalcTrigger,Trigger1M)),NA())</f>
        <v>2.0108392462976354E-2</v>
      </c>
      <c r="L1142" s="52">
        <f>IFERROR(_xll.qlIndexFixing(Index3M,H1142,TRUE,_xll.ohTrigger(RecalcTrigger,Trigger3M)),NA())</f>
        <v>2.1186112397217328E-2</v>
      </c>
      <c r="M1142" s="52">
        <f>IFERROR(_xll.qlIndexFixing(ONIndex3M,I1142,TRUE,_xll.ohTrigger(RecalcTrigger,Trigger3M)),NA())</f>
        <v>2.110571062631017E-2</v>
      </c>
      <c r="N1142" s="52">
        <f>IFERROR(_xll.qlIndexFixing(Index6M,$H1142,TRUE,_xll.ohTrigger(RecalcTrigger,Trigger6M)),NA())</f>
        <v>2.3131965704805451E-2</v>
      </c>
      <c r="O1142" s="52">
        <f>IFERROR(_xll.qlIndexFixing(ONIndex6M,I1142,TRUE,_xll.ohTrigger(RecalcTrigger,Trigger6M)),NA())</f>
        <v>2.296057096683235E-2</v>
      </c>
      <c r="P1142" s="52">
        <f>IFERROR(_xll.qlIndexFixing(Index1Y,$H1142,TRUE,_xll.ohTrigger(RecalcTrigger,Trigger1Y)),NA())</f>
        <v>2.4964397348929402E-2</v>
      </c>
      <c r="Q1142" s="52">
        <f>IFERROR(_xll.qlIndexFixing(ONIndex1Y,I1142,TRUE,_xll.ohTrigger(RecalcTrigger,Trigger1Y)),NA())</f>
        <v>2.4591058730436544E-2</v>
      </c>
    </row>
    <row r="1143" spans="2:17" x14ac:dyDescent="0.2">
      <c r="B1143" s="46" t="s">
        <v>51</v>
      </c>
      <c r="D1143" s="49">
        <f>_xll.qlCalendarAdvance(LocalCalendar,$D1142,B1143,"f",FALSE)</f>
        <v>47690</v>
      </c>
      <c r="E1143" s="49">
        <f>_xll.qlInterestRateIndexValueDate(IndexON,D1143)</f>
        <v>47690</v>
      </c>
      <c r="F1143" s="52">
        <f>IFERROR(_xll.qlIndexFixing(IndexON,D1143,TRUE,_xll.ohTrigger(RecalcTrigger,TriggerON)),NA())</f>
        <v>1.7158984255525311E-2</v>
      </c>
      <c r="H1143" s="49">
        <f>_xll.qlCalendarAdvance(IborCalendar,$H1142,B1143,"f",FALSE)</f>
        <v>47689</v>
      </c>
      <c r="I1143" s="49">
        <f>_xll.qlInterestRateIndexValueDate(Index1M,$H1143)</f>
        <v>47693</v>
      </c>
      <c r="J1143" s="52">
        <f>IFERROR(_xll.qlIndexFixing(Index1M,$H1143,TRUE,_xll.ohTrigger(RecalcTrigger,Trigger1M)),NA())</f>
        <v>2.0128366004934794E-2</v>
      </c>
      <c r="K1143" s="52">
        <f>IFERROR(_xll.qlIndexFixing(ONIndex1M,I1143,TRUE,_xll.ohTrigger(RecalcTrigger,Trigger1M)),NA())</f>
        <v>2.010939461269956E-2</v>
      </c>
      <c r="L1143" s="52">
        <f>IFERROR(_xll.qlIndexFixing(Index3M,H1143,TRUE,_xll.ohTrigger(RecalcTrigger,Trigger3M)),NA())</f>
        <v>2.1189775370185748E-2</v>
      </c>
      <c r="M1143" s="52">
        <f>IFERROR(_xll.qlIndexFixing(ONIndex3M,I1143,TRUE,_xll.ohTrigger(RecalcTrigger,Trigger3M)),NA())</f>
        <v>2.1109426844683199E-2</v>
      </c>
      <c r="N1143" s="52">
        <f>IFERROR(_xll.qlIndexFixing(Index6M,$H1143,TRUE,_xll.ohTrigger(RecalcTrigger,Trigger6M)),NA())</f>
        <v>2.3134733436482337E-2</v>
      </c>
      <c r="O1143" s="52">
        <f>IFERROR(_xll.qlIndexFixing(ONIndex6M,I1143,TRUE,_xll.ohTrigger(RecalcTrigger,Trigger6M)),NA())</f>
        <v>2.2963450364192894E-2</v>
      </c>
      <c r="P1143" s="52">
        <f>IFERROR(_xll.qlIndexFixing(Index1Y,$H1143,TRUE,_xll.ohTrigger(RecalcTrigger,Trigger1Y)),NA())</f>
        <v>2.4966888747838825E-2</v>
      </c>
      <c r="Q1143" s="52">
        <f>IFERROR(_xll.qlIndexFixing(ONIndex1Y,I1143,TRUE,_xll.ohTrigger(RecalcTrigger,Trigger1Y)),NA())</f>
        <v>2.459352086245481E-2</v>
      </c>
    </row>
    <row r="1144" spans="2:17" x14ac:dyDescent="0.2">
      <c r="B1144" s="46" t="s">
        <v>51</v>
      </c>
      <c r="D1144" s="49">
        <f>_xll.qlCalendarAdvance(LocalCalendar,$D1143,B1144,"f",FALSE)</f>
        <v>47697</v>
      </c>
      <c r="E1144" s="49">
        <f>_xll.qlInterestRateIndexValueDate(IndexON,D1144)</f>
        <v>47697</v>
      </c>
      <c r="F1144" s="52">
        <f>IFERROR(_xll.qlIndexFixing(IndexON,D1144,TRUE,_xll.ohTrigger(RecalcTrigger,TriggerON)),NA())</f>
        <v>1.7163063724821015E-2</v>
      </c>
      <c r="H1144" s="49">
        <f>_xll.qlCalendarAdvance(IborCalendar,$H1143,B1144,"f",FALSE)</f>
        <v>47696</v>
      </c>
      <c r="I1144" s="49">
        <f>_xll.qlInterestRateIndexValueDate(Index1M,$H1144)</f>
        <v>47700</v>
      </c>
      <c r="J1144" s="52">
        <f>IFERROR(_xll.qlIndexFixing(Index1M,$H1144,TRUE,_xll.ohTrigger(RecalcTrigger,Trigger1M)),NA())</f>
        <v>2.0129341090431008E-2</v>
      </c>
      <c r="K1144" s="52">
        <f>IFERROR(_xll.qlIndexFixing(ONIndex1M,I1144,TRUE,_xll.ohTrigger(RecalcTrigger,Trigger1M)),NA())</f>
        <v>2.0110387631486759E-2</v>
      </c>
      <c r="L1144" s="52">
        <f>IFERROR(_xll.qlIndexFixing(Index3M,H1144,TRUE,_xll.ohTrigger(RecalcTrigger,Trigger3M)),NA())</f>
        <v>2.1193427092931677E-2</v>
      </c>
      <c r="M1144" s="52">
        <f>IFERROR(_xll.qlIndexFixing(ONIndex3M,I1144,TRUE,_xll.ohTrigger(RecalcTrigger,Trigger3M)),NA())</f>
        <v>2.111313186937025E-2</v>
      </c>
      <c r="N1144" s="52">
        <f>IFERROR(_xll.qlIndexFixing(Index6M,$H1144,TRUE,_xll.ohTrigger(RecalcTrigger,Trigger6M)),NA())</f>
        <v>2.3137490038939942E-2</v>
      </c>
      <c r="O1144" s="52">
        <f>IFERROR(_xll.qlIndexFixing(ONIndex6M,I1144,TRUE,_xll.ohTrigger(RecalcTrigger,Trigger6M)),NA())</f>
        <v>2.2966318757955406E-2</v>
      </c>
      <c r="P1144" s="52">
        <f>IFERROR(_xll.qlIndexFixing(Index1Y,$H1144,TRUE,_xll.ohTrigger(RecalcTrigger,Trigger1Y)),NA())</f>
        <v>2.4969378335453464E-2</v>
      </c>
      <c r="Q1144" s="52">
        <f>IFERROR(_xll.qlIndexFixing(ONIndex1Y,I1144,TRUE,_xll.ohTrigger(RecalcTrigger,Trigger1Y)),NA())</f>
        <v>2.4595981764337083E-2</v>
      </c>
    </row>
    <row r="1145" spans="2:17" x14ac:dyDescent="0.2">
      <c r="B1145" s="46" t="s">
        <v>51</v>
      </c>
      <c r="D1145" s="49">
        <f>_xll.qlCalendarAdvance(LocalCalendar,$D1144,B1145,"f",FALSE)</f>
        <v>47704</v>
      </c>
      <c r="E1145" s="49">
        <f>_xll.qlInterestRateIndexValueDate(IndexON,D1145)</f>
        <v>47704</v>
      </c>
      <c r="F1145" s="52">
        <f>IFERROR(_xll.qlIndexFixing(IndexON,D1145,TRUE,_xll.ohTrigger(RecalcTrigger,TriggerON)),NA())</f>
        <v>1.7167150117325392E-2</v>
      </c>
      <c r="H1145" s="49">
        <f>_xll.qlCalendarAdvance(IborCalendar,$H1144,B1145,"f",FALSE)</f>
        <v>47703</v>
      </c>
      <c r="I1145" s="49">
        <f>_xll.qlInterestRateIndexValueDate(Index1M,$H1145)</f>
        <v>47707</v>
      </c>
      <c r="J1145" s="52">
        <f>IFERROR(_xll.qlIndexFixing(Index1M,$H1145,TRUE,_xll.ohTrigger(RecalcTrigger,Trigger1M)),NA())</f>
        <v>2.0130307029829157E-2</v>
      </c>
      <c r="K1145" s="52">
        <f>IFERROR(_xll.qlIndexFixing(ONIndex1M,I1145,TRUE,_xll.ohTrigger(RecalcTrigger,Trigger1M)),NA())</f>
        <v>2.0111371519497823E-2</v>
      </c>
      <c r="L1145" s="52">
        <f>IFERROR(_xll.qlIndexFixing(Index3M,H1145,TRUE,_xll.ohTrigger(RecalcTrigger,Trigger3M)),NA())</f>
        <v>2.1197067565425571E-2</v>
      </c>
      <c r="M1145" s="52">
        <f>IFERROR(_xll.qlIndexFixing(ONIndex3M,I1145,TRUE,_xll.ohTrigger(RecalcTrigger,Trigger3M)),NA())</f>
        <v>2.1116825700451258E-2</v>
      </c>
      <c r="N1145" s="52">
        <f>IFERROR(_xll.qlIndexFixing(Index6M,$H1145,TRUE,_xll.ohTrigger(RecalcTrigger,Trigger6M)),NA())</f>
        <v>2.3140235512131339E-2</v>
      </c>
      <c r="O1145" s="52">
        <f>IFERROR(_xll.qlIndexFixing(ONIndex6M,I1145,TRUE,_xll.ohTrigger(RecalcTrigger,Trigger6M)),NA())</f>
        <v>2.2969176148039949E-2</v>
      </c>
      <c r="P1145" s="52">
        <f>IFERROR(_xll.qlIndexFixing(Index1Y,$H1145,TRUE,_xll.ohTrigger(RecalcTrigger,Trigger1Y)),NA())</f>
        <v>2.4971865555499604E-2</v>
      </c>
      <c r="Q1145" s="52">
        <f>IFERROR(_xll.qlIndexFixing(ONIndex1Y,I1145,TRUE,_xll.ohTrigger(RecalcTrigger,Trigger1Y)),NA())</f>
        <v>2.4598441436163299E-2</v>
      </c>
    </row>
    <row r="1146" spans="2:17" x14ac:dyDescent="0.2">
      <c r="B1146" s="46" t="s">
        <v>51</v>
      </c>
      <c r="D1146" s="49">
        <f>_xll.qlCalendarAdvance(LocalCalendar,$D1145,B1146,"f",FALSE)</f>
        <v>47711</v>
      </c>
      <c r="E1146" s="49">
        <f>_xll.qlInterestRateIndexValueDate(IndexON,D1146)</f>
        <v>47711</v>
      </c>
      <c r="F1146" s="52">
        <f>IFERROR(_xll.qlIndexFixing(IndexON,D1146,TRUE,_xll.ohTrigger(RecalcTrigger,TriggerON)),NA())</f>
        <v>1.7171243433065086E-2</v>
      </c>
      <c r="H1146" s="49">
        <f>_xll.qlCalendarAdvance(IborCalendar,$H1145,B1146,"f",FALSE)</f>
        <v>47710</v>
      </c>
      <c r="I1146" s="49">
        <f>_xll.qlInterestRateIndexValueDate(Index1M,$H1146)</f>
        <v>47714</v>
      </c>
      <c r="J1146" s="52">
        <f>IFERROR(_xll.qlIndexFixing(Index1M,$H1146,TRUE,_xll.ohTrigger(RecalcTrigger,Trigger1M)),NA())</f>
        <v>2.0131263823121491E-2</v>
      </c>
      <c r="K1146" s="52">
        <f>IFERROR(_xll.qlIndexFixing(ONIndex1M,I1146,TRUE,_xll.ohTrigger(RecalcTrigger,Trigger1M)),NA())</f>
        <v>2.0112346276492943E-2</v>
      </c>
      <c r="L1146" s="52">
        <f>IFERROR(_xll.qlIndexFixing(Index3M,H1146,TRUE,_xll.ohTrigger(RecalcTrigger,Trigger3M)),NA())</f>
        <v>2.1200696787635285E-2</v>
      </c>
      <c r="M1146" s="52">
        <f>IFERROR(_xll.qlIndexFixing(ONIndex3M,I1146,TRUE,_xll.ohTrigger(RecalcTrigger,Trigger3M)),NA())</f>
        <v>2.1120508337846289E-2</v>
      </c>
      <c r="N1146" s="52">
        <f>IFERROR(_xll.qlIndexFixing(Index6M,$H1146,TRUE,_xll.ohTrigger(RecalcTrigger,Trigger6M)),NA())</f>
        <v>2.3142969856011355E-2</v>
      </c>
      <c r="O1146" s="52">
        <f>IFERROR(_xll.qlIndexFixing(ONIndex6M,I1146,TRUE,_xll.ohTrigger(RecalcTrigger,Trigger6M)),NA())</f>
        <v>2.2972022534526459E-2</v>
      </c>
      <c r="P1146" s="52">
        <f>IFERROR(_xll.qlIndexFixing(Index1Y,$H1146,TRUE,_xll.ohTrigger(RecalcTrigger,Trigger1Y)),NA())</f>
        <v>2.4974349851698059E-2</v>
      </c>
      <c r="Q1146" s="52">
        <f>IFERROR(_xll.qlIndexFixing(ONIndex1Y,I1146,TRUE,_xll.ohTrigger(RecalcTrigger,Trigger1Y)),NA())</f>
        <v>2.4600899877853522E-2</v>
      </c>
    </row>
    <row r="1147" spans="2:17" x14ac:dyDescent="0.2">
      <c r="B1147" s="46" t="s">
        <v>51</v>
      </c>
      <c r="D1147" s="49">
        <f>_xll.qlCalendarAdvance(LocalCalendar,$D1146,B1147,"f",FALSE)</f>
        <v>47718</v>
      </c>
      <c r="E1147" s="49">
        <f>_xll.qlInterestRateIndexValueDate(IndexON,D1147)</f>
        <v>47718</v>
      </c>
      <c r="F1147" s="52">
        <f>IFERROR(_xll.qlIndexFixing(IndexON,D1147,TRUE,_xll.ohTrigger(RecalcTrigger,TriggerON)),NA())</f>
        <v>1.7175343672013454E-2</v>
      </c>
      <c r="H1147" s="49">
        <f>_xll.qlCalendarAdvance(IborCalendar,$H1146,B1147,"f",FALSE)</f>
        <v>47717</v>
      </c>
      <c r="I1147" s="49">
        <f>_xll.qlInterestRateIndexValueDate(Index1M,$H1147)</f>
        <v>47722</v>
      </c>
      <c r="J1147" s="52">
        <f>IFERROR(_xll.qlIndexFixing(Index1M,$H1147,TRUE,_xll.ohTrigger(RecalcTrigger,Trigger1M)),NA())</f>
        <v>2.0132346101855221E-2</v>
      </c>
      <c r="K1147" s="52">
        <f>IFERROR(_xll.qlIndexFixing(ONIndex1M,I1147,TRUE,_xll.ohTrigger(RecalcTrigger,Trigger1M)),NA())</f>
        <v>2.0113449103922321E-2</v>
      </c>
      <c r="L1147" s="52">
        <f>IFERROR(_xll.qlIndexFixing(Index3M,H1147,TRUE,_xll.ohTrigger(RecalcTrigger,Trigger3M)),NA())</f>
        <v>2.1204830694262732E-2</v>
      </c>
      <c r="M1147" s="52">
        <f>IFERROR(_xll.qlIndexFixing(ONIndex3M,I1147,TRUE,_xll.ohTrigger(RecalcTrigger,Trigger3M)),NA())</f>
        <v>2.1124703359935992E-2</v>
      </c>
      <c r="N1147" s="52">
        <f>IFERROR(_xll.qlIndexFixing(Index6M,$H1147,TRUE,_xll.ohTrigger(RecalcTrigger,Trigger6M)),NA())</f>
        <v>2.3146081192656633E-2</v>
      </c>
      <c r="O1147" s="52">
        <f>IFERROR(_xll.qlIndexFixing(ONIndex6M,I1147,TRUE,_xll.ohTrigger(RecalcTrigger,Trigger6M)),NA())</f>
        <v>2.2975262073723357E-2</v>
      </c>
      <c r="P1147" s="52">
        <f>IFERROR(_xll.qlIndexFixing(Index1Y,$H1147,TRUE,_xll.ohTrigger(RecalcTrigger,Trigger1Y)),NA())</f>
        <v>2.4977184753530248E-2</v>
      </c>
      <c r="Q1147" s="52">
        <f>IFERROR(_xll.qlIndexFixing(ONIndex1Y,I1147,TRUE,_xll.ohTrigger(RecalcTrigger,Trigger1Y)),NA())</f>
        <v>2.4603708019252934E-2</v>
      </c>
    </row>
    <row r="1148" spans="2:17" x14ac:dyDescent="0.2">
      <c r="B1148" s="46" t="s">
        <v>51</v>
      </c>
      <c r="D1148" s="49">
        <f>_xll.qlCalendarAdvance(LocalCalendar,$D1147,B1148,"f",FALSE)</f>
        <v>47725</v>
      </c>
      <c r="E1148" s="49">
        <f>_xll.qlInterestRateIndexValueDate(IndexON,D1148)</f>
        <v>47725</v>
      </c>
      <c r="F1148" s="52">
        <f>IFERROR(_xll.qlIndexFixing(IndexON,D1148,TRUE,_xll.ohTrigger(RecalcTrigger,TriggerON)),NA())</f>
        <v>1.7180154417735238E-2</v>
      </c>
      <c r="H1148" s="49">
        <f>_xll.qlCalendarAdvance(IborCalendar,$H1147,B1148,"f",FALSE)</f>
        <v>47724</v>
      </c>
      <c r="I1148" s="49">
        <f>_xll.qlInterestRateIndexValueDate(Index1M,$H1148)</f>
        <v>47729</v>
      </c>
      <c r="J1148" s="52">
        <f>IFERROR(_xll.qlIndexFixing(Index1M,$H1148,TRUE,_xll.ohTrigger(RecalcTrigger,Trigger1M)),NA())</f>
        <v>2.013265448600432E-2</v>
      </c>
      <c r="K1148" s="52">
        <f>IFERROR(_xll.qlIndexFixing(ONIndex1M,I1148,TRUE,_xll.ohTrigger(RecalcTrigger,Trigger1M)),NA())</f>
        <v>2.011440429496858E-2</v>
      </c>
      <c r="L1148" s="52">
        <f>IFERROR(_xll.qlIndexFixing(Index3M,H1148,TRUE,_xll.ohTrigger(RecalcTrigger,Trigger3M)),NA())</f>
        <v>2.1207556858478849E-2</v>
      </c>
      <c r="M1148" s="52">
        <f>IFERROR(_xll.qlIndexFixing(ONIndex3M,I1148,TRUE,_xll.ohTrigger(RecalcTrigger,Trigger3M)),NA())</f>
        <v>2.1128362011078039E-2</v>
      </c>
      <c r="N1148" s="52">
        <f>IFERROR(_xll.qlIndexFixing(Index6M,$H1148,TRUE,_xll.ohTrigger(RecalcTrigger,Trigger6M)),NA())</f>
        <v>2.3145998398941381E-2</v>
      </c>
      <c r="O1148" s="52">
        <f>IFERROR(_xll.qlIndexFixing(ONIndex6M,I1148,TRUE,_xll.ohTrigger(RecalcTrigger,Trigger6M)),NA())</f>
        <v>2.2978084880911354E-2</v>
      </c>
      <c r="P1148" s="52">
        <f>IFERROR(_xll.qlIndexFixing(Index1Y,$H1148,TRUE,_xll.ohTrigger(RecalcTrigger,Trigger1Y)),NA())</f>
        <v>2.4979660911130304E-2</v>
      </c>
      <c r="Q1148" s="52">
        <f>IFERROR(_xll.qlIndexFixing(ONIndex1Y,I1148,TRUE,_xll.ohTrigger(RecalcTrigger,Trigger1Y)),NA())</f>
        <v>2.4606163825051652E-2</v>
      </c>
    </row>
    <row r="1149" spans="2:17" x14ac:dyDescent="0.2">
      <c r="B1149" s="46" t="s">
        <v>51</v>
      </c>
      <c r="D1149" s="49">
        <f>_xll.qlCalendarAdvance(LocalCalendar,$D1148,B1149,"f",FALSE)</f>
        <v>47732</v>
      </c>
      <c r="E1149" s="49">
        <f>_xll.qlInterestRateIndexValueDate(IndexON,D1149)</f>
        <v>47732</v>
      </c>
      <c r="F1149" s="52">
        <f>IFERROR(_xll.qlIndexFixing(IndexON,D1149,TRUE,_xll.ohTrigger(RecalcTrigger,TriggerON)),NA())</f>
        <v>1.7183564919669436E-2</v>
      </c>
      <c r="H1149" s="49">
        <f>_xll.qlCalendarAdvance(IborCalendar,$H1148,B1149,"f",FALSE)</f>
        <v>47731</v>
      </c>
      <c r="I1149" s="49">
        <f>_xll.qlInterestRateIndexValueDate(Index1M,$H1149)</f>
        <v>47735</v>
      </c>
      <c r="J1149" s="52">
        <f>IFERROR(_xll.qlIndexFixing(Index1M,$H1149,TRUE,_xll.ohTrigger(RecalcTrigger,Trigger1M)),NA())</f>
        <v>2.0133451031463245E-2</v>
      </c>
      <c r="K1149" s="52">
        <f>IFERROR(_xll.qlIndexFixing(ONIndex1M,I1149,TRUE,_xll.ohTrigger(RecalcTrigger,Trigger1M)),NA())</f>
        <v>2.0115215762581684E-2</v>
      </c>
      <c r="L1149" s="52">
        <f>IFERROR(_xll.qlIndexFixing(Index3M,H1149,TRUE,_xll.ohTrigger(RecalcTrigger,Trigger3M)),NA())</f>
        <v>2.1210638509839317E-2</v>
      </c>
      <c r="M1149" s="52">
        <f>IFERROR(_xll.qlIndexFixing(ONIndex3M,I1149,TRUE,_xll.ohTrigger(RecalcTrigger,Trigger3M)),NA())</f>
        <v>2.1131489088475064E-2</v>
      </c>
      <c r="N1149" s="52">
        <f>IFERROR(_xll.qlIndexFixing(Index6M,$H1149,TRUE,_xll.ohTrigger(RecalcTrigger,Trigger6M)),NA())</f>
        <v>2.3149245005264614E-2</v>
      </c>
      <c r="O1149" s="52">
        <f>IFERROR(_xll.qlIndexFixing(ONIndex6M,I1149,TRUE,_xll.ohTrigger(RecalcTrigger,Trigger6M)),NA())</f>
        <v>2.2980495671998113E-2</v>
      </c>
      <c r="P1149" s="52">
        <f>IFERROR(_xll.qlIndexFixing(Index1Y,$H1149,TRUE,_xll.ohTrigger(RecalcTrigger,Trigger1Y)),NA())</f>
        <v>2.4981779634333325E-2</v>
      </c>
      <c r="Q1149" s="52">
        <f>IFERROR(_xll.qlIndexFixing(ONIndex1Y,I1149,TRUE,_xll.ohTrigger(RecalcTrigger,Trigger1Y)),NA())</f>
        <v>2.4608267822427976E-2</v>
      </c>
    </row>
    <row r="1150" spans="2:17" x14ac:dyDescent="0.2">
      <c r="B1150" s="46" t="s">
        <v>51</v>
      </c>
      <c r="D1150" s="49">
        <f>_xll.qlCalendarAdvance(LocalCalendar,$D1149,B1150,"f",FALSE)</f>
        <v>47739</v>
      </c>
      <c r="E1150" s="49">
        <f>_xll.qlInterestRateIndexValueDate(IndexON,D1150)</f>
        <v>47739</v>
      </c>
      <c r="F1150" s="52">
        <f>IFERROR(_xll.qlIndexFixing(IndexON,D1150,TRUE,_xll.ohTrigger(RecalcTrigger,TriggerON)),NA())</f>
        <v>1.7187685928350405E-2</v>
      </c>
      <c r="H1150" s="49">
        <f>_xll.qlCalendarAdvance(IborCalendar,$H1149,B1150,"f",FALSE)</f>
        <v>47738</v>
      </c>
      <c r="I1150" s="49">
        <f>_xll.qlInterestRateIndexValueDate(Index1M,$H1150)</f>
        <v>47742</v>
      </c>
      <c r="J1150" s="52">
        <f>IFERROR(_xll.qlIndexFixing(Index1M,$H1150,TRUE,_xll.ohTrigger(RecalcTrigger,Trigger1M)),NA())</f>
        <v>2.0134371842152277E-2</v>
      </c>
      <c r="K1150" s="52">
        <f>IFERROR(_xll.qlIndexFixing(ONIndex1M,I1150,TRUE,_xll.ohTrigger(RecalcTrigger,Trigger1M)),NA())</f>
        <v>2.0116153996152519E-2</v>
      </c>
      <c r="L1150" s="52">
        <f>IFERROR(_xll.qlIndexFixing(Index3M,H1150,TRUE,_xll.ohTrigger(RecalcTrigger,Trigger3M)),NA())</f>
        <v>2.1214223323534436E-2</v>
      </c>
      <c r="M1150" s="52">
        <f>IFERROR(_xll.qlIndexFixing(ONIndex3M,I1150,TRUE,_xll.ohTrigger(RecalcTrigger,Trigger3M)),NA())</f>
        <v>2.1135126951445926E-2</v>
      </c>
      <c r="N1150" s="52">
        <f>IFERROR(_xll.qlIndexFixing(Index6M,$H1150,TRUE,_xll.ohTrigger(RecalcTrigger,Trigger6M)),NA())</f>
        <v>2.3151936077253157E-2</v>
      </c>
      <c r="O1150" s="52">
        <f>IFERROR(_xll.qlIndexFixing(ONIndex6M,I1150,TRUE,_xll.ohTrigger(RecalcTrigger,Trigger6M)),NA())</f>
        <v>2.2983298043772749E-2</v>
      </c>
      <c r="P1150" s="52">
        <f>IFERROR(_xll.qlIndexFixing(Index1Y,$H1150,TRUE,_xll.ohTrigger(RecalcTrigger,Trigger1Y)),NA())</f>
        <v>2.4984246672240105E-2</v>
      </c>
      <c r="Q1150" s="52">
        <f>IFERROR(_xll.qlIndexFixing(ONIndex1Y,I1150,TRUE,_xll.ohTrigger(RecalcTrigger,Trigger1Y)),NA())</f>
        <v>2.4610721343734099E-2</v>
      </c>
    </row>
    <row r="1151" spans="2:17" x14ac:dyDescent="0.2">
      <c r="B1151" s="46" t="s">
        <v>51</v>
      </c>
      <c r="D1151" s="49">
        <f>_xll.qlCalendarAdvance(LocalCalendar,$D1150,B1151,"f",FALSE)</f>
        <v>47746</v>
      </c>
      <c r="E1151" s="49">
        <f>_xll.qlInterestRateIndexValueDate(IndexON,D1151)</f>
        <v>47746</v>
      </c>
      <c r="F1151" s="52">
        <f>IFERROR(_xll.qlIndexFixing(IndexON,D1151,TRUE,_xll.ohTrigger(RecalcTrigger,TriggerON)),NA())</f>
        <v>1.7191813860266691E-2</v>
      </c>
      <c r="H1151" s="49">
        <f>_xll.qlCalendarAdvance(IborCalendar,$H1150,B1151,"f",FALSE)</f>
        <v>47745</v>
      </c>
      <c r="I1151" s="49">
        <f>_xll.qlInterestRateIndexValueDate(Index1M,$H1151)</f>
        <v>47749</v>
      </c>
      <c r="J1151" s="52">
        <f>IFERROR(_xll.qlIndexFixing(Index1M,$H1151,TRUE,_xll.ohTrigger(RecalcTrigger,Trigger1M)),NA())</f>
        <v>2.0135283507237034E-2</v>
      </c>
      <c r="K1151" s="52">
        <f>IFERROR(_xll.qlIndexFixing(ONIndex1M,I1151,TRUE,_xll.ohTrigger(RecalcTrigger,Trigger1M)),NA())</f>
        <v>2.0117083099027155E-2</v>
      </c>
      <c r="L1151" s="52">
        <f>IFERROR(_xll.qlIndexFixing(Index3M,H1151,TRUE,_xll.ohTrigger(RecalcTrigger,Trigger3M)),NA())</f>
        <v>2.1217796887418806E-2</v>
      </c>
      <c r="M1151" s="52">
        <f>IFERROR(_xll.qlIndexFixing(ONIndex3M,I1151,TRUE,_xll.ohTrigger(RecalcTrigger,Trigger3M)),NA())</f>
        <v>2.1138753620650874E-2</v>
      </c>
      <c r="N1151" s="52">
        <f>IFERROR(_xll.qlIndexFixing(Index6M,$H1151,TRUE,_xll.ohTrigger(RecalcTrigger,Trigger6M)),NA())</f>
        <v>2.3154616021091434E-2</v>
      </c>
      <c r="O1151" s="52">
        <f>IFERROR(_xll.qlIndexFixing(ONIndex6M,I1151,TRUE,_xll.ohTrigger(RecalcTrigger,Trigger6M)),NA())</f>
        <v>2.2986089412029287E-2</v>
      </c>
      <c r="P1151" s="52">
        <f>IFERROR(_xll.qlIndexFixing(Index1Y,$H1151,TRUE,_xll.ohTrigger(RecalcTrigger,Trigger1Y)),NA())</f>
        <v>2.4986708004821143E-2</v>
      </c>
      <c r="Q1151" s="52">
        <f>IFERROR(_xll.qlIndexFixing(ONIndex1Y,I1151,TRUE,_xll.ohTrigger(RecalcTrigger,Trigger1Y)),NA())</f>
        <v>2.4613173634904228E-2</v>
      </c>
    </row>
    <row r="1152" spans="2:17" x14ac:dyDescent="0.2">
      <c r="B1152" s="46" t="s">
        <v>51</v>
      </c>
      <c r="D1152" s="49">
        <f>_xll.qlCalendarAdvance(LocalCalendar,$D1151,B1152,"f",FALSE)</f>
        <v>47753</v>
      </c>
      <c r="E1152" s="49">
        <f>_xll.qlInterestRateIndexValueDate(IndexON,D1152)</f>
        <v>47753</v>
      </c>
      <c r="F1152" s="52">
        <f>IFERROR(_xll.qlIndexFixing(IndexON,D1152,TRUE,_xll.ohTrigger(RecalcTrigger,TriggerON)),NA())</f>
        <v>1.7195948715391651E-2</v>
      </c>
      <c r="H1152" s="49">
        <f>_xll.qlCalendarAdvance(IborCalendar,$H1151,B1152,"f",FALSE)</f>
        <v>47752</v>
      </c>
      <c r="I1152" s="49">
        <f>_xll.qlInterestRateIndexValueDate(Index1M,$H1152)</f>
        <v>47756</v>
      </c>
      <c r="J1152" s="52">
        <f>IFERROR(_xll.qlIndexFixing(Index1M,$H1152,TRUE,_xll.ohTrigger(RecalcTrigger,Trigger1M)),NA())</f>
        <v>2.0136812514558133E-2</v>
      </c>
      <c r="K1152" s="52">
        <f>IFERROR(_xll.qlIndexFixing(ONIndex1M,I1152,TRUE,_xll.ohTrigger(RecalcTrigger,Trigger1M)),NA())</f>
        <v>2.0118003070805912E-2</v>
      </c>
      <c r="L1152" s="52">
        <f>IFERROR(_xll.qlIndexFixing(Index3M,H1152,TRUE,_xll.ohTrigger(RecalcTrigger,Trigger3M)),NA())</f>
        <v>2.1222235863191458E-2</v>
      </c>
      <c r="M1152" s="52">
        <f>IFERROR(_xll.qlIndexFixing(ONIndex3M,I1152,TRUE,_xll.ohTrigger(RecalcTrigger,Trigger3M)),NA())</f>
        <v>2.1142369096329716E-2</v>
      </c>
      <c r="N1152" s="52">
        <f>IFERROR(_xll.qlIndexFixing(Index6M,$H1152,TRUE,_xll.ohTrigger(RecalcTrigger,Trigger6M)),NA())</f>
        <v>2.3157284836733759E-2</v>
      </c>
      <c r="O1152" s="52">
        <f>IFERROR(_xll.qlIndexFixing(ONIndex6M,I1152,TRUE,_xll.ohTrigger(RecalcTrigger,Trigger6M)),NA())</f>
        <v>2.2988869776607856E-2</v>
      </c>
      <c r="P1152" s="52">
        <f>IFERROR(_xll.qlIndexFixing(Index1Y,$H1152,TRUE,_xll.ohTrigger(RecalcTrigger,Trigger1Y)),NA())</f>
        <v>2.4989163075765711E-2</v>
      </c>
      <c r="Q1152" s="52">
        <f>IFERROR(_xll.qlIndexFixing(ONIndex1Y,I1152,TRUE,_xll.ohTrigger(RecalcTrigger,Trigger1Y)),NA())</f>
        <v>2.4615624696018301E-2</v>
      </c>
    </row>
    <row r="1153" spans="2:17" x14ac:dyDescent="0.2">
      <c r="B1153" s="46" t="s">
        <v>51</v>
      </c>
      <c r="D1153" s="49">
        <f>_xll.qlCalendarAdvance(LocalCalendar,$D1152,B1153,"f",FALSE)</f>
        <v>47760</v>
      </c>
      <c r="E1153" s="49">
        <f>_xll.qlInterestRateIndexValueDate(IndexON,D1153)</f>
        <v>47760</v>
      </c>
      <c r="F1153" s="52">
        <f>IFERROR(_xll.qlIndexFixing(IndexON,D1153,TRUE,_xll.ohTrigger(RecalcTrigger,TriggerON)),NA())</f>
        <v>1.720009049380522E-2</v>
      </c>
      <c r="H1153" s="49">
        <f>_xll.qlCalendarAdvance(IborCalendar,$H1152,B1153,"f",FALSE)</f>
        <v>47759</v>
      </c>
      <c r="I1153" s="49">
        <f>_xll.qlInterestRateIndexValueDate(Index1M,$H1153)</f>
        <v>47763</v>
      </c>
      <c r="J1153" s="52">
        <f>IFERROR(_xll.qlIndexFixing(Index1M,$H1153,TRUE,_xll.ohTrigger(RecalcTrigger,Trigger1M)),NA())</f>
        <v>2.0137705285055662E-2</v>
      </c>
      <c r="K1153" s="52">
        <f>IFERROR(_xll.qlIndexFixing(ONIndex1M,I1153,TRUE,_xll.ohTrigger(RecalcTrigger,Trigger1M)),NA())</f>
        <v>2.011891391188847E-2</v>
      </c>
      <c r="L1153" s="52">
        <f>IFERROR(_xll.qlIndexFixing(Index3M,H1153,TRUE,_xll.ohTrigger(RecalcTrigger,Trigger3M)),NA())</f>
        <v>2.1225786332546501E-2</v>
      </c>
      <c r="M1153" s="52">
        <f>IFERROR(_xll.qlIndexFixing(ONIndex3M,I1153,TRUE,_xll.ohTrigger(RecalcTrigger,Trigger3M)),NA())</f>
        <v>2.1145973378402516E-2</v>
      </c>
      <c r="N1153" s="52">
        <f>IFERROR(_xll.qlIndexFixing(Index6M,$H1153,TRUE,_xll.ohTrigger(RecalcTrigger,Trigger6M)),NA())</f>
        <v>2.3159942524135342E-2</v>
      </c>
      <c r="O1153" s="52">
        <f>IFERROR(_xll.qlIndexFixing(ONIndex6M,I1153,TRUE,_xll.ohTrigger(RecalcTrigger,Trigger6M)),NA())</f>
        <v>2.2991639137508457E-2</v>
      </c>
      <c r="P1153" s="52">
        <f>IFERROR(_xll.qlIndexFixing(Index1Y,$H1153,TRUE,_xll.ohTrigger(RecalcTrigger,Trigger1Y)),NA())</f>
        <v>2.4991611328756515E-2</v>
      </c>
      <c r="Q1153" s="52">
        <f>IFERROR(_xll.qlIndexFixing(ONIndex1Y,I1153,TRUE,_xll.ohTrigger(RecalcTrigger,Trigger1Y)),NA())</f>
        <v>2.4618074526996381E-2</v>
      </c>
    </row>
    <row r="1154" spans="2:17" x14ac:dyDescent="0.2">
      <c r="B1154" s="46" t="s">
        <v>51</v>
      </c>
      <c r="D1154" s="49">
        <f>_xll.qlCalendarAdvance(LocalCalendar,$D1153,B1154,"f",FALSE)</f>
        <v>47767</v>
      </c>
      <c r="E1154" s="49">
        <f>_xll.qlInterestRateIndexValueDate(IndexON,D1154)</f>
        <v>47767</v>
      </c>
      <c r="F1154" s="52">
        <f>IFERROR(_xll.qlIndexFixing(IndexON,D1154,TRUE,_xll.ohTrigger(RecalcTrigger,TriggerON)),NA())</f>
        <v>1.7204946929918474E-2</v>
      </c>
      <c r="H1154" s="49">
        <f>_xll.qlCalendarAdvance(IborCalendar,$H1153,B1154,"f",FALSE)</f>
        <v>47766</v>
      </c>
      <c r="I1154" s="49">
        <f>_xll.qlInterestRateIndexValueDate(Index1M,$H1154)</f>
        <v>47771</v>
      </c>
      <c r="J1154" s="52">
        <f>IFERROR(_xll.qlIndexFixing(Index1M,$H1154,TRUE,_xll.ohTrigger(RecalcTrigger,Trigger1M)),NA())</f>
        <v>2.0138714394865569E-2</v>
      </c>
      <c r="K1154" s="52">
        <f>IFERROR(_xll.qlIndexFixing(ONIndex1M,I1154,TRUE,_xll.ohTrigger(RecalcTrigger,Trigger1M)),NA())</f>
        <v>2.0119943692389342E-2</v>
      </c>
      <c r="L1154" s="52">
        <f>IFERROR(_xll.qlIndexFixing(Index3M,H1154,TRUE,_xll.ohTrigger(RecalcTrigger,Trigger3M)),NA())</f>
        <v>2.1229830235647576E-2</v>
      </c>
      <c r="M1154" s="52">
        <f>IFERROR(_xll.qlIndexFixing(ONIndex3M,I1154,TRUE,_xll.ohTrigger(RecalcTrigger,Trigger3M)),NA())</f>
        <v>2.1150078851404075E-2</v>
      </c>
      <c r="N1154" s="52">
        <f>IFERROR(_xll.qlIndexFixing(Index6M,$H1154,TRUE,_xll.ohTrigger(RecalcTrigger,Trigger6M)),NA())</f>
        <v>2.3162966254692708E-2</v>
      </c>
      <c r="O1154" s="52">
        <f>IFERROR(_xll.qlIndexFixing(ONIndex6M,I1154,TRUE,_xll.ohTrigger(RecalcTrigger,Trigger6M)),NA())</f>
        <v>2.2994790647521413E-2</v>
      </c>
      <c r="P1154" s="52">
        <f>IFERROR(_xll.qlIndexFixing(Index1Y,$H1154,TRUE,_xll.ohTrigger(RecalcTrigger,Trigger1Y)),NA())</f>
        <v>2.4994400270010018E-2</v>
      </c>
      <c r="Q1154" s="52">
        <f>IFERROR(_xll.qlIndexFixing(ONIndex1Y,I1154,TRUE,_xll.ohTrigger(RecalcTrigger,Trigger1Y)),NA())</f>
        <v>2.4620872827627593E-2</v>
      </c>
    </row>
    <row r="1155" spans="2:17" x14ac:dyDescent="0.2">
      <c r="B1155" s="46" t="s">
        <v>51</v>
      </c>
      <c r="D1155" s="49">
        <f>_xll.qlCalendarAdvance(LocalCalendar,$D1154,B1155,"f",FALSE)</f>
        <v>47774</v>
      </c>
      <c r="E1155" s="49">
        <f>_xll.qlInterestRateIndexValueDate(IndexON,D1155)</f>
        <v>47774</v>
      </c>
      <c r="F1155" s="52">
        <f>IFERROR(_xll.qlIndexFixing(IndexON,D1155,TRUE,_xll.ohTrigger(RecalcTrigger,TriggerON)),NA())</f>
        <v>1.7208394820285022E-2</v>
      </c>
      <c r="H1155" s="49">
        <f>_xll.qlCalendarAdvance(IborCalendar,$H1154,B1155,"f",FALSE)</f>
        <v>47773</v>
      </c>
      <c r="I1155" s="49">
        <f>_xll.qlInterestRateIndexValueDate(Index1M,$H1155)</f>
        <v>47777</v>
      </c>
      <c r="J1155" s="52">
        <f>IFERROR(_xll.qlIndexFixing(Index1M,$H1155,TRUE,_xll.ohTrigger(RecalcTrigger,Trigger1M)),NA())</f>
        <v>2.013946338768946E-2</v>
      </c>
      <c r="K1155" s="52">
        <f>IFERROR(_xll.qlIndexFixing(ONIndex1M,I1155,TRUE,_xll.ohTrigger(RecalcTrigger,Trigger1M)),NA())</f>
        <v>2.0120708201325499E-2</v>
      </c>
      <c r="L1155" s="52">
        <f>IFERROR(_xll.qlIndexFixing(Index3M,H1155,TRUE,_xll.ohTrigger(RecalcTrigger,Trigger3M)),NA())</f>
        <v>2.1232853519635081E-2</v>
      </c>
      <c r="M1155" s="52">
        <f>IFERROR(_xll.qlIndexFixing(ONIndex3M,I1155,TRUE,_xll.ohTrigger(RecalcTrigger,Trigger3M)),NA())</f>
        <v>2.1153148361570118E-2</v>
      </c>
      <c r="N1155" s="52">
        <f>IFERROR(_xll.qlIndexFixing(Index6M,$H1155,TRUE,_xll.ohTrigger(RecalcTrigger,Trigger6M)),NA())</f>
        <v>2.316522451404146E-2</v>
      </c>
      <c r="O1155" s="52">
        <f>IFERROR(_xll.qlIndexFixing(ONIndex6M,I1155,TRUE,_xll.ohTrigger(RecalcTrigger,Trigger6M)),NA())</f>
        <v>2.2997144848355688E-2</v>
      </c>
      <c r="P1155" s="52">
        <f>IFERROR(_xll.qlIndexFixing(Index1Y,$H1155,TRUE,_xll.ohTrigger(RecalcTrigger,Trigger1Y)),NA())</f>
        <v>2.4996485155583354E-2</v>
      </c>
      <c r="Q1155" s="52">
        <f>IFERROR(_xll.qlIndexFixing(ONIndex1Y,I1155,TRUE,_xll.ohTrigger(RecalcTrigger,Trigger1Y)),NA())</f>
        <v>2.4622970498704433E-2</v>
      </c>
    </row>
    <row r="1156" spans="2:17" x14ac:dyDescent="0.2">
      <c r="B1156" s="46" t="s">
        <v>51</v>
      </c>
      <c r="D1156" s="49">
        <f>_xll.qlCalendarAdvance(LocalCalendar,$D1155,B1156,"f",FALSE)</f>
        <v>47781</v>
      </c>
      <c r="E1156" s="49">
        <f>_xll.qlInterestRateIndexValueDate(IndexON,D1156)</f>
        <v>47781</v>
      </c>
      <c r="F1156" s="52">
        <f>IFERROR(_xll.qlIndexFixing(IndexON,D1156,TRUE,_xll.ohTrigger(RecalcTrigger,TriggerON)),NA())</f>
        <v>1.7212557368377901E-2</v>
      </c>
      <c r="H1156" s="49">
        <f>_xll.qlCalendarAdvance(IborCalendar,$H1155,B1156,"f",FALSE)</f>
        <v>47780</v>
      </c>
      <c r="I1156" s="49">
        <f>_xll.qlInterestRateIndexValueDate(Index1M,$H1156)</f>
        <v>47784</v>
      </c>
      <c r="J1156" s="52">
        <f>IFERROR(_xll.qlIndexFixing(Index1M,$H1156,TRUE,_xll.ohTrigger(RecalcTrigger,Trigger1M)),NA())</f>
        <v>2.0140952756742547E-2</v>
      </c>
      <c r="K1156" s="52">
        <f>IFERROR(_xll.qlIndexFixing(ONIndex1M,I1156,TRUE,_xll.ohTrigger(RecalcTrigger,Trigger1M)),NA())</f>
        <v>2.0121591649759907E-2</v>
      </c>
      <c r="L1156" s="52">
        <f>IFERROR(_xll.qlIndexFixing(Index3M,H1156,TRUE,_xll.ohTrigger(RecalcTrigger,Trigger3M)),NA())</f>
        <v>2.1236370237306935E-2</v>
      </c>
      <c r="M1156" s="52">
        <f>IFERROR(_xll.qlIndexFixing(ONIndex3M,I1156,TRUE,_xll.ohTrigger(RecalcTrigger,Trigger3M)),NA())</f>
        <v>2.1156719062744855E-2</v>
      </c>
      <c r="N1156" s="52">
        <f>IFERROR(_xll.qlIndexFixing(Index6M,$H1156,TRUE,_xll.ohTrigger(RecalcTrigger,Trigger6M)),NA())</f>
        <v>2.3167848816457715E-2</v>
      </c>
      <c r="O1156" s="52">
        <f>IFERROR(_xll.qlIndexFixing(ONIndex6M,I1156,TRUE,_xll.ohTrigger(RecalcTrigger,Trigger6M)),NA())</f>
        <v>2.2999881198302319E-2</v>
      </c>
      <c r="P1156" s="52">
        <f>IFERROR(_xll.qlIndexFixing(Index1Y,$H1156,TRUE,_xll.ohTrigger(RecalcTrigger,Trigger1Y)),NA())</f>
        <v>2.4998909616759175E-2</v>
      </c>
      <c r="Q1156" s="52">
        <f>IFERROR(_xll.qlIndexFixing(ONIndex1Y,I1156,TRUE,_xll.ohTrigger(RecalcTrigger,Trigger1Y)),NA())</f>
        <v>2.4625416639354469E-2</v>
      </c>
    </row>
    <row r="1157" spans="2:17" x14ac:dyDescent="0.2">
      <c r="B1157" s="46" t="s">
        <v>51</v>
      </c>
      <c r="D1157" s="49">
        <f>_xll.qlCalendarAdvance(LocalCalendar,$D1156,B1157,"f",FALSE)</f>
        <v>47788</v>
      </c>
      <c r="E1157" s="49">
        <f>_xll.qlInterestRateIndexValueDate(IndexON,D1157)</f>
        <v>47788</v>
      </c>
      <c r="F1157" s="52">
        <f>IFERROR(_xll.qlIndexFixing(IndexON,D1157,TRUE,_xll.ohTrigger(RecalcTrigger,TriggerON)),NA())</f>
        <v>1.7216726839732743E-2</v>
      </c>
      <c r="H1157" s="49">
        <f>_xll.qlCalendarAdvance(IborCalendar,$H1156,B1157,"f",FALSE)</f>
        <v>47787</v>
      </c>
      <c r="I1157" s="49">
        <f>_xll.qlInterestRateIndexValueDate(Index1M,$H1157)</f>
        <v>47791</v>
      </c>
      <c r="J1157" s="52">
        <f>IFERROR(_xll.qlIndexFixing(Index1M,$H1157,TRUE,_xll.ohTrigger(RecalcTrigger,Trigger1M)),NA())</f>
        <v>2.0140561439882632E-2</v>
      </c>
      <c r="K1157" s="52">
        <f>IFERROR(_xll.qlIndexFixing(ONIndex1M,I1157,TRUE,_xll.ohTrigger(RecalcTrigger,Trigger1M)),NA())</f>
        <v>2.0122465967338243E-2</v>
      </c>
      <c r="L1157" s="52">
        <f>IFERROR(_xll.qlIndexFixing(Index3M,H1157,TRUE,_xll.ohTrigger(RecalcTrigger,Trigger3M)),NA())</f>
        <v>2.1239875704358351E-2</v>
      </c>
      <c r="M1157" s="52">
        <f>IFERROR(_xll.qlIndexFixing(ONIndex3M,I1157,TRUE,_xll.ohTrigger(RecalcTrigger,Trigger3M)),NA())</f>
        <v>2.1160278570233615E-2</v>
      </c>
      <c r="N1157" s="52">
        <f>IFERROR(_xll.qlIndexFixing(Index6M,$H1157,TRUE,_xll.ohTrigger(RecalcTrigger,Trigger6M)),NA())</f>
        <v>2.3171387551046019E-2</v>
      </c>
      <c r="O1157" s="52">
        <f>IFERROR(_xll.qlIndexFixing(ONIndex6M,I1157,TRUE,_xll.ohTrigger(RecalcTrigger,Trigger6M)),NA())</f>
        <v>2.300260654457098E-2</v>
      </c>
      <c r="P1157" s="52">
        <f>IFERROR(_xll.qlIndexFixing(Index1Y,$H1157,TRUE,_xll.ohTrigger(RecalcTrigger,Trigger1Y)),NA())</f>
        <v>2.5001325034661903E-2</v>
      </c>
      <c r="Q1157" s="52">
        <f>IFERROR(_xll.qlIndexFixing(ONIndex1Y,I1157,TRUE,_xll.ohTrigger(RecalcTrigger,Trigger1Y)),NA())</f>
        <v>2.4627861549948449E-2</v>
      </c>
    </row>
    <row r="1158" spans="2:17" x14ac:dyDescent="0.2">
      <c r="B1158" s="46" t="s">
        <v>51</v>
      </c>
      <c r="D1158" s="49">
        <f>_xll.qlCalendarAdvance(LocalCalendar,$D1157,B1158,"f",FALSE)</f>
        <v>47795</v>
      </c>
      <c r="E1158" s="49">
        <f>_xll.qlInterestRateIndexValueDate(IndexON,D1158)</f>
        <v>47795</v>
      </c>
      <c r="F1158" s="52">
        <f>IFERROR(_xll.qlIndexFixing(IndexON,D1158,TRUE,_xll.ohTrigger(RecalcTrigger,TriggerON)),NA())</f>
        <v>1.722161374368758E-2</v>
      </c>
      <c r="H1158" s="49">
        <f>_xll.qlCalendarAdvance(IborCalendar,$H1157,B1158,"f",FALSE)</f>
        <v>47794</v>
      </c>
      <c r="I1158" s="49">
        <f>_xll.qlInterestRateIndexValueDate(Index1M,$H1158)</f>
        <v>47799</v>
      </c>
      <c r="J1158" s="52">
        <f>IFERROR(_xll.qlIndexFixing(Index1M,$H1158,TRUE,_xll.ohTrigger(RecalcTrigger,Trigger1M)),NA())</f>
        <v>2.0141529431337624E-2</v>
      </c>
      <c r="K1158" s="52">
        <f>IFERROR(_xll.qlIndexFixing(ONIndex1M,I1158,TRUE,_xll.ohTrigger(RecalcTrigger,Trigger1M)),NA())</f>
        <v>2.0123454006748531E-2</v>
      </c>
      <c r="L1158" s="52">
        <f>IFERROR(_xll.qlIndexFixing(Index3M,H1158,TRUE,_xll.ohTrigger(RecalcTrigger,Trigger3M)),NA())</f>
        <v>2.1243868176108075E-2</v>
      </c>
      <c r="M1158" s="52">
        <f>IFERROR(_xll.qlIndexFixing(ONIndex3M,I1158,TRUE,_xll.ohTrigger(RecalcTrigger,Trigger3M)),NA())</f>
        <v>2.1164332872407599E-2</v>
      </c>
      <c r="N1158" s="52">
        <f>IFERROR(_xll.qlIndexFixing(Index6M,$H1158,TRUE,_xll.ohTrigger(RecalcTrigger,Trigger6M)),NA())</f>
        <v>2.3172509985313363E-2</v>
      </c>
      <c r="O1158" s="52">
        <f>IFERROR(_xll.qlIndexFixing(ONIndex6M,I1158,TRUE,_xll.ohTrigger(RecalcTrigger,Trigger6M)),NA())</f>
        <v>2.3005707752181692E-2</v>
      </c>
      <c r="P1158" s="52">
        <f>IFERROR(_xll.qlIndexFixing(Index1Y,$H1158,TRUE,_xll.ohTrigger(RecalcTrigger,Trigger1Y)),NA())</f>
        <v>2.5004073725192762E-2</v>
      </c>
      <c r="Q1158" s="52">
        <f>IFERROR(_xll.qlIndexFixing(ONIndex1Y,I1158,TRUE,_xll.ohTrigger(RecalcTrigger,Trigger1Y)),NA())</f>
        <v>2.4630654227237869E-2</v>
      </c>
    </row>
    <row r="1159" spans="2:17" x14ac:dyDescent="0.2">
      <c r="B1159" s="46" t="s">
        <v>51</v>
      </c>
      <c r="D1159" s="49">
        <f>_xll.qlCalendarAdvance(LocalCalendar,$D1158,B1159,"f",FALSE)</f>
        <v>47802</v>
      </c>
      <c r="E1159" s="49">
        <f>_xll.qlInterestRateIndexValueDate(IndexON,D1159)</f>
        <v>47802</v>
      </c>
      <c r="F1159" s="52">
        <f>IFERROR(_xll.qlIndexFixing(IndexON,D1159,TRUE,_xll.ohTrigger(RecalcTrigger,TriggerON)),NA())</f>
        <v>1.7225086552121738E-2</v>
      </c>
      <c r="H1159" s="49">
        <f>_xll.qlCalendarAdvance(IborCalendar,$H1158,B1159,"f",FALSE)</f>
        <v>47801</v>
      </c>
      <c r="I1159" s="49">
        <f>_xll.qlInterestRateIndexValueDate(Index1M,$H1159)</f>
        <v>47805</v>
      </c>
      <c r="J1159" s="52">
        <f>IFERROR(_xll.qlIndexFixing(Index1M,$H1159,TRUE,_xll.ohTrigger(RecalcTrigger,Trigger1M)),NA())</f>
        <v>2.0142247585822837E-2</v>
      </c>
      <c r="K1159" s="52">
        <f>IFERROR(_xll.qlIndexFixing(ONIndex1M,I1159,TRUE,_xll.ohTrigger(RecalcTrigger,Trigger1M)),NA())</f>
        <v>2.0124187209846767E-2</v>
      </c>
      <c r="L1159" s="52">
        <f>IFERROR(_xll.qlIndexFixing(Index3M,H1159,TRUE,_xll.ohTrigger(RecalcTrigger,Trigger3M)),NA())</f>
        <v>2.1246852886477367E-2</v>
      </c>
      <c r="M1159" s="52">
        <f>IFERROR(_xll.qlIndexFixing(ONIndex3M,I1159,TRUE,_xll.ohTrigger(RecalcTrigger,Trigger3M)),NA())</f>
        <v>2.1167364004393008E-2</v>
      </c>
      <c r="N1159" s="52">
        <f>IFERROR(_xll.qlIndexFixing(Index6M,$H1159,TRUE,_xll.ohTrigger(RecalcTrigger,Trigger6M)),NA())</f>
        <v>2.3175654953032216E-2</v>
      </c>
      <c r="O1159" s="52">
        <f>IFERROR(_xll.qlIndexFixing(ONIndex6M,I1159,TRUE,_xll.ohTrigger(RecalcTrigger,Trigger6M)),NA())</f>
        <v>2.3008024226314205E-2</v>
      </c>
      <c r="P1159" s="52">
        <f>IFERROR(_xll.qlIndexFixing(Index1Y,$H1159,TRUE,_xll.ohTrigger(RecalcTrigger,Trigger1Y)),NA())</f>
        <v>2.5006126515271176E-2</v>
      </c>
      <c r="Q1159" s="52">
        <f>IFERROR(_xll.qlIndexFixing(ONIndex1Y,I1159,TRUE,_xll.ohTrigger(RecalcTrigger,Trigger1Y)),NA())</f>
        <v>2.4632747680888301E-2</v>
      </c>
    </row>
    <row r="1160" spans="2:17" x14ac:dyDescent="0.2">
      <c r="B1160" s="46" t="s">
        <v>51</v>
      </c>
      <c r="D1160" s="49">
        <f>_xll.qlCalendarAdvance(LocalCalendar,$D1159,B1160,"f",FALSE)</f>
        <v>47809</v>
      </c>
      <c r="E1160" s="49">
        <f>_xll.qlInterestRateIndexValueDate(IndexON,D1160)</f>
        <v>47809</v>
      </c>
      <c r="F1160" s="52">
        <f>IFERROR(_xll.qlIndexFixing(IndexON,D1160,TRUE,_xll.ohTrigger(RecalcTrigger,TriggerON)),NA())</f>
        <v>1.7229276793209181E-2</v>
      </c>
      <c r="H1160" s="49">
        <f>_xll.qlCalendarAdvance(IborCalendar,$H1159,B1160,"f",FALSE)</f>
        <v>47808</v>
      </c>
      <c r="I1160" s="49">
        <f>_xll.qlInterestRateIndexValueDate(Index1M,$H1160)</f>
        <v>47812</v>
      </c>
      <c r="J1160" s="52">
        <f>IFERROR(_xll.qlIndexFixing(Index1M,$H1160,TRUE,_xll.ohTrigger(RecalcTrigger,Trigger1M)),NA())</f>
        <v>2.0144320199015076E-2</v>
      </c>
      <c r="K1160" s="52">
        <f>IFERROR(_xll.qlIndexFixing(ONIndex1M,I1160,TRUE,_xll.ohTrigger(RecalcTrigger,Trigger1M)),NA())</f>
        <v>2.012503413485689E-2</v>
      </c>
      <c r="L1160" s="52">
        <f>IFERROR(_xll.qlIndexFixing(Index3M,H1160,TRUE,_xll.ohTrigger(RecalcTrigger,Trigger3M)),NA())</f>
        <v>2.1250324601484148E-2</v>
      </c>
      <c r="M1160" s="52">
        <f>IFERROR(_xll.qlIndexFixing(ONIndex3M,I1160,TRUE,_xll.ohTrigger(RecalcTrigger,Trigger3M)),NA())</f>
        <v>2.1170889931063641E-2</v>
      </c>
      <c r="N1160" s="52">
        <f>IFERROR(_xll.qlIndexFixing(Index6M,$H1160,TRUE,_xll.ohTrigger(RecalcTrigger,Trigger6M)),NA())</f>
        <v>2.3179158414728389E-2</v>
      </c>
      <c r="O1160" s="52">
        <f>IFERROR(_xll.qlIndexFixing(ONIndex6M,I1160,TRUE,_xll.ohTrigger(RecalcTrigger,Trigger6M)),NA())</f>
        <v>2.3010716561548961E-2</v>
      </c>
      <c r="P1160" s="52">
        <f>IFERROR(_xll.qlIndexFixing(Index1Y,$H1160,TRUE,_xll.ohTrigger(RecalcTrigger,Trigger1Y)),NA())</f>
        <v>2.5008511465276769E-2</v>
      </c>
      <c r="Q1160" s="52">
        <f>IFERROR(_xll.qlIndexFixing(ONIndex1Y,I1160,TRUE,_xll.ohTrigger(RecalcTrigger,Trigger1Y)),NA())</f>
        <v>2.4635188901074301E-2</v>
      </c>
    </row>
    <row r="1161" spans="2:17" x14ac:dyDescent="0.2">
      <c r="B1161" s="46" t="s">
        <v>51</v>
      </c>
      <c r="D1161" s="49">
        <f>_xll.qlCalendarAdvance(LocalCalendar,$D1160,B1161,"f",FALSE)</f>
        <v>47816</v>
      </c>
      <c r="E1161" s="49">
        <f>_xll.qlInterestRateIndexValueDate(IndexON,D1161)</f>
        <v>47816</v>
      </c>
      <c r="F1161" s="52">
        <f>IFERROR(_xll.qlIndexFixing(IndexON,D1161,TRUE,_xll.ohTrigger(RecalcTrigger,TriggerON)),NA())</f>
        <v>1.7233473957505296E-2</v>
      </c>
      <c r="H1161" s="49">
        <f>_xll.qlCalendarAdvance(IborCalendar,$H1160,B1161,"f",FALSE)</f>
        <v>47815</v>
      </c>
      <c r="I1161" s="49">
        <f>_xll.qlInterestRateIndexValueDate(Index1M,$H1161)</f>
        <v>47819</v>
      </c>
      <c r="J1161" s="52">
        <f>IFERROR(_xll.qlIndexFixing(Index1M,$H1161,TRUE,_xll.ohTrigger(RecalcTrigger,Trigger1M)),NA())</f>
        <v>2.0144518188502221E-2</v>
      </c>
      <c r="K1161" s="52">
        <f>IFERROR(_xll.qlIndexFixing(ONIndex1M,I1161,TRUE,_xll.ohTrigger(RecalcTrigger,Trigger1M)),NA())</f>
        <v>2.0125871928931005E-2</v>
      </c>
      <c r="L1161" s="52">
        <f>IFERROR(_xll.qlIndexFixing(Index3M,H1161,TRUE,_xll.ohTrigger(RecalcTrigger,Trigger3M)),NA())</f>
        <v>2.1252913780040749E-2</v>
      </c>
      <c r="M1161" s="52">
        <f>IFERROR(_xll.qlIndexFixing(ONIndex3M,I1161,TRUE,_xll.ohTrigger(RecalcTrigger,Trigger3M)),NA())</f>
        <v>2.1174404664048296E-2</v>
      </c>
      <c r="N1161" s="52">
        <f>IFERROR(_xll.qlIndexFixing(Index6M,$H1161,TRUE,_xll.ohTrigger(RecalcTrigger,Trigger6M)),NA())</f>
        <v>2.3180803401420272E-2</v>
      </c>
      <c r="O1161" s="52">
        <f>IFERROR(_xll.qlIndexFixing(ONIndex6M,I1161,TRUE,_xll.ohTrigger(RecalcTrigger,Trigger6M)),NA())</f>
        <v>2.3013397893265619E-2</v>
      </c>
      <c r="P1161" s="52">
        <f>IFERROR(_xll.qlIndexFixing(Index1Y,$H1161,TRUE,_xll.ohTrigger(RecalcTrigger,Trigger1Y)),NA())</f>
        <v>2.5010885146608479E-2</v>
      </c>
      <c r="Q1161" s="52">
        <f>IFERROR(_xll.qlIndexFixing(ONIndex1Y,I1161,TRUE,_xll.ohTrigger(RecalcTrigger,Trigger1Y)),NA())</f>
        <v>2.463762889128418E-2</v>
      </c>
    </row>
    <row r="1162" spans="2:17" x14ac:dyDescent="0.2">
      <c r="B1162" s="46" t="s">
        <v>51</v>
      </c>
      <c r="D1162" s="49">
        <f>_xll.qlCalendarAdvance(LocalCalendar,$D1161,B1162,"f",FALSE)</f>
        <v>47823</v>
      </c>
      <c r="E1162" s="49">
        <f>_xll.qlInterestRateIndexValueDate(IndexON,D1162)</f>
        <v>47823</v>
      </c>
      <c r="F1162" s="52">
        <f>IFERROR(_xll.qlIndexFixing(IndexON,D1162,TRUE,_xll.ohTrigger(RecalcTrigger,TriggerON)),NA())</f>
        <v>1.7237678045063376E-2</v>
      </c>
      <c r="H1162" s="49">
        <f>_xll.qlCalendarAdvance(IborCalendar,$H1161,B1162,"f",FALSE)</f>
        <v>47822</v>
      </c>
      <c r="I1162" s="49">
        <f>_xll.qlInterestRateIndexValueDate(Index1M,$H1162)</f>
        <v>47826</v>
      </c>
      <c r="J1162" s="52">
        <f>IFERROR(_xll.qlIndexFixing(Index1M,$H1162,TRUE,_xll.ohTrigger(RecalcTrigger,Trigger1M)),NA())</f>
        <v>2.0145328643833452E-2</v>
      </c>
      <c r="K1162" s="52">
        <f>IFERROR(_xll.qlIndexFixing(ONIndex1M,I1162,TRUE,_xll.ohTrigger(RecalcTrigger,Trigger1M)),NA())</f>
        <v>2.0126700592228985E-2</v>
      </c>
      <c r="L1162" s="52">
        <f>IFERROR(_xll.qlIndexFixing(Index3M,H1162,TRUE,_xll.ohTrigger(RecalcTrigger,Trigger3M)),NA())</f>
        <v>2.1256363594025995E-2</v>
      </c>
      <c r="M1162" s="52">
        <f>IFERROR(_xll.qlIndexFixing(ONIndex3M,I1162,TRUE,_xll.ohTrigger(RecalcTrigger,Trigger3M)),NA())</f>
        <v>2.1177908203426909E-2</v>
      </c>
      <c r="N1162" s="52">
        <f>IFERROR(_xll.qlIndexFixing(Index6M,$H1162,TRUE,_xll.ohTrigger(RecalcTrigger,Trigger6M)),NA())</f>
        <v>2.3183360932687039E-2</v>
      </c>
      <c r="O1162" s="52">
        <f>IFERROR(_xll.qlIndexFixing(ONIndex6M,I1162,TRUE,_xll.ohTrigger(RecalcTrigger,Trigger6M)),NA())</f>
        <v>2.3016068221304309E-2</v>
      </c>
      <c r="P1162" s="52">
        <f>IFERROR(_xll.qlIndexFixing(Index1Y,$H1162,TRUE,_xll.ohTrigger(RecalcTrigger,Trigger1Y)),NA())</f>
        <v>2.5013247002903242E-2</v>
      </c>
      <c r="Q1162" s="52">
        <f>IFERROR(_xll.qlIndexFixing(ONIndex1Y,I1162,TRUE,_xll.ohTrigger(RecalcTrigger,Trigger1Y)),NA())</f>
        <v>2.4640067651358066E-2</v>
      </c>
    </row>
    <row r="1163" spans="2:17" x14ac:dyDescent="0.2">
      <c r="B1163" s="46" t="s">
        <v>51</v>
      </c>
      <c r="D1163" s="49">
        <f>_xll.qlCalendarAdvance(LocalCalendar,$D1162,B1163,"f",FALSE)</f>
        <v>47830</v>
      </c>
      <c r="E1163" s="49">
        <f>_xll.qlInterestRateIndexValueDate(IndexON,D1163)</f>
        <v>47830</v>
      </c>
      <c r="F1163" s="52">
        <f>IFERROR(_xll.qlIndexFixing(IndexON,D1163,TRUE,_xll.ohTrigger(RecalcTrigger,TriggerON)),NA())</f>
        <v>1.7241889055883419E-2</v>
      </c>
      <c r="H1163" s="49">
        <f>_xll.qlCalendarAdvance(IborCalendar,$H1162,B1163,"f",FALSE)</f>
        <v>47829</v>
      </c>
      <c r="I1163" s="49">
        <f>_xll.qlInterestRateIndexValueDate(Index1M,$H1163)</f>
        <v>47833</v>
      </c>
      <c r="J1163" s="52">
        <f>IFERROR(_xll.qlIndexFixing(Index1M,$H1163,TRUE,_xll.ohTrigger(RecalcTrigger,Trigger1M)),NA())</f>
        <v>2.0146129953025355E-2</v>
      </c>
      <c r="K1163" s="52">
        <f>IFERROR(_xll.qlIndexFixing(ONIndex1M,I1163,TRUE,_xll.ohTrigger(RecalcTrigger,Trigger1M)),NA())</f>
        <v>2.0127520124590959E-2</v>
      </c>
      <c r="L1163" s="52">
        <f>IFERROR(_xll.qlIndexFixing(Index3M,H1163,TRUE,_xll.ohTrigger(RecalcTrigger,Trigger3M)),NA())</f>
        <v>2.1259802157842098E-2</v>
      </c>
      <c r="M1163" s="52">
        <f>IFERROR(_xll.qlIndexFixing(ONIndex3M,I1163,TRUE,_xll.ohTrigger(RecalcTrigger,Trigger3M)),NA())</f>
        <v>2.1181400549119545E-2</v>
      </c>
      <c r="N1163" s="52">
        <f>IFERROR(_xll.qlIndexFixing(Index6M,$H1163,TRUE,_xll.ohTrigger(RecalcTrigger,Trigger6M)),NA())</f>
        <v>2.3185907335278241E-2</v>
      </c>
      <c r="O1163" s="52">
        <f>IFERROR(_xll.qlIndexFixing(ONIndex6M,I1163,TRUE,_xll.ohTrigger(RecalcTrigger,Trigger6M)),NA())</f>
        <v>2.301872754566503E-2</v>
      </c>
      <c r="P1163" s="52">
        <f>IFERROR(_xll.qlIndexFixing(Index1Y,$H1163,TRUE,_xll.ohTrigger(RecalcTrigger,Trigger1Y)),NA())</f>
        <v>2.5015596477794045E-2</v>
      </c>
      <c r="Q1163" s="52">
        <f>IFERROR(_xll.qlIndexFixing(ONIndex1Y,I1163,TRUE,_xll.ohTrigger(RecalcTrigger,Trigger1Y)),NA())</f>
        <v>2.4642505181375896E-2</v>
      </c>
    </row>
    <row r="1164" spans="2:17" x14ac:dyDescent="0.2">
      <c r="B1164" s="46" t="s">
        <v>51</v>
      </c>
      <c r="D1164" s="49">
        <f>_xll.qlCalendarAdvance(LocalCalendar,$D1163,B1164,"f",FALSE)</f>
        <v>47837</v>
      </c>
      <c r="E1164" s="49">
        <f>_xll.qlInterestRateIndexValueDate(IndexON,D1164)</f>
        <v>47837</v>
      </c>
      <c r="F1164" s="52">
        <f>IFERROR(_xll.qlIndexFixing(IndexON,D1164,TRUE,_xll.ohTrigger(RecalcTrigger,TriggerON)),NA())</f>
        <v>1.7246106989912136E-2</v>
      </c>
      <c r="H1164" s="49">
        <f>_xll.qlCalendarAdvance(IborCalendar,$H1163,B1164,"f",FALSE)</f>
        <v>47836</v>
      </c>
      <c r="I1164" s="49">
        <f>_xll.qlInterestRateIndexValueDate(Index1M,$H1164)</f>
        <v>47840</v>
      </c>
      <c r="J1164" s="52">
        <f>IFERROR(_xll.qlIndexFixing(Index1M,$H1164,TRUE,_xll.ohTrigger(RecalcTrigger,Trigger1M)),NA())</f>
        <v>2.0146922116072774E-2</v>
      </c>
      <c r="K1164" s="52">
        <f>IFERROR(_xll.qlIndexFixing(ONIndex1M,I1164,TRUE,_xll.ohTrigger(RecalcTrigger,Trigger1M)),NA())</f>
        <v>2.012833052609686E-2</v>
      </c>
      <c r="L1164" s="52">
        <f>IFERROR(_xll.qlIndexFixing(Index3M,H1164,TRUE,_xll.ohTrigger(RecalcTrigger,Trigger3M)),NA())</f>
        <v>2.1263229471460064E-2</v>
      </c>
      <c r="M1164" s="52">
        <f>IFERROR(_xll.qlIndexFixing(ONIndex3M,I1164,TRUE,_xll.ohTrigger(RecalcTrigger,Trigger3M)),NA())</f>
        <v>2.1184881701206137E-2</v>
      </c>
      <c r="N1164" s="52">
        <f>IFERROR(_xll.qlIndexFixing(Index6M,$H1164,TRUE,_xll.ohTrigger(RecalcTrigger,Trigger6M)),NA())</f>
        <v>2.3188442609151278E-2</v>
      </c>
      <c r="O1164" s="52">
        <f>IFERROR(_xll.qlIndexFixing(ONIndex6M,I1164,TRUE,_xll.ohTrigger(RecalcTrigger,Trigger6M)),NA())</f>
        <v>2.3021375866347782E-2</v>
      </c>
      <c r="P1164" s="52">
        <f>IFERROR(_xll.qlIndexFixing(Index1Y,$H1164,TRUE,_xll.ohTrigger(RecalcTrigger,Trigger1Y)),NA())</f>
        <v>2.5017933014908188E-2</v>
      </c>
      <c r="Q1164" s="52">
        <f>IFERROR(_xll.qlIndexFixing(ONIndex1Y,I1164,TRUE,_xll.ohTrigger(RecalcTrigger,Trigger1Y)),NA())</f>
        <v>2.4644941481257732E-2</v>
      </c>
    </row>
    <row r="1165" spans="2:17" x14ac:dyDescent="0.2">
      <c r="B1165" s="46" t="s">
        <v>51</v>
      </c>
      <c r="D1165" s="49">
        <f>_xll.qlCalendarAdvance(LocalCalendar,$D1164,B1165,"f",FALSE)</f>
        <v>47844</v>
      </c>
      <c r="E1165" s="49">
        <f>_xll.qlInterestRateIndexValueDate(IndexON,D1165)</f>
        <v>47844</v>
      </c>
      <c r="F1165" s="52">
        <f>IFERROR(_xll.qlIndexFixing(IndexON,D1165,TRUE,_xll.ohTrigger(RecalcTrigger,TriggerON)),NA())</f>
        <v>1.7250331847202816E-2</v>
      </c>
      <c r="H1165" s="49">
        <f>_xll.qlCalendarAdvance(IborCalendar,$H1164,B1165,"f",FALSE)</f>
        <v>47844</v>
      </c>
      <c r="I1165" s="49">
        <f>_xll.qlInterestRateIndexValueDate(Index1M,$H1165)</f>
        <v>47848</v>
      </c>
      <c r="J1165" s="52">
        <f>IFERROR(_xll.qlIndexFixing(Index1M,$H1165,TRUE,_xll.ohTrigger(RecalcTrigger,Trigger1M)),NA())</f>
        <v>2.0147816245913906E-2</v>
      </c>
      <c r="K1165" s="52">
        <f>IFERROR(_xll.qlIndexFixing(ONIndex1M,I1165,TRUE,_xll.ohTrigger(RecalcTrigger,Trigger1M)),NA())</f>
        <v>2.0129865048605922E-2</v>
      </c>
      <c r="L1165" s="52">
        <f>IFERROR(_xll.qlIndexFixing(Index3M,H1165,TRUE,_xll.ohTrigger(RecalcTrigger,Trigger3M)),NA())</f>
        <v>2.1266263808254138E-2</v>
      </c>
      <c r="M1165" s="52">
        <f>IFERROR(_xll.qlIndexFixing(ONIndex3M,I1165,TRUE,_xll.ohTrigger(RecalcTrigger,Trigger3M)),NA())</f>
        <v>2.1189717317433576E-2</v>
      </c>
      <c r="N1165" s="52">
        <f>IFERROR(_xll.qlIndexFixing(Index6M,$H1165,TRUE,_xll.ohTrigger(RecalcTrigger,Trigger6M)),NA())</f>
        <v>2.319040599353521E-2</v>
      </c>
      <c r="O1165" s="52">
        <f>IFERROR(_xll.qlIndexFixing(ONIndex6M,I1165,TRUE,_xll.ohTrigger(RecalcTrigger,Trigger6M)),NA())</f>
        <v>2.3025313156401772E-2</v>
      </c>
      <c r="P1165" s="52">
        <f>IFERROR(_xll.qlIndexFixing(Index1Y,$H1165,TRUE,_xll.ohTrigger(RecalcTrigger,Trigger1Y)),NA())</f>
        <v>2.5020586787144451E-2</v>
      </c>
      <c r="Q1165" s="52">
        <f>IFERROR(_xll.qlIndexFixing(ONIndex1Y,I1165,TRUE,_xll.ohTrigger(RecalcTrigger,Trigger1Y)),NA())</f>
        <v>2.4648741964785614E-2</v>
      </c>
    </row>
    <row r="1166" spans="2:17" x14ac:dyDescent="0.2">
      <c r="B1166" s="46" t="s">
        <v>51</v>
      </c>
      <c r="D1166" s="49">
        <f>_xll.qlCalendarAdvance(LocalCalendar,$D1165,B1166,"f",FALSE)</f>
        <v>47851</v>
      </c>
      <c r="E1166" s="49">
        <f>_xll.qlInterestRateIndexValueDate(IndexON,D1166)</f>
        <v>47851</v>
      </c>
      <c r="F1166" s="52">
        <f>IFERROR(_xll.qlIndexFixing(IndexON,D1166,TRUE,_xll.ohTrigger(RecalcTrigger,TriggerON)),NA())</f>
        <v>1.7254563627728814E-2</v>
      </c>
      <c r="H1166" s="49">
        <f>_xll.qlCalendarAdvance(IborCalendar,$H1165,B1166,"f",FALSE)</f>
        <v>47851</v>
      </c>
      <c r="I1166" s="49">
        <f>_xll.qlInterestRateIndexValueDate(Index1M,$H1166)</f>
        <v>47855</v>
      </c>
      <c r="J1166" s="52">
        <f>IFERROR(_xll.qlIndexFixing(Index1M,$H1166,TRUE,_xll.ohTrigger(RecalcTrigger,Trigger1M)),NA())</f>
        <v>2.0148588810083964E-2</v>
      </c>
      <c r="K1166" s="52">
        <f>IFERROR(_xll.qlIndexFixing(ONIndex1M,I1166,TRUE,_xll.ohTrigger(RecalcTrigger,Trigger1M)),NA())</f>
        <v>2.0130036353895875E-2</v>
      </c>
      <c r="L1166" s="52">
        <f>IFERROR(_xll.qlIndexFixing(Index3M,H1166,TRUE,_xll.ohTrigger(RecalcTrigger,Trigger3M)),NA())</f>
        <v>2.1269667617238142E-2</v>
      </c>
      <c r="M1166" s="52">
        <f>IFERROR(_xll.qlIndexFixing(ONIndex3M,I1166,TRUE,_xll.ohTrigger(RecalcTrigger,Trigger3M)),NA())</f>
        <v>2.1192303619965713E-2</v>
      </c>
      <c r="N1166" s="52">
        <f>IFERROR(_xll.qlIndexFixing(Index6M,$H1166,TRUE,_xll.ohTrigger(RecalcTrigger,Trigger6M)),NA())</f>
        <v>2.3192918054035599E-2</v>
      </c>
      <c r="O1166" s="52">
        <f>IFERROR(_xll.qlIndexFixing(ONIndex6M,I1166,TRUE,_xll.ohTrigger(RecalcTrigger,Trigger6M)),NA())</f>
        <v>2.3027013786238726E-2</v>
      </c>
      <c r="P1166" s="52">
        <f>IFERROR(_xll.qlIndexFixing(Index1Y,$H1166,TRUE,_xll.ohTrigger(RecalcTrigger,Trigger1Y)),NA())</f>
        <v>2.5022893726933459E-2</v>
      </c>
      <c r="Q1166" s="52">
        <f>IFERROR(_xll.qlIndexFixing(ONIndex1Y,I1166,TRUE,_xll.ohTrigger(RecalcTrigger,Trigger1Y)),NA())</f>
        <v>2.4650157981689347E-2</v>
      </c>
    </row>
    <row r="1167" spans="2:17" x14ac:dyDescent="0.2">
      <c r="B1167" s="46" t="s">
        <v>51</v>
      </c>
      <c r="D1167" s="49">
        <f>_xll.qlCalendarAdvance(LocalCalendar,$D1166,B1167,"f",FALSE)</f>
        <v>47858</v>
      </c>
      <c r="E1167" s="49">
        <f>_xll.qlInterestRateIndexValueDate(IndexON,D1167)</f>
        <v>47858</v>
      </c>
      <c r="F1167" s="52">
        <f>IFERROR(_xll.qlIndexFixing(IndexON,D1167,TRUE,_xll.ohTrigger(RecalcTrigger,TriggerON)),NA())</f>
        <v>1.7258802331516776E-2</v>
      </c>
      <c r="H1167" s="49">
        <f>_xll.qlCalendarAdvance(IborCalendar,$H1166,B1167,"f",FALSE)</f>
        <v>47858</v>
      </c>
      <c r="I1167" s="49">
        <f>_xll.qlInterestRateIndexValueDate(Index1M,$H1167)</f>
        <v>47862</v>
      </c>
      <c r="J1167" s="52">
        <f>IFERROR(_xll.qlIndexFixing(Index1M,$H1167,TRUE,_xll.ohTrigger(RecalcTrigger,Trigger1M)),NA())</f>
        <v>2.0149352228104378E-2</v>
      </c>
      <c r="K1167" s="52">
        <f>IFERROR(_xll.qlIndexFixing(ONIndex1M,I1167,TRUE,_xll.ohTrigger(RecalcTrigger,Trigger1M)),NA())</f>
        <v>2.0130818058436972E-2</v>
      </c>
      <c r="L1167" s="52">
        <f>IFERROR(_xll.qlIndexFixing(Index3M,H1167,TRUE,_xll.ohTrigger(RecalcTrigger,Trigger3M)),NA())</f>
        <v>2.1273927787140441E-2</v>
      </c>
      <c r="M1167" s="52">
        <f>IFERROR(_xll.qlIndexFixing(ONIndex3M,I1167,TRUE,_xll.ohTrigger(RecalcTrigger,Trigger3M)),NA())</f>
        <v>2.1195749592033408E-2</v>
      </c>
      <c r="N1167" s="52">
        <f>IFERROR(_xll.qlIndexFixing(Index6M,$H1167,TRUE,_xll.ohTrigger(RecalcTrigger,Trigger6M)),NA())</f>
        <v>2.3195418986383887E-2</v>
      </c>
      <c r="O1167" s="52">
        <f>IFERROR(_xll.qlIndexFixing(ONIndex6M,I1167,TRUE,_xll.ohTrigger(RecalcTrigger,Trigger6M)),NA())</f>
        <v>2.3029627524024932E-2</v>
      </c>
      <c r="P1167" s="52">
        <f>IFERROR(_xll.qlIndexFixing(Index1Y,$H1167,TRUE,_xll.ohTrigger(RecalcTrigger,Trigger1Y)),NA())</f>
        <v>2.5025185980318262E-2</v>
      </c>
      <c r="Q1167" s="52">
        <f>IFERROR(_xll.qlIndexFixing(ONIndex1Y,I1167,TRUE,_xll.ohTrigger(RecalcTrigger,Trigger1Y)),NA())</f>
        <v>2.4652590415543685E-2</v>
      </c>
    </row>
    <row r="1168" spans="2:17" x14ac:dyDescent="0.2">
      <c r="B1168" s="46" t="s">
        <v>51</v>
      </c>
      <c r="D1168" s="49">
        <f>_xll.qlCalendarAdvance(LocalCalendar,$D1167,B1168,"f",FALSE)</f>
        <v>47865</v>
      </c>
      <c r="E1168" s="49">
        <f>_xll.qlInterestRateIndexValueDate(IndexON,D1168)</f>
        <v>47865</v>
      </c>
      <c r="F1168" s="52">
        <f>IFERROR(_xll.qlIndexFixing(IndexON,D1168,TRUE,_xll.ohTrigger(RecalcTrigger,TriggerON)),NA())</f>
        <v>1.7263765431767553E-2</v>
      </c>
      <c r="H1168" s="49">
        <f>_xll.qlCalendarAdvance(IborCalendar,$H1167,B1168,"f",FALSE)</f>
        <v>47865</v>
      </c>
      <c r="I1168" s="49">
        <f>_xll.qlInterestRateIndexValueDate(Index1M,$H1168)</f>
        <v>47869</v>
      </c>
      <c r="J1168" s="52">
        <f>IFERROR(_xll.qlIndexFixing(Index1M,$H1168,TRUE,_xll.ohTrigger(RecalcTrigger,Trigger1M)),NA())</f>
        <v>2.0150106499977723E-2</v>
      </c>
      <c r="K1168" s="52">
        <f>IFERROR(_xll.qlIndexFixing(ONIndex1M,I1168,TRUE,_xll.ohTrigger(RecalcTrigger,Trigger1M)),NA())</f>
        <v>2.0131590632121998E-2</v>
      </c>
      <c r="L1168" s="52">
        <f>IFERROR(_xll.qlIndexFixing(Index3M,H1168,TRUE,_xll.ohTrigger(RecalcTrigger,Trigger3M)),NA())</f>
        <v>2.1276441486211439E-2</v>
      </c>
      <c r="M1168" s="52">
        <f>IFERROR(_xll.qlIndexFixing(ONIndex3M,I1168,TRUE,_xll.ohTrigger(RecalcTrigger,Trigger3M)),NA())</f>
        <v>2.1199184370495061E-2</v>
      </c>
      <c r="N1168" s="52">
        <f>IFERROR(_xll.qlIndexFixing(Index6M,$H1168,TRUE,_xll.ohTrigger(RecalcTrigger,Trigger6M)),NA())</f>
        <v>2.3197908790539439E-2</v>
      </c>
      <c r="O1168" s="52">
        <f>IFERROR(_xll.qlIndexFixing(ONIndex6M,I1168,TRUE,_xll.ohTrigger(RecalcTrigger,Trigger6M)),NA())</f>
        <v>2.3032230258213104E-2</v>
      </c>
      <c r="P1168" s="52">
        <f>IFERROR(_xll.qlIndexFixing(Index1Y,$H1168,TRUE,_xll.ohTrigger(RecalcTrigger,Trigger1Y)),NA())</f>
        <v>2.5027462990908207E-2</v>
      </c>
      <c r="Q1168" s="52">
        <f>IFERROR(_xll.qlIndexFixing(ONIndex1Y,I1168,TRUE,_xll.ohTrigger(RecalcTrigger,Trigger1Y)),NA())</f>
        <v>2.465502161926203E-2</v>
      </c>
    </row>
    <row r="1169" spans="2:17" x14ac:dyDescent="0.2">
      <c r="B1169" s="46" t="s">
        <v>51</v>
      </c>
      <c r="D1169" s="49">
        <f>_xll.qlCalendarAdvance(LocalCalendar,$D1168,B1169,"f",FALSE)</f>
        <v>47872</v>
      </c>
      <c r="E1169" s="49">
        <f>_xll.qlInterestRateIndexValueDate(IndexON,D1169)</f>
        <v>47872</v>
      </c>
      <c r="F1169" s="52">
        <f>IFERROR(_xll.qlIndexFixing(IndexON,D1169,TRUE,_xll.ohTrigger(RecalcTrigger,TriggerON)),NA())</f>
        <v>1.7267300508825301E-2</v>
      </c>
      <c r="H1169" s="49">
        <f>_xll.qlCalendarAdvance(IborCalendar,$H1168,B1169,"f",FALSE)</f>
        <v>47872</v>
      </c>
      <c r="I1169" s="49">
        <f>_xll.qlInterestRateIndexValueDate(Index1M,$H1169)</f>
        <v>47876</v>
      </c>
      <c r="J1169" s="52">
        <f>IFERROR(_xll.qlIndexFixing(Index1M,$H1169,TRUE,_xll.ohTrigger(RecalcTrigger,Trigger1M)),NA())</f>
        <v>2.015085162569627E-2</v>
      </c>
      <c r="K1169" s="52">
        <f>IFERROR(_xll.qlIndexFixing(ONIndex1M,I1169,TRUE,_xll.ohTrigger(RecalcTrigger,Trigger1M)),NA())</f>
        <v>2.0132354074871017E-2</v>
      </c>
      <c r="L1169" s="52">
        <f>IFERROR(_xll.qlIndexFixing(Index3M,H1169,TRUE,_xll.ohTrigger(RecalcTrigger,Trigger3M)),NA())</f>
        <v>2.127981154614389E-2</v>
      </c>
      <c r="M1169" s="52">
        <f>IFERROR(_xll.qlIndexFixing(ONIndex3M,I1169,TRUE,_xll.ohTrigger(RecalcTrigger,Trigger3M)),NA())</f>
        <v>2.1202607955270736E-2</v>
      </c>
      <c r="N1169" s="52">
        <f>IFERROR(_xll.qlIndexFixing(Index6M,$H1169,TRUE,_xll.ohTrigger(RecalcTrigger,Trigger6M)),NA())</f>
        <v>2.3200387396563514E-2</v>
      </c>
      <c r="O1169" s="52">
        <f>IFERROR(_xll.qlIndexFixing(ONIndex6M,I1169,TRUE,_xll.ohTrigger(RecalcTrigger,Trigger6M)),NA())</f>
        <v>2.3034821988723309E-2</v>
      </c>
      <c r="P1169" s="52">
        <f>IFERROR(_xll.qlIndexFixing(Index1Y,$H1169,TRUE,_xll.ohTrigger(RecalcTrigger,Trigger1Y)),NA())</f>
        <v>2.5029724202308028E-2</v>
      </c>
      <c r="Q1169" s="52">
        <f>IFERROR(_xll.qlIndexFixing(ONIndex1Y,I1169,TRUE,_xll.ohTrigger(RecalcTrigger,Trigger1Y)),NA())</f>
        <v>2.4657451592924318E-2</v>
      </c>
    </row>
    <row r="1170" spans="2:17" x14ac:dyDescent="0.2">
      <c r="B1170" s="46" t="s">
        <v>51</v>
      </c>
      <c r="D1170" s="49">
        <f>_xll.qlCalendarAdvance(LocalCalendar,$D1169,B1170,"f",FALSE)</f>
        <v>47879</v>
      </c>
      <c r="E1170" s="49">
        <f>_xll.qlInterestRateIndexValueDate(IndexON,D1170)</f>
        <v>47879</v>
      </c>
      <c r="F1170" s="52">
        <f>IFERROR(_xll.qlIndexFixing(IndexON,D1170,TRUE,_xll.ohTrigger(RecalcTrigger,TriggerON)),NA())</f>
        <v>1.7271559982345863E-2</v>
      </c>
      <c r="H1170" s="49">
        <f>_xll.qlCalendarAdvance(IborCalendar,$H1169,B1170,"f",FALSE)</f>
        <v>47879</v>
      </c>
      <c r="I1170" s="49">
        <f>_xll.qlInterestRateIndexValueDate(Index1M,$H1170)</f>
        <v>47883</v>
      </c>
      <c r="J1170" s="52">
        <f>IFERROR(_xll.qlIndexFixing(Index1M,$H1170,TRUE,_xll.ohTrigger(RecalcTrigger,Trigger1M)),NA())</f>
        <v>2.0149741113445634E-2</v>
      </c>
      <c r="K1170" s="52">
        <f>IFERROR(_xll.qlIndexFixing(ONIndex1M,I1170,TRUE,_xll.ohTrigger(RecalcTrigger,Trigger1M)),NA())</f>
        <v>2.0133108386763965E-2</v>
      </c>
      <c r="L1170" s="52">
        <f>IFERROR(_xll.qlIndexFixing(Index3M,H1170,TRUE,_xll.ohTrigger(RecalcTrigger,Trigger3M)),NA())</f>
        <v>2.128403615211627E-2</v>
      </c>
      <c r="M1170" s="52">
        <f>IFERROR(_xll.qlIndexFixing(ONIndex3M,I1170,TRUE,_xll.ohTrigger(RecalcTrigger,Trigger3M)),NA())</f>
        <v>2.1206020346440368E-2</v>
      </c>
      <c r="N1170" s="52">
        <f>IFERROR(_xll.qlIndexFixing(Index6M,$H1170,TRUE,_xll.ohTrigger(RecalcTrigger,Trigger6M)),NA())</f>
        <v>2.3202854303165158E-2</v>
      </c>
      <c r="O1170" s="52">
        <f>IFERROR(_xll.qlIndexFixing(ONIndex6M,I1170,TRUE,_xll.ohTrigger(RecalcTrigger,Trigger6M)),NA())</f>
        <v>2.3037402715555544E-2</v>
      </c>
      <c r="P1170" s="52">
        <f>IFERROR(_xll.qlIndexFixing(Index1Y,$H1170,TRUE,_xll.ohTrigger(RecalcTrigger,Trigger1Y)),NA())</f>
        <v>2.503196905811831E-2</v>
      </c>
      <c r="Q1170" s="52">
        <f>IFERROR(_xll.qlIndexFixing(ONIndex1Y,I1170,TRUE,_xll.ohTrigger(RecalcTrigger,Trigger1Y)),NA())</f>
        <v>2.4659880336450613E-2</v>
      </c>
    </row>
    <row r="1171" spans="2:17" x14ac:dyDescent="0.2">
      <c r="B1171" s="46" t="s">
        <v>51</v>
      </c>
      <c r="D1171" s="49">
        <f>_xll.qlCalendarAdvance(LocalCalendar,$D1170,B1171,"f",FALSE)</f>
        <v>47886</v>
      </c>
      <c r="E1171" s="49">
        <f>_xll.qlInterestRateIndexValueDate(IndexON,D1171)</f>
        <v>47886</v>
      </c>
      <c r="F1171" s="52">
        <f>IFERROR(_xll.qlIndexFixing(IndexON,D1171,TRUE,_xll.ohTrigger(RecalcTrigger,TriggerON)),NA())</f>
        <v>1.7275826379128389E-2</v>
      </c>
      <c r="H1171" s="49">
        <f>_xll.qlCalendarAdvance(IborCalendar,$H1170,B1171,"f",FALSE)</f>
        <v>47886</v>
      </c>
      <c r="I1171" s="49">
        <f>_xll.qlInterestRateIndexValueDate(Index1M,$H1171)</f>
        <v>47890</v>
      </c>
      <c r="J1171" s="52">
        <f>IFERROR(_xll.qlIndexFixing(Index1M,$H1171,TRUE,_xll.ohTrigger(RecalcTrigger,Trigger1M)),NA())</f>
        <v>2.0150469784480571E-2</v>
      </c>
      <c r="K1171" s="52">
        <f>IFERROR(_xll.qlIndexFixing(ONIndex1M,I1171,TRUE,_xll.ohTrigger(RecalcTrigger,Trigger1M)),NA())</f>
        <v>2.0133853567800841E-2</v>
      </c>
      <c r="L1171" s="52">
        <f>IFERROR(_xll.qlIndexFixing(Index3M,H1171,TRUE,_xll.ohTrigger(RecalcTrigger,Trigger3M)),NA())</f>
        <v>2.1286517916757397E-2</v>
      </c>
      <c r="M1171" s="52">
        <f>IFERROR(_xll.qlIndexFixing(ONIndex3M,I1171,TRUE,_xll.ohTrigger(RecalcTrigger,Trigger3M)),NA())</f>
        <v>2.1209421544003959E-2</v>
      </c>
      <c r="N1171" s="52">
        <f>IFERROR(_xll.qlIndexFixing(Index6M,$H1171,TRUE,_xll.ohTrigger(RecalcTrigger,Trigger6M)),NA())</f>
        <v>2.3205308844665155E-2</v>
      </c>
      <c r="O1171" s="52">
        <f>IFERROR(_xll.qlIndexFixing(ONIndex6M,I1171,TRUE,_xll.ohTrigger(RecalcTrigger,Trigger6M)),NA())</f>
        <v>2.303997243870981E-2</v>
      </c>
      <c r="P1171" s="52">
        <f>IFERROR(_xll.qlIndexFixing(Index1Y,$H1171,TRUE,_xll.ohTrigger(RecalcTrigger,Trigger1Y)),NA())</f>
        <v>2.503419700193547E-2</v>
      </c>
      <c r="Q1171" s="52">
        <f>IFERROR(_xll.qlIndexFixing(ONIndex1Y,I1171,TRUE,_xll.ohTrigger(RecalcTrigger,Trigger1Y)),NA())</f>
        <v>2.4662307849840914E-2</v>
      </c>
    </row>
    <row r="1172" spans="2:17" x14ac:dyDescent="0.2">
      <c r="B1172" s="46" t="s">
        <v>51</v>
      </c>
      <c r="D1172" s="49">
        <f>_xll.qlCalendarAdvance(LocalCalendar,$D1171,B1172,"f",FALSE)</f>
        <v>47893</v>
      </c>
      <c r="E1172" s="49">
        <f>_xll.qlInterestRateIndexValueDate(IndexON,D1172)</f>
        <v>47893</v>
      </c>
      <c r="F1172" s="52">
        <f>IFERROR(_xll.qlIndexFixing(IndexON,D1172,TRUE,_xll.ohTrigger(RecalcTrigger,TriggerON)),NA())</f>
        <v>1.728081996863029E-2</v>
      </c>
      <c r="H1172" s="49">
        <f>_xll.qlCalendarAdvance(IborCalendar,$H1171,B1172,"f",FALSE)</f>
        <v>47893</v>
      </c>
      <c r="I1172" s="49">
        <f>_xll.qlInterestRateIndexValueDate(Index1M,$H1172)</f>
        <v>47897</v>
      </c>
      <c r="J1172" s="52">
        <f>IFERROR(_xll.qlIndexFixing(Index1M,$H1172,TRUE,_xll.ohTrigger(RecalcTrigger,Trigger1M)),NA())</f>
        <v>2.01511893108876E-2</v>
      </c>
      <c r="K1172" s="52">
        <f>IFERROR(_xll.qlIndexFixing(ONIndex1M,I1172,TRUE,_xll.ohTrigger(RecalcTrigger,Trigger1M)),NA())</f>
        <v>2.0134589617981646E-2</v>
      </c>
      <c r="L1172" s="52">
        <f>IFERROR(_xll.qlIndexFixing(Index3M,H1172,TRUE,_xll.ohTrigger(RecalcTrigger,Trigger3M)),NA())</f>
        <v>2.128985422738161E-2</v>
      </c>
      <c r="M1172" s="52">
        <f>IFERROR(_xll.qlIndexFixing(ONIndex3M,I1172,TRUE,_xll.ohTrigger(RecalcTrigger,Trigger3M)),NA())</f>
        <v>2.1212811547961508E-2</v>
      </c>
      <c r="N1172" s="52">
        <f>IFERROR(_xll.qlIndexFixing(Index6M,$H1172,TRUE,_xll.ohTrigger(RecalcTrigger,Trigger6M)),NA())</f>
        <v>2.3207750355054818E-2</v>
      </c>
      <c r="O1172" s="52">
        <f>IFERROR(_xll.qlIndexFixing(ONIndex6M,I1172,TRUE,_xll.ohTrigger(RecalcTrigger,Trigger6M)),NA())</f>
        <v>2.304253115834598E-2</v>
      </c>
      <c r="P1172" s="52">
        <f>IFERROR(_xll.qlIndexFixing(Index1Y,$H1172,TRUE,_xll.ohTrigger(RecalcTrigger,Trigger1Y)),NA())</f>
        <v>2.5036407477351547E-2</v>
      </c>
      <c r="Q1172" s="52">
        <f>IFERROR(_xll.qlIndexFixing(ONIndex1Y,I1172,TRUE,_xll.ohTrigger(RecalcTrigger,Trigger1Y)),NA())</f>
        <v>2.4664734133175159E-2</v>
      </c>
    </row>
    <row r="1173" spans="2:17" x14ac:dyDescent="0.2">
      <c r="B1173" s="46" t="s">
        <v>51</v>
      </c>
      <c r="D1173" s="49">
        <f>_xll.qlCalendarAdvance(LocalCalendar,$D1172,B1173,"f",FALSE)</f>
        <v>47900</v>
      </c>
      <c r="E1173" s="49">
        <f>_xll.qlInterestRateIndexValueDate(IndexON,D1173)</f>
        <v>47900</v>
      </c>
      <c r="F1173" s="52">
        <f>IFERROR(_xll.qlIndexFixing(IndexON,D1173,TRUE,_xll.ohTrigger(RecalcTrigger,TriggerON)),NA())</f>
        <v>1.7284379942452688E-2</v>
      </c>
      <c r="H1173" s="49">
        <f>_xll.qlCalendarAdvance(IborCalendar,$H1172,B1173,"f",FALSE)</f>
        <v>47900</v>
      </c>
      <c r="I1173" s="49">
        <f>_xll.qlInterestRateIndexValueDate(Index1M,$H1173)</f>
        <v>47904</v>
      </c>
      <c r="J1173" s="52">
        <f>IFERROR(_xll.qlIndexFixing(Index1M,$H1173,TRUE,_xll.ohTrigger(RecalcTrigger,Trigger1M)),NA())</f>
        <v>2.0151899692669568E-2</v>
      </c>
      <c r="K1173" s="52">
        <f>IFERROR(_xll.qlIndexFixing(ONIndex1M,I1173,TRUE,_xll.ohTrigger(RecalcTrigger,Trigger1M)),NA())</f>
        <v>2.013531653730638E-2</v>
      </c>
      <c r="L1173" s="52">
        <f>IFERROR(_xll.qlIndexFixing(Index3M,H1173,TRUE,_xll.ohTrigger(RecalcTrigger,Trigger3M)),NA())</f>
        <v>2.1294043263464197E-2</v>
      </c>
      <c r="M1173" s="52">
        <f>IFERROR(_xll.qlIndexFixing(ONIndex3M,I1173,TRUE,_xll.ohTrigger(RecalcTrigger,Trigger3M)),NA())</f>
        <v>2.1216190358233078E-2</v>
      </c>
      <c r="N1173" s="52">
        <f>IFERROR(_xll.qlIndexFixing(Index6M,$H1173,TRUE,_xll.ohTrigger(RecalcTrigger,Trigger6M)),NA())</f>
        <v>2.3211092440780432E-2</v>
      </c>
      <c r="O1173" s="52">
        <f>IFERROR(_xll.qlIndexFixing(ONIndex6M,I1173,TRUE,_xll.ohTrigger(RecalcTrigger,Trigger6M)),NA())</f>
        <v>2.3045078874224245E-2</v>
      </c>
      <c r="P1173" s="52">
        <f>IFERROR(_xll.qlIndexFixing(Index1Y,$H1173,TRUE,_xll.ohTrigger(RecalcTrigger,Trigger1Y)),NA())</f>
        <v>2.5038599927955301E-2</v>
      </c>
      <c r="Q1173" s="52">
        <f>IFERROR(_xll.qlIndexFixing(ONIndex1Y,I1173,TRUE,_xll.ohTrigger(RecalcTrigger,Trigger1Y)),NA())</f>
        <v>2.4667159186453347E-2</v>
      </c>
    </row>
    <row r="1174" spans="2:17" x14ac:dyDescent="0.2">
      <c r="B1174" s="46" t="s">
        <v>51</v>
      </c>
      <c r="D1174" s="49">
        <f>_xll.qlCalendarAdvance(LocalCalendar,$D1173,B1174,"f",FALSE)</f>
        <v>47907</v>
      </c>
      <c r="E1174" s="49">
        <f>_xll.qlInterestRateIndexValueDate(IndexON,D1174)</f>
        <v>47907</v>
      </c>
      <c r="F1174" s="52">
        <f>IFERROR(_xll.qlIndexFixing(IndexON,D1174,TRUE,_xll.ohTrigger(RecalcTrigger,TriggerON)),NA())</f>
        <v>1.728866710899446E-2</v>
      </c>
      <c r="H1174" s="49">
        <f>_xll.qlCalendarAdvance(IborCalendar,$H1173,B1174,"f",FALSE)</f>
        <v>47907</v>
      </c>
      <c r="I1174" s="49">
        <f>_xll.qlInterestRateIndexValueDate(Index1M,$H1174)</f>
        <v>47911</v>
      </c>
      <c r="J1174" s="52">
        <f>IFERROR(_xll.qlIndexFixing(Index1M,$H1174,TRUE,_xll.ohTrigger(RecalcTrigger,Trigger1M)),NA())</f>
        <v>2.0154440061977294E-2</v>
      </c>
      <c r="K1174" s="52">
        <f>IFERROR(_xll.qlIndexFixing(ONIndex1M,I1174,TRUE,_xll.ohTrigger(RecalcTrigger,Trigger1M)),NA())</f>
        <v>2.0136034325775043E-2</v>
      </c>
      <c r="L1174" s="52">
        <f>IFERROR(_xll.qlIndexFixing(Index3M,H1174,TRUE,_xll.ohTrigger(RecalcTrigger,Trigger3M)),NA())</f>
        <v>2.1298219809366487E-2</v>
      </c>
      <c r="M1174" s="52">
        <f>IFERROR(_xll.qlIndexFixing(ONIndex3M,I1174,TRUE,_xll.ohTrigger(RecalcTrigger,Trigger3M)),NA())</f>
        <v>2.1219557974898606E-2</v>
      </c>
      <c r="N1174" s="52">
        <f>IFERROR(_xll.qlIndexFixing(Index6M,$H1174,TRUE,_xll.ohTrigger(RecalcTrigger,Trigger6M)),NA())</f>
        <v>2.321533087278425E-2</v>
      </c>
      <c r="O1174" s="52">
        <f>IFERROR(_xll.qlIndexFixing(ONIndex6M,I1174,TRUE,_xll.ohTrigger(RecalcTrigger,Trigger6M)),NA())</f>
        <v>2.3047615586504477E-2</v>
      </c>
      <c r="P1174" s="52">
        <f>IFERROR(_xll.qlIndexFixing(Index1Y,$H1174,TRUE,_xll.ohTrigger(RecalcTrigger,Trigger1Y)),NA())</f>
        <v>2.5041779066348118E-2</v>
      </c>
      <c r="Q1174" s="52">
        <f>IFERROR(_xll.qlIndexFixing(ONIndex1Y,I1174,TRUE,_xll.ohTrigger(RecalcTrigger,Trigger1Y)),NA())</f>
        <v>2.4669583009595542E-2</v>
      </c>
    </row>
    <row r="1175" spans="2:17" x14ac:dyDescent="0.2">
      <c r="B1175" s="46" t="s">
        <v>51</v>
      </c>
      <c r="D1175" s="49">
        <f>_xll.qlCalendarAdvance(LocalCalendar,$D1174,B1175,"f",FALSE)</f>
        <v>47914</v>
      </c>
      <c r="E1175" s="49">
        <f>_xll.qlInterestRateIndexValueDate(IndexON,D1175)</f>
        <v>47914</v>
      </c>
      <c r="F1175" s="52">
        <f>IFERROR(_xll.qlIndexFixing(IndexON,D1175,TRUE,_xll.ohTrigger(RecalcTrigger,TriggerON)),NA())</f>
        <v>1.7292961198798196E-2</v>
      </c>
      <c r="H1175" s="49">
        <f>_xll.qlCalendarAdvance(IborCalendar,$H1174,B1175,"f",FALSE)</f>
        <v>47914</v>
      </c>
      <c r="I1175" s="49">
        <f>_xll.qlInterestRateIndexValueDate(Index1M,$H1175)</f>
        <v>47918</v>
      </c>
      <c r="J1175" s="52">
        <f>IFERROR(_xll.qlIndexFixing(Index1M,$H1175,TRUE,_xll.ohTrigger(RecalcTrigger,Trigger1M)),NA())</f>
        <v>2.0157579527929972E-2</v>
      </c>
      <c r="K1175" s="52">
        <f>IFERROR(_xll.qlIndexFixing(ONIndex1M,I1175,TRUE,_xll.ohTrigger(RecalcTrigger,Trigger1M)),NA())</f>
        <v>2.0136742983307698E-2</v>
      </c>
      <c r="L1175" s="52">
        <f>IFERROR(_xll.qlIndexFixing(Index3M,H1175,TRUE,_xll.ohTrigger(RecalcTrigger,Trigger3M)),NA())</f>
        <v>2.130152115287549E-2</v>
      </c>
      <c r="M1175" s="52">
        <f>IFERROR(_xll.qlIndexFixing(ONIndex3M,I1175,TRUE,_xll.ohTrigger(RecalcTrigger,Trigger3M)),NA())</f>
        <v>2.1222914397878156E-2</v>
      </c>
      <c r="N1175" s="52">
        <f>IFERROR(_xll.qlIndexFixing(Index6M,$H1175,TRUE,_xll.ohTrigger(RecalcTrigger,Trigger6M)),NA())</f>
        <v>2.3217725744505618E-2</v>
      </c>
      <c r="O1175" s="52">
        <f>IFERROR(_xll.qlIndexFixing(ONIndex6M,I1175,TRUE,_xll.ohTrigger(RecalcTrigger,Trigger6M)),NA())</f>
        <v>2.3050141295026805E-2</v>
      </c>
      <c r="P1175" s="52">
        <f>IFERROR(_xll.qlIndexFixing(Index1Y,$H1175,TRUE,_xll.ohTrigger(RecalcTrigger,Trigger1Y)),NA())</f>
        <v>2.5043932073289157E-2</v>
      </c>
      <c r="Q1175" s="52">
        <f>IFERROR(_xll.qlIndexFixing(ONIndex1Y,I1175,TRUE,_xll.ohTrigger(RecalcTrigger,Trigger1Y)),NA())</f>
        <v>2.4672005602681679E-2</v>
      </c>
    </row>
    <row r="1176" spans="2:17" x14ac:dyDescent="0.2">
      <c r="B1176" s="46" t="s">
        <v>51</v>
      </c>
      <c r="D1176" s="49">
        <f>_xll.qlCalendarAdvance(LocalCalendar,$D1175,B1176,"f",FALSE)</f>
        <v>47921</v>
      </c>
      <c r="E1176" s="49">
        <f>_xll.qlInterestRateIndexValueDate(IndexON,D1176)</f>
        <v>47921</v>
      </c>
      <c r="F1176" s="52">
        <f>IFERROR(_xll.qlIndexFixing(IndexON,D1176,TRUE,_xll.ohTrigger(RecalcTrigger,TriggerON)),NA())</f>
        <v>1.7297262211810605E-2</v>
      </c>
      <c r="H1176" s="49">
        <f>_xll.qlCalendarAdvance(IborCalendar,$H1175,B1176,"f",FALSE)</f>
        <v>47921</v>
      </c>
      <c r="I1176" s="49">
        <f>_xll.qlInterestRateIndexValueDate(Index1M,$H1176)</f>
        <v>47925</v>
      </c>
      <c r="J1176" s="52">
        <f>IFERROR(_xll.qlIndexFixing(Index1M,$H1176,TRUE,_xll.ohTrigger(RecalcTrigger,Trigger1M)),NA())</f>
        <v>2.0155811413373605E-2</v>
      </c>
      <c r="K1176" s="52">
        <f>IFERROR(_xll.qlIndexFixing(ONIndex1M,I1176,TRUE,_xll.ohTrigger(RecalcTrigger,Trigger1M)),NA())</f>
        <v>2.0137442510064218E-2</v>
      </c>
      <c r="L1176" s="52">
        <f>IFERROR(_xll.qlIndexFixing(Index3M,H1176,TRUE,_xll.ohTrigger(RecalcTrigger,Trigger3M)),NA())</f>
        <v>2.1304811245204502E-2</v>
      </c>
      <c r="M1176" s="52">
        <f>IFERROR(_xll.qlIndexFixing(ONIndex3M,I1176,TRUE,_xll.ohTrigger(RecalcTrigger,Trigger3M)),NA())</f>
        <v>2.1226259627251665E-2</v>
      </c>
      <c r="N1176" s="52">
        <f>IFERROR(_xll.qlIndexFixing(Index6M,$H1176,TRUE,_xll.ohTrigger(RecalcTrigger,Trigger6M)),NA())</f>
        <v>2.3220104711730572E-2</v>
      </c>
      <c r="O1176" s="52">
        <f>IFERROR(_xll.qlIndexFixing(ONIndex6M,I1176,TRUE,_xll.ohTrigger(RecalcTrigger,Trigger6M)),NA())</f>
        <v>2.3052655999951099E-2</v>
      </c>
      <c r="P1176" s="52">
        <f>IFERROR(_xll.qlIndexFixing(Index1Y,$H1176,TRUE,_xll.ohTrigger(RecalcTrigger,Trigger1Y)),NA())</f>
        <v>2.5046065355927783E-2</v>
      </c>
      <c r="Q1176" s="52">
        <f>IFERROR(_xll.qlIndexFixing(ONIndex1Y,I1176,TRUE,_xll.ohTrigger(RecalcTrigger,Trigger1Y)),NA())</f>
        <v>2.4674426965631824E-2</v>
      </c>
    </row>
    <row r="1177" spans="2:17" x14ac:dyDescent="0.2">
      <c r="B1177" s="46" t="s">
        <v>51</v>
      </c>
      <c r="D1177" s="49">
        <f>_xll.qlCalendarAdvance(LocalCalendar,$D1176,B1177,"f",FALSE)</f>
        <v>47928</v>
      </c>
      <c r="E1177" s="49">
        <f>_xll.qlInterestRateIndexValueDate(IndexON,D1177)</f>
        <v>47928</v>
      </c>
      <c r="F1177" s="52">
        <f>IFERROR(_xll.qlIndexFixing(IndexON,D1177,TRUE,_xll.ohTrigger(RecalcTrigger,TriggerON)),NA())</f>
        <v>1.7301570148111622E-2</v>
      </c>
      <c r="H1177" s="49">
        <f>_xll.qlCalendarAdvance(IborCalendar,$H1176,B1177,"f",FALSE)</f>
        <v>47928</v>
      </c>
      <c r="I1177" s="49">
        <f>_xll.qlInterestRateIndexValueDate(Index1M,$H1177)</f>
        <v>47932</v>
      </c>
      <c r="J1177" s="52">
        <f>IFERROR(_xll.qlIndexFixing(Index1M,$H1177,TRUE,_xll.ohTrigger(RecalcTrigger,Trigger1M)),NA())</f>
        <v>2.0156483369822797E-2</v>
      </c>
      <c r="K1177" s="52">
        <f>IFERROR(_xll.qlIndexFixing(ONIndex1M,I1177,TRUE,_xll.ohTrigger(RecalcTrigger,Trigger1M)),NA())</f>
        <v>2.0138132905884731E-2</v>
      </c>
      <c r="L1177" s="52">
        <f>IFERROR(_xll.qlIndexFixing(Index3M,H1177,TRUE,_xll.ohTrigger(RecalcTrigger,Trigger3M)),NA())</f>
        <v>2.1308090086324855E-2</v>
      </c>
      <c r="M1177" s="52">
        <f>IFERROR(_xll.qlIndexFixing(ONIndex3M,I1177,TRUE,_xll.ohTrigger(RecalcTrigger,Trigger3M)),NA())</f>
        <v>2.1229593662939195E-2</v>
      </c>
      <c r="N1177" s="52">
        <f>IFERROR(_xll.qlIndexFixing(Index6M,$H1177,TRUE,_xll.ohTrigger(RecalcTrigger,Trigger6M)),NA())</f>
        <v>2.3222467119168071E-2</v>
      </c>
      <c r="O1177" s="52">
        <f>IFERROR(_xll.qlIndexFixing(ONIndex6M,I1177,TRUE,_xll.ohTrigger(RecalcTrigger,Trigger6M)),NA())</f>
        <v>2.3055159701197425E-2</v>
      </c>
      <c r="P1177" s="52">
        <f>IFERROR(_xll.qlIndexFixing(Index1Y,$H1177,TRUE,_xll.ohTrigger(RecalcTrigger,Trigger1Y)),NA())</f>
        <v>2.5048178359318621E-2</v>
      </c>
      <c r="Q1177" s="52">
        <f>IFERROR(_xll.qlIndexFixing(ONIndex1Y,I1177,TRUE,_xll.ohTrigger(RecalcTrigger,Trigger1Y)),NA())</f>
        <v>2.4676847098445975E-2</v>
      </c>
    </row>
    <row r="1178" spans="2:17" x14ac:dyDescent="0.2">
      <c r="B1178" s="46" t="s">
        <v>51</v>
      </c>
      <c r="D1178" s="49">
        <f>_xll.qlCalendarAdvance(LocalCalendar,$D1177,B1178,"f",FALSE)</f>
        <v>47935</v>
      </c>
      <c r="E1178" s="49">
        <f>_xll.qlInterestRateIndexValueDate(IndexON,D1178)</f>
        <v>47935</v>
      </c>
      <c r="F1178" s="52">
        <f>IFERROR(_xll.qlIndexFixing(IndexON,D1178,TRUE,_xll.ohTrigger(RecalcTrigger,TriggerON)),NA())</f>
        <v>1.7305885007674604E-2</v>
      </c>
      <c r="H1178" s="49">
        <f>_xll.qlCalendarAdvance(IborCalendar,$H1177,B1178,"f",FALSE)</f>
        <v>47935</v>
      </c>
      <c r="I1178" s="49">
        <f>_xll.qlInterestRateIndexValueDate(Index1M,$H1178)</f>
        <v>47939</v>
      </c>
      <c r="J1178" s="52">
        <f>IFERROR(_xll.qlIndexFixing(Index1M,$H1178,TRUE,_xll.ohTrigger(RecalcTrigger,Trigger1M)),NA())</f>
        <v>2.0156535633405248E-2</v>
      </c>
      <c r="K1178" s="52">
        <f>IFERROR(_xll.qlIndexFixing(ONIndex1M,I1178,TRUE,_xll.ohTrigger(RecalcTrigger,Trigger1M)),NA())</f>
        <v>2.0138814170929109E-2</v>
      </c>
      <c r="L1178" s="52">
        <f>IFERROR(_xll.qlIndexFixing(Index3M,H1178,TRUE,_xll.ohTrigger(RecalcTrigger,Trigger3M)),NA())</f>
        <v>2.1310496772239416E-2</v>
      </c>
      <c r="M1178" s="52">
        <f>IFERROR(_xll.qlIndexFixing(ONIndex3M,I1178,TRUE,_xll.ohTrigger(RecalcTrigger,Trigger3M)),NA())</f>
        <v>2.1232916505020683E-2</v>
      </c>
      <c r="N1178" s="52">
        <f>IFERROR(_xll.qlIndexFixing(Index6M,$H1178,TRUE,_xll.ohTrigger(RecalcTrigger,Trigger6M)),NA())</f>
        <v>2.3223904476645543E-2</v>
      </c>
      <c r="O1178" s="52">
        <f>IFERROR(_xll.qlIndexFixing(ONIndex6M,I1178,TRUE,_xll.ohTrigger(RecalcTrigger,Trigger6M)),NA())</f>
        <v>2.3057652398765782E-2</v>
      </c>
      <c r="P1178" s="52">
        <f>IFERROR(_xll.qlIndexFixing(Index1Y,$H1178,TRUE,_xll.ohTrigger(RecalcTrigger,Trigger1Y)),NA())</f>
        <v>2.5050270528513229E-2</v>
      </c>
      <c r="Q1178" s="52">
        <f>IFERROR(_xll.qlIndexFixing(ONIndex1Y,I1178,TRUE,_xll.ohTrigger(RecalcTrigger,Trigger1Y)),NA())</f>
        <v>2.467926600120407E-2</v>
      </c>
    </row>
    <row r="1179" spans="2:17" x14ac:dyDescent="0.2">
      <c r="B1179" s="46" t="s">
        <v>51</v>
      </c>
      <c r="D1179" s="49">
        <f>_xll.qlCalendarAdvance(LocalCalendar,$D1178,B1179,"f",FALSE)</f>
        <v>47942</v>
      </c>
      <c r="E1179" s="49">
        <f>_xll.qlInterestRateIndexValueDate(IndexON,D1179)</f>
        <v>47942</v>
      </c>
      <c r="F1179" s="52">
        <f>IFERROR(_xll.qlIndexFixing(IndexON,D1179,TRUE,_xll.ohTrigger(RecalcTrigger,TriggerON)),NA())</f>
        <v>1.7310206790472904E-2</v>
      </c>
      <c r="H1179" s="49">
        <f>_xll.qlCalendarAdvance(IborCalendar,$H1178,B1179,"f",FALSE)</f>
        <v>47942</v>
      </c>
      <c r="I1179" s="49">
        <f>_xll.qlInterestRateIndexValueDate(Index1M,$H1179)</f>
        <v>47946</v>
      </c>
      <c r="J1179" s="52">
        <f>IFERROR(_xll.qlIndexFixing(Index1M,$H1179,TRUE,_xll.ohTrigger(RecalcTrigger,Trigger1M)),NA())</f>
        <v>2.0157189914218776E-2</v>
      </c>
      <c r="K1179" s="52">
        <f>IFERROR(_xll.qlIndexFixing(ONIndex1M,I1179,TRUE,_xll.ohTrigger(RecalcTrigger,Trigger1M)),NA())</f>
        <v>2.0139486304957543E-2</v>
      </c>
      <c r="L1179" s="52">
        <f>IFERROR(_xll.qlIndexFixing(Index3M,H1179,TRUE,_xll.ohTrigger(RecalcTrigger,Trigger3M)),NA())</f>
        <v>2.1313753722221215E-2</v>
      </c>
      <c r="M1179" s="52">
        <f>IFERROR(_xll.qlIndexFixing(ONIndex3M,I1179,TRUE,_xll.ohTrigger(RecalcTrigger,Trigger3M)),NA())</f>
        <v>2.1236228153416192E-2</v>
      </c>
      <c r="N1179" s="52">
        <f>IFERROR(_xll.qlIndexFixing(Index6M,$H1179,TRUE,_xll.ohTrigger(RecalcTrigger,Trigger6M)),NA())</f>
        <v>2.3226233244306435E-2</v>
      </c>
      <c r="O1179" s="52">
        <f>IFERROR(_xll.qlIndexFixing(ONIndex6M,I1179,TRUE,_xll.ohTrigger(RecalcTrigger,Trigger6M)),NA())</f>
        <v>2.3060134092736106E-2</v>
      </c>
      <c r="P1179" s="52">
        <f>IFERROR(_xll.qlIndexFixing(Index1Y,$H1179,TRUE,_xll.ohTrigger(RecalcTrigger,Trigger1Y)),NA())</f>
        <v>2.5052341308559028E-2</v>
      </c>
      <c r="Q1179" s="52">
        <f>IFERROR(_xll.qlIndexFixing(ONIndex1Y,I1179,TRUE,_xll.ohTrigger(RecalcTrigger,Trigger1Y)),NA())</f>
        <v>2.4681683673746235E-2</v>
      </c>
    </row>
    <row r="1180" spans="2:17" x14ac:dyDescent="0.2">
      <c r="B1180" s="46" t="s">
        <v>51</v>
      </c>
      <c r="D1180" s="49">
        <f>_xll.qlCalendarAdvance(LocalCalendar,$D1179,B1180,"f",FALSE)</f>
        <v>47949</v>
      </c>
      <c r="E1180" s="49">
        <f>_xll.qlInterestRateIndexValueDate(IndexON,D1180)</f>
        <v>47949</v>
      </c>
      <c r="F1180" s="52">
        <f>IFERROR(_xll.qlIndexFixing(IndexON,D1180,TRUE,_xll.ohTrigger(RecalcTrigger,TriggerON)),NA())</f>
        <v>1.7314535496559813E-2</v>
      </c>
      <c r="H1180" s="49">
        <f>_xll.qlCalendarAdvance(IborCalendar,$H1179,B1180,"f",FALSE)</f>
        <v>47953</v>
      </c>
      <c r="I1180" s="49">
        <f>_xll.qlInterestRateIndexValueDate(Index1M,$H1180)</f>
        <v>47955</v>
      </c>
      <c r="J1180" s="52">
        <f>IFERROR(_xll.qlIndexFixing(Index1M,$H1180,TRUE,_xll.ohTrigger(RecalcTrigger,Trigger1M)),NA())</f>
        <v>2.0159235930487518E-2</v>
      </c>
      <c r="K1180" s="52">
        <f>IFERROR(_xll.qlIndexFixing(ONIndex1M,I1180,TRUE,_xll.ohTrigger(RecalcTrigger,Trigger1M)),NA())</f>
        <v>2.0140337060663427E-2</v>
      </c>
      <c r="L1180" s="52">
        <f>IFERROR(_xll.qlIndexFixing(Index3M,H1180,TRUE,_xll.ohTrigger(RecalcTrigger,Trigger3M)),NA())</f>
        <v>2.131792469776243E-2</v>
      </c>
      <c r="M1180" s="52">
        <f>IFERROR(_xll.qlIndexFixing(ONIndex3M,I1180,TRUE,_xll.ohTrigger(RecalcTrigger,Trigger3M)),NA())</f>
        <v>2.1240469539378637E-2</v>
      </c>
      <c r="N1180" s="52">
        <f>IFERROR(_xll.qlIndexFixing(Index6M,$H1180,TRUE,_xll.ohTrigger(RecalcTrigger,Trigger6M)),NA())</f>
        <v>2.32292001411981E-2</v>
      </c>
      <c r="O1180" s="52">
        <f>IFERROR(_xll.qlIndexFixing(ONIndex6M,I1180,TRUE,_xll.ohTrigger(RecalcTrigger,Trigger6M)),NA())</f>
        <v>2.3063308673494376E-2</v>
      </c>
      <c r="P1180" s="52">
        <f>IFERROR(_xll.qlIndexFixing(Index1Y,$H1180,TRUE,_xll.ohTrigger(RecalcTrigger,Trigger1Y)),NA())</f>
        <v>2.5056958904151945E-2</v>
      </c>
      <c r="Q1180" s="52">
        <f>IFERROR(_xll.qlIndexFixing(ONIndex1Y,I1180,TRUE,_xll.ohTrigger(RecalcTrigger,Trigger1Y)),NA())</f>
        <v>2.4684790302460513E-2</v>
      </c>
    </row>
    <row r="1181" spans="2:17" x14ac:dyDescent="0.2">
      <c r="B1181" s="46" t="s">
        <v>51</v>
      </c>
      <c r="D1181" s="49">
        <f>_xll.qlCalendarAdvance(LocalCalendar,$D1180,B1181,"f",FALSE)</f>
        <v>47956</v>
      </c>
      <c r="E1181" s="49">
        <f>_xll.qlInterestRateIndexValueDate(IndexON,D1181)</f>
        <v>47956</v>
      </c>
      <c r="F1181" s="52">
        <f>IFERROR(_xll.qlIndexFixing(IndexON,D1181,TRUE,_xll.ohTrigger(RecalcTrigger,TriggerON)),NA())</f>
        <v>1.7318871125855395E-2</v>
      </c>
      <c r="H1181" s="49">
        <f>_xll.qlCalendarAdvance(IborCalendar,$H1180,B1181,"f",FALSE)</f>
        <v>47960</v>
      </c>
      <c r="I1181" s="49">
        <f>_xll.qlInterestRateIndexValueDate(Index1M,$H1181)</f>
        <v>47962</v>
      </c>
      <c r="J1181" s="52">
        <f>IFERROR(_xll.qlIndexFixing(Index1M,$H1181,TRUE,_xll.ohTrigger(RecalcTrigger,Trigger1M)),NA())</f>
        <v>2.0160476517224041E-2</v>
      </c>
      <c r="K1181" s="52">
        <f>IFERROR(_xll.qlIndexFixing(ONIndex1M,I1181,TRUE,_xll.ohTrigger(RecalcTrigger,Trigger1M)),NA())</f>
        <v>2.0140988324186537E-2</v>
      </c>
      <c r="L1181" s="52">
        <f>IFERROR(_xll.qlIndexFixing(Index3M,H1181,TRUE,_xll.ohTrigger(RecalcTrigger,Trigger3M)),NA())</f>
        <v>2.132115592581239E-2</v>
      </c>
      <c r="M1181" s="52">
        <f>IFERROR(_xll.qlIndexFixing(ONIndex3M,I1181,TRUE,_xll.ohTrigger(RecalcTrigger,Trigger3M)),NA())</f>
        <v>2.1243755602320391E-2</v>
      </c>
      <c r="N1181" s="52">
        <f>IFERROR(_xll.qlIndexFixing(Index6M,$H1181,TRUE,_xll.ohTrigger(RecalcTrigger,Trigger6M)),NA())</f>
        <v>2.3231485721810739E-2</v>
      </c>
      <c r="O1181" s="52">
        <f>IFERROR(_xll.qlIndexFixing(ONIndex6M,I1181,TRUE,_xll.ohTrigger(RecalcTrigger,Trigger6M)),NA())</f>
        <v>2.3065765216143674E-2</v>
      </c>
      <c r="P1181" s="52">
        <f>IFERROR(_xll.qlIndexFixing(Index1Y,$H1181,TRUE,_xll.ohTrigger(RecalcTrigger,Trigger1Y)),NA())</f>
        <v>2.5058974927406587E-2</v>
      </c>
      <c r="Q1181" s="52">
        <f>IFERROR(_xll.qlIndexFixing(ONIndex1Y,I1181,TRUE,_xll.ohTrigger(RecalcTrigger,Trigger1Y)),NA())</f>
        <v>2.4687205163411718E-2</v>
      </c>
    </row>
    <row r="1182" spans="2:17" x14ac:dyDescent="0.2">
      <c r="B1182" s="46" t="s">
        <v>51</v>
      </c>
      <c r="D1182" s="49">
        <f>_xll.qlCalendarAdvance(LocalCalendar,$D1181,B1182,"f",FALSE)</f>
        <v>47963</v>
      </c>
      <c r="E1182" s="49">
        <f>_xll.qlInterestRateIndexValueDate(IndexON,D1182)</f>
        <v>47963</v>
      </c>
      <c r="F1182" s="52">
        <f>IFERROR(_xll.qlIndexFixing(IndexON,D1182,TRUE,_xll.ohTrigger(RecalcTrigger,TriggerON)),NA())</f>
        <v>1.7323213678466232E-2</v>
      </c>
      <c r="H1182" s="49">
        <f>_xll.qlCalendarAdvance(IborCalendar,$H1181,B1182,"f",FALSE)</f>
        <v>47967</v>
      </c>
      <c r="I1182" s="49">
        <f>_xll.qlInterestRateIndexValueDate(Index1M,$H1182)</f>
        <v>47969</v>
      </c>
      <c r="J1182" s="52">
        <f>IFERROR(_xll.qlIndexFixing(Index1M,$H1182,TRUE,_xll.ohTrigger(RecalcTrigger,Trigger1M)),NA())</f>
        <v>2.0160491065111252E-2</v>
      </c>
      <c r="K1182" s="52">
        <f>IFERROR(_xll.qlIndexFixing(ONIndex1M,I1182,TRUE,_xll.ohTrigger(RecalcTrigger,Trigger1M)),NA())</f>
        <v>2.0141630456853576E-2</v>
      </c>
      <c r="L1182" s="52">
        <f>IFERROR(_xll.qlIndexFixing(Index3M,H1182,TRUE,_xll.ohTrigger(RecalcTrigger,Trigger3M)),NA())</f>
        <v>2.1325233439549684E-2</v>
      </c>
      <c r="M1182" s="52">
        <f>IFERROR(_xll.qlIndexFixing(ONIndex3M,I1182,TRUE,_xll.ohTrigger(RecalcTrigger,Trigger3M)),NA())</f>
        <v>2.1247030471656103E-2</v>
      </c>
      <c r="N1182" s="52">
        <f>IFERROR(_xll.qlIndexFixing(Index6M,$H1182,TRUE,_xll.ohTrigger(RecalcTrigger,Trigger6M)),NA())</f>
        <v>2.3236454748265519E-2</v>
      </c>
      <c r="O1182" s="52">
        <f>IFERROR(_xll.qlIndexFixing(ONIndex6M,I1182,TRUE,_xll.ohTrigger(RecalcTrigger,Trigger6M)),NA())</f>
        <v>2.306821075519494E-2</v>
      </c>
      <c r="P1182" s="52">
        <f>IFERROR(_xll.qlIndexFixing(Index1Y,$H1182,TRUE,_xll.ohTrigger(RecalcTrigger,Trigger1Y)),NA())</f>
        <v>2.5061957415189452E-2</v>
      </c>
      <c r="Q1182" s="52">
        <f>IFERROR(_xll.qlIndexFixing(ONIndex1Y,I1182,TRUE,_xll.ohTrigger(RecalcTrigger,Trigger1Y)),NA())</f>
        <v>2.4689618794306867E-2</v>
      </c>
    </row>
    <row r="1183" spans="2:17" x14ac:dyDescent="0.2">
      <c r="B1183" s="46" t="s">
        <v>51</v>
      </c>
      <c r="D1183" s="49">
        <f>_xll.qlCalendarAdvance(LocalCalendar,$D1182,B1183,"f",FALSE)</f>
        <v>47970</v>
      </c>
      <c r="E1183" s="49">
        <f>_xll.qlInterestRateIndexValueDate(IndexON,D1183)</f>
        <v>47970</v>
      </c>
      <c r="F1183" s="52">
        <f>IFERROR(_xll.qlIndexFixing(IndexON,D1183,TRUE,_xll.ohTrigger(RecalcTrigger,TriggerON)),NA())</f>
        <v>1.7327563154312386E-2</v>
      </c>
      <c r="H1183" s="49">
        <f>_xll.qlCalendarAdvance(IborCalendar,$H1182,B1183,"f",FALSE)</f>
        <v>47974</v>
      </c>
      <c r="I1183" s="49">
        <f>_xll.qlInterestRateIndexValueDate(Index1M,$H1183)</f>
        <v>47976</v>
      </c>
      <c r="J1183" s="52">
        <f>IFERROR(_xll.qlIndexFixing(Index1M,$H1183,TRUE,_xll.ohTrigger(RecalcTrigger,Trigger1M)),NA())</f>
        <v>2.0161104912399253E-2</v>
      </c>
      <c r="K1183" s="52">
        <f>IFERROR(_xll.qlIndexFixing(ONIndex1M,I1183,TRUE,_xll.ohTrigger(RecalcTrigger,Trigger1M)),NA())</f>
        <v>2.014226345874448E-2</v>
      </c>
      <c r="L1183" s="52">
        <f>IFERROR(_xll.qlIndexFixing(Index3M,H1183,TRUE,_xll.ohTrigger(RecalcTrigger,Trigger3M)),NA())</f>
        <v>2.132843860318679E-2</v>
      </c>
      <c r="M1183" s="52">
        <f>IFERROR(_xll.qlIndexFixing(ONIndex3M,I1183,TRUE,_xll.ohTrigger(RecalcTrigger,Trigger3M)),NA())</f>
        <v>2.1250294147385773E-2</v>
      </c>
      <c r="N1183" s="52">
        <f>IFERROR(_xll.qlIndexFixing(Index6M,$H1183,TRUE,_xll.ohTrigger(RecalcTrigger,Trigger6M)),NA())</f>
        <v>2.3238694740712534E-2</v>
      </c>
      <c r="O1183" s="52">
        <f>IFERROR(_xll.qlIndexFixing(ONIndex6M,I1183,TRUE,_xll.ohTrigger(RecalcTrigger,Trigger6M)),NA())</f>
        <v>2.3070645290648173E-2</v>
      </c>
      <c r="P1183" s="52">
        <f>IFERROR(_xll.qlIndexFixing(Index1Y,$H1183,TRUE,_xll.ohTrigger(RecalcTrigger,Trigger1Y)),NA())</f>
        <v>2.5062936659533505E-2</v>
      </c>
      <c r="Q1183" s="52">
        <f>IFERROR(_xll.qlIndexFixing(ONIndex1Y,I1183,TRUE,_xll.ohTrigger(RecalcTrigger,Trigger1Y)),NA())</f>
        <v>2.4692031195145958E-2</v>
      </c>
    </row>
    <row r="1184" spans="2:17" x14ac:dyDescent="0.2">
      <c r="B1184" s="46" t="s">
        <v>51</v>
      </c>
      <c r="D1184" s="49">
        <f>_xll.qlCalendarAdvance(LocalCalendar,$D1183,B1184,"f",FALSE)</f>
        <v>47977</v>
      </c>
      <c r="E1184" s="49">
        <f>_xll.qlInterestRateIndexValueDate(IndexON,D1184)</f>
        <v>47977</v>
      </c>
      <c r="F1184" s="52">
        <f>IFERROR(_xll.qlIndexFixing(IndexON,D1184,TRUE,_xll.ohTrigger(RecalcTrigger,TriggerON)),NA())</f>
        <v>1.7331919553420505E-2</v>
      </c>
      <c r="H1184" s="49">
        <f>_xll.qlCalendarAdvance(IborCalendar,$H1183,B1184,"f",FALSE)</f>
        <v>47981</v>
      </c>
      <c r="I1184" s="49">
        <f>_xll.qlInterestRateIndexValueDate(Index1M,$H1184)</f>
        <v>47983</v>
      </c>
      <c r="J1184" s="52">
        <f>IFERROR(_xll.qlIndexFixing(Index1M,$H1184,TRUE,_xll.ohTrigger(RecalcTrigger,Trigger1M)),NA())</f>
        <v>2.0161709612998846E-2</v>
      </c>
      <c r="K1184" s="52">
        <f>IFERROR(_xll.qlIndexFixing(ONIndex1M,I1184,TRUE,_xll.ohTrigger(RecalcTrigger,Trigger1M)),NA())</f>
        <v>2.0142887329699377E-2</v>
      </c>
      <c r="L1184" s="52">
        <f>IFERROR(_xll.qlIndexFixing(Index3M,H1184,TRUE,_xll.ohTrigger(RecalcTrigger,Trigger3M)),NA())</f>
        <v>2.1331628741090198E-2</v>
      </c>
      <c r="M1184" s="52">
        <f>IFERROR(_xll.qlIndexFixing(ONIndex3M,I1184,TRUE,_xll.ohTrigger(RecalcTrigger,Trigger3M)),NA())</f>
        <v>2.1253546629429465E-2</v>
      </c>
      <c r="N1184" s="52">
        <f>IFERROR(_xll.qlIndexFixing(Index6M,$H1184,TRUE,_xll.ohTrigger(RecalcTrigger,Trigger6M)),NA())</f>
        <v>2.3240913320810231E-2</v>
      </c>
      <c r="O1184" s="52">
        <f>IFERROR(_xll.qlIndexFixing(ONIndex6M,I1184,TRUE,_xll.ohTrigger(RecalcTrigger,Trigger6M)),NA())</f>
        <v>2.3073068822343501E-2</v>
      </c>
      <c r="P1184" s="52">
        <f>IFERROR(_xll.qlIndexFixing(Index1Y,$H1184,TRUE,_xll.ohTrigger(RecalcTrigger,Trigger1Y)),NA())</f>
        <v>2.5064881264350029E-2</v>
      </c>
      <c r="Q1184" s="52">
        <f>IFERROR(_xll.qlIndexFixing(ONIndex1Y,I1184,TRUE,_xll.ohTrigger(RecalcTrigger,Trigger1Y)),NA())</f>
        <v>2.469444236576912E-2</v>
      </c>
    </row>
    <row r="1185" spans="2:17" x14ac:dyDescent="0.2">
      <c r="B1185" s="46" t="s">
        <v>51</v>
      </c>
      <c r="D1185" s="49">
        <f>_xll.qlCalendarAdvance(LocalCalendar,$D1184,B1185,"f",FALSE)</f>
        <v>47984</v>
      </c>
      <c r="E1185" s="49">
        <f>_xll.qlInterestRateIndexValueDate(IndexON,D1185)</f>
        <v>47984</v>
      </c>
      <c r="F1185" s="52">
        <f>IFERROR(_xll.qlIndexFixing(IndexON,D1185,TRUE,_xll.ohTrigger(RecalcTrigger,TriggerON)),NA())</f>
        <v>1.7336282875763942E-2</v>
      </c>
      <c r="H1185" s="49">
        <f>_xll.qlCalendarAdvance(IborCalendar,$H1184,B1185,"f",FALSE)</f>
        <v>47988</v>
      </c>
      <c r="I1185" s="49">
        <f>_xll.qlInterestRateIndexValueDate(Index1M,$H1185)</f>
        <v>47990</v>
      </c>
      <c r="J1185" s="52">
        <f>IFERROR(_xll.qlIndexFixing(Index1M,$H1185,TRUE,_xll.ohTrigger(RecalcTrigger,Trigger1M)),NA())</f>
        <v>2.0162305166912531E-2</v>
      </c>
      <c r="K1185" s="52">
        <f>IFERROR(_xll.qlIndexFixing(ONIndex1M,I1185,TRUE,_xll.ohTrigger(RecalcTrigger,Trigger1M)),NA())</f>
        <v>2.0143502069798203E-2</v>
      </c>
      <c r="L1185" s="52">
        <f>IFERROR(_xll.qlIndexFixing(Index3M,H1185,TRUE,_xll.ohTrigger(RecalcTrigger,Trigger3M)),NA())</f>
        <v>2.1334802299091803E-2</v>
      </c>
      <c r="M1185" s="52">
        <f>IFERROR(_xll.qlIndexFixing(ONIndex3M,I1185,TRUE,_xll.ohTrigger(RecalcTrigger,Trigger3M)),NA())</f>
        <v>2.1256787917867115E-2</v>
      </c>
      <c r="N1185" s="52">
        <f>IFERROR(_xll.qlIndexFixing(Index6M,$H1185,TRUE,_xll.ohTrigger(RecalcTrigger,Trigger6M)),NA())</f>
        <v>2.3243109840207568E-2</v>
      </c>
      <c r="O1185" s="52">
        <f>IFERROR(_xll.qlIndexFixing(ONIndex6M,I1185,TRUE,_xll.ohTrigger(RecalcTrigger,Trigger6M)),NA())</f>
        <v>2.3075481350520732E-2</v>
      </c>
      <c r="P1185" s="52">
        <f>IFERROR(_xll.qlIndexFixing(Index1Y,$H1185,TRUE,_xll.ohTrigger(RecalcTrigger,Trigger1Y)),NA())</f>
        <v>2.5066800958960692E-2</v>
      </c>
      <c r="Q1185" s="52">
        <f>IFERROR(_xll.qlIndexFixing(ONIndex1Y,I1185,TRUE,_xll.ohTrigger(RecalcTrigger,Trigger1Y)),NA())</f>
        <v>2.4696852306336226E-2</v>
      </c>
    </row>
    <row r="1186" spans="2:17" x14ac:dyDescent="0.2">
      <c r="B1186" s="46" t="s">
        <v>51</v>
      </c>
      <c r="D1186" s="49">
        <f>_xll.qlCalendarAdvance(LocalCalendar,$D1185,B1186,"f",FALSE)</f>
        <v>47991</v>
      </c>
      <c r="E1186" s="49">
        <f>_xll.qlInterestRateIndexValueDate(IndexON,D1186)</f>
        <v>47991</v>
      </c>
      <c r="F1186" s="52">
        <f>IFERROR(_xll.qlIndexFixing(IndexON,D1186,TRUE,_xll.ohTrigger(RecalcTrigger,TriggerON)),NA())</f>
        <v>1.7341383226019413E-2</v>
      </c>
      <c r="H1186" s="49">
        <f>_xll.qlCalendarAdvance(IborCalendar,$H1185,B1186,"f",FALSE)</f>
        <v>47995</v>
      </c>
      <c r="I1186" s="49">
        <f>_xll.qlInterestRateIndexValueDate(Index1M,$H1186)</f>
        <v>47997</v>
      </c>
      <c r="J1186" s="52">
        <f>IFERROR(_xll.qlIndexFixing(Index1M,$H1186,TRUE,_xll.ohTrigger(RecalcTrigger,Trigger1M)),NA())</f>
        <v>2.0162891574135311E-2</v>
      </c>
      <c r="K1186" s="52">
        <f>IFERROR(_xll.qlIndexFixing(ONIndex1M,I1186,TRUE,_xll.ohTrigger(RecalcTrigger,Trigger1M)),NA())</f>
        <v>2.0144107679040957E-2</v>
      </c>
      <c r="L1186" s="52">
        <f>IFERROR(_xll.qlIndexFixing(Index3M,H1186,TRUE,_xll.ohTrigger(RecalcTrigger,Trigger3M)),NA())</f>
        <v>2.1337957723018299E-2</v>
      </c>
      <c r="M1186" s="52">
        <f>IFERROR(_xll.qlIndexFixing(ONIndex3M,I1186,TRUE,_xll.ohTrigger(RecalcTrigger,Trigger3M)),NA())</f>
        <v>2.1260018012618787E-2</v>
      </c>
      <c r="N1186" s="52">
        <f>IFERROR(_xll.qlIndexFixing(Index6M,$H1186,TRUE,_xll.ohTrigger(RecalcTrigger,Trigger6M)),NA())</f>
        <v>2.3242600797204596E-2</v>
      </c>
      <c r="O1186" s="52">
        <f>IFERROR(_xll.qlIndexFixing(ONIndex6M,I1186,TRUE,_xll.ohTrigger(RecalcTrigger,Trigger6M)),NA())</f>
        <v>2.3077882874860123E-2</v>
      </c>
      <c r="P1186" s="52">
        <f>IFERROR(_xll.qlIndexFixing(Index1Y,$H1186,TRUE,_xll.ohTrigger(RecalcTrigger,Trigger1Y)),NA())</f>
        <v>2.506574863476824E-2</v>
      </c>
      <c r="Q1186" s="52">
        <f>IFERROR(_xll.qlIndexFixing(ONIndex1Y,I1186,TRUE,_xll.ohTrigger(RecalcTrigger,Trigger1Y)),NA())</f>
        <v>2.4699261016767338E-2</v>
      </c>
    </row>
    <row r="1187" spans="2:17" x14ac:dyDescent="0.2">
      <c r="B1187" s="46" t="s">
        <v>51</v>
      </c>
      <c r="D1187" s="49">
        <f>_xll.qlCalendarAdvance(LocalCalendar,$D1186,B1187,"f",FALSE)</f>
        <v>47998</v>
      </c>
      <c r="E1187" s="49">
        <f>_xll.qlInterestRateIndexValueDate(IndexON,D1187)</f>
        <v>47998</v>
      </c>
      <c r="F1187" s="52">
        <f>IFERROR(_xll.qlIndexFixing(IndexON,D1187,TRUE,_xll.ohTrigger(RecalcTrigger,TriggerON)),NA())</f>
        <v>1.7345030290263352E-2</v>
      </c>
      <c r="H1187" s="49">
        <f>_xll.qlCalendarAdvance(IborCalendar,$H1186,B1187,"f",FALSE)</f>
        <v>48002</v>
      </c>
      <c r="I1187" s="49">
        <f>_xll.qlInterestRateIndexValueDate(Index1M,$H1187)</f>
        <v>48004</v>
      </c>
      <c r="J1187" s="52">
        <f>IFERROR(_xll.qlIndexFixing(Index1M,$H1187,TRUE,_xll.ohTrigger(RecalcTrigger,Trigger1M)),NA())</f>
        <v>2.0163468834669684E-2</v>
      </c>
      <c r="K1187" s="52">
        <f>IFERROR(_xll.qlIndexFixing(ONIndex1M,I1187,TRUE,_xll.ohTrigger(RecalcTrigger,Trigger1M)),NA())</f>
        <v>2.014470415742764E-2</v>
      </c>
      <c r="L1187" s="52">
        <f>IFERROR(_xll.qlIndexFixing(Index3M,H1187,TRUE,_xll.ohTrigger(RecalcTrigger,Trigger3M)),NA())</f>
        <v>2.1341093458692031E-2</v>
      </c>
      <c r="M1187" s="52">
        <f>IFERROR(_xll.qlIndexFixing(ONIndex3M,I1187,TRUE,_xll.ohTrigger(RecalcTrigger,Trigger3M)),NA())</f>
        <v>2.1263236913764416E-2</v>
      </c>
      <c r="N1187" s="52">
        <f>IFERROR(_xll.qlIndexFixing(Index6M,$H1187,TRUE,_xll.ohTrigger(RecalcTrigger,Trigger6M)),NA())</f>
        <v>2.3244756634802653E-2</v>
      </c>
      <c r="O1187" s="52">
        <f>IFERROR(_xll.qlIndexFixing(ONIndex6M,I1187,TRUE,_xll.ohTrigger(RecalcTrigger,Trigger6M)),NA())</f>
        <v>2.3080273395681417E-2</v>
      </c>
      <c r="P1187" s="52">
        <f>IFERROR(_xll.qlIndexFixing(Index1Y,$H1187,TRUE,_xll.ohTrigger(RecalcTrigger,Trigger1Y)),NA())</f>
        <v>2.5070563409427093E-2</v>
      </c>
      <c r="Q1187" s="52">
        <f>IFERROR(_xll.qlIndexFixing(ONIndex1Y,I1187,TRUE,_xll.ohTrigger(RecalcTrigger,Trigger1Y)),NA())</f>
        <v>2.4701668497142393E-2</v>
      </c>
    </row>
    <row r="1188" spans="2:17" x14ac:dyDescent="0.2">
      <c r="B1188" s="46" t="s">
        <v>51</v>
      </c>
      <c r="D1188" s="49">
        <f>_xll.qlCalendarAdvance(LocalCalendar,$D1187,B1188,"f",FALSE)</f>
        <v>48005</v>
      </c>
      <c r="E1188" s="49">
        <f>_xll.qlInterestRateIndexValueDate(IndexON,D1188)</f>
        <v>48005</v>
      </c>
      <c r="F1188" s="52">
        <f>IFERROR(_xll.qlIndexFixing(IndexON,D1188,TRUE,_xll.ohTrigger(RecalcTrigger,TriggerON)),NA())</f>
        <v>1.7349414382419326E-2</v>
      </c>
      <c r="H1188" s="49">
        <f>_xll.qlCalendarAdvance(IborCalendar,$H1187,B1188,"f",FALSE)</f>
        <v>48009</v>
      </c>
      <c r="I1188" s="49">
        <f>_xll.qlInterestRateIndexValueDate(Index1M,$H1188)</f>
        <v>48011</v>
      </c>
      <c r="J1188" s="52">
        <f>IFERROR(_xll.qlIndexFixing(Index1M,$H1188,TRUE,_xll.ohTrigger(RecalcTrigger,Trigger1M)),NA())</f>
        <v>2.0164036948508157E-2</v>
      </c>
      <c r="K1188" s="52">
        <f>IFERROR(_xll.qlIndexFixing(ONIndex1M,I1188,TRUE,_xll.ohTrigger(RecalcTrigger,Trigger1M)),NA())</f>
        <v>2.0145291504878315E-2</v>
      </c>
      <c r="L1188" s="52">
        <f>IFERROR(_xll.qlIndexFixing(Index3M,H1188,TRUE,_xll.ohTrigger(RecalcTrigger,Trigger3M)),NA())</f>
        <v>2.1344207951930122E-2</v>
      </c>
      <c r="M1188" s="52">
        <f>IFERROR(_xll.qlIndexFixing(ONIndex3M,I1188,TRUE,_xll.ohTrigger(RecalcTrigger,Trigger3M)),NA())</f>
        <v>2.1266444621304004E-2</v>
      </c>
      <c r="N1188" s="52">
        <f>IFERROR(_xll.qlIndexFixing(Index6M,$H1188,TRUE,_xll.ohTrigger(RecalcTrigger,Trigger6M)),NA())</f>
        <v>2.3246888542581709E-2</v>
      </c>
      <c r="O1188" s="52">
        <f>IFERROR(_xll.qlIndexFixing(ONIndex6M,I1188,TRUE,_xll.ohTrigger(RecalcTrigger,Trigger6M)),NA())</f>
        <v>2.3082652912744805E-2</v>
      </c>
      <c r="P1188" s="52">
        <f>IFERROR(_xll.qlIndexFixing(Index1Y,$H1188,TRUE,_xll.ohTrigger(RecalcTrigger,Trigger1Y)),NA())</f>
        <v>2.5072405061208169E-2</v>
      </c>
      <c r="Q1188" s="52">
        <f>IFERROR(_xll.qlIndexFixing(ONIndex1Y,I1188,TRUE,_xll.ohTrigger(RecalcTrigger,Trigger1Y)),NA())</f>
        <v>2.4704074747381455E-2</v>
      </c>
    </row>
    <row r="1189" spans="2:17" x14ac:dyDescent="0.2">
      <c r="B1189" s="46" t="s">
        <v>51</v>
      </c>
      <c r="D1189" s="49">
        <f>_xll.qlCalendarAdvance(LocalCalendar,$D1188,B1189,"f",FALSE)</f>
        <v>48012</v>
      </c>
      <c r="E1189" s="49">
        <f>_xll.qlInterestRateIndexValueDate(IndexON,D1189)</f>
        <v>48012</v>
      </c>
      <c r="F1189" s="52">
        <f>IFERROR(_xll.qlIndexFixing(IndexON,D1189,TRUE,_xll.ohTrigger(RecalcTrigger,TriggerON)),NA())</f>
        <v>1.7353805397837263E-2</v>
      </c>
      <c r="H1189" s="49">
        <f>_xll.qlCalendarAdvance(IborCalendar,$H1188,B1189,"f",FALSE)</f>
        <v>48016</v>
      </c>
      <c r="I1189" s="49">
        <f>_xll.qlInterestRateIndexValueDate(Index1M,$H1189)</f>
        <v>48018</v>
      </c>
      <c r="J1189" s="52">
        <f>IFERROR(_xll.qlIndexFixing(Index1M,$H1189,TRUE,_xll.ohTrigger(RecalcTrigger,Trigger1M)),NA())</f>
        <v>2.0164595915655725E-2</v>
      </c>
      <c r="K1189" s="52">
        <f>IFERROR(_xll.qlIndexFixing(ONIndex1M,I1189,TRUE,_xll.ohTrigger(RecalcTrigger,Trigger1M)),NA())</f>
        <v>2.014586972147292E-2</v>
      </c>
      <c r="L1189" s="52">
        <f>IFERROR(_xll.qlIndexFixing(Index3M,H1189,TRUE,_xll.ohTrigger(RecalcTrigger,Trigger3M)),NA())</f>
        <v>2.1347299648545363E-2</v>
      </c>
      <c r="M1189" s="52">
        <f>IFERROR(_xll.qlIndexFixing(ONIndex3M,I1189,TRUE,_xll.ohTrigger(RecalcTrigger,Trigger3M)),NA())</f>
        <v>2.1269641135077677E-2</v>
      </c>
      <c r="N1189" s="52">
        <f>IFERROR(_xll.qlIndexFixing(Index6M,$H1189,TRUE,_xll.ohTrigger(RecalcTrigger,Trigger6M)),NA())</f>
        <v>2.3248995861683878E-2</v>
      </c>
      <c r="O1189" s="52">
        <f>IFERROR(_xll.qlIndexFixing(ONIndex6M,I1189,TRUE,_xll.ohTrigger(RecalcTrigger,Trigger6M)),NA())</f>
        <v>2.3085021426210162E-2</v>
      </c>
      <c r="P1189" s="52">
        <f>IFERROR(_xll.qlIndexFixing(Index1Y,$H1189,TRUE,_xll.ohTrigger(RecalcTrigger,Trigger1Y)),NA())</f>
        <v>2.5074219594635377E-2</v>
      </c>
      <c r="Q1189" s="52">
        <f>IFERROR(_xll.qlIndexFixing(ONIndex1Y,I1189,TRUE,_xll.ohTrigger(RecalcTrigger,Trigger1Y)),NA())</f>
        <v>2.470647976756446E-2</v>
      </c>
    </row>
    <row r="1190" spans="2:17" x14ac:dyDescent="0.2">
      <c r="B1190" s="46" t="s">
        <v>51</v>
      </c>
      <c r="D1190" s="49">
        <f>_xll.qlCalendarAdvance(LocalCalendar,$D1189,B1190,"f",FALSE)</f>
        <v>48019</v>
      </c>
      <c r="E1190" s="49">
        <f>_xll.qlInterestRateIndexValueDate(IndexON,D1190)</f>
        <v>48019</v>
      </c>
      <c r="F1190" s="52">
        <f>IFERROR(_xll.qlIndexFixing(IndexON,D1190,TRUE,_xll.ohTrigger(RecalcTrigger,TriggerON)),NA())</f>
        <v>1.7358203336517164E-2</v>
      </c>
      <c r="H1190" s="49">
        <f>_xll.qlCalendarAdvance(IborCalendar,$H1189,B1190,"f",FALSE)</f>
        <v>48023</v>
      </c>
      <c r="I1190" s="49">
        <f>_xll.qlInterestRateIndexValueDate(Index1M,$H1190)</f>
        <v>48025</v>
      </c>
      <c r="J1190" s="52">
        <f>IFERROR(_xll.qlIndexFixing(Index1M,$H1190,TRUE,_xll.ohTrigger(RecalcTrigger,Trigger1M)),NA())</f>
        <v>2.0165145239649518E-2</v>
      </c>
      <c r="K1190" s="52">
        <f>IFERROR(_xll.qlIndexFixing(ONIndex1M,I1190,TRUE,_xll.ohTrigger(RecalcTrigger,Trigger1M)),NA())</f>
        <v>2.0146438807291389E-2</v>
      </c>
      <c r="L1190" s="52">
        <f>IFERROR(_xll.qlIndexFixing(Index3M,H1190,TRUE,_xll.ohTrigger(RecalcTrigger,Trigger3M)),NA())</f>
        <v>2.1350366994345331E-2</v>
      </c>
      <c r="M1190" s="52">
        <f>IFERROR(_xll.qlIndexFixing(ONIndex3M,I1190,TRUE,_xll.ohTrigger(RecalcTrigger,Trigger3M)),NA())</f>
        <v>2.1272826455325244E-2</v>
      </c>
      <c r="N1190" s="52">
        <f>IFERROR(_xll.qlIndexFixing(Index6M,$H1190,TRUE,_xll.ohTrigger(RecalcTrigger,Trigger6M)),NA())</f>
        <v>2.3253738834280419E-2</v>
      </c>
      <c r="O1190" s="52">
        <f>IFERROR(_xll.qlIndexFixing(ONIndex6M,I1190,TRUE,_xll.ohTrigger(RecalcTrigger,Trigger6M)),NA())</f>
        <v>2.3087378936077485E-2</v>
      </c>
      <c r="P1190" s="52">
        <f>IFERROR(_xll.qlIndexFixing(Index1Y,$H1190,TRUE,_xll.ohTrigger(RecalcTrigger,Trigger1Y)),NA())</f>
        <v>2.5076006457665962E-2</v>
      </c>
      <c r="Q1190" s="52">
        <f>IFERROR(_xll.qlIndexFixing(ONIndex1Y,I1190,TRUE,_xll.ohTrigger(RecalcTrigger,Trigger1Y)),NA())</f>
        <v>2.4708883557531536E-2</v>
      </c>
    </row>
    <row r="1191" spans="2:17" x14ac:dyDescent="0.2">
      <c r="B1191" s="46" t="s">
        <v>51</v>
      </c>
      <c r="D1191" s="49">
        <f>_xll.qlCalendarAdvance(LocalCalendar,$D1190,B1191,"f",FALSE)</f>
        <v>48026</v>
      </c>
      <c r="E1191" s="49">
        <f>_xll.qlInterestRateIndexValueDate(IndexON,D1191)</f>
        <v>48026</v>
      </c>
      <c r="F1191" s="52">
        <f>IFERROR(_xll.qlIndexFixing(IndexON,D1191,TRUE,_xll.ohTrigger(RecalcTrigger,TriggerON)),NA())</f>
        <v>1.7362608198459029E-2</v>
      </c>
      <c r="H1191" s="49">
        <f>_xll.qlCalendarAdvance(IborCalendar,$H1190,B1191,"f",FALSE)</f>
        <v>48030</v>
      </c>
      <c r="I1191" s="49">
        <f>_xll.qlInterestRateIndexValueDate(Index1M,$H1191)</f>
        <v>48032</v>
      </c>
      <c r="J1191" s="52">
        <f>IFERROR(_xll.qlIndexFixing(Index1M,$H1191,TRUE,_xll.ohTrigger(RecalcTrigger,Trigger1M)),NA())</f>
        <v>2.0165681360254928E-2</v>
      </c>
      <c r="K1191" s="52">
        <f>IFERROR(_xll.qlIndexFixing(ONIndex1M,I1191,TRUE,_xll.ohTrigger(RecalcTrigger,Trigger1M)),NA())</f>
        <v>2.0148808787643357E-2</v>
      </c>
      <c r="L1191" s="52">
        <f>IFERROR(_xll.qlIndexFixing(Index3M,H1191,TRUE,_xll.ohTrigger(RecalcTrigger,Trigger3M)),NA())</f>
        <v>2.1353408435134984E-2</v>
      </c>
      <c r="M1191" s="52">
        <f>IFERROR(_xll.qlIndexFixing(ONIndex3M,I1191,TRUE,_xll.ohTrigger(RecalcTrigger,Trigger3M)),NA())</f>
        <v>2.1278565464932786E-2</v>
      </c>
      <c r="N1191" s="52">
        <f>IFERROR(_xll.qlIndexFixing(Index6M,$H1191,TRUE,_xll.ohTrigger(RecalcTrigger,Trigger6M)),NA())</f>
        <v>2.3255789374001665E-2</v>
      </c>
      <c r="O1191" s="52">
        <f>IFERROR(_xll.qlIndexFixing(ONIndex6M,I1191,TRUE,_xll.ohTrigger(RecalcTrigger,Trigger6M)),NA())</f>
        <v>2.3092448282020506E-2</v>
      </c>
      <c r="P1191" s="52">
        <f>IFERROR(_xll.qlIndexFixing(Index1Y,$H1191,TRUE,_xll.ohTrigger(RecalcTrigger,Trigger1Y)),NA())</f>
        <v>2.5078736905597306E-2</v>
      </c>
      <c r="Q1191" s="52">
        <f>IFERROR(_xll.qlIndexFixing(ONIndex1Y,I1191,TRUE,_xll.ohTrigger(RecalcTrigger,Trigger1Y)),NA())</f>
        <v>2.4714345363758827E-2</v>
      </c>
    </row>
    <row r="1192" spans="2:17" x14ac:dyDescent="0.2">
      <c r="B1192" s="46" t="s">
        <v>51</v>
      </c>
      <c r="D1192" s="49">
        <f>_xll.qlCalendarAdvance(LocalCalendar,$D1191,B1192,"f",FALSE)</f>
        <v>48036</v>
      </c>
      <c r="E1192" s="49">
        <f>_xll.qlInterestRateIndexValueDate(IndexON,D1192)</f>
        <v>48036</v>
      </c>
      <c r="F1192" s="52">
        <f>IFERROR(_xll.qlIndexFixing(IndexON,D1192,TRUE,_xll.ohTrigger(RecalcTrigger,TriggerON)),NA())</f>
        <v>1.7367443848979036E-2</v>
      </c>
      <c r="H1192" s="49">
        <f>_xll.qlCalendarAdvance(IborCalendar,$H1191,B1192,"f",FALSE)</f>
        <v>48037</v>
      </c>
      <c r="I1192" s="49">
        <f>_xll.qlInterestRateIndexValueDate(Index1M,$H1192)</f>
        <v>48039</v>
      </c>
      <c r="J1192" s="52">
        <f>IFERROR(_xll.qlIndexFixing(Index1M,$H1192,TRUE,_xll.ohTrigger(RecalcTrigger,Trigger1M)),NA())</f>
        <v>2.0166199549631336E-2</v>
      </c>
      <c r="K1192" s="52">
        <f>IFERROR(_xll.qlIndexFixing(ONIndex1M,I1192,TRUE,_xll.ohTrigger(RecalcTrigger,Trigger1M)),NA())</f>
        <v>2.0147549586200242E-2</v>
      </c>
      <c r="L1192" s="52">
        <f>IFERROR(_xll.qlIndexFixing(Index3M,H1192,TRUE,_xll.ohTrigger(RecalcTrigger,Trigger3M)),NA())</f>
        <v>2.1356422416712342E-2</v>
      </c>
      <c r="M1192" s="52">
        <f>IFERROR(_xll.qlIndexFixing(ONIndex3M,I1192,TRUE,_xll.ohTrigger(RecalcTrigger,Trigger3M)),NA())</f>
        <v>2.1279163514762445E-2</v>
      </c>
      <c r="N1192" s="52">
        <f>IFERROR(_xll.qlIndexFixing(Index6M,$H1192,TRUE,_xll.ohTrigger(RecalcTrigger,Trigger6M)),NA())</f>
        <v>2.3257813314513195E-2</v>
      </c>
      <c r="O1192" s="52">
        <f>IFERROR(_xll.qlIndexFixing(ONIndex6M,I1192,TRUE,_xll.ohTrigger(RecalcTrigger,Trigger6M)),NA())</f>
        <v>2.3092060944698289E-2</v>
      </c>
      <c r="P1192" s="52">
        <f>IFERROR(_xll.qlIndexFixing(Index1Y,$H1192,TRUE,_xll.ohTrigger(RecalcTrigger,Trigger1Y)),NA())</f>
        <v>2.5079494964361865E-2</v>
      </c>
      <c r="Q1192" s="52">
        <f>IFERROR(_xll.qlIndexFixing(ONIndex1Y,I1192,TRUE,_xll.ohTrigger(RecalcTrigger,Trigger1Y)),NA())</f>
        <v>2.4713687447377453E-2</v>
      </c>
    </row>
    <row r="1193" spans="2:17" x14ac:dyDescent="0.2">
      <c r="B1193" s="46" t="s">
        <v>51</v>
      </c>
      <c r="D1193" s="49">
        <f>_xll.qlCalendarAdvance(LocalCalendar,$D1192,B1193,"f",FALSE)</f>
        <v>48043</v>
      </c>
      <c r="E1193" s="49">
        <f>_xll.qlInterestRateIndexValueDate(IndexON,D1193)</f>
        <v>48043</v>
      </c>
      <c r="F1193" s="52">
        <f>IFERROR(_xll.qlIndexFixing(IndexON,D1193,TRUE,_xll.ohTrigger(RecalcTrigger,TriggerON)),NA())</f>
        <v>1.7371864108897128E-2</v>
      </c>
      <c r="H1193" s="49">
        <f>_xll.qlCalendarAdvance(IborCalendar,$H1192,B1193,"f",FALSE)</f>
        <v>48044</v>
      </c>
      <c r="I1193" s="49">
        <f>_xll.qlInterestRateIndexValueDate(Index1M,$H1193)</f>
        <v>48046</v>
      </c>
      <c r="J1193" s="52">
        <f>IFERROR(_xll.qlIndexFixing(Index1M,$H1193,TRUE,_xll.ohTrigger(RecalcTrigger,Trigger1M)),NA())</f>
        <v>2.0166695077652452E-2</v>
      </c>
      <c r="K1193" s="52">
        <f>IFERROR(_xll.qlIndexFixing(ONIndex1M,I1193,TRUE,_xll.ohTrigger(RecalcTrigger,Trigger1M)),NA())</f>
        <v>2.0148091279370561E-2</v>
      </c>
      <c r="L1193" s="52">
        <f>IFERROR(_xll.qlIndexFixing(Index3M,H1193,TRUE,_xll.ohTrigger(RecalcTrigger,Trigger3M)),NA())</f>
        <v>2.1359407384874553E-2</v>
      </c>
      <c r="M1193" s="52">
        <f>IFERROR(_xll.qlIndexFixing(ONIndex3M,I1193,TRUE,_xll.ohTrigger(RecalcTrigger,Trigger3M)),NA())</f>
        <v>2.128231525411195E-2</v>
      </c>
      <c r="N1193" s="52">
        <f>IFERROR(_xll.qlIndexFixing(Index6M,$H1193,TRUE,_xll.ohTrigger(RecalcTrigger,Trigger6M)),NA())</f>
        <v>2.3260691031006607E-2</v>
      </c>
      <c r="O1193" s="52">
        <f>IFERROR(_xll.qlIndexFixing(ONIndex6M,I1193,TRUE,_xll.ohTrigger(RecalcTrigger,Trigger6M)),NA())</f>
        <v>2.3094385443531706E-2</v>
      </c>
      <c r="P1193" s="52">
        <f>IFERROR(_xll.qlIndexFixing(Index1Y,$H1193,TRUE,_xll.ohTrigger(RecalcTrigger,Trigger1Y)),NA())</f>
        <v>2.5081195503934936E-2</v>
      </c>
      <c r="Q1193" s="52">
        <f>IFERROR(_xll.qlIndexFixing(ONIndex1Y,I1193,TRUE,_xll.ohTrigger(RecalcTrigger,Trigger1Y)),NA())</f>
        <v>2.4716087547176357E-2</v>
      </c>
    </row>
    <row r="1194" spans="2:17" x14ac:dyDescent="0.2">
      <c r="B1194" s="46" t="s">
        <v>51</v>
      </c>
      <c r="D1194" s="49">
        <f>_xll.qlCalendarAdvance(LocalCalendar,$D1193,B1194,"f",FALSE)</f>
        <v>48050</v>
      </c>
      <c r="E1194" s="49">
        <f>_xll.qlInterestRateIndexValueDate(IndexON,D1194)</f>
        <v>48050</v>
      </c>
      <c r="F1194" s="52">
        <f>IFERROR(_xll.qlIndexFixing(IndexON,D1194,TRUE,_xll.ohTrigger(RecalcTrigger,TriggerON)),NA())</f>
        <v>1.7376291291437695E-2</v>
      </c>
      <c r="H1194" s="49">
        <f>_xll.qlCalendarAdvance(IborCalendar,$H1193,B1194,"f",FALSE)</f>
        <v>48051</v>
      </c>
      <c r="I1194" s="49">
        <f>_xll.qlInterestRateIndexValueDate(Index1M,$H1194)</f>
        <v>48053</v>
      </c>
      <c r="J1194" s="52">
        <f>IFERROR(_xll.qlIndexFixing(Index1M,$H1194,TRUE,_xll.ohTrigger(RecalcTrigger,Trigger1M)),NA())</f>
        <v>2.0167758370780546E-2</v>
      </c>
      <c r="K1194" s="52">
        <f>IFERROR(_xll.qlIndexFixing(ONIndex1M,I1194,TRUE,_xll.ohTrigger(RecalcTrigger,Trigger1M)),NA())</f>
        <v>2.0148622446640729E-2</v>
      </c>
      <c r="L1194" s="52">
        <f>IFERROR(_xll.qlIndexFixing(Index3M,H1194,TRUE,_xll.ohTrigger(RecalcTrigger,Trigger3M)),NA())</f>
        <v>2.1362361791452195E-2</v>
      </c>
      <c r="M1194" s="52">
        <f>IFERROR(_xll.qlIndexFixing(ONIndex3M,I1194,TRUE,_xll.ohTrigger(RecalcTrigger,Trigger3M)),NA())</f>
        <v>2.1285454486825728E-2</v>
      </c>
      <c r="N1194" s="52">
        <f>IFERROR(_xll.qlIndexFixing(Index6M,$H1194,TRUE,_xll.ohTrigger(RecalcTrigger,Trigger6M)),NA())</f>
        <v>2.3261778806962872E-2</v>
      </c>
      <c r="O1194" s="52">
        <f>IFERROR(_xll.qlIndexFixing(ONIndex6M,I1194,TRUE,_xll.ohTrigger(RecalcTrigger,Trigger6M)),NA())</f>
        <v>2.3096697838527191E-2</v>
      </c>
      <c r="P1194" s="52">
        <f>IFERROR(_xll.qlIndexFixing(Index1Y,$H1194,TRUE,_xll.ohTrigger(RecalcTrigger,Trigger1Y)),NA())</f>
        <v>2.5082866167074072E-2</v>
      </c>
      <c r="Q1194" s="52">
        <f>IFERROR(_xll.qlIndexFixing(ONIndex1Y,I1194,TRUE,_xll.ohTrigger(RecalcTrigger,Trigger1Y)),NA())</f>
        <v>2.471848458846182E-2</v>
      </c>
    </row>
    <row r="1195" spans="2:17" x14ac:dyDescent="0.2">
      <c r="B1195" s="46" t="s">
        <v>51</v>
      </c>
      <c r="D1195" s="49">
        <f>_xll.qlCalendarAdvance(LocalCalendar,$D1194,B1195,"f",FALSE)</f>
        <v>48057</v>
      </c>
      <c r="E1195" s="49">
        <f>_xll.qlInterestRateIndexValueDate(IndexON,D1195)</f>
        <v>48057</v>
      </c>
      <c r="F1195" s="52">
        <f>IFERROR(_xll.qlIndexFixing(IndexON,D1195,TRUE,_xll.ohTrigger(RecalcTrigger,TriggerON)),NA())</f>
        <v>1.7380704724176965E-2</v>
      </c>
      <c r="H1195" s="49">
        <f>_xll.qlCalendarAdvance(IborCalendar,$H1194,B1195,"f",FALSE)</f>
        <v>48058</v>
      </c>
      <c r="I1195" s="49">
        <f>_xll.qlInterestRateIndexValueDate(Index1M,$H1195)</f>
        <v>48060</v>
      </c>
      <c r="J1195" s="52">
        <f>IFERROR(_xll.qlIndexFixing(Index1M,$H1195,TRUE,_xll.ohTrigger(RecalcTrigger,Trigger1M)),NA())</f>
        <v>2.0165820900226141E-2</v>
      </c>
      <c r="K1195" s="52">
        <f>IFERROR(_xll.qlIndexFixing(ONIndex1M,I1195,TRUE,_xll.ohTrigger(RecalcTrigger,Trigger1M)),NA())</f>
        <v>2.014912737577923E-2</v>
      </c>
      <c r="L1195" s="52">
        <f>IFERROR(_xll.qlIndexFixing(Index3M,H1195,TRUE,_xll.ohTrigger(RecalcTrigger,Trigger3M)),NA())</f>
        <v>2.1365284614629595E-2</v>
      </c>
      <c r="M1195" s="52">
        <f>IFERROR(_xll.qlIndexFixing(ONIndex3M,I1195,TRUE,_xll.ohTrigger(RecalcTrigger,Trigger3M)),NA())</f>
        <v>2.1288566424892963E-2</v>
      </c>
      <c r="N1195" s="52">
        <f>IFERROR(_xll.qlIndexFixing(Index6M,$H1195,TRUE,_xll.ohTrigger(RecalcTrigger,Trigger6M)),NA())</f>
        <v>2.3261086751170432E-2</v>
      </c>
      <c r="O1195" s="52">
        <f>IFERROR(_xll.qlIndexFixing(ONIndex6M,I1195,TRUE,_xll.ohTrigger(RecalcTrigger,Trigger6M)),NA())</f>
        <v>2.3098985739435918E-2</v>
      </c>
      <c r="P1195" s="52">
        <f>IFERROR(_xll.qlIndexFixing(Index1Y,$H1195,TRUE,_xll.ohTrigger(RecalcTrigger,Trigger1Y)),NA())</f>
        <v>2.5081614796416744E-2</v>
      </c>
      <c r="Q1195" s="52">
        <f>IFERROR(_xll.qlIndexFixing(ONIndex1Y,I1195,TRUE,_xll.ohTrigger(RecalcTrigger,Trigger1Y)),NA())</f>
        <v>2.4720857978826061E-2</v>
      </c>
    </row>
    <row r="1196" spans="2:17" x14ac:dyDescent="0.2">
      <c r="B1196" s="46" t="s">
        <v>51</v>
      </c>
      <c r="D1196" s="49">
        <f>_xll.qlCalendarAdvance(LocalCalendar,$D1195,B1196,"f",FALSE)</f>
        <v>48064</v>
      </c>
      <c r="E1196" s="49">
        <f>_xll.qlInterestRateIndexValueDate(IndexON,D1196)</f>
        <v>48064</v>
      </c>
      <c r="F1196" s="52">
        <f>IFERROR(_xll.qlIndexFixing(IndexON,D1196,TRUE,_xll.ohTrigger(RecalcTrigger,TriggerON)),NA())</f>
        <v>1.7385077386649073E-2</v>
      </c>
      <c r="H1196" s="49">
        <f>_xll.qlCalendarAdvance(IborCalendar,$H1195,B1196,"f",FALSE)</f>
        <v>48065</v>
      </c>
      <c r="I1196" s="49">
        <f>_xll.qlInterestRateIndexValueDate(Index1M,$H1196)</f>
        <v>48067</v>
      </c>
      <c r="J1196" s="52">
        <f>IFERROR(_xll.qlIndexFixing(Index1M,$H1196,TRUE,_xll.ohTrigger(RecalcTrigger,Trigger1M)),NA())</f>
        <v>2.0168007806518062E-2</v>
      </c>
      <c r="K1196" s="52">
        <f>IFERROR(_xll.qlIndexFixing(ONIndex1M,I1196,TRUE,_xll.ohTrigger(RecalcTrigger,Trigger1M)),NA())</f>
        <v>2.0149601588208554E-2</v>
      </c>
      <c r="L1196" s="52">
        <f>IFERROR(_xll.qlIndexFixing(Index3M,H1196,TRUE,_xll.ohTrigger(RecalcTrigger,Trigger3M)),NA())</f>
        <v>2.1368175759940579E-2</v>
      </c>
      <c r="M1196" s="52">
        <f>IFERROR(_xll.qlIndexFixing(ONIndex3M,I1196,TRUE,_xll.ohTrigger(RecalcTrigger,Trigger3M)),NA())</f>
        <v>2.1291646853285329E-2</v>
      </c>
      <c r="N1196" s="52">
        <f>IFERROR(_xll.qlIndexFixing(Index6M,$H1196,TRUE,_xll.ohTrigger(RecalcTrigger,Trigger6M)),NA())</f>
        <v>2.3265631407395956E-2</v>
      </c>
      <c r="O1196" s="52">
        <f>IFERROR(_xll.qlIndexFixing(ONIndex6M,I1196,TRUE,_xll.ohTrigger(RecalcTrigger,Trigger6M)),NA())</f>
        <v>2.3101245614363108E-2</v>
      </c>
      <c r="P1196" s="52">
        <f>IFERROR(_xll.qlIndexFixing(Index1Y,$H1196,TRUE,_xll.ohTrigger(RecalcTrigger,Trigger1Y)),NA())</f>
        <v>2.5086116741417246E-2</v>
      </c>
      <c r="Q1196" s="52">
        <f>IFERROR(_xll.qlIndexFixing(ONIndex1Y,I1196,TRUE,_xll.ohTrigger(RecalcTrigger,Trigger1Y)),NA())</f>
        <v>2.472320184832455E-2</v>
      </c>
    </row>
    <row r="1197" spans="2:17" x14ac:dyDescent="0.2">
      <c r="B1197" s="46" t="s">
        <v>51</v>
      </c>
      <c r="D1197" s="49">
        <f>_xll.qlCalendarAdvance(LocalCalendar,$D1196,B1197,"f",FALSE)</f>
        <v>48071</v>
      </c>
      <c r="E1197" s="49">
        <f>_xll.qlInterestRateIndexValueDate(IndexON,D1197)</f>
        <v>48071</v>
      </c>
      <c r="F1197" s="52">
        <f>IFERROR(_xll.qlIndexFixing(IndexON,D1197,TRUE,_xll.ohTrigger(RecalcTrigger,TriggerON)),NA())</f>
        <v>1.7389409116344012E-2</v>
      </c>
      <c r="H1197" s="49">
        <f>_xll.qlCalendarAdvance(IborCalendar,$H1196,B1197,"f",FALSE)</f>
        <v>48072</v>
      </c>
      <c r="I1197" s="49">
        <f>_xll.qlInterestRateIndexValueDate(Index1M,$H1197)</f>
        <v>48074</v>
      </c>
      <c r="J1197" s="52">
        <f>IFERROR(_xll.qlIndexFixing(Index1M,$H1197,TRUE,_xll.ohTrigger(RecalcTrigger,Trigger1M)),NA())</f>
        <v>2.016838393824133E-2</v>
      </c>
      <c r="K1197" s="52">
        <f>IFERROR(_xll.qlIndexFixing(ONIndex1M,I1197,TRUE,_xll.ohTrigger(RecalcTrigger,Trigger1M)),NA())</f>
        <v>2.0150045083688894E-2</v>
      </c>
      <c r="L1197" s="52">
        <f>IFERROR(_xll.qlIndexFixing(Index3M,H1197,TRUE,_xll.ohTrigger(RecalcTrigger,Trigger3M)),NA())</f>
        <v>2.1371035227313897E-2</v>
      </c>
      <c r="M1197" s="52">
        <f>IFERROR(_xll.qlIndexFixing(ONIndex3M,I1197,TRUE,_xll.ohTrigger(RecalcTrigger,Trigger3M)),NA())</f>
        <v>2.1294695771683081E-2</v>
      </c>
      <c r="N1197" s="52">
        <f>IFERROR(_xll.qlIndexFixing(Index6M,$H1197,TRUE,_xll.ohTrigger(RecalcTrigger,Trigger6M)),NA())</f>
        <v>2.3268388584331196E-2</v>
      </c>
      <c r="O1197" s="52">
        <f>IFERROR(_xll.qlIndexFixing(ONIndex6M,I1197,TRUE,_xll.ohTrigger(RecalcTrigger,Trigger6M)),NA())</f>
        <v>2.3103477463228828E-2</v>
      </c>
      <c r="P1197" s="52">
        <f>IFERROR(_xll.qlIndexFixing(Index1Y,$H1197,TRUE,_xll.ohTrigger(RecalcTrigger,Trigger1Y)),NA())</f>
        <v>2.5087696618806159E-2</v>
      </c>
      <c r="Q1197" s="52">
        <f>IFERROR(_xll.qlIndexFixing(ONIndex1Y,I1197,TRUE,_xll.ohTrigger(RecalcTrigger,Trigger1Y)),NA())</f>
        <v>2.4725516197037223E-2</v>
      </c>
    </row>
    <row r="1198" spans="2:17" x14ac:dyDescent="0.2">
      <c r="B1198" s="46" t="s">
        <v>51</v>
      </c>
      <c r="D1198" s="49">
        <f>_xll.qlCalendarAdvance(LocalCalendar,$D1197,B1198,"f",FALSE)</f>
        <v>48078</v>
      </c>
      <c r="E1198" s="49">
        <f>_xll.qlInterestRateIndexValueDate(IndexON,D1198)</f>
        <v>48078</v>
      </c>
      <c r="F1198" s="52">
        <f>IFERROR(_xll.qlIndexFixing(IndexON,D1198,TRUE,_xll.ohTrigger(RecalcTrigger,TriggerON)),NA())</f>
        <v>1.739369991294204E-2</v>
      </c>
      <c r="H1198" s="49">
        <f>_xll.qlCalendarAdvance(IborCalendar,$H1197,B1198,"f",FALSE)</f>
        <v>48079</v>
      </c>
      <c r="I1198" s="49">
        <f>_xll.qlInterestRateIndexValueDate(Index1M,$H1198)</f>
        <v>48081</v>
      </c>
      <c r="J1198" s="52">
        <f>IFERROR(_xll.qlIndexFixing(Index1M,$H1198,TRUE,_xll.ohTrigger(RecalcTrigger,Trigger1M)),NA())</f>
        <v>2.0168729299798183E-2</v>
      </c>
      <c r="K1198" s="52">
        <f>IFERROR(_xll.qlIndexFixing(ONIndex1M,I1198,TRUE,_xll.ohTrigger(RecalcTrigger,Trigger1M)),NA())</f>
        <v>2.0150457862300186E-2</v>
      </c>
      <c r="L1198" s="52">
        <f>IFERROR(_xll.qlIndexFixing(Index3M,H1198,TRUE,_xll.ohTrigger(RecalcTrigger,Trigger3M)),NA())</f>
        <v>2.1373863016681781E-2</v>
      </c>
      <c r="M1198" s="52">
        <f>IFERROR(_xll.qlIndexFixing(ONIndex3M,I1198,TRUE,_xll.ohTrigger(RecalcTrigger,Trigger3M)),NA())</f>
        <v>2.1297713180405964E-2</v>
      </c>
      <c r="N1198" s="52">
        <f>IFERROR(_xll.qlIndexFixing(Index6M,$H1198,TRUE,_xll.ohTrigger(RecalcTrigger,Trigger6M)),NA())</f>
        <v>2.3269370570812697E-2</v>
      </c>
      <c r="O1198" s="52">
        <f>IFERROR(_xll.qlIndexFixing(ONIndex6M,I1198,TRUE,_xll.ohTrigger(RecalcTrigger,Trigger6M)),NA())</f>
        <v>2.3105681286113011E-2</v>
      </c>
      <c r="P1198" s="52">
        <f>IFERROR(_xll.qlIndexFixing(Index1Y,$H1198,TRUE,_xll.ohTrigger(RecalcTrigger,Trigger1Y)),NA())</f>
        <v>2.5089246222814963E-2</v>
      </c>
      <c r="Q1198" s="52">
        <f>IFERROR(_xll.qlIndexFixing(ONIndex1Y,I1198,TRUE,_xll.ohTrigger(RecalcTrigger,Trigger1Y)),NA())</f>
        <v>2.472780102496408E-2</v>
      </c>
    </row>
    <row r="1199" spans="2:17" x14ac:dyDescent="0.2">
      <c r="B1199" s="46" t="s">
        <v>51</v>
      </c>
      <c r="D1199" s="49">
        <f>_xll.qlCalendarAdvance(LocalCalendar,$D1198,B1199,"f",FALSE)</f>
        <v>48085</v>
      </c>
      <c r="E1199" s="49">
        <f>_xll.qlInterestRateIndexValueDate(IndexON,D1199)</f>
        <v>48085</v>
      </c>
      <c r="F1199" s="52">
        <f>IFERROR(_xll.qlIndexFixing(IndexON,D1199,TRUE,_xll.ohTrigger(RecalcTrigger,TriggerON)),NA())</f>
        <v>1.7397949776603028E-2</v>
      </c>
      <c r="H1199" s="49">
        <f>_xll.qlCalendarAdvance(IborCalendar,$H1198,B1199,"f",FALSE)</f>
        <v>48086</v>
      </c>
      <c r="I1199" s="49">
        <f>_xll.qlInterestRateIndexValueDate(Index1M,$H1199)</f>
        <v>48088</v>
      </c>
      <c r="J1199" s="52">
        <f>IFERROR(_xll.qlIndexFixing(Index1M,$H1199,TRUE,_xll.ohTrigger(RecalcTrigger,Trigger1M)),NA())</f>
        <v>2.0169043891181127E-2</v>
      </c>
      <c r="K1199" s="52">
        <f>IFERROR(_xll.qlIndexFixing(ONIndex1M,I1199,TRUE,_xll.ohTrigger(RecalcTrigger,Trigger1M)),NA())</f>
        <v>2.0150839924122366E-2</v>
      </c>
      <c r="L1199" s="52">
        <f>IFERROR(_xll.qlIndexFixing(Index3M,H1199,TRUE,_xll.ohTrigger(RecalcTrigger,Trigger3M)),NA())</f>
        <v>2.1376659127974717E-2</v>
      </c>
      <c r="M1199" s="52">
        <f>IFERROR(_xll.qlIndexFixing(ONIndex3M,I1199,TRUE,_xll.ohTrigger(RecalcTrigger,Trigger3M)),NA())</f>
        <v>2.1300699079214169E-2</v>
      </c>
      <c r="N1199" s="52">
        <f>IFERROR(_xll.qlIndexFixing(Index6M,$H1199,TRUE,_xll.ohTrigger(RecalcTrigger,Trigger6M)),NA())</f>
        <v>2.3268587940048345E-2</v>
      </c>
      <c r="O1199" s="52">
        <f>IFERROR(_xll.qlIndexFixing(ONIndex6M,I1199,TRUE,_xll.ohTrigger(RecalcTrigger,Trigger6M)),NA())</f>
        <v>2.3107857083015659E-2</v>
      </c>
      <c r="P1199" s="52">
        <f>IFERROR(_xll.qlIndexFixing(Index1Y,$H1199,TRUE,_xll.ohTrigger(RecalcTrigger,Trigger1Y)),NA())</f>
        <v>2.5091720959752185E-2</v>
      </c>
      <c r="Q1199" s="52">
        <f>IFERROR(_xll.qlIndexFixing(ONIndex1Y,I1199,TRUE,_xll.ohTrigger(RecalcTrigger,Trigger1Y)),NA())</f>
        <v>2.4730056332025185E-2</v>
      </c>
    </row>
    <row r="1200" spans="2:17" x14ac:dyDescent="0.2">
      <c r="B1200" s="46" t="s">
        <v>51</v>
      </c>
      <c r="D1200" s="49">
        <f>_xll.qlCalendarAdvance(LocalCalendar,$D1199,B1200,"f",FALSE)</f>
        <v>48093</v>
      </c>
      <c r="E1200" s="49">
        <f>_xll.qlInterestRateIndexValueDate(IndexON,D1200)</f>
        <v>48093</v>
      </c>
      <c r="F1200" s="52">
        <f>IFERROR(_xll.qlIndexFixing(IndexON,D1200,TRUE,_xll.ohTrigger(RecalcTrigger,TriggerON)),NA())</f>
        <v>1.7402756641589079E-2</v>
      </c>
      <c r="H1200" s="49">
        <f>_xll.qlCalendarAdvance(IborCalendar,$H1199,B1200,"f",FALSE)</f>
        <v>48093</v>
      </c>
      <c r="I1200" s="49">
        <f>_xll.qlInterestRateIndexValueDate(Index1M,$H1200)</f>
        <v>48095</v>
      </c>
      <c r="J1200" s="52">
        <f>IFERROR(_xll.qlIndexFixing(Index1M,$H1200,TRUE,_xll.ohTrigger(RecalcTrigger,Trigger1M)),NA())</f>
        <v>2.0169327712387664E-2</v>
      </c>
      <c r="K1200" s="52">
        <f>IFERROR(_xll.qlIndexFixing(ONIndex1M,I1200,TRUE,_xll.ohTrigger(RecalcTrigger,Trigger1M)),NA())</f>
        <v>2.0151191269155433E-2</v>
      </c>
      <c r="L1200" s="52">
        <f>IFERROR(_xll.qlIndexFixing(Index3M,H1200,TRUE,_xll.ohTrigger(RecalcTrigger,Trigger3M)),NA())</f>
        <v>2.1378598425866546E-2</v>
      </c>
      <c r="M1200" s="52">
        <f>IFERROR(_xll.qlIndexFixing(ONIndex3M,I1200,TRUE,_xll.ohTrigger(RecalcTrigger,Trigger3M)),NA())</f>
        <v>2.1303653468347505E-2</v>
      </c>
      <c r="N1200" s="52">
        <f>IFERROR(_xll.qlIndexFixing(Index6M,$H1200,TRUE,_xll.ohTrigger(RecalcTrigger,Trigger6M)),NA())</f>
        <v>2.3269524079991541E-2</v>
      </c>
      <c r="O1200" s="52">
        <f>IFERROR(_xll.qlIndexFixing(ONIndex6M,I1200,TRUE,_xll.ohTrigger(RecalcTrigger,Trigger6M)),NA())</f>
        <v>2.3110004853856836E-2</v>
      </c>
      <c r="P1200" s="52">
        <f>IFERROR(_xll.qlIndexFixing(Index1Y,$H1200,TRUE,_xll.ohTrigger(RecalcTrigger,Trigger1Y)),NA())</f>
        <v>2.5093207956476744E-2</v>
      </c>
      <c r="Q1200" s="52">
        <f>IFERROR(_xll.qlIndexFixing(ONIndex1Y,I1200,TRUE,_xll.ohTrigger(RecalcTrigger,Trigger1Y)),NA())</f>
        <v>2.4732282118220539E-2</v>
      </c>
    </row>
    <row r="1201" spans="2:17" x14ac:dyDescent="0.2">
      <c r="B1201" s="46" t="s">
        <v>51</v>
      </c>
      <c r="D1201" s="49">
        <f>_xll.qlCalendarAdvance(LocalCalendar,$D1200,B1201,"f",FALSE)</f>
        <v>48100</v>
      </c>
      <c r="E1201" s="49">
        <f>_xll.qlInterestRateIndexValueDate(IndexON,D1201)</f>
        <v>48100</v>
      </c>
      <c r="F1201" s="52">
        <f>IFERROR(_xll.qlIndexFixing(IndexON,D1201,TRUE,_xll.ohTrigger(RecalcTrigger,TriggerON)),NA())</f>
        <v>1.7406918791813553E-2</v>
      </c>
      <c r="H1201" s="49">
        <f>_xll.qlCalendarAdvance(IborCalendar,$H1200,B1201,"f",FALSE)</f>
        <v>48100</v>
      </c>
      <c r="I1201" s="49">
        <f>_xll.qlInterestRateIndexValueDate(Index1M,$H1201)</f>
        <v>48102</v>
      </c>
      <c r="J1201" s="52">
        <f>IFERROR(_xll.qlIndexFixing(Index1M,$H1201,TRUE,_xll.ohTrigger(RecalcTrigger,Trigger1M)),NA())</f>
        <v>2.0170160651004986E-2</v>
      </c>
      <c r="K1201" s="52">
        <f>IFERROR(_xll.qlIndexFixing(ONIndex1M,I1201,TRUE,_xll.ohTrigger(RecalcTrigger,Trigger1M)),NA())</f>
        <v>2.0151511897239516E-2</v>
      </c>
      <c r="L1201" s="52">
        <f>IFERROR(_xll.qlIndexFixing(Index3M,H1201,TRUE,_xll.ohTrigger(RecalcTrigger,Trigger3M)),NA())</f>
        <v>2.1381333281556149E-2</v>
      </c>
      <c r="M1201" s="52">
        <f>IFERROR(_xll.qlIndexFixing(ONIndex3M,I1201,TRUE,_xll.ohTrigger(RecalcTrigger,Trigger3M)),NA())</f>
        <v>2.1306576347486228E-2</v>
      </c>
      <c r="N1201" s="52">
        <f>IFERROR(_xll.qlIndexFixing(Index6M,$H1201,TRUE,_xll.ohTrigger(RecalcTrigger,Trigger6M)),NA())</f>
        <v>2.3271302049233264E-2</v>
      </c>
      <c r="O1201" s="52">
        <f>IFERROR(_xll.qlIndexFixing(ONIndex6M,I1201,TRUE,_xll.ohTrigger(RecalcTrigger,Trigger6M)),NA())</f>
        <v>2.3112124598716477E-2</v>
      </c>
      <c r="P1201" s="52">
        <f>IFERROR(_xll.qlIndexFixing(Index1Y,$H1201,TRUE,_xll.ohTrigger(RecalcTrigger,Trigger1Y)),NA())</f>
        <v>2.5093713393170982E-2</v>
      </c>
      <c r="Q1201" s="52">
        <f>IFERROR(_xll.qlIndexFixing(ONIndex1Y,I1201,TRUE,_xll.ohTrigger(RecalcTrigger,Trigger1Y)),NA())</f>
        <v>2.4734478383789948E-2</v>
      </c>
    </row>
    <row r="1202" spans="2:17" x14ac:dyDescent="0.2">
      <c r="B1202" s="46" t="s">
        <v>51</v>
      </c>
      <c r="D1202" s="49">
        <f>_xll.qlCalendarAdvance(LocalCalendar,$D1201,B1202,"f",FALSE)</f>
        <v>48107</v>
      </c>
      <c r="E1202" s="49">
        <f>_xll.qlInterestRateIndexValueDate(IndexON,D1202)</f>
        <v>48107</v>
      </c>
      <c r="F1202" s="52">
        <f>IFERROR(_xll.qlIndexFixing(IndexON,D1202,TRUE,_xll.ohTrigger(RecalcTrigger,TriggerON)),NA())</f>
        <v>1.741104000902105E-2</v>
      </c>
      <c r="H1202" s="49">
        <f>_xll.qlCalendarAdvance(IborCalendar,$H1201,B1202,"f",FALSE)</f>
        <v>48107</v>
      </c>
      <c r="I1202" s="49">
        <f>_xll.qlInterestRateIndexValueDate(Index1M,$H1202)</f>
        <v>48109</v>
      </c>
      <c r="J1202" s="52">
        <f>IFERROR(_xll.qlIndexFixing(Index1M,$H1202,TRUE,_xll.ohTrigger(RecalcTrigger,Trigger1M)),NA())</f>
        <v>2.0169803044264023E-2</v>
      </c>
      <c r="K1202" s="52">
        <f>IFERROR(_xll.qlIndexFixing(ONIndex1M,I1202,TRUE,_xll.ohTrigger(RecalcTrigger,Trigger1M)),NA())</f>
        <v>2.0151801808534486E-2</v>
      </c>
      <c r="L1202" s="52">
        <f>IFERROR(_xll.qlIndexFixing(Index3M,H1202,TRUE,_xll.ohTrigger(RecalcTrigger,Trigger3M)),NA())</f>
        <v>2.1384036460832177E-2</v>
      </c>
      <c r="M1202" s="52">
        <f>IFERROR(_xll.qlIndexFixing(ONIndex3M,I1202,TRUE,_xll.ohTrigger(RecalcTrigger,Trigger3M)),NA())</f>
        <v>2.1309467716870145E-2</v>
      </c>
      <c r="N1202" s="52">
        <f>IFERROR(_xll.qlIndexFixing(Index6M,$H1202,TRUE,_xll.ohTrigger(RecalcTrigger,Trigger6M)),NA())</f>
        <v>2.3273051666099595E-2</v>
      </c>
      <c r="O1202" s="52">
        <f>IFERROR(_xll.qlIndexFixing(ONIndex6M,I1202,TRUE,_xll.ohTrigger(RecalcTrigger,Trigger6M)),NA())</f>
        <v>2.3114216317594583E-2</v>
      </c>
      <c r="P1202" s="52">
        <f>IFERROR(_xll.qlIndexFixing(Index1Y,$H1202,TRUE,_xll.ohTrigger(RecalcTrigger,Trigger1Y)),NA())</f>
        <v>2.5095141902283503E-2</v>
      </c>
      <c r="Q1202" s="52">
        <f>IFERROR(_xll.qlIndexFixing(ONIndex1Y,I1202,TRUE,_xll.ohTrigger(RecalcTrigger,Trigger1Y)),NA())</f>
        <v>2.4736645128333734E-2</v>
      </c>
    </row>
    <row r="1203" spans="2:17" x14ac:dyDescent="0.2">
      <c r="B1203" s="46" t="s">
        <v>51</v>
      </c>
      <c r="D1203" s="49">
        <f>_xll.qlCalendarAdvance(LocalCalendar,$D1202,B1203,"f",FALSE)</f>
        <v>48114</v>
      </c>
      <c r="E1203" s="49">
        <f>_xll.qlInterestRateIndexValueDate(IndexON,D1203)</f>
        <v>48114</v>
      </c>
      <c r="F1203" s="52">
        <f>IFERROR(_xll.qlIndexFixing(IndexON,D1203,TRUE,_xll.ohTrigger(RecalcTrigger,TriggerON)),NA())</f>
        <v>1.7415120293291508E-2</v>
      </c>
      <c r="H1203" s="49">
        <f>_xll.qlCalendarAdvance(IborCalendar,$H1202,B1203,"f",FALSE)</f>
        <v>48114</v>
      </c>
      <c r="I1203" s="49">
        <f>_xll.qlInterestRateIndexValueDate(Index1M,$H1203)</f>
        <v>48116</v>
      </c>
      <c r="J1203" s="52">
        <f>IFERROR(_xll.qlIndexFixing(Index1M,$H1203,TRUE,_xll.ohTrigger(RecalcTrigger,Trigger1M)),NA())</f>
        <v>2.0169994554931348E-2</v>
      </c>
      <c r="K1203" s="52">
        <f>IFERROR(_xll.qlIndexFixing(ONIndex1M,I1203,TRUE,_xll.ohTrigger(RecalcTrigger,Trigger1M)),NA())</f>
        <v>2.0152061003120281E-2</v>
      </c>
      <c r="L1203" s="52">
        <f>IFERROR(_xll.qlIndexFixing(Index3M,H1203,TRUE,_xll.ohTrigger(RecalcTrigger,Trigger3M)),NA())</f>
        <v>2.1389982261805329E-2</v>
      </c>
      <c r="M1203" s="52">
        <f>IFERROR(_xll.qlIndexFixing(ONIndex3M,I1203,TRUE,_xll.ohTrigger(RecalcTrigger,Trigger3M)),NA())</f>
        <v>2.1312327576499257E-2</v>
      </c>
      <c r="N1203" s="52">
        <f>IFERROR(_xll.qlIndexFixing(Index6M,$H1203,TRUE,_xll.ohTrigger(RecalcTrigger,Trigger6M)),NA())</f>
        <v>2.3274772930517187E-2</v>
      </c>
      <c r="O1203" s="52">
        <f>IFERROR(_xll.qlIndexFixing(ONIndex6M,I1203,TRUE,_xll.ohTrigger(RecalcTrigger,Trigger6M)),NA())</f>
        <v>2.3116280010411216E-2</v>
      </c>
      <c r="P1203" s="52">
        <f>IFERROR(_xll.qlIndexFixing(Index1Y,$H1203,TRUE,_xll.ohTrigger(RecalcTrigger,Trigger1Y)),NA())</f>
        <v>2.509654013734211E-2</v>
      </c>
      <c r="Q1203" s="52">
        <f>IFERROR(_xll.qlIndexFixing(ONIndex1Y,I1203,TRUE,_xll.ohTrigger(RecalcTrigger,Trigger1Y)),NA())</f>
        <v>2.473878235217164E-2</v>
      </c>
    </row>
    <row r="1204" spans="2:17" x14ac:dyDescent="0.2">
      <c r="B1204" s="46" t="s">
        <v>51</v>
      </c>
      <c r="D1204" s="49">
        <f>_xll.qlCalendarAdvance(LocalCalendar,$D1203,B1204,"f",FALSE)</f>
        <v>48121</v>
      </c>
      <c r="E1204" s="49">
        <f>_xll.qlInterestRateIndexValueDate(IndexON,D1204)</f>
        <v>48121</v>
      </c>
      <c r="F1204" s="52">
        <f>IFERROR(_xll.qlIndexFixing(IndexON,D1204,TRUE,_xll.ohTrigger(RecalcTrigger,TriggerON)),NA())</f>
        <v>1.741915964454499E-2</v>
      </c>
      <c r="H1204" s="49">
        <f>_xll.qlCalendarAdvance(IborCalendar,$H1203,B1204,"f",FALSE)</f>
        <v>48121</v>
      </c>
      <c r="I1204" s="49">
        <f>_xll.qlInterestRateIndexValueDate(Index1M,$H1204)</f>
        <v>48123</v>
      </c>
      <c r="J1204" s="52">
        <f>IFERROR(_xll.qlIndexFixing(Index1M,$H1204,TRUE,_xll.ohTrigger(RecalcTrigger,Trigger1M)),NA())</f>
        <v>2.0170155295414771E-2</v>
      </c>
      <c r="K1204" s="52">
        <f>IFERROR(_xll.qlIndexFixing(ONIndex1M,I1204,TRUE,_xll.ohTrigger(RecalcTrigger,Trigger1M)),NA())</f>
        <v>2.0152289480677155E-2</v>
      </c>
      <c r="L1204" s="52">
        <f>IFERROR(_xll.qlIndexFixing(Index3M,H1204,TRUE,_xll.ohTrigger(RecalcTrigger,Trigger3M)),NA())</f>
        <v>2.139016451098838E-2</v>
      </c>
      <c r="M1204" s="52">
        <f>IFERROR(_xll.qlIndexFixing(ONIndex3M,I1204,TRUE,_xll.ohTrigger(RecalcTrigger,Trigger3M)),NA())</f>
        <v>2.1315155926213691E-2</v>
      </c>
      <c r="N1204" s="52">
        <f>IFERROR(_xll.qlIndexFixing(Index6M,$H1204,TRUE,_xll.ohTrigger(RecalcTrigger,Trigger6M)),NA())</f>
        <v>2.3277326459695252E-2</v>
      </c>
      <c r="O1204" s="52">
        <f>IFERROR(_xll.qlIndexFixing(ONIndex6M,I1204,TRUE,_xll.ohTrigger(RecalcTrigger,Trigger6M)),NA())</f>
        <v>2.3118315677166379E-2</v>
      </c>
      <c r="P1204" s="52">
        <f>IFERROR(_xll.qlIndexFixing(Index1Y,$H1204,TRUE,_xll.ohTrigger(RecalcTrigger,Trigger1Y)),NA())</f>
        <v>2.5097908098219945E-2</v>
      </c>
      <c r="Q1204" s="52">
        <f>IFERROR(_xll.qlIndexFixing(ONIndex1Y,I1204,TRUE,_xll.ohTrigger(RecalcTrigger,Trigger1Y)),NA())</f>
        <v>2.4740890055143794E-2</v>
      </c>
    </row>
    <row r="1205" spans="2:17" x14ac:dyDescent="0.2">
      <c r="B1205" s="46" t="s">
        <v>51</v>
      </c>
      <c r="D1205" s="49">
        <f>_xll.qlCalendarAdvance(LocalCalendar,$D1204,B1205,"f",FALSE)</f>
        <v>48128</v>
      </c>
      <c r="E1205" s="49">
        <f>_xll.qlInterestRateIndexValueDate(IndexON,D1205)</f>
        <v>48128</v>
      </c>
      <c r="F1205" s="52">
        <f>IFERROR(_xll.qlIndexFixing(IndexON,D1205,TRUE,_xll.ohTrigger(RecalcTrigger,TriggerON)),NA())</f>
        <v>1.7423158062781496E-2</v>
      </c>
      <c r="H1205" s="49">
        <f>_xll.qlCalendarAdvance(IborCalendar,$H1204,B1205,"f",FALSE)</f>
        <v>48128</v>
      </c>
      <c r="I1205" s="49">
        <f>_xll.qlInterestRateIndexValueDate(Index1M,$H1205)</f>
        <v>48130</v>
      </c>
      <c r="J1205" s="52">
        <f>IFERROR(_xll.qlIndexFixing(Index1M,$H1205,TRUE,_xll.ohTrigger(RecalcTrigger,Trigger1M)),NA())</f>
        <v>2.0170285265714294E-2</v>
      </c>
      <c r="K1205" s="52">
        <f>IFERROR(_xll.qlIndexFixing(ONIndex1M,I1205,TRUE,_xll.ohTrigger(RecalcTrigger,Trigger1M)),NA())</f>
        <v>2.0152487241524852E-2</v>
      </c>
      <c r="L1205" s="52">
        <f>IFERROR(_xll.qlIndexFixing(Index3M,H1205,TRUE,_xll.ohTrigger(RecalcTrigger,Trigger3M)),NA())</f>
        <v>2.1392770552444058E-2</v>
      </c>
      <c r="M1205" s="52">
        <f>IFERROR(_xll.qlIndexFixing(ONIndex3M,I1205,TRUE,_xll.ohTrigger(RecalcTrigger,Trigger3M)),NA())</f>
        <v>2.131795276617332E-2</v>
      </c>
      <c r="N1205" s="52">
        <f>IFERROR(_xll.qlIndexFixing(Index6M,$H1205,TRUE,_xll.ohTrigger(RecalcTrigger,Trigger6M)),NA())</f>
        <v>2.3278989100675336E-2</v>
      </c>
      <c r="O1205" s="52">
        <f>IFERROR(_xll.qlIndexFixing(ONIndex6M,I1205,TRUE,_xll.ohTrigger(RecalcTrigger,Trigger6M)),NA())</f>
        <v>2.3120323318019942E-2</v>
      </c>
      <c r="P1205" s="52">
        <f>IFERROR(_xll.qlIndexFixing(Index1Y,$H1205,TRUE,_xll.ohTrigger(RecalcTrigger,Trigger1Y)),NA())</f>
        <v>2.5100188799304118E-2</v>
      </c>
      <c r="Q1205" s="52">
        <f>IFERROR(_xll.qlIndexFixing(ONIndex1Y,I1205,TRUE,_xll.ohTrigger(RecalcTrigger,Trigger1Y)),NA())</f>
        <v>2.4742968237330132E-2</v>
      </c>
    </row>
    <row r="1206" spans="2:17" x14ac:dyDescent="0.2">
      <c r="B1206" s="46" t="s">
        <v>51</v>
      </c>
      <c r="D1206" s="49">
        <f>_xll.qlCalendarAdvance(LocalCalendar,$D1205,B1206,"f",FALSE)</f>
        <v>48135</v>
      </c>
      <c r="E1206" s="49">
        <f>_xll.qlInterestRateIndexValueDate(IndexON,D1206)</f>
        <v>48135</v>
      </c>
      <c r="F1206" s="52">
        <f>IFERROR(_xll.qlIndexFixing(IndexON,D1206,TRUE,_xll.ohTrigger(RecalcTrigger,TriggerON)),NA())</f>
        <v>1.7427115548160899E-2</v>
      </c>
      <c r="H1206" s="49">
        <f>_xll.qlCalendarAdvance(IborCalendar,$H1205,B1206,"f",FALSE)</f>
        <v>48135</v>
      </c>
      <c r="I1206" s="49">
        <f>_xll.qlInterestRateIndexValueDate(Index1M,$H1206)</f>
        <v>48137</v>
      </c>
      <c r="J1206" s="52">
        <f>IFERROR(_xll.qlIndexFixing(Index1M,$H1206,TRUE,_xll.ohTrigger(RecalcTrigger,Trigger1M)),NA())</f>
        <v>2.0170384465829916E-2</v>
      </c>
      <c r="K1206" s="52">
        <f>IFERROR(_xll.qlIndexFixing(ONIndex1M,I1206,TRUE,_xll.ohTrigger(RecalcTrigger,Trigger1M)),NA())</f>
        <v>2.0152654285503502E-2</v>
      </c>
      <c r="L1206" s="52">
        <f>IFERROR(_xll.qlIndexFixing(Index3M,H1206,TRUE,_xll.ohTrigger(RecalcTrigger,Trigger3M)),NA())</f>
        <v>2.1395344915367761E-2</v>
      </c>
      <c r="M1206" s="52">
        <f>IFERROR(_xll.qlIndexFixing(ONIndex3M,I1206,TRUE,_xll.ohTrigger(RecalcTrigger,Trigger3M)),NA())</f>
        <v>2.1320718096218272E-2</v>
      </c>
      <c r="N1206" s="52">
        <f>IFERROR(_xll.qlIndexFixing(Index6M,$H1206,TRUE,_xll.ohTrigger(RecalcTrigger,Trigger6M)),NA())</f>
        <v>2.3280623387169887E-2</v>
      </c>
      <c r="O1206" s="52">
        <f>IFERROR(_xll.qlIndexFixing(ONIndex6M,I1206,TRUE,_xll.ohTrigger(RecalcTrigger,Trigger6M)),NA())</f>
        <v>2.3122302932652161E-2</v>
      </c>
      <c r="P1206" s="52">
        <f>IFERROR(_xll.qlIndexFixing(Index1Y,$H1206,TRUE,_xll.ohTrigger(RecalcTrigger,Trigger1Y)),NA())</f>
        <v>2.5100553196940649E-2</v>
      </c>
      <c r="Q1206" s="52">
        <f>IFERROR(_xll.qlIndexFixing(ONIndex1Y,I1206,TRUE,_xll.ohTrigger(RecalcTrigger,Trigger1Y)),NA())</f>
        <v>2.4745016898650718E-2</v>
      </c>
    </row>
    <row r="1207" spans="2:17" x14ac:dyDescent="0.2">
      <c r="B1207" s="46" t="s">
        <v>51</v>
      </c>
      <c r="D1207" s="49">
        <f>_xll.qlCalendarAdvance(LocalCalendar,$D1206,B1207,"f",FALSE)</f>
        <v>48142</v>
      </c>
      <c r="E1207" s="49">
        <f>_xll.qlInterestRateIndexValueDate(IndexON,D1207)</f>
        <v>48142</v>
      </c>
      <c r="F1207" s="52">
        <f>IFERROR(_xll.qlIndexFixing(IndexON,D1207,TRUE,_xll.ohTrigger(RecalcTrigger,TriggerON)),NA())</f>
        <v>1.7431032100523325E-2</v>
      </c>
      <c r="H1207" s="49">
        <f>_xll.qlCalendarAdvance(IborCalendar,$H1206,B1207,"f",FALSE)</f>
        <v>48142</v>
      </c>
      <c r="I1207" s="49">
        <f>_xll.qlInterestRateIndexValueDate(Index1M,$H1207)</f>
        <v>48144</v>
      </c>
      <c r="J1207" s="52">
        <f>IFERROR(_xll.qlIndexFixing(Index1M,$H1207,TRUE,_xll.ohTrigger(RecalcTrigger,Trigger1M)),NA())</f>
        <v>2.0170452895754143E-2</v>
      </c>
      <c r="K1207" s="52">
        <f>IFERROR(_xll.qlIndexFixing(ONIndex1M,I1207,TRUE,_xll.ohTrigger(RecalcTrigger,Trigger1M)),NA())</f>
        <v>2.0152790612613103E-2</v>
      </c>
      <c r="L1207" s="52">
        <f>IFERROR(_xll.qlIndexFixing(Index3M,H1207,TRUE,_xll.ohTrigger(RecalcTrigger,Trigger3M)),NA())</f>
        <v>2.1397887599698674E-2</v>
      </c>
      <c r="M1207" s="52">
        <f>IFERROR(_xll.qlIndexFixing(ONIndex3M,I1207,TRUE,_xll.ohTrigger(RecalcTrigger,Trigger3M)),NA())</f>
        <v>2.1323451916508418E-2</v>
      </c>
      <c r="N1207" s="52">
        <f>IFERROR(_xll.qlIndexFixing(Index6M,$H1207,TRUE,_xll.ohTrigger(RecalcTrigger,Trigger6M)),NA())</f>
        <v>2.3282229319109886E-2</v>
      </c>
      <c r="O1207" s="52">
        <f>IFERROR(_xll.qlIndexFixing(ONIndex6M,I1207,TRUE,_xll.ohTrigger(RecalcTrigger,Trigger6M)),NA())</f>
        <v>2.3124254521462717E-2</v>
      </c>
      <c r="P1207" s="52">
        <f>IFERROR(_xll.qlIndexFixing(Index1Y,$H1207,TRUE,_xll.ohTrigger(RecalcTrigger,Trigger1Y)),NA())</f>
        <v>2.5101830334544585E-2</v>
      </c>
      <c r="Q1207" s="52">
        <f>IFERROR(_xll.qlIndexFixing(ONIndex1Y,I1207,TRUE,_xll.ohTrigger(RecalcTrigger,Trigger1Y)),NA())</f>
        <v>2.4747036039185488E-2</v>
      </c>
    </row>
    <row r="1208" spans="2:17" x14ac:dyDescent="0.2">
      <c r="B1208" s="46" t="s">
        <v>51</v>
      </c>
      <c r="D1208" s="49">
        <f>_xll.qlCalendarAdvance(LocalCalendar,$D1207,B1208,"f",FALSE)</f>
        <v>48149</v>
      </c>
      <c r="E1208" s="49">
        <f>_xll.qlInterestRateIndexValueDate(IndexON,D1208)</f>
        <v>48149</v>
      </c>
      <c r="F1208" s="52">
        <f>IFERROR(_xll.qlIndexFixing(IndexON,D1208,TRUE,_xll.ohTrigger(RecalcTrigger,TriggerON)),NA())</f>
        <v>1.7434907719948711E-2</v>
      </c>
      <c r="H1208" s="49">
        <f>_xll.qlCalendarAdvance(IborCalendar,$H1207,B1208,"f",FALSE)</f>
        <v>48149</v>
      </c>
      <c r="I1208" s="49">
        <f>_xll.qlInterestRateIndexValueDate(Index1M,$H1208)</f>
        <v>48151</v>
      </c>
      <c r="J1208" s="52">
        <f>IFERROR(_xll.qlIndexFixing(Index1M,$H1208,TRUE,_xll.ohTrigger(RecalcTrigger,Trigger1M)),NA())</f>
        <v>2.0168795768428952E-2</v>
      </c>
      <c r="K1208" s="52">
        <f>IFERROR(_xll.qlIndexFixing(ONIndex1M,I1208,TRUE,_xll.ohTrigger(RecalcTrigger,Trigger1M)),NA())</f>
        <v>2.0152896222853656E-2</v>
      </c>
      <c r="L1208" s="52">
        <f>IFERROR(_xll.qlIndexFixing(Index3M,H1208,TRUE,_xll.ohTrigger(RecalcTrigger,Trigger3M)),NA())</f>
        <v>2.1400398605375105E-2</v>
      </c>
      <c r="M1208" s="52">
        <f>IFERROR(_xll.qlIndexFixing(ONIndex3M,I1208,TRUE,_xll.ohTrigger(RecalcTrigger,Trigger3M)),NA())</f>
        <v>2.1326154226883887E-2</v>
      </c>
      <c r="N1208" s="52">
        <f>IFERROR(_xll.qlIndexFixing(Index6M,$H1208,TRUE,_xll.ohTrigger(RecalcTrigger,Trigger6M)),NA())</f>
        <v>2.3283806896426316E-2</v>
      </c>
      <c r="O1208" s="52">
        <f>IFERROR(_xll.qlIndexFixing(ONIndex6M,I1208,TRUE,_xll.ohTrigger(RecalcTrigger,Trigger6M)),NA())</f>
        <v>2.3126178084291737E-2</v>
      </c>
      <c r="P1208" s="52">
        <f>IFERROR(_xll.qlIndexFixing(Index1Y,$H1208,TRUE,_xll.ohTrigger(RecalcTrigger,Trigger1Y)),NA())</f>
        <v>2.5100265887363488E-2</v>
      </c>
      <c r="Q1208" s="52">
        <f>IFERROR(_xll.qlIndexFixing(ONIndex1Y,I1208,TRUE,_xll.ohTrigger(RecalcTrigger,Trigger1Y)),NA())</f>
        <v>2.4749025658854507E-2</v>
      </c>
    </row>
    <row r="1209" spans="2:17" x14ac:dyDescent="0.2">
      <c r="B1209" s="46" t="s">
        <v>51</v>
      </c>
      <c r="D1209" s="49">
        <f>_xll.qlCalendarAdvance(LocalCalendar,$D1208,B1209,"f",FALSE)</f>
        <v>48156</v>
      </c>
      <c r="E1209" s="49">
        <f>_xll.qlInterestRateIndexValueDate(IndexON,D1209)</f>
        <v>48156</v>
      </c>
      <c r="F1209" s="52">
        <f>IFERROR(_xll.qlIndexFixing(IndexON,D1209,TRUE,_xll.ohTrigger(RecalcTrigger,TriggerON)),NA())</f>
        <v>1.7438742406357122E-2</v>
      </c>
      <c r="H1209" s="49">
        <f>_xll.qlCalendarAdvance(IborCalendar,$H1208,B1209,"f",FALSE)</f>
        <v>48156</v>
      </c>
      <c r="I1209" s="49">
        <f>_xll.qlInterestRateIndexValueDate(Index1M,$H1209)</f>
        <v>48158</v>
      </c>
      <c r="J1209" s="52">
        <f>IFERROR(_xll.qlIndexFixing(Index1M,$H1209,TRUE,_xll.ohTrigger(RecalcTrigger,Trigger1M)),NA())</f>
        <v>2.0170497445045898E-2</v>
      </c>
      <c r="K1209" s="52">
        <f>IFERROR(_xll.qlIndexFixing(ONIndex1M,I1209,TRUE,_xll.ohTrigger(RecalcTrigger,Trigger1M)),NA())</f>
        <v>2.0152971116385032E-2</v>
      </c>
      <c r="L1209" s="52">
        <f>IFERROR(_xll.qlIndexFixing(Index3M,H1209,TRUE,_xll.ohTrigger(RecalcTrigger,Trigger3M)),NA())</f>
        <v>2.140287793233623E-2</v>
      </c>
      <c r="M1209" s="52">
        <f>IFERROR(_xll.qlIndexFixing(ONIndex3M,I1209,TRUE,_xll.ohTrigger(RecalcTrigger,Trigger3M)),NA())</f>
        <v>2.132882502750455E-2</v>
      </c>
      <c r="N1209" s="52">
        <f>IFERROR(_xll.qlIndexFixing(Index6M,$H1209,TRUE,_xll.ohTrigger(RecalcTrigger,Trigger6M)),NA())</f>
        <v>2.3284505111576911E-2</v>
      </c>
      <c r="O1209" s="52">
        <f>IFERROR(_xll.qlIndexFixing(ONIndex6M,I1209,TRUE,_xll.ohTrigger(RecalcTrigger,Trigger6M)),NA())</f>
        <v>2.3128073620899414E-2</v>
      </c>
      <c r="P1209" s="52">
        <f>IFERROR(_xll.qlIndexFixing(Index1Y,$H1209,TRUE,_xll.ohTrigger(RecalcTrigger,Trigger1Y)),NA())</f>
        <v>2.510429378566029E-2</v>
      </c>
      <c r="Q1209" s="52">
        <f>IFERROR(_xll.qlIndexFixing(ONIndex1Y,I1209,TRUE,_xll.ohTrigger(RecalcTrigger,Trigger1Y)),NA())</f>
        <v>2.4750985757657773E-2</v>
      </c>
    </row>
    <row r="1210" spans="2:17" x14ac:dyDescent="0.2">
      <c r="B1210" s="46" t="s">
        <v>51</v>
      </c>
      <c r="D1210" s="49">
        <f>_xll.qlCalendarAdvance(LocalCalendar,$D1209,B1210,"f",FALSE)</f>
        <v>48164</v>
      </c>
      <c r="E1210" s="49">
        <f>_xll.qlInterestRateIndexValueDate(IndexON,D1210)</f>
        <v>48164</v>
      </c>
      <c r="F1210" s="52">
        <f>IFERROR(_xll.qlIndexFixing(IndexON,D1210,TRUE,_xll.ohTrigger(RecalcTrigger,TriggerON)),NA())</f>
        <v>1.7443074783134449E-2</v>
      </c>
      <c r="H1210" s="49">
        <f>_xll.qlCalendarAdvance(IborCalendar,$H1209,B1210,"f",FALSE)</f>
        <v>48163</v>
      </c>
      <c r="I1210" s="49">
        <f>_xll.qlInterestRateIndexValueDate(Index1M,$H1210)</f>
        <v>48165</v>
      </c>
      <c r="J1210" s="52">
        <f>IFERROR(_xll.qlIndexFixing(Index1M,$H1210,TRUE,_xll.ohTrigger(RecalcTrigger,Trigger1M)),NA())</f>
        <v>2.0170473564410929E-2</v>
      </c>
      <c r="K1210" s="52">
        <f>IFERROR(_xll.qlIndexFixing(ONIndex1M,I1210,TRUE,_xll.ohTrigger(RecalcTrigger,Trigger1M)),NA())</f>
        <v>2.0153015292967424E-2</v>
      </c>
      <c r="L1210" s="52">
        <f>IFERROR(_xll.qlIndexFixing(Index3M,H1210,TRUE,_xll.ohTrigger(RecalcTrigger,Trigger3M)),NA())</f>
        <v>2.1405325580522973E-2</v>
      </c>
      <c r="M1210" s="52">
        <f>IFERROR(_xll.qlIndexFixing(ONIndex3M,I1210,TRUE,_xll.ohTrigger(RecalcTrigger,Trigger3M)),NA())</f>
        <v>2.1331464318370408E-2</v>
      </c>
      <c r="N1210" s="52">
        <f>IFERROR(_xll.qlIndexFixing(Index6M,$H1210,TRUE,_xll.ohTrigger(RecalcTrigger,Trigger6M)),NA())</f>
        <v>2.328602790686941E-2</v>
      </c>
      <c r="O1210" s="52">
        <f>IFERROR(_xll.qlIndexFixing(ONIndex6M,I1210,TRUE,_xll.ohTrigger(RecalcTrigger,Trigger6M)),NA())</f>
        <v>2.3129941131685428E-2</v>
      </c>
      <c r="P1210" s="52">
        <f>IFERROR(_xll.qlIndexFixing(Index1Y,$H1210,TRUE,_xll.ohTrigger(RecalcTrigger,Trigger1Y)),NA())</f>
        <v>2.5105480098949199E-2</v>
      </c>
      <c r="Q1210" s="52">
        <f>IFERROR(_xll.qlIndexFixing(ONIndex1Y,I1210,TRUE,_xll.ohTrigger(RecalcTrigger,Trigger1Y)),NA())</f>
        <v>2.4752916335835096E-2</v>
      </c>
    </row>
    <row r="1211" spans="2:17" x14ac:dyDescent="0.2">
      <c r="B1211" s="46" t="s">
        <v>51</v>
      </c>
      <c r="D1211" s="49">
        <f>_xll.qlCalendarAdvance(LocalCalendar,$D1210,B1211,"f",FALSE)</f>
        <v>48171</v>
      </c>
      <c r="E1211" s="49">
        <f>_xll.qlInterestRateIndexValueDate(IndexON,D1211)</f>
        <v>48171</v>
      </c>
      <c r="F1211" s="52">
        <f>IFERROR(_xll.qlIndexFixing(IndexON,D1211,TRUE,_xll.ohTrigger(RecalcTrigger,TriggerON)),NA())</f>
        <v>1.7446821756026409E-2</v>
      </c>
      <c r="H1211" s="49">
        <f>_xll.qlCalendarAdvance(IborCalendar,$H1210,B1211,"f",FALSE)</f>
        <v>48170</v>
      </c>
      <c r="I1211" s="49">
        <f>_xll.qlInterestRateIndexValueDate(Index1M,$H1211)</f>
        <v>48172</v>
      </c>
      <c r="J1211" s="52">
        <f>IFERROR(_xll.qlIndexFixing(Index1M,$H1211,TRUE,_xll.ohTrigger(RecalcTrigger,Trigger1M)),NA())</f>
        <v>2.0170418913587063E-2</v>
      </c>
      <c r="K1211" s="52">
        <f>IFERROR(_xll.qlIndexFixing(ONIndex1M,I1211,TRUE,_xll.ohTrigger(RecalcTrigger,Trigger1M)),NA())</f>
        <v>2.0153028752760704E-2</v>
      </c>
      <c r="L1211" s="52">
        <f>IFERROR(_xll.qlIndexFixing(Index3M,H1211,TRUE,_xll.ohTrigger(RecalcTrigger,Trigger3M)),NA())</f>
        <v>2.1407741549873637E-2</v>
      </c>
      <c r="M1211" s="52">
        <f>IFERROR(_xll.qlIndexFixing(ONIndex3M,I1211,TRUE,_xll.ohTrigger(RecalcTrigger,Trigger3M)),NA())</f>
        <v>2.1334072099241652E-2</v>
      </c>
      <c r="N1211" s="52">
        <f>IFERROR(_xll.qlIndexFixing(Index6M,$H1211,TRUE,_xll.ohTrigger(RecalcTrigger,Trigger6M)),NA())</f>
        <v>2.3287522349161524E-2</v>
      </c>
      <c r="O1211" s="52">
        <f>IFERROR(_xll.qlIndexFixing(ONIndex6M,I1211,TRUE,_xll.ohTrigger(RecalcTrigger,Trigger6M)),NA())</f>
        <v>2.3131780616409969E-2</v>
      </c>
      <c r="P1211" s="52">
        <f>IFERROR(_xll.qlIndexFixing(Index1Y,$H1211,TRUE,_xll.ohTrigger(RecalcTrigger,Trigger1Y)),NA())</f>
        <v>2.5106636137248201E-2</v>
      </c>
      <c r="Q1211" s="52">
        <f>IFERROR(_xll.qlIndexFixing(ONIndex1Y,I1211,TRUE,_xll.ohTrigger(RecalcTrigger,Trigger1Y)),NA())</f>
        <v>2.4754817392986794E-2</v>
      </c>
    </row>
    <row r="1212" spans="2:17" x14ac:dyDescent="0.2">
      <c r="B1212" s="46" t="s">
        <v>51</v>
      </c>
      <c r="D1212" s="49">
        <f>_xll.qlCalendarAdvance(LocalCalendar,$D1211,B1212,"f",FALSE)</f>
        <v>48178</v>
      </c>
      <c r="E1212" s="49">
        <f>_xll.qlInterestRateIndexValueDate(IndexON,D1212)</f>
        <v>48178</v>
      </c>
      <c r="F1212" s="52">
        <f>IFERROR(_xll.qlIndexFixing(IndexON,D1212,TRUE,_xll.ohTrigger(RecalcTrigger,TriggerON)),NA())</f>
        <v>1.7451213800754317E-2</v>
      </c>
      <c r="H1212" s="49">
        <f>_xll.qlCalendarAdvance(IborCalendar,$H1211,B1212,"f",FALSE)</f>
        <v>48177</v>
      </c>
      <c r="I1212" s="49">
        <f>_xll.qlInterestRateIndexValueDate(Index1M,$H1212)</f>
        <v>48180</v>
      </c>
      <c r="J1212" s="52">
        <f>IFERROR(_xll.qlIndexFixing(Index1M,$H1212,TRUE,_xll.ohTrigger(RecalcTrigger,Trigger1M)),NA())</f>
        <v>2.0170874214700391E-2</v>
      </c>
      <c r="K1212" s="52">
        <f>IFERROR(_xll.qlIndexFixing(ONIndex1M,I1212,TRUE,_xll.ohTrigger(RecalcTrigger,Trigger1M)),NA())</f>
        <v>2.015412891160473E-2</v>
      </c>
      <c r="L1212" s="52">
        <f>IFERROR(_xll.qlIndexFixing(Index3M,H1212,TRUE,_xll.ohTrigger(RecalcTrigger,Trigger3M)),NA())</f>
        <v>2.1409664367056606E-2</v>
      </c>
      <c r="M1212" s="52">
        <f>IFERROR(_xll.qlIndexFixing(ONIndex3M,I1212,TRUE,_xll.ohTrigger(RecalcTrigger,Trigger3M)),NA())</f>
        <v>2.1338643147981173E-2</v>
      </c>
      <c r="N1212" s="52">
        <f>IFERROR(_xll.qlIndexFixing(Index6M,$H1212,TRUE,_xll.ohTrigger(RecalcTrigger,Trigger6M)),NA())</f>
        <v>2.3289195565167713E-2</v>
      </c>
      <c r="O1212" s="52">
        <f>IFERROR(_xll.qlIndexFixing(ONIndex6M,I1212,TRUE,_xll.ohTrigger(RecalcTrigger,Trigger6M)),NA())</f>
        <v>2.3135590958158758E-2</v>
      </c>
      <c r="P1212" s="52">
        <f>IFERROR(_xll.qlIndexFixing(Index1Y,$H1212,TRUE,_xll.ohTrigger(RecalcTrigger,Trigger1Y)),NA())</f>
        <v>2.5107920252325513E-2</v>
      </c>
      <c r="Q1212" s="52">
        <f>IFERROR(_xll.qlIndexFixing(ONIndex1Y,I1212,TRUE,_xll.ohTrigger(RecalcTrigger,Trigger1Y)),NA())</f>
        <v>2.4758920625220782E-2</v>
      </c>
    </row>
    <row r="1213" spans="2:17" x14ac:dyDescent="0.2">
      <c r="B1213" s="46" t="s">
        <v>51</v>
      </c>
      <c r="D1213" s="49">
        <f>_xll.qlCalendarAdvance(LocalCalendar,$D1212,B1213,"f",FALSE)</f>
        <v>48185</v>
      </c>
      <c r="E1213" s="49">
        <f>_xll.qlInterestRateIndexValueDate(IndexON,D1213)</f>
        <v>48185</v>
      </c>
      <c r="F1213" s="52">
        <f>IFERROR(_xll.qlIndexFixing(IndexON,D1213,TRUE,_xll.ohTrigger(RecalcTrigger,TriggerON)),NA())</f>
        <v>1.7454192902839338E-2</v>
      </c>
      <c r="H1213" s="49">
        <f>_xll.qlCalendarAdvance(IborCalendar,$H1212,B1213,"f",FALSE)</f>
        <v>48184</v>
      </c>
      <c r="I1213" s="49">
        <f>_xll.qlInterestRateIndexValueDate(Index1M,$H1213)</f>
        <v>48186</v>
      </c>
      <c r="J1213" s="52">
        <f>IFERROR(_xll.qlIndexFixing(Index1M,$H1213,TRUE,_xll.ohTrigger(RecalcTrigger,Trigger1M)),NA())</f>
        <v>2.0170217301385129E-2</v>
      </c>
      <c r="K1213" s="52">
        <f>IFERROR(_xll.qlIndexFixing(ONIndex1M,I1213,TRUE,_xll.ohTrigger(RecalcTrigger,Trigger1M)),NA())</f>
        <v>2.0152963521899991E-2</v>
      </c>
      <c r="L1213" s="52">
        <f>IFERROR(_xll.qlIndexFixing(Index3M,H1213,TRUE,_xll.ohTrigger(RecalcTrigger,Trigger3M)),NA())</f>
        <v>2.1411680771604994E-2</v>
      </c>
      <c r="M1213" s="52">
        <f>IFERROR(_xll.qlIndexFixing(ONIndex3M,I1213,TRUE,_xll.ohTrigger(RecalcTrigger,Trigger3M)),NA())</f>
        <v>2.1339193131639789E-2</v>
      </c>
      <c r="N1213" s="52">
        <f>IFERROR(_xll.qlIndexFixing(Index6M,$H1213,TRUE,_xll.ohTrigger(RecalcTrigger,Trigger6M)),NA())</f>
        <v>2.3291269461336379E-2</v>
      </c>
      <c r="O1213" s="52">
        <f>IFERROR(_xll.qlIndexFixing(ONIndex6M,I1213,TRUE,_xll.ohTrigger(RecalcTrigger,Trigger6M)),NA())</f>
        <v>2.3135375507674638E-2</v>
      </c>
      <c r="P1213" s="52">
        <f>IFERROR(_xll.qlIndexFixing(Index1Y,$H1213,TRUE,_xll.ohTrigger(RecalcTrigger,Trigger1Y)),NA())</f>
        <v>2.5108857388460512E-2</v>
      </c>
      <c r="Q1213" s="52">
        <f>IFERROR(_xll.qlIndexFixing(ONIndex1Y,I1213,TRUE,_xll.ohTrigger(RecalcTrigger,Trigger1Y)),NA())</f>
        <v>2.475853094501268E-2</v>
      </c>
    </row>
    <row r="1214" spans="2:17" x14ac:dyDescent="0.2">
      <c r="B1214" s="46" t="s">
        <v>51</v>
      </c>
      <c r="D1214" s="49">
        <f>_xll.qlCalendarAdvance(LocalCalendar,$D1213,B1214,"f",FALSE)</f>
        <v>48192</v>
      </c>
      <c r="E1214" s="49">
        <f>_xll.qlInterestRateIndexValueDate(IndexON,D1214)</f>
        <v>48192</v>
      </c>
      <c r="F1214" s="52">
        <f>IFERROR(_xll.qlIndexFixing(IndexON,D1214,TRUE,_xll.ohTrigger(RecalcTrigger,TriggerON)),NA())</f>
        <v>1.7457817076760307E-2</v>
      </c>
      <c r="H1214" s="49">
        <f>_xll.qlCalendarAdvance(IborCalendar,$H1213,B1214,"f",FALSE)</f>
        <v>48191</v>
      </c>
      <c r="I1214" s="49">
        <f>_xll.qlInterestRateIndexValueDate(Index1M,$H1214)</f>
        <v>48193</v>
      </c>
      <c r="J1214" s="52">
        <f>IFERROR(_xll.qlIndexFixing(Index1M,$H1214,TRUE,_xll.ohTrigger(RecalcTrigger,Trigger1M)),NA())</f>
        <v>2.0170070340004564E-2</v>
      </c>
      <c r="K1214" s="52">
        <f>IFERROR(_xll.qlIndexFixing(ONIndex1M,I1214,TRUE,_xll.ohTrigger(RecalcTrigger,Trigger1M)),NA())</f>
        <v>2.0152884831166062E-2</v>
      </c>
      <c r="L1214" s="52">
        <f>IFERROR(_xll.qlIndexFixing(Index3M,H1214,TRUE,_xll.ohTrigger(RecalcTrigger,Trigger3M)),NA())</f>
        <v>2.1414003829091151E-2</v>
      </c>
      <c r="M1214" s="52">
        <f>IFERROR(_xll.qlIndexFixing(ONIndex3M,I1214,TRUE,_xll.ohTrigger(RecalcTrigger,Trigger3M)),NA())</f>
        <v>2.1341706383166681E-2</v>
      </c>
      <c r="N1214" s="52">
        <f>IFERROR(_xll.qlIndexFixing(Index6M,$H1214,TRUE,_xll.ohTrigger(RecalcTrigger,Trigger6M)),NA())</f>
        <v>2.3292676909538082E-2</v>
      </c>
      <c r="O1214" s="52">
        <f>IFERROR(_xll.qlIndexFixing(ONIndex6M,I1214,TRUE,_xll.ohTrigger(RecalcTrigger,Trigger6M)),NA())</f>
        <v>2.3137130914374637E-2</v>
      </c>
      <c r="P1214" s="52">
        <f>IFERROR(_xll.qlIndexFixing(Index1Y,$H1214,TRUE,_xll.ohTrigger(RecalcTrigger,Trigger1Y)),NA())</f>
        <v>2.5109922601172896E-2</v>
      </c>
      <c r="Q1214" s="52">
        <f>IFERROR(_xll.qlIndexFixing(ONIndex1Y,I1214,TRUE,_xll.ohTrigger(RecalcTrigger,Trigger1Y)),NA())</f>
        <v>2.4760343439726995E-2</v>
      </c>
    </row>
    <row r="1215" spans="2:17" x14ac:dyDescent="0.2">
      <c r="B1215" s="46" t="s">
        <v>51</v>
      </c>
      <c r="D1215" s="49">
        <f>_xll.qlCalendarAdvance(LocalCalendar,$D1214,B1215,"f",FALSE)</f>
        <v>48199</v>
      </c>
      <c r="E1215" s="49">
        <f>_xll.qlInterestRateIndexValueDate(IndexON,D1215)</f>
        <v>48199</v>
      </c>
      <c r="F1215" s="52">
        <f>IFERROR(_xll.qlIndexFixing(IndexON,D1215,TRUE,_xll.ohTrigger(RecalcTrigger,TriggerON)),NA())</f>
        <v>1.7461400317744236E-2</v>
      </c>
      <c r="H1215" s="49">
        <f>_xll.qlCalendarAdvance(IborCalendar,$H1214,B1215,"f",FALSE)</f>
        <v>48198</v>
      </c>
      <c r="I1215" s="49">
        <f>_xll.qlInterestRateIndexValueDate(Index1M,$H1215)</f>
        <v>48200</v>
      </c>
      <c r="J1215" s="52">
        <f>IFERROR(_xll.qlIndexFixing(Index1M,$H1215,TRUE,_xll.ohTrigger(RecalcTrigger,Trigger1M)),NA())</f>
        <v>2.017044174157399E-2</v>
      </c>
      <c r="K1215" s="52">
        <f>IFERROR(_xll.qlIndexFixing(ONIndex1M,I1215,TRUE,_xll.ohTrigger(RecalcTrigger,Trigger1M)),NA())</f>
        <v>2.0152775423563085E-2</v>
      </c>
      <c r="L1215" s="52">
        <f>IFERROR(_xll.qlIndexFixing(Index3M,H1215,TRUE,_xll.ohTrigger(RecalcTrigger,Trigger3M)),NA())</f>
        <v>2.1416295209381056E-2</v>
      </c>
      <c r="M1215" s="52">
        <f>IFERROR(_xll.qlIndexFixing(ONIndex3M,I1215,TRUE,_xll.ohTrigger(RecalcTrigger,Trigger3M)),NA())</f>
        <v>2.1344188124778896E-2</v>
      </c>
      <c r="N1215" s="52">
        <f>IFERROR(_xll.qlIndexFixing(Index6M,$H1215,TRUE,_xll.ohTrigger(RecalcTrigger,Trigger6M)),NA())</f>
        <v>2.3294056002669358E-2</v>
      </c>
      <c r="O1215" s="52">
        <f>IFERROR(_xll.qlIndexFixing(ONIndex6M,I1215,TRUE,_xll.ohTrigger(RecalcTrigger,Trigger6M)),NA())</f>
        <v>2.3138858294933229E-2</v>
      </c>
      <c r="P1215" s="52">
        <f>IFERROR(_xll.qlIndexFixing(Index1Y,$H1215,TRUE,_xll.ohTrigger(RecalcTrigger,Trigger1Y)),NA())</f>
        <v>2.5110957538492868E-2</v>
      </c>
      <c r="Q1215" s="52">
        <f>IFERROR(_xll.qlIndexFixing(ONIndex1Y,I1215,TRUE,_xll.ohTrigger(RecalcTrigger,Trigger1Y)),NA())</f>
        <v>2.4762126413655494E-2</v>
      </c>
    </row>
    <row r="1216" spans="2:17" x14ac:dyDescent="0.2">
      <c r="B1216" s="46" t="s">
        <v>51</v>
      </c>
      <c r="D1216" s="49">
        <f>_xll.qlCalendarAdvance(LocalCalendar,$D1215,B1216,"f",FALSE)</f>
        <v>48206</v>
      </c>
      <c r="E1216" s="49">
        <f>_xll.qlInterestRateIndexValueDate(IndexON,D1216)</f>
        <v>48206</v>
      </c>
      <c r="F1216" s="52">
        <f>IFERROR(_xll.qlIndexFixing(IndexON,D1216,TRUE,_xll.ohTrigger(RecalcTrigger,TriggerON)),NA())</f>
        <v>1.7465617633920516E-2</v>
      </c>
      <c r="H1216" s="49">
        <f>_xll.qlCalendarAdvance(IborCalendar,$H1215,B1216,"f",FALSE)</f>
        <v>48205</v>
      </c>
      <c r="I1216" s="49">
        <f>_xll.qlInterestRateIndexValueDate(Index1M,$H1216)</f>
        <v>48211</v>
      </c>
      <c r="J1216" s="52">
        <f>IFERROR(_xll.qlIndexFixing(Index1M,$H1216,TRUE,_xll.ohTrigger(RecalcTrigger,Trigger1M)),NA())</f>
        <v>2.0169005297255814E-2</v>
      </c>
      <c r="K1216" s="52">
        <f>IFERROR(_xll.qlIndexFixing(ONIndex1M,I1216,TRUE,_xll.ohTrigger(RecalcTrigger,Trigger1M)),NA())</f>
        <v>2.0152541436813109E-2</v>
      </c>
      <c r="L1216" s="52">
        <f>IFERROR(_xll.qlIndexFixing(Index3M,H1216,TRUE,_xll.ohTrigger(RecalcTrigger,Trigger3M)),NA())</f>
        <v>2.142062203126989E-2</v>
      </c>
      <c r="M1216" s="52">
        <f>IFERROR(_xll.qlIndexFixing(ONIndex3M,I1216,TRUE,_xll.ohTrigger(RecalcTrigger,Trigger3M)),NA())</f>
        <v>2.1348024341882876E-2</v>
      </c>
      <c r="N1216" s="52">
        <f>IFERROR(_xll.qlIndexFixing(Index6M,$H1216,TRUE,_xll.ohTrigger(RecalcTrigger,Trigger6M)),NA())</f>
        <v>2.3296165860062414E-2</v>
      </c>
      <c r="O1216" s="52">
        <f>IFERROR(_xll.qlIndexFixing(ONIndex6M,I1216,TRUE,_xll.ohTrigger(RecalcTrigger,Trigger6M)),NA())</f>
        <v>2.3141516126248263E-2</v>
      </c>
      <c r="P1216" s="52">
        <f>IFERROR(_xll.qlIndexFixing(Index1Y,$H1216,TRUE,_xll.ohTrigger(RecalcTrigger,Trigger1Y)),NA())</f>
        <v>2.5110684415534365E-2</v>
      </c>
      <c r="Q1216" s="52">
        <f>IFERROR(_xll.qlIndexFixing(ONIndex1Y,I1216,TRUE,_xll.ohTrigger(RecalcTrigger,Trigger1Y)),NA())</f>
        <v>2.4764868585664956E-2</v>
      </c>
    </row>
    <row r="1217" spans="2:17" x14ac:dyDescent="0.2">
      <c r="B1217" s="46" t="s">
        <v>51</v>
      </c>
      <c r="D1217" s="49">
        <f>_xll.qlCalendarAdvance(LocalCalendar,$D1216,B1217,"f",FALSE)</f>
        <v>48213</v>
      </c>
      <c r="E1217" s="49">
        <f>_xll.qlInterestRateIndexValueDate(IndexON,D1217)</f>
        <v>48213</v>
      </c>
      <c r="F1217" s="52">
        <f>IFERROR(_xll.qlIndexFixing(IndexON,D1217,TRUE,_xll.ohTrigger(RecalcTrigger,TriggerON)),NA())</f>
        <v>1.746911625491343E-2</v>
      </c>
      <c r="H1217" s="49">
        <f>_xll.qlCalendarAdvance(IborCalendar,$H1216,B1217,"f",FALSE)</f>
        <v>48212</v>
      </c>
      <c r="I1217" s="49">
        <f>_xll.qlInterestRateIndexValueDate(Index1M,$H1217)</f>
        <v>48215</v>
      </c>
      <c r="J1217" s="52">
        <f>IFERROR(_xll.qlIndexFixing(Index1M,$H1217,TRUE,_xll.ohTrigger(RecalcTrigger,Trigger1M)),NA())</f>
        <v>2.0168863554669111E-2</v>
      </c>
      <c r="K1217" s="52">
        <f>IFERROR(_xll.qlIndexFixing(ONIndex1M,I1217,TRUE,_xll.ohTrigger(RecalcTrigger,Trigger1M)),NA())</f>
        <v>2.0153537926423937E-2</v>
      </c>
      <c r="L1217" s="52">
        <f>IFERROR(_xll.qlIndexFixing(Index3M,H1217,TRUE,_xll.ohTrigger(RecalcTrigger,Trigger3M)),NA())</f>
        <v>2.1421098641644869E-2</v>
      </c>
      <c r="M1217" s="52">
        <f>IFERROR(_xll.qlIndexFixing(ONIndex3M,I1217,TRUE,_xll.ohTrigger(RecalcTrigger,Trigger3M)),NA())</f>
        <v>2.1351008308156949E-2</v>
      </c>
      <c r="N1217" s="52">
        <f>IFERROR(_xll.qlIndexFixing(Index6M,$H1217,TRUE,_xll.ohTrigger(RecalcTrigger,Trigger6M)),NA())</f>
        <v>2.329608046086171E-2</v>
      </c>
      <c r="O1217" s="52">
        <f>IFERROR(_xll.qlIndexFixing(ONIndex6M,I1217,TRUE,_xll.ohTrigger(RecalcTrigger,Trigger6M)),NA())</f>
        <v>2.3144188929213882E-2</v>
      </c>
      <c r="P1217" s="52">
        <f>IFERROR(_xll.qlIndexFixing(Index1Y,$H1217,TRUE,_xll.ohTrigger(RecalcTrigger,Trigger1Y)),NA())</f>
        <v>2.5113073313140527E-2</v>
      </c>
      <c r="Q1217" s="52">
        <f>IFERROR(_xll.qlIndexFixing(ONIndex1Y,I1217,TRUE,_xll.ohTrigger(RecalcTrigger,Trigger1Y)),NA())</f>
        <v>2.476779454282152E-2</v>
      </c>
    </row>
    <row r="1218" spans="2:17" x14ac:dyDescent="0.2">
      <c r="B1218" s="46" t="s">
        <v>51</v>
      </c>
      <c r="D1218" s="49">
        <f>_xll.qlCalendarAdvance(LocalCalendar,$D1217,B1218,"f",FALSE)</f>
        <v>48220</v>
      </c>
      <c r="E1218" s="49">
        <f>_xll.qlInterestRateIndexValueDate(IndexON,D1218)</f>
        <v>48220</v>
      </c>
      <c r="F1218" s="52">
        <f>IFERROR(_xll.qlIndexFixing(IndexON,D1218,TRUE,_xll.ohTrigger(RecalcTrigger,TriggerON)),NA())</f>
        <v>1.7471904442674102E-2</v>
      </c>
      <c r="H1218" s="49">
        <f>_xll.qlCalendarAdvance(IborCalendar,$H1217,B1218,"f",FALSE)</f>
        <v>48219</v>
      </c>
      <c r="I1218" s="49">
        <f>_xll.qlInterestRateIndexValueDate(Index1M,$H1218)</f>
        <v>48221</v>
      </c>
      <c r="J1218" s="52">
        <f>IFERROR(_xll.qlIndexFixing(Index1M,$H1218,TRUE,_xll.ohTrigger(RecalcTrigger,Trigger1M)),NA())</f>
        <v>2.0169174792655786E-2</v>
      </c>
      <c r="K1218" s="52">
        <f>IFERROR(_xll.qlIndexFixing(ONIndex1M,I1218,TRUE,_xll.ohTrigger(RecalcTrigger,Trigger1M)),NA())</f>
        <v>2.0152262899859608E-2</v>
      </c>
      <c r="L1218" s="52">
        <f>IFERROR(_xll.qlIndexFixing(Index3M,H1218,TRUE,_xll.ohTrigger(RecalcTrigger,Trigger3M)),NA())</f>
        <v>2.1422979286540068E-2</v>
      </c>
      <c r="M1218" s="52">
        <f>IFERROR(_xll.qlIndexFixing(ONIndex3M,I1218,TRUE,_xll.ohTrigger(RecalcTrigger,Trigger3M)),NA())</f>
        <v>2.1351444290687027E-2</v>
      </c>
      <c r="N1218" s="52">
        <f>IFERROR(_xll.qlIndexFixing(Index6M,$H1218,TRUE,_xll.ohTrigger(RecalcTrigger,Trigger6M)),NA())</f>
        <v>2.3297189556001834E-2</v>
      </c>
      <c r="O1218" s="52">
        <f>IFERROR(_xll.qlIndexFixing(ONIndex6M,I1218,TRUE,_xll.ohTrigger(RecalcTrigger,Trigger6M)),NA())</f>
        <v>2.3143872280719791E-2</v>
      </c>
      <c r="P1218" s="52">
        <f>IFERROR(_xll.qlIndexFixing(Index1Y,$H1218,TRUE,_xll.ohTrigger(RecalcTrigger,Trigger1Y)),NA())</f>
        <v>2.5113880697177109E-2</v>
      </c>
      <c r="Q1218" s="52">
        <f>IFERROR(_xll.qlIndexFixing(ONIndex1Y,I1218,TRUE,_xll.ohTrigger(RecalcTrigger,Trigger1Y)),NA())</f>
        <v>2.4767298210406352E-2</v>
      </c>
    </row>
    <row r="1219" spans="2:17" x14ac:dyDescent="0.2">
      <c r="B1219" s="46" t="s">
        <v>51</v>
      </c>
      <c r="D1219" s="49">
        <f>_xll.qlCalendarAdvance(LocalCalendar,$D1218,B1219,"f",FALSE)</f>
        <v>48227</v>
      </c>
      <c r="E1219" s="49">
        <f>_xll.qlInterestRateIndexValueDate(IndexON,D1219)</f>
        <v>48227</v>
      </c>
      <c r="F1219" s="52">
        <f>IFERROR(_xll.qlIndexFixing(IndexON,D1219,TRUE,_xll.ohTrigger(RecalcTrigger,TriggerON)),NA())</f>
        <v>1.7475323951749999E-2</v>
      </c>
      <c r="H1219" s="49">
        <f>_xll.qlCalendarAdvance(IborCalendar,$H1218,B1219,"f",FALSE)</f>
        <v>48226</v>
      </c>
      <c r="I1219" s="49">
        <f>_xll.qlInterestRateIndexValueDate(Index1M,$H1219)</f>
        <v>48228</v>
      </c>
      <c r="J1219" s="52">
        <f>IFERROR(_xll.qlIndexFixing(Index1M,$H1219,TRUE,_xll.ohTrigger(RecalcTrigger,Trigger1M)),NA())</f>
        <v>2.0169414264517824E-2</v>
      </c>
      <c r="K1219" s="52">
        <f>IFERROR(_xll.qlIndexFixing(ONIndex1M,I1219,TRUE,_xll.ohTrigger(RecalcTrigger,Trigger1M)),NA())</f>
        <v>2.0152030624940309E-2</v>
      </c>
      <c r="L1219" s="52">
        <f>IFERROR(_xll.qlIndexFixing(Index3M,H1219,TRUE,_xll.ohTrigger(RecalcTrigger,Trigger3M)),NA())</f>
        <v>2.1425143957511768E-2</v>
      </c>
      <c r="M1219" s="52">
        <f>IFERROR(_xll.qlIndexFixing(ONIndex3M,I1219,TRUE,_xll.ohTrigger(RecalcTrigger,Trigger3M)),NA())</f>
        <v>2.1353799993040212E-2</v>
      </c>
      <c r="N1219" s="52">
        <f>IFERROR(_xll.qlIndexFixing(Index6M,$H1219,TRUE,_xll.ohTrigger(RecalcTrigger,Trigger6M)),NA())</f>
        <v>2.3298457172103153E-2</v>
      </c>
      <c r="O1219" s="52">
        <f>IFERROR(_xll.qlIndexFixing(ONIndex6M,I1219,TRUE,_xll.ohTrigger(RecalcTrigger,Trigger6M)),NA())</f>
        <v>2.3145487557272304E-2</v>
      </c>
      <c r="P1219" s="52">
        <f>IFERROR(_xll.qlIndexFixing(Index1Y,$H1219,TRUE,_xll.ohTrigger(RecalcTrigger,Trigger1Y)),NA())</f>
        <v>2.5115708339727632E-2</v>
      </c>
      <c r="Q1219" s="52">
        <f>IFERROR(_xll.qlIndexFixing(ONIndex1Y,I1219,TRUE,_xll.ohTrigger(RecalcTrigger,Trigger1Y)),NA())</f>
        <v>2.4768963101031716E-2</v>
      </c>
    </row>
    <row r="1220" spans="2:17" x14ac:dyDescent="0.2">
      <c r="B1220" s="46" t="s">
        <v>51</v>
      </c>
      <c r="D1220" s="49">
        <f>_xll.qlCalendarAdvance(LocalCalendar,$D1219,B1220,"f",FALSE)</f>
        <v>48234</v>
      </c>
      <c r="E1220" s="49">
        <f>_xll.qlInterestRateIndexValueDate(IndexON,D1220)</f>
        <v>48234</v>
      </c>
      <c r="F1220" s="52">
        <f>IFERROR(_xll.qlIndexFixing(IndexON,D1220,TRUE,_xll.ohTrigger(RecalcTrigger,TriggerON)),NA())</f>
        <v>1.747870252780892E-2</v>
      </c>
      <c r="H1220" s="49">
        <f>_xll.qlCalendarAdvance(IborCalendar,$H1219,B1220,"f",FALSE)</f>
        <v>48233</v>
      </c>
      <c r="I1220" s="49">
        <f>_xll.qlInterestRateIndexValueDate(Index1M,$H1220)</f>
        <v>48235</v>
      </c>
      <c r="J1220" s="52">
        <f>IFERROR(_xll.qlIndexFixing(Index1M,$H1220,TRUE,_xll.ohTrigger(RecalcTrigger,Trigger1M)),NA())</f>
        <v>2.0168542397914213E-2</v>
      </c>
      <c r="K1220" s="52">
        <f>IFERROR(_xll.qlIndexFixing(ONIndex1M,I1220,TRUE,_xll.ohTrigger(RecalcTrigger,Trigger1M)),NA())</f>
        <v>2.0151767633231898E-2</v>
      </c>
      <c r="L1220" s="52">
        <f>IFERROR(_xll.qlIndexFixing(Index3M,H1220,TRUE,_xll.ohTrigger(RecalcTrigger,Trigger3M)),NA())</f>
        <v>2.1427276951021937E-2</v>
      </c>
      <c r="M1220" s="52">
        <f>IFERROR(_xll.qlIndexFixing(ONIndex3M,I1220,TRUE,_xll.ohTrigger(RecalcTrigger,Trigger3M)),NA())</f>
        <v>2.135612418547872E-2</v>
      </c>
      <c r="N1220" s="52">
        <f>IFERROR(_xll.qlIndexFixing(Index6M,$H1220,TRUE,_xll.ohTrigger(RecalcTrigger,Trigger6M)),NA())</f>
        <v>2.3299696434675273E-2</v>
      </c>
      <c r="O1220" s="52">
        <f>IFERROR(_xll.qlIndexFixing(ONIndex6M,I1220,TRUE,_xll.ohTrigger(RecalcTrigger,Trigger6M)),NA())</f>
        <v>2.3147074807763346E-2</v>
      </c>
      <c r="P1220" s="52">
        <f>IFERROR(_xll.qlIndexFixing(Index1Y,$H1220,TRUE,_xll.ohTrigger(RecalcTrigger,Trigger1Y)),NA())</f>
        <v>2.5115678091028257E-2</v>
      </c>
      <c r="Q1220" s="52">
        <f>IFERROR(_xll.qlIndexFixing(ONIndex1Y,I1220,TRUE,_xll.ohTrigger(RecalcTrigger,Trigger1Y)),NA())</f>
        <v>2.4770598470791327E-2</v>
      </c>
    </row>
    <row r="1221" spans="2:17" x14ac:dyDescent="0.2">
      <c r="B1221" s="46" t="s">
        <v>51</v>
      </c>
      <c r="D1221" s="49">
        <f>_xll.qlCalendarAdvance(LocalCalendar,$D1220,B1221,"f",FALSE)</f>
        <v>48241</v>
      </c>
      <c r="E1221" s="49">
        <f>_xll.qlInterestRateIndexValueDate(IndexON,D1221)</f>
        <v>48241</v>
      </c>
      <c r="F1221" s="52">
        <f>IFERROR(_xll.qlIndexFixing(IndexON,D1221,TRUE,_xll.ohTrigger(RecalcTrigger,TriggerON)),NA())</f>
        <v>1.7482040170850865E-2</v>
      </c>
      <c r="H1221" s="49">
        <f>_xll.qlCalendarAdvance(IborCalendar,$H1220,B1221,"f",FALSE)</f>
        <v>48240</v>
      </c>
      <c r="I1221" s="49">
        <f>_xll.qlInterestRateIndexValueDate(Index1M,$H1221)</f>
        <v>48242</v>
      </c>
      <c r="J1221" s="52">
        <f>IFERROR(_xll.qlIndexFixing(Index1M,$H1221,TRUE,_xll.ohTrigger(RecalcTrigger,Trigger1M)),NA())</f>
        <v>2.0166571348726726E-2</v>
      </c>
      <c r="K1221" s="52">
        <f>IFERROR(_xll.qlIndexFixing(ONIndex1M,I1221,TRUE,_xll.ohTrigger(RecalcTrigger,Trigger1M)),NA())</f>
        <v>2.0151473924574503E-2</v>
      </c>
      <c r="L1221" s="52">
        <f>IFERROR(_xll.qlIndexFixing(Index3M,H1221,TRUE,_xll.ohTrigger(RecalcTrigger,Trigger3M)),NA())</f>
        <v>2.1429378267020505E-2</v>
      </c>
      <c r="M1221" s="52">
        <f>IFERROR(_xll.qlIndexFixing(ONIndex3M,I1221,TRUE,_xll.ohTrigger(RecalcTrigger,Trigger3M)),NA())</f>
        <v>2.1358416868082486E-2</v>
      </c>
      <c r="N1221" s="52">
        <f>IFERROR(_xll.qlIndexFixing(Index6M,$H1221,TRUE,_xll.ohTrigger(RecalcTrigger,Trigger6M)),NA())</f>
        <v>2.3300907343665495E-2</v>
      </c>
      <c r="O1221" s="52">
        <f>IFERROR(_xll.qlIndexFixing(ONIndex6M,I1221,TRUE,_xll.ohTrigger(RecalcTrigger,Trigger6M)),NA())</f>
        <v>2.3148634032272852E-2</v>
      </c>
      <c r="P1221" s="52">
        <f>IFERROR(_xll.qlIndexFixing(Index1Y,$H1221,TRUE,_xll.ohTrigger(RecalcTrigger,Trigger1Y)),NA())</f>
        <v>2.5116531374123958E-2</v>
      </c>
      <c r="Q1221" s="52">
        <f>IFERROR(_xll.qlIndexFixing(ONIndex1Y,I1221,TRUE,_xll.ohTrigger(RecalcTrigger,Trigger1Y)),NA())</f>
        <v>2.4772204319765123E-2</v>
      </c>
    </row>
    <row r="1222" spans="2:17" x14ac:dyDescent="0.2">
      <c r="B1222" s="46" t="s">
        <v>51</v>
      </c>
      <c r="D1222" s="49">
        <f>_xll.qlCalendarAdvance(LocalCalendar,$D1221,B1222,"f",FALSE)</f>
        <v>48248</v>
      </c>
      <c r="E1222" s="49">
        <f>_xll.qlInterestRateIndexValueDate(IndexON,D1222)</f>
        <v>48248</v>
      </c>
      <c r="F1222" s="52">
        <f>IFERROR(_xll.qlIndexFixing(IndexON,D1222,TRUE,_xll.ohTrigger(RecalcTrigger,TriggerON)),NA())</f>
        <v>1.7485336880955771E-2</v>
      </c>
      <c r="H1222" s="49">
        <f>_xll.qlCalendarAdvance(IborCalendar,$H1221,B1222,"f",FALSE)</f>
        <v>48247</v>
      </c>
      <c r="I1222" s="49">
        <f>_xll.qlInterestRateIndexValueDate(Index1M,$H1222)</f>
        <v>48249</v>
      </c>
      <c r="J1222" s="52">
        <f>IFERROR(_xll.qlIndexFixing(Index1M,$H1222,TRUE,_xll.ohTrigger(RecalcTrigger,Trigger1M)),NA())</f>
        <v>2.016618488443719E-2</v>
      </c>
      <c r="K1222" s="52">
        <f>IFERROR(_xll.qlIndexFixing(ONIndex1M,I1222,TRUE,_xll.ohTrigger(RecalcTrigger,Trigger1M)),NA())</f>
        <v>2.0151149499287868E-2</v>
      </c>
      <c r="L1222" s="52">
        <f>IFERROR(_xll.qlIndexFixing(Index3M,H1222,TRUE,_xll.ohTrigger(RecalcTrigger,Trigger3M)),NA())</f>
        <v>2.1430669243942546E-2</v>
      </c>
      <c r="M1222" s="52">
        <f>IFERROR(_xll.qlIndexFixing(ONIndex3M,I1222,TRUE,_xll.ohTrigger(RecalcTrigger,Trigger3M)),NA())</f>
        <v>2.1360678040931447E-2</v>
      </c>
      <c r="N1222" s="52">
        <f>IFERROR(_xll.qlIndexFixing(Index6M,$H1222,TRUE,_xll.ohTrigger(RecalcTrigger,Trigger6M)),NA())</f>
        <v>2.3302089899023309E-2</v>
      </c>
      <c r="O1222" s="52">
        <f>IFERROR(_xll.qlIndexFixing(ONIndex6M,I1222,TRUE,_xll.ohTrigger(RecalcTrigger,Trigger6M)),NA())</f>
        <v>2.3150165230800823E-2</v>
      </c>
      <c r="P1222" s="52">
        <f>IFERROR(_xll.qlIndexFixing(Index1Y,$H1222,TRUE,_xll.ohTrigger(RecalcTrigger,Trigger1Y)),NA())</f>
        <v>2.5117354381229466E-2</v>
      </c>
      <c r="Q1222" s="52">
        <f>IFERROR(_xll.qlIndexFixing(ONIndex1Y,I1222,TRUE,_xll.ohTrigger(RecalcTrigger,Trigger1Y)),NA())</f>
        <v>2.4773780647873167E-2</v>
      </c>
    </row>
    <row r="1223" spans="2:17" x14ac:dyDescent="0.2">
      <c r="B1223" s="46" t="s">
        <v>51</v>
      </c>
      <c r="D1223" s="49">
        <f>_xll.qlCalendarAdvance(LocalCalendar,$D1222,B1223,"f",FALSE)</f>
        <v>48255</v>
      </c>
      <c r="E1223" s="49">
        <f>_xll.qlInterestRateIndexValueDate(IndexON,D1223)</f>
        <v>48255</v>
      </c>
      <c r="F1223" s="52">
        <f>IFERROR(_xll.qlIndexFixing(IndexON,D1223,TRUE,_xll.ohTrigger(RecalcTrigger,TriggerON)),NA())</f>
        <v>1.7488592657963764E-2</v>
      </c>
      <c r="H1223" s="49">
        <f>_xll.qlCalendarAdvance(IborCalendar,$H1222,B1223,"f",FALSE)</f>
        <v>48254</v>
      </c>
      <c r="I1223" s="49">
        <f>_xll.qlInterestRateIndexValueDate(Index1M,$H1223)</f>
        <v>48256</v>
      </c>
      <c r="J1223" s="52">
        <f>IFERROR(_xll.qlIndexFixing(Index1M,$H1223,TRUE,_xll.ohTrigger(RecalcTrigger,Trigger1M)),NA())</f>
        <v>2.0165767655143316E-2</v>
      </c>
      <c r="K1223" s="52">
        <f>IFERROR(_xll.qlIndexFixing(ONIndex1M,I1223,TRUE,_xll.ohTrigger(RecalcTrigger,Trigger1M)),NA())</f>
        <v>2.0150794356892376E-2</v>
      </c>
      <c r="L1223" s="52">
        <f>IFERROR(_xll.qlIndexFixing(Index3M,H1223,TRUE,_xll.ohTrigger(RecalcTrigger,Trigger3M)),NA())</f>
        <v>2.143270934632735E-2</v>
      </c>
      <c r="M1223" s="52">
        <f>IFERROR(_xll.qlIndexFixing(ONIndex3M,I1223,TRUE,_xll.ohTrigger(RecalcTrigger,Trigger3M)),NA())</f>
        <v>2.136290770386573E-2</v>
      </c>
      <c r="N1223" s="52">
        <f>IFERROR(_xll.qlIndexFixing(Index6M,$H1223,TRUE,_xll.ohTrigger(RecalcTrigger,Trigger6M)),NA())</f>
        <v>2.3303244100697763E-2</v>
      </c>
      <c r="O1223" s="52">
        <f>IFERROR(_xll.qlIndexFixing(ONIndex6M,I1223,TRUE,_xll.ohTrigger(RecalcTrigger,Trigger6M)),NA())</f>
        <v>2.3151668403187387E-2</v>
      </c>
      <c r="P1223" s="52">
        <f>IFERROR(_xll.qlIndexFixing(Index1Y,$H1223,TRUE,_xll.ohTrigger(RecalcTrigger,Trigger1Y)),NA())</f>
        <v>2.5118147112270062E-2</v>
      </c>
      <c r="Q1223" s="52">
        <f>IFERROR(_xll.qlIndexFixing(ONIndex1Y,I1223,TRUE,_xll.ohTrigger(RecalcTrigger,Trigger1Y)),NA())</f>
        <v>2.4775327455275331E-2</v>
      </c>
    </row>
    <row r="1224" spans="2:17" x14ac:dyDescent="0.2">
      <c r="B1224" s="46" t="s">
        <v>51</v>
      </c>
      <c r="D1224" s="49">
        <f>_xll.qlCalendarAdvance(LocalCalendar,$D1223,B1224,"f",FALSE)</f>
        <v>48262</v>
      </c>
      <c r="E1224" s="49">
        <f>_xll.qlInterestRateIndexValueDate(IndexON,D1224)</f>
        <v>48262</v>
      </c>
      <c r="F1224" s="52">
        <f>IFERROR(_xll.qlIndexFixing(IndexON,D1224,TRUE,_xll.ohTrigger(RecalcTrigger,TriggerON)),NA())</f>
        <v>1.7491807502034717E-2</v>
      </c>
      <c r="H1224" s="49">
        <f>_xll.qlCalendarAdvance(IborCalendar,$H1223,B1224,"f",FALSE)</f>
        <v>48261</v>
      </c>
      <c r="I1224" s="49">
        <f>_xll.qlInterestRateIndexValueDate(Index1M,$H1224)</f>
        <v>48263</v>
      </c>
      <c r="J1224" s="52">
        <f>IFERROR(_xll.qlIndexFixing(Index1M,$H1224,TRUE,_xll.ohTrigger(RecalcTrigger,Trigger1M)),NA())</f>
        <v>2.0165319660856131E-2</v>
      </c>
      <c r="K1224" s="52">
        <f>IFERROR(_xll.qlIndexFixing(ONIndex1M,I1224,TRUE,_xll.ohTrigger(RecalcTrigger,Trigger1M)),NA())</f>
        <v>2.0150408497947581E-2</v>
      </c>
      <c r="L1224" s="52">
        <f>IFERROR(_xll.qlIndexFixing(Index3M,H1224,TRUE,_xll.ohTrigger(RecalcTrigger,Trigger3M)),NA())</f>
        <v>2.1434717772923939E-2</v>
      </c>
      <c r="M1224" s="52">
        <f>IFERROR(_xll.qlIndexFixing(ONIndex3M,I1224,TRUE,_xll.ohTrigger(RecalcTrigger,Trigger3M)),NA())</f>
        <v>2.1365105856965272E-2</v>
      </c>
      <c r="N1224" s="52">
        <f>IFERROR(_xll.qlIndexFixing(Index6M,$H1224,TRUE,_xll.ohTrigger(RecalcTrigger,Trigger6M)),NA())</f>
        <v>2.3304369948639232E-2</v>
      </c>
      <c r="O1224" s="52">
        <f>IFERROR(_xll.qlIndexFixing(ONIndex6M,I1224,TRUE,_xll.ohTrigger(RecalcTrigger,Trigger6M)),NA())</f>
        <v>2.315314354967235E-2</v>
      </c>
      <c r="P1224" s="52">
        <f>IFERROR(_xll.qlIndexFixing(Index1Y,$H1224,TRUE,_xll.ohTrigger(RecalcTrigger,Trigger1Y)),NA())</f>
        <v>2.5119812844681219E-2</v>
      </c>
      <c r="Q1224" s="52">
        <f>IFERROR(_xll.qlIndexFixing(ONIndex1Y,I1224,TRUE,_xll.ohTrigger(RecalcTrigger,Trigger1Y)),NA())</f>
        <v>2.4776844741651871E-2</v>
      </c>
    </row>
    <row r="1225" spans="2:17" x14ac:dyDescent="0.2">
      <c r="B1225" s="46" t="s">
        <v>51</v>
      </c>
      <c r="D1225" s="49">
        <f>_xll.qlCalendarAdvance(LocalCalendar,$D1224,B1225,"f",FALSE)</f>
        <v>48269</v>
      </c>
      <c r="E1225" s="49">
        <f>_xll.qlInterestRateIndexValueDate(IndexON,D1225)</f>
        <v>48269</v>
      </c>
      <c r="F1225" s="52">
        <f>IFERROR(_xll.qlIndexFixing(IndexON,D1225,TRUE,_xll.ohTrigger(RecalcTrigger,TriggerON)),NA())</f>
        <v>1.7494981413168631E-2</v>
      </c>
      <c r="H1225" s="49">
        <f>_xll.qlCalendarAdvance(IborCalendar,$H1224,B1225,"f",FALSE)</f>
        <v>48268</v>
      </c>
      <c r="I1225" s="49">
        <f>_xll.qlInterestRateIndexValueDate(Index1M,$H1225)</f>
        <v>48270</v>
      </c>
      <c r="J1225" s="52">
        <f>IFERROR(_xll.qlIndexFixing(Index1M,$H1225,TRUE,_xll.ohTrigger(RecalcTrigger,Trigger1M)),NA())</f>
        <v>2.0166949892119555E-2</v>
      </c>
      <c r="K1225" s="52">
        <f>IFERROR(_xll.qlIndexFixing(ONIndex1M,I1225,TRUE,_xll.ohTrigger(RecalcTrigger,Trigger1M)),NA())</f>
        <v>2.0149991921973864E-2</v>
      </c>
      <c r="L1225" s="52">
        <f>IFERROR(_xll.qlIndexFixing(Index3M,H1225,TRUE,_xll.ohTrigger(RecalcTrigger,Trigger3M)),NA())</f>
        <v>2.1436694523686128E-2</v>
      </c>
      <c r="M1225" s="52">
        <f>IFERROR(_xll.qlIndexFixing(ONIndex3M,I1225,TRUE,_xll.ohTrigger(RecalcTrigger,Trigger3M)),NA())</f>
        <v>2.1367272500310008E-2</v>
      </c>
      <c r="N1225" s="52">
        <f>IFERROR(_xll.qlIndexFixing(Index6M,$H1225,TRUE,_xll.ohTrigger(RecalcTrigger,Trigger6M)),NA())</f>
        <v>2.3305467442800716E-2</v>
      </c>
      <c r="O1225" s="52">
        <f>IFERROR(_xll.qlIndexFixing(ONIndex6M,I1225,TRUE,_xll.ohTrigger(RecalcTrigger,Trigger6M)),NA())</f>
        <v>2.3154590670015907E-2</v>
      </c>
      <c r="P1225" s="52">
        <f>IFERROR(_xll.qlIndexFixing(Index1Y,$H1225,TRUE,_xll.ohTrigger(RecalcTrigger,Trigger1Y)),NA())</f>
        <v>2.5119641745872161E-2</v>
      </c>
      <c r="Q1225" s="52">
        <f>IFERROR(_xll.qlIndexFixing(ONIndex1Y,I1225,TRUE,_xll.ohTrigger(RecalcTrigger,Trigger1Y)),NA())</f>
        <v>2.4778332507322531E-2</v>
      </c>
    </row>
    <row r="1226" spans="2:17" x14ac:dyDescent="0.2">
      <c r="B1226" s="46" t="s">
        <v>51</v>
      </c>
      <c r="D1226" s="49">
        <f>_xll.qlCalendarAdvance(LocalCalendar,$D1225,B1226,"f",FALSE)</f>
        <v>48276</v>
      </c>
      <c r="E1226" s="49">
        <f>_xll.qlInterestRateIndexValueDate(IndexON,D1226)</f>
        <v>48276</v>
      </c>
      <c r="F1226" s="52">
        <f>IFERROR(_xll.qlIndexFixing(IndexON,D1226,TRUE,_xll.ohTrigger(RecalcTrigger,TriggerON)),NA())</f>
        <v>1.7498114391205633E-2</v>
      </c>
      <c r="H1226" s="49">
        <f>_xll.qlCalendarAdvance(IborCalendar,$H1225,B1226,"f",FALSE)</f>
        <v>48275</v>
      </c>
      <c r="I1226" s="49">
        <f>_xll.qlInterestRateIndexValueDate(Index1M,$H1226)</f>
        <v>48277</v>
      </c>
      <c r="J1226" s="52">
        <f>IFERROR(_xll.qlIndexFixing(Index1M,$H1226,TRUE,_xll.ohTrigger(RecalcTrigger,Trigger1M)),NA())</f>
        <v>2.0165906729680549E-2</v>
      </c>
      <c r="K1226" s="52">
        <f>IFERROR(_xll.qlIndexFixing(ONIndex1M,I1226,TRUE,_xll.ohTrigger(RecalcTrigger,Trigger1M)),NA())</f>
        <v>2.01495446291311E-2</v>
      </c>
      <c r="L1226" s="52">
        <f>IFERROR(_xll.qlIndexFixing(Index3M,H1226,TRUE,_xll.ohTrigger(RecalcTrigger,Trigger3M)),NA())</f>
        <v>2.1440179592160671E-2</v>
      </c>
      <c r="M1226" s="52">
        <f>IFERROR(_xll.qlIndexFixing(ONIndex3M,I1226,TRUE,_xll.ohTrigger(RecalcTrigger,Trigger3M)),NA())</f>
        <v>2.1369407633740067E-2</v>
      </c>
      <c r="N1226" s="52">
        <f>IFERROR(_xll.qlIndexFixing(Index6M,$H1226,TRUE,_xll.ohTrigger(RecalcTrigger,Trigger6M)),NA())</f>
        <v>2.3310625028873658E-2</v>
      </c>
      <c r="O1226" s="52">
        <f>IFERROR(_xll.qlIndexFixing(ONIndex6M,I1226,TRUE,_xll.ohTrigger(RecalcTrigger,Trigger6M)),NA())</f>
        <v>2.3156009764457863E-2</v>
      </c>
      <c r="P1226" s="52">
        <f>IFERROR(_xll.qlIndexFixing(Index1Y,$H1226,TRUE,_xll.ohTrigger(RecalcTrigger,Trigger1Y)),NA())</f>
        <v>2.5117645525150271E-2</v>
      </c>
      <c r="Q1226" s="52">
        <f>IFERROR(_xll.qlIndexFixing(ONIndex1Y,I1226,TRUE,_xll.ohTrigger(RecalcTrigger,Trigger1Y)),NA())</f>
        <v>2.477979075212744E-2</v>
      </c>
    </row>
    <row r="1227" spans="2:17" x14ac:dyDescent="0.2">
      <c r="B1227" s="46" t="s">
        <v>51</v>
      </c>
      <c r="D1227" s="49">
        <f>_xll.qlCalendarAdvance(LocalCalendar,$D1226,B1227,"f",FALSE)</f>
        <v>48283</v>
      </c>
      <c r="E1227" s="49">
        <f>_xll.qlInterestRateIndexValueDate(IndexON,D1227)</f>
        <v>48283</v>
      </c>
      <c r="F1227" s="52">
        <f>IFERROR(_xll.qlIndexFixing(IndexON,D1227,TRUE,_xll.ohTrigger(RecalcTrigger,TriggerON)),NA())</f>
        <v>1.7501206436305594E-2</v>
      </c>
      <c r="H1227" s="49">
        <f>_xll.qlCalendarAdvance(IborCalendar,$H1226,B1227,"f",FALSE)</f>
        <v>48282</v>
      </c>
      <c r="I1227" s="49">
        <f>_xll.qlInterestRateIndexValueDate(Index1M,$H1227)</f>
        <v>48284</v>
      </c>
      <c r="J1227" s="52">
        <f>IFERROR(_xll.qlIndexFixing(Index1M,$H1227,TRUE,_xll.ohTrigger(RecalcTrigger,Trigger1M)),NA())</f>
        <v>2.0165359756091628E-2</v>
      </c>
      <c r="K1227" s="52">
        <f>IFERROR(_xll.qlIndexFixing(ONIndex1M,I1227,TRUE,_xll.ohTrigger(RecalcTrigger,Trigger1M)),NA())</f>
        <v>2.0149066619579159E-2</v>
      </c>
      <c r="L1227" s="52">
        <f>IFERROR(_xll.qlIndexFixing(Index3M,H1227,TRUE,_xll.ohTrigger(RecalcTrigger,Trigger3M)),NA())</f>
        <v>2.1442088692746115E-2</v>
      </c>
      <c r="M1227" s="52">
        <f>IFERROR(_xll.qlIndexFixing(ONIndex3M,I1227,TRUE,_xll.ohTrigger(RecalcTrigger,Trigger3M)),NA())</f>
        <v>2.1371511257335385E-2</v>
      </c>
      <c r="N1227" s="52">
        <f>IFERROR(_xll.qlIndexFixing(Index6M,$H1227,TRUE,_xll.ohTrigger(RecalcTrigger,Trigger6M)),NA())</f>
        <v>2.3310840595246927E-2</v>
      </c>
      <c r="O1227" s="52">
        <f>IFERROR(_xll.qlIndexFixing(ONIndex6M,I1227,TRUE,_xll.ohTrigger(RecalcTrigger,Trigger6M)),NA())</f>
        <v>2.3157400832758412E-2</v>
      </c>
      <c r="P1227" s="52">
        <f>IFERROR(_xll.qlIndexFixing(Index1Y,$H1227,TRUE,_xll.ohTrigger(RecalcTrigger,Trigger1Y)),NA())</f>
        <v>2.5118323498922079E-2</v>
      </c>
      <c r="Q1227" s="52">
        <f>IFERROR(_xll.qlIndexFixing(ONIndex1Y,I1227,TRUE,_xll.ohTrigger(RecalcTrigger,Trigger1Y)),NA())</f>
        <v>2.4781219476066596E-2</v>
      </c>
    </row>
    <row r="1228" spans="2:17" x14ac:dyDescent="0.2">
      <c r="B1228" s="46" t="s">
        <v>51</v>
      </c>
      <c r="D1228" s="49">
        <f>_xll.qlCalendarAdvance(LocalCalendar,$D1227,B1228,"f",FALSE)</f>
        <v>48290</v>
      </c>
      <c r="E1228" s="49">
        <f>_xll.qlInterestRateIndexValueDate(IndexON,D1228)</f>
        <v>48290</v>
      </c>
      <c r="F1228" s="52">
        <f>IFERROR(_xll.qlIndexFixing(IndexON,D1228,TRUE,_xll.ohTrigger(RecalcTrigger,TriggerON)),NA())</f>
        <v>1.750425754838858E-2</v>
      </c>
      <c r="H1228" s="49">
        <f>_xll.qlCalendarAdvance(IborCalendar,$H1227,B1228,"f",FALSE)</f>
        <v>48289</v>
      </c>
      <c r="I1228" s="49">
        <f>_xll.qlInterestRateIndexValueDate(Index1M,$H1228)</f>
        <v>48291</v>
      </c>
      <c r="J1228" s="52">
        <f>IFERROR(_xll.qlIndexFixing(Index1M,$H1228,TRUE,_xll.ohTrigger(RecalcTrigger,Trigger1M)),NA())</f>
        <v>2.0164782012361271E-2</v>
      </c>
      <c r="K1228" s="52">
        <f>IFERROR(_xll.qlIndexFixing(ONIndex1M,I1228,TRUE,_xll.ohTrigger(RecalcTrigger,Trigger1M)),NA())</f>
        <v>2.014855789315817E-2</v>
      </c>
      <c r="L1228" s="52">
        <f>IFERROR(_xll.qlIndexFixing(Index3M,H1228,TRUE,_xll.ohTrigger(RecalcTrigger,Trigger3M)),NA())</f>
        <v>2.1443966113609235E-2</v>
      </c>
      <c r="M1228" s="52">
        <f>IFERROR(_xll.qlIndexFixing(ONIndex3M,I1228,TRUE,_xll.ohTrigger(RecalcTrigger,Trigger3M)),NA())</f>
        <v>2.1373583371175897E-2</v>
      </c>
      <c r="N1228" s="52">
        <f>IFERROR(_xll.qlIndexFixing(Index6M,$H1228,TRUE,_xll.ohTrigger(RecalcTrigger,Trigger6M)),NA())</f>
        <v>2.3311845185264121E-2</v>
      </c>
      <c r="O1228" s="52">
        <f>IFERROR(_xll.qlIndexFixing(ONIndex6M,I1228,TRUE,_xll.ohTrigger(RecalcTrigger,Trigger6M)),NA())</f>
        <v>2.3158763875157362E-2</v>
      </c>
      <c r="P1228" s="52">
        <f>IFERROR(_xll.qlIndexFixing(Index1Y,$H1228,TRUE,_xll.ohTrigger(RecalcTrigger,Trigger1Y)),NA())</f>
        <v>2.5118971202562498E-2</v>
      </c>
      <c r="Q1228" s="52">
        <f>IFERROR(_xll.qlIndexFixing(ONIndex1Y,I1228,TRUE,_xll.ohTrigger(RecalcTrigger,Trigger1Y)),NA())</f>
        <v>2.4782618679219937E-2</v>
      </c>
    </row>
    <row r="1229" spans="2:17" x14ac:dyDescent="0.2">
      <c r="B1229" s="46" t="s">
        <v>51</v>
      </c>
      <c r="D1229" s="49">
        <f>_xll.qlCalendarAdvance(LocalCalendar,$D1228,B1229,"f",FALSE)</f>
        <v>48297</v>
      </c>
      <c r="E1229" s="49">
        <f>_xll.qlInterestRateIndexValueDate(IndexON,D1229)</f>
        <v>48297</v>
      </c>
      <c r="F1229" s="52">
        <f>IFERROR(_xll.qlIndexFixing(IndexON,D1229,TRUE,_xll.ohTrigger(RecalcTrigger,TriggerON)),NA())</f>
        <v>1.750726772745459E-2</v>
      </c>
      <c r="H1229" s="49">
        <f>_xll.qlCalendarAdvance(IborCalendar,$H1228,B1229,"f",FALSE)</f>
        <v>48296</v>
      </c>
      <c r="I1229" s="49">
        <f>_xll.qlInterestRateIndexValueDate(Index1M,$H1229)</f>
        <v>48298</v>
      </c>
      <c r="J1229" s="52">
        <f>IFERROR(_xll.qlIndexFixing(Index1M,$H1229,TRUE,_xll.ohTrigger(RecalcTrigger,Trigger1M)),NA())</f>
        <v>2.0164173498486981E-2</v>
      </c>
      <c r="K1229" s="52">
        <f>IFERROR(_xll.qlIndexFixing(ONIndex1M,I1229,TRUE,_xll.ohTrigger(RecalcTrigger,Trigger1M)),NA())</f>
        <v>2.0150113381728119E-2</v>
      </c>
      <c r="L1229" s="52">
        <f>IFERROR(_xll.qlIndexFixing(Index3M,H1229,TRUE,_xll.ohTrigger(RecalcTrigger,Trigger3M)),NA())</f>
        <v>2.144581185470398E-2</v>
      </c>
      <c r="M1229" s="52">
        <f>IFERROR(_xll.qlIndexFixing(ONIndex3M,I1229,TRUE,_xll.ohTrigger(RecalcTrigger,Trigger3M)),NA())</f>
        <v>2.1378739291282756E-2</v>
      </c>
      <c r="N1229" s="52">
        <f>IFERROR(_xll.qlIndexFixing(Index6M,$H1229,TRUE,_xll.ohTrigger(RecalcTrigger,Trigger6M)),NA())</f>
        <v>2.331282141401916E-2</v>
      </c>
      <c r="O1229" s="52">
        <f>IFERROR(_xll.qlIndexFixing(ONIndex6M,I1229,TRUE,_xll.ohTrigger(RecalcTrigger,Trigger6M)),NA())</f>
        <v>2.3163454838934783E-2</v>
      </c>
      <c r="P1229" s="52">
        <f>IFERROR(_xll.qlIndexFixing(Index1Y,$H1229,TRUE,_xll.ohTrigger(RecalcTrigger,Trigger1Y)),NA())</f>
        <v>2.5119588636013497E-2</v>
      </c>
      <c r="Q1229" s="52">
        <f>IFERROR(_xll.qlIndexFixing(ONIndex1Y,I1229,TRUE,_xll.ohTrigger(RecalcTrigger,Trigger1Y)),NA())</f>
        <v>2.4787786493940089E-2</v>
      </c>
    </row>
    <row r="1230" spans="2:17" x14ac:dyDescent="0.2">
      <c r="B1230" s="46" t="s">
        <v>51</v>
      </c>
      <c r="D1230" s="49">
        <f>_xll.qlCalendarAdvance(LocalCalendar,$D1229,B1230,"f",FALSE)</f>
        <v>48304</v>
      </c>
      <c r="E1230" s="49">
        <f>_xll.qlInterestRateIndexValueDate(IndexON,D1230)</f>
        <v>48304</v>
      </c>
      <c r="F1230" s="52">
        <f>IFERROR(_xll.qlIndexFixing(IndexON,D1230,TRUE,_xll.ohTrigger(RecalcTrigger,TriggerON)),NA())</f>
        <v>1.7510236973583559E-2</v>
      </c>
      <c r="H1230" s="49">
        <f>_xll.qlCalendarAdvance(IborCalendar,$H1229,B1230,"f",FALSE)</f>
        <v>48303</v>
      </c>
      <c r="I1230" s="49">
        <f>_xll.qlInterestRateIndexValueDate(Index1M,$H1230)</f>
        <v>48305</v>
      </c>
      <c r="J1230" s="52">
        <f>IFERROR(_xll.qlIndexFixing(Index1M,$H1230,TRUE,_xll.ohTrigger(RecalcTrigger,Trigger1M)),NA())</f>
        <v>2.0164050021862907E-2</v>
      </c>
      <c r="K1230" s="52">
        <f>IFERROR(_xll.qlIndexFixing(ONIndex1M,I1230,TRUE,_xll.ohTrigger(RecalcTrigger,Trigger1M)),NA())</f>
        <v>2.0147448289788983E-2</v>
      </c>
      <c r="L1230" s="52">
        <f>IFERROR(_xll.qlIndexFixing(Index3M,H1230,TRUE,_xll.ohTrigger(RecalcTrigger,Trigger3M)),NA())</f>
        <v>2.1446864614941798E-2</v>
      </c>
      <c r="M1230" s="52">
        <f>IFERROR(_xll.qlIndexFixing(ONIndex3M,I1230,TRUE,_xll.ohTrigger(RecalcTrigger,Trigger3M)),NA())</f>
        <v>2.1377633069112889E-2</v>
      </c>
      <c r="N1230" s="52">
        <f>IFERROR(_xll.qlIndexFixing(Index6M,$H1230,TRUE,_xll.ohTrigger(RecalcTrigger,Trigger6M)),NA())</f>
        <v>2.331133975403674E-2</v>
      </c>
      <c r="O1230" s="52">
        <f>IFERROR(_xll.qlIndexFixing(ONIndex6M,I1230,TRUE,_xll.ohTrigger(RecalcTrigger,Trigger6M)),NA())</f>
        <v>2.3161405881770847E-2</v>
      </c>
      <c r="P1230" s="52">
        <f>IFERROR(_xll.qlIndexFixing(Index1Y,$H1230,TRUE,_xll.ohTrigger(RecalcTrigger,Trigger1Y)),NA())</f>
        <v>2.5120175799219661E-2</v>
      </c>
      <c r="Q1230" s="52">
        <f>IFERROR(_xll.qlIndexFixing(ONIndex1Y,I1230,TRUE,_xll.ohTrigger(RecalcTrigger,Trigger1Y)),NA())</f>
        <v>2.4785328523009298E-2</v>
      </c>
    </row>
    <row r="1231" spans="2:17" x14ac:dyDescent="0.2">
      <c r="B1231" s="46" t="s">
        <v>51</v>
      </c>
      <c r="D1231" s="49">
        <f>_xll.qlCalendarAdvance(LocalCalendar,$D1230,B1231,"f",FALSE)</f>
        <v>48311</v>
      </c>
      <c r="E1231" s="49">
        <f>_xll.qlInterestRateIndexValueDate(IndexON,D1231)</f>
        <v>48311</v>
      </c>
      <c r="F1231" s="52">
        <f>IFERROR(_xll.qlIndexFixing(IndexON,D1231,TRUE,_xll.ohTrigger(RecalcTrigger,TriggerON)),NA())</f>
        <v>1.7513165286695553E-2</v>
      </c>
      <c r="H1231" s="49">
        <f>_xll.qlCalendarAdvance(IborCalendar,$H1230,B1231,"f",FALSE)</f>
        <v>48310</v>
      </c>
      <c r="I1231" s="49">
        <f>_xll.qlInterestRateIndexValueDate(Index1M,$H1231)</f>
        <v>48312</v>
      </c>
      <c r="J1231" s="52">
        <f>IFERROR(_xll.qlIndexFixing(Index1M,$H1231,TRUE,_xll.ohTrigger(RecalcTrigger,Trigger1M)),NA())</f>
        <v>2.0162864160339078E-2</v>
      </c>
      <c r="K1231" s="52">
        <f>IFERROR(_xll.qlIndexFixing(ONIndex1M,I1231,TRUE,_xll.ohTrigger(RecalcTrigger,Trigger1M)),NA())</f>
        <v>2.0146847412840785E-2</v>
      </c>
      <c r="L1231" s="52">
        <f>IFERROR(_xll.qlIndexFixing(Index3M,H1231,TRUE,_xll.ohTrigger(RecalcTrigger,Trigger3M)),NA())</f>
        <v>2.1448649153184691E-2</v>
      </c>
      <c r="M1231" s="52">
        <f>IFERROR(_xll.qlIndexFixing(ONIndex3M,I1231,TRUE,_xll.ohTrigger(RecalcTrigger,Trigger3M)),NA())</f>
        <v>2.1379610653369241E-2</v>
      </c>
      <c r="N1231" s="52">
        <f>IFERROR(_xll.qlIndexFixing(Index6M,$H1231,TRUE,_xll.ohTrigger(RecalcTrigger,Trigger6M)),NA())</f>
        <v>2.3312265158855306E-2</v>
      </c>
      <c r="O1231" s="52">
        <f>IFERROR(_xll.qlIndexFixing(ONIndex6M,I1231,TRUE,_xll.ohTrigger(RecalcTrigger,Trigger6M)),NA())</f>
        <v>2.3162684845985382E-2</v>
      </c>
      <c r="P1231" s="52">
        <f>IFERROR(_xll.qlIndexFixing(Index1Y,$H1231,TRUE,_xll.ohTrigger(RecalcTrigger,Trigger1Y)),NA())</f>
        <v>2.5120732692128216E-2</v>
      </c>
      <c r="Q1231" s="52">
        <f>IFERROR(_xll.qlIndexFixing(ONIndex1Y,I1231,TRUE,_xll.ohTrigger(RecalcTrigger,Trigger1Y)),NA())</f>
        <v>2.4786639163645319E-2</v>
      </c>
    </row>
    <row r="1232" spans="2:17" x14ac:dyDescent="0.2">
      <c r="B1232" s="46" t="s">
        <v>51</v>
      </c>
      <c r="D1232" s="49">
        <f>_xll.qlCalendarAdvance(LocalCalendar,$D1231,B1232,"f",FALSE)</f>
        <v>48318</v>
      </c>
      <c r="E1232" s="49">
        <f>_xll.qlInterestRateIndexValueDate(IndexON,D1232)</f>
        <v>48318</v>
      </c>
      <c r="F1232" s="52">
        <f>IFERROR(_xll.qlIndexFixing(IndexON,D1232,TRUE,_xll.ohTrigger(RecalcTrigger,TriggerON)),NA())</f>
        <v>1.7516052666710635E-2</v>
      </c>
      <c r="H1232" s="49">
        <f>_xll.qlCalendarAdvance(IborCalendar,$H1231,B1232,"f",FALSE)</f>
        <v>48317</v>
      </c>
      <c r="I1232" s="49">
        <f>_xll.qlInterestRateIndexValueDate(Index1M,$H1232)</f>
        <v>48319</v>
      </c>
      <c r="J1232" s="52">
        <f>IFERROR(_xll.qlIndexFixing(Index1M,$H1232,TRUE,_xll.ohTrigger(RecalcTrigger,Trigger1M)),NA())</f>
        <v>2.0162163336075456E-2</v>
      </c>
      <c r="K1232" s="52">
        <f>IFERROR(_xll.qlIndexFixing(ONIndex1M,I1232,TRUE,_xll.ohTrigger(RecalcTrigger,Trigger1M)),NA())</f>
        <v>2.0146215819103475E-2</v>
      </c>
      <c r="L1232" s="52">
        <f>IFERROR(_xll.qlIndexFixing(Index3M,H1232,TRUE,_xll.ohTrigger(RecalcTrigger,Trigger3M)),NA())</f>
        <v>2.1450402013406498E-2</v>
      </c>
      <c r="M1232" s="52">
        <f>IFERROR(_xll.qlIndexFixing(ONIndex3M,I1232,TRUE,_xll.ohTrigger(RecalcTrigger,Trigger3M)),NA())</f>
        <v>2.1381556727790851E-2</v>
      </c>
      <c r="N1232" s="52">
        <f>IFERROR(_xll.qlIndexFixing(Index6M,$H1232,TRUE,_xll.ohTrigger(RecalcTrigger,Trigger6M)),NA())</f>
        <v>2.3313162207766962E-2</v>
      </c>
      <c r="O1232" s="52">
        <f>IFERROR(_xll.qlIndexFixing(ONIndex6M,I1232,TRUE,_xll.ohTrigger(RecalcTrigger,Trigger6M)),NA())</f>
        <v>2.3163935784298317E-2</v>
      </c>
      <c r="P1232" s="52">
        <f>IFERROR(_xll.qlIndexFixing(Index1Y,$H1232,TRUE,_xll.ohTrigger(RecalcTrigger,Trigger1Y)),NA())</f>
        <v>2.5124805578355731E-2</v>
      </c>
      <c r="Q1232" s="52">
        <f>IFERROR(_xll.qlIndexFixing(ONIndex1Y,I1232,TRUE,_xll.ohTrigger(RecalcTrigger,Trigger1Y)),NA())</f>
        <v>2.4787920283495524E-2</v>
      </c>
    </row>
    <row r="1233" spans="2:17" x14ac:dyDescent="0.2">
      <c r="B1233" s="46" t="s">
        <v>51</v>
      </c>
      <c r="D1233" s="49">
        <f>_xll.qlCalendarAdvance(LocalCalendar,$D1232,B1233,"f",FALSE)</f>
        <v>48325</v>
      </c>
      <c r="E1233" s="49">
        <f>_xll.qlInterestRateIndexValueDate(IndexON,D1233)</f>
        <v>48325</v>
      </c>
      <c r="F1233" s="52">
        <f>IFERROR(_xll.qlIndexFixing(IndexON,D1233,TRUE,_xll.ohTrigger(RecalcTrigger,TriggerON)),NA())</f>
        <v>1.7518899113868613E-2</v>
      </c>
      <c r="H1233" s="49">
        <f>_xll.qlCalendarAdvance(IborCalendar,$H1232,B1233,"f",FALSE)</f>
        <v>48324</v>
      </c>
      <c r="I1233" s="49">
        <f>_xll.qlInterestRateIndexValueDate(Index1M,$H1233)</f>
        <v>48326</v>
      </c>
      <c r="J1233" s="52">
        <f>IFERROR(_xll.qlIndexFixing(Index1M,$H1233,TRUE,_xll.ohTrigger(RecalcTrigger,Trigger1M)),NA())</f>
        <v>2.0161431741692881E-2</v>
      </c>
      <c r="K1233" s="52">
        <f>IFERROR(_xll.qlIndexFixing(ONIndex1M,I1233,TRUE,_xll.ohTrigger(RecalcTrigger,Trigger1M)),NA())</f>
        <v>2.014555350841718E-2</v>
      </c>
      <c r="L1233" s="52">
        <f>IFERROR(_xll.qlIndexFixing(Index3M,H1233,TRUE,_xll.ohTrigger(RecalcTrigger,Trigger3M)),NA())</f>
        <v>2.145212319556242E-2</v>
      </c>
      <c r="M1233" s="52">
        <f>IFERROR(_xll.qlIndexFixing(ONIndex3M,I1233,TRUE,_xll.ohTrigger(RecalcTrigger,Trigger3M)),NA())</f>
        <v>2.138347129237772E-2</v>
      </c>
      <c r="N1233" s="52">
        <f>IFERROR(_xll.qlIndexFixing(Index6M,$H1233,TRUE,_xll.ohTrigger(RecalcTrigger,Trigger6M)),NA())</f>
        <v>2.3314030900732828E-2</v>
      </c>
      <c r="O1233" s="52">
        <f>IFERROR(_xll.qlIndexFixing(ONIndex6M,I1233,TRUE,_xll.ohTrigger(RecalcTrigger,Trigger6M)),NA())</f>
        <v>2.3165158696469845E-2</v>
      </c>
      <c r="P1233" s="52">
        <f>IFERROR(_xll.qlIndexFixing(Index1Y,$H1233,TRUE,_xll.ohTrigger(RecalcTrigger,Trigger1Y)),NA())</f>
        <v>2.5121755666854952E-2</v>
      </c>
      <c r="Q1233" s="52">
        <f>IFERROR(_xll.qlIndexFixing(ONIndex1Y,I1233,TRUE,_xll.ohTrigger(RecalcTrigger,Trigger1Y)),NA())</f>
        <v>2.4789171882479977E-2</v>
      </c>
    </row>
    <row r="1234" spans="2:17" x14ac:dyDescent="0.2">
      <c r="B1234" s="46" t="s">
        <v>51</v>
      </c>
      <c r="D1234" s="49">
        <f>_xll.qlCalendarAdvance(LocalCalendar,$D1233,B1234,"f",FALSE)</f>
        <v>48332</v>
      </c>
      <c r="E1234" s="49">
        <f>_xll.qlInterestRateIndexValueDate(IndexON,D1234)</f>
        <v>48332</v>
      </c>
      <c r="F1234" s="52">
        <f>IFERROR(_xll.qlIndexFixing(IndexON,D1234,TRUE,_xll.ohTrigger(RecalcTrigger,TriggerON)),NA())</f>
        <v>1.752170462792968E-2</v>
      </c>
      <c r="H1234" s="49">
        <f>_xll.qlCalendarAdvance(IborCalendar,$H1233,B1234,"f",FALSE)</f>
        <v>48331</v>
      </c>
      <c r="I1234" s="49">
        <f>_xll.qlInterestRateIndexValueDate(Index1M,$H1234)</f>
        <v>48333</v>
      </c>
      <c r="J1234" s="52">
        <f>IFERROR(_xll.qlIndexFixing(Index1M,$H1234,TRUE,_xll.ohTrigger(RecalcTrigger,Trigger1M)),NA())</f>
        <v>2.0159147643911707E-2</v>
      </c>
      <c r="K1234" s="52">
        <f>IFERROR(_xll.qlIndexFixing(ONIndex1M,I1234,TRUE,_xll.ohTrigger(RecalcTrigger,Trigger1M)),NA())</f>
        <v>2.0144860481021709E-2</v>
      </c>
      <c r="L1234" s="52">
        <f>IFERROR(_xll.qlIndexFixing(Index3M,H1234,TRUE,_xll.ohTrigger(RecalcTrigger,Trigger3M)),NA())</f>
        <v>2.1453812699613804E-2</v>
      </c>
      <c r="M1234" s="52">
        <f>IFERROR(_xll.qlIndexFixing(ONIndex3M,I1234,TRUE,_xll.ohTrigger(RecalcTrigger,Trigger3M)),NA())</f>
        <v>2.1385354347129848E-2</v>
      </c>
      <c r="N1234" s="52">
        <f>IFERROR(_xll.qlIndexFixing(Index6M,$H1234,TRUE,_xll.ohTrigger(RecalcTrigger,Trigger6M)),NA())</f>
        <v>2.3314871237716216E-2</v>
      </c>
      <c r="O1234" s="52">
        <f>IFERROR(_xll.qlIndexFixing(ONIndex6M,I1234,TRUE,_xll.ohTrigger(RecalcTrigger,Trigger6M)),NA())</f>
        <v>2.3166353582659838E-2</v>
      </c>
      <c r="P1234" s="52">
        <f>IFERROR(_xll.qlIndexFixing(Index1Y,$H1234,TRUE,_xll.ohTrigger(RecalcTrigger,Trigger1Y)),NA())</f>
        <v>2.5122221748581152E-2</v>
      </c>
      <c r="Q1234" s="52">
        <f>IFERROR(_xll.qlIndexFixing(ONIndex1Y,I1234,TRUE,_xll.ohTrigger(RecalcTrigger,Trigger1Y)),NA())</f>
        <v>2.4790393960598678E-2</v>
      </c>
    </row>
    <row r="1235" spans="2:17" x14ac:dyDescent="0.2">
      <c r="B1235" s="46" t="s">
        <v>51</v>
      </c>
      <c r="D1235" s="49">
        <f>_xll.qlCalendarAdvance(LocalCalendar,$D1234,B1235,"f",FALSE)</f>
        <v>48339</v>
      </c>
      <c r="E1235" s="49">
        <f>_xll.qlInterestRateIndexValueDate(IndexON,D1235)</f>
        <v>48339</v>
      </c>
      <c r="F1235" s="52">
        <f>IFERROR(_xll.qlIndexFixing(IndexON,D1235,TRUE,_xll.ohTrigger(RecalcTrigger,TriggerON)),NA())</f>
        <v>1.752446920897377E-2</v>
      </c>
      <c r="H1235" s="49">
        <f>_xll.qlCalendarAdvance(IborCalendar,$H1234,B1235,"f",FALSE)</f>
        <v>48338</v>
      </c>
      <c r="I1235" s="49">
        <f>_xll.qlInterestRateIndexValueDate(Index1M,$H1235)</f>
        <v>48340</v>
      </c>
      <c r="J1235" s="52">
        <f>IFERROR(_xll.qlIndexFixing(Index1M,$H1235,TRUE,_xll.ohTrigger(RecalcTrigger,Trigger1M)),NA())</f>
        <v>2.0159876242590857E-2</v>
      </c>
      <c r="K1235" s="52">
        <f>IFERROR(_xll.qlIndexFixing(ONIndex1M,I1235,TRUE,_xll.ohTrigger(RecalcTrigger,Trigger1M)),NA())</f>
        <v>2.0144136736677254E-2</v>
      </c>
      <c r="L1235" s="52">
        <f>IFERROR(_xll.qlIndexFixing(Index3M,H1235,TRUE,_xll.ohTrigger(RecalcTrigger,Trigger3M)),NA())</f>
        <v>2.1456221023708987E-2</v>
      </c>
      <c r="M1235" s="52">
        <f>IFERROR(_xll.qlIndexFixing(ONIndex3M,I1235,TRUE,_xll.ohTrigger(RecalcTrigger,Trigger3M)),NA())</f>
        <v>2.1387205891967298E-2</v>
      </c>
      <c r="N1235" s="52">
        <f>IFERROR(_xll.qlIndexFixing(Index6M,$H1235,TRUE,_xll.ohTrigger(RecalcTrigger,Trigger6M)),NA())</f>
        <v>2.3318083197765505E-2</v>
      </c>
      <c r="O1235" s="52">
        <f>IFERROR(_xll.qlIndexFixing(ONIndex6M,I1235,TRUE,_xll.ohTrigger(RecalcTrigger,Trigger6M)),NA())</f>
        <v>2.3167520442868295E-2</v>
      </c>
      <c r="P1235" s="52">
        <f>IFERROR(_xll.qlIndexFixing(Index1Y,$H1235,TRUE,_xll.ohTrigger(RecalcTrigger,Trigger1Y)),NA())</f>
        <v>2.5122657559825998E-2</v>
      </c>
      <c r="Q1235" s="52">
        <f>IFERROR(_xll.qlIndexFixing(ONIndex1Y,I1235,TRUE,_xll.ohTrigger(RecalcTrigger,Trigger1Y)),NA())</f>
        <v>2.4791586517931563E-2</v>
      </c>
    </row>
    <row r="1236" spans="2:17" x14ac:dyDescent="0.2">
      <c r="B1236" s="46" t="s">
        <v>51</v>
      </c>
      <c r="D1236" s="49">
        <f>_xll.qlCalendarAdvance(LocalCalendar,$D1235,B1236,"f",FALSE)</f>
        <v>48346</v>
      </c>
      <c r="E1236" s="49">
        <f>_xll.qlInterestRateIndexValueDate(IndexON,D1236)</f>
        <v>48346</v>
      </c>
      <c r="F1236" s="52">
        <f>IFERROR(_xll.qlIndexFixing(IndexON,D1236,TRUE,_xll.ohTrigger(RecalcTrigger,TriggerON)),NA())</f>
        <v>1.752719285708082E-2</v>
      </c>
      <c r="H1236" s="49">
        <f>_xll.qlCalendarAdvance(IborCalendar,$H1235,B1236,"f",FALSE)</f>
        <v>48345</v>
      </c>
      <c r="I1236" s="49">
        <f>_xll.qlInterestRateIndexValueDate(Index1M,$H1236)</f>
        <v>48347</v>
      </c>
      <c r="J1236" s="52">
        <f>IFERROR(_xll.qlIndexFixing(Index1M,$H1236,TRUE,_xll.ohTrigger(RecalcTrigger,Trigger1M)),NA())</f>
        <v>2.0159052337888894E-2</v>
      </c>
      <c r="K1236" s="52">
        <f>IFERROR(_xll.qlIndexFixing(ONIndex1M,I1236,TRUE,_xll.ohTrigger(RecalcTrigger,Trigger1M)),NA())</f>
        <v>2.0143382275623622E-2</v>
      </c>
      <c r="L1236" s="52">
        <f>IFERROR(_xll.qlIndexFixing(Index3M,H1236,TRUE,_xll.ohTrigger(RecalcTrigger,Trigger3M)),NA())</f>
        <v>2.1457845005224338E-2</v>
      </c>
      <c r="M1236" s="52">
        <f>IFERROR(_xll.qlIndexFixing(ONIndex3M,I1236,TRUE,_xll.ohTrigger(RecalcTrigger,Trigger3M)),NA())</f>
        <v>2.1389025926970007E-2</v>
      </c>
      <c r="N1236" s="52">
        <f>IFERROR(_xll.qlIndexFixing(Index6M,$H1236,TRUE,_xll.ohTrigger(RecalcTrigger,Trigger6M)),NA())</f>
        <v>2.3318860896569787E-2</v>
      </c>
      <c r="O1236" s="52">
        <f>IFERROR(_xll.qlIndexFixing(ONIndex6M,I1236,TRUE,_xll.ohTrigger(RecalcTrigger,Trigger6M)),NA())</f>
        <v>2.316865927701528E-2</v>
      </c>
      <c r="P1236" s="52">
        <f>IFERROR(_xll.qlIndexFixing(Index1Y,$H1236,TRUE,_xll.ohTrigger(RecalcTrigger,Trigger1Y)),NA())</f>
        <v>2.5123063100550506E-2</v>
      </c>
      <c r="Q1236" s="52">
        <f>IFERROR(_xll.qlIndexFixing(ONIndex1Y,I1236,TRUE,_xll.ohTrigger(RecalcTrigger,Trigger1Y)),NA())</f>
        <v>2.4792749554398696E-2</v>
      </c>
    </row>
    <row r="1237" spans="2:17" x14ac:dyDescent="0.2">
      <c r="B1237" s="46" t="s">
        <v>51</v>
      </c>
      <c r="D1237" s="49">
        <f>_xll.qlCalendarAdvance(LocalCalendar,$D1236,B1237,"f",FALSE)</f>
        <v>48353</v>
      </c>
      <c r="E1237" s="49">
        <f>_xll.qlInterestRateIndexValueDate(IndexON,D1237)</f>
        <v>48353</v>
      </c>
      <c r="F1237" s="52">
        <f>IFERROR(_xll.qlIndexFixing(IndexON,D1237,TRUE,_xll.ohTrigger(RecalcTrigger,TriggerON)),NA())</f>
        <v>1.7529875572170894E-2</v>
      </c>
      <c r="H1237" s="49">
        <f>_xll.qlCalendarAdvance(IborCalendar,$H1236,B1237,"f",FALSE)</f>
        <v>48352</v>
      </c>
      <c r="I1237" s="49">
        <f>_xll.qlInterestRateIndexValueDate(Index1M,$H1237)</f>
        <v>48354</v>
      </c>
      <c r="J1237" s="52">
        <f>IFERROR(_xll.qlIndexFixing(Index1M,$H1237,TRUE,_xll.ohTrigger(RecalcTrigger,Trigger1M)),NA())</f>
        <v>2.015819766309046E-2</v>
      </c>
      <c r="K1237" s="52">
        <f>IFERROR(_xll.qlIndexFixing(ONIndex1M,I1237,TRUE,_xll.ohTrigger(RecalcTrigger,Trigger1M)),NA())</f>
        <v>2.0142597097621007E-2</v>
      </c>
      <c r="L1237" s="52">
        <f>IFERROR(_xll.qlIndexFixing(Index3M,H1237,TRUE,_xll.ohTrigger(RecalcTrigger,Trigger3M)),NA())</f>
        <v>2.145943730663593E-2</v>
      </c>
      <c r="M1237" s="52">
        <f>IFERROR(_xll.qlIndexFixing(ONIndex3M,I1237,TRUE,_xll.ohTrigger(RecalcTrigger,Trigger3M)),NA())</f>
        <v>2.1390814452137974E-2</v>
      </c>
      <c r="N1237" s="52">
        <f>IFERROR(_xll.qlIndexFixing(Index6M,$H1237,TRUE,_xll.ohTrigger(RecalcTrigger,Trigger6M)),NA())</f>
        <v>2.3319610233808068E-2</v>
      </c>
      <c r="O1237" s="52">
        <f>IFERROR(_xll.qlIndexFixing(ONIndex6M,I1237,TRUE,_xll.ohTrigger(RecalcTrigger,Trigger6M)),NA())</f>
        <v>2.3169770085100794E-2</v>
      </c>
      <c r="P1237" s="52">
        <f>IFERROR(_xll.qlIndexFixing(Index1Y,$H1237,TRUE,_xll.ohTrigger(RecalcTrigger,Trigger1Y)),NA())</f>
        <v>2.5123438370718322E-2</v>
      </c>
      <c r="Q1237" s="52">
        <f>IFERROR(_xll.qlIndexFixing(ONIndex1Y,I1237,TRUE,_xll.ohTrigger(RecalcTrigger,Trigger1Y)),NA())</f>
        <v>2.4793883070000078E-2</v>
      </c>
    </row>
    <row r="1238" spans="2:17" x14ac:dyDescent="0.2">
      <c r="B1238" s="46" t="s">
        <v>51</v>
      </c>
      <c r="D1238" s="49">
        <f>_xll.qlCalendarAdvance(LocalCalendar,$D1237,B1238,"f",FALSE)</f>
        <v>48360</v>
      </c>
      <c r="E1238" s="49">
        <f>_xll.qlInterestRateIndexValueDate(IndexON,D1238)</f>
        <v>48360</v>
      </c>
      <c r="F1238" s="52">
        <f>IFERROR(_xll.qlIndexFixing(IndexON,D1238,TRUE,_xll.ohTrigger(RecalcTrigger,TriggerON)),NA())</f>
        <v>1.7532517354164057E-2</v>
      </c>
      <c r="H1238" s="49">
        <f>_xll.qlCalendarAdvance(IborCalendar,$H1237,B1238,"f",FALSE)</f>
        <v>48359</v>
      </c>
      <c r="I1238" s="49">
        <f>_xll.qlInterestRateIndexValueDate(Index1M,$H1238)</f>
        <v>48361</v>
      </c>
      <c r="J1238" s="52">
        <f>IFERROR(_xll.qlIndexFixing(Index1M,$H1238,TRUE,_xll.ohTrigger(RecalcTrigger,Trigger1M)),NA())</f>
        <v>2.0157312218205548E-2</v>
      </c>
      <c r="K1238" s="52">
        <f>IFERROR(_xll.qlIndexFixing(ONIndex1M,I1238,TRUE,_xll.ohTrigger(RecalcTrigger,Trigger1M)),NA())</f>
        <v>2.0141781202909215E-2</v>
      </c>
      <c r="L1238" s="52">
        <f>IFERROR(_xll.qlIndexFixing(Index3M,H1238,TRUE,_xll.ohTrigger(RecalcTrigger,Trigger3M)),NA())</f>
        <v>2.1460997927907274E-2</v>
      </c>
      <c r="M1238" s="52">
        <f>IFERROR(_xll.qlIndexFixing(ONIndex3M,I1238,TRUE,_xll.ohTrigger(RecalcTrigger,Trigger3M)),NA())</f>
        <v>2.1392571467551136E-2</v>
      </c>
      <c r="N1238" s="52">
        <f>IFERROR(_xll.qlIndexFixing(Index6M,$H1238,TRUE,_xll.ohTrigger(RecalcTrigger,Trigger6M)),NA())</f>
        <v>2.3320331209447688E-2</v>
      </c>
      <c r="O1238" s="52">
        <f>IFERROR(_xll.qlIndexFixing(ONIndex6M,I1238,TRUE,_xll.ohTrigger(RecalcTrigger,Trigger6M)),NA())</f>
        <v>2.3170852867204772E-2</v>
      </c>
      <c r="P1238" s="52">
        <f>IFERROR(_xll.qlIndexFixing(Index1Y,$H1238,TRUE,_xll.ohTrigger(RecalcTrigger,Trigger1Y)),NA())</f>
        <v>2.5123783370295503E-2</v>
      </c>
      <c r="Q1238" s="52">
        <f>IFERROR(_xll.qlIndexFixing(ONIndex1Y,I1238,TRUE,_xll.ohTrigger(RecalcTrigger,Trigger1Y)),NA())</f>
        <v>2.4794987064895579E-2</v>
      </c>
    </row>
    <row r="1239" spans="2:17" x14ac:dyDescent="0.2">
      <c r="B1239" s="46" t="s">
        <v>51</v>
      </c>
      <c r="D1239" s="49">
        <f>_xll.qlCalendarAdvance(LocalCalendar,$D1238,B1239,"f",FALSE)</f>
        <v>48367</v>
      </c>
      <c r="E1239" s="49">
        <f>_xll.qlInterestRateIndexValueDate(IndexON,D1239)</f>
        <v>48367</v>
      </c>
      <c r="F1239" s="52">
        <f>IFERROR(_xll.qlIndexFixing(IndexON,D1239,TRUE,_xll.ohTrigger(RecalcTrigger,TriggerON)),NA())</f>
        <v>1.7535118203220179E-2</v>
      </c>
      <c r="H1239" s="49">
        <f>_xll.qlCalendarAdvance(IborCalendar,$H1238,B1239,"f",FALSE)</f>
        <v>48366</v>
      </c>
      <c r="I1239" s="49">
        <f>_xll.qlInterestRateIndexValueDate(Index1M,$H1239)</f>
        <v>48368</v>
      </c>
      <c r="J1239" s="52">
        <f>IFERROR(_xll.qlIndexFixing(Index1M,$H1239,TRUE,_xll.ohTrigger(RecalcTrigger,Trigger1M)),NA())</f>
        <v>2.0156891629346581E-2</v>
      </c>
      <c r="K1239" s="52">
        <f>IFERROR(_xll.qlIndexFixing(ONIndex1M,I1239,TRUE,_xll.ohTrigger(RecalcTrigger,Trigger1M)),NA())</f>
        <v>2.0140934591248438E-2</v>
      </c>
      <c r="L1239" s="52">
        <f>IFERROR(_xll.qlIndexFixing(Index3M,H1239,TRUE,_xll.ohTrigger(RecalcTrigger,Trigger3M)),NA())</f>
        <v>2.1462526868999268E-2</v>
      </c>
      <c r="M1239" s="52">
        <f>IFERROR(_xll.qlIndexFixing(ONIndex3M,I1239,TRUE,_xll.ohTrigger(RecalcTrigger,Trigger3M)),NA())</f>
        <v>2.139429697304962E-2</v>
      </c>
      <c r="N1239" s="52">
        <f>IFERROR(_xll.qlIndexFixing(Index6M,$H1239,TRUE,_xll.ohTrigger(RecalcTrigger,Trigger6M)),NA())</f>
        <v>2.3318647581677687E-2</v>
      </c>
      <c r="O1239" s="52">
        <f>IFERROR(_xll.qlIndexFixing(ONIndex6M,I1239,TRUE,_xll.ohTrigger(RecalcTrigger,Trigger6M)),NA())</f>
        <v>2.3171907623167343E-2</v>
      </c>
      <c r="P1239" s="52">
        <f>IFERROR(_xll.qlIndexFixing(Index1Y,$H1239,TRUE,_xll.ohTrigger(RecalcTrigger,Trigger1Y)),NA())</f>
        <v>2.5124098099251167E-2</v>
      </c>
      <c r="Q1239" s="52">
        <f>IFERROR(_xll.qlIndexFixing(ONIndex1Y,I1239,TRUE,_xll.ohTrigger(RecalcTrigger,Trigger1Y)),NA())</f>
        <v>2.4796061538765457E-2</v>
      </c>
    </row>
    <row r="1240" spans="2:17" x14ac:dyDescent="0.2">
      <c r="B1240" s="46" t="s">
        <v>51</v>
      </c>
      <c r="D1240" s="49">
        <f>_xll.qlCalendarAdvance(LocalCalendar,$D1239,B1240,"f",FALSE)</f>
        <v>48374</v>
      </c>
      <c r="E1240" s="49">
        <f>_xll.qlInterestRateIndexValueDate(IndexON,D1240)</f>
        <v>48374</v>
      </c>
      <c r="F1240" s="52">
        <f>IFERROR(_xll.qlIndexFixing(IndexON,D1240,TRUE,_xll.ohTrigger(RecalcTrigger,TriggerON)),NA())</f>
        <v>1.7537678119259326E-2</v>
      </c>
      <c r="H1240" s="49">
        <f>_xll.qlCalendarAdvance(IborCalendar,$H1239,B1240,"f",FALSE)</f>
        <v>48373</v>
      </c>
      <c r="I1240" s="49">
        <f>_xll.qlInterestRateIndexValueDate(Index1M,$H1240)</f>
        <v>48375</v>
      </c>
      <c r="J1240" s="52">
        <f>IFERROR(_xll.qlIndexFixing(Index1M,$H1240,TRUE,_xll.ohTrigger(RecalcTrigger,Trigger1M)),NA())</f>
        <v>2.0155449018206262E-2</v>
      </c>
      <c r="K1240" s="52">
        <f>IFERROR(_xll.qlIndexFixing(ONIndex1M,I1240,TRUE,_xll.ohTrigger(RecalcTrigger,Trigger1M)),NA())</f>
        <v>2.014005726279855E-2</v>
      </c>
      <c r="L1240" s="52">
        <f>IFERROR(_xll.qlIndexFixing(Index3M,H1240,TRUE,_xll.ohTrigger(RecalcTrigger,Trigger3M)),NA())</f>
        <v>2.146402412987455E-2</v>
      </c>
      <c r="M1240" s="52">
        <f>IFERROR(_xll.qlIndexFixing(ONIndex3M,I1240,TRUE,_xll.ohTrigger(RecalcTrigger,Trigger3M)),NA())</f>
        <v>2.1395990968713363E-2</v>
      </c>
      <c r="N1240" s="52">
        <f>IFERROR(_xll.qlIndexFixing(Index6M,$H1240,TRUE,_xll.ohTrigger(RecalcTrigger,Trigger6M)),NA())</f>
        <v>2.3319317782052883E-2</v>
      </c>
      <c r="O1240" s="52">
        <f>IFERROR(_xll.qlIndexFixing(ONIndex6M,I1240,TRUE,_xll.ohTrigger(RecalcTrigger,Trigger6M)),NA())</f>
        <v>2.3172934353228314E-2</v>
      </c>
      <c r="P1240" s="52">
        <f>IFERROR(_xll.qlIndexFixing(Index1Y,$H1240,TRUE,_xll.ohTrigger(RecalcTrigger,Trigger1Y)),NA())</f>
        <v>2.5124382557557064E-2</v>
      </c>
      <c r="Q1240" s="52">
        <f>IFERROR(_xll.qlIndexFixing(ONIndex1Y,I1240,TRUE,_xll.ohTrigger(RecalcTrigger,Trigger1Y)),NA())</f>
        <v>2.4797106491929455E-2</v>
      </c>
    </row>
    <row r="1241" spans="2:17" x14ac:dyDescent="0.2">
      <c r="B1241" s="46" t="s">
        <v>51</v>
      </c>
      <c r="D1241" s="49">
        <f>_xll.qlCalendarAdvance(LocalCalendar,$D1240,B1241,"f",FALSE)</f>
        <v>48381</v>
      </c>
      <c r="E1241" s="49">
        <f>_xll.qlInterestRateIndexValueDate(IndexON,D1241)</f>
        <v>48381</v>
      </c>
      <c r="F1241" s="52">
        <f>IFERROR(_xll.qlIndexFixing(IndexON,D1241,TRUE,_xll.ohTrigger(RecalcTrigger,TriggerON)),NA())</f>
        <v>1.7540197102361432E-2</v>
      </c>
      <c r="H1241" s="49">
        <f>_xll.qlCalendarAdvance(IborCalendar,$H1240,B1241,"f",FALSE)</f>
        <v>48380</v>
      </c>
      <c r="I1241" s="49">
        <f>_xll.qlInterestRateIndexValueDate(Index1M,$H1241)</f>
        <v>48382</v>
      </c>
      <c r="J1241" s="52">
        <f>IFERROR(_xll.qlIndexFixing(Index1M,$H1241,TRUE,_xll.ohTrigger(RecalcTrigger,Trigger1M)),NA())</f>
        <v>2.0154471263104379E-2</v>
      </c>
      <c r="K1241" s="52">
        <f>IFERROR(_xll.qlIndexFixing(ONIndex1M,I1241,TRUE,_xll.ohTrigger(RecalcTrigger,Trigger1M)),NA())</f>
        <v>2.0139149217559549E-2</v>
      </c>
      <c r="L1241" s="52">
        <f>IFERROR(_xll.qlIndexFixing(Index3M,H1241,TRUE,_xll.ohTrigger(RecalcTrigger,Trigger3M)),NA())</f>
        <v>2.1465489710498366E-2</v>
      </c>
      <c r="M1241" s="52">
        <f>IFERROR(_xll.qlIndexFixing(ONIndex3M,I1241,TRUE,_xll.ohTrigger(RecalcTrigger,Trigger3M)),NA())</f>
        <v>2.1397653454542365E-2</v>
      </c>
      <c r="N1241" s="52">
        <f>IFERROR(_xll.qlIndexFixing(Index6M,$H1241,TRUE,_xll.ohTrigger(RecalcTrigger,Trigger6M)),NA())</f>
        <v>2.3319959626219768E-2</v>
      </c>
      <c r="O1241" s="52">
        <f>IFERROR(_xll.qlIndexFixing(ONIndex6M,I1241,TRUE,_xll.ohTrigger(RecalcTrigger,Trigger6M)),NA())</f>
        <v>2.3173933057227813E-2</v>
      </c>
      <c r="P1241" s="52">
        <f>IFERROR(_xll.qlIndexFixing(Index1Y,$H1241,TRUE,_xll.ohTrigger(RecalcTrigger,Trigger1Y)),NA())</f>
        <v>2.5124636745187352E-2</v>
      </c>
      <c r="Q1241" s="52">
        <f>IFERROR(_xll.qlIndexFixing(ONIndex1Y,I1241,TRUE,_xll.ohTrigger(RecalcTrigger,Trigger1Y)),NA())</f>
        <v>2.4798121924307637E-2</v>
      </c>
    </row>
    <row r="1242" spans="2:17" x14ac:dyDescent="0.2">
      <c r="B1242" s="46" t="s">
        <v>51</v>
      </c>
      <c r="D1242" s="49">
        <f>_xll.qlCalendarAdvance(LocalCalendar,$D1241,B1242,"f",FALSE)</f>
        <v>48388</v>
      </c>
      <c r="E1242" s="49">
        <f>_xll.qlInterestRateIndexValueDate(IndexON,D1242)</f>
        <v>48388</v>
      </c>
      <c r="F1242" s="52">
        <f>IFERROR(_xll.qlIndexFixing(IndexON,D1242,TRUE,_xll.ohTrigger(RecalcTrigger,TriggerON)),NA())</f>
        <v>1.7542675152286691E-2</v>
      </c>
      <c r="H1242" s="49">
        <f>_xll.qlCalendarAdvance(IborCalendar,$H1241,B1242,"f",FALSE)</f>
        <v>48387</v>
      </c>
      <c r="I1242" s="49">
        <f>_xll.qlInterestRateIndexValueDate(Index1M,$H1242)</f>
        <v>48389</v>
      </c>
      <c r="J1242" s="52">
        <f>IFERROR(_xll.qlIndexFixing(Index1M,$H1242,TRUE,_xll.ohTrigger(RecalcTrigger,Trigger1M)),NA())</f>
        <v>2.0153462737950989E-2</v>
      </c>
      <c r="K1242" s="52">
        <f>IFERROR(_xll.qlIndexFixing(ONIndex1M,I1242,TRUE,_xll.ohTrigger(RecalcTrigger,Trigger1M)),NA())</f>
        <v>2.0138210455371564E-2</v>
      </c>
      <c r="L1242" s="52">
        <f>IFERROR(_xll.qlIndexFixing(Index3M,H1242,TRUE,_xll.ohTrigger(RecalcTrigger,Trigger3M)),NA())</f>
        <v>2.1466923610833355E-2</v>
      </c>
      <c r="M1242" s="52">
        <f>IFERROR(_xll.qlIndexFixing(ONIndex3M,I1242,TRUE,_xll.ohTrigger(RecalcTrigger,Trigger3M)),NA())</f>
        <v>2.1399284430456689E-2</v>
      </c>
      <c r="N1242" s="52">
        <f>IFERROR(_xll.qlIndexFixing(Index6M,$H1242,TRUE,_xll.ohTrigger(RecalcTrigger,Trigger6M)),NA())</f>
        <v>2.3324502968153204E-2</v>
      </c>
      <c r="O1242" s="52">
        <f>IFERROR(_xll.qlIndexFixing(ONIndex6M,I1242,TRUE,_xll.ohTrigger(RecalcTrigger,Trigger6M)),NA())</f>
        <v>2.3174903735245778E-2</v>
      </c>
      <c r="P1242" s="52">
        <f>IFERROR(_xll.qlIndexFixing(Index1Y,$H1242,TRUE,_xll.ohTrigger(RecalcTrigger,Trigger1Y)),NA())</f>
        <v>2.5124860662119691E-2</v>
      </c>
      <c r="Q1242" s="52">
        <f>IFERROR(_xll.qlIndexFixing(ONIndex1Y,I1242,TRUE,_xll.ohTrigger(RecalcTrigger,Trigger1Y)),NA())</f>
        <v>2.4799107835740131E-2</v>
      </c>
    </row>
    <row r="1243" spans="2:17" x14ac:dyDescent="0.2">
      <c r="B1243" s="46" t="s">
        <v>51</v>
      </c>
      <c r="D1243" s="49">
        <f>_xll.qlCalendarAdvance(LocalCalendar,$D1242,B1243,"f",FALSE)</f>
        <v>48395</v>
      </c>
      <c r="E1243" s="49">
        <f>_xll.qlInterestRateIndexValueDate(IndexON,D1243)</f>
        <v>48395</v>
      </c>
      <c r="F1243" s="52">
        <f>IFERROR(_xll.qlIndexFixing(IndexON,D1243,TRUE,_xll.ohTrigger(RecalcTrigger,TriggerON)),NA())</f>
        <v>1.7545112269354846E-2</v>
      </c>
      <c r="H1243" s="49">
        <f>_xll.qlCalendarAdvance(IborCalendar,$H1242,B1243,"f",FALSE)</f>
        <v>48394</v>
      </c>
      <c r="I1243" s="49">
        <f>_xll.qlInterestRateIndexValueDate(Index1M,$H1243)</f>
        <v>48396</v>
      </c>
      <c r="J1243" s="52">
        <f>IFERROR(_xll.qlIndexFixing(Index1M,$H1243,TRUE,_xll.ohTrigger(RecalcTrigger,Trigger1M)),NA())</f>
        <v>2.0152423442743594E-2</v>
      </c>
      <c r="K1243" s="52">
        <f>IFERROR(_xll.qlIndexFixing(ONIndex1M,I1243,TRUE,_xll.ohTrigger(RecalcTrigger,Trigger1M)),NA())</f>
        <v>2.0137240976474402E-2</v>
      </c>
      <c r="L1243" s="52">
        <f>IFERROR(_xll.qlIndexFixing(Index3M,H1243,TRUE,_xll.ohTrigger(RecalcTrigger,Trigger3M)),NA())</f>
        <v>2.1468325830846503E-2</v>
      </c>
      <c r="M1243" s="52">
        <f>IFERROR(_xll.qlIndexFixing(ONIndex3M,I1243,TRUE,_xll.ohTrigger(RecalcTrigger,Trigger3M)),NA())</f>
        <v>2.1400883896536271E-2</v>
      </c>
      <c r="N1243" s="52">
        <f>IFERROR(_xll.qlIndexFixing(Index6M,$H1243,TRUE,_xll.ohTrigger(RecalcTrigger,Trigger6M)),NA())</f>
        <v>2.3324294488470416E-2</v>
      </c>
      <c r="O1243" s="52">
        <f>IFERROR(_xll.qlIndexFixing(ONIndex6M,I1243,TRUE,_xll.ohTrigger(RecalcTrigger,Trigger6M)),NA())</f>
        <v>2.317584638720227E-2</v>
      </c>
      <c r="P1243" s="52">
        <f>IFERROR(_xll.qlIndexFixing(Index1Y,$H1243,TRUE,_xll.ohTrigger(RecalcTrigger,Trigger1Y)),NA())</f>
        <v>2.5125054308333714E-2</v>
      </c>
      <c r="Q1243" s="52">
        <f>IFERROR(_xll.qlIndexFixing(ONIndex1Y,I1243,TRUE,_xll.ohTrigger(RecalcTrigger,Trigger1Y)),NA())</f>
        <v>2.4800064226386809E-2</v>
      </c>
    </row>
    <row r="1244" spans="2:17" x14ac:dyDescent="0.2">
      <c r="B1244" s="46" t="s">
        <v>51</v>
      </c>
      <c r="D1244" s="49">
        <f>_xll.qlCalendarAdvance(LocalCalendar,$D1243,B1244,"f",FALSE)</f>
        <v>48402</v>
      </c>
      <c r="E1244" s="49">
        <f>_xll.qlInterestRateIndexValueDate(IndexON,D1244)</f>
        <v>48402</v>
      </c>
      <c r="F1244" s="52">
        <f>IFERROR(_xll.qlIndexFixing(IndexON,D1244,TRUE,_xll.ohTrigger(RecalcTrigger,TriggerON)),NA())</f>
        <v>1.7547508453326088E-2</v>
      </c>
      <c r="H1244" s="49">
        <f>_xll.qlCalendarAdvance(IborCalendar,$H1243,B1244,"f",FALSE)</f>
        <v>48401</v>
      </c>
      <c r="I1244" s="49">
        <f>_xll.qlInterestRateIndexValueDate(Index1M,$H1244)</f>
        <v>48403</v>
      </c>
      <c r="J1244" s="52">
        <f>IFERROR(_xll.qlIndexFixing(Index1M,$H1244,TRUE,_xll.ohTrigger(RecalcTrigger,Trigger1M)),NA())</f>
        <v>2.0151353377502179E-2</v>
      </c>
      <c r="K1244" s="52">
        <f>IFERROR(_xll.qlIndexFixing(ONIndex1M,I1244,TRUE,_xll.ohTrigger(RecalcTrigger,Trigger1M)),NA())</f>
        <v>2.0136240780708192E-2</v>
      </c>
      <c r="L1244" s="52">
        <f>IFERROR(_xll.qlIndexFixing(Index3M,H1244,TRUE,_xll.ohTrigger(RecalcTrigger,Trigger3M)),NA())</f>
        <v>2.1469696370503919E-2</v>
      </c>
      <c r="M1244" s="52">
        <f>IFERROR(_xll.qlIndexFixing(ONIndex3M,I1244,TRUE,_xll.ohTrigger(RecalcTrigger,Trigger3M)),NA())</f>
        <v>2.1402451852861049E-2</v>
      </c>
      <c r="N1244" s="52">
        <f>IFERROR(_xll.qlIndexFixing(Index6M,$H1244,TRUE,_xll.ohTrigger(RecalcTrigger,Trigger6M)),NA())</f>
        <v>2.3324061468035298E-2</v>
      </c>
      <c r="O1244" s="52">
        <f>IFERROR(_xll.qlIndexFixing(ONIndex6M,I1244,TRUE,_xll.ohTrigger(RecalcTrigger,Trigger6M)),NA())</f>
        <v>2.3176761013097291E-2</v>
      </c>
      <c r="P1244" s="52">
        <f>IFERROR(_xll.qlIndexFixing(Index1Y,$H1244,TRUE,_xll.ohTrigger(RecalcTrigger,Trigger1Y)),NA())</f>
        <v>2.5125217683811901E-2</v>
      </c>
      <c r="Q1244" s="52">
        <f>IFERROR(_xll.qlIndexFixing(ONIndex1Y,I1244,TRUE,_xll.ohTrigger(RecalcTrigger,Trigger1Y)),NA())</f>
        <v>2.4800991096167735E-2</v>
      </c>
    </row>
    <row r="1245" spans="2:17" x14ac:dyDescent="0.2">
      <c r="B1245" s="46" t="s">
        <v>51</v>
      </c>
      <c r="D1245" s="49">
        <f>_xll.qlCalendarAdvance(LocalCalendar,$D1244,B1245,"f",FALSE)</f>
        <v>48409</v>
      </c>
      <c r="E1245" s="49">
        <f>_xll.qlInterestRateIndexValueDate(IndexON,D1245)</f>
        <v>48409</v>
      </c>
      <c r="F1245" s="52">
        <f>IFERROR(_xll.qlIndexFixing(IndexON,D1245,TRUE,_xll.ohTrigger(RecalcTrigger,TriggerON)),NA())</f>
        <v>1.7549863704360291E-2</v>
      </c>
      <c r="H1245" s="49">
        <f>_xll.qlCalendarAdvance(IborCalendar,$H1244,B1245,"f",FALSE)</f>
        <v>48408</v>
      </c>
      <c r="I1245" s="49">
        <f>_xll.qlInterestRateIndexValueDate(Index1M,$H1245)</f>
        <v>48410</v>
      </c>
      <c r="J1245" s="52">
        <f>IFERROR(_xll.qlIndexFixing(Index1M,$H1245,TRUE,_xll.ohTrigger(RecalcTrigger,Trigger1M)),NA())</f>
        <v>2.0150252542224245E-2</v>
      </c>
      <c r="K1245" s="52">
        <f>IFERROR(_xll.qlIndexFixing(ONIndex1M,I1245,TRUE,_xll.ohTrigger(RecalcTrigger,Trigger1M)),NA())</f>
        <v>2.0135209867992998E-2</v>
      </c>
      <c r="L1245" s="52">
        <f>IFERROR(_xll.qlIndexFixing(Index3M,H1245,TRUE,_xll.ohTrigger(RecalcTrigger,Trigger3M)),NA())</f>
        <v>2.1471035229772586E-2</v>
      </c>
      <c r="M1245" s="52">
        <f>IFERROR(_xll.qlIndexFixing(ONIndex3M,I1245,TRUE,_xll.ohTrigger(RecalcTrigger,Trigger3M)),NA())</f>
        <v>2.1403988299271148E-2</v>
      </c>
      <c r="N1245" s="52">
        <f>IFERROR(_xll.qlIndexFixing(Index6M,$H1245,TRUE,_xll.ohTrigger(RecalcTrigger,Trigger6M)),NA())</f>
        <v>2.3325363754710029E-2</v>
      </c>
      <c r="O1245" s="52">
        <f>IFERROR(_xll.qlIndexFixing(ONIndex6M,I1245,TRUE,_xll.ohTrigger(RecalcTrigger,Trigger6M)),NA())</f>
        <v>2.3177647613010777E-2</v>
      </c>
      <c r="P1245" s="52">
        <f>IFERROR(_xll.qlIndexFixing(Index1Y,$H1245,TRUE,_xll.ohTrigger(RecalcTrigger,Trigger1Y)),NA())</f>
        <v>2.5125350788540016E-2</v>
      </c>
      <c r="Q1245" s="52">
        <f>IFERROR(_xll.qlIndexFixing(ONIndex1Y,I1245,TRUE,_xll.ohTrigger(RecalcTrigger,Trigger1Y)),NA())</f>
        <v>2.4801888445082909E-2</v>
      </c>
    </row>
    <row r="1246" spans="2:17" x14ac:dyDescent="0.2">
      <c r="B1246" s="46" t="s">
        <v>51</v>
      </c>
      <c r="D1246" s="49">
        <f>_xll.qlCalendarAdvance(LocalCalendar,$D1245,B1246,"f",FALSE)</f>
        <v>48416</v>
      </c>
      <c r="E1246" s="49">
        <f>_xll.qlInterestRateIndexValueDate(IndexON,D1246)</f>
        <v>48416</v>
      </c>
      <c r="F1246" s="52">
        <f>IFERROR(_xll.qlIndexFixing(IndexON,D1246,TRUE,_xll.ohTrigger(RecalcTrigger,TriggerON)),NA())</f>
        <v>1.7552178022297582E-2</v>
      </c>
      <c r="H1246" s="49">
        <f>_xll.qlCalendarAdvance(IborCalendar,$H1245,B1246,"f",FALSE)</f>
        <v>48415</v>
      </c>
      <c r="I1246" s="49">
        <f>_xll.qlInterestRateIndexValueDate(Index1M,$H1246)</f>
        <v>48417</v>
      </c>
      <c r="J1246" s="52">
        <f>IFERROR(_xll.qlIndexFixing(Index1M,$H1246,TRUE,_xll.ohTrigger(RecalcTrigger,Trigger1M)),NA())</f>
        <v>2.0149120936929776E-2</v>
      </c>
      <c r="K1246" s="52">
        <f>IFERROR(_xll.qlIndexFixing(ONIndex1M,I1246,TRUE,_xll.ohTrigger(RecalcTrigger,Trigger1M)),NA())</f>
        <v>2.0134148238568628E-2</v>
      </c>
      <c r="L1246" s="52">
        <f>IFERROR(_xll.qlIndexFixing(Index3M,H1246,TRUE,_xll.ohTrigger(RecalcTrigger,Trigger3M)),NA())</f>
        <v>2.1472342408618623E-2</v>
      </c>
      <c r="M1246" s="52">
        <f>IFERROR(_xll.qlIndexFixing(ONIndex3M,I1246,TRUE,_xll.ohTrigger(RecalcTrigger,Trigger3M)),NA())</f>
        <v>2.1405493235846507E-2</v>
      </c>
      <c r="N1246" s="52">
        <f>IFERROR(_xll.qlIndexFixing(Index6M,$H1246,TRUE,_xll.ohTrigger(RecalcTrigger,Trigger6M)),NA())</f>
        <v>2.3325077993496524E-2</v>
      </c>
      <c r="O1246" s="52">
        <f>IFERROR(_xll.qlIndexFixing(ONIndex6M,I1246,TRUE,_xll.ohTrigger(RecalcTrigger,Trigger6M)),NA())</f>
        <v>2.3178506186942727E-2</v>
      </c>
      <c r="P1246" s="52">
        <f>IFERROR(_xll.qlIndexFixing(Index1Y,$H1246,TRUE,_xll.ohTrigger(RecalcTrigger,Trigger1Y)),NA())</f>
        <v>2.5125453622505796E-2</v>
      </c>
      <c r="Q1246" s="52">
        <f>IFERROR(_xll.qlIndexFixing(ONIndex1Y,I1246,TRUE,_xll.ohTrigger(RecalcTrigger,Trigger1Y)),NA())</f>
        <v>2.4802756273292204E-2</v>
      </c>
    </row>
    <row r="1247" spans="2:17" x14ac:dyDescent="0.2">
      <c r="B1247" s="46" t="s">
        <v>51</v>
      </c>
      <c r="D1247" s="49">
        <f>_xll.qlCalendarAdvance(LocalCalendar,$D1246,B1247,"f",FALSE)</f>
        <v>48423</v>
      </c>
      <c r="E1247" s="49">
        <f>_xll.qlInterestRateIndexValueDate(IndexON,D1247)</f>
        <v>48423</v>
      </c>
      <c r="F1247" s="52">
        <f>IFERROR(_xll.qlIndexFixing(IndexON,D1247,TRUE,_xll.ohTrigger(RecalcTrigger,TriggerON)),NA())</f>
        <v>1.7554451407217897E-2</v>
      </c>
      <c r="H1247" s="49">
        <f>_xll.qlCalendarAdvance(IborCalendar,$H1246,B1247,"f",FALSE)</f>
        <v>48422</v>
      </c>
      <c r="I1247" s="49">
        <f>_xll.qlInterestRateIndexValueDate(Index1M,$H1247)</f>
        <v>48424</v>
      </c>
      <c r="J1247" s="52">
        <f>IFERROR(_xll.qlIndexFixing(Index1M,$H1247,TRUE,_xll.ohTrigger(RecalcTrigger,Trigger1M)),NA())</f>
        <v>2.0148436131965528E-2</v>
      </c>
      <c r="K1247" s="52">
        <f>IFERROR(_xll.qlIndexFixing(ONIndex1M,I1247,TRUE,_xll.ohTrigger(RecalcTrigger,Trigger1M)),NA())</f>
        <v>2.0133055892355145E-2</v>
      </c>
      <c r="L1247" s="52">
        <f>IFERROR(_xll.qlIndexFixing(Index3M,H1247,TRUE,_xll.ohTrigger(RecalcTrigger,Trigger3M)),NA())</f>
        <v>2.1473617907011616E-2</v>
      </c>
      <c r="M1247" s="52">
        <f>IFERROR(_xll.qlIndexFixing(ONIndex3M,I1247,TRUE,_xll.ohTrigger(RecalcTrigger,Trigger3M)),NA())</f>
        <v>2.140696666266706E-2</v>
      </c>
      <c r="N1247" s="52">
        <f>IFERROR(_xll.qlIndexFixing(Index6M,$H1247,TRUE,_xll.ohTrigger(RecalcTrigger,Trigger6M)),NA())</f>
        <v>2.3325543713483398E-2</v>
      </c>
      <c r="O1247" s="52">
        <f>IFERROR(_xll.qlIndexFixing(ONIndex6M,I1247,TRUE,_xll.ohTrigger(RecalcTrigger,Trigger6M)),NA())</f>
        <v>2.3179336734733269E-2</v>
      </c>
      <c r="P1247" s="52">
        <f>IFERROR(_xll.qlIndexFixing(Index1Y,$H1247,TRUE,_xll.ohTrigger(RecalcTrigger,Trigger1Y)),NA())</f>
        <v>2.5125526185700044E-2</v>
      </c>
      <c r="Q1247" s="52">
        <f>IFERROR(_xll.qlIndexFixing(ONIndex1Y,I1247,TRUE,_xll.ohTrigger(RecalcTrigger,Trigger1Y)),NA())</f>
        <v>2.480359458055581E-2</v>
      </c>
    </row>
    <row r="1248" spans="2:17" x14ac:dyDescent="0.2">
      <c r="B1248" s="46" t="s">
        <v>51</v>
      </c>
      <c r="D1248" s="49">
        <f>_xll.qlCalendarAdvance(LocalCalendar,$D1247,B1248,"f",FALSE)</f>
        <v>48430</v>
      </c>
      <c r="E1248" s="49">
        <f>_xll.qlInterestRateIndexValueDate(IndexON,D1248)</f>
        <v>48430</v>
      </c>
      <c r="F1248" s="52">
        <f>IFERROR(_xll.qlIndexFixing(IndexON,D1248,TRUE,_xll.ohTrigger(RecalcTrigger,TriggerON)),NA())</f>
        <v>1.7556683859201172E-2</v>
      </c>
      <c r="H1248" s="49">
        <f>_xll.qlCalendarAdvance(IborCalendar,$H1247,B1248,"f",FALSE)</f>
        <v>48429</v>
      </c>
      <c r="I1248" s="49">
        <f>_xll.qlInterestRateIndexValueDate(Index1M,$H1248)</f>
        <v>48431</v>
      </c>
      <c r="J1248" s="52">
        <f>IFERROR(_xll.qlIndexFixing(Index1M,$H1248,TRUE,_xll.ohTrigger(RecalcTrigger,Trigger1M)),NA())</f>
        <v>2.014724072195697E-2</v>
      </c>
      <c r="K1248" s="52">
        <f>IFERROR(_xll.qlIndexFixing(ONIndex1M,I1248,TRUE,_xll.ohTrigger(RecalcTrigger,Trigger1M)),NA())</f>
        <v>2.0131932829192678E-2</v>
      </c>
      <c r="L1248" s="52">
        <f>IFERROR(_xll.qlIndexFixing(Index3M,H1248,TRUE,_xll.ohTrigger(RecalcTrigger,Trigger3M)),NA())</f>
        <v>2.1474861724920285E-2</v>
      </c>
      <c r="M1248" s="52">
        <f>IFERROR(_xll.qlIndexFixing(ONIndex3M,I1248,TRUE,_xll.ohTrigger(RecalcTrigger,Trigger3M)),NA())</f>
        <v>2.1408408579413063E-2</v>
      </c>
      <c r="N1248" s="52">
        <f>IFERROR(_xll.qlIndexFixing(Index6M,$H1248,TRUE,_xll.ohTrigger(RecalcTrigger,Trigger6M)),NA())</f>
        <v>2.3325981071612899E-2</v>
      </c>
      <c r="O1248" s="52">
        <f>IFERROR(_xll.qlIndexFixing(ONIndex6M,I1248,TRUE,_xll.ohTrigger(RecalcTrigger,Trigger6M)),NA())</f>
        <v>2.3180139256542276E-2</v>
      </c>
      <c r="P1248" s="52">
        <f>IFERROR(_xll.qlIndexFixing(Index1Y,$H1248,TRUE,_xll.ohTrigger(RecalcTrigger,Trigger1Y)),NA())</f>
        <v>2.512556847811619E-2</v>
      </c>
      <c r="Q1248" s="52">
        <f>IFERROR(_xll.qlIndexFixing(ONIndex1Y,I1248,TRUE,_xll.ohTrigger(RecalcTrigger,Trigger1Y)),NA())</f>
        <v>2.4804403367033601E-2</v>
      </c>
    </row>
    <row r="1249" spans="2:17" x14ac:dyDescent="0.2">
      <c r="B1249" s="46" t="s">
        <v>51</v>
      </c>
      <c r="D1249" s="49">
        <f>_xll.qlCalendarAdvance(LocalCalendar,$D1248,B1249,"f",FALSE)</f>
        <v>48437</v>
      </c>
      <c r="E1249" s="49">
        <f>_xll.qlInterestRateIndexValueDate(IndexON,D1249)</f>
        <v>48437</v>
      </c>
      <c r="F1249" s="52">
        <f>IFERROR(_xll.qlIndexFixing(IndexON,D1249,TRUE,_xll.ohTrigger(RecalcTrigger,TriggerON)),NA())</f>
        <v>1.7558875378167471E-2</v>
      </c>
      <c r="H1249" s="49">
        <f>_xll.qlCalendarAdvance(IborCalendar,$H1248,B1249,"f",FALSE)</f>
        <v>48436</v>
      </c>
      <c r="I1249" s="49">
        <f>_xll.qlInterestRateIndexValueDate(Index1M,$H1249)</f>
        <v>48438</v>
      </c>
      <c r="J1249" s="52">
        <f>IFERROR(_xll.qlIndexFixing(Index1M,$H1249,TRUE,_xll.ohTrigger(RecalcTrigger,Trigger1M)),NA())</f>
        <v>2.0145541501007114E-2</v>
      </c>
      <c r="K1249" s="52">
        <f>IFERROR(_xll.qlIndexFixing(ONIndex1M,I1249,TRUE,_xll.ohTrigger(RecalcTrigger,Trigger1M)),NA())</f>
        <v>2.0130779049321035E-2</v>
      </c>
      <c r="L1249" s="52">
        <f>IFERROR(_xll.qlIndexFixing(Index3M,H1249,TRUE,_xll.ohTrigger(RecalcTrigger,Trigger3M)),NA())</f>
        <v>2.147607386231596E-2</v>
      </c>
      <c r="M1249" s="52">
        <f>IFERROR(_xll.qlIndexFixing(ONIndex3M,I1249,TRUE,_xll.ohTrigger(RecalcTrigger,Trigger3M)),NA())</f>
        <v>2.1409818986484197E-2</v>
      </c>
      <c r="N1249" s="52">
        <f>IFERROR(_xll.qlIndexFixing(Index6M,$H1249,TRUE,_xll.ohTrigger(RecalcTrigger,Trigger6M)),NA())</f>
        <v>2.3326390067866964E-2</v>
      </c>
      <c r="O1249" s="52">
        <f>IFERROR(_xll.qlIndexFixing(ONIndex6M,I1249,TRUE,_xll.ohTrigger(RecalcTrigger,Trigger6M)),NA())</f>
        <v>2.3180913752369747E-2</v>
      </c>
      <c r="P1249" s="52">
        <f>IFERROR(_xll.qlIndexFixing(Index1Y,$H1249,TRUE,_xll.ohTrigger(RecalcTrigger,Trigger1Y)),NA())</f>
        <v>2.5125580499750506E-2</v>
      </c>
      <c r="Q1249" s="52">
        <f>IFERROR(_xll.qlIndexFixing(ONIndex1Y,I1249,TRUE,_xll.ohTrigger(RecalcTrigger,Trigger1Y)),NA())</f>
        <v>2.4805182632645639E-2</v>
      </c>
    </row>
    <row r="1250" spans="2:17" x14ac:dyDescent="0.2">
      <c r="B1250" s="46" t="s">
        <v>51</v>
      </c>
      <c r="D1250" s="49">
        <f>_xll.qlCalendarAdvance(LocalCalendar,$D1249,B1250,"f",FALSE)</f>
        <v>48444</v>
      </c>
      <c r="E1250" s="49">
        <f>_xll.qlInterestRateIndexValueDate(IndexON,D1250)</f>
        <v>48444</v>
      </c>
      <c r="F1250" s="52">
        <f>IFERROR(_xll.qlIndexFixing(IndexON,D1250,TRUE,_xll.ohTrigger(RecalcTrigger,TriggerON)),NA())</f>
        <v>1.7561025964036858E-2</v>
      </c>
      <c r="H1250" s="49">
        <f>_xll.qlCalendarAdvance(IborCalendar,$H1249,B1250,"f",FALSE)</f>
        <v>48443</v>
      </c>
      <c r="I1250" s="49">
        <f>_xll.qlInterestRateIndexValueDate(Index1M,$H1250)</f>
        <v>48445</v>
      </c>
      <c r="J1250" s="52">
        <f>IFERROR(_xll.qlIndexFixing(Index1M,$H1250,TRUE,_xll.ohTrigger(RecalcTrigger,Trigger1M)),NA())</f>
        <v>2.014428681571645E-2</v>
      </c>
      <c r="K1250" s="52">
        <f>IFERROR(_xll.qlIndexFixing(ONIndex1M,I1250,TRUE,_xll.ohTrigger(RecalcTrigger,Trigger1M)),NA())</f>
        <v>2.0129594552500407E-2</v>
      </c>
      <c r="L1250" s="52">
        <f>IFERROR(_xll.qlIndexFixing(Index3M,H1250,TRUE,_xll.ohTrigger(RecalcTrigger,Trigger3M)),NA())</f>
        <v>2.1477254319167357E-2</v>
      </c>
      <c r="M1250" s="52">
        <f>IFERROR(_xll.qlIndexFixing(ONIndex3M,I1250,TRUE,_xll.ohTrigger(RecalcTrigger,Trigger3M)),NA())</f>
        <v>2.1411197883640654E-2</v>
      </c>
      <c r="N1250" s="52">
        <f>IFERROR(_xll.qlIndexFixing(Index6M,$H1250,TRUE,_xll.ohTrigger(RecalcTrigger,Trigger6M)),NA())</f>
        <v>2.3327540556211435E-2</v>
      </c>
      <c r="O1250" s="52">
        <f>IFERROR(_xll.qlIndexFixing(ONIndex6M,I1250,TRUE,_xll.ohTrigger(RecalcTrigger,Trigger6M)),NA())</f>
        <v>2.3181660222135747E-2</v>
      </c>
      <c r="P1250" s="52">
        <f>IFERROR(_xll.qlIndexFixing(Index1Y,$H1250,TRUE,_xll.ohTrigger(RecalcTrigger,Trigger1Y)),NA())</f>
        <v>2.5125562250602123E-2</v>
      </c>
      <c r="Q1250" s="52">
        <f>IFERROR(_xll.qlIndexFixing(ONIndex1Y,I1250,TRUE,_xll.ohTrigger(RecalcTrigger,Trigger1Y)),NA())</f>
        <v>2.4805932377391926E-2</v>
      </c>
    </row>
    <row r="1251" spans="2:17" x14ac:dyDescent="0.2">
      <c r="B1251" s="46" t="s">
        <v>51</v>
      </c>
      <c r="D1251" s="49">
        <f>_xll.qlCalendarAdvance(LocalCalendar,$D1250,B1251,"f",FALSE)</f>
        <v>48451</v>
      </c>
      <c r="E1251" s="49">
        <f>_xll.qlInterestRateIndexValueDate(IndexON,D1251)</f>
        <v>48451</v>
      </c>
      <c r="F1251" s="52">
        <f>IFERROR(_xll.qlIndexFixing(IndexON,D1251,TRUE,_xll.ohTrigger(RecalcTrigger,TriggerON)),NA())</f>
        <v>1.7563135616969205E-2</v>
      </c>
      <c r="H1251" s="49">
        <f>_xll.qlCalendarAdvance(IborCalendar,$H1250,B1251,"f",FALSE)</f>
        <v>48450</v>
      </c>
      <c r="I1251" s="49">
        <f>_xll.qlInterestRateIndexValueDate(Index1M,$H1251)</f>
        <v>48452</v>
      </c>
      <c r="J1251" s="52">
        <f>IFERROR(_xll.qlIndexFixing(Index1M,$H1251,TRUE,_xll.ohTrigger(RecalcTrigger,Trigger1M)),NA())</f>
        <v>2.0143001360456714E-2</v>
      </c>
      <c r="K1251" s="52">
        <f>IFERROR(_xll.qlIndexFixing(ONIndex1M,I1251,TRUE,_xll.ohTrigger(RecalcTrigger,Trigger1M)),NA())</f>
        <v>2.0128379338890667E-2</v>
      </c>
      <c r="L1251" s="52">
        <f>IFERROR(_xll.qlIndexFixing(Index3M,H1251,TRUE,_xll.ohTrigger(RecalcTrigger,Trigger3M)),NA())</f>
        <v>2.1478403095446678E-2</v>
      </c>
      <c r="M1251" s="52">
        <f>IFERROR(_xll.qlIndexFixing(ONIndex3M,I1251,TRUE,_xll.ohTrigger(RecalcTrigger,Trigger3M)),NA())</f>
        <v>2.1412545270962369E-2</v>
      </c>
      <c r="N1251" s="52">
        <f>IFERROR(_xll.qlIndexFixing(Index6M,$H1251,TRUE,_xll.ohTrigger(RecalcTrigger,Trigger6M)),NA())</f>
        <v>2.3327122974677476E-2</v>
      </c>
      <c r="O1251" s="52">
        <f>IFERROR(_xll.qlIndexFixing(ONIndex6M,I1251,TRUE,_xll.ohTrigger(RecalcTrigger,Trigger6M)),NA())</f>
        <v>2.3182378665760339E-2</v>
      </c>
      <c r="P1251" s="52">
        <f>IFERROR(_xll.qlIndexFixing(Index1Y,$H1251,TRUE,_xll.ohTrigger(RecalcTrigger,Trigger1Y)),NA())</f>
        <v>2.5125513730672351E-2</v>
      </c>
      <c r="Q1251" s="52">
        <f>IFERROR(_xll.qlIndexFixing(ONIndex1Y,I1251,TRUE,_xll.ohTrigger(RecalcTrigger,Trigger1Y)),NA())</f>
        <v>2.4806652601272461E-2</v>
      </c>
    </row>
    <row r="1252" spans="2:17" x14ac:dyDescent="0.2">
      <c r="B1252" s="46" t="s">
        <v>51</v>
      </c>
      <c r="D1252" s="49">
        <f>_xll.qlCalendarAdvance(LocalCalendar,$D1251,B1252,"f",FALSE)</f>
        <v>48458</v>
      </c>
      <c r="E1252" s="49">
        <f>_xll.qlInterestRateIndexValueDate(IndexON,D1252)</f>
        <v>48458</v>
      </c>
      <c r="F1252" s="52">
        <f>IFERROR(_xll.qlIndexFixing(IndexON,D1252,TRUE,_xll.ohTrigger(RecalcTrigger,TriggerON)),NA())</f>
        <v>1.7565204336804641E-2</v>
      </c>
      <c r="H1252" s="49">
        <f>_xll.qlCalendarAdvance(IborCalendar,$H1251,B1252,"f",FALSE)</f>
        <v>48457</v>
      </c>
      <c r="I1252" s="49">
        <f>_xll.qlInterestRateIndexValueDate(Index1M,$H1252)</f>
        <v>48459</v>
      </c>
      <c r="J1252" s="52">
        <f>IFERROR(_xll.qlIndexFixing(Index1M,$H1252,TRUE,_xll.ohTrigger(RecalcTrigger,Trigger1M)),NA())</f>
        <v>2.0141685135235399E-2</v>
      </c>
      <c r="K1252" s="52">
        <f>IFERROR(_xll.qlIndexFixing(ONIndex1M,I1252,TRUE,_xll.ohTrigger(RecalcTrigger,Trigger1M)),NA())</f>
        <v>2.0127133408411879E-2</v>
      </c>
      <c r="L1252" s="52">
        <f>IFERROR(_xll.qlIndexFixing(Index3M,H1252,TRUE,_xll.ohTrigger(RecalcTrigger,Trigger3M)),NA())</f>
        <v>2.1478806774137264E-2</v>
      </c>
      <c r="M1252" s="52">
        <f>IFERROR(_xll.qlIndexFixing(ONIndex3M,I1252,TRUE,_xll.ohTrigger(RecalcTrigger,Trigger3M)),NA())</f>
        <v>2.1413861148449342E-2</v>
      </c>
      <c r="N1252" s="52">
        <f>IFERROR(_xll.qlIndexFixing(Index6M,$H1252,TRUE,_xll.ohTrigger(RecalcTrigger,Trigger6M)),NA())</f>
        <v>2.3323615274747474E-2</v>
      </c>
      <c r="O1252" s="52">
        <f>IFERROR(_xll.qlIndexFixing(ONIndex6M,I1252,TRUE,_xll.ohTrigger(RecalcTrigger,Trigger6M)),NA())</f>
        <v>2.3183069083483332E-2</v>
      </c>
      <c r="P1252" s="52">
        <f>IFERROR(_xll.qlIndexFixing(Index1Y,$H1252,TRUE,_xll.ohTrigger(RecalcTrigger,Trigger1Y)),NA())</f>
        <v>2.5125434939965569E-2</v>
      </c>
      <c r="Q1252" s="52">
        <f>IFERROR(_xll.qlIndexFixing(ONIndex1Y,I1252,TRUE,_xll.ohTrigger(RecalcTrigger,Trigger1Y)),NA())</f>
        <v>2.4807343304447116E-2</v>
      </c>
    </row>
    <row r="1253" spans="2:17" x14ac:dyDescent="0.2">
      <c r="B1253" s="46" t="s">
        <v>51</v>
      </c>
      <c r="D1253" s="49">
        <f>_xll.qlCalendarAdvance(LocalCalendar,$D1252,B1253,"f",FALSE)</f>
        <v>48465</v>
      </c>
      <c r="E1253" s="49">
        <f>_xll.qlInterestRateIndexValueDate(IndexON,D1253)</f>
        <v>48465</v>
      </c>
      <c r="F1253" s="52">
        <f>IFERROR(_xll.qlIndexFixing(IndexON,D1253,TRUE,_xll.ohTrigger(RecalcTrigger,TriggerON)),NA())</f>
        <v>1.75672321236231E-2</v>
      </c>
      <c r="H1253" s="49">
        <f>_xll.qlCalendarAdvance(IborCalendar,$H1252,B1253,"f",FALSE)</f>
        <v>48464</v>
      </c>
      <c r="I1253" s="49">
        <f>_xll.qlInterestRateIndexValueDate(Index1M,$H1253)</f>
        <v>48466</v>
      </c>
      <c r="J1253" s="52">
        <f>IFERROR(_xll.qlIndexFixing(Index1M,$H1253,TRUE,_xll.ohTrigger(RecalcTrigger,Trigger1M)),NA())</f>
        <v>2.0140802096498722E-2</v>
      </c>
      <c r="K1253" s="52">
        <f>IFERROR(_xll.qlIndexFixing(ONIndex1M,I1253,TRUE,_xll.ohTrigger(RecalcTrigger,Trigger1M)),NA())</f>
        <v>2.0125856761223915E-2</v>
      </c>
      <c r="L1253" s="52">
        <f>IFERROR(_xll.qlIndexFixing(Index3M,H1253,TRUE,_xll.ohTrigger(RecalcTrigger,Trigger3M)),NA())</f>
        <v>2.1479894387375419E-2</v>
      </c>
      <c r="M1253" s="52">
        <f>IFERROR(_xll.qlIndexFixing(ONIndex3M,I1253,TRUE,_xll.ohTrigger(RecalcTrigger,Trigger3M)),NA())</f>
        <v>2.1415145516181511E-2</v>
      </c>
      <c r="N1253" s="52">
        <f>IFERROR(_xll.qlIndexFixing(Index6M,$H1253,TRUE,_xll.ohTrigger(RecalcTrigger,Trigger6M)),NA())</f>
        <v>2.3323920854176197E-2</v>
      </c>
      <c r="O1253" s="52">
        <f>IFERROR(_xll.qlIndexFixing(ONIndex6M,I1253,TRUE,_xll.ohTrigger(RecalcTrigger,Trigger6M)),NA())</f>
        <v>2.3183731475224789E-2</v>
      </c>
      <c r="P1253" s="52">
        <f>IFERROR(_xll.qlIndexFixing(Index1Y,$H1253,TRUE,_xll.ohTrigger(RecalcTrigger,Trigger1Y)),NA())</f>
        <v>2.5125325878489008E-2</v>
      </c>
      <c r="Q1253" s="52">
        <f>IFERROR(_xll.qlIndexFixing(ONIndex1Y,I1253,TRUE,_xll.ohTrigger(RecalcTrigger,Trigger1Y)),NA())</f>
        <v>2.4808004486676083E-2</v>
      </c>
    </row>
    <row r="1254" spans="2:17" x14ac:dyDescent="0.2">
      <c r="B1254" s="46" t="s">
        <v>51</v>
      </c>
      <c r="D1254" s="49">
        <f>_xll.qlCalendarAdvance(LocalCalendar,$D1253,B1254,"f",FALSE)</f>
        <v>48472</v>
      </c>
      <c r="E1254" s="49">
        <f>_xll.qlInterestRateIndexValueDate(IndexON,D1254)</f>
        <v>48472</v>
      </c>
      <c r="F1254" s="52">
        <f>IFERROR(_xll.qlIndexFixing(IndexON,D1254,TRUE,_xll.ohTrigger(RecalcTrigger,TriggerON)),NA())</f>
        <v>1.7569218977504519E-2</v>
      </c>
      <c r="H1254" s="49">
        <f>_xll.qlCalendarAdvance(IborCalendar,$H1253,B1254,"f",FALSE)</f>
        <v>48471</v>
      </c>
      <c r="I1254" s="49">
        <f>_xll.qlInterestRateIndexValueDate(Index1M,$H1254)</f>
        <v>48473</v>
      </c>
      <c r="J1254" s="52">
        <f>IFERROR(_xll.qlIndexFixing(Index1M,$H1254,TRUE,_xll.ohTrigger(RecalcTrigger,Trigger1M)),NA())</f>
        <v>2.0138960374945503E-2</v>
      </c>
      <c r="K1254" s="52">
        <f>IFERROR(_xll.qlIndexFixing(ONIndex1M,I1254,TRUE,_xll.ohTrigger(RecalcTrigger,Trigger1M)),NA())</f>
        <v>2.0124549397166902E-2</v>
      </c>
      <c r="L1254" s="52">
        <f>IFERROR(_xll.qlIndexFixing(Index3M,H1254,TRUE,_xll.ohTrigger(RecalcTrigger,Trigger3M)),NA())</f>
        <v>2.148095032184583E-2</v>
      </c>
      <c r="M1254" s="52">
        <f>IFERROR(_xll.qlIndexFixing(ONIndex3M,I1254,TRUE,_xll.ohTrigger(RecalcTrigger,Trigger3M)),NA())</f>
        <v>2.1416398373999002E-2</v>
      </c>
      <c r="N1254" s="52">
        <f>IFERROR(_xll.qlIndexFixing(Index6M,$H1254,TRUE,_xll.ohTrigger(RecalcTrigger,Trigger6M)),NA())</f>
        <v>2.3324198080787808E-2</v>
      </c>
      <c r="O1254" s="52">
        <f>IFERROR(_xll.qlIndexFixing(ONIndex6M,I1254,TRUE,_xll.ohTrigger(RecalcTrigger,Trigger6M)),NA())</f>
        <v>2.3184365840904775E-2</v>
      </c>
      <c r="P1254" s="52">
        <f>IFERROR(_xll.qlIndexFixing(Index1Y,$H1254,TRUE,_xll.ohTrigger(RecalcTrigger,Trigger1Y)),NA())</f>
        <v>2.512518654625252E-2</v>
      </c>
      <c r="Q1254" s="52">
        <f>IFERROR(_xll.qlIndexFixing(ONIndex1Y,I1254,TRUE,_xll.ohTrigger(RecalcTrigger,Trigger1Y)),NA())</f>
        <v>2.4808636148119234E-2</v>
      </c>
    </row>
    <row r="1255" spans="2:17" x14ac:dyDescent="0.2">
      <c r="B1255" s="46" t="s">
        <v>51</v>
      </c>
      <c r="D1255" s="49">
        <f>_xll.qlCalendarAdvance(LocalCalendar,$D1254,B1255,"f",FALSE)</f>
        <v>48479</v>
      </c>
      <c r="E1255" s="49">
        <f>_xll.qlInterestRateIndexValueDate(IndexON,D1255)</f>
        <v>48479</v>
      </c>
      <c r="F1255" s="52">
        <f>IFERROR(_xll.qlIndexFixing(IndexON,D1255,TRUE,_xll.ohTrigger(RecalcTrigger,TriggerON)),NA())</f>
        <v>1.7571164898289027E-2</v>
      </c>
      <c r="H1255" s="49">
        <f>_xll.qlCalendarAdvance(IborCalendar,$H1254,B1255,"f",FALSE)</f>
        <v>48478</v>
      </c>
      <c r="I1255" s="49">
        <f>_xll.qlInterestRateIndexValueDate(Index1M,$H1255)</f>
        <v>48480</v>
      </c>
      <c r="J1255" s="52">
        <f>IFERROR(_xll.qlIndexFixing(Index1M,$H1255,TRUE,_xll.ohTrigger(RecalcTrigger,Trigger1M)),NA())</f>
        <v>2.0137551839901902E-2</v>
      </c>
      <c r="K1255" s="52">
        <f>IFERROR(_xll.qlIndexFixing(ONIndex1M,I1255,TRUE,_xll.ohTrigger(RecalcTrigger,Trigger1M)),NA())</f>
        <v>2.0123211316160905E-2</v>
      </c>
      <c r="L1255" s="52">
        <f>IFERROR(_xll.qlIndexFixing(Index3M,H1255,TRUE,_xll.ohTrigger(RecalcTrigger,Trigger3M)),NA())</f>
        <v>2.1481974577521268E-2</v>
      </c>
      <c r="M1255" s="52">
        <f>IFERROR(_xll.qlIndexFixing(ONIndex3M,I1255,TRUE,_xll.ohTrigger(RecalcTrigger,Trigger3M)),NA())</f>
        <v>2.1417619721821879E-2</v>
      </c>
      <c r="N1255" s="52">
        <f>IFERROR(_xll.qlIndexFixing(Index6M,$H1255,TRUE,_xll.ohTrigger(RecalcTrigger,Trigger6M)),NA())</f>
        <v>2.3324446954569943E-2</v>
      </c>
      <c r="O1255" s="52">
        <f>IFERROR(_xll.qlIndexFixing(ONIndex6M,I1255,TRUE,_xll.ohTrigger(RecalcTrigger,Trigger6M)),NA())</f>
        <v>2.3184972180443353E-2</v>
      </c>
      <c r="P1255" s="52">
        <f>IFERROR(_xll.qlIndexFixing(Index1Y,$H1255,TRUE,_xll.ohTrigger(RecalcTrigger,Trigger1Y)),NA())</f>
        <v>2.5125016943268151E-2</v>
      </c>
      <c r="Q1255" s="52">
        <f>IFERROR(_xll.qlIndexFixing(ONIndex1Y,I1255,TRUE,_xll.ohTrigger(RecalcTrigger,Trigger1Y)),NA())</f>
        <v>2.4809238288696633E-2</v>
      </c>
    </row>
    <row r="1256" spans="2:17" x14ac:dyDescent="0.2">
      <c r="B1256" s="46" t="s">
        <v>51</v>
      </c>
      <c r="D1256" s="49">
        <f>_xll.qlCalendarAdvance(LocalCalendar,$D1255,B1256,"f",FALSE)</f>
        <v>48486</v>
      </c>
      <c r="E1256" s="49">
        <f>_xll.qlInterestRateIndexValueDate(IndexON,D1256)</f>
        <v>48486</v>
      </c>
      <c r="F1256" s="52">
        <f>IFERROR(_xll.qlIndexFixing(IndexON,D1256,TRUE,_xll.ohTrigger(RecalcTrigger,TriggerON)),NA())</f>
        <v>1.7573069886136494E-2</v>
      </c>
      <c r="H1256" s="49">
        <f>_xll.qlCalendarAdvance(IborCalendar,$H1255,B1256,"f",FALSE)</f>
        <v>48485</v>
      </c>
      <c r="I1256" s="49">
        <f>_xll.qlInterestRateIndexValueDate(Index1M,$H1256)</f>
        <v>48487</v>
      </c>
      <c r="J1256" s="52">
        <f>IFERROR(_xll.qlIndexFixing(Index1M,$H1256,TRUE,_xll.ohTrigger(RecalcTrigger,Trigger1M)),NA())</f>
        <v>2.0134739955156078E-2</v>
      </c>
      <c r="K1256" s="52">
        <f>IFERROR(_xll.qlIndexFixing(ONIndex1M,I1256,TRUE,_xll.ohTrigger(RecalcTrigger,Trigger1M)),NA())</f>
        <v>2.0121842518365796E-2</v>
      </c>
      <c r="L1256" s="52">
        <f>IFERROR(_xll.qlIndexFixing(Index3M,H1256,TRUE,_xll.ohTrigger(RecalcTrigger,Trigger3M)),NA())</f>
        <v>2.1482967154378897E-2</v>
      </c>
      <c r="M1256" s="52">
        <f>IFERROR(_xll.qlIndexFixing(ONIndex3M,I1256,TRUE,_xll.ohTrigger(RecalcTrigger,Trigger3M)),NA())</f>
        <v>2.1418809559889951E-2</v>
      </c>
      <c r="N1256" s="52">
        <f>IFERROR(_xll.qlIndexFixing(Index6M,$H1256,TRUE,_xll.ohTrigger(RecalcTrigger,Trigger6M)),NA())</f>
        <v>2.3325426081609188E-2</v>
      </c>
      <c r="O1256" s="52">
        <f>IFERROR(_xll.qlIndexFixing(ONIndex6M,I1256,TRUE,_xll.ohTrigger(RecalcTrigger,Trigger6M)),NA())</f>
        <v>2.3185550494080331E-2</v>
      </c>
      <c r="P1256" s="52">
        <f>IFERROR(_xll.qlIndexFixing(Index1Y,$H1256,TRUE,_xll.ohTrigger(RecalcTrigger,Trigger1Y)),NA())</f>
        <v>2.5124817069551889E-2</v>
      </c>
      <c r="Q1256" s="52">
        <f>IFERROR(_xll.qlIndexFixing(ONIndex1Y,I1256,TRUE,_xll.ohTrigger(RecalcTrigger,Trigger1Y)),NA())</f>
        <v>2.4809810908488217E-2</v>
      </c>
    </row>
    <row r="1257" spans="2:17" x14ac:dyDescent="0.2">
      <c r="B1257" s="46" t="s">
        <v>51</v>
      </c>
      <c r="D1257" s="49">
        <f>_xll.qlCalendarAdvance(LocalCalendar,$D1256,B1257,"f",FALSE)</f>
        <v>48493</v>
      </c>
      <c r="E1257" s="49">
        <f>_xll.qlInterestRateIndexValueDate(IndexON,D1257)</f>
        <v>48493</v>
      </c>
      <c r="F1257" s="52">
        <f>IFERROR(_xll.qlIndexFixing(IndexON,D1257,TRUE,_xll.ohTrigger(RecalcTrigger,TriggerON)),NA())</f>
        <v>1.7574933940807114E-2</v>
      </c>
      <c r="H1257" s="49">
        <f>_xll.qlCalendarAdvance(IborCalendar,$H1256,B1257,"f",FALSE)</f>
        <v>48492</v>
      </c>
      <c r="I1257" s="49">
        <f>_xll.qlInterestRateIndexValueDate(Index1M,$H1257)</f>
        <v>48494</v>
      </c>
      <c r="J1257" s="52">
        <f>IFERROR(_xll.qlIndexFixing(Index1M,$H1257,TRUE,_xll.ohTrigger(RecalcTrigger,Trigger1M)),NA())</f>
        <v>2.0134642460072349E-2</v>
      </c>
      <c r="K1257" s="52">
        <f>IFERROR(_xll.qlIndexFixing(ONIndex1M,I1257,TRUE,_xll.ohTrigger(RecalcTrigger,Trigger1M)),NA())</f>
        <v>2.0120443003781574E-2</v>
      </c>
      <c r="L1257" s="52">
        <f>IFERROR(_xll.qlIndexFixing(Index3M,H1257,TRUE,_xll.ohTrigger(RecalcTrigger,Trigger3M)),NA())</f>
        <v>2.1484630459616225E-2</v>
      </c>
      <c r="M1257" s="52">
        <f>IFERROR(_xll.qlIndexFixing(ONIndex3M,I1257,TRUE,_xll.ohTrigger(RecalcTrigger,Trigger3M)),NA())</f>
        <v>2.1419967888123281E-2</v>
      </c>
      <c r="N1257" s="52">
        <f>IFERROR(_xll.qlIndexFixing(Index6M,$H1257,TRUE,_xll.ohTrigger(RecalcTrigger,Trigger6M)),NA())</f>
        <v>2.3325616236748295E-2</v>
      </c>
      <c r="O1257" s="52">
        <f>IFERROR(_xll.qlIndexFixing(ONIndex6M,I1257,TRUE,_xll.ohTrigger(RecalcTrigger,Trigger6M)),NA())</f>
        <v>2.3186100781495966E-2</v>
      </c>
      <c r="P1257" s="52">
        <f>IFERROR(_xll.qlIndexFixing(Index1Y,$H1257,TRUE,_xll.ohTrigger(RecalcTrigger,Trigger1Y)),NA())</f>
        <v>2.5124586925121033E-2</v>
      </c>
      <c r="Q1257" s="52">
        <f>IFERROR(_xll.qlIndexFixing(ONIndex1Y,I1257,TRUE,_xll.ohTrigger(RecalcTrigger,Trigger1Y)),NA())</f>
        <v>2.4810354007334112E-2</v>
      </c>
    </row>
    <row r="1258" spans="2:17" x14ac:dyDescent="0.2">
      <c r="B1258" s="46" t="s">
        <v>51</v>
      </c>
      <c r="D1258" s="49">
        <f>_xll.qlCalendarAdvance(LocalCalendar,$D1257,B1258,"f",FALSE)</f>
        <v>48500</v>
      </c>
      <c r="E1258" s="49">
        <f>_xll.qlInterestRateIndexValueDate(IndexON,D1258)</f>
        <v>48500</v>
      </c>
      <c r="F1258" s="52">
        <f>IFERROR(_xll.qlIndexFixing(IndexON,D1258,TRUE,_xll.ohTrigger(RecalcTrigger,TriggerON)),NA())</f>
        <v>1.7576757062620629E-2</v>
      </c>
      <c r="H1258" s="49">
        <f>_xll.qlCalendarAdvance(IborCalendar,$H1257,B1258,"f",FALSE)</f>
        <v>48499</v>
      </c>
      <c r="I1258" s="49">
        <f>_xll.qlInterestRateIndexValueDate(Index1M,$H1258)</f>
        <v>48501</v>
      </c>
      <c r="J1258" s="52">
        <f>IFERROR(_xll.qlIndexFixing(Index1M,$H1258,TRUE,_xll.ohTrigger(RecalcTrigger,Trigger1M)),NA())</f>
        <v>2.0133141615311378E-2</v>
      </c>
      <c r="K1258" s="52">
        <f>IFERROR(_xll.qlIndexFixing(ONIndex1M,I1258,TRUE,_xll.ohTrigger(RecalcTrigger,Trigger1M)),NA())</f>
        <v>2.011901277240824E-2</v>
      </c>
      <c r="L1258" s="52">
        <f>IFERROR(_xll.qlIndexFixing(Index3M,H1258,TRUE,_xll.ohTrigger(RecalcTrigger,Trigger3M)),NA())</f>
        <v>2.1485557471159406E-2</v>
      </c>
      <c r="M1258" s="52">
        <f>IFERROR(_xll.qlIndexFixing(ONIndex3M,I1258,TRUE,_xll.ohTrigger(RecalcTrigger,Trigger3M)),NA())</f>
        <v>2.142109470652187E-2</v>
      </c>
      <c r="N1258" s="52">
        <f>IFERROR(_xll.qlIndexFixing(Index6M,$H1258,TRUE,_xll.ohTrigger(RecalcTrigger,Trigger6M)),NA())</f>
        <v>2.3325778037203967E-2</v>
      </c>
      <c r="O1258" s="52">
        <f>IFERROR(_xll.qlIndexFixing(ONIndex6M,I1258,TRUE,_xll.ohTrigger(RecalcTrigger,Trigger6M)),NA())</f>
        <v>2.3186623043010002E-2</v>
      </c>
      <c r="P1258" s="52">
        <f>IFERROR(_xll.qlIndexFixing(Index1Y,$H1258,TRUE,_xll.ohTrigger(RecalcTrigger,Trigger1Y)),NA())</f>
        <v>2.512432650999661E-2</v>
      </c>
      <c r="Q1258" s="52">
        <f>IFERROR(_xll.qlIndexFixing(ONIndex1Y,I1258,TRUE,_xll.ohTrigger(RecalcTrigger,Trigger1Y)),NA())</f>
        <v>2.4810867585394192E-2</v>
      </c>
    </row>
    <row r="1259" spans="2:17" x14ac:dyDescent="0.2">
      <c r="B1259" s="46" t="s">
        <v>51</v>
      </c>
      <c r="D1259" s="49">
        <f>_xll.qlCalendarAdvance(LocalCalendar,$D1258,B1259,"f",FALSE)</f>
        <v>48507</v>
      </c>
      <c r="E1259" s="49">
        <f>_xll.qlInterestRateIndexValueDate(IndexON,D1259)</f>
        <v>48507</v>
      </c>
      <c r="F1259" s="52">
        <f>IFERROR(_xll.qlIndexFixing(IndexON,D1259,TRUE,_xll.ohTrigger(RecalcTrigger,TriggerON)),NA())</f>
        <v>1.7578539251337233E-2</v>
      </c>
      <c r="H1259" s="49">
        <f>_xll.qlCalendarAdvance(IborCalendar,$H1258,B1259,"f",FALSE)</f>
        <v>48506</v>
      </c>
      <c r="I1259" s="49">
        <f>_xll.qlInterestRateIndexValueDate(Index1M,$H1259)</f>
        <v>48508</v>
      </c>
      <c r="J1259" s="52">
        <f>IFERROR(_xll.qlIndexFixing(Index1M,$H1259,TRUE,_xll.ohTrigger(RecalcTrigger,Trigger1M)),NA())</f>
        <v>2.0131610000668765E-2</v>
      </c>
      <c r="K1259" s="52">
        <f>IFERROR(_xll.qlIndexFixing(ONIndex1M,I1259,TRUE,_xll.ohTrigger(RecalcTrigger,Trigger1M)),NA())</f>
        <v>2.0117551824165858E-2</v>
      </c>
      <c r="L1259" s="52">
        <f>IFERROR(_xll.qlIndexFixing(Index3M,H1259,TRUE,_xll.ohTrigger(RecalcTrigger,Trigger3M)),NA())</f>
        <v>2.1486452801928929E-2</v>
      </c>
      <c r="M1259" s="52">
        <f>IFERROR(_xll.qlIndexFixing(ONIndex3M,I1259,TRUE,_xll.ohTrigger(RecalcTrigger,Trigger3M)),NA())</f>
        <v>2.1422190015085718E-2</v>
      </c>
      <c r="N1259" s="52">
        <f>IFERROR(_xll.qlIndexFixing(Index6M,$H1259,TRUE,_xll.ohTrigger(RecalcTrigger,Trigger6M)),NA())</f>
        <v>2.3325911482969613E-2</v>
      </c>
      <c r="O1259" s="52">
        <f>IFERROR(_xll.qlIndexFixing(ONIndex6M,I1259,TRUE,_xll.ohTrigger(RecalcTrigger,Trigger6M)),NA())</f>
        <v>2.3187117278542502E-2</v>
      </c>
      <c r="P1259" s="52">
        <f>IFERROR(_xll.qlIndexFixing(Index1Y,$H1259,TRUE,_xll.ohTrigger(RecalcTrigger,Trigger1Y)),NA())</f>
        <v>2.5124035824201831E-2</v>
      </c>
      <c r="Q1259" s="52">
        <f>IFERROR(_xll.qlIndexFixing(ONIndex1Y,I1259,TRUE,_xll.ohTrigger(RecalcTrigger,Trigger1Y)),NA())</f>
        <v>2.4811351642668455E-2</v>
      </c>
    </row>
    <row r="1260" spans="2:17" x14ac:dyDescent="0.2">
      <c r="B1260" s="46" t="s">
        <v>51</v>
      </c>
      <c r="D1260" s="49">
        <f>_xll.qlCalendarAdvance(LocalCalendar,$D1259,B1260,"f",FALSE)</f>
        <v>48514</v>
      </c>
      <c r="E1260" s="49">
        <f>_xll.qlInterestRateIndexValueDate(IndexON,D1260)</f>
        <v>48514</v>
      </c>
      <c r="F1260" s="52">
        <f>IFERROR(_xll.qlIndexFixing(IndexON,D1260,TRUE,_xll.ohTrigger(RecalcTrigger,TriggerON)),NA())</f>
        <v>1.7580280507036861E-2</v>
      </c>
      <c r="H1260" s="49">
        <f>_xll.qlCalendarAdvance(IborCalendar,$H1259,B1260,"f",FALSE)</f>
        <v>48513</v>
      </c>
      <c r="I1260" s="49">
        <f>_xll.qlInterestRateIndexValueDate(Index1M,$H1260)</f>
        <v>48515</v>
      </c>
      <c r="J1260" s="52">
        <f>IFERROR(_xll.qlIndexFixing(Index1M,$H1260,TRUE,_xll.ohTrigger(RecalcTrigger,Trigger1M)),NA())</f>
        <v>2.0130047616156999E-2</v>
      </c>
      <c r="K1260" s="52">
        <f>IFERROR(_xll.qlIndexFixing(ONIndex1M,I1260,TRUE,_xll.ohTrigger(RecalcTrigger,Trigger1M)),NA())</f>
        <v>2.0116060159054427E-2</v>
      </c>
      <c r="L1260" s="52">
        <f>IFERROR(_xll.qlIndexFixing(Index3M,H1260,TRUE,_xll.ohTrigger(RecalcTrigger,Trigger3M)),NA())</f>
        <v>2.1487316451905682E-2</v>
      </c>
      <c r="M1260" s="52">
        <f>IFERROR(_xll.qlIndexFixing(ONIndex3M,I1260,TRUE,_xll.ohTrigger(RecalcTrigger,Trigger3M)),NA())</f>
        <v>2.1423253813734888E-2</v>
      </c>
      <c r="N1260" s="52">
        <f>IFERROR(_xll.qlIndexFixing(Index6M,$H1260,TRUE,_xll.ohTrigger(RecalcTrigger,Trigger6M)),NA())</f>
        <v>2.3326016574039085E-2</v>
      </c>
      <c r="O1260" s="52">
        <f>IFERROR(_xll.qlIndexFixing(ONIndex6M,I1260,TRUE,_xll.ohTrigger(RecalcTrigger,Trigger6M)),NA())</f>
        <v>2.318758348801353E-2</v>
      </c>
      <c r="P1260" s="52">
        <f>IFERROR(_xll.qlIndexFixing(Index1Y,$H1260,TRUE,_xll.ohTrigger(RecalcTrigger,Trigger1Y)),NA())</f>
        <v>2.5123714867762981E-2</v>
      </c>
      <c r="Q1260" s="52">
        <f>IFERROR(_xll.qlIndexFixing(ONIndex1Y,I1260,TRUE,_xll.ohTrigger(RecalcTrigger,Trigger1Y)),NA())</f>
        <v>2.4811806179076967E-2</v>
      </c>
    </row>
    <row r="1261" spans="2:17" x14ac:dyDescent="0.2">
      <c r="B1261" s="46" t="s">
        <v>51</v>
      </c>
      <c r="D1261" s="49">
        <f>_xll.qlCalendarAdvance(LocalCalendar,$D1260,B1261,"f",FALSE)</f>
        <v>48521</v>
      </c>
      <c r="E1261" s="49">
        <f>_xll.qlInterestRateIndexValueDate(IndexON,D1261)</f>
        <v>48521</v>
      </c>
      <c r="F1261" s="52">
        <f>IFERROR(_xll.qlIndexFixing(IndexON,D1261,TRUE,_xll.ohTrigger(RecalcTrigger,TriggerON)),NA())</f>
        <v>1.7581980829719512E-2</v>
      </c>
      <c r="H1261" s="49">
        <f>_xll.qlCalendarAdvance(IborCalendar,$H1260,B1261,"f",FALSE)</f>
        <v>48520</v>
      </c>
      <c r="I1261" s="49">
        <f>_xll.qlInterestRateIndexValueDate(Index1M,$H1261)</f>
        <v>48522</v>
      </c>
      <c r="J1261" s="52">
        <f>IFERROR(_xll.qlIndexFixing(Index1M,$H1261,TRUE,_xll.ohTrigger(RecalcTrigger,Trigger1M)),NA())</f>
        <v>2.012845446178857E-2</v>
      </c>
      <c r="K1261" s="52">
        <f>IFERROR(_xll.qlIndexFixing(ONIndex1M,I1261,TRUE,_xll.ohTrigger(RecalcTrigger,Trigger1M)),NA())</f>
        <v>2.0114537777233821E-2</v>
      </c>
      <c r="L1261" s="52">
        <f>IFERROR(_xll.qlIndexFixing(Index3M,H1261,TRUE,_xll.ohTrigger(RecalcTrigger,Trigger3M)),NA())</f>
        <v>2.1488148421067072E-2</v>
      </c>
      <c r="M1261" s="52">
        <f>IFERROR(_xll.qlIndexFixing(ONIndex3M,I1261,TRUE,_xll.ohTrigger(RecalcTrigger,Trigger3M)),NA())</f>
        <v>2.1424286102549317E-2</v>
      </c>
      <c r="N1261" s="52">
        <f>IFERROR(_xll.qlIndexFixing(Index6M,$H1261,TRUE,_xll.ohTrigger(RecalcTrigger,Trigger6M)),NA())</f>
        <v>2.3325344787361924E-2</v>
      </c>
      <c r="O1261" s="52">
        <f>IFERROR(_xll.qlIndexFixing(ONIndex6M,I1261,TRUE,_xll.ohTrigger(RecalcTrigger,Trigger6M)),NA())</f>
        <v>2.3188021671423087E-2</v>
      </c>
      <c r="P1261" s="52">
        <f>IFERROR(_xll.qlIndexFixing(Index1Y,$H1261,TRUE,_xll.ohTrigger(RecalcTrigger,Trigger1Y)),NA())</f>
        <v>2.5123363640708527E-2</v>
      </c>
      <c r="Q1261" s="52">
        <f>IFERROR(_xll.qlIndexFixing(ONIndex1Y,I1261,TRUE,_xll.ohTrigger(RecalcTrigger,Trigger1Y)),NA())</f>
        <v>2.4812231194619727E-2</v>
      </c>
    </row>
    <row r="1262" spans="2:17" x14ac:dyDescent="0.2">
      <c r="B1262" s="46" t="s">
        <v>51</v>
      </c>
      <c r="D1262" s="49">
        <f>_xll.qlCalendarAdvance(LocalCalendar,$D1261,B1262,"f",FALSE)</f>
        <v>48528</v>
      </c>
      <c r="E1262" s="49">
        <f>_xll.qlInterestRateIndexValueDate(IndexON,D1262)</f>
        <v>48528</v>
      </c>
      <c r="F1262" s="52">
        <f>IFERROR(_xll.qlIndexFixing(IndexON,D1262,TRUE,_xll.ohTrigger(RecalcTrigger,TriggerON)),NA())</f>
        <v>1.7584186504882027E-2</v>
      </c>
      <c r="H1262" s="49">
        <f>_xll.qlCalendarAdvance(IborCalendar,$H1261,B1262,"f",FALSE)</f>
        <v>48527</v>
      </c>
      <c r="I1262" s="49">
        <f>_xll.qlInterestRateIndexValueDate(Index1M,$H1262)</f>
        <v>48530</v>
      </c>
      <c r="J1262" s="52">
        <f>IFERROR(_xll.qlIndexFixing(Index1M,$H1262,TRUE,_xll.ohTrigger(RecalcTrigger,Trigger1M)),NA())</f>
        <v>2.0126152742079222E-2</v>
      </c>
      <c r="K1262" s="52">
        <f>IFERROR(_xll.qlIndexFixing(ONIndex1M,I1262,TRUE,_xll.ohTrigger(RecalcTrigger,Trigger1M)),NA())</f>
        <v>2.0113658756324426E-2</v>
      </c>
      <c r="L1262" s="52">
        <f>IFERROR(_xll.qlIndexFixing(Index3M,H1262,TRUE,_xll.ohTrigger(RecalcTrigger,Trigger3M)),NA())</f>
        <v>2.1490441965378044E-2</v>
      </c>
      <c r="M1262" s="52">
        <f>IFERROR(_xll.qlIndexFixing(ONIndex3M,I1262,TRUE,_xll.ohTrigger(RecalcTrigger,Trigger3M)),NA())</f>
        <v>2.1426841994287571E-2</v>
      </c>
      <c r="N1262" s="52">
        <f>IFERROR(_xll.qlIndexFixing(Index6M,$H1262,TRUE,_xll.ohTrigger(RecalcTrigger,Trigger6M)),NA())</f>
        <v>2.3325400077132914E-2</v>
      </c>
      <c r="O1262" s="52">
        <f>IFERROR(_xll.qlIndexFixing(ONIndex6M,I1262,TRUE,_xll.ohTrigger(RecalcTrigger,Trigger6M)),NA())</f>
        <v>2.3190037345317549E-2</v>
      </c>
      <c r="P1262" s="52">
        <f>IFERROR(_xll.qlIndexFixing(Index1Y,$H1262,TRUE,_xll.ohTrigger(RecalcTrigger,Trigger1Y)),NA())</f>
        <v>2.5124568493610871E-2</v>
      </c>
      <c r="Q1262" s="52">
        <f>IFERROR(_xll.qlIndexFixing(ONIndex1Y,I1262,TRUE,_xll.ohTrigger(RecalcTrigger,Trigger1Y)),NA())</f>
        <v>2.4814444303489225E-2</v>
      </c>
    </row>
    <row r="1263" spans="2:17" x14ac:dyDescent="0.2">
      <c r="B1263" s="46" t="s">
        <v>51</v>
      </c>
      <c r="D1263" s="49">
        <f>_xll.qlCalendarAdvance(LocalCalendar,$D1262,B1263,"f",FALSE)</f>
        <v>48535</v>
      </c>
      <c r="E1263" s="49">
        <f>_xll.qlInterestRateIndexValueDate(IndexON,D1263)</f>
        <v>48535</v>
      </c>
      <c r="F1263" s="52">
        <f>IFERROR(_xll.qlIndexFixing(IndexON,D1263,TRUE,_xll.ohTrigger(RecalcTrigger,TriggerON)),NA())</f>
        <v>1.7585258675953952E-2</v>
      </c>
      <c r="H1263" s="49">
        <f>_xll.qlCalendarAdvance(IborCalendar,$H1262,B1263,"f",FALSE)</f>
        <v>48534</v>
      </c>
      <c r="I1263" s="49">
        <f>_xll.qlInterestRateIndexValueDate(Index1M,$H1263)</f>
        <v>48536</v>
      </c>
      <c r="J1263" s="52">
        <f>IFERROR(_xll.qlIndexFixing(Index1M,$H1263,TRUE,_xll.ohTrigger(RecalcTrigger,Trigger1M)),NA())</f>
        <v>2.012517584353668E-2</v>
      </c>
      <c r="K1263" s="52">
        <f>IFERROR(_xll.qlIndexFixing(ONIndex1M,I1263,TRUE,_xll.ohTrigger(RecalcTrigger,Trigger1M)),NA())</f>
        <v>2.0111400862985462E-2</v>
      </c>
      <c r="L1263" s="52">
        <f>IFERROR(_xll.qlIndexFixing(Index3M,H1263,TRUE,_xll.ohTrigger(RecalcTrigger,Trigger3M)),NA())</f>
        <v>2.1489717316864696E-2</v>
      </c>
      <c r="M1263" s="52">
        <f>IFERROR(_xll.qlIndexFixing(ONIndex3M,I1263,TRUE,_xll.ohTrigger(RecalcTrigger,Trigger3M)),NA())</f>
        <v>2.1426256150594014E-2</v>
      </c>
      <c r="N1263" s="52">
        <f>IFERROR(_xll.qlIndexFixing(Index6M,$H1263,TRUE,_xll.ohTrigger(RecalcTrigger,Trigger6M)),NA())</f>
        <v>2.3325417241992948E-2</v>
      </c>
      <c r="O1263" s="52">
        <f>IFERROR(_xll.qlIndexFixing(ONIndex6M,I1263,TRUE,_xll.ohTrigger(RecalcTrigger,Trigger6M)),NA())</f>
        <v>2.3188813960217658E-2</v>
      </c>
      <c r="P1263" s="52">
        <f>IFERROR(_xll.qlIndexFixing(Index1Y,$H1263,TRUE,_xll.ohTrigger(RecalcTrigger,Trigger1Y)),NA())</f>
        <v>2.5122570374882459E-2</v>
      </c>
      <c r="Q1263" s="52">
        <f>IFERROR(_xll.qlIndexFixing(ONIndex1Y,I1263,TRUE,_xll.ohTrigger(RecalcTrigger,Trigger1Y)),NA())</f>
        <v>2.4812992663267863E-2</v>
      </c>
    </row>
    <row r="1264" spans="2:17" x14ac:dyDescent="0.2">
      <c r="B1264" s="46" t="s">
        <v>51</v>
      </c>
      <c r="D1264" s="49">
        <f>_xll.qlCalendarAdvance(LocalCalendar,$D1263,B1264,"f",FALSE)</f>
        <v>48542</v>
      </c>
      <c r="E1264" s="49">
        <f>_xll.qlInterestRateIndexValueDate(IndexON,D1264)</f>
        <v>48542</v>
      </c>
      <c r="F1264" s="52">
        <f>IFERROR(_xll.qlIndexFixing(IndexON,D1264,TRUE,_xll.ohTrigger(RecalcTrigger,TriggerON)),NA())</f>
        <v>1.7587376793395393E-2</v>
      </c>
      <c r="H1264" s="49">
        <f>_xll.qlCalendarAdvance(IborCalendar,$H1263,B1264,"f",FALSE)</f>
        <v>48541</v>
      </c>
      <c r="I1264" s="49">
        <f>_xll.qlInterestRateIndexValueDate(Index1M,$H1264)</f>
        <v>48544</v>
      </c>
      <c r="J1264" s="52">
        <f>IFERROR(_xll.qlIndexFixing(Index1M,$H1264,TRUE,_xll.ohTrigger(RecalcTrigger,Trigger1M)),NA())</f>
        <v>2.01236855971463E-2</v>
      </c>
      <c r="K1264" s="52">
        <f>IFERROR(_xll.qlIndexFixing(ONIndex1M,I1264,TRUE,_xll.ohTrigger(RecalcTrigger,Trigger1M)),NA())</f>
        <v>2.011044249658589E-2</v>
      </c>
      <c r="L1264" s="52">
        <f>IFERROR(_xll.qlIndexFixing(Index3M,H1264,TRUE,_xll.ohTrigger(RecalcTrigger,Trigger3M)),NA())</f>
        <v>2.1491929573193697E-2</v>
      </c>
      <c r="M1264" s="52">
        <f>IFERROR(_xll.qlIndexFixing(ONIndex3M,I1264,TRUE,_xll.ohTrigger(RecalcTrigger,Trigger3M)),NA())</f>
        <v>2.1428731241872612E-2</v>
      </c>
      <c r="N1264" s="52">
        <f>IFERROR(_xll.qlIndexFixing(Index6M,$H1264,TRUE,_xll.ohTrigger(RecalcTrigger,Trigger6M)),NA())</f>
        <v>2.332540772518174E-2</v>
      </c>
      <c r="O1264" s="52">
        <f>IFERROR(_xll.qlIndexFixing(ONIndex6M,I1264,TRUE,_xll.ohTrigger(RecalcTrigger,Trigger6M)),NA())</f>
        <v>2.3190757659952155E-2</v>
      </c>
      <c r="P1264" s="52">
        <f>IFERROR(_xll.qlIndexFixing(Index1Y,$H1264,TRUE,_xll.ohTrigger(RecalcTrigger,Trigger1Y)),NA())</f>
        <v>2.512369726925761E-2</v>
      </c>
      <c r="Q1264" s="52">
        <f>IFERROR(_xll.qlIndexFixing(ONIndex1Y,I1264,TRUE,_xll.ohTrigger(RecalcTrigger,Trigger1Y)),NA())</f>
        <v>2.4815129955877424E-2</v>
      </c>
    </row>
    <row r="1265" spans="2:17" x14ac:dyDescent="0.2">
      <c r="B1265" s="46" t="s">
        <v>51</v>
      </c>
      <c r="D1265" s="49">
        <f>_xll.qlCalendarAdvance(LocalCalendar,$D1264,B1265,"f",FALSE)</f>
        <v>48549</v>
      </c>
      <c r="E1265" s="49">
        <f>_xll.qlInterestRateIndexValueDate(IndexON,D1265)</f>
        <v>48549</v>
      </c>
      <c r="F1265" s="52">
        <f>IFERROR(_xll.qlIndexFixing(IndexON,D1265,TRUE,_xll.ohTrigger(RecalcTrigger,TriggerON)),NA())</f>
        <v>1.7588372790120488E-2</v>
      </c>
      <c r="H1265" s="49">
        <f>_xll.qlCalendarAdvance(IborCalendar,$H1264,B1265,"f",FALSE)</f>
        <v>48548</v>
      </c>
      <c r="I1265" s="49">
        <f>_xll.qlInterestRateIndexValueDate(Index1M,$H1265)</f>
        <v>48550</v>
      </c>
      <c r="J1265" s="52">
        <f>IFERROR(_xll.qlIndexFixing(Index1M,$H1265,TRUE,_xll.ohTrigger(RecalcTrigger,Trigger1M)),NA())</f>
        <v>2.0122210689631392E-2</v>
      </c>
      <c r="K1265" s="52">
        <f>IFERROR(_xll.qlIndexFixing(ONIndex1M,I1265,TRUE,_xll.ohTrigger(RecalcTrigger,Trigger1M)),NA())</f>
        <v>2.0108141081420783E-2</v>
      </c>
      <c r="L1265" s="52">
        <f>IFERROR(_xll.qlIndexFixing(Index3M,H1265,TRUE,_xll.ohTrigger(RecalcTrigger,Trigger3M)),NA())</f>
        <v>2.1489789917209734E-2</v>
      </c>
      <c r="M1265" s="52">
        <f>IFERROR(_xll.qlIndexFixing(ONIndex3M,I1265,TRUE,_xll.ohTrigger(RecalcTrigger,Trigger3M)),NA())</f>
        <v>2.1428100159299746E-2</v>
      </c>
      <c r="N1265" s="52">
        <f>IFERROR(_xll.qlIndexFixing(Index6M,$H1265,TRUE,_xll.ohTrigger(RecalcTrigger,Trigger6M)),NA())</f>
        <v>2.3326116708836244E-2</v>
      </c>
      <c r="O1265" s="52">
        <f>IFERROR(_xll.qlIndexFixing(ONIndex6M,I1265,TRUE,_xll.ohTrigger(RecalcTrigger,Trigger6M)),NA())</f>
        <v>2.3189494144926215E-2</v>
      </c>
      <c r="P1265" s="52">
        <f>IFERROR(_xll.qlIndexFixing(Index1Y,$H1265,TRUE,_xll.ohTrigger(RecalcTrigger,Trigger1Y)),NA())</f>
        <v>2.5121656027008332E-2</v>
      </c>
      <c r="Q1265" s="52">
        <f>IFERROR(_xll.qlIndexFixing(ONIndex1Y,I1265,TRUE,_xll.ohTrigger(RecalcTrigger,Trigger1Y)),NA())</f>
        <v>2.4813636048452992E-2</v>
      </c>
    </row>
    <row r="1266" spans="2:17" x14ac:dyDescent="0.2">
      <c r="B1266" s="46" t="s">
        <v>51</v>
      </c>
      <c r="D1266" s="49">
        <f>_xll.qlCalendarAdvance(LocalCalendar,$D1265,B1266,"f",FALSE)</f>
        <v>48556</v>
      </c>
      <c r="E1266" s="49">
        <f>_xll.qlInterestRateIndexValueDate(IndexON,D1266)</f>
        <v>48556</v>
      </c>
      <c r="F1266" s="52">
        <f>IFERROR(_xll.qlIndexFixing(IndexON,D1266,TRUE,_xll.ohTrigger(RecalcTrigger,TriggerON)),NA())</f>
        <v>1.7589868447638324E-2</v>
      </c>
      <c r="H1266" s="49">
        <f>_xll.qlCalendarAdvance(IborCalendar,$H1265,B1266,"f",FALSE)</f>
        <v>48555</v>
      </c>
      <c r="I1266" s="49">
        <f>_xll.qlInterestRateIndexValueDate(Index1M,$H1266)</f>
        <v>48557</v>
      </c>
      <c r="J1266" s="52">
        <f>IFERROR(_xll.qlIndexFixing(Index1M,$H1266,TRUE,_xll.ohTrigger(RecalcTrigger,Trigger1M)),NA())</f>
        <v>2.0120027142573604E-2</v>
      </c>
      <c r="K1266" s="52">
        <f>IFERROR(_xll.qlIndexFixing(ONIndex1M,I1266,TRUE,_xll.ohTrigger(RecalcTrigger,Trigger1M)),NA())</f>
        <v>2.0106465115334871E-2</v>
      </c>
      <c r="L1266" s="52">
        <f>IFERROR(_xll.qlIndexFixing(Index3M,H1266,TRUE,_xll.ohTrigger(RecalcTrigger,Trigger3M)),NA())</f>
        <v>2.1490467927121948E-2</v>
      </c>
      <c r="M1266" s="52">
        <f>IFERROR(_xll.qlIndexFixing(ONIndex3M,I1266,TRUE,_xll.ohTrigger(RecalcTrigger,Trigger3M)),NA())</f>
        <v>2.1428974898780595E-2</v>
      </c>
      <c r="N1266" s="52">
        <f>IFERROR(_xll.qlIndexFixing(Index6M,$H1266,TRUE,_xll.ohTrigger(RecalcTrigger,Trigger6M)),NA())</f>
        <v>2.3326051671679046E-2</v>
      </c>
      <c r="O1266" s="52">
        <f>IFERROR(_xll.qlIndexFixing(ONIndex6M,I1266,TRUE,_xll.ohTrigger(RecalcTrigger,Trigger6M)),NA())</f>
        <v>2.318979219810835E-2</v>
      </c>
      <c r="P1266" s="52">
        <f>IFERROR(_xll.qlIndexFixing(Index1Y,$H1266,TRUE,_xll.ohTrigger(RecalcTrigger,Trigger1Y)),NA())</f>
        <v>2.5121153447404315E-2</v>
      </c>
      <c r="Q1266" s="52">
        <f>IFERROR(_xll.qlIndexFixing(ONIndex1Y,I1266,TRUE,_xll.ohTrigger(RecalcTrigger,Trigger1Y)),NA())</f>
        <v>2.4813913459826864E-2</v>
      </c>
    </row>
    <row r="1267" spans="2:17" x14ac:dyDescent="0.2">
      <c r="B1267" s="46" t="s">
        <v>51</v>
      </c>
      <c r="D1267" s="49">
        <f>_xll.qlCalendarAdvance(LocalCalendar,$D1266,B1267,"f",FALSE)</f>
        <v>48563</v>
      </c>
      <c r="E1267" s="49">
        <f>_xll.qlInterestRateIndexValueDate(IndexON,D1267)</f>
        <v>48563</v>
      </c>
      <c r="F1267" s="52">
        <f>IFERROR(_xll.qlIndexFixing(IndexON,D1267,TRUE,_xll.ohTrigger(RecalcTrigger,TriggerON)),NA())</f>
        <v>1.7591323172139184E-2</v>
      </c>
      <c r="H1267" s="49">
        <f>_xll.qlCalendarAdvance(IborCalendar,$H1266,B1267,"f",FALSE)</f>
        <v>48562</v>
      </c>
      <c r="I1267" s="49">
        <f>_xll.qlInterestRateIndexValueDate(Index1M,$H1267)</f>
        <v>48564</v>
      </c>
      <c r="J1267" s="52">
        <f>IFERROR(_xll.qlIndexFixing(Index1M,$H1267,TRUE,_xll.ohTrigger(RecalcTrigger,Trigger1M)),NA())</f>
        <v>2.011868132020922E-2</v>
      </c>
      <c r="K1267" s="52">
        <f>IFERROR(_xll.qlIndexFixing(ONIndex1M,I1267,TRUE,_xll.ohTrigger(RecalcTrigger,Trigger1M)),NA())</f>
        <v>2.0104758432539782E-2</v>
      </c>
      <c r="L1267" s="52">
        <f>IFERROR(_xll.qlIndexFixing(Index3M,H1267,TRUE,_xll.ohTrigger(RecalcTrigger,Trigger3M)),NA())</f>
        <v>2.1491114259880817E-2</v>
      </c>
      <c r="M1267" s="52">
        <f>IFERROR(_xll.qlIndexFixing(ONIndex3M,I1267,TRUE,_xll.ohTrigger(RecalcTrigger,Trigger3M)),NA())</f>
        <v>2.1429818128506639E-2</v>
      </c>
      <c r="N1267" s="52">
        <f>IFERROR(_xll.qlIndexFixing(Index6M,$H1267,TRUE,_xll.ohTrigger(RecalcTrigger,Trigger6M)),NA())</f>
        <v>2.3325958279820404E-2</v>
      </c>
      <c r="O1267" s="52">
        <f>IFERROR(_xll.qlIndexFixing(ONIndex6M,I1267,TRUE,_xll.ohTrigger(RecalcTrigger,Trigger6M)),NA())</f>
        <v>2.3190062225308949E-2</v>
      </c>
      <c r="P1267" s="52">
        <f>IFERROR(_xll.qlIndexFixing(Index1Y,$H1267,TRUE,_xll.ohTrigger(RecalcTrigger,Trigger1Y)),NA())</f>
        <v>2.5120620597415089E-2</v>
      </c>
      <c r="Q1267" s="52">
        <f>IFERROR(_xll.qlIndexFixing(ONIndex1Y,I1267,TRUE,_xll.ohTrigger(RecalcTrigger,Trigger1Y)),NA())</f>
        <v>2.4814161350334984E-2</v>
      </c>
    </row>
    <row r="1268" spans="2:17" x14ac:dyDescent="0.2">
      <c r="B1268" s="46" t="s">
        <v>51</v>
      </c>
      <c r="D1268" s="49">
        <f>_xll.qlCalendarAdvance(LocalCalendar,$D1267,B1268,"f",FALSE)</f>
        <v>48570</v>
      </c>
      <c r="E1268" s="49">
        <f>_xll.qlInterestRateIndexValueDate(IndexON,D1268)</f>
        <v>48570</v>
      </c>
      <c r="F1268" s="52">
        <f>IFERROR(_xll.qlIndexFixing(IndexON,D1268,TRUE,_xll.ohTrigger(RecalcTrigger,TriggerON)),NA())</f>
        <v>1.7592736963703004E-2</v>
      </c>
      <c r="H1268" s="49">
        <f>_xll.qlCalendarAdvance(IborCalendar,$H1267,B1268,"f",FALSE)</f>
        <v>48569</v>
      </c>
      <c r="I1268" s="49">
        <f>_xll.qlInterestRateIndexValueDate(Index1M,$H1268)</f>
        <v>48571</v>
      </c>
      <c r="J1268" s="52">
        <f>IFERROR(_xll.qlIndexFixing(Index1M,$H1268,TRUE,_xll.ohTrigger(RecalcTrigger,Trigger1M)),NA())</f>
        <v>2.0116440826369597E-2</v>
      </c>
      <c r="K1268" s="52">
        <f>IFERROR(_xll.qlIndexFixing(ONIndex1M,I1268,TRUE,_xll.ohTrigger(RecalcTrigger,Trigger1M)),NA())</f>
        <v>2.0105198676407809E-2</v>
      </c>
      <c r="L1268" s="52">
        <f>IFERROR(_xll.qlIndexFixing(Index3M,H1268,TRUE,_xll.ohTrigger(RecalcTrigger,Trigger3M)),NA())</f>
        <v>2.1491728915473907E-2</v>
      </c>
      <c r="M1268" s="52">
        <f>IFERROR(_xll.qlIndexFixing(ONIndex3M,I1268,TRUE,_xll.ohTrigger(RecalcTrigger,Trigger3M)),NA())</f>
        <v>2.1434100899231368E-2</v>
      </c>
      <c r="N1268" s="52">
        <f>IFERROR(_xll.qlIndexFixing(Index6M,$H1268,TRUE,_xll.ohTrigger(RecalcTrigger,Trigger6M)),NA())</f>
        <v>2.3325836533263831E-2</v>
      </c>
      <c r="O1268" s="52">
        <f>IFERROR(_xll.qlIndexFixing(ONIndex6M,I1268,TRUE,_xll.ohTrigger(RecalcTrigger,Trigger6M)),NA())</f>
        <v>2.3194118029827848E-2</v>
      </c>
      <c r="P1268" s="52">
        <f>IFERROR(_xll.qlIndexFixing(Index1Y,$H1268,TRUE,_xll.ohTrigger(RecalcTrigger,Trigger1Y)),NA())</f>
        <v>2.5120057477088172E-2</v>
      </c>
      <c r="Q1268" s="52">
        <f>IFERROR(_xll.qlIndexFixing(ONIndex1Y,I1268,TRUE,_xll.ohTrigger(RecalcTrigger,Trigger1Y)),NA())</f>
        <v>2.4818726159026028E-2</v>
      </c>
    </row>
    <row r="1269" spans="2:17" x14ac:dyDescent="0.2">
      <c r="B1269" s="46" t="s">
        <v>51</v>
      </c>
      <c r="D1269" s="49">
        <f>_xll.qlCalendarAdvance(LocalCalendar,$D1268,B1269,"f",FALSE)</f>
        <v>48577</v>
      </c>
      <c r="E1269" s="49">
        <f>_xll.qlInterestRateIndexValueDate(IndexON,D1269)</f>
        <v>48577</v>
      </c>
      <c r="F1269" s="52">
        <f>IFERROR(_xll.qlIndexFixing(IndexON,D1269,TRUE,_xll.ohTrigger(RecalcTrigger,TriggerON)),NA())</f>
        <v>1.7594109822089976E-2</v>
      </c>
      <c r="H1269" s="49">
        <f>_xll.qlCalendarAdvance(IborCalendar,$H1268,B1269,"f",FALSE)</f>
        <v>48577</v>
      </c>
      <c r="I1269" s="49">
        <f>_xll.qlInterestRateIndexValueDate(Index1M,$H1269)</f>
        <v>48583</v>
      </c>
      <c r="J1269" s="52">
        <f>IFERROR(_xll.qlIndexFixing(Index1M,$H1269,TRUE,_xll.ohTrigger(RecalcTrigger,Trigger1M)),NA())</f>
        <v>2.0112842969744631E-2</v>
      </c>
      <c r="K1269" s="52">
        <f>IFERROR(_xll.qlIndexFixing(ONIndex1M,I1269,TRUE,_xll.ohTrigger(RecalcTrigger,Trigger1M)),NA())</f>
        <v>2.0099971169793562E-2</v>
      </c>
      <c r="L1269" s="52">
        <f>IFERROR(_xll.qlIndexFixing(Index3M,H1269,TRUE,_xll.ohTrigger(RecalcTrigger,Trigger3M)),NA())</f>
        <v>2.1492708912832725E-2</v>
      </c>
      <c r="M1269" s="52">
        <f>IFERROR(_xll.qlIndexFixing(ONIndex3M,I1269,TRUE,_xll.ohTrigger(RecalcTrigger,Trigger3M)),NA())</f>
        <v>2.1431948059378314E-2</v>
      </c>
      <c r="N1269" s="52">
        <f>IFERROR(_xll.qlIndexFixing(Index6M,$H1269,TRUE,_xll.ohTrigger(RecalcTrigger,Trigger6M)),NA())</f>
        <v>2.3325561856824436E-2</v>
      </c>
      <c r="O1269" s="52">
        <f>IFERROR(_xll.qlIndexFixing(ONIndex6M,I1269,TRUE,_xll.ohTrigger(RecalcTrigger,Trigger6M)),NA())</f>
        <v>2.3190653882352308E-2</v>
      </c>
      <c r="P1269" s="52">
        <f>IFERROR(_xll.qlIndexFixing(Index1Y,$H1269,TRUE,_xll.ohTrigger(RecalcTrigger,Trigger1Y)),NA())</f>
        <v>2.5119021703236169E-2</v>
      </c>
      <c r="Q1269" s="52">
        <f>IFERROR(_xll.qlIndexFixing(ONIndex1Y,I1269,TRUE,_xll.ohTrigger(RecalcTrigger,Trigger1Y)),NA())</f>
        <v>2.4814685386909119E-2</v>
      </c>
    </row>
    <row r="1270" spans="2:17" x14ac:dyDescent="0.2">
      <c r="B1270" s="46" t="s">
        <v>51</v>
      </c>
      <c r="D1270" s="49">
        <f>_xll.qlCalendarAdvance(LocalCalendar,$D1269,B1270,"f",FALSE)</f>
        <v>48584</v>
      </c>
      <c r="E1270" s="49">
        <f>_xll.qlInterestRateIndexValueDate(IndexON,D1270)</f>
        <v>48584</v>
      </c>
      <c r="F1270" s="52">
        <f>IFERROR(_xll.qlIndexFixing(IndexON,D1270,TRUE,_xll.ohTrigger(RecalcTrigger,TriggerON)),NA())</f>
        <v>1.7595441747619844E-2</v>
      </c>
      <c r="H1270" s="49">
        <f>_xll.qlCalendarAdvance(IborCalendar,$H1269,B1270,"f",FALSE)</f>
        <v>48584</v>
      </c>
      <c r="I1270" s="49">
        <f>_xll.qlInterestRateIndexValueDate(Index1M,$H1270)</f>
        <v>48586</v>
      </c>
      <c r="J1270" s="52">
        <f>IFERROR(_xll.qlIndexFixing(Index1M,$H1270,TRUE,_xll.ohTrigger(RecalcTrigger,Trigger1M)),NA())</f>
        <v>2.0112036841184597E-2</v>
      </c>
      <c r="K1270" s="52">
        <f>IFERROR(_xll.qlIndexFixing(ONIndex1M,I1270,TRUE,_xll.ohTrigger(RecalcTrigger,Trigger1M)),NA())</f>
        <v>2.0100056431671121E-2</v>
      </c>
      <c r="L1270" s="52">
        <f>IFERROR(_xll.qlIndexFixing(Index3M,H1270,TRUE,_xll.ohTrigger(RecalcTrigger,Trigger3M)),NA())</f>
        <v>2.149293936651997E-2</v>
      </c>
      <c r="M1270" s="52">
        <f>IFERROR(_xll.qlIndexFixing(ONIndex3M,I1270,TRUE,_xll.ohTrigger(RecalcTrigger,Trigger3M)),NA())</f>
        <v>2.1433642658266194E-2</v>
      </c>
      <c r="N1270" s="52">
        <f>IFERROR(_xll.qlIndexFixing(Index6M,$H1270,TRUE,_xll.ohTrigger(RecalcTrigger,Trigger6M)),NA())</f>
        <v>2.3324750200312713E-2</v>
      </c>
      <c r="O1270" s="52">
        <f>IFERROR(_xll.qlIndexFixing(ONIndex6M,I1270,TRUE,_xll.ohTrigger(RecalcTrigger,Trigger6M)),NA())</f>
        <v>2.3192245892369456E-2</v>
      </c>
      <c r="P1270" s="52">
        <f>IFERROR(_xll.qlIndexFixing(Index1Y,$H1270,TRUE,_xll.ohTrigger(RecalcTrigger,Trigger1Y)),NA())</f>
        <v>2.5120357006549656E-2</v>
      </c>
      <c r="Q1270" s="52">
        <f>IFERROR(_xll.qlIndexFixing(ONIndex1Y,I1270,TRUE,_xll.ohTrigger(RecalcTrigger,Trigger1Y)),NA())</f>
        <v>2.4816478315168311E-2</v>
      </c>
    </row>
    <row r="1271" spans="2:17" x14ac:dyDescent="0.2">
      <c r="B1271" s="46" t="s">
        <v>51</v>
      </c>
      <c r="D1271" s="49">
        <f>_xll.qlCalendarAdvance(LocalCalendar,$D1270,B1271,"f",FALSE)</f>
        <v>48591</v>
      </c>
      <c r="E1271" s="49">
        <f>_xll.qlInterestRateIndexValueDate(IndexON,D1271)</f>
        <v>48591</v>
      </c>
      <c r="F1271" s="52">
        <f>IFERROR(_xll.qlIndexFixing(IndexON,D1271,TRUE,_xll.ohTrigger(RecalcTrigger,TriggerON)),NA())</f>
        <v>1.7596732739972865E-2</v>
      </c>
      <c r="H1271" s="49">
        <f>_xll.qlCalendarAdvance(IborCalendar,$H1270,B1271,"f",FALSE)</f>
        <v>48591</v>
      </c>
      <c r="I1271" s="49">
        <f>_xll.qlInterestRateIndexValueDate(Index1M,$H1271)</f>
        <v>48593</v>
      </c>
      <c r="J1271" s="52">
        <f>IFERROR(_xll.qlIndexFixing(Index1M,$H1271,TRUE,_xll.ohTrigger(RecalcTrigger,Trigger1M)),NA())</f>
        <v>2.0110133897394956E-2</v>
      </c>
      <c r="K1271" s="52">
        <f>IFERROR(_xll.qlIndexFixing(ONIndex1M,I1271,TRUE,_xll.ohTrigger(RecalcTrigger,Trigger1M)),NA())</f>
        <v>2.0098646215187532E-2</v>
      </c>
      <c r="L1271" s="52">
        <f>IFERROR(_xll.qlIndexFixing(Index3M,H1271,TRUE,_xll.ohTrigger(RecalcTrigger,Trigger3M)),NA())</f>
        <v>2.1493454465208117E-2</v>
      </c>
      <c r="M1271" s="52">
        <f>IFERROR(_xll.qlIndexFixing(ONIndex3M,I1271,TRUE,_xll.ohTrigger(RecalcTrigger,Trigger3M)),NA())</f>
        <v>2.1435038204198342E-2</v>
      </c>
      <c r="N1271" s="52">
        <f>IFERROR(_xll.qlIndexFixing(Index6M,$H1271,TRUE,_xll.ohTrigger(RecalcTrigger,Trigger6M)),NA())</f>
        <v>2.3324541377815297E-2</v>
      </c>
      <c r="O1271" s="52">
        <f>IFERROR(_xll.qlIndexFixing(ONIndex6M,I1271,TRUE,_xll.ohTrigger(RecalcTrigger,Trigger6M)),NA())</f>
        <v>2.3193152331699718E-2</v>
      </c>
      <c r="P1271" s="52">
        <f>IFERROR(_xll.qlIndexFixing(Index1Y,$H1271,TRUE,_xll.ohTrigger(RecalcTrigger,Trigger1Y)),NA())</f>
        <v>2.5120495938204465E-2</v>
      </c>
      <c r="Q1271" s="52">
        <f>IFERROR(_xll.qlIndexFixing(ONIndex1Y,I1271,TRUE,_xll.ohTrigger(RecalcTrigger,Trigger1Y)),NA())</f>
        <v>2.4817462397030976E-2</v>
      </c>
    </row>
    <row r="1272" spans="2:17" x14ac:dyDescent="0.2">
      <c r="B1272" s="46" t="s">
        <v>51</v>
      </c>
      <c r="D1272" s="49">
        <f>_xll.qlCalendarAdvance(LocalCalendar,$D1271,B1272,"f",FALSE)</f>
        <v>48598</v>
      </c>
      <c r="E1272" s="49">
        <f>_xll.qlInterestRateIndexValueDate(IndexON,D1272)</f>
        <v>48598</v>
      </c>
      <c r="F1272" s="52">
        <f>IFERROR(_xll.qlIndexFixing(IndexON,D1272,TRUE,_xll.ohTrigger(RecalcTrigger,TriggerON)),NA())</f>
        <v>1.7597982799388845E-2</v>
      </c>
      <c r="H1272" s="49">
        <f>_xll.qlCalendarAdvance(IborCalendar,$H1271,B1272,"f",FALSE)</f>
        <v>48598</v>
      </c>
      <c r="I1272" s="49">
        <f>_xll.qlInterestRateIndexValueDate(Index1M,$H1272)</f>
        <v>48600</v>
      </c>
      <c r="J1272" s="52">
        <f>IFERROR(_xll.qlIndexFixing(Index1M,$H1272,TRUE,_xll.ohTrigger(RecalcTrigger,Trigger1M)),NA())</f>
        <v>2.0108620499356133E-2</v>
      </c>
      <c r="K1272" s="52">
        <f>IFERROR(_xll.qlIndexFixing(ONIndex1M,I1272,TRUE,_xll.ohTrigger(RecalcTrigger,Trigger1M)),NA())</f>
        <v>2.0096348648150908E-2</v>
      </c>
      <c r="L1272" s="52">
        <f>IFERROR(_xll.qlIndexFixing(Index3M,H1272,TRUE,_xll.ohTrigger(RecalcTrigger,Trigger3M)),NA())</f>
        <v>2.1493937886675418E-2</v>
      </c>
      <c r="M1272" s="52">
        <f>IFERROR(_xll.qlIndexFixing(ONIndex3M,I1272,TRUE,_xll.ohTrigger(RecalcTrigger,Trigger3M)),NA())</f>
        <v>2.1435027688223585E-2</v>
      </c>
      <c r="N1272" s="52">
        <f>IFERROR(_xll.qlIndexFixing(Index6M,$H1272,TRUE,_xll.ohTrigger(RecalcTrigger,Trigger6M)),NA())</f>
        <v>2.3324304202475155E-2</v>
      </c>
      <c r="O1272" s="52">
        <f>IFERROR(_xll.qlIndexFixing(ONIndex6M,I1272,TRUE,_xll.ohTrigger(RecalcTrigger,Trigger6M)),NA())</f>
        <v>2.3192517732706364E-2</v>
      </c>
      <c r="P1272" s="52">
        <f>IFERROR(_xll.qlIndexFixing(Index1Y,$H1272,TRUE,_xll.ohTrigger(RecalcTrigger,Trigger1Y)),NA())</f>
        <v>2.5119001390437646E-2</v>
      </c>
      <c r="Q1272" s="52">
        <f>IFERROR(_xll.qlIndexFixing(ONIndex1Y,I1272,TRUE,_xll.ohTrigger(RecalcTrigger,Trigger1Y)),NA())</f>
        <v>2.4816691569036209E-2</v>
      </c>
    </row>
    <row r="1273" spans="2:17" x14ac:dyDescent="0.2">
      <c r="B1273" s="46" t="s">
        <v>51</v>
      </c>
      <c r="D1273" s="49">
        <f>_xll.qlCalendarAdvance(LocalCalendar,$D1272,B1273,"f",FALSE)</f>
        <v>48605</v>
      </c>
      <c r="E1273" s="49">
        <f>_xll.qlInterestRateIndexValueDate(IndexON,D1273)</f>
        <v>48605</v>
      </c>
      <c r="F1273" s="52">
        <f>IFERROR(_xll.qlIndexFixing(IndexON,D1273,TRUE,_xll.ohTrigger(RecalcTrigger,TriggerON)),NA())</f>
        <v>1.7599191925627977E-2</v>
      </c>
      <c r="H1273" s="49">
        <f>_xll.qlCalendarAdvance(IborCalendar,$H1272,B1273,"f",FALSE)</f>
        <v>48605</v>
      </c>
      <c r="I1273" s="49">
        <f>_xll.qlInterestRateIndexValueDate(Index1M,$H1273)</f>
        <v>48607</v>
      </c>
      <c r="J1273" s="52">
        <f>IFERROR(_xll.qlIndexFixing(Index1M,$H1273,TRUE,_xll.ohTrigger(RecalcTrigger,Trigger1M)),NA())</f>
        <v>2.010623570585765E-2</v>
      </c>
      <c r="K1273" s="52">
        <f>IFERROR(_xll.qlIndexFixing(ONIndex1M,I1273,TRUE,_xll.ohTrigger(RecalcTrigger,Trigger1M)),NA())</f>
        <v>2.0094448676024612E-2</v>
      </c>
      <c r="L1273" s="52">
        <f>IFERROR(_xll.qlIndexFixing(Index3M,H1273,TRUE,_xll.ohTrigger(RecalcTrigger,Trigger3M)),NA())</f>
        <v>2.1494389630907662E-2</v>
      </c>
      <c r="M1273" s="52">
        <f>IFERROR(_xll.qlIndexFixing(ONIndex3M,I1273,TRUE,_xll.ohTrigger(RecalcTrigger,Trigger3M)),NA())</f>
        <v>2.1435672932801353E-2</v>
      </c>
      <c r="N1273" s="52">
        <f>IFERROR(_xll.qlIndexFixing(Index6M,$H1273,TRUE,_xll.ohTrigger(RecalcTrigger,Trigger6M)),NA())</f>
        <v>2.3324038674301124E-2</v>
      </c>
      <c r="O1273" s="52">
        <f>IFERROR(_xll.qlIndexFixing(ONIndex6M,I1273,TRUE,_xll.ohTrigger(RecalcTrigger,Trigger6M)),NA())</f>
        <v>2.3192611608413571E-2</v>
      </c>
      <c r="P1273" s="52">
        <f>IFERROR(_xll.qlIndexFixing(Index1Y,$H1273,TRUE,_xll.ohTrigger(RecalcTrigger,Trigger1Y)),NA())</f>
        <v>2.5118278171039819E-2</v>
      </c>
      <c r="Q1273" s="52">
        <f>IFERROR(_xll.qlIndexFixing(ONIndex1Y,I1273,TRUE,_xll.ohTrigger(RecalcTrigger,Trigger1Y)),NA())</f>
        <v>2.4816753908556421E-2</v>
      </c>
    </row>
    <row r="1274" spans="2:17" x14ac:dyDescent="0.2">
      <c r="B1274" s="46" t="s">
        <v>51</v>
      </c>
      <c r="D1274" s="49">
        <f>_xll.qlCalendarAdvance(LocalCalendar,$D1273,B1274,"f",FALSE)</f>
        <v>48612</v>
      </c>
      <c r="E1274" s="49">
        <f>_xll.qlInterestRateIndexValueDate(IndexON,D1274)</f>
        <v>48612</v>
      </c>
      <c r="F1274" s="52">
        <f>IFERROR(_xll.qlIndexFixing(IndexON,D1274,TRUE,_xll.ohTrigger(RecalcTrigger,TriggerON)),NA())</f>
        <v>1.760036011893007E-2</v>
      </c>
      <c r="H1274" s="49">
        <f>_xll.qlCalendarAdvance(IborCalendar,$H1273,B1274,"f",FALSE)</f>
        <v>48612</v>
      </c>
      <c r="I1274" s="49">
        <f>_xll.qlInterestRateIndexValueDate(Index1M,$H1274)</f>
        <v>48614</v>
      </c>
      <c r="J1274" s="52">
        <f>IFERROR(_xll.qlIndexFixing(Index1M,$H1274,TRUE,_xll.ohTrigger(RecalcTrigger,Trigger1M)),NA())</f>
        <v>2.0102992139113977E-2</v>
      </c>
      <c r="K1274" s="52">
        <f>IFERROR(_xll.qlIndexFixing(ONIndex1M,I1274,TRUE,_xll.ohTrigger(RecalcTrigger,Trigger1M)),NA())</f>
        <v>2.0092517983698599E-2</v>
      </c>
      <c r="L1274" s="52">
        <f>IFERROR(_xll.qlIndexFixing(Index3M,H1274,TRUE,_xll.ohTrigger(RecalcTrigger,Trigger3M)),NA())</f>
        <v>2.1494145021830578E-2</v>
      </c>
      <c r="M1274" s="52">
        <f>IFERROR(_xll.qlIndexFixing(ONIndex3M,I1274,TRUE,_xll.ohTrigger(RecalcTrigger,Trigger3M)),NA())</f>
        <v>2.143628666376074E-2</v>
      </c>
      <c r="N1274" s="52">
        <f>IFERROR(_xll.qlIndexFixing(Index6M,$H1274,TRUE,_xll.ohTrigger(RecalcTrigger,Trigger6M)),NA())</f>
        <v>2.3323744793305561E-2</v>
      </c>
      <c r="O1274" s="52">
        <f>IFERROR(_xll.qlIndexFixing(ONIndex6M,I1274,TRUE,_xll.ohTrigger(RecalcTrigger,Trigger6M)),NA())</f>
        <v>2.319267745448883E-2</v>
      </c>
      <c r="P1274" s="52">
        <f>IFERROR(_xll.qlIndexFixing(Index1Y,$H1274,TRUE,_xll.ohTrigger(RecalcTrigger,Trigger1Y)),NA())</f>
        <v>2.5117524677500429E-2</v>
      </c>
      <c r="Q1274" s="52">
        <f>IFERROR(_xll.qlIndexFixing(ONIndex1Y,I1274,TRUE,_xll.ohTrigger(RecalcTrigger,Trigger1Y)),NA())</f>
        <v>2.4816786723214079E-2</v>
      </c>
    </row>
    <row r="1275" spans="2:17" x14ac:dyDescent="0.2">
      <c r="B1275" s="46" t="s">
        <v>51</v>
      </c>
      <c r="D1275" s="49">
        <f>_xll.qlCalendarAdvance(LocalCalendar,$D1274,B1275,"f",FALSE)</f>
        <v>48619</v>
      </c>
      <c r="E1275" s="49">
        <f>_xll.qlInterestRateIndexValueDate(IndexON,D1275)</f>
        <v>48619</v>
      </c>
      <c r="F1275" s="52">
        <f>IFERROR(_xll.qlIndexFixing(IndexON,D1275,TRUE,_xll.ohTrigger(RecalcTrigger,TriggerON)),NA())</f>
        <v>1.7601487379215186E-2</v>
      </c>
      <c r="H1275" s="49">
        <f>_xll.qlCalendarAdvance(IborCalendar,$H1274,B1275,"f",FALSE)</f>
        <v>48619</v>
      </c>
      <c r="I1275" s="49">
        <f>_xll.qlInterestRateIndexValueDate(Index1M,$H1275)</f>
        <v>48621</v>
      </c>
      <c r="J1275" s="52">
        <f>IFERROR(_xll.qlIndexFixing(Index1M,$H1275,TRUE,_xll.ohTrigger(RecalcTrigger,Trigger1M)),NA())</f>
        <v>2.0100973054577267E-2</v>
      </c>
      <c r="K1275" s="52">
        <f>IFERROR(_xll.qlIndexFixing(ONIndex1M,I1275,TRUE,_xll.ohTrigger(RecalcTrigger,Trigger1M)),NA())</f>
        <v>2.0090556571146223E-2</v>
      </c>
      <c r="L1275" s="52">
        <f>IFERROR(_xll.qlIndexFixing(Index3M,H1275,TRUE,_xll.ohTrigger(RecalcTrigger,Trigger3M)),NA())</f>
        <v>2.1494535650964111E-2</v>
      </c>
      <c r="M1275" s="52">
        <f>IFERROR(_xll.qlIndexFixing(ONIndex3M,I1275,TRUE,_xll.ohTrigger(RecalcTrigger,Trigger3M)),NA())</f>
        <v>2.1436868881155036E-2</v>
      </c>
      <c r="N1275" s="52">
        <f>IFERROR(_xll.qlIndexFixing(Index6M,$H1275,TRUE,_xll.ohTrigger(RecalcTrigger,Trigger6M)),NA())</f>
        <v>2.3323422559500397E-2</v>
      </c>
      <c r="O1275" s="52">
        <f>IFERROR(_xll.qlIndexFixing(ONIndex6M,I1275,TRUE,_xll.ohTrigger(RecalcTrigger,Trigger6M)),NA())</f>
        <v>2.3192715270905495E-2</v>
      </c>
      <c r="P1275" s="52">
        <f>IFERROR(_xll.qlIndexFixing(Index1Y,$H1275,TRUE,_xll.ohTrigger(RecalcTrigger,Trigger1Y)),NA())</f>
        <v>2.5116740909887438E-2</v>
      </c>
      <c r="Q1275" s="52">
        <f>IFERROR(_xll.qlIndexFixing(ONIndex1Y,I1275,TRUE,_xll.ohTrigger(RecalcTrigger,Trigger1Y)),NA())</f>
        <v>2.4816790012929246E-2</v>
      </c>
    </row>
    <row r="1276" spans="2:17" x14ac:dyDescent="0.2">
      <c r="B1276" s="46" t="s">
        <v>51</v>
      </c>
      <c r="D1276" s="49">
        <f>_xll.qlCalendarAdvance(LocalCalendar,$D1275,B1276,"f",FALSE)</f>
        <v>48626</v>
      </c>
      <c r="E1276" s="49">
        <f>_xll.qlInterestRateIndexValueDate(IndexON,D1276)</f>
        <v>48626</v>
      </c>
      <c r="F1276" s="52">
        <f>IFERROR(_xll.qlIndexFixing(IndexON,D1276,TRUE,_xll.ohTrigger(RecalcTrigger,TriggerON)),NA())</f>
        <v>1.7602573706563263E-2</v>
      </c>
      <c r="H1276" s="49">
        <f>_xll.qlCalendarAdvance(IborCalendar,$H1275,B1276,"f",FALSE)</f>
        <v>48626</v>
      </c>
      <c r="I1276" s="49">
        <f>_xll.qlInterestRateIndexValueDate(Index1M,$H1276)</f>
        <v>48628</v>
      </c>
      <c r="J1276" s="52">
        <f>IFERROR(_xll.qlIndexFixing(Index1M,$H1276,TRUE,_xll.ohTrigger(RecalcTrigger,Trigger1M)),NA())</f>
        <v>2.0098923207225408E-2</v>
      </c>
      <c r="K1276" s="52">
        <f>IFERROR(_xll.qlIndexFixing(ONIndex1M,I1276,TRUE,_xll.ohTrigger(RecalcTrigger,Trigger1M)),NA())</f>
        <v>2.0088981242585291E-2</v>
      </c>
      <c r="L1276" s="52">
        <f>IFERROR(_xll.qlIndexFixing(Index3M,H1276,TRUE,_xll.ohTrigger(RecalcTrigger,Trigger3M)),NA())</f>
        <v>2.1494894604718023E-2</v>
      </c>
      <c r="M1276" s="52">
        <f>IFERROR(_xll.qlIndexFixing(ONIndex3M,I1276,TRUE,_xll.ohTrigger(RecalcTrigger,Trigger3M)),NA())</f>
        <v>2.1438095786225908E-2</v>
      </c>
      <c r="N1276" s="52">
        <f>IFERROR(_xll.qlIndexFixing(Index6M,$H1276,TRUE,_xll.ohTrigger(RecalcTrigger,Trigger6M)),NA())</f>
        <v>2.3323071972899762E-2</v>
      </c>
      <c r="O1276" s="52">
        <f>IFERROR(_xll.qlIndexFixing(ONIndex6M,I1276,TRUE,_xll.ohTrigger(RecalcTrigger,Trigger6M)),NA())</f>
        <v>2.3193471572013902E-2</v>
      </c>
      <c r="P1276" s="52">
        <f>IFERROR(_xll.qlIndexFixing(Index1Y,$H1276,TRUE,_xll.ohTrigger(RecalcTrigger,Trigger1Y)),NA())</f>
        <v>2.511671739843209E-2</v>
      </c>
      <c r="Q1276" s="52">
        <f>IFERROR(_xll.qlIndexFixing(ONIndex1Y,I1276,TRUE,_xll.ohTrigger(RecalcTrigger,Trigger1Y)),NA())</f>
        <v>2.4817615936212345E-2</v>
      </c>
    </row>
    <row r="1277" spans="2:17" x14ac:dyDescent="0.2">
      <c r="B1277" s="46" t="s">
        <v>51</v>
      </c>
      <c r="D1277" s="49">
        <f>_xll.qlCalendarAdvance(LocalCalendar,$D1276,B1277,"f",FALSE)</f>
        <v>48633</v>
      </c>
      <c r="E1277" s="49">
        <f>_xll.qlInterestRateIndexValueDate(IndexON,D1277)</f>
        <v>48633</v>
      </c>
      <c r="F1277" s="52">
        <f>IFERROR(_xll.qlIndexFixing(IndexON,D1277,TRUE,_xll.ohTrigger(RecalcTrigger,TriggerON)),NA())</f>
        <v>1.7603619100734491E-2</v>
      </c>
      <c r="H1277" s="49">
        <f>_xll.qlCalendarAdvance(IborCalendar,$H1276,B1277,"f",FALSE)</f>
        <v>48633</v>
      </c>
      <c r="I1277" s="49">
        <f>_xll.qlInterestRateIndexValueDate(Index1M,$H1277)</f>
        <v>48635</v>
      </c>
      <c r="J1277" s="52">
        <f>IFERROR(_xll.qlIndexFixing(Index1M,$H1277,TRUE,_xll.ohTrigger(RecalcTrigger,Trigger1M)),NA())</f>
        <v>2.0096842597072673E-2</v>
      </c>
      <c r="K1277" s="52">
        <f>IFERROR(_xll.qlIndexFixing(ONIndex1M,I1277,TRUE,_xll.ohTrigger(RecalcTrigger,Trigger1M)),NA())</f>
        <v>2.0086541585309092E-2</v>
      </c>
      <c r="L1277" s="52">
        <f>IFERROR(_xll.qlIndexFixing(Index3M,H1277,TRUE,_xll.ohTrigger(RecalcTrigger,Trigger3M)),NA())</f>
        <v>2.1495221883087823E-2</v>
      </c>
      <c r="M1277" s="52">
        <f>IFERROR(_xll.qlIndexFixing(ONIndex3M,I1277,TRUE,_xll.ohTrigger(RecalcTrigger,Trigger3M)),NA())</f>
        <v>2.1437938775035192E-2</v>
      </c>
      <c r="N1277" s="52">
        <f>IFERROR(_xll.qlIndexFixing(Index6M,$H1277,TRUE,_xll.ohTrigger(RecalcTrigger,Trigger6M)),NA())</f>
        <v>2.3322693033517351E-2</v>
      </c>
      <c r="O1277" s="52">
        <f>IFERROR(_xll.qlIndexFixing(ONIndex6M,I1277,TRUE,_xll.ohTrigger(RecalcTrigger,Trigger6M)),NA())</f>
        <v>2.3192706814816333E-2</v>
      </c>
      <c r="P1277" s="52">
        <f>IFERROR(_xll.qlIndexFixing(Index1Y,$H1277,TRUE,_xll.ohTrigger(RecalcTrigger,Trigger1Y)),NA())</f>
        <v>2.5115082552725765E-2</v>
      </c>
      <c r="Q1277" s="52">
        <f>IFERROR(_xll.qlIndexFixing(ONIndex1Y,I1277,TRUE,_xll.ohTrigger(RecalcTrigger,Trigger1Y)),NA())</f>
        <v>2.4816708017665334E-2</v>
      </c>
    </row>
    <row r="1278" spans="2:17" x14ac:dyDescent="0.2">
      <c r="B1278" s="46" t="s">
        <v>51</v>
      </c>
      <c r="D1278" s="49">
        <f>_xll.qlCalendarAdvance(LocalCalendar,$D1277,B1278,"f",FALSE)</f>
        <v>48640</v>
      </c>
      <c r="E1278" s="49">
        <f>_xll.qlInterestRateIndexValueDate(IndexON,D1278)</f>
        <v>48640</v>
      </c>
      <c r="F1278" s="52">
        <f>IFERROR(_xll.qlIndexFixing(IndexON,D1278,TRUE,_xll.ohTrigger(RecalcTrigger,TriggerON)),NA())</f>
        <v>1.7604623561888744E-2</v>
      </c>
      <c r="H1278" s="49">
        <f>_xll.qlCalendarAdvance(IborCalendar,$H1277,B1278,"f",FALSE)</f>
        <v>48640</v>
      </c>
      <c r="I1278" s="49">
        <f>_xll.qlInterestRateIndexValueDate(Index1M,$H1278)</f>
        <v>48642</v>
      </c>
      <c r="J1278" s="52">
        <f>IFERROR(_xll.qlIndexFixing(Index1M,$H1278,TRUE,_xll.ohTrigger(RecalcTrigger,Trigger1M)),NA())</f>
        <v>2.0095951788008739E-2</v>
      </c>
      <c r="K1278" s="52">
        <f>IFERROR(_xll.qlIndexFixing(ONIndex1M,I1278,TRUE,_xll.ohTrigger(RecalcTrigger,Trigger1M)),NA())</f>
        <v>2.0084488012050983E-2</v>
      </c>
      <c r="L1278" s="52">
        <f>IFERROR(_xll.qlIndexFixing(Index3M,H1278,TRUE,_xll.ohTrigger(RecalcTrigger,Trigger3M)),NA())</f>
        <v>2.1498794138789652E-2</v>
      </c>
      <c r="M1278" s="52">
        <f>IFERROR(_xll.qlIndexFixing(ONIndex3M,I1278,TRUE,_xll.ohTrigger(RecalcTrigger,Trigger3M)),NA())</f>
        <v>2.1438426451547699E-2</v>
      </c>
      <c r="N1278" s="52">
        <f>IFERROR(_xll.qlIndexFixing(Index6M,$H1278,TRUE,_xll.ohTrigger(RecalcTrigger,Trigger6M)),NA())</f>
        <v>2.3325852115376241E-2</v>
      </c>
      <c r="O1278" s="52">
        <f>IFERROR(_xll.qlIndexFixing(ONIndex6M,I1278,TRUE,_xll.ohTrigger(RecalcTrigger,Trigger6M)),NA())</f>
        <v>2.3192660542310506E-2</v>
      </c>
      <c r="P1278" s="52">
        <f>IFERROR(_xll.qlIndexFixing(Index1Y,$H1278,TRUE,_xll.ohTrigger(RecalcTrigger,Trigger1Y)),NA())</f>
        <v>2.5114207963326932E-2</v>
      </c>
      <c r="Q1278" s="52">
        <f>IFERROR(_xll.qlIndexFixing(ONIndex1Y,I1278,TRUE,_xll.ohTrigger(RecalcTrigger,Trigger1Y)),NA())</f>
        <v>2.481662273265961E-2</v>
      </c>
    </row>
    <row r="1279" spans="2:17" x14ac:dyDescent="0.2">
      <c r="B1279" s="46" t="s">
        <v>51</v>
      </c>
      <c r="D1279" s="49">
        <f>_xll.qlCalendarAdvance(LocalCalendar,$D1278,B1279,"f",FALSE)</f>
        <v>48647</v>
      </c>
      <c r="E1279" s="49">
        <f>_xll.qlInterestRateIndexValueDate(IndexON,D1279)</f>
        <v>48647</v>
      </c>
      <c r="F1279" s="52">
        <f>IFERROR(_xll.qlIndexFixing(IndexON,D1279,TRUE,_xll.ohTrigger(RecalcTrigger,TriggerON)),NA())</f>
        <v>1.7605587090105956E-2</v>
      </c>
      <c r="H1279" s="49">
        <f>_xll.qlCalendarAdvance(IborCalendar,$H1278,B1279,"f",FALSE)</f>
        <v>48647</v>
      </c>
      <c r="I1279" s="49">
        <f>_xll.qlInterestRateIndexValueDate(Index1M,$H1279)</f>
        <v>48649</v>
      </c>
      <c r="J1279" s="52">
        <f>IFERROR(_xll.qlIndexFixing(Index1M,$H1279,TRUE,_xll.ohTrigger(RecalcTrigger,Trigger1M)),NA())</f>
        <v>2.0093802700739308E-2</v>
      </c>
      <c r="K1279" s="52">
        <f>IFERROR(_xll.qlIndexFixing(ONIndex1M,I1279,TRUE,_xll.ohTrigger(RecalcTrigger,Trigger1M)),NA())</f>
        <v>2.0082403718593156E-2</v>
      </c>
      <c r="L1279" s="52">
        <f>IFERROR(_xll.qlIndexFixing(Index3M,H1279,TRUE,_xll.ohTrigger(RecalcTrigger,Trigger3M)),NA())</f>
        <v>2.1499046828949511E-2</v>
      </c>
      <c r="M1279" s="52">
        <f>IFERROR(_xll.qlIndexFixing(ONIndex3M,I1279,TRUE,_xll.ohTrigger(RecalcTrigger,Trigger3M)),NA())</f>
        <v>2.1438882614521759E-2</v>
      </c>
      <c r="N1279" s="52">
        <f>IFERROR(_xll.qlIndexFixing(Index6M,$H1279,TRUE,_xll.ohTrigger(RecalcTrigger,Trigger6M)),NA())</f>
        <v>2.3324695311858053E-2</v>
      </c>
      <c r="O1279" s="52">
        <f>IFERROR(_xll.qlIndexFixing(ONIndex6M,I1279,TRUE,_xll.ohTrigger(RecalcTrigger,Trigger6M)),NA())</f>
        <v>2.319258624017273E-2</v>
      </c>
      <c r="P1279" s="52">
        <f>IFERROR(_xll.qlIndexFixing(Index1Y,$H1279,TRUE,_xll.ohTrigger(RecalcTrigger,Trigger1Y)),NA())</f>
        <v>2.5113303100153986E-2</v>
      </c>
      <c r="Q1279" s="52">
        <f>IFERROR(_xll.qlIndexFixing(ONIndex1Y,I1279,TRUE,_xll.ohTrigger(RecalcTrigger,Trigger1Y)),NA())</f>
        <v>2.4816507922764686E-2</v>
      </c>
    </row>
    <row r="1280" spans="2:17" x14ac:dyDescent="0.2">
      <c r="B1280" s="46" t="s">
        <v>51</v>
      </c>
      <c r="D1280" s="49">
        <f>_xll.qlCalendarAdvance(LocalCalendar,$D1279,B1280,"f",FALSE)</f>
        <v>48654</v>
      </c>
      <c r="E1280" s="49">
        <f>_xll.qlInterestRateIndexValueDate(IndexON,D1280)</f>
        <v>48654</v>
      </c>
      <c r="F1280" s="52">
        <f>IFERROR(_xll.qlIndexFixing(IndexON,D1280,TRUE,_xll.ohTrigger(RecalcTrigger,TriggerON)),NA())</f>
        <v>1.7606509685146321E-2</v>
      </c>
      <c r="H1280" s="49">
        <f>_xll.qlCalendarAdvance(IborCalendar,$H1279,B1280,"f",FALSE)</f>
        <v>48654</v>
      </c>
      <c r="I1280" s="49">
        <f>_xll.qlInterestRateIndexValueDate(Index1M,$H1280)</f>
        <v>48656</v>
      </c>
      <c r="J1280" s="52">
        <f>IFERROR(_xll.qlIndexFixing(Index1M,$H1280,TRUE,_xll.ohTrigger(RecalcTrigger,Trigger1M)),NA())</f>
        <v>2.0092024651922336E-2</v>
      </c>
      <c r="K1280" s="52">
        <f>IFERROR(_xll.qlIndexFixing(ONIndex1M,I1280,TRUE,_xll.ohTrigger(RecalcTrigger,Trigger1M)),NA())</f>
        <v>2.0080288704908966E-2</v>
      </c>
      <c r="L1280" s="52">
        <f>IFERROR(_xll.qlIndexFixing(Index3M,H1280,TRUE,_xll.ohTrigger(RecalcTrigger,Trigger3M)),NA())</f>
        <v>2.1499267834267387E-2</v>
      </c>
      <c r="M1280" s="52">
        <f>IFERROR(_xll.qlIndexFixing(ONIndex3M,I1280,TRUE,_xll.ohTrigger(RecalcTrigger,Trigger3M)),NA())</f>
        <v>2.1439307263824148E-2</v>
      </c>
      <c r="N1280" s="52">
        <f>IFERROR(_xll.qlIndexFixing(Index6M,$H1280,TRUE,_xll.ohTrigger(RecalcTrigger,Trigger6M)),NA())</f>
        <v>2.3324223091828487E-2</v>
      </c>
      <c r="O1280" s="52">
        <f>IFERROR(_xll.qlIndexFixing(ONIndex6M,I1280,TRUE,_xll.ohTrigger(RecalcTrigger,Trigger6M)),NA())</f>
        <v>2.319248390837636E-2</v>
      </c>
      <c r="P1280" s="52">
        <f>IFERROR(_xll.qlIndexFixing(Index1Y,$H1280,TRUE,_xll.ohTrigger(RecalcTrigger,Trigger1Y)),NA())</f>
        <v>2.5112367963288387E-2</v>
      </c>
      <c r="Q1280" s="52">
        <f>IFERROR(_xll.qlIndexFixing(ONIndex1Y,I1280,TRUE,_xll.ohTrigger(RecalcTrigger,Trigger1Y)),NA())</f>
        <v>2.4816363587953916E-2</v>
      </c>
    </row>
    <row r="1281" spans="2:17" x14ac:dyDescent="0.2">
      <c r="B1281" s="46" t="s">
        <v>51</v>
      </c>
      <c r="D1281" s="49">
        <f>_xll.qlCalendarAdvance(LocalCalendar,$D1280,B1281,"f",FALSE)</f>
        <v>48661</v>
      </c>
      <c r="E1281" s="49">
        <f>_xll.qlInterestRateIndexValueDate(IndexON,D1281)</f>
        <v>48661</v>
      </c>
      <c r="F1281" s="52">
        <f>IFERROR(_xll.qlIndexFixing(IndexON,D1281,TRUE,_xll.ohTrigger(RecalcTrigger,TriggerON)),NA())</f>
        <v>1.7607391347249646E-2</v>
      </c>
      <c r="H1281" s="49">
        <f>_xll.qlCalendarAdvance(IborCalendar,$H1280,B1281,"f",FALSE)</f>
        <v>48661</v>
      </c>
      <c r="I1281" s="49">
        <f>_xll.qlInterestRateIndexValueDate(Index1M,$H1281)</f>
        <v>48663</v>
      </c>
      <c r="J1281" s="52">
        <f>IFERROR(_xll.qlIndexFixing(Index1M,$H1281,TRUE,_xll.ohTrigger(RecalcTrigger,Trigger1M)),NA())</f>
        <v>2.0089412222631782E-2</v>
      </c>
      <c r="K1281" s="52">
        <f>IFERROR(_xll.qlIndexFixing(ONIndex1M,I1281,TRUE,_xll.ohTrigger(RecalcTrigger,Trigger1M)),NA())</f>
        <v>2.0078142970998414E-2</v>
      </c>
      <c r="L1281" s="52">
        <f>IFERROR(_xll.qlIndexFixing(Index3M,H1281,TRUE,_xll.ohTrigger(RecalcTrigger,Trigger3M)),NA())</f>
        <v>2.1499457154739027E-2</v>
      </c>
      <c r="M1281" s="52">
        <f>IFERROR(_xll.qlIndexFixing(ONIndex3M,I1281,TRUE,_xll.ohTrigger(RecalcTrigger,Trigger3M)),NA())</f>
        <v>2.1439700399561445E-2</v>
      </c>
      <c r="N1281" s="52">
        <f>IFERROR(_xll.qlIndexFixing(Index6M,$H1281,TRUE,_xll.ohTrigger(RecalcTrigger,Trigger6M)),NA())</f>
        <v>2.3323722511793116E-2</v>
      </c>
      <c r="O1281" s="52">
        <f>IFERROR(_xll.qlIndexFixing(ONIndex6M,I1281,TRUE,_xll.ohTrigger(RecalcTrigger,Trigger6M)),NA())</f>
        <v>2.3192353546948041E-2</v>
      </c>
      <c r="P1281" s="52">
        <f>IFERROR(_xll.qlIndexFixing(Index1Y,$H1281,TRUE,_xll.ohTrigger(RecalcTrigger,Trigger1Y)),NA())</f>
        <v>2.5111402552814861E-2</v>
      </c>
      <c r="Q1281" s="52">
        <f>IFERROR(_xll.qlIndexFixing(ONIndex1Y,I1281,TRUE,_xll.ohTrigger(RecalcTrigger,Trigger1Y)),NA())</f>
        <v>2.48161897282273E-2</v>
      </c>
    </row>
    <row r="1282" spans="2:17" x14ac:dyDescent="0.2">
      <c r="B1282" s="46" t="s">
        <v>51</v>
      </c>
      <c r="D1282" s="49">
        <f>_xll.qlCalendarAdvance(LocalCalendar,$D1281,B1282,"f",FALSE)</f>
        <v>48668</v>
      </c>
      <c r="E1282" s="49">
        <f>_xll.qlInterestRateIndexValueDate(IndexON,D1282)</f>
        <v>48668</v>
      </c>
      <c r="F1282" s="52">
        <f>IFERROR(_xll.qlIndexFixing(IndexON,D1282,TRUE,_xll.ohTrigger(RecalcTrigger,TriggerON)),NA())</f>
        <v>1.7608232076256058E-2</v>
      </c>
      <c r="H1282" s="49">
        <f>_xll.qlCalendarAdvance(IborCalendar,$H1281,B1282,"f",FALSE)</f>
        <v>48668</v>
      </c>
      <c r="I1282" s="49">
        <f>_xll.qlInterestRateIndexValueDate(Index1M,$H1282)</f>
        <v>48670</v>
      </c>
      <c r="J1282" s="52">
        <f>IFERROR(_xll.qlIndexFixing(Index1M,$H1282,TRUE,_xll.ohTrigger(RecalcTrigger,Trigger1M)),NA())</f>
        <v>2.0087567994266919E-2</v>
      </c>
      <c r="K1282" s="52">
        <f>IFERROR(_xll.qlIndexFixing(ONIndex1M,I1282,TRUE,_xll.ohTrigger(RecalcTrigger,Trigger1M)),NA())</f>
        <v>2.0075966516861499E-2</v>
      </c>
      <c r="L1282" s="52">
        <f>IFERROR(_xll.qlIndexFixing(Index3M,H1282,TRUE,_xll.ohTrigger(RecalcTrigger,Trigger3M)),NA())</f>
        <v>2.1497676370649397E-2</v>
      </c>
      <c r="M1282" s="52">
        <f>IFERROR(_xll.qlIndexFixing(ONIndex3M,I1282,TRUE,_xll.ohTrigger(RecalcTrigger,Trigger3M)),NA())</f>
        <v>2.1440062021653716E-2</v>
      </c>
      <c r="N1282" s="52">
        <f>IFERROR(_xll.qlIndexFixing(Index6M,$H1282,TRUE,_xll.ohTrigger(RecalcTrigger,Trigger6M)),NA())</f>
        <v>2.3323193571773551E-2</v>
      </c>
      <c r="O1282" s="52">
        <f>IFERROR(_xll.qlIndexFixing(ONIndex6M,I1282,TRUE,_xll.ohTrigger(RecalcTrigger,Trigger6M)),NA())</f>
        <v>2.3192195155887774E-2</v>
      </c>
      <c r="P1282" s="52">
        <f>IFERROR(_xll.qlIndexFixing(Index1Y,$H1282,TRUE,_xll.ohTrigger(RecalcTrigger,Trigger1Y)),NA())</f>
        <v>2.5110406868820098E-2</v>
      </c>
      <c r="Q1282" s="52">
        <f>IFERROR(_xll.qlIndexFixing(ONIndex1Y,I1282,TRUE,_xll.ohTrigger(RecalcTrigger,Trigger1Y)),NA())</f>
        <v>2.4815986343584839E-2</v>
      </c>
    </row>
    <row r="1283" spans="2:17" x14ac:dyDescent="0.2">
      <c r="B1283" s="46" t="s">
        <v>51</v>
      </c>
      <c r="D1283" s="49">
        <f>_xll.qlCalendarAdvance(LocalCalendar,$D1282,B1283,"f",FALSE)</f>
        <v>48675</v>
      </c>
      <c r="E1283" s="49">
        <f>_xll.qlInterestRateIndexValueDate(IndexON,D1283)</f>
        <v>48675</v>
      </c>
      <c r="F1283" s="52">
        <f>IFERROR(_xll.qlIndexFixing(IndexON,D1283,TRUE,_xll.ohTrigger(RecalcTrigger,TriggerON)),NA())</f>
        <v>1.7609031872245495E-2</v>
      </c>
      <c r="H1283" s="49">
        <f>_xll.qlCalendarAdvance(IborCalendar,$H1282,B1283,"f",FALSE)</f>
        <v>48675</v>
      </c>
      <c r="I1283" s="49">
        <f>_xll.qlInterestRateIndexValueDate(Index1M,$H1283)</f>
        <v>48677</v>
      </c>
      <c r="J1283" s="52">
        <f>IFERROR(_xll.qlIndexFixing(Index1M,$H1283,TRUE,_xll.ohTrigger(RecalcTrigger,Trigger1M)),NA())</f>
        <v>2.0084898673221427E-2</v>
      </c>
      <c r="K1283" s="52">
        <f>IFERROR(_xll.qlIndexFixing(ONIndex1M,I1283,TRUE,_xll.ohTrigger(RecalcTrigger,Trigger1M)),NA())</f>
        <v>2.0073759342524866E-2</v>
      </c>
      <c r="L1283" s="52">
        <f>IFERROR(_xll.qlIndexFixing(Index3M,H1283,TRUE,_xll.ohTrigger(RecalcTrigger,Trigger3M)),NA())</f>
        <v>2.1497809087314305E-2</v>
      </c>
      <c r="M1283" s="52">
        <f>IFERROR(_xll.qlIndexFixing(ONIndex3M,I1283,TRUE,_xll.ohTrigger(RecalcTrigger,Trigger3M)),NA())</f>
        <v>2.1440392130127606E-2</v>
      </c>
      <c r="N1283" s="52">
        <f>IFERROR(_xll.qlIndexFixing(Index6M,$H1283,TRUE,_xll.ohTrigger(RecalcTrigger,Trigger6M)),NA())</f>
        <v>2.332333892489686E-2</v>
      </c>
      <c r="O1283" s="52">
        <f>IFERROR(_xll.qlIndexFixing(ONIndex6M,I1283,TRUE,_xll.ohTrigger(RecalcTrigger,Trigger6M)),NA())</f>
        <v>2.3192008735142267E-2</v>
      </c>
      <c r="P1283" s="52">
        <f>IFERROR(_xll.qlIndexFixing(Index1Y,$H1283,TRUE,_xll.ohTrigger(RecalcTrigger,Trigger1Y)),NA())</f>
        <v>2.5110155852919293E-2</v>
      </c>
      <c r="Q1283" s="52">
        <f>IFERROR(_xll.qlIndexFixing(ONIndex1Y,I1283,TRUE,_xll.ohTrigger(RecalcTrigger,Trigger1Y)),NA())</f>
        <v>2.4815753434026533E-2</v>
      </c>
    </row>
    <row r="1284" spans="2:17" x14ac:dyDescent="0.2">
      <c r="B1284" s="46" t="s">
        <v>51</v>
      </c>
      <c r="D1284" s="49">
        <f>_xll.qlCalendarAdvance(LocalCalendar,$D1283,B1284,"f",FALSE)</f>
        <v>48682</v>
      </c>
      <c r="E1284" s="49">
        <f>_xll.qlInterestRateIndexValueDate(IndexON,D1284)</f>
        <v>48682</v>
      </c>
      <c r="F1284" s="52">
        <f>IFERROR(_xll.qlIndexFixing(IndexON,D1284,TRUE,_xll.ohTrigger(RecalcTrigger,TriggerON)),NA())</f>
        <v>1.7609790735297892E-2</v>
      </c>
      <c r="H1284" s="49">
        <f>_xll.qlCalendarAdvance(IborCalendar,$H1283,B1284,"f",FALSE)</f>
        <v>48682</v>
      </c>
      <c r="I1284" s="49">
        <f>_xll.qlInterestRateIndexValueDate(Index1M,$H1284)</f>
        <v>48688</v>
      </c>
      <c r="J1284" s="52">
        <f>IFERROR(_xll.qlIndexFixing(Index1M,$H1284,TRUE,_xll.ohTrigger(RecalcTrigger,Trigger1M)),NA())</f>
        <v>2.0080874585746145E-2</v>
      </c>
      <c r="K1284" s="52">
        <f>IFERROR(_xll.qlIndexFixing(ONIndex1M,I1284,TRUE,_xll.ohTrigger(RecalcTrigger,Trigger1M)),NA())</f>
        <v>2.0069434294924804E-2</v>
      </c>
      <c r="L1284" s="52">
        <f>IFERROR(_xll.qlIndexFixing(Index3M,H1284,TRUE,_xll.ohTrigger(RecalcTrigger,Trigger3M)),NA())</f>
        <v>2.1497953637165078E-2</v>
      </c>
      <c r="M1284" s="52">
        <f>IFERROR(_xll.qlIndexFixing(ONIndex3M,I1284,TRUE,_xll.ohTrigger(RecalcTrigger,Trigger3M)),NA())</f>
        <v>2.1439532420837182E-2</v>
      </c>
      <c r="N1284" s="52">
        <f>IFERROR(_xll.qlIndexFixing(Index6M,$H1284,TRUE,_xll.ohTrigger(RecalcTrigger,Trigger6M)),NA())</f>
        <v>2.3320303894739474E-2</v>
      </c>
      <c r="O1284" s="52">
        <f>IFERROR(_xll.qlIndexFixing(ONIndex6M,I1284,TRUE,_xll.ohTrigger(RecalcTrigger,Trigger6M)),NA())</f>
        <v>2.3190200107334746E-2</v>
      </c>
      <c r="P1284" s="52">
        <f>IFERROR(_xll.qlIndexFixing(Index1Y,$H1284,TRUE,_xll.ohTrigger(RecalcTrigger,Trigger1Y)),NA())</f>
        <v>2.5106164134119157E-2</v>
      </c>
      <c r="Q1284" s="52">
        <f>IFERROR(_xll.qlIndexFixing(ONIndex1Y,I1284,TRUE,_xll.ohTrigger(RecalcTrigger,Trigger1Y)),NA())</f>
        <v>2.4813659324154358E-2</v>
      </c>
    </row>
    <row r="1285" spans="2:17" x14ac:dyDescent="0.2">
      <c r="B1285" s="46" t="s">
        <v>51</v>
      </c>
      <c r="D1285" s="49">
        <f>_xll.qlCalendarAdvance(LocalCalendar,$D1284,B1285,"f",FALSE)</f>
        <v>48689</v>
      </c>
      <c r="E1285" s="49">
        <f>_xll.qlInterestRateIndexValueDate(IndexON,D1285)</f>
        <v>48689</v>
      </c>
      <c r="F1285" s="52">
        <f>IFERROR(_xll.qlIndexFixing(IndexON,D1285,TRUE,_xll.ohTrigger(RecalcTrigger,TriggerON)),NA())</f>
        <v>1.7610508665253377E-2</v>
      </c>
      <c r="H1285" s="49">
        <f>_xll.qlCalendarAdvance(IborCalendar,$H1284,B1285,"f",FALSE)</f>
        <v>48689</v>
      </c>
      <c r="I1285" s="49">
        <f>_xll.qlInterestRateIndexValueDate(Index1M,$H1285)</f>
        <v>48691</v>
      </c>
      <c r="J1285" s="52">
        <f>IFERROR(_xll.qlIndexFixing(Index1M,$H1285,TRUE,_xll.ohTrigger(RecalcTrigger,Trigger1M)),NA())</f>
        <v>2.0080262052647492E-2</v>
      </c>
      <c r="K1285" s="52">
        <f>IFERROR(_xll.qlIndexFixing(ONIndex1M,I1285,TRUE,_xll.ohTrigger(RecalcTrigger,Trigger1M)),NA())</f>
        <v>2.0069252833199158E-2</v>
      </c>
      <c r="L1285" s="52">
        <f>IFERROR(_xll.qlIndexFixing(Index3M,H1285,TRUE,_xll.ohTrigger(RecalcTrigger,Trigger3M)),NA())</f>
        <v>2.1497979483052265E-2</v>
      </c>
      <c r="M1285" s="52">
        <f>IFERROR(_xll.qlIndexFixing(ONIndex3M,I1285,TRUE,_xll.ohTrigger(RecalcTrigger,Trigger3M)),NA())</f>
        <v>2.1440957806326821E-2</v>
      </c>
      <c r="N1285" s="52">
        <f>IFERROR(_xll.qlIndexFixing(Index6M,$H1285,TRUE,_xll.ohTrigger(RecalcTrigger,Trigger6M)),NA())</f>
        <v>2.3321436592043412E-2</v>
      </c>
      <c r="O1285" s="52">
        <f>IFERROR(_xll.qlIndexFixing(ONIndex6M,I1285,TRUE,_xll.ohTrigger(RecalcTrigger,Trigger6M)),NA())</f>
        <v>2.3191551804782051E-2</v>
      </c>
      <c r="P1285" s="52">
        <f>IFERROR(_xll.qlIndexFixing(Index1Y,$H1285,TRUE,_xll.ohTrigger(RecalcTrigger,Trigger1Y)),NA())</f>
        <v>2.5107238176622967E-2</v>
      </c>
      <c r="Q1285" s="52">
        <f>IFERROR(_xll.qlIndexFixing(ONIndex1Y,I1285,TRUE,_xll.ohTrigger(RecalcTrigger,Trigger1Y)),NA())</f>
        <v>2.4815199040215674E-2</v>
      </c>
    </row>
    <row r="1286" spans="2:17" x14ac:dyDescent="0.2">
      <c r="B1286" s="46" t="s">
        <v>51</v>
      </c>
      <c r="D1286" s="49">
        <f>_xll.qlCalendarAdvance(LocalCalendar,$D1285,B1286,"f",FALSE)</f>
        <v>48696</v>
      </c>
      <c r="E1286" s="49">
        <f>_xll.qlInterestRateIndexValueDate(IndexON,D1286)</f>
        <v>48696</v>
      </c>
      <c r="F1286" s="52">
        <f>IFERROR(_xll.qlIndexFixing(IndexON,D1286,TRUE,_xll.ohTrigger(RecalcTrigger,TriggerON)),NA())</f>
        <v>1.761118566211195E-2</v>
      </c>
      <c r="H1286" s="49">
        <f>_xll.qlCalendarAdvance(IborCalendar,$H1285,B1286,"f",FALSE)</f>
        <v>48696</v>
      </c>
      <c r="I1286" s="49">
        <f>_xll.qlInterestRateIndexValueDate(Index1M,$H1286)</f>
        <v>48698</v>
      </c>
      <c r="J1286" s="52">
        <f>IFERROR(_xll.qlIndexFixing(Index1M,$H1286,TRUE,_xll.ohTrigger(RecalcTrigger,Trigger1M)),NA())</f>
        <v>2.0078285445010169E-2</v>
      </c>
      <c r="K1286" s="52">
        <f>IFERROR(_xll.qlIndexFixing(ONIndex1M,I1286,TRUE,_xll.ohTrigger(RecalcTrigger,Trigger1M)),NA())</f>
        <v>2.0067347153025494E-2</v>
      </c>
      <c r="L1286" s="52">
        <f>IFERROR(_xll.qlIndexFixing(Index3M,H1286,TRUE,_xll.ohTrigger(RecalcTrigger,Trigger3M)),NA())</f>
        <v>2.1498017162120044E-2</v>
      </c>
      <c r="M1286" s="52">
        <f>IFERROR(_xll.qlIndexFixing(ONIndex3M,I1286,TRUE,_xll.ohTrigger(RecalcTrigger,Trigger3M)),NA())</f>
        <v>2.1441847288974358E-2</v>
      </c>
      <c r="N1286" s="52">
        <f>IFERROR(_xll.qlIndexFixing(Index6M,$H1286,TRUE,_xll.ohTrigger(RecalcTrigger,Trigger6M)),NA())</f>
        <v>2.3320794212326856E-2</v>
      </c>
      <c r="O1286" s="52">
        <f>IFERROR(_xll.qlIndexFixing(ONIndex6M,I1286,TRUE,_xll.ohTrigger(RecalcTrigger,Trigger6M)),NA())</f>
        <v>2.3192007694015082E-2</v>
      </c>
      <c r="P1286" s="52">
        <f>IFERROR(_xll.qlIndexFixing(Index1Y,$H1286,TRUE,_xll.ohTrigger(RecalcTrigger,Trigger1Y)),NA())</f>
        <v>2.5103815632542624E-2</v>
      </c>
      <c r="Q1286" s="52">
        <f>IFERROR(_xll.qlIndexFixing(ONIndex1Y,I1286,TRUE,_xll.ohTrigger(RecalcTrigger,Trigger1Y)),NA())</f>
        <v>2.4815708493748367E-2</v>
      </c>
    </row>
    <row r="1287" spans="2:17" x14ac:dyDescent="0.2">
      <c r="B1287" s="46" t="s">
        <v>51</v>
      </c>
      <c r="D1287" s="49">
        <f>_xll.qlCalendarAdvance(LocalCalendar,$D1286,B1287,"f",FALSE)</f>
        <v>48703</v>
      </c>
      <c r="E1287" s="49">
        <f>_xll.qlInterestRateIndexValueDate(IndexON,D1287)</f>
        <v>48703</v>
      </c>
      <c r="F1287" s="52">
        <f>IFERROR(_xll.qlIndexFixing(IndexON,D1287,TRUE,_xll.ohTrigger(RecalcTrigger,TriggerON)),NA())</f>
        <v>1.7611821726033483E-2</v>
      </c>
      <c r="H1287" s="49">
        <f>_xll.qlCalendarAdvance(IborCalendar,$H1286,B1287,"f",FALSE)</f>
        <v>48703</v>
      </c>
      <c r="I1287" s="49">
        <f>_xll.qlInterestRateIndexValueDate(Index1M,$H1287)</f>
        <v>48705</v>
      </c>
      <c r="J1287" s="52">
        <f>IFERROR(_xll.qlIndexFixing(Index1M,$H1287,TRUE,_xll.ohTrigger(RecalcTrigger,Trigger1M)),NA())</f>
        <v>2.0075502361062113E-2</v>
      </c>
      <c r="K1287" s="52">
        <f>IFERROR(_xll.qlIndexFixing(ONIndex1M,I1287,TRUE,_xll.ohTrigger(RecalcTrigger,Trigger1M)),NA())</f>
        <v>2.006462344302129E-2</v>
      </c>
      <c r="L1287" s="52">
        <f>IFERROR(_xll.qlIndexFixing(Index3M,H1287,TRUE,_xll.ohTrigger(RecalcTrigger,Trigger3M)),NA())</f>
        <v>2.1499927695595521E-2</v>
      </c>
      <c r="M1287" s="52">
        <f>IFERROR(_xll.qlIndexFixing(ONIndex3M,I1287,TRUE,_xll.ohTrigger(RecalcTrigger,Trigger3M)),NA())</f>
        <v>2.1441397428025866E-2</v>
      </c>
      <c r="N1287" s="52">
        <f>IFERROR(_xll.qlIndexFixing(Index6M,$H1287,TRUE,_xll.ohTrigger(RecalcTrigger,Trigger6M)),NA())</f>
        <v>2.3320123472753137E-2</v>
      </c>
      <c r="O1287" s="52">
        <f>IFERROR(_xll.qlIndexFixing(ONIndex6M,I1287,TRUE,_xll.ohTrigger(RecalcTrigger,Trigger6M)),NA())</f>
        <v>2.3190982755867395E-2</v>
      </c>
      <c r="P1287" s="52">
        <f>IFERROR(_xll.qlIndexFixing(Index1Y,$H1287,TRUE,_xll.ohTrigger(RecalcTrigger,Trigger1Y)),NA())</f>
        <v>2.5104974349273952E-2</v>
      </c>
      <c r="Q1287" s="52">
        <f>IFERROR(_xll.qlIndexFixing(ONIndex1Y,I1287,TRUE,_xll.ohTrigger(RecalcTrigger,Trigger1Y)),NA())</f>
        <v>2.4814526546794724E-2</v>
      </c>
    </row>
    <row r="1288" spans="2:17" x14ac:dyDescent="0.2">
      <c r="B1288" s="46" t="s">
        <v>51</v>
      </c>
      <c r="D1288" s="49">
        <f>_xll.qlCalendarAdvance(LocalCalendar,$D1287,B1288,"f",FALSE)</f>
        <v>48710</v>
      </c>
      <c r="E1288" s="49">
        <f>_xll.qlInterestRateIndexValueDate(IndexON,D1288)</f>
        <v>48710</v>
      </c>
      <c r="F1288" s="52">
        <f>IFERROR(_xll.qlIndexFixing(IndexON,D1288,TRUE,_xll.ohTrigger(RecalcTrigger,TriggerON)),NA())</f>
        <v>1.761241685693804E-2</v>
      </c>
      <c r="H1288" s="49">
        <f>_xll.qlCalendarAdvance(IborCalendar,$H1287,B1288,"f",FALSE)</f>
        <v>48710</v>
      </c>
      <c r="I1288" s="49">
        <f>_xll.qlInterestRateIndexValueDate(Index1M,$H1288)</f>
        <v>48712</v>
      </c>
      <c r="J1288" s="52">
        <f>IFERROR(_xll.qlIndexFixing(Index1M,$H1288,TRUE,_xll.ohTrigger(RecalcTrigger,Trigger1M)),NA())</f>
        <v>2.0073076363687509E-2</v>
      </c>
      <c r="K1288" s="52">
        <f>IFERROR(_xll.qlIndexFixing(ONIndex1M,I1288,TRUE,_xll.ohTrigger(RecalcTrigger,Trigger1M)),NA())</f>
        <v>2.0062262667659425E-2</v>
      </c>
      <c r="L1288" s="52">
        <f>IFERROR(_xll.qlIndexFixing(Index3M,H1288,TRUE,_xll.ohTrigger(RecalcTrigger,Trigger3M)),NA())</f>
        <v>2.1499895222057617E-2</v>
      </c>
      <c r="M1288" s="52">
        <f>IFERROR(_xll.qlIndexFixing(ONIndex3M,I1288,TRUE,_xll.ohTrigger(RecalcTrigger,Trigger3M)),NA())</f>
        <v>2.1441569968487784E-2</v>
      </c>
      <c r="N1288" s="52">
        <f>IFERROR(_xll.qlIndexFixing(Index6M,$H1288,TRUE,_xll.ohTrigger(RecalcTrigger,Trigger6M)),NA())</f>
        <v>2.3319424373350335E-2</v>
      </c>
      <c r="O1288" s="52">
        <f>IFERROR(_xll.qlIndexFixing(ONIndex6M,I1288,TRUE,_xll.ohTrigger(RecalcTrigger,Trigger6M)),NA())</f>
        <v>2.3190656186962144E-2</v>
      </c>
      <c r="P1288" s="52">
        <f>IFERROR(_xll.qlIndexFixing(Index1Y,$H1288,TRUE,_xll.ohTrigger(RecalcTrigger,Trigger1Y)),NA())</f>
        <v>2.5103797026136878E-2</v>
      </c>
      <c r="Q1288" s="52">
        <f>IFERROR(_xll.qlIndexFixing(ONIndex1Y,I1288,TRUE,_xll.ohTrigger(RecalcTrigger,Trigger1Y)),NA())</f>
        <v>2.4814146012710481E-2</v>
      </c>
    </row>
    <row r="1289" spans="2:17" x14ac:dyDescent="0.2">
      <c r="B1289" s="46" t="s">
        <v>51</v>
      </c>
      <c r="D1289" s="49">
        <f>_xll.qlCalendarAdvance(LocalCalendar,$D1288,B1289,"f",FALSE)</f>
        <v>48717</v>
      </c>
      <c r="E1289" s="49">
        <f>_xll.qlInterestRateIndexValueDate(IndexON,D1289)</f>
        <v>48717</v>
      </c>
      <c r="F1289" s="52">
        <f>IFERROR(_xll.qlIndexFixing(IndexON,D1289,TRUE,_xll.ohTrigger(RecalcTrigger,TriggerON)),NA())</f>
        <v>1.7612971054665749E-2</v>
      </c>
      <c r="H1289" s="49">
        <f>_xll.qlCalendarAdvance(IborCalendar,$H1288,B1289,"f",FALSE)</f>
        <v>48717</v>
      </c>
      <c r="I1289" s="49">
        <f>_xll.qlInterestRateIndexValueDate(Index1M,$H1289)</f>
        <v>48719</v>
      </c>
      <c r="J1289" s="52">
        <f>IFERROR(_xll.qlIndexFixing(Index1M,$H1289,TRUE,_xll.ohTrigger(RecalcTrigger,Trigger1M)),NA())</f>
        <v>2.0070619598614843E-2</v>
      </c>
      <c r="K1289" s="52">
        <f>IFERROR(_xll.qlIndexFixing(ONIndex1M,I1289,TRUE,_xll.ohTrigger(RecalcTrigger,Trigger1M)),NA())</f>
        <v>2.0059871172017907E-2</v>
      </c>
      <c r="L1289" s="52">
        <f>IFERROR(_xll.qlIndexFixing(Index3M,H1289,TRUE,_xll.ohTrigger(RecalcTrigger,Trigger3M)),NA())</f>
        <v>2.1499831063656473E-2</v>
      </c>
      <c r="M1289" s="52">
        <f>IFERROR(_xll.qlIndexFixing(ONIndex3M,I1289,TRUE,_xll.ohTrigger(RecalcTrigger,Trigger3M)),NA())</f>
        <v>2.144171099533132E-2</v>
      </c>
      <c r="N1289" s="52">
        <f>IFERROR(_xll.qlIndexFixing(Index6M,$H1289,TRUE,_xll.ohTrigger(RecalcTrigger,Trigger6M)),NA())</f>
        <v>2.3318696914149135E-2</v>
      </c>
      <c r="O1289" s="52">
        <f>IFERROR(_xll.qlIndexFixing(ONIndex6M,I1289,TRUE,_xll.ohTrigger(RecalcTrigger,Trigger6M)),NA())</f>
        <v>2.3190301588371653E-2</v>
      </c>
      <c r="P1289" s="52">
        <f>IFERROR(_xll.qlIndexFixing(Index1Y,$H1289,TRUE,_xll.ohTrigger(RecalcTrigger,Trigger1Y)),NA())</f>
        <v>2.5102589430165103E-2</v>
      </c>
      <c r="Q1289" s="52">
        <f>IFERROR(_xll.qlIndexFixing(ONIndex1Y,I1289,TRUE,_xll.ohTrigger(RecalcTrigger,Trigger1Y)),NA())</f>
        <v>2.4813735953710392E-2</v>
      </c>
    </row>
    <row r="1290" spans="2:17" x14ac:dyDescent="0.2">
      <c r="B1290" s="46" t="s">
        <v>51</v>
      </c>
      <c r="D1290" s="49">
        <f>_xll.qlCalendarAdvance(LocalCalendar,$D1289,B1290,"f",FALSE)</f>
        <v>48724</v>
      </c>
      <c r="E1290" s="49">
        <f>_xll.qlInterestRateIndexValueDate(IndexON,D1290)</f>
        <v>48724</v>
      </c>
      <c r="F1290" s="52">
        <f>IFERROR(_xll.qlIndexFixing(IndexON,D1290,TRUE,_xll.ohTrigger(RecalcTrigger,TriggerON)),NA())</f>
        <v>1.7613484319536354E-2</v>
      </c>
      <c r="H1290" s="49">
        <f>_xll.qlCalendarAdvance(IborCalendar,$H1289,B1290,"f",FALSE)</f>
        <v>48724</v>
      </c>
      <c r="I1290" s="49">
        <f>_xll.qlInterestRateIndexValueDate(Index1M,$H1290)</f>
        <v>48726</v>
      </c>
      <c r="J1290" s="52">
        <f>IFERROR(_xll.qlIndexFixing(Index1M,$H1290,TRUE,_xll.ohTrigger(RecalcTrigger,Trigger1M)),NA())</f>
        <v>2.0068132065864736E-2</v>
      </c>
      <c r="K1290" s="52">
        <f>IFERROR(_xll.qlIndexFixing(ONIndex1M,I1290,TRUE,_xll.ohTrigger(RecalcTrigger,Trigger1M)),NA())</f>
        <v>2.0057833303717132E-2</v>
      </c>
      <c r="L1290" s="52">
        <f>IFERROR(_xll.qlIndexFixing(Index3M,H1290,TRUE,_xll.ohTrigger(RecalcTrigger,Trigger3M)),NA())</f>
        <v>2.1500362881835648E-2</v>
      </c>
      <c r="M1290" s="52">
        <f>IFERROR(_xll.qlIndexFixing(ONIndex3M,I1290,TRUE,_xll.ohTrigger(RecalcTrigger,Trigger3M)),NA())</f>
        <v>2.1442465456491533E-2</v>
      </c>
      <c r="N1290" s="52">
        <f>IFERROR(_xll.qlIndexFixing(Index6M,$H1290,TRUE,_xll.ohTrigger(RecalcTrigger,Trigger6M)),NA())</f>
        <v>2.3317941095180643E-2</v>
      </c>
      <c r="O1290" s="52">
        <f>IFERROR(_xll.qlIndexFixing(ONIndex6M,I1290,TRUE,_xll.ohTrigger(RecalcTrigger,Trigger6M)),NA())</f>
        <v>2.3190637262306968E-2</v>
      </c>
      <c r="P1290" s="52">
        <f>IFERROR(_xll.qlIndexFixing(Index1Y,$H1290,TRUE,_xll.ohTrigger(RecalcTrigger,Trigger1Y)),NA())</f>
        <v>2.5102110812695071E-2</v>
      </c>
      <c r="Q1290" s="52">
        <f>IFERROR(_xll.qlIndexFixing(ONIndex1Y,I1290,TRUE,_xll.ohTrigger(RecalcTrigger,Trigger1Y)),NA())</f>
        <v>2.4814118762341852E-2</v>
      </c>
    </row>
    <row r="1291" spans="2:17" x14ac:dyDescent="0.2">
      <c r="B1291" s="46" t="s">
        <v>51</v>
      </c>
      <c r="D1291" s="49">
        <f>_xll.qlCalendarAdvance(LocalCalendar,$D1290,B1291,"f",FALSE)</f>
        <v>48731</v>
      </c>
      <c r="E1291" s="49">
        <f>_xll.qlInterestRateIndexValueDate(IndexON,D1291)</f>
        <v>48731</v>
      </c>
      <c r="F1291" s="52">
        <f>IFERROR(_xll.qlIndexFixing(IndexON,D1291,TRUE,_xll.ohTrigger(RecalcTrigger,TriggerON)),NA())</f>
        <v>1.7613956651150176E-2</v>
      </c>
      <c r="H1291" s="49">
        <f>_xll.qlCalendarAdvance(IborCalendar,$H1290,B1291,"f",FALSE)</f>
        <v>48731</v>
      </c>
      <c r="I1291" s="49">
        <f>_xll.qlInterestRateIndexValueDate(Index1M,$H1291)</f>
        <v>48733</v>
      </c>
      <c r="J1291" s="52">
        <f>IFERROR(_xll.qlIndexFixing(Index1M,$H1291,TRUE,_xll.ohTrigger(RecalcTrigger,Trigger1M)),NA())</f>
        <v>2.0065989946370932E-2</v>
      </c>
      <c r="K1291" s="52">
        <f>IFERROR(_xll.qlIndexFixing(ONIndex1M,I1291,TRUE,_xll.ohTrigger(RecalcTrigger,Trigger1M)),NA())</f>
        <v>2.0054996020215654E-2</v>
      </c>
      <c r="L1291" s="52">
        <f>IFERROR(_xll.qlIndexFixing(Index3M,H1291,TRUE,_xll.ohTrigger(RecalcTrigger,Trigger3M)),NA())</f>
        <v>2.1500233082783302E-2</v>
      </c>
      <c r="M1291" s="52">
        <f>IFERROR(_xll.qlIndexFixing(ONIndex3M,I1291,TRUE,_xll.ohTrigger(RecalcTrigger,Trigger3M)),NA())</f>
        <v>2.1441898508163248E-2</v>
      </c>
      <c r="N1291" s="52">
        <f>IFERROR(_xll.qlIndexFixing(Index6M,$H1291,TRUE,_xll.ohTrigger(RecalcTrigger,Trigger6M)),NA())</f>
        <v>2.3317156916477694E-2</v>
      </c>
      <c r="O1291" s="52">
        <f>IFERROR(_xll.qlIndexFixing(ONIndex6M,I1291,TRUE,_xll.ohTrigger(RecalcTrigger,Trigger6M)),NA())</f>
        <v>2.3189508302348116E-2</v>
      </c>
      <c r="P1291" s="52">
        <f>IFERROR(_xll.qlIndexFixing(Index1Y,$H1291,TRUE,_xll.ohTrigger(RecalcTrigger,Trigger1Y)),NA())</f>
        <v>2.5100083420157421E-2</v>
      </c>
      <c r="Q1291" s="52">
        <f>IFERROR(_xll.qlIndexFixing(ONIndex1Y,I1291,TRUE,_xll.ohTrigger(RecalcTrigger,Trigger1Y)),NA())</f>
        <v>2.4812827260989323E-2</v>
      </c>
    </row>
    <row r="1292" spans="2:17" x14ac:dyDescent="0.2">
      <c r="B1292" s="46" t="s">
        <v>51</v>
      </c>
      <c r="D1292" s="49">
        <f>_xll.qlCalendarAdvance(LocalCalendar,$D1291,B1292,"f",FALSE)</f>
        <v>48738</v>
      </c>
      <c r="E1292" s="49">
        <f>_xll.qlInterestRateIndexValueDate(IndexON,D1292)</f>
        <v>48738</v>
      </c>
      <c r="F1292" s="52">
        <f>IFERROR(_xll.qlIndexFixing(IndexON,D1292,TRUE,_xll.ohTrigger(RecalcTrigger,TriggerON)),NA())</f>
        <v>1.7614388049826957E-2</v>
      </c>
      <c r="H1292" s="49">
        <f>_xll.qlCalendarAdvance(IborCalendar,$H1291,B1292,"f",FALSE)</f>
        <v>48738</v>
      </c>
      <c r="I1292" s="49">
        <f>_xll.qlInterestRateIndexValueDate(Index1M,$H1292)</f>
        <v>48740</v>
      </c>
      <c r="J1292" s="52">
        <f>IFERROR(_xll.qlIndexFixing(Index1M,$H1292,TRUE,_xll.ohTrigger(RecalcTrigger,Trigger1M)),NA())</f>
        <v>2.0063064697412144E-2</v>
      </c>
      <c r="K1292" s="52">
        <f>IFERROR(_xll.qlIndexFixing(ONIndex1M,I1292,TRUE,_xll.ohTrigger(RecalcTrigger,Trigger1M)),NA())</f>
        <v>2.0052512364001629E-2</v>
      </c>
      <c r="L1292" s="52">
        <f>IFERROR(_xll.qlIndexFixing(Index3M,H1292,TRUE,_xll.ohTrigger(RecalcTrigger,Trigger3M)),NA())</f>
        <v>2.1499448479305891E-2</v>
      </c>
      <c r="M1292" s="52">
        <f>IFERROR(_xll.qlIndexFixing(ONIndex3M,I1292,TRUE,_xll.ohTrigger(RecalcTrigger,Trigger3M)),NA())</f>
        <v>2.1441944994178286E-2</v>
      </c>
      <c r="N1292" s="52">
        <f>IFERROR(_xll.qlIndexFixing(Index6M,$H1292,TRUE,_xll.ohTrigger(RecalcTrigger,Trigger6M)),NA())</f>
        <v>2.3316344378074432E-2</v>
      </c>
      <c r="O1292" s="52">
        <f>IFERROR(_xll.qlIndexFixing(ONIndex6M,I1292,TRUE,_xll.ohTrigger(RecalcTrigger,Trigger6M)),NA())</f>
        <v>2.3189069614861779E-2</v>
      </c>
      <c r="P1292" s="52">
        <f>IFERROR(_xll.qlIndexFixing(Index1Y,$H1292,TRUE,_xll.ohTrigger(RecalcTrigger,Trigger1Y)),NA())</f>
        <v>2.5098785006347817E-2</v>
      </c>
      <c r="Q1292" s="52">
        <f>IFERROR(_xll.qlIndexFixing(ONIndex1Y,I1292,TRUE,_xll.ohTrigger(RecalcTrigger,Trigger1Y)),NA())</f>
        <v>2.4812328627294988E-2</v>
      </c>
    </row>
    <row r="1293" spans="2:17" x14ac:dyDescent="0.2">
      <c r="B1293" s="46" t="s">
        <v>51</v>
      </c>
      <c r="D1293" s="49">
        <f>_xll.qlCalendarAdvance(LocalCalendar,$D1292,B1293,"f",FALSE)</f>
        <v>48745</v>
      </c>
      <c r="E1293" s="49">
        <f>_xll.qlInterestRateIndexValueDate(IndexON,D1293)</f>
        <v>48745</v>
      </c>
      <c r="F1293" s="52">
        <f>IFERROR(_xll.qlIndexFixing(IndexON,D1293,TRUE,_xll.ohTrigger(RecalcTrigger,TriggerON)),NA())</f>
        <v>1.7614778515486762E-2</v>
      </c>
      <c r="H1293" s="49">
        <f>_xll.qlCalendarAdvance(IborCalendar,$H1292,B1293,"f",FALSE)</f>
        <v>48745</v>
      </c>
      <c r="I1293" s="49">
        <f>_xll.qlInterestRateIndexValueDate(Index1M,$H1293)</f>
        <v>48747</v>
      </c>
      <c r="J1293" s="52">
        <f>IFERROR(_xll.qlIndexFixing(Index1M,$H1293,TRUE,_xll.ohTrigger(RecalcTrigger,Trigger1M)),NA())</f>
        <v>2.0060484861753495E-2</v>
      </c>
      <c r="K1293" s="52">
        <f>IFERROR(_xll.qlIndexFixing(ONIndex1M,I1293,TRUE,_xll.ohTrigger(RecalcTrigger,Trigger1M)),NA())</f>
        <v>2.0049997987641177E-2</v>
      </c>
      <c r="L1293" s="52">
        <f>IFERROR(_xll.qlIndexFixing(Index3M,H1293,TRUE,_xll.ohTrigger(RecalcTrigger,Trigger3M)),NA())</f>
        <v>2.1499257581482384E-2</v>
      </c>
      <c r="M1293" s="52">
        <f>IFERROR(_xll.qlIndexFixing(ONIndex3M,I1293,TRUE,_xll.ohTrigger(RecalcTrigger,Trigger3M)),NA())</f>
        <v>2.1441959966574942E-2</v>
      </c>
      <c r="N1293" s="52">
        <f>IFERROR(_xll.qlIndexFixing(Index6M,$H1293,TRUE,_xll.ohTrigger(RecalcTrigger,Trigger6M)),NA())</f>
        <v>2.3315503480004985E-2</v>
      </c>
      <c r="O1293" s="52">
        <f>IFERROR(_xll.qlIndexFixing(ONIndex6M,I1293,TRUE,_xll.ohTrigger(RecalcTrigger,Trigger6M)),NA())</f>
        <v>2.3188602897716848E-2</v>
      </c>
      <c r="P1293" s="52">
        <f>IFERROR(_xll.qlIndexFixing(Index1Y,$H1293,TRUE,_xll.ohTrigger(RecalcTrigger,Trigger1Y)),NA())</f>
        <v>2.509745632015634E-2</v>
      </c>
      <c r="Q1293" s="52">
        <f>IFERROR(_xll.qlIndexFixing(ONIndex1Y,I1293,TRUE,_xll.ohTrigger(RecalcTrigger,Trigger1Y)),NA())</f>
        <v>2.4811800468684808E-2</v>
      </c>
    </row>
    <row r="1294" spans="2:17" x14ac:dyDescent="0.2">
      <c r="B1294" s="46" t="s">
        <v>51</v>
      </c>
      <c r="D1294" s="49">
        <f>_xll.qlCalendarAdvance(LocalCalendar,$D1293,B1294,"f",FALSE)</f>
        <v>48752</v>
      </c>
      <c r="E1294" s="49">
        <f>_xll.qlInterestRateIndexValueDate(IndexON,D1294)</f>
        <v>48752</v>
      </c>
      <c r="F1294" s="52">
        <f>IFERROR(_xll.qlIndexFixing(IndexON,D1294,TRUE,_xll.ohTrigger(RecalcTrigger,TriggerON)),NA())</f>
        <v>1.7615128048129591E-2</v>
      </c>
      <c r="H1294" s="49">
        <f>_xll.qlCalendarAdvance(IborCalendar,$H1293,B1294,"f",FALSE)</f>
        <v>48752</v>
      </c>
      <c r="I1294" s="49">
        <f>_xll.qlInterestRateIndexValueDate(Index1M,$H1294)</f>
        <v>48754</v>
      </c>
      <c r="J1294" s="52">
        <f>IFERROR(_xll.qlIndexFixing(Index1M,$H1294,TRUE,_xll.ohTrigger(RecalcTrigger,Trigger1M)),NA())</f>
        <v>2.0057874258494767E-2</v>
      </c>
      <c r="K1294" s="52">
        <f>IFERROR(_xll.qlIndexFixing(ONIndex1M,I1294,TRUE,_xll.ohTrigger(RecalcTrigger,Trigger1M)),NA())</f>
        <v>2.0047452891001072E-2</v>
      </c>
      <c r="L1294" s="52">
        <f>IFERROR(_xll.qlIndexFixing(Index3M,H1294,TRUE,_xll.ohTrigger(RecalcTrigger,Trigger3M)),NA())</f>
        <v>2.1499034998813494E-2</v>
      </c>
      <c r="M1294" s="52">
        <f>IFERROR(_xll.qlIndexFixing(ONIndex3M,I1294,TRUE,_xll.ohTrigger(RecalcTrigger,Trigger3M)),NA())</f>
        <v>2.1441943425326571E-2</v>
      </c>
      <c r="N1294" s="52">
        <f>IFERROR(_xll.qlIndexFixing(Index6M,$H1294,TRUE,_xll.ohTrigger(RecalcTrigger,Trigger6M)),NA())</f>
        <v>2.3315993759912432E-2</v>
      </c>
      <c r="O1294" s="52">
        <f>IFERROR(_xll.qlIndexFixing(ONIndex6M,I1294,TRUE,_xll.ohTrigger(RecalcTrigger,Trigger6M)),NA())</f>
        <v>2.3188108150966613E-2</v>
      </c>
      <c r="P1294" s="52">
        <f>IFERROR(_xll.qlIndexFixing(Index1Y,$H1294,TRUE,_xll.ohTrigger(RecalcTrigger,Trigger1Y)),NA())</f>
        <v>2.5096097361702777E-2</v>
      </c>
      <c r="Q1294" s="52">
        <f>IFERROR(_xll.qlIndexFixing(ONIndex1Y,I1294,TRUE,_xll.ohTrigger(RecalcTrigger,Trigger1Y)),NA())</f>
        <v>2.4811242785132137E-2</v>
      </c>
    </row>
    <row r="1295" spans="2:17" x14ac:dyDescent="0.2">
      <c r="B1295" s="46" t="s">
        <v>51</v>
      </c>
      <c r="D1295" s="49">
        <f>_xll.qlCalendarAdvance(LocalCalendar,$D1294,B1295,"f",FALSE)</f>
        <v>48759</v>
      </c>
      <c r="E1295" s="49">
        <f>_xll.qlInterestRateIndexValueDate(IndexON,D1295)</f>
        <v>48759</v>
      </c>
      <c r="F1295" s="52">
        <f>IFERROR(_xll.qlIndexFixing(IndexON,D1295,TRUE,_xll.ohTrigger(RecalcTrigger,TriggerON)),NA())</f>
        <v>1.7615436647675509E-2</v>
      </c>
      <c r="H1295" s="49">
        <f>_xll.qlCalendarAdvance(IborCalendar,$H1294,B1295,"f",FALSE)</f>
        <v>48759</v>
      </c>
      <c r="I1295" s="49">
        <f>_xll.qlInterestRateIndexValueDate(Index1M,$H1295)</f>
        <v>48761</v>
      </c>
      <c r="J1295" s="52">
        <f>IFERROR(_xll.qlIndexFixing(Index1M,$H1295,TRUE,_xll.ohTrigger(RecalcTrigger,Trigger1M)),NA())</f>
        <v>2.0055232887661742E-2</v>
      </c>
      <c r="K1295" s="52">
        <f>IFERROR(_xll.qlIndexFixing(ONIndex1M,I1295,TRUE,_xll.ohTrigger(RecalcTrigger,Trigger1M)),NA())</f>
        <v>2.004524974941857E-2</v>
      </c>
      <c r="L1295" s="52">
        <f>IFERROR(_xll.qlIndexFixing(Index3M,H1295,TRUE,_xll.ohTrigger(RecalcTrigger,Trigger3M)),NA())</f>
        <v>2.1498780731304318E-2</v>
      </c>
      <c r="M1295" s="52">
        <f>IFERROR(_xll.qlIndexFixing(ONIndex3M,I1295,TRUE,_xll.ohTrigger(RecalcTrigger,Trigger3M)),NA())</f>
        <v>2.1442529067368099E-2</v>
      </c>
      <c r="N1295" s="52">
        <f>IFERROR(_xll.qlIndexFixing(Index6M,$H1295,TRUE,_xll.ohTrigger(RecalcTrigger,Trigger6M)),NA())</f>
        <v>2.3314414375186433E-2</v>
      </c>
      <c r="O1295" s="52">
        <f>IFERROR(_xll.qlIndexFixing(ONIndex6M,I1295,TRUE,_xll.ohTrigger(RecalcTrigger,Trigger6M)),NA())</f>
        <v>2.3188293515150615E-2</v>
      </c>
      <c r="P1295" s="52">
        <f>IFERROR(_xll.qlIndexFixing(Index1Y,$H1295,TRUE,_xll.ohTrigger(RecalcTrigger,Trigger1Y)),NA())</f>
        <v>2.5094708131109762E-2</v>
      </c>
      <c r="Q1295" s="52">
        <f>IFERROR(_xll.qlIndexFixing(ONIndex1Y,I1295,TRUE,_xll.ohTrigger(RecalcTrigger,Trigger1Y)),NA())</f>
        <v>2.4811467241898644E-2</v>
      </c>
    </row>
    <row r="1296" spans="2:17" x14ac:dyDescent="0.2">
      <c r="B1296" s="46" t="s">
        <v>51</v>
      </c>
      <c r="D1296" s="49">
        <f>_xll.qlCalendarAdvance(LocalCalendar,$D1295,B1296,"f",FALSE)</f>
        <v>48766</v>
      </c>
      <c r="E1296" s="49">
        <f>_xll.qlInterestRateIndexValueDate(IndexON,D1296)</f>
        <v>48766</v>
      </c>
      <c r="F1296" s="52">
        <f>IFERROR(_xll.qlIndexFixing(IndexON,D1296,TRUE,_xll.ohTrigger(RecalcTrigger,TriggerON)),NA())</f>
        <v>1.7615704314284386E-2</v>
      </c>
      <c r="H1296" s="49">
        <f>_xll.qlCalendarAdvance(IborCalendar,$H1295,B1296,"f",FALSE)</f>
        <v>48766</v>
      </c>
      <c r="I1296" s="49">
        <f>_xll.qlInterestRateIndexValueDate(Index1M,$H1296)</f>
        <v>48768</v>
      </c>
      <c r="J1296" s="52">
        <f>IFERROR(_xll.qlIndexFixing(Index1M,$H1296,TRUE,_xll.ohTrigger(RecalcTrigger,Trigger1M)),NA())</f>
        <v>2.0052560749272474E-2</v>
      </c>
      <c r="K1296" s="52">
        <f>IFERROR(_xll.qlIndexFixing(ONIndex1M,I1296,TRUE,_xll.ohTrigger(RecalcTrigger,Trigger1M)),NA())</f>
        <v>2.0042270537201645E-2</v>
      </c>
      <c r="L1296" s="52">
        <f>IFERROR(_xll.qlIndexFixing(Index3M,H1296,TRUE,_xll.ohTrigger(RecalcTrigger,Trigger3M)),NA())</f>
        <v>2.1499108786497755E-2</v>
      </c>
      <c r="M1296" s="52">
        <f>IFERROR(_xll.qlIndexFixing(ONIndex3M,I1296,TRUE,_xll.ohTrigger(RecalcTrigger,Trigger3M)),NA())</f>
        <v>2.144181580205462E-2</v>
      </c>
      <c r="N1296" s="52">
        <f>IFERROR(_xll.qlIndexFixing(Index6M,$H1296,TRUE,_xll.ohTrigger(RecalcTrigger,Trigger6M)),NA())</f>
        <v>2.3312810628174169E-2</v>
      </c>
      <c r="O1296" s="52">
        <f>IFERROR(_xll.qlIndexFixing(ONIndex6M,I1296,TRUE,_xll.ohTrigger(RecalcTrigger,Trigger6M)),NA())</f>
        <v>2.3187034568517007E-2</v>
      </c>
      <c r="P1296" s="52">
        <f>IFERROR(_xll.qlIndexFixing(Index1Y,$H1296,TRUE,_xll.ohTrigger(RecalcTrigger,Trigger1Y)),NA())</f>
        <v>2.509328862850297E-2</v>
      </c>
      <c r="Q1296" s="52">
        <f>IFERROR(_xll.qlIndexFixing(ONIndex1Y,I1296,TRUE,_xll.ohTrigger(RecalcTrigger,Trigger1Y)),NA())</f>
        <v>2.481003884338584E-2</v>
      </c>
    </row>
    <row r="1297" spans="2:17" x14ac:dyDescent="0.2">
      <c r="B1297" s="46" t="s">
        <v>51</v>
      </c>
      <c r="D1297" s="49">
        <f>_xll.qlCalendarAdvance(LocalCalendar,$D1296,B1297,"f",FALSE)</f>
        <v>48773</v>
      </c>
      <c r="E1297" s="49">
        <f>_xll.qlInterestRateIndexValueDate(IndexON,D1297)</f>
        <v>48773</v>
      </c>
      <c r="F1297" s="52">
        <f>IFERROR(_xll.qlIndexFixing(IndexON,D1297,TRUE,_xll.ohTrigger(RecalcTrigger,TriggerON)),NA())</f>
        <v>1.7615931047876288E-2</v>
      </c>
      <c r="H1297" s="49">
        <f>_xll.qlCalendarAdvance(IborCalendar,$H1296,B1297,"f",FALSE)</f>
        <v>48773</v>
      </c>
      <c r="I1297" s="49">
        <f>_xll.qlInterestRateIndexValueDate(Index1M,$H1297)</f>
        <v>48775</v>
      </c>
      <c r="J1297" s="52">
        <f>IFERROR(_xll.qlIndexFixing(Index1M,$H1297,TRUE,_xll.ohTrigger(RecalcTrigger,Trigger1M)),NA())</f>
        <v>2.0049857843350165E-2</v>
      </c>
      <c r="K1297" s="52">
        <f>IFERROR(_xll.qlIndexFixing(ONIndex1M,I1297,TRUE,_xll.ohTrigger(RecalcTrigger,Trigger1M)),NA())</f>
        <v>2.0039633280042324E-2</v>
      </c>
      <c r="L1297" s="52">
        <f>IFERROR(_xll.qlIndexFixing(Index3M,H1297,TRUE,_xll.ohTrigger(RecalcTrigger,Trigger3M)),NA())</f>
        <v>2.1498177141788078E-2</v>
      </c>
      <c r="M1297" s="52">
        <f>IFERROR(_xll.qlIndexFixing(ONIndex3M,I1297,TRUE,_xll.ohTrigger(RecalcTrigger,Trigger3M)),NA())</f>
        <v>2.1441704720031041E-2</v>
      </c>
      <c r="N1297" s="52">
        <f>IFERROR(_xll.qlIndexFixing(Index6M,$H1297,TRUE,_xll.ohTrigger(RecalcTrigger,Trigger6M)),NA())</f>
        <v>2.3312529889332186E-2</v>
      </c>
      <c r="O1297" s="52">
        <f>IFERROR(_xll.qlIndexFixing(ONIndex6M,I1297,TRUE,_xll.ohTrigger(RecalcTrigger,Trigger6M)),NA())</f>
        <v>2.318645573284428E-2</v>
      </c>
      <c r="P1297" s="52">
        <f>IFERROR(_xll.qlIndexFixing(Index1Y,$H1297,TRUE,_xll.ohTrigger(RecalcTrigger,Trigger1Y)),NA())</f>
        <v>2.5091838854010687E-2</v>
      </c>
      <c r="Q1297" s="52">
        <f>IFERROR(_xll.qlIndexFixing(ONIndex1Y,I1297,TRUE,_xll.ohTrigger(RecalcTrigger,Trigger1Y)),NA())</f>
        <v>2.4809392585138923E-2</v>
      </c>
    </row>
    <row r="1298" spans="2:17" x14ac:dyDescent="0.2">
      <c r="B1298" s="46" t="s">
        <v>51</v>
      </c>
      <c r="D1298" s="49">
        <f>_xll.qlCalendarAdvance(LocalCalendar,$D1297,B1298,"f",FALSE)</f>
        <v>48780</v>
      </c>
      <c r="E1298" s="49">
        <f>_xll.qlInterestRateIndexValueDate(IndexON,D1298)</f>
        <v>48780</v>
      </c>
      <c r="F1298" s="52">
        <f>IFERROR(_xll.qlIndexFixing(IndexON,D1298,TRUE,_xll.ohTrigger(RecalcTrigger,TriggerON)),NA())</f>
        <v>1.7616116848291341E-2</v>
      </c>
      <c r="H1298" s="49">
        <f>_xll.qlCalendarAdvance(IborCalendar,$H1297,B1298,"f",FALSE)</f>
        <v>48780</v>
      </c>
      <c r="I1298" s="49">
        <f>_xll.qlInterestRateIndexValueDate(Index1M,$H1298)</f>
        <v>48782</v>
      </c>
      <c r="J1298" s="52">
        <f>IFERROR(_xll.qlIndexFixing(Index1M,$H1298,TRUE,_xll.ohTrigger(RecalcTrigger,Trigger1M)),NA())</f>
        <v>2.0047124169915453E-2</v>
      </c>
      <c r="K1298" s="52">
        <f>IFERROR(_xll.qlIndexFixing(ONIndex1M,I1298,TRUE,_xll.ohTrigger(RecalcTrigger,Trigger1M)),NA())</f>
        <v>2.0036965302683285E-2</v>
      </c>
      <c r="L1298" s="52">
        <f>IFERROR(_xll.qlIndexFixing(Index3M,H1298,TRUE,_xll.ohTrigger(RecalcTrigger,Trigger3M)),NA())</f>
        <v>2.1497827819798018E-2</v>
      </c>
      <c r="M1298" s="52">
        <f>IFERROR(_xll.qlIndexFixing(ONIndex3M,I1298,TRUE,_xll.ohTrigger(RecalcTrigger,Trigger3M)),NA())</f>
        <v>2.1441562124362434E-2</v>
      </c>
      <c r="N1298" s="52">
        <f>IFERROR(_xll.qlIndexFixing(Index6M,$H1298,TRUE,_xll.ohTrigger(RecalcTrigger,Trigger6M)),NA())</f>
        <v>2.3310873595991516E-2</v>
      </c>
      <c r="O1298" s="52">
        <f>IFERROR(_xll.qlIndexFixing(ONIndex6M,I1298,TRUE,_xll.ohTrigger(RecalcTrigger,Trigger6M)),NA())</f>
        <v>2.3185848867512959E-2</v>
      </c>
      <c r="P1298" s="52">
        <f>IFERROR(_xll.qlIndexFixing(Index1Y,$H1298,TRUE,_xll.ohTrigger(RecalcTrigger,Trigger1Y)),NA())</f>
        <v>2.5090358807763165E-2</v>
      </c>
      <c r="Q1298" s="52">
        <f>IFERROR(_xll.qlIndexFixing(ONIndex1Y,I1298,TRUE,_xll.ohTrigger(RecalcTrigger,Trigger1Y)),NA())</f>
        <v>2.4808716802002806E-2</v>
      </c>
    </row>
    <row r="1299" spans="2:17" x14ac:dyDescent="0.2">
      <c r="B1299" s="46" t="s">
        <v>51</v>
      </c>
      <c r="D1299" s="49">
        <f>_xll.qlCalendarAdvance(LocalCalendar,$D1298,B1299,"f",FALSE)</f>
        <v>48787</v>
      </c>
      <c r="E1299" s="49">
        <f>_xll.qlInterestRateIndexValueDate(IndexON,D1299)</f>
        <v>48787</v>
      </c>
      <c r="F1299" s="52">
        <f>IFERROR(_xll.qlIndexFixing(IndexON,D1299,TRUE,_xll.ohTrigger(RecalcTrigger,TriggerON)),NA())</f>
        <v>1.7616261715769355E-2</v>
      </c>
      <c r="H1299" s="49">
        <f>_xll.qlCalendarAdvance(IborCalendar,$H1298,B1299,"f",FALSE)</f>
        <v>48787</v>
      </c>
      <c r="I1299" s="49">
        <f>_xll.qlInterestRateIndexValueDate(Index1M,$H1299)</f>
        <v>48789</v>
      </c>
      <c r="J1299" s="52">
        <f>IFERROR(_xll.qlIndexFixing(Index1M,$H1299,TRUE,_xll.ohTrigger(RecalcTrigger,Trigger1M)),NA())</f>
        <v>2.004507434897107E-2</v>
      </c>
      <c r="K1299" s="52">
        <f>IFERROR(_xll.qlIndexFixing(ONIndex1M,I1299,TRUE,_xll.ohTrigger(RecalcTrigger,Trigger1M)),NA())</f>
        <v>2.0034266605151174E-2</v>
      </c>
      <c r="L1299" s="52">
        <f>IFERROR(_xll.qlIndexFixing(Index3M,H1299,TRUE,_xll.ohTrigger(RecalcTrigger,Trigger3M)),NA())</f>
        <v>2.149744681299659E-2</v>
      </c>
      <c r="M1299" s="52">
        <f>IFERROR(_xll.qlIndexFixing(ONIndex3M,I1299,TRUE,_xll.ohTrigger(RecalcTrigger,Trigger3M)),NA())</f>
        <v>2.1441388015075447E-2</v>
      </c>
      <c r="N1299" s="52">
        <f>IFERROR(_xll.qlIndexFixing(Index6M,$H1299,TRUE,_xll.ohTrigger(RecalcTrigger,Trigger6M)),NA())</f>
        <v>2.3310531958313282E-2</v>
      </c>
      <c r="O1299" s="52">
        <f>IFERROR(_xll.qlIndexFixing(ONIndex6M,I1299,TRUE,_xll.ohTrigger(RecalcTrigger,Trigger6M)),NA())</f>
        <v>2.318521397254969E-2</v>
      </c>
      <c r="P1299" s="52">
        <f>IFERROR(_xll.qlIndexFixing(Index1Y,$H1299,TRUE,_xll.ohTrigger(RecalcTrigger,Trigger1Y)),NA())</f>
        <v>2.5088848489894792E-2</v>
      </c>
      <c r="Q1299" s="52">
        <f>IFERROR(_xll.qlIndexFixing(ONIndex1Y,I1299,TRUE,_xll.ohTrigger(RecalcTrigger,Trigger1Y)),NA())</f>
        <v>2.4808011493950843E-2</v>
      </c>
    </row>
    <row r="1300" spans="2:17" x14ac:dyDescent="0.2">
      <c r="B1300" s="46" t="s">
        <v>51</v>
      </c>
      <c r="D1300" s="49">
        <f>_xll.qlCalendarAdvance(LocalCalendar,$D1299,B1300,"f",FALSE)</f>
        <v>48794</v>
      </c>
      <c r="E1300" s="49">
        <f>_xll.qlInterestRateIndexValueDate(IndexON,D1300)</f>
        <v>48794</v>
      </c>
      <c r="F1300" s="52">
        <f>IFERROR(_xll.qlIndexFixing(IndexON,D1300,TRUE,_xll.ohTrigger(RecalcTrigger,TriggerON)),NA())</f>
        <v>1.7616365650150456E-2</v>
      </c>
      <c r="H1300" s="49">
        <f>_xll.qlCalendarAdvance(IborCalendar,$H1299,B1300,"f",FALSE)</f>
        <v>48794</v>
      </c>
      <c r="I1300" s="49">
        <f>_xll.qlInterestRateIndexValueDate(Index1M,$H1300)</f>
        <v>48796</v>
      </c>
      <c r="J1300" s="52">
        <f>IFERROR(_xll.qlIndexFixing(Index1M,$H1300,TRUE,_xll.ohTrigger(RecalcTrigger,Trigger1M)),NA())</f>
        <v>2.0041919582758638E-2</v>
      </c>
      <c r="K1300" s="52">
        <f>IFERROR(_xll.qlIndexFixing(ONIndex1M,I1300,TRUE,_xll.ohTrigger(RecalcTrigger,Trigger1M)),NA())</f>
        <v>2.0031537187392701E-2</v>
      </c>
      <c r="L1300" s="52">
        <f>IFERROR(_xll.qlIndexFixing(Index3M,H1300,TRUE,_xll.ohTrigger(RecalcTrigger,Trigger3M)),NA())</f>
        <v>2.1497034121393997E-2</v>
      </c>
      <c r="M1300" s="52">
        <f>IFERROR(_xll.qlIndexFixing(ONIndex3M,I1300,TRUE,_xll.ohTrigger(RecalcTrigger,Trigger3M)),NA())</f>
        <v>2.1441182392223368E-2</v>
      </c>
      <c r="N1300" s="52">
        <f>IFERROR(_xll.qlIndexFixing(Index6M,$H1300,TRUE,_xll.ohTrigger(RecalcTrigger,Trigger6M)),NA())</f>
        <v>2.3308823126093423E-2</v>
      </c>
      <c r="O1300" s="52">
        <f>IFERROR(_xll.qlIndexFixing(ONIndex6M,I1300,TRUE,_xll.ohTrigger(RecalcTrigger,Trigger6M)),NA())</f>
        <v>2.3184551047954471E-2</v>
      </c>
      <c r="P1300" s="52">
        <f>IFERROR(_xll.qlIndexFixing(Index1Y,$H1300,TRUE,_xll.ohTrigger(RecalcTrigger,Trigger1Y)),NA())</f>
        <v>2.5087307900541266E-2</v>
      </c>
      <c r="Q1300" s="52">
        <f>IFERROR(_xll.qlIndexFixing(ONIndex1Y,I1300,TRUE,_xll.ohTrigger(RecalcTrigger,Trigger1Y)),NA())</f>
        <v>2.4807276660983035E-2</v>
      </c>
    </row>
    <row r="1301" spans="2:17" x14ac:dyDescent="0.2">
      <c r="B1301" s="46" t="s">
        <v>51</v>
      </c>
      <c r="D1301" s="49">
        <f>_xll.qlCalendarAdvance(LocalCalendar,$D1300,B1301,"f",FALSE)</f>
        <v>48801</v>
      </c>
      <c r="E1301" s="49">
        <f>_xll.qlInterestRateIndexValueDate(IndexON,D1301)</f>
        <v>48801</v>
      </c>
      <c r="F1301" s="52">
        <f>IFERROR(_xll.qlIndexFixing(IndexON,D1301,TRUE,_xll.ohTrigger(RecalcTrigger,TriggerON)),NA())</f>
        <v>1.7616428651514582E-2</v>
      </c>
      <c r="H1301" s="49">
        <f>_xll.qlCalendarAdvance(IborCalendar,$H1300,B1301,"f",FALSE)</f>
        <v>48801</v>
      </c>
      <c r="I1301" s="49">
        <f>_xll.qlInterestRateIndexValueDate(Index1M,$H1301)</f>
        <v>48803</v>
      </c>
      <c r="J1301" s="52">
        <f>IFERROR(_xll.qlIndexFixing(Index1M,$H1301,TRUE,_xll.ohTrigger(RecalcTrigger,Trigger1M)),NA())</f>
        <v>2.0038738544753455E-2</v>
      </c>
      <c r="K1301" s="52">
        <f>IFERROR(_xll.qlIndexFixing(ONIndex1M,I1301,TRUE,_xll.ohTrigger(RecalcTrigger,Trigger1M)),NA())</f>
        <v>2.0028777049461155E-2</v>
      </c>
      <c r="L1301" s="52">
        <f>IFERROR(_xll.qlIndexFixing(Index3M,H1301,TRUE,_xll.ohTrigger(RecalcTrigger,Trigger3M)),NA())</f>
        <v>2.1496589745000443E-2</v>
      </c>
      <c r="M1301" s="52">
        <f>IFERROR(_xll.qlIndexFixing(ONIndex3M,I1301,TRUE,_xll.ohTrigger(RecalcTrigger,Trigger3M)),NA())</f>
        <v>2.1440945255699617E-2</v>
      </c>
      <c r="N1301" s="52">
        <f>IFERROR(_xll.qlIndexFixing(Index6M,$H1301,TRUE,_xll.ohTrigger(RecalcTrigger,Trigger6M)),NA())</f>
        <v>2.3307755352110462E-2</v>
      </c>
      <c r="O1301" s="52">
        <f>IFERROR(_xll.qlIndexFixing(ONIndex6M,I1301,TRUE,_xll.ohTrigger(RecalcTrigger,Trigger6M)),NA())</f>
        <v>2.3183860093700659E-2</v>
      </c>
      <c r="P1301" s="52">
        <f>IFERROR(_xll.qlIndexFixing(Index1Y,$H1301,TRUE,_xll.ohTrigger(RecalcTrigger,Trigger1Y)),NA())</f>
        <v>2.5085737039842199E-2</v>
      </c>
      <c r="Q1301" s="52">
        <f>IFERROR(_xll.qlIndexFixing(ONIndex1Y,I1301,TRUE,_xll.ohTrigger(RecalcTrigger,Trigger1Y)),NA())</f>
        <v>2.4806512303126027E-2</v>
      </c>
    </row>
    <row r="1302" spans="2:17" x14ac:dyDescent="0.2">
      <c r="B1302" s="46" t="s">
        <v>51</v>
      </c>
      <c r="D1302" s="49">
        <f>_xll.qlCalendarAdvance(LocalCalendar,$D1301,B1302,"f",FALSE)</f>
        <v>48808</v>
      </c>
      <c r="E1302" s="49">
        <f>_xll.qlInterestRateIndexValueDate(IndexON,D1302)</f>
        <v>48808</v>
      </c>
      <c r="F1302" s="52">
        <f>IFERROR(_xll.qlIndexFixing(IndexON,D1302,TRUE,_xll.ohTrigger(RecalcTrigger,TriggerON)),NA())</f>
        <v>1.7616450719861731E-2</v>
      </c>
      <c r="H1302" s="49">
        <f>_xll.qlCalendarAdvance(IborCalendar,$H1301,B1302,"f",FALSE)</f>
        <v>48808</v>
      </c>
      <c r="I1302" s="49">
        <f>_xll.qlInterestRateIndexValueDate(Index1M,$H1302)</f>
        <v>48810</v>
      </c>
      <c r="J1302" s="52">
        <f>IFERROR(_xll.qlIndexFixing(Index1M,$H1302,TRUE,_xll.ohTrigger(RecalcTrigger,Trigger1M)),NA())</f>
        <v>2.0035881801488284E-2</v>
      </c>
      <c r="K1302" s="52">
        <f>IFERROR(_xll.qlIndexFixing(ONIndex1M,I1302,TRUE,_xll.ohTrigger(RecalcTrigger,Trigger1M)),NA())</f>
        <v>2.0025986191383183E-2</v>
      </c>
      <c r="L1302" s="52">
        <f>IFERROR(_xll.qlIndexFixing(Index3M,H1302,TRUE,_xll.ohTrigger(RecalcTrigger,Trigger3M)),NA())</f>
        <v>2.1496113683826982E-2</v>
      </c>
      <c r="M1302" s="52">
        <f>IFERROR(_xll.qlIndexFixing(ONIndex3M,I1302,TRUE,_xll.ohTrigger(RecalcTrigger,Trigger3M)),NA())</f>
        <v>2.144067660558413E-2</v>
      </c>
      <c r="N1302" s="52">
        <f>IFERROR(_xll.qlIndexFixing(Index6M,$H1302,TRUE,_xll.ohTrigger(RecalcTrigger,Trigger6M)),NA())</f>
        <v>2.3307322352866058E-2</v>
      </c>
      <c r="O1302" s="52">
        <f>IFERROR(_xll.qlIndexFixing(ONIndex6M,I1302,TRUE,_xll.ohTrigger(RecalcTrigger,Trigger6M)),NA())</f>
        <v>2.3183141109868188E-2</v>
      </c>
      <c r="P1302" s="52">
        <f>IFERROR(_xll.qlIndexFixing(Index1Y,$H1302,TRUE,_xll.ohTrigger(RecalcTrigger,Trigger1Y)),NA())</f>
        <v>2.5084135907939172E-2</v>
      </c>
      <c r="Q1302" s="52">
        <f>IFERROR(_xll.qlIndexFixing(ONIndex1Y,I1302,TRUE,_xll.ohTrigger(RecalcTrigger,Trigger1Y)),NA())</f>
        <v>2.4805718420379819E-2</v>
      </c>
    </row>
    <row r="1303" spans="2:17" x14ac:dyDescent="0.2">
      <c r="B1303" s="46" t="s">
        <v>51</v>
      </c>
      <c r="D1303" s="49">
        <f>_xll.qlCalendarAdvance(LocalCalendar,$D1302,B1303,"f",FALSE)</f>
        <v>48815</v>
      </c>
      <c r="E1303" s="49">
        <f>_xll.qlInterestRateIndexValueDate(IndexON,D1303)</f>
        <v>48815</v>
      </c>
      <c r="F1303" s="52">
        <f>IFERROR(_xll.qlIndexFixing(IndexON,D1303,TRUE,_xll.ohTrigger(RecalcTrigger,TriggerON)),NA())</f>
        <v>1.7616431855191905E-2</v>
      </c>
      <c r="H1303" s="49">
        <f>_xll.qlCalendarAdvance(IborCalendar,$H1302,B1303,"f",FALSE)</f>
        <v>48815</v>
      </c>
      <c r="I1303" s="49">
        <f>_xll.qlInterestRateIndexValueDate(Index1M,$H1303)</f>
        <v>48817</v>
      </c>
      <c r="J1303" s="52">
        <f>IFERROR(_xll.qlIndexFixing(Index1M,$H1303,TRUE,_xll.ohTrigger(RecalcTrigger,Trigger1M)),NA())</f>
        <v>2.0032994290824162E-2</v>
      </c>
      <c r="K1303" s="52">
        <f>IFERROR(_xll.qlIndexFixing(ONIndex1M,I1303,TRUE,_xll.ohTrigger(RecalcTrigger,Trigger1M)),NA())</f>
        <v>2.0023518524718842E-2</v>
      </c>
      <c r="L1303" s="52">
        <f>IFERROR(_xll.qlIndexFixing(Index3M,H1303,TRUE,_xll.ohTrigger(RecalcTrigger,Trigger3M)),NA())</f>
        <v>2.149560593788467E-2</v>
      </c>
      <c r="M1303" s="52">
        <f>IFERROR(_xll.qlIndexFixing(ONIndex3M,I1303,TRUE,_xll.ohTrigger(RecalcTrigger,Trigger3M)),NA())</f>
        <v>2.1440992039443163E-2</v>
      </c>
      <c r="N1303" s="52">
        <f>IFERROR(_xll.qlIndexFixing(Index6M,$H1303,TRUE,_xll.ohTrigger(RecalcTrigger,Trigger6M)),NA())</f>
        <v>2.3305534726309599E-2</v>
      </c>
      <c r="O1303" s="52">
        <f>IFERROR(_xll.qlIndexFixing(ONIndex6M,I1303,TRUE,_xll.ohTrigger(RecalcTrigger,Trigger6M)),NA())</f>
        <v>2.3183085884663779E-2</v>
      </c>
      <c r="P1303" s="52">
        <f>IFERROR(_xll.qlIndexFixing(Index1Y,$H1303,TRUE,_xll.ohTrigger(RecalcTrigger,Trigger1Y)),NA())</f>
        <v>2.5083234347943559E-2</v>
      </c>
      <c r="Q1303" s="52">
        <f>IFERROR(_xll.qlIndexFixing(ONIndex1Y,I1303,TRUE,_xll.ohTrigger(RecalcTrigger,Trigger1Y)),NA())</f>
        <v>2.4805689408426979E-2</v>
      </c>
    </row>
    <row r="1304" spans="2:17" x14ac:dyDescent="0.2">
      <c r="B1304" s="46" t="s">
        <v>51</v>
      </c>
      <c r="D1304" s="49">
        <f>_xll.qlCalendarAdvance(LocalCalendar,$D1303,B1304,"f",FALSE)</f>
        <v>48822</v>
      </c>
      <c r="E1304" s="49">
        <f>_xll.qlInterestRateIndexValueDate(IndexON,D1304)</f>
        <v>48822</v>
      </c>
      <c r="F1304" s="52">
        <f>IFERROR(_xll.qlIndexFixing(IndexON,D1304,TRUE,_xll.ohTrigger(RecalcTrigger,TriggerON)),NA())</f>
        <v>1.7616372057425167E-2</v>
      </c>
      <c r="H1304" s="49">
        <f>_xll.qlCalendarAdvance(IborCalendar,$H1303,B1304,"f",FALSE)</f>
        <v>48822</v>
      </c>
      <c r="I1304" s="49">
        <f>_xll.qlInterestRateIndexValueDate(Index1M,$H1304)</f>
        <v>48824</v>
      </c>
      <c r="J1304" s="52">
        <f>IFERROR(_xll.qlIndexFixing(Index1M,$H1304,TRUE,_xll.ohTrigger(RecalcTrigger,Trigger1M)),NA())</f>
        <v>2.003007601277914E-2</v>
      </c>
      <c r="K1304" s="52">
        <f>IFERROR(_xll.qlIndexFixing(ONIndex1M,I1304,TRUE,_xll.ohTrigger(RecalcTrigger,Trigger1M)),NA())</f>
        <v>2.0020663873223654E-2</v>
      </c>
      <c r="L1304" s="52">
        <f>IFERROR(_xll.qlIndexFixing(Index3M,H1304,TRUE,_xll.ohTrigger(RecalcTrigger,Trigger3M)),NA())</f>
        <v>2.1493278244573314E-2</v>
      </c>
      <c r="M1304" s="52">
        <f>IFERROR(_xll.qlIndexFixing(ONIndex3M,I1304,TRUE,_xll.ohTrigger(RecalcTrigger,Trigger3M)),NA())</f>
        <v>2.1440658091254061E-2</v>
      </c>
      <c r="N1304" s="52">
        <f>IFERROR(_xll.qlIndexFixing(Index6M,$H1304,TRUE,_xll.ohTrigger(RecalcTrigger,Trigger6M)),NA())</f>
        <v>2.3301744405978399E-2</v>
      </c>
      <c r="O1304" s="52">
        <f>IFERROR(_xll.qlIndexFixing(ONIndex6M,I1304,TRUE,_xll.ohTrigger(RecalcTrigger,Trigger6M)),NA())</f>
        <v>2.3182308789395645E-2</v>
      </c>
      <c r="P1304" s="52">
        <f>IFERROR(_xll.qlIndexFixing(Index1Y,$H1304,TRUE,_xll.ohTrigger(RecalcTrigger,Trigger1Y)),NA())</f>
        <v>2.5081570397430097E-2</v>
      </c>
      <c r="Q1304" s="52">
        <f>IFERROR(_xll.qlIndexFixing(ONIndex1Y,I1304,TRUE,_xll.ohTrigger(RecalcTrigger,Trigger1Y)),NA())</f>
        <v>2.4804834308056467E-2</v>
      </c>
    </row>
    <row r="1305" spans="2:17" x14ac:dyDescent="0.2">
      <c r="B1305" s="46" t="s">
        <v>51</v>
      </c>
      <c r="D1305" s="49">
        <f>_xll.qlCalendarAdvance(LocalCalendar,$D1304,B1305,"f",FALSE)</f>
        <v>48829</v>
      </c>
      <c r="E1305" s="49">
        <f>_xll.qlInterestRateIndexValueDate(IndexON,D1305)</f>
        <v>48829</v>
      </c>
      <c r="F1305" s="52">
        <f>IFERROR(_xll.qlIndexFixing(IndexON,D1305,TRUE,_xll.ohTrigger(RecalcTrigger,TriggerON)),NA())</f>
        <v>1.7616271326641453E-2</v>
      </c>
      <c r="H1305" s="49">
        <f>_xll.qlCalendarAdvance(IborCalendar,$H1304,B1305,"f",FALSE)</f>
        <v>48829</v>
      </c>
      <c r="I1305" s="49">
        <f>_xll.qlInterestRateIndexValueDate(Index1M,$H1305)</f>
        <v>48831</v>
      </c>
      <c r="J1305" s="52">
        <f>IFERROR(_xll.qlIndexFixing(Index1M,$H1305,TRUE,_xll.ohTrigger(RecalcTrigger,Trigger1M)),NA())</f>
        <v>2.0027470237795608E-2</v>
      </c>
      <c r="K1305" s="52">
        <f>IFERROR(_xll.qlIndexFixing(ONIndex1M,I1305,TRUE,_xll.ohTrigger(RecalcTrigger,Trigger1M)),NA())</f>
        <v>2.0017429296030897E-2</v>
      </c>
      <c r="L1305" s="52">
        <f>IFERROR(_xll.qlIndexFixing(Index3M,H1305,TRUE,_xll.ohTrigger(RecalcTrigger,Trigger3M)),NA())</f>
        <v>2.1492714019509283E-2</v>
      </c>
      <c r="M1305" s="52">
        <f>IFERROR(_xll.qlIndexFixing(ONIndex3M,I1305,TRUE,_xll.ohTrigger(RecalcTrigger,Trigger3M)),NA())</f>
        <v>2.1439681573633962E-2</v>
      </c>
      <c r="N1305" s="52">
        <f>IFERROR(_xll.qlIndexFixing(Index6M,$H1305,TRUE,_xll.ohTrigger(RecalcTrigger,Trigger6M)),NA())</f>
        <v>2.3300571599610576E-2</v>
      </c>
      <c r="O1305" s="52">
        <f>IFERROR(_xll.qlIndexFixing(ONIndex6M,I1305,TRUE,_xll.ohTrigger(RecalcTrigger,Trigger6M)),NA())</f>
        <v>2.3180815980445857E-2</v>
      </c>
      <c r="P1305" s="52">
        <f>IFERROR(_xll.qlIndexFixing(Index1Y,$H1305,TRUE,_xll.ohTrigger(RecalcTrigger,Trigger1Y)),NA())</f>
        <v>2.5079150886464757E-2</v>
      </c>
      <c r="Q1305" s="52">
        <f>IFERROR(_xll.qlIndexFixing(ONIndex1Y,I1305,TRUE,_xll.ohTrigger(RecalcTrigger,Trigger1Y)),NA())</f>
        <v>2.4803159622699411E-2</v>
      </c>
    </row>
    <row r="1306" spans="2:17" x14ac:dyDescent="0.2">
      <c r="B1306" s="46" t="s">
        <v>51</v>
      </c>
      <c r="D1306" s="49">
        <f>_xll.qlCalendarAdvance(LocalCalendar,$D1305,B1306,"f",FALSE)</f>
        <v>48836</v>
      </c>
      <c r="E1306" s="49">
        <f>_xll.qlInterestRateIndexValueDate(IndexON,D1306)</f>
        <v>48836</v>
      </c>
      <c r="F1306" s="52">
        <f>IFERROR(_xll.qlIndexFixing(IndexON,D1306,TRUE,_xll.ohTrigger(RecalcTrigger,TriggerON)),NA())</f>
        <v>1.7616129662840763E-2</v>
      </c>
      <c r="H1306" s="49">
        <f>_xll.qlCalendarAdvance(IborCalendar,$H1305,B1306,"f",FALSE)</f>
        <v>48836</v>
      </c>
      <c r="I1306" s="49">
        <f>_xll.qlInterestRateIndexValueDate(Index1M,$H1306)</f>
        <v>48838</v>
      </c>
      <c r="J1306" s="52">
        <f>IFERROR(_xll.qlIndexFixing(Index1M,$H1306,TRUE,_xll.ohTrigger(RecalcTrigger,Trigger1M)),NA())</f>
        <v>2.0024147154646954E-2</v>
      </c>
      <c r="K1306" s="52">
        <f>IFERROR(_xll.qlIndexFixing(ONIndex1M,I1306,TRUE,_xll.ohTrigger(RecalcTrigger,Trigger1M)),NA())</f>
        <v>2.0014515557233992E-2</v>
      </c>
      <c r="L1306" s="52">
        <f>IFERROR(_xll.qlIndexFixing(Index3M,H1306,TRUE,_xll.ohTrigger(RecalcTrigger,Trigger3M)),NA())</f>
        <v>2.149211811537094E-2</v>
      </c>
      <c r="M1306" s="52">
        <f>IFERROR(_xll.qlIndexFixing(ONIndex3M,I1306,TRUE,_xll.ohTrigger(RecalcTrigger,Trigger3M)),NA())</f>
        <v>2.143928686909824E-2</v>
      </c>
      <c r="N1306" s="52">
        <f>IFERROR(_xll.qlIndexFixing(Index6M,$H1306,TRUE,_xll.ohTrigger(RecalcTrigger,Trigger6M)),NA())</f>
        <v>2.3299370441412698E-2</v>
      </c>
      <c r="O1306" s="52">
        <f>IFERROR(_xll.qlIndexFixing(ONIndex6M,I1306,TRUE,_xll.ohTrigger(RecalcTrigger,Trigger6M)),NA())</f>
        <v>2.31799848780323E-2</v>
      </c>
      <c r="P1306" s="52">
        <f>IFERROR(_xll.qlIndexFixing(Index1Y,$H1306,TRUE,_xll.ohTrigger(RecalcTrigger,Trigger1Y)),NA())</f>
        <v>2.5077428671218486E-2</v>
      </c>
      <c r="Q1306" s="52">
        <f>IFERROR(_xll.qlIndexFixing(ONIndex1Y,I1306,TRUE,_xll.ohTrigger(RecalcTrigger,Trigger1Y)),NA())</f>
        <v>2.4802247640343111E-2</v>
      </c>
    </row>
    <row r="1307" spans="2:17" x14ac:dyDescent="0.2">
      <c r="B1307" s="46" t="s">
        <v>51</v>
      </c>
      <c r="D1307" s="49">
        <f>_xll.qlCalendarAdvance(LocalCalendar,$D1306,B1307,"f",FALSE)</f>
        <v>48843</v>
      </c>
      <c r="E1307" s="49">
        <f>_xll.qlInterestRateIndexValueDate(IndexON,D1307)</f>
        <v>48843</v>
      </c>
      <c r="F1307" s="52">
        <f>IFERROR(_xll.qlIndexFixing(IndexON,D1307,TRUE,_xll.ohTrigger(RecalcTrigger,TriggerON)),NA())</f>
        <v>1.7615947065943161E-2</v>
      </c>
      <c r="H1307" s="49">
        <f>_xll.qlCalendarAdvance(IborCalendar,$H1306,B1307,"f",FALSE)</f>
        <v>48843</v>
      </c>
      <c r="I1307" s="49">
        <f>_xll.qlInterestRateIndexValueDate(Index1M,$H1307)</f>
        <v>48845</v>
      </c>
      <c r="J1307" s="52">
        <f>IFERROR(_xll.qlIndexFixing(Index1M,$H1307,TRUE,_xll.ohTrigger(RecalcTrigger,Trigger1M)),NA())</f>
        <v>2.0021136574606208E-2</v>
      </c>
      <c r="K1307" s="52">
        <f>IFERROR(_xll.qlIndexFixing(ONIndex1M,I1307,TRUE,_xll.ohTrigger(RecalcTrigger,Trigger1M)),NA())</f>
        <v>2.0011571098264014E-2</v>
      </c>
      <c r="L1307" s="52">
        <f>IFERROR(_xll.qlIndexFixing(Index3M,H1307,TRUE,_xll.ohTrigger(RecalcTrigger,Trigger3M)),NA())</f>
        <v>2.1491490532171465E-2</v>
      </c>
      <c r="M1307" s="52">
        <f>IFERROR(_xll.qlIndexFixing(ONIndex3M,I1307,TRUE,_xll.ohTrigger(RecalcTrigger,Trigger3M)),NA())</f>
        <v>2.1438860650944136E-2</v>
      </c>
      <c r="N1307" s="52">
        <f>IFERROR(_xll.qlIndexFixing(Index6M,$H1307,TRUE,_xll.ohTrigger(RecalcTrigger,Trigger6M)),NA())</f>
        <v>2.3298140931435552E-2</v>
      </c>
      <c r="O1307" s="52">
        <f>IFERROR(_xll.qlIndexFixing(ONIndex6M,I1307,TRUE,_xll.ohTrigger(RecalcTrigger,Trigger6M)),NA())</f>
        <v>2.317912574601344E-2</v>
      </c>
      <c r="P1307" s="52">
        <f>IFERROR(_xll.qlIndexFixing(Index1Y,$H1307,TRUE,_xll.ohTrigger(RecalcTrigger,Trigger1Y)),NA())</f>
        <v>2.507567618551795E-2</v>
      </c>
      <c r="Q1307" s="52">
        <f>IFERROR(_xll.qlIndexFixing(ONIndex1Y,I1307,TRUE,_xll.ohTrigger(RecalcTrigger,Trigger1Y)),NA())</f>
        <v>2.4801306133070966E-2</v>
      </c>
    </row>
    <row r="1308" spans="2:17" x14ac:dyDescent="0.2">
      <c r="B1308" s="46" t="s">
        <v>51</v>
      </c>
      <c r="D1308" s="49">
        <f>_xll.qlCalendarAdvance(LocalCalendar,$D1307,B1308,"f",FALSE)</f>
        <v>48850</v>
      </c>
      <c r="E1308" s="49">
        <f>_xll.qlInterestRateIndexValueDate(IndexON,D1308)</f>
        <v>48850</v>
      </c>
      <c r="F1308" s="52">
        <f>IFERROR(_xll.qlIndexFixing(IndexON,D1308,TRUE,_xll.ohTrigger(RecalcTrigger,TriggerON)),NA())</f>
        <v>1.7615723536108518E-2</v>
      </c>
      <c r="H1308" s="49">
        <f>_xll.qlCalendarAdvance(IborCalendar,$H1307,B1308,"f",FALSE)</f>
        <v>48850</v>
      </c>
      <c r="I1308" s="49">
        <f>_xll.qlInterestRateIndexValueDate(Index1M,$H1308)</f>
        <v>48852</v>
      </c>
      <c r="J1308" s="52">
        <f>IFERROR(_xll.qlIndexFixing(Index1M,$H1308,TRUE,_xll.ohTrigger(RecalcTrigger,Trigger1M)),NA())</f>
        <v>2.0018095227282547E-2</v>
      </c>
      <c r="K1308" s="52">
        <f>IFERROR(_xll.qlIndexFixing(ONIndex1M,I1308,TRUE,_xll.ohTrigger(RecalcTrigger,Trigger1M)),NA())</f>
        <v>2.0008595919147609E-2</v>
      </c>
      <c r="L1308" s="52">
        <f>IFERROR(_xll.qlIndexFixing(Index3M,H1308,TRUE,_xll.ohTrigger(RecalcTrigger,Trigger3M)),NA())</f>
        <v>2.1490831269925792E-2</v>
      </c>
      <c r="M1308" s="52">
        <f>IFERROR(_xll.qlIndexFixing(ONIndex3M,I1308,TRUE,_xll.ohTrigger(RecalcTrigger,Trigger3M)),NA())</f>
        <v>2.1438402919198296E-2</v>
      </c>
      <c r="N1308" s="52">
        <f>IFERROR(_xll.qlIndexFixing(Index6M,$H1308,TRUE,_xll.ohTrigger(RecalcTrigger,Trigger6M)),NA())</f>
        <v>2.3297534281740778E-2</v>
      </c>
      <c r="O1308" s="52">
        <f>IFERROR(_xll.qlIndexFixing(ONIndex6M,I1308,TRUE,_xll.ohTrigger(RecalcTrigger,Trigger6M)),NA())</f>
        <v>2.3178238584335986E-2</v>
      </c>
      <c r="P1308" s="52">
        <f>IFERROR(_xll.qlIndexFixing(Index1Y,$H1308,TRUE,_xll.ohTrigger(RecalcTrigger,Trigger1Y)),NA())</f>
        <v>2.5071736993851981E-2</v>
      </c>
      <c r="Q1308" s="52">
        <f>IFERROR(_xll.qlIndexFixing(ONIndex1Y,I1308,TRUE,_xll.ohTrigger(RecalcTrigger,Trigger1Y)),NA())</f>
        <v>2.4800335100936266E-2</v>
      </c>
    </row>
    <row r="1309" spans="2:17" x14ac:dyDescent="0.2">
      <c r="B1309" s="46" t="s">
        <v>51</v>
      </c>
      <c r="D1309" s="49">
        <f>_xll.qlCalendarAdvance(LocalCalendar,$D1308,B1309,"f",FALSE)</f>
        <v>48857</v>
      </c>
      <c r="E1309" s="49">
        <f>_xll.qlInterestRateIndexValueDate(IndexON,D1309)</f>
        <v>48857</v>
      </c>
      <c r="F1309" s="52">
        <f>IFERROR(_xll.qlIndexFixing(IndexON,D1309,TRUE,_xll.ohTrigger(RecalcTrigger,TriggerON)),NA())</f>
        <v>1.7615459073176964E-2</v>
      </c>
      <c r="H1309" s="49">
        <f>_xll.qlCalendarAdvance(IborCalendar,$H1308,B1309,"f",FALSE)</f>
        <v>48857</v>
      </c>
      <c r="I1309" s="49">
        <f>_xll.qlInterestRateIndexValueDate(Index1M,$H1309)</f>
        <v>48859</v>
      </c>
      <c r="J1309" s="52">
        <f>IFERROR(_xll.qlIndexFixing(Index1M,$H1309,TRUE,_xll.ohTrigger(RecalcTrigger,Trigger1M)),NA())</f>
        <v>2.0015023112699176E-2</v>
      </c>
      <c r="K1309" s="52">
        <f>IFERROR(_xll.qlIndexFixing(ONIndex1M,I1309,TRUE,_xll.ohTrigger(RecalcTrigger,Trigger1M)),NA())</f>
        <v>2.0005929787931809E-2</v>
      </c>
      <c r="L1309" s="52">
        <f>IFERROR(_xll.qlIndexFixing(Index3M,H1309,TRUE,_xll.ohTrigger(RecalcTrigger,Trigger3M)),NA())</f>
        <v>2.1491894082852819E-2</v>
      </c>
      <c r="M1309" s="52">
        <f>IFERROR(_xll.qlIndexFixing(ONIndex3M,I1309,TRUE,_xll.ohTrigger(RecalcTrigger,Trigger3M)),NA())</f>
        <v>2.1438515618055209E-2</v>
      </c>
      <c r="N1309" s="52">
        <f>IFERROR(_xll.qlIndexFixing(Index6M,$H1309,TRUE,_xll.ohTrigger(RecalcTrigger,Trigger6M)),NA())</f>
        <v>2.3298840638588898E-2</v>
      </c>
      <c r="O1309" s="52">
        <f>IFERROR(_xll.qlIndexFixing(ONIndex6M,I1309,TRUE,_xll.ohTrigger(RecalcTrigger,Trigger6M)),NA())</f>
        <v>2.3178002841377499E-2</v>
      </c>
      <c r="P1309" s="52">
        <f>IFERROR(_xll.qlIndexFixing(Index1Y,$H1309,TRUE,_xll.ohTrigger(RecalcTrigger,Trigger1Y)),NA())</f>
        <v>2.5072796555586606E-2</v>
      </c>
      <c r="Q1309" s="52">
        <f>IFERROR(_xll.qlIndexFixing(ONIndex1Y,I1309,TRUE,_xll.ohTrigger(RecalcTrigger,Trigger1Y)),NA())</f>
        <v>2.4800115902110509E-2</v>
      </c>
    </row>
    <row r="1310" spans="2:17" x14ac:dyDescent="0.2">
      <c r="B1310" s="46" t="s">
        <v>51</v>
      </c>
      <c r="D1310" s="49">
        <f>_xll.qlCalendarAdvance(LocalCalendar,$D1309,B1310,"f",FALSE)</f>
        <v>48864</v>
      </c>
      <c r="E1310" s="49">
        <f>_xll.qlInterestRateIndexValueDate(IndexON,D1310)</f>
        <v>48864</v>
      </c>
      <c r="F1310" s="52">
        <f>IFERROR(_xll.qlIndexFixing(IndexON,D1310,TRUE,_xll.ohTrigger(RecalcTrigger,TriggerON)),NA())</f>
        <v>1.7615153677228435E-2</v>
      </c>
      <c r="H1310" s="49">
        <f>_xll.qlCalendarAdvance(IborCalendar,$H1309,B1310,"f",FALSE)</f>
        <v>48864</v>
      </c>
      <c r="I1310" s="49">
        <f>_xll.qlInterestRateIndexValueDate(Index1M,$H1310)</f>
        <v>48866</v>
      </c>
      <c r="J1310" s="52">
        <f>IFERROR(_xll.qlIndexFixing(Index1M,$H1310,TRUE,_xll.ohTrigger(RecalcTrigger,Trigger1M)),NA())</f>
        <v>2.0011920230879304E-2</v>
      </c>
      <c r="K1310" s="52">
        <f>IFERROR(_xll.qlIndexFixing(ONIndex1M,I1310,TRUE,_xll.ohTrigger(RecalcTrigger,Trigger1M)),NA())</f>
        <v>2.0002553400395584E-2</v>
      </c>
      <c r="L1310" s="52">
        <f>IFERROR(_xll.qlIndexFixing(Index3M,H1310,TRUE,_xll.ohTrigger(RecalcTrigger,Trigger3M)),NA())</f>
        <v>2.149174642837923E-2</v>
      </c>
      <c r="M1310" s="52">
        <f>IFERROR(_xll.qlIndexFixing(ONIndex3M,I1310,TRUE,_xll.ohTrigger(RecalcTrigger,Trigger3M)),NA())</f>
        <v>2.1437392914851472E-2</v>
      </c>
      <c r="N1310" s="52">
        <f>IFERROR(_xll.qlIndexFixing(Index6M,$H1310,TRUE,_xll.ohTrigger(RecalcTrigger,Trigger6M)),NA())</f>
        <v>2.3294929285561133E-2</v>
      </c>
      <c r="O1310" s="52">
        <f>IFERROR(_xll.qlIndexFixing(ONIndex6M,I1310,TRUE,_xll.ohTrigger(RecalcTrigger,Trigger6M)),NA())</f>
        <v>2.3176380172058586E-2</v>
      </c>
      <c r="P1310" s="52">
        <f>IFERROR(_xll.qlIndexFixing(Index1Y,$H1310,TRUE,_xll.ohTrigger(RecalcTrigger,Trigger1Y)),NA())</f>
        <v>2.5070237107289051E-2</v>
      </c>
      <c r="Q1310" s="52">
        <f>IFERROR(_xll.qlIndexFixing(ONIndex1Y,I1310,TRUE,_xll.ohTrigger(RecalcTrigger,Trigger1Y)),NA())</f>
        <v>2.4798304461919329E-2</v>
      </c>
    </row>
    <row r="1311" spans="2:17" x14ac:dyDescent="0.2">
      <c r="B1311" s="46" t="s">
        <v>51</v>
      </c>
      <c r="D1311" s="49">
        <f>_xll.qlCalendarAdvance(LocalCalendar,$D1310,B1311,"f",FALSE)</f>
        <v>48871</v>
      </c>
      <c r="E1311" s="49">
        <f>_xll.qlInterestRateIndexValueDate(IndexON,D1311)</f>
        <v>48871</v>
      </c>
      <c r="F1311" s="52">
        <f>IFERROR(_xll.qlIndexFixing(IndexON,D1311,TRUE,_xll.ohTrigger(RecalcTrigger,TriggerON)),NA())</f>
        <v>1.7614807348182993E-2</v>
      </c>
      <c r="H1311" s="49">
        <f>_xll.qlCalendarAdvance(IborCalendar,$H1310,B1311,"f",FALSE)</f>
        <v>48871</v>
      </c>
      <c r="I1311" s="49">
        <f>_xll.qlInterestRateIndexValueDate(Index1M,$H1311)</f>
        <v>48873</v>
      </c>
      <c r="J1311" s="52">
        <f>IFERROR(_xll.qlIndexFixing(Index1M,$H1311,TRUE,_xll.ohTrigger(RecalcTrigger,Trigger1M)),NA())</f>
        <v>2.0008786581848719E-2</v>
      </c>
      <c r="K1311" s="52">
        <f>IFERROR(_xll.qlIndexFixing(ONIndex1M,I1311,TRUE,_xll.ohTrigger(RecalcTrigger,Trigger1M)),NA())</f>
        <v>1.9999486060786609E-2</v>
      </c>
      <c r="L1311" s="52">
        <f>IFERROR(_xll.qlIndexFixing(Index3M,H1311,TRUE,_xll.ohTrigger(RecalcTrigger,Trigger3M)),NA())</f>
        <v>2.1490403320354692E-2</v>
      </c>
      <c r="M1311" s="52">
        <f>IFERROR(_xll.qlIndexFixing(ONIndex3M,I1311,TRUE,_xll.ohTrigger(RecalcTrigger,Trigger3M)),NA())</f>
        <v>2.1436840642277133E-2</v>
      </c>
      <c r="N1311" s="52">
        <f>IFERROR(_xll.qlIndexFixing(Index6M,$H1311,TRUE,_xll.ohTrigger(RecalcTrigger,Trigger6M)),NA())</f>
        <v>2.3293584257375162E-2</v>
      </c>
      <c r="O1311" s="52">
        <f>IFERROR(_xll.qlIndexFixing(ONIndex6M,I1311,TRUE,_xll.ohTrigger(RecalcTrigger,Trigger6M)),NA())</f>
        <v>2.3175408921511931E-2</v>
      </c>
      <c r="P1311" s="52">
        <f>IFERROR(_xll.qlIndexFixing(Index1Y,$H1311,TRUE,_xll.ohTrigger(RecalcTrigger,Trigger1Y)),NA())</f>
        <v>2.5068363541382383E-2</v>
      </c>
      <c r="Q1311" s="52">
        <f>IFERROR(_xll.qlIndexFixing(ONIndex1Y,I1311,TRUE,_xll.ohTrigger(RecalcTrigger,Trigger1Y)),NA())</f>
        <v>2.4797244855063738E-2</v>
      </c>
    </row>
    <row r="1312" spans="2:17" x14ac:dyDescent="0.2">
      <c r="B1312" s="46" t="s">
        <v>51</v>
      </c>
      <c r="D1312" s="49">
        <f>_xll.qlCalendarAdvance(LocalCalendar,$D1311,B1312,"f",FALSE)</f>
        <v>48878</v>
      </c>
      <c r="E1312" s="49">
        <f>_xll.qlInterestRateIndexValueDate(IndexON,D1312)</f>
        <v>48878</v>
      </c>
      <c r="F1312" s="52">
        <f>IFERROR(_xll.qlIndexFixing(IndexON,D1312,TRUE,_xll.ohTrigger(RecalcTrigger,TriggerON)),NA())</f>
        <v>1.7614420086200511E-2</v>
      </c>
      <c r="H1312" s="49">
        <f>_xll.qlCalendarAdvance(IborCalendar,$H1311,B1312,"f",FALSE)</f>
        <v>48878</v>
      </c>
      <c r="I1312" s="49">
        <f>_xll.qlInterestRateIndexValueDate(Index1M,$H1312)</f>
        <v>48880</v>
      </c>
      <c r="J1312" s="52">
        <f>IFERROR(_xll.qlIndexFixing(Index1M,$H1312,TRUE,_xll.ohTrigger(RecalcTrigger,Trigger1M)),NA())</f>
        <v>2.0005622165630628E-2</v>
      </c>
      <c r="K1312" s="52">
        <f>IFERROR(_xll.qlIndexFixing(ONIndex1M,I1312,TRUE,_xll.ohTrigger(RecalcTrigger,Trigger1M)),NA())</f>
        <v>1.9996388001004561E-2</v>
      </c>
      <c r="L1312" s="52">
        <f>IFERROR(_xll.qlIndexFixing(Index3M,H1312,TRUE,_xll.ohTrigger(RecalcTrigger,Trigger3M)),NA())</f>
        <v>2.1489610412154317E-2</v>
      </c>
      <c r="M1312" s="52">
        <f>IFERROR(_xll.qlIndexFixing(ONIndex3M,I1312,TRUE,_xll.ohTrigger(RecalcTrigger,Trigger3M)),NA())</f>
        <v>2.1436256856084412E-2</v>
      </c>
      <c r="N1312" s="52">
        <f>IFERROR(_xll.qlIndexFixing(Index6M,$H1312,TRUE,_xll.ohTrigger(RecalcTrigger,Trigger6M)),NA())</f>
        <v>2.329221087586774E-2</v>
      </c>
      <c r="O1312" s="52">
        <f>IFERROR(_xll.qlIndexFixing(ONIndex6M,I1312,TRUE,_xll.ohTrigger(RecalcTrigger,Trigger6M)),NA())</f>
        <v>2.3174409641306681E-2</v>
      </c>
      <c r="P1312" s="52">
        <f>IFERROR(_xll.qlIndexFixing(Index1Y,$H1312,TRUE,_xll.ohTrigger(RecalcTrigger,Trigger1Y)),NA())</f>
        <v>2.5066459705840198E-2</v>
      </c>
      <c r="Q1312" s="52">
        <f>IFERROR(_xll.qlIndexFixing(ONIndex1Y,I1312,TRUE,_xll.ohTrigger(RecalcTrigger,Trigger1Y)),NA())</f>
        <v>2.4796155723318947E-2</v>
      </c>
    </row>
    <row r="1313" spans="2:17" x14ac:dyDescent="0.2">
      <c r="B1313" s="46" t="s">
        <v>51</v>
      </c>
      <c r="D1313" s="49">
        <f>_xll.qlCalendarAdvance(LocalCalendar,$D1312,B1313,"f",FALSE)</f>
        <v>48885</v>
      </c>
      <c r="E1313" s="49">
        <f>_xll.qlInterestRateIndexValueDate(IndexON,D1313)</f>
        <v>48885</v>
      </c>
      <c r="F1313" s="52">
        <f>IFERROR(_xll.qlIndexFixing(IndexON,D1313,TRUE,_xll.ohTrigger(RecalcTrigger,TriggerON)),NA())</f>
        <v>1.7613991891121117E-2</v>
      </c>
      <c r="H1313" s="49">
        <f>_xll.qlCalendarAdvance(IborCalendar,$H1312,B1313,"f",FALSE)</f>
        <v>48885</v>
      </c>
      <c r="I1313" s="49">
        <f>_xll.qlInterestRateIndexValueDate(Index1M,$H1313)</f>
        <v>48887</v>
      </c>
      <c r="J1313" s="52">
        <f>IFERROR(_xll.qlIndexFixing(Index1M,$H1313,TRUE,_xll.ohTrigger(RecalcTrigger,Trigger1M)),NA())</f>
        <v>2.0002426982248234E-2</v>
      </c>
      <c r="K1313" s="52">
        <f>IFERROR(_xll.qlIndexFixing(ONIndex1M,I1313,TRUE,_xll.ohTrigger(RecalcTrigger,Trigger1M)),NA())</f>
        <v>1.9993259221076087E-2</v>
      </c>
      <c r="L1313" s="52">
        <f>IFERROR(_xll.qlIndexFixing(Index3M,H1313,TRUE,_xll.ohTrigger(RecalcTrigger,Trigger3M)),NA())</f>
        <v>2.1488785819347513E-2</v>
      </c>
      <c r="M1313" s="52">
        <f>IFERROR(_xll.qlIndexFixing(ONIndex3M,I1313,TRUE,_xll.ohTrigger(RecalcTrigger,Trigger3M)),NA())</f>
        <v>2.143564155627331E-2</v>
      </c>
      <c r="N1313" s="52">
        <f>IFERROR(_xll.qlIndexFixing(Index6M,$H1313,TRUE,_xll.ohTrigger(RecalcTrigger,Trigger6M)),NA())</f>
        <v>2.3290168487206345E-2</v>
      </c>
      <c r="O1313" s="52">
        <f>IFERROR(_xll.qlIndexFixing(ONIndex6M,I1313,TRUE,_xll.ohTrigger(RecalcTrigger,Trigger6M)),NA())</f>
        <v>2.3173382331496128E-2</v>
      </c>
      <c r="P1313" s="52">
        <f>IFERROR(_xll.qlIndexFixing(Index1Y,$H1313,TRUE,_xll.ohTrigger(RecalcTrigger,Trigger1Y)),NA())</f>
        <v>2.5064525600834126E-2</v>
      </c>
      <c r="Q1313" s="52">
        <f>IFERROR(_xll.qlIndexFixing(ONIndex1Y,I1313,TRUE,_xll.ohTrigger(RecalcTrigger,Trigger1Y)),NA())</f>
        <v>2.4795037066684955E-2</v>
      </c>
    </row>
    <row r="1314" spans="2:17" x14ac:dyDescent="0.2">
      <c r="B1314" s="46" t="s">
        <v>51</v>
      </c>
      <c r="D1314" s="49">
        <f>_xll.qlCalendarAdvance(LocalCalendar,$D1313,B1314,"f",FALSE)</f>
        <v>48892</v>
      </c>
      <c r="E1314" s="49">
        <f>_xll.qlInterestRateIndexValueDate(IndexON,D1314)</f>
        <v>48892</v>
      </c>
      <c r="F1314" s="52">
        <f>IFERROR(_xll.qlIndexFixing(IndexON,D1314,TRUE,_xll.ohTrigger(RecalcTrigger,TriggerON)),NA())</f>
        <v>1.7613522763024747E-2</v>
      </c>
      <c r="H1314" s="49">
        <f>_xll.qlCalendarAdvance(IborCalendar,$H1313,B1314,"f",FALSE)</f>
        <v>48892</v>
      </c>
      <c r="I1314" s="49">
        <f>_xll.qlInterestRateIndexValueDate(Index1M,$H1314)</f>
        <v>48897</v>
      </c>
      <c r="J1314" s="52">
        <f>IFERROR(_xll.qlIndexFixing(Index1M,$H1314,TRUE,_xll.ohTrigger(RecalcTrigger,Trigger1M)),NA())</f>
        <v>1.9997487928185897E-2</v>
      </c>
      <c r="K1314" s="52">
        <f>IFERROR(_xll.qlIndexFixing(ONIndex1M,I1314,TRUE,_xll.ohTrigger(RecalcTrigger,Trigger1M)),NA())</f>
        <v>1.9988081765411891E-2</v>
      </c>
      <c r="L1314" s="52">
        <f>IFERROR(_xll.qlIndexFixing(Index3M,H1314,TRUE,_xll.ohTrigger(RecalcTrigger,Trigger3M)),NA())</f>
        <v>2.1486408979439812E-2</v>
      </c>
      <c r="M1314" s="52">
        <f>IFERROR(_xll.qlIndexFixing(ONIndex3M,I1314,TRUE,_xll.ohTrigger(RecalcTrigger,Trigger3M)),NA())</f>
        <v>2.1433528239525046E-2</v>
      </c>
      <c r="N1314" s="52">
        <f>IFERROR(_xll.qlIndexFixing(Index6M,$H1314,TRUE,_xll.ohTrigger(RecalcTrigger,Trigger6M)),NA())</f>
        <v>2.3288757478737723E-2</v>
      </c>
      <c r="O1314" s="52">
        <f>IFERROR(_xll.qlIndexFixing(ONIndex6M,I1314,TRUE,_xll.ohTrigger(RecalcTrigger,Trigger6M)),NA())</f>
        <v>2.3170529161822273E-2</v>
      </c>
      <c r="P1314" s="52">
        <f>IFERROR(_xll.qlIndexFixing(Index1Y,$H1314,TRUE,_xll.ohTrigger(RecalcTrigger,Trigger1Y)),NA())</f>
        <v>2.5060302117974286E-2</v>
      </c>
      <c r="Q1314" s="52">
        <f>IFERROR(_xll.qlIndexFixing(ONIndex1Y,I1314,TRUE,_xll.ohTrigger(RecalcTrigger,Trigger1Y)),NA())</f>
        <v>2.4791848250567128E-2</v>
      </c>
    </row>
    <row r="1315" spans="2:17" x14ac:dyDescent="0.2">
      <c r="B1315" s="46" t="s">
        <v>51</v>
      </c>
      <c r="D1315" s="49">
        <f>_xll.qlCalendarAdvance(LocalCalendar,$D1314,B1315,"f",FALSE)</f>
        <v>48899</v>
      </c>
      <c r="E1315" s="49">
        <f>_xll.qlInterestRateIndexValueDate(IndexON,D1315)</f>
        <v>48899</v>
      </c>
      <c r="F1315" s="52">
        <f>IFERROR(_xll.qlIndexFixing(IndexON,D1315,TRUE,_xll.ohTrigger(RecalcTrigger,TriggerON)),NA())</f>
        <v>1.7613012701911401E-2</v>
      </c>
      <c r="H1315" s="49">
        <f>_xll.qlCalendarAdvance(IborCalendar,$H1314,B1315,"f",FALSE)</f>
        <v>48899</v>
      </c>
      <c r="I1315" s="49">
        <f>_xll.qlInterestRateIndexValueDate(Index1M,$H1315)</f>
        <v>48901</v>
      </c>
      <c r="J1315" s="52">
        <f>IFERROR(_xll.qlIndexFixing(Index1M,$H1315,TRUE,_xll.ohTrigger(RecalcTrigger,Trigger1M)),NA())</f>
        <v>1.9995944314109164E-2</v>
      </c>
      <c r="K1315" s="52">
        <f>IFERROR(_xll.qlIndexFixing(ONIndex1M,I1315,TRUE,_xll.ohTrigger(RecalcTrigger,Trigger1M)),NA())</f>
        <v>1.9986909500779859E-2</v>
      </c>
      <c r="L1315" s="52">
        <f>IFERROR(_xll.qlIndexFixing(Index3M,H1315,TRUE,_xll.ohTrigger(RecalcTrigger,Trigger3M)),NA())</f>
        <v>2.1487611902420579E-2</v>
      </c>
      <c r="M1315" s="52">
        <f>IFERROR(_xll.qlIndexFixing(ONIndex3M,I1315,TRUE,_xll.ohTrigger(RecalcTrigger,Trigger3M)),NA())</f>
        <v>2.1434316415875898E-2</v>
      </c>
      <c r="N1315" s="52">
        <f>IFERROR(_xll.qlIndexFixing(Index6M,$H1315,TRUE,_xll.ohTrigger(RecalcTrigger,Trigger6M)),NA())</f>
        <v>2.3287284194059042E-2</v>
      </c>
      <c r="O1315" s="52">
        <f>IFERROR(_xll.qlIndexFixing(ONIndex6M,I1315,TRUE,_xll.ohTrigger(RecalcTrigger,Trigger6M)),NA())</f>
        <v>2.3171243622952531E-2</v>
      </c>
      <c r="P1315" s="52">
        <f>IFERROR(_xll.qlIndexFixing(Index1Y,$H1315,TRUE,_xll.ohTrigger(RecalcTrigger,Trigger1Y)),NA())</f>
        <v>2.50605665831319E-2</v>
      </c>
      <c r="Q1315" s="52">
        <f>IFERROR(_xll.qlIndexFixing(ONIndex1Y,I1315,TRUE,_xll.ohTrigger(RecalcTrigger,Trigger1Y)),NA())</f>
        <v>2.4792711178722726E-2</v>
      </c>
    </row>
    <row r="1316" spans="2:17" x14ac:dyDescent="0.2">
      <c r="B1316" s="46" t="s">
        <v>51</v>
      </c>
      <c r="D1316" s="49">
        <f>_xll.qlCalendarAdvance(LocalCalendar,$D1315,B1316,"f",FALSE)</f>
        <v>48906</v>
      </c>
      <c r="E1316" s="49">
        <f>_xll.qlInterestRateIndexValueDate(IndexON,D1316)</f>
        <v>48906</v>
      </c>
      <c r="F1316" s="52">
        <f>IFERROR(_xll.qlIndexFixing(IndexON,D1316,TRUE,_xll.ohTrigger(RecalcTrigger,TriggerON)),NA())</f>
        <v>1.7612851509891669E-2</v>
      </c>
      <c r="H1316" s="49">
        <f>_xll.qlCalendarAdvance(IborCalendar,$H1315,B1316,"f",FALSE)</f>
        <v>48906</v>
      </c>
      <c r="I1316" s="49">
        <f>_xll.qlInterestRateIndexValueDate(Index1M,$H1316)</f>
        <v>48908</v>
      </c>
      <c r="J1316" s="52">
        <f>IFERROR(_xll.qlIndexFixing(Index1M,$H1316,TRUE,_xll.ohTrigger(RecalcTrigger,Trigger1M)),NA())</f>
        <v>1.9993290975258402E-2</v>
      </c>
      <c r="K1316" s="52">
        <f>IFERROR(_xll.qlIndexFixing(ONIndex1M,I1316,TRUE,_xll.ohTrigger(RecalcTrigger,Trigger1M)),NA())</f>
        <v>1.998368856038546E-2</v>
      </c>
      <c r="L1316" s="52">
        <f>IFERROR(_xll.qlIndexFixing(Index3M,H1316,TRUE,_xll.ohTrigger(RecalcTrigger,Trigger3M)),NA())</f>
        <v>2.1486121933484981E-2</v>
      </c>
      <c r="M1316" s="52">
        <f>IFERROR(_xll.qlIndexFixing(ONIndex3M,I1316,TRUE,_xll.ohTrigger(RecalcTrigger,Trigger3M)),NA())</f>
        <v>2.1433606575262942E-2</v>
      </c>
      <c r="N1316" s="52">
        <f>IFERROR(_xll.qlIndexFixing(Index6M,$H1316,TRUE,_xll.ohTrigger(RecalcTrigger,Trigger6M)),NA())</f>
        <v>2.3285799520552253E-2</v>
      </c>
      <c r="O1316" s="52">
        <f>IFERROR(_xll.qlIndexFixing(ONIndex6M,I1316,TRUE,_xll.ohTrigger(RecalcTrigger,Trigger6M)),NA())</f>
        <v>2.3170132224219486E-2</v>
      </c>
      <c r="P1316" s="52">
        <f>IFERROR(_xll.qlIndexFixing(Index1Y,$H1316,TRUE,_xll.ohTrigger(RecalcTrigger,Trigger1Y)),NA())</f>
        <v>2.5058541670793386E-2</v>
      </c>
      <c r="Q1316" s="52">
        <f>IFERROR(_xll.qlIndexFixing(ONIndex1Y,I1316,TRUE,_xll.ohTrigger(RecalcTrigger,Trigger1Y)),NA())</f>
        <v>2.4791503947421134E-2</v>
      </c>
    </row>
    <row r="1317" spans="2:17" x14ac:dyDescent="0.2">
      <c r="B1317" s="46" t="s">
        <v>51</v>
      </c>
      <c r="D1317" s="49">
        <f>_xll.qlCalendarAdvance(LocalCalendar,$D1316,B1317,"f",FALSE)</f>
        <v>48913</v>
      </c>
      <c r="E1317" s="49">
        <f>_xll.qlInterestRateIndexValueDate(IndexON,D1317)</f>
        <v>48913</v>
      </c>
      <c r="F1317" s="52">
        <f>IFERROR(_xll.qlIndexFixing(IndexON,D1317,TRUE,_xll.ohTrigger(RecalcTrigger,TriggerON)),NA())</f>
        <v>1.7611869780553846E-2</v>
      </c>
      <c r="H1317" s="49">
        <f>_xll.qlCalendarAdvance(IborCalendar,$H1316,B1317,"f",FALSE)</f>
        <v>48913</v>
      </c>
      <c r="I1317" s="49">
        <f>_xll.qlInterestRateIndexValueDate(Index1M,$H1317)</f>
        <v>48915</v>
      </c>
      <c r="J1317" s="52">
        <f>IFERROR(_xll.qlIndexFixing(Index1M,$H1317,TRUE,_xll.ohTrigger(RecalcTrigger,Trigger1M)),NA())</f>
        <v>1.9989653376268346E-2</v>
      </c>
      <c r="K1317" s="52">
        <f>IFERROR(_xll.qlIndexFixing(ONIndex1M,I1317,TRUE,_xll.ohTrigger(RecalcTrigger,Trigger1M)),NA())</f>
        <v>1.9980436899871279E-2</v>
      </c>
      <c r="L1317" s="52">
        <f>IFERROR(_xll.qlIndexFixing(Index3M,H1317,TRUE,_xll.ohTrigger(RecalcTrigger,Trigger3M)),NA())</f>
        <v>2.1482905875407354E-2</v>
      </c>
      <c r="M1317" s="52">
        <f>IFERROR(_xll.qlIndexFixing(ONIndex3M,I1317,TRUE,_xll.ohTrigger(RecalcTrigger,Trigger3M)),NA())</f>
        <v>2.143286522105825E-2</v>
      </c>
      <c r="N1317" s="52">
        <f>IFERROR(_xll.qlIndexFixing(Index6M,$H1317,TRUE,_xll.ohTrigger(RecalcTrigger,Trigger6M)),NA())</f>
        <v>2.3284918670586366E-2</v>
      </c>
      <c r="O1317" s="52">
        <f>IFERROR(_xll.qlIndexFixing(ONIndex6M,I1317,TRUE,_xll.ohTrigger(RecalcTrigger,Trigger6M)),NA())</f>
        <v>2.3168992795881138E-2</v>
      </c>
      <c r="P1317" s="52">
        <f>IFERROR(_xll.qlIndexFixing(Index1Y,$H1317,TRUE,_xll.ohTrigger(RecalcTrigger,Trigger1Y)),NA())</f>
        <v>2.5056486489705841E-2</v>
      </c>
      <c r="Q1317" s="52">
        <f>IFERROR(_xll.qlIndexFixing(ONIndex1Y,I1317,TRUE,_xll.ohTrigger(RecalcTrigger,Trigger1Y)),NA())</f>
        <v>2.4790267191230342E-2</v>
      </c>
    </row>
    <row r="1318" spans="2:17" x14ac:dyDescent="0.2">
      <c r="B1318" s="46" t="s">
        <v>51</v>
      </c>
      <c r="D1318" s="49">
        <f>_xll.qlCalendarAdvance(LocalCalendar,$D1317,B1318,"f",FALSE)</f>
        <v>48920</v>
      </c>
      <c r="E1318" s="49">
        <f>_xll.qlInterestRateIndexValueDate(IndexON,D1318)</f>
        <v>48920</v>
      </c>
      <c r="F1318" s="52">
        <f>IFERROR(_xll.qlIndexFixing(IndexON,D1318,TRUE,_xll.ohTrigger(RecalcTrigger,TriggerON)),NA())</f>
        <v>1.76112369202297E-2</v>
      </c>
      <c r="H1318" s="49">
        <f>_xll.qlCalendarAdvance(IborCalendar,$H1317,B1318,"f",FALSE)</f>
        <v>48920</v>
      </c>
      <c r="I1318" s="49">
        <f>_xll.qlInterestRateIndexValueDate(Index1M,$H1318)</f>
        <v>48922</v>
      </c>
      <c r="J1318" s="52">
        <f>IFERROR(_xll.qlIndexFixing(Index1M,$H1318,TRUE,_xll.ohTrigger(RecalcTrigger,Trigger1M)),NA())</f>
        <v>1.9985989558831005E-2</v>
      </c>
      <c r="K1318" s="52">
        <f>IFERROR(_xll.qlIndexFixing(ONIndex1M,I1318,TRUE,_xll.ohTrigger(RecalcTrigger,Trigger1M)),NA())</f>
        <v>1.9977154519210671E-2</v>
      </c>
      <c r="L1318" s="52">
        <f>IFERROR(_xll.qlIndexFixing(Index3M,H1318,TRUE,_xll.ohTrigger(RecalcTrigger,Trigger3M)),NA())</f>
        <v>2.1481932144416405E-2</v>
      </c>
      <c r="M1318" s="52">
        <f>IFERROR(_xll.qlIndexFixing(ONIndex3M,I1318,TRUE,_xll.ohTrigger(RecalcTrigger,Trigger3M)),NA())</f>
        <v>2.1432092353235177E-2</v>
      </c>
      <c r="N1318" s="52">
        <f>IFERROR(_xll.qlIndexFixing(Index6M,$H1318,TRUE,_xll.ohTrigger(RecalcTrigger,Trigger6M)),NA())</f>
        <v>2.3283375170415174E-2</v>
      </c>
      <c r="O1318" s="52">
        <f>IFERROR(_xll.qlIndexFixing(ONIndex6M,I1318,TRUE,_xll.ohTrigger(RecalcTrigger,Trigger6M)),NA())</f>
        <v>2.3167825337937487E-2</v>
      </c>
      <c r="P1318" s="52">
        <f>IFERROR(_xll.qlIndexFixing(Index1Y,$H1318,TRUE,_xll.ohTrigger(RecalcTrigger,Trigger1Y)),NA())</f>
        <v>2.5054401040054835E-2</v>
      </c>
      <c r="Q1318" s="52">
        <f>IFERROR(_xll.qlIndexFixing(ONIndex1Y,I1318,TRUE,_xll.ohTrigger(RecalcTrigger,Trigger1Y)),NA())</f>
        <v>2.4789000910150349E-2</v>
      </c>
    </row>
    <row r="1319" spans="2:17" x14ac:dyDescent="0.2">
      <c r="B1319" s="46" t="s">
        <v>51</v>
      </c>
      <c r="D1319" s="49">
        <f>_xll.qlCalendarAdvance(LocalCalendar,$D1318,B1319,"f",FALSE)</f>
        <v>48927</v>
      </c>
      <c r="E1319" s="49">
        <f>_xll.qlInterestRateIndexValueDate(IndexON,D1319)</f>
        <v>48927</v>
      </c>
      <c r="F1319" s="52">
        <f>IFERROR(_xll.qlIndexFixing(IndexON,D1319,TRUE,_xll.ohTrigger(RecalcTrigger,TriggerON)),NA())</f>
        <v>1.7610563126968515E-2</v>
      </c>
      <c r="H1319" s="49">
        <f>_xll.qlCalendarAdvance(IborCalendar,$H1318,B1319,"f",FALSE)</f>
        <v>48927</v>
      </c>
      <c r="I1319" s="49">
        <f>_xll.qlInterestRateIndexValueDate(Index1M,$H1319)</f>
        <v>48929</v>
      </c>
      <c r="J1319" s="52">
        <f>IFERROR(_xll.qlIndexFixing(Index1M,$H1319,TRUE,_xll.ohTrigger(RecalcTrigger,Trigger1M)),NA())</f>
        <v>1.9982919802886967E-2</v>
      </c>
      <c r="K1319" s="52">
        <f>IFERROR(_xll.qlIndexFixing(ONIndex1M,I1319,TRUE,_xll.ohTrigger(RecalcTrigger,Trigger1M)),NA())</f>
        <v>1.9973841418376992E-2</v>
      </c>
      <c r="L1319" s="52">
        <f>IFERROR(_xll.qlIndexFixing(Index3M,H1319,TRUE,_xll.ohTrigger(RecalcTrigger,Trigger3M)),NA())</f>
        <v>2.1480926736475503E-2</v>
      </c>
      <c r="M1319" s="52">
        <f>IFERROR(_xll.qlIndexFixing(ONIndex3M,I1319,TRUE,_xll.ohTrigger(RecalcTrigger,Trigger3M)),NA())</f>
        <v>2.1431287971793722E-2</v>
      </c>
      <c r="N1319" s="52">
        <f>IFERROR(_xll.qlIndexFixing(Index6M,$H1319,TRUE,_xll.ohTrigger(RecalcTrigger,Trigger6M)),NA())</f>
        <v>2.3281803317356471E-2</v>
      </c>
      <c r="O1319" s="52">
        <f>IFERROR(_xll.qlIndexFixing(ONIndex6M,I1319,TRUE,_xll.ohTrigger(RecalcTrigger,Trigger6M)),NA())</f>
        <v>2.3166629850335241E-2</v>
      </c>
      <c r="P1319" s="52">
        <f>IFERROR(_xll.qlIndexFixing(Index1Y,$H1319,TRUE,_xll.ohTrigger(RecalcTrigger,Trigger1Y)),NA())</f>
        <v>2.5052285322028772E-2</v>
      </c>
      <c r="Q1319" s="52">
        <f>IFERROR(_xll.qlIndexFixing(ONIndex1Y,I1319,TRUE,_xll.ohTrigger(RecalcTrigger,Trigger1Y)),NA())</f>
        <v>2.4787705104154512E-2</v>
      </c>
    </row>
    <row r="1320" spans="2:17" x14ac:dyDescent="0.2">
      <c r="B1320" s="46" t="s">
        <v>51</v>
      </c>
      <c r="D1320" s="49">
        <f>_xll.qlCalendarAdvance(LocalCalendar,$D1319,B1320,"f",FALSE)</f>
        <v>48934</v>
      </c>
      <c r="E1320" s="49">
        <f>_xll.qlInterestRateIndexValueDate(IndexON,D1320)</f>
        <v>48934</v>
      </c>
      <c r="F1320" s="52">
        <f>IFERROR(_xll.qlIndexFixing(IndexON,D1320,TRUE,_xll.ohTrigger(RecalcTrigger,TriggerON)),NA())</f>
        <v>1.7609848400610417E-2</v>
      </c>
      <c r="H1320" s="49">
        <f>_xll.qlCalendarAdvance(IborCalendar,$H1319,B1320,"f",FALSE)</f>
        <v>48934</v>
      </c>
      <c r="I1320" s="49">
        <f>_xll.qlInterestRateIndexValueDate(Index1M,$H1320)</f>
        <v>48936</v>
      </c>
      <c r="J1320" s="52">
        <f>IFERROR(_xll.qlIndexFixing(Index1M,$H1320,TRUE,_xll.ohTrigger(RecalcTrigger,Trigger1M)),NA())</f>
        <v>1.9979199220237658E-2</v>
      </c>
      <c r="K1320" s="52">
        <f>IFERROR(_xll.qlIndexFixing(ONIndex1M,I1320,TRUE,_xll.ohTrigger(RecalcTrigger,Trigger1M)),NA())</f>
        <v>1.9971124744696311E-2</v>
      </c>
      <c r="L1320" s="52">
        <f>IFERROR(_xll.qlIndexFixing(Index3M,H1320,TRUE,_xll.ohTrigger(RecalcTrigger,Trigger3M)),NA())</f>
        <v>2.1479889651607742E-2</v>
      </c>
      <c r="M1320" s="52">
        <f>IFERROR(_xll.qlIndexFixing(ONIndex3M,I1320,TRUE,_xll.ohTrigger(RecalcTrigger,Trigger3M)),NA())</f>
        <v>2.1431605356120542E-2</v>
      </c>
      <c r="N1320" s="52">
        <f>IFERROR(_xll.qlIndexFixing(Index6M,$H1320,TRUE,_xll.ohTrigger(RecalcTrigger,Trigger6M)),NA())</f>
        <v>2.3280203111477018E-2</v>
      </c>
      <c r="O1320" s="52">
        <f>IFERROR(_xll.qlIndexFixing(ONIndex6M,I1320,TRUE,_xll.ohTrigger(RecalcTrigger,Trigger6M)),NA())</f>
        <v>2.3166719476343189E-2</v>
      </c>
      <c r="P1320" s="52">
        <f>IFERROR(_xll.qlIndexFixing(Index1Y,$H1320,TRUE,_xll.ohTrigger(RecalcTrigger,Trigger1Y)),NA())</f>
        <v>2.5051520865569485E-2</v>
      </c>
      <c r="Q1320" s="52">
        <f>IFERROR(_xll.qlIndexFixing(ONIndex1Y,I1320,TRUE,_xll.ohTrigger(RecalcTrigger,Trigger1Y)),NA())</f>
        <v>2.4787894131167221E-2</v>
      </c>
    </row>
    <row r="1321" spans="2:17" x14ac:dyDescent="0.2">
      <c r="B1321" s="46" t="s">
        <v>51</v>
      </c>
      <c r="D1321" s="49">
        <f>_xll.qlCalendarAdvance(LocalCalendar,$D1320,B1321,"f",FALSE)</f>
        <v>48941</v>
      </c>
      <c r="E1321" s="49">
        <f>_xll.qlInterestRateIndexValueDate(IndexON,D1321)</f>
        <v>48941</v>
      </c>
      <c r="F1321" s="52">
        <f>IFERROR(_xll.qlIndexFixing(IndexON,D1321,TRUE,_xll.ohTrigger(RecalcTrigger,TriggerON)),NA())</f>
        <v>1.7609092741235344E-2</v>
      </c>
      <c r="H1321" s="49">
        <f>_xll.qlCalendarAdvance(IborCalendar,$H1320,B1321,"f",FALSE)</f>
        <v>48941</v>
      </c>
      <c r="I1321" s="49">
        <f>_xll.qlInterestRateIndexValueDate(Index1M,$H1321)</f>
        <v>48943</v>
      </c>
      <c r="J1321" s="52">
        <f>IFERROR(_xll.qlIndexFixing(Index1M,$H1321,TRUE,_xll.ohTrigger(RecalcTrigger,Trigger1M)),NA())</f>
        <v>1.9976063154902579E-2</v>
      </c>
      <c r="K1321" s="52">
        <f>IFERROR(_xll.qlIndexFixing(ONIndex1M,I1321,TRUE,_xll.ohTrigger(RecalcTrigger,Trigger1M)),NA())</f>
        <v>1.9967434355989688E-2</v>
      </c>
      <c r="L1321" s="52">
        <f>IFERROR(_xll.qlIndexFixing(Index3M,H1321,TRUE,_xll.ohTrigger(RecalcTrigger,Trigger3M)),NA())</f>
        <v>2.1479378075728795E-2</v>
      </c>
      <c r="M1321" s="52">
        <f>IFERROR(_xll.qlIndexFixing(ONIndex3M,I1321,TRUE,_xll.ohTrigger(RecalcTrigger,Trigger3M)),NA())</f>
        <v>2.1430159103275059E-2</v>
      </c>
      <c r="N1321" s="52">
        <f>IFERROR(_xll.qlIndexFixing(Index6M,$H1321,TRUE,_xll.ohTrigger(RecalcTrigger,Trigger6M)),NA())</f>
        <v>2.3278574552844017E-2</v>
      </c>
      <c r="O1321" s="52">
        <f>IFERROR(_xll.qlIndexFixing(ONIndex6M,I1321,TRUE,_xll.ohTrigger(RecalcTrigger,Trigger6M)),NA())</f>
        <v>2.3164809360209926E-2</v>
      </c>
      <c r="P1321" s="52">
        <f>IFERROR(_xll.qlIndexFixing(Index1Y,$H1321,TRUE,_xll.ohTrigger(RecalcTrigger,Trigger1Y)),NA())</f>
        <v>2.5045896294810775E-2</v>
      </c>
      <c r="Q1321" s="52">
        <f>IFERROR(_xll.qlIndexFixing(ONIndex1Y,I1321,TRUE,_xll.ohTrigger(RecalcTrigger,Trigger1Y)),NA())</f>
        <v>2.4785779981579825E-2</v>
      </c>
    </row>
    <row r="1322" spans="2:17" x14ac:dyDescent="0.2">
      <c r="B1322" s="46" t="s">
        <v>51</v>
      </c>
      <c r="D1322" s="49">
        <f>_xll.qlCalendarAdvance(LocalCalendar,$D1321,B1322,"f",FALSE)</f>
        <v>48948</v>
      </c>
      <c r="E1322" s="49">
        <f>_xll.qlInterestRateIndexValueDate(IndexON,D1322)</f>
        <v>48948</v>
      </c>
      <c r="F1322" s="52">
        <f>IFERROR(_xll.qlIndexFixing(IndexON,D1322,TRUE,_xll.ohTrigger(RecalcTrigger,TriggerON)),NA())</f>
        <v>1.760829614892323E-2</v>
      </c>
      <c r="H1322" s="49">
        <f>_xll.qlCalendarAdvance(IborCalendar,$H1321,B1322,"f",FALSE)</f>
        <v>48948</v>
      </c>
      <c r="I1322" s="49">
        <f>_xll.qlInterestRateIndexValueDate(Index1M,$H1322)</f>
        <v>48950</v>
      </c>
      <c r="J1322" s="52">
        <f>IFERROR(_xll.qlIndexFixing(Index1M,$H1322,TRUE,_xll.ohTrigger(RecalcTrigger,Trigger1M)),NA())</f>
        <v>1.9972285813840623E-2</v>
      </c>
      <c r="K1322" s="52">
        <f>IFERROR(_xll.qlIndexFixing(ONIndex1M,I1322,TRUE,_xll.ohTrigger(RecalcTrigger,Trigger1M)),NA())</f>
        <v>1.9963717795183911E-2</v>
      </c>
      <c r="L1322" s="52">
        <f>IFERROR(_xll.qlIndexFixing(Index3M,H1322,TRUE,_xll.ohTrigger(RecalcTrigger,Trigger3M)),NA())</f>
        <v>2.1477720451191118E-2</v>
      </c>
      <c r="M1322" s="52">
        <f>IFERROR(_xll.qlIndexFixing(ONIndex3M,I1322,TRUE,_xll.ohTrigger(RecalcTrigger,Trigger3M)),NA())</f>
        <v>2.1428685745918941E-2</v>
      </c>
      <c r="N1322" s="52">
        <f>IFERROR(_xll.qlIndexFixing(Index6M,$H1322,TRUE,_xll.ohTrigger(RecalcTrigger,Trigger6M)),NA())</f>
        <v>2.3276296106475795E-2</v>
      </c>
      <c r="O1322" s="52">
        <f>IFERROR(_xll.qlIndexFixing(ONIndex6M,I1322,TRUE,_xll.ohTrigger(RecalcTrigger,Trigger6M)),NA())</f>
        <v>2.3162875209816747E-2</v>
      </c>
      <c r="P1322" s="52">
        <f>IFERROR(_xll.qlIndexFixing(Index1Y,$H1322,TRUE,_xll.ohTrigger(RecalcTrigger,Trigger1Y)),NA())</f>
        <v>2.5045756559623305E-2</v>
      </c>
      <c r="Q1322" s="52">
        <f>IFERROR(_xll.qlIndexFixing(ONIndex1Y,I1322,TRUE,_xll.ohTrigger(RecalcTrigger,Trigger1Y)),NA())</f>
        <v>2.4783640536885088E-2</v>
      </c>
    </row>
    <row r="1323" spans="2:17" x14ac:dyDescent="0.2">
      <c r="B1323" s="46" t="s">
        <v>51</v>
      </c>
      <c r="D1323" s="49">
        <f>_xll.qlCalendarAdvance(LocalCalendar,$D1322,B1323,"f",FALSE)</f>
        <v>48955</v>
      </c>
      <c r="E1323" s="49">
        <f>_xll.qlInterestRateIndexValueDate(IndexON,D1323)</f>
        <v>48955</v>
      </c>
      <c r="F1323" s="52">
        <f>IFERROR(_xll.qlIndexFixing(IndexON,D1323,TRUE,_xll.ohTrigger(RecalcTrigger,TriggerON)),NA())</f>
        <v>1.7607458623514205E-2</v>
      </c>
      <c r="H1323" s="49">
        <f>_xll.qlCalendarAdvance(IborCalendar,$H1322,B1323,"f",FALSE)</f>
        <v>48955</v>
      </c>
      <c r="I1323" s="49">
        <f>_xll.qlInterestRateIndexValueDate(Index1M,$H1323)</f>
        <v>48957</v>
      </c>
      <c r="J1323" s="52">
        <f>IFERROR(_xll.qlIndexFixing(Index1M,$H1323,TRUE,_xll.ohTrigger(RecalcTrigger,Trigger1M)),NA())</f>
        <v>1.9968782960282445E-2</v>
      </c>
      <c r="K1323" s="52">
        <f>IFERROR(_xll.qlIndexFixing(ONIndex1M,I1323,TRUE,_xll.ohTrigger(RecalcTrigger,Trigger1M)),NA())</f>
        <v>1.9960588345271368E-2</v>
      </c>
      <c r="L1323" s="52">
        <f>IFERROR(_xll.qlIndexFixing(Index3M,H1323,TRUE,_xll.ohTrigger(RecalcTrigger,Trigger3M)),NA())</f>
        <v>2.1476588335692881E-2</v>
      </c>
      <c r="M1323" s="52">
        <f>IFERROR(_xll.qlIndexFixing(ONIndex3M,I1323,TRUE,_xll.ohTrigger(RecalcTrigger,Trigger3M)),NA())</f>
        <v>2.142832513411852E-2</v>
      </c>
      <c r="N1323" s="52">
        <f>IFERROR(_xll.qlIndexFixing(Index6M,$H1323,TRUE,_xll.ohTrigger(RecalcTrigger,Trigger6M)),NA())</f>
        <v>2.3274612975914905E-2</v>
      </c>
      <c r="O1323" s="52">
        <f>IFERROR(_xll.qlIndexFixing(ONIndex6M,I1323,TRUE,_xll.ohTrigger(RecalcTrigger,Trigger6M)),NA())</f>
        <v>2.3162218006698154E-2</v>
      </c>
      <c r="P1323" s="52">
        <f>IFERROR(_xll.qlIndexFixing(Index1Y,$H1323,TRUE,_xll.ohTrigger(RecalcTrigger,Trigger1Y)),NA())</f>
        <v>2.5044203688915745E-2</v>
      </c>
      <c r="Q1323" s="52">
        <f>IFERROR(_xll.qlIndexFixing(ONIndex1Y,I1323,TRUE,_xll.ohTrigger(RecalcTrigger,Trigger1Y)),NA())</f>
        <v>2.4782977284645291E-2</v>
      </c>
    </row>
    <row r="1324" spans="2:17" x14ac:dyDescent="0.2">
      <c r="B1324" s="46" t="s">
        <v>51</v>
      </c>
      <c r="D1324" s="49">
        <f>_xll.qlCalendarAdvance(LocalCalendar,$D1323,B1324,"f",FALSE)</f>
        <v>48962</v>
      </c>
      <c r="E1324" s="49">
        <f>_xll.qlInterestRateIndexValueDate(IndexON,D1324)</f>
        <v>48962</v>
      </c>
      <c r="F1324" s="52">
        <f>IFERROR(_xll.qlIndexFixing(IndexON,D1324,TRUE,_xll.ohTrigger(RecalcTrigger,TriggerON)),NA())</f>
        <v>1.7606580165088204E-2</v>
      </c>
      <c r="H1324" s="49">
        <f>_xll.qlCalendarAdvance(IborCalendar,$H1323,B1324,"f",FALSE)</f>
        <v>48962</v>
      </c>
      <c r="I1324" s="49">
        <f>_xll.qlInterestRateIndexValueDate(Index1M,$H1324)</f>
        <v>48964</v>
      </c>
      <c r="J1324" s="52">
        <f>IFERROR(_xll.qlIndexFixing(Index1M,$H1324,TRUE,_xll.ohTrigger(RecalcTrigger,Trigger1M)),NA())</f>
        <v>1.9965547418533403E-2</v>
      </c>
      <c r="K1324" s="52">
        <f>IFERROR(_xll.qlIndexFixing(ONIndex1M,I1324,TRUE,_xll.ohTrigger(RecalcTrigger,Trigger1M)),NA())</f>
        <v>1.9956815112358584E-2</v>
      </c>
      <c r="L1324" s="52">
        <f>IFERROR(_xll.qlIndexFixing(Index3M,H1324,TRUE,_xll.ohTrigger(RecalcTrigger,Trigger3M)),NA())</f>
        <v>2.1475424543370814E-2</v>
      </c>
      <c r="M1324" s="52">
        <f>IFERROR(_xll.qlIndexFixing(ONIndex3M,I1324,TRUE,_xll.ohTrigger(RecalcTrigger,Trigger3M)),NA())</f>
        <v>2.1426793360657115E-2</v>
      </c>
      <c r="N1324" s="52">
        <f>IFERROR(_xll.qlIndexFixing(Index6M,$H1324,TRUE,_xll.ohTrigger(RecalcTrigger,Trigger6M)),NA())</f>
        <v>2.3272901494621863E-2</v>
      </c>
      <c r="O1324" s="52">
        <f>IFERROR(_xll.qlIndexFixing(ONIndex6M,I1324,TRUE,_xll.ohTrigger(RecalcTrigger,Trigger6M)),NA())</f>
        <v>2.3160231968031297E-2</v>
      </c>
      <c r="P1324" s="52">
        <f>IFERROR(_xll.qlIndexFixing(Index1Y,$H1324,TRUE,_xll.ohTrigger(RecalcTrigger,Trigger1Y)),NA())</f>
        <v>2.5041252713051756E-2</v>
      </c>
      <c r="Q1324" s="52">
        <f>IFERROR(_xll.qlIndexFixing(ONIndex1Y,I1324,TRUE,_xll.ohTrigger(RecalcTrigger,Trigger1Y)),NA())</f>
        <v>2.4780783200917256E-2</v>
      </c>
    </row>
    <row r="1325" spans="2:17" x14ac:dyDescent="0.2">
      <c r="B1325" s="46" t="s">
        <v>51</v>
      </c>
      <c r="D1325" s="49">
        <f>_xll.qlCalendarAdvance(LocalCalendar,$D1324,B1325,"f",FALSE)</f>
        <v>48969</v>
      </c>
      <c r="E1325" s="49">
        <f>_xll.qlInterestRateIndexValueDate(IndexON,D1325)</f>
        <v>48969</v>
      </c>
      <c r="F1325" s="52">
        <f>IFERROR(_xll.qlIndexFixing(IndexON,D1325,TRUE,_xll.ohTrigger(RecalcTrigger,TriggerON)),NA())</f>
        <v>1.760566077356529E-2</v>
      </c>
      <c r="H1325" s="49">
        <f>_xll.qlCalendarAdvance(IborCalendar,$H1324,B1325,"f",FALSE)</f>
        <v>48969</v>
      </c>
      <c r="I1325" s="49">
        <f>_xll.qlInterestRateIndexValueDate(Index1M,$H1325)</f>
        <v>48971</v>
      </c>
      <c r="J1325" s="52">
        <f>IFERROR(_xll.qlIndexFixing(Index1M,$H1325,TRUE,_xll.ohTrigger(RecalcTrigger,Trigger1M)),NA())</f>
        <v>1.9961684952591159E-2</v>
      </c>
      <c r="K1325" s="52">
        <f>IFERROR(_xll.qlIndexFixing(ONIndex1M,I1325,TRUE,_xll.ohTrigger(RecalcTrigger,Trigger1M)),NA())</f>
        <v>1.9953317690752925E-2</v>
      </c>
      <c r="L1325" s="52">
        <f>IFERROR(_xll.qlIndexFixing(Index3M,H1325,TRUE,_xll.ohTrigger(RecalcTrigger,Trigger3M)),NA())</f>
        <v>2.1474229074251561E-2</v>
      </c>
      <c r="M1325" s="52">
        <f>IFERROR(_xll.qlIndexFixing(ONIndex3M,I1325,TRUE,_xll.ohTrigger(RecalcTrigger,Trigger3M)),NA())</f>
        <v>2.1425799897638598E-2</v>
      </c>
      <c r="N1325" s="52">
        <f>IFERROR(_xll.qlIndexFixing(Index6M,$H1325,TRUE,_xll.ohTrigger(RecalcTrigger,Trigger6M)),NA())</f>
        <v>2.3271161662668662E-2</v>
      </c>
      <c r="O1325" s="52">
        <f>IFERROR(_xll.qlIndexFixing(ONIndex6M,I1325,TRUE,_xll.ohTrigger(RecalcTrigger,Trigger6M)),NA())</f>
        <v>2.3158868302717295E-2</v>
      </c>
      <c r="P1325" s="52">
        <f>IFERROR(_xll.qlIndexFixing(Index1Y,$H1325,TRUE,_xll.ohTrigger(RecalcTrigger,Trigger1Y)),NA())</f>
        <v>2.5038955388881075E-2</v>
      </c>
      <c r="Q1325" s="52">
        <f>IFERROR(_xll.qlIndexFixing(ONIndex1Y,I1325,TRUE,_xll.ohTrigger(RecalcTrigger,Trigger1Y)),NA())</f>
        <v>2.4779310245586217E-2</v>
      </c>
    </row>
    <row r="1326" spans="2:17" x14ac:dyDescent="0.2">
      <c r="B1326" s="46" t="s">
        <v>51</v>
      </c>
      <c r="D1326" s="49">
        <f>_xll.qlCalendarAdvance(LocalCalendar,$D1325,B1326,"f",FALSE)</f>
        <v>48976</v>
      </c>
      <c r="E1326" s="49">
        <f>_xll.qlInterestRateIndexValueDate(IndexON,D1326)</f>
        <v>48976</v>
      </c>
      <c r="F1326" s="52">
        <f>IFERROR(_xll.qlIndexFixing(IndexON,D1326,TRUE,_xll.ohTrigger(RecalcTrigger,TriggerON)),NA())</f>
        <v>1.7604700449105337E-2</v>
      </c>
      <c r="H1326" s="49">
        <f>_xll.qlCalendarAdvance(IborCalendar,$H1325,B1326,"f",FALSE)</f>
        <v>48976</v>
      </c>
      <c r="I1326" s="49">
        <f>_xll.qlInterestRateIndexValueDate(Index1M,$H1326)</f>
        <v>48978</v>
      </c>
      <c r="J1326" s="52">
        <f>IFERROR(_xll.qlIndexFixing(Index1M,$H1326,TRUE,_xll.ohTrigger(RecalcTrigger,Trigger1M)),NA())</f>
        <v>1.9957208633315356E-2</v>
      </c>
      <c r="K1326" s="52">
        <f>IFERROR(_xll.qlIndexFixing(ONIndex1M,I1326,TRUE,_xll.ohTrigger(RecalcTrigger,Trigger1M)),NA())</f>
        <v>1.9949789549054131E-2</v>
      </c>
      <c r="L1326" s="52">
        <f>IFERROR(_xll.qlIndexFixing(Index3M,H1326,TRUE,_xll.ohTrigger(RecalcTrigger,Trigger3M)),NA())</f>
        <v>2.1472456201233101E-2</v>
      </c>
      <c r="M1326" s="52">
        <f>IFERROR(_xll.qlIndexFixing(ONIndex3M,I1326,TRUE,_xll.ohTrigger(RecalcTrigger,Trigger3M)),NA())</f>
        <v>2.1424774921028344E-2</v>
      </c>
      <c r="N1326" s="52">
        <f>IFERROR(_xll.qlIndexFixing(Index6M,$H1326,TRUE,_xll.ohTrigger(RecalcTrigger,Trigger6M)),NA())</f>
        <v>2.3269393480128606E-2</v>
      </c>
      <c r="O1326" s="52">
        <f>IFERROR(_xll.qlIndexFixing(ONIndex6M,I1326,TRUE,_xll.ohTrigger(RecalcTrigger,Trigger6M)),NA())</f>
        <v>2.3157476607797989E-2</v>
      </c>
      <c r="P1326" s="52">
        <f>IFERROR(_xll.qlIndexFixing(Index1Y,$H1326,TRUE,_xll.ohTrigger(RecalcTrigger,Trigger1Y)),NA())</f>
        <v>2.5036627797729978E-2</v>
      </c>
      <c r="Q1326" s="52">
        <f>IFERROR(_xll.qlIndexFixing(ONIndex1Y,I1326,TRUE,_xll.ohTrigger(RecalcTrigger,Trigger1Y)),NA())</f>
        <v>2.4777807765419269E-2</v>
      </c>
    </row>
    <row r="1327" spans="2:17" x14ac:dyDescent="0.2">
      <c r="B1327" s="46" t="s">
        <v>51</v>
      </c>
      <c r="D1327" s="49">
        <f>_xll.qlCalendarAdvance(LocalCalendar,$D1326,B1327,"f",FALSE)</f>
        <v>48983</v>
      </c>
      <c r="E1327" s="49">
        <f>_xll.qlInterestRateIndexValueDate(IndexON,D1327)</f>
        <v>48983</v>
      </c>
      <c r="F1327" s="52">
        <f>IFERROR(_xll.qlIndexFixing(IndexON,D1327,TRUE,_xll.ohTrigger(RecalcTrigger,TriggerON)),NA())</f>
        <v>1.7603699191548472E-2</v>
      </c>
      <c r="H1327" s="49">
        <f>_xll.qlCalendarAdvance(IborCalendar,$H1326,B1327,"f",FALSE)</f>
        <v>48983</v>
      </c>
      <c r="I1327" s="49">
        <f>_xll.qlInterestRateIndexValueDate(Index1M,$H1327)</f>
        <v>48985</v>
      </c>
      <c r="J1327" s="52">
        <f>IFERROR(_xll.qlIndexFixing(Index1M,$H1327,TRUE,_xll.ohTrigger(RecalcTrigger,Trigger1M)),NA())</f>
        <v>1.9953589906685578E-2</v>
      </c>
      <c r="K1327" s="52">
        <f>IFERROR(_xll.qlIndexFixing(ONIndex1M,I1327,TRUE,_xll.ohTrigger(RecalcTrigger,Trigger1M)),NA())</f>
        <v>1.994623068720891E-2</v>
      </c>
      <c r="L1327" s="52">
        <f>IFERROR(_xll.qlIndexFixing(Index3M,H1327,TRUE,_xll.ohTrigger(RecalcTrigger,Trigger3M)),NA())</f>
        <v>2.1471199715973895E-2</v>
      </c>
      <c r="M1327" s="52">
        <f>IFERROR(_xll.qlIndexFixing(ONIndex3M,I1327,TRUE,_xll.ohTrigger(RecalcTrigger,Trigger3M)),NA())</f>
        <v>2.1423718430826355E-2</v>
      </c>
      <c r="N1327" s="52">
        <f>IFERROR(_xll.qlIndexFixing(Index6M,$H1327,TRUE,_xll.ohTrigger(RecalcTrigger,Trigger6M)),NA())</f>
        <v>2.3267596947076339E-2</v>
      </c>
      <c r="O1327" s="52">
        <f>IFERROR(_xll.qlIndexFixing(ONIndex6M,I1327,TRUE,_xll.ohTrigger(RecalcTrigger,Trigger6M)),NA())</f>
        <v>2.3156056883220089E-2</v>
      </c>
      <c r="P1327" s="52">
        <f>IFERROR(_xll.qlIndexFixing(Index1Y,$H1327,TRUE,_xll.ohTrigger(RecalcTrigger,Trigger1Y)),NA())</f>
        <v>2.5034269939808208E-2</v>
      </c>
      <c r="Q1327" s="52">
        <f>IFERROR(_xll.qlIndexFixing(ONIndex1Y,I1327,TRUE,_xll.ohTrigger(RecalcTrigger,Trigger1Y)),NA())</f>
        <v>2.4776275760389765E-2</v>
      </c>
    </row>
    <row r="1328" spans="2:17" x14ac:dyDescent="0.2">
      <c r="B1328" s="46" t="s">
        <v>51</v>
      </c>
      <c r="D1328" s="49">
        <f>_xll.qlCalendarAdvance(LocalCalendar,$D1327,B1328,"f",FALSE)</f>
        <v>48990</v>
      </c>
      <c r="E1328" s="49">
        <f>_xll.qlInterestRateIndexValueDate(IndexON,D1328)</f>
        <v>48990</v>
      </c>
      <c r="F1328" s="52">
        <f>IFERROR(_xll.qlIndexFixing(IndexON,D1328,TRUE,_xll.ohTrigger(RecalcTrigger,TriggerON)),NA())</f>
        <v>1.7602657000894695E-2</v>
      </c>
      <c r="H1328" s="49">
        <f>_xll.qlCalendarAdvance(IborCalendar,$H1327,B1328,"f",FALSE)</f>
        <v>48990</v>
      </c>
      <c r="I1328" s="49">
        <f>_xll.qlInterestRateIndexValueDate(Index1M,$H1328)</f>
        <v>48992</v>
      </c>
      <c r="J1328" s="52">
        <f>IFERROR(_xll.qlIndexFixing(Index1M,$H1328,TRUE,_xll.ohTrigger(RecalcTrigger,Trigger1M)),NA())</f>
        <v>1.9949940418302652E-2</v>
      </c>
      <c r="K1328" s="52">
        <f>IFERROR(_xll.qlIndexFixing(ONIndex1M,I1328,TRUE,_xll.ohTrigger(RecalcTrigger,Trigger1M)),NA())</f>
        <v>1.9942935687036201E-2</v>
      </c>
      <c r="L1328" s="52">
        <f>IFERROR(_xll.qlIndexFixing(Index3M,H1328,TRUE,_xll.ohTrigger(RecalcTrigger,Trigger3M)),NA())</f>
        <v>2.146991155588204E-2</v>
      </c>
      <c r="M1328" s="52">
        <f>IFERROR(_xll.qlIndexFixing(ONIndex3M,I1328,TRUE,_xll.ohTrigger(RecalcTrigger,Trigger3M)),NA())</f>
        <v>2.1423188690488093E-2</v>
      </c>
      <c r="N1328" s="52">
        <f>IFERROR(_xll.qlIndexFixing(Index6M,$H1328,TRUE,_xll.ohTrigger(RecalcTrigger,Trigger6M)),NA())</f>
        <v>2.326577206358826E-2</v>
      </c>
      <c r="O1328" s="52">
        <f>IFERROR(_xll.qlIndexFixing(ONIndex6M,I1328,TRUE,_xll.ohTrigger(RecalcTrigger,Trigger6M)),NA())</f>
        <v>2.3155249073187889E-2</v>
      </c>
      <c r="P1328" s="52">
        <f>IFERROR(_xll.qlIndexFixing(Index1Y,$H1328,TRUE,_xll.ohTrigger(RecalcTrigger,Trigger1Y)),NA())</f>
        <v>2.5032554124817797E-2</v>
      </c>
      <c r="Q1328" s="52">
        <f>IFERROR(_xll.qlIndexFixing(ONIndex1Y,I1328,TRUE,_xll.ohTrigger(RecalcTrigger,Trigger1Y)),NA())</f>
        <v>2.4775453821392901E-2</v>
      </c>
    </row>
    <row r="1329" spans="2:17" x14ac:dyDescent="0.2">
      <c r="B1329" s="46" t="s">
        <v>51</v>
      </c>
      <c r="D1329" s="49">
        <f>_xll.qlCalendarAdvance(LocalCalendar,$D1328,B1329,"f",FALSE)</f>
        <v>48997</v>
      </c>
      <c r="E1329" s="49">
        <f>_xll.qlInterestRateIndexValueDate(IndexON,D1329)</f>
        <v>48997</v>
      </c>
      <c r="F1329" s="52">
        <f>IFERROR(_xll.qlIndexFixing(IndexON,D1329,TRUE,_xll.ohTrigger(RecalcTrigger,TriggerON)),NA())</f>
        <v>1.7601573877303878E-2</v>
      </c>
      <c r="H1329" s="49">
        <f>_xll.qlCalendarAdvance(IborCalendar,$H1328,B1329,"f",FALSE)</f>
        <v>48997</v>
      </c>
      <c r="I1329" s="49">
        <f>_xll.qlInterestRateIndexValueDate(Index1M,$H1329)</f>
        <v>48999</v>
      </c>
      <c r="J1329" s="52">
        <f>IFERROR(_xll.qlIndexFixing(Index1M,$H1329,TRUE,_xll.ohTrigger(RecalcTrigger,Trigger1M)),NA())</f>
        <v>1.9946260168180859E-2</v>
      </c>
      <c r="K1329" s="52">
        <f>IFERROR(_xll.qlIndexFixing(ONIndex1M,I1329,TRUE,_xll.ohTrigger(RecalcTrigger,Trigger1M)),NA())</f>
        <v>1.9939020803212415E-2</v>
      </c>
      <c r="L1329" s="52">
        <f>IFERROR(_xll.qlIndexFixing(Index3M,H1329,TRUE,_xll.ohTrigger(RecalcTrigger,Trigger3M)),NA())</f>
        <v>2.1468591720988979E-2</v>
      </c>
      <c r="M1329" s="52">
        <f>IFERROR(_xll.qlIndexFixing(ONIndex3M,I1329,TRUE,_xll.ohTrigger(RecalcTrigger,Trigger3M)),NA())</f>
        <v>2.1421510909567232E-2</v>
      </c>
      <c r="N1329" s="52">
        <f>IFERROR(_xll.qlIndexFixing(Index6M,$H1329,TRUE,_xll.ohTrigger(RecalcTrigger,Trigger6M)),NA())</f>
        <v>2.3263918829740333E-2</v>
      </c>
      <c r="O1329" s="52">
        <f>IFERROR(_xll.qlIndexFixing(ONIndex6M,I1329,TRUE,_xll.ohTrigger(RecalcTrigger,Trigger6M)),NA())</f>
        <v>2.3153133345248378E-2</v>
      </c>
      <c r="P1329" s="52">
        <f>IFERROR(_xll.qlIndexFixing(Index1Y,$H1329,TRUE,_xll.ohTrigger(RecalcTrigger,Trigger1Y)),NA())</f>
        <v>2.502946342450647E-2</v>
      </c>
      <c r="Q1329" s="52">
        <f>IFERROR(_xll.qlIndexFixing(ONIndex1Y,I1329,TRUE,_xll.ohTrigger(RecalcTrigger,Trigger1Y)),NA())</f>
        <v>2.4773123175636513E-2</v>
      </c>
    </row>
    <row r="1330" spans="2:17" x14ac:dyDescent="0.2">
      <c r="B1330" s="46" t="s">
        <v>51</v>
      </c>
      <c r="D1330" s="49">
        <f>_xll.qlCalendarAdvance(LocalCalendar,$D1329,B1330,"f",FALSE)</f>
        <v>49004</v>
      </c>
      <c r="E1330" s="49">
        <f>_xll.qlInterestRateIndexValueDate(IndexON,D1330)</f>
        <v>49004</v>
      </c>
      <c r="F1330" s="52">
        <f>IFERROR(_xll.qlIndexFixing(IndexON,D1330,TRUE,_xll.ohTrigger(RecalcTrigger,TriggerON)),NA())</f>
        <v>1.7600449820616149E-2</v>
      </c>
      <c r="H1330" s="49">
        <f>_xll.qlCalendarAdvance(IborCalendar,$H1329,B1330,"f",FALSE)</f>
        <v>49004</v>
      </c>
      <c r="I1330" s="49">
        <f>_xll.qlInterestRateIndexValueDate(Index1M,$H1330)</f>
        <v>49006</v>
      </c>
      <c r="J1330" s="52">
        <f>IFERROR(_xll.qlIndexFixing(Index1M,$H1330,TRUE,_xll.ohTrigger(RecalcTrigger,Trigger1M)),NA())</f>
        <v>1.9943401514635275E-2</v>
      </c>
      <c r="K1330" s="52">
        <f>IFERROR(_xll.qlIndexFixing(ONIndex1M,I1330,TRUE,_xll.ohTrigger(RecalcTrigger,Trigger1M)),NA())</f>
        <v>1.9935369781034495E-2</v>
      </c>
      <c r="L1330" s="52">
        <f>IFERROR(_xll.qlIndexFixing(Index3M,H1330,TRUE,_xll.ohTrigger(RecalcTrigger,Trigger3M)),NA())</f>
        <v>2.1469920019364864E-2</v>
      </c>
      <c r="M1330" s="52">
        <f>IFERROR(_xll.qlIndexFixing(ONIndex3M,I1330,TRUE,_xll.ohTrigger(RecalcTrigger,Trigger3M)),NA())</f>
        <v>2.1420359878536743E-2</v>
      </c>
      <c r="N1330" s="52">
        <f>IFERROR(_xll.qlIndexFixing(Index6M,$H1330,TRUE,_xll.ohTrigger(RecalcTrigger,Trigger6M)),NA())</f>
        <v>2.3265057539331488E-2</v>
      </c>
      <c r="O1330" s="52">
        <f>IFERROR(_xll.qlIndexFixing(ONIndex6M,I1330,TRUE,_xll.ohTrigger(RecalcTrigger,Trigger6M)),NA())</f>
        <v>2.3151629531827922E-2</v>
      </c>
      <c r="P1330" s="52">
        <f>IFERROR(_xll.qlIndexFixing(Index1Y,$H1330,TRUE,_xll.ohTrigger(RecalcTrigger,Trigger1Y)),NA())</f>
        <v>2.502701476756038E-2</v>
      </c>
      <c r="Q1330" s="52">
        <f>IFERROR(_xll.qlIndexFixing(ONIndex1Y,I1330,TRUE,_xll.ohTrigger(RecalcTrigger,Trigger1Y)),NA())</f>
        <v>2.4771502595912764E-2</v>
      </c>
    </row>
    <row r="1331" spans="2:17" x14ac:dyDescent="0.2">
      <c r="B1331" s="46" t="s">
        <v>51</v>
      </c>
      <c r="D1331" s="49">
        <f>_xll.qlCalendarAdvance(LocalCalendar,$D1330,B1331,"f",FALSE)</f>
        <v>49011</v>
      </c>
      <c r="E1331" s="49">
        <f>_xll.qlInterestRateIndexValueDate(IndexON,D1331)</f>
        <v>49011</v>
      </c>
      <c r="F1331" s="52">
        <f>IFERROR(_xll.qlIndexFixing(IndexON,D1331,TRUE,_xll.ohTrigger(RecalcTrigger,TriggerON)),NA())</f>
        <v>1.7599284830911444E-2</v>
      </c>
      <c r="H1331" s="49">
        <f>_xll.qlCalendarAdvance(IborCalendar,$H1330,B1331,"f",FALSE)</f>
        <v>49011</v>
      </c>
      <c r="I1331" s="49">
        <f>_xll.qlInterestRateIndexValueDate(Index1M,$H1331)</f>
        <v>49013</v>
      </c>
      <c r="J1331" s="52">
        <f>IFERROR(_xll.qlIndexFixing(Index1M,$H1331,TRUE,_xll.ohTrigger(RecalcTrigger,Trigger1M)),NA())</f>
        <v>1.9939933803919119E-2</v>
      </c>
      <c r="K1331" s="52">
        <f>IFERROR(_xll.qlIndexFixing(ONIndex1M,I1331,TRUE,_xll.ohTrigger(RecalcTrigger,Trigger1M)),NA())</f>
        <v>1.993168803876344E-2</v>
      </c>
      <c r="L1331" s="52">
        <f>IFERROR(_xll.qlIndexFixing(Index3M,H1331,TRUE,_xll.ohTrigger(RecalcTrigger,Trigger3M)),NA())</f>
        <v>2.1468525107854308E-2</v>
      </c>
      <c r="M1331" s="52">
        <f>IFERROR(_xll.qlIndexFixing(ONIndex3M,I1331,TRUE,_xll.ohTrigger(RecalcTrigger,Trigger3M)),NA())</f>
        <v>2.1419177333967809E-2</v>
      </c>
      <c r="N1331" s="52">
        <f>IFERROR(_xll.qlIndexFixing(Index6M,$H1331,TRUE,_xll.ohTrigger(RecalcTrigger,Trigger6M)),NA())</f>
        <v>2.3262535312141057E-2</v>
      </c>
      <c r="O1331" s="52">
        <f>IFERROR(_xll.qlIndexFixing(ONIndex6M,I1331,TRUE,_xll.ohTrigger(RecalcTrigger,Trigger6M)),NA())</f>
        <v>2.3150097688802163E-2</v>
      </c>
      <c r="P1331" s="52">
        <f>IFERROR(_xll.qlIndexFixing(Index1Y,$H1331,TRUE,_xll.ohTrigger(RecalcTrigger,Trigger1Y)),NA())</f>
        <v>2.5024535844711808E-2</v>
      </c>
      <c r="Q1331" s="52">
        <f>IFERROR(_xll.qlIndexFixing(ONIndex1Y,I1331,TRUE,_xll.ohTrigger(RecalcTrigger,Trigger1Y)),NA())</f>
        <v>2.4769852491353106E-2</v>
      </c>
    </row>
    <row r="1332" spans="2:17" x14ac:dyDescent="0.2">
      <c r="B1332" s="46" t="s">
        <v>51</v>
      </c>
      <c r="D1332" s="49">
        <f>_xll.qlCalendarAdvance(LocalCalendar,$D1331,B1332,"f",FALSE)</f>
        <v>49018</v>
      </c>
      <c r="E1332" s="49">
        <f>_xll.qlInterestRateIndexValueDate(IndexON,D1332)</f>
        <v>49018</v>
      </c>
      <c r="F1332" s="52">
        <f>IFERROR(_xll.qlIndexFixing(IndexON,D1332,TRUE,_xll.ohTrigger(RecalcTrigger,TriggerON)),NA())</f>
        <v>1.7598078908269699E-2</v>
      </c>
      <c r="H1332" s="49">
        <f>_xll.qlCalendarAdvance(IborCalendar,$H1331,B1332,"f",FALSE)</f>
        <v>49018</v>
      </c>
      <c r="I1332" s="49">
        <f>_xll.qlInterestRateIndexValueDate(Index1M,$H1332)</f>
        <v>49020</v>
      </c>
      <c r="J1332" s="52">
        <f>IFERROR(_xll.qlIndexFixing(Index1M,$H1332,TRUE,_xll.ohTrigger(RecalcTrigger,Trigger1M)),NA())</f>
        <v>1.9935872772577107E-2</v>
      </c>
      <c r="K1332" s="52">
        <f>IFERROR(_xll.qlIndexFixing(ONIndex1M,I1332,TRUE,_xll.ohTrigger(RecalcTrigger,Trigger1M)),NA())</f>
        <v>1.9927975576345958E-2</v>
      </c>
      <c r="L1332" s="52">
        <f>IFERROR(_xll.qlIndexFixing(Index3M,H1332,TRUE,_xll.ohTrigger(RecalcTrigger,Trigger3M)),NA())</f>
        <v>2.1467098512255211E-2</v>
      </c>
      <c r="M1332" s="52">
        <f>IFERROR(_xll.qlIndexFixing(ONIndex3M,I1332,TRUE,_xll.ohTrigger(RecalcTrigger,Trigger3M)),NA())</f>
        <v>2.1417963275753849E-2</v>
      </c>
      <c r="N1332" s="52">
        <f>IFERROR(_xll.qlIndexFixing(Index6M,$H1332,TRUE,_xll.ohTrigger(RecalcTrigger,Trigger6M)),NA())</f>
        <v>2.3260588427559292E-2</v>
      </c>
      <c r="O1332" s="52">
        <f>IFERROR(_xll.qlIndexFixing(ONIndex6M,I1332,TRUE,_xll.ohTrigger(RecalcTrigger,Trigger6M)),NA())</f>
        <v>2.31485378161711E-2</v>
      </c>
      <c r="P1332" s="52">
        <f>IFERROR(_xll.qlIndexFixing(Index1Y,$H1332,TRUE,_xll.ohTrigger(RecalcTrigger,Trigger1Y)),NA())</f>
        <v>2.5022026656183791E-2</v>
      </c>
      <c r="Q1332" s="52">
        <f>IFERROR(_xll.qlIndexFixing(ONIndex1Y,I1332,TRUE,_xll.ohTrigger(RecalcTrigger,Trigger1Y)),NA())</f>
        <v>2.4768172861877602E-2</v>
      </c>
    </row>
    <row r="1333" spans="2:17" x14ac:dyDescent="0.2">
      <c r="B1333" s="46" t="s">
        <v>51</v>
      </c>
      <c r="D1333" s="49">
        <f>_xll.qlCalendarAdvance(LocalCalendar,$D1332,B1333,"f",FALSE)</f>
        <v>49025</v>
      </c>
      <c r="E1333" s="49">
        <f>_xll.qlInterestRateIndexValueDate(IndexON,D1333)</f>
        <v>49025</v>
      </c>
      <c r="F1333" s="52">
        <f>IFERROR(_xll.qlIndexFixing(IndexON,D1333,TRUE,_xll.ohTrigger(RecalcTrigger,TriggerON)),NA())</f>
        <v>1.7596832052451106E-2</v>
      </c>
      <c r="H1333" s="49">
        <f>_xll.qlCalendarAdvance(IborCalendar,$H1332,B1333,"f",FALSE)</f>
        <v>49025</v>
      </c>
      <c r="I1333" s="49">
        <f>_xll.qlInterestRateIndexValueDate(Index1M,$H1333)</f>
        <v>49027</v>
      </c>
      <c r="J1333" s="52">
        <f>IFERROR(_xll.qlIndexFixing(Index1M,$H1333,TRUE,_xll.ohTrigger(RecalcTrigger,Trigger1M)),NA())</f>
        <v>1.993206225162027E-2</v>
      </c>
      <c r="K1333" s="52">
        <f>IFERROR(_xll.qlIndexFixing(ONIndex1M,I1333,TRUE,_xll.ohTrigger(RecalcTrigger,Trigger1M)),NA())</f>
        <v>1.992423239388863E-2</v>
      </c>
      <c r="L1333" s="52">
        <f>IFERROR(_xll.qlIndexFixing(Index3M,H1333,TRUE,_xll.ohTrigger(RecalcTrigger,Trigger3M)),NA())</f>
        <v>2.1465640232604132E-2</v>
      </c>
      <c r="M1333" s="52">
        <f>IFERROR(_xll.qlIndexFixing(ONIndex3M,I1333,TRUE,_xll.ohTrigger(RecalcTrigger,Trigger3M)),NA())</f>
        <v>2.1416717703974797E-2</v>
      </c>
      <c r="N1333" s="52">
        <f>IFERROR(_xll.qlIndexFixing(Index6M,$H1333,TRUE,_xll.ohTrigger(RecalcTrigger,Trigger6M)),NA())</f>
        <v>2.3258613185720659E-2</v>
      </c>
      <c r="O1333" s="52">
        <f>IFERROR(_xll.qlIndexFixing(ONIndex6M,I1333,TRUE,_xll.ohTrigger(RecalcTrigger,Trigger6M)),NA())</f>
        <v>2.3146949913934733E-2</v>
      </c>
      <c r="P1333" s="52">
        <f>IFERROR(_xll.qlIndexFixing(Index1Y,$H1333,TRUE,_xll.ohTrigger(RecalcTrigger,Trigger1Y)),NA())</f>
        <v>2.5020147851140505E-2</v>
      </c>
      <c r="Q1333" s="52">
        <f>IFERROR(_xll.qlIndexFixing(ONIndex1Y,I1333,TRUE,_xll.ohTrigger(RecalcTrigger,Trigger1Y)),NA())</f>
        <v>2.4766463707566189E-2</v>
      </c>
    </row>
    <row r="1334" spans="2:17" x14ac:dyDescent="0.2">
      <c r="B1334" s="46" t="s">
        <v>51</v>
      </c>
      <c r="D1334" s="49">
        <f>_xll.qlCalendarAdvance(LocalCalendar,$D1333,B1334,"f",FALSE)</f>
        <v>49032</v>
      </c>
      <c r="E1334" s="49">
        <f>_xll.qlInterestRateIndexValueDate(IndexON,D1334)</f>
        <v>49032</v>
      </c>
      <c r="F1334" s="52">
        <f>IFERROR(_xll.qlIndexFixing(IndexON,D1334,TRUE,_xll.ohTrigger(RecalcTrigger,TriggerON)),NA())</f>
        <v>1.7595544263775409E-2</v>
      </c>
      <c r="H1334" s="49">
        <f>_xll.qlCalendarAdvance(IborCalendar,$H1333,B1334,"f",FALSE)</f>
        <v>49032</v>
      </c>
      <c r="I1334" s="49">
        <f>_xll.qlInterestRateIndexValueDate(Index1M,$H1334)</f>
        <v>49034</v>
      </c>
      <c r="J1334" s="52">
        <f>IFERROR(_xll.qlIndexFixing(Index1M,$H1334,TRUE,_xll.ohTrigger(RecalcTrigger,Trigger1M)),NA())</f>
        <v>1.9927397492505161E-2</v>
      </c>
      <c r="K1334" s="52">
        <f>IFERROR(_xll.qlIndexFixing(ONIndex1M,I1334,TRUE,_xll.ohTrigger(RecalcTrigger,Trigger1M)),NA())</f>
        <v>1.9920458491284876E-2</v>
      </c>
      <c r="L1334" s="52">
        <f>IFERROR(_xll.qlIndexFixing(Index3M,H1334,TRUE,_xll.ohTrigger(RecalcTrigger,Trigger3M)),NA())</f>
        <v>2.1462571173435172E-2</v>
      </c>
      <c r="M1334" s="52">
        <f>IFERROR(_xll.qlIndexFixing(ONIndex3M,I1334,TRUE,_xll.ohTrigger(RecalcTrigger,Trigger3M)),NA())</f>
        <v>2.1415440618604009E-2</v>
      </c>
      <c r="N1334" s="52">
        <f>IFERROR(_xll.qlIndexFixing(Index6M,$H1334,TRUE,_xll.ohTrigger(RecalcTrigger,Trigger6M)),NA())</f>
        <v>2.3254823223223146E-2</v>
      </c>
      <c r="O1334" s="52">
        <f>IFERROR(_xll.qlIndexFixing(ONIndex6M,I1334,TRUE,_xll.ohTrigger(RecalcTrigger,Trigger6M)),NA())</f>
        <v>2.3145333982093064E-2</v>
      </c>
      <c r="P1334" s="52">
        <f>IFERROR(_xll.qlIndexFixing(Index1Y,$H1334,TRUE,_xll.ohTrigger(RecalcTrigger,Trigger1Y)),NA())</f>
        <v>2.5014941385239776E-2</v>
      </c>
      <c r="Q1334" s="52">
        <f>IFERROR(_xll.qlIndexFixing(ONIndex1Y,I1334,TRUE,_xll.ohTrigger(RecalcTrigger,Trigger1Y)),NA())</f>
        <v>2.4764725028365575E-2</v>
      </c>
    </row>
    <row r="1335" spans="2:17" x14ac:dyDescent="0.2">
      <c r="B1335" s="46" t="s">
        <v>51</v>
      </c>
      <c r="D1335" s="49">
        <f>_xll.qlCalendarAdvance(LocalCalendar,$D1334,B1335,"f",FALSE)</f>
        <v>49039</v>
      </c>
      <c r="E1335" s="49">
        <f>_xll.qlInterestRateIndexValueDate(IndexON,D1335)</f>
        <v>49039</v>
      </c>
      <c r="F1335" s="52">
        <f>IFERROR(_xll.qlIndexFixing(IndexON,D1335,TRUE,_xll.ohTrigger(RecalcTrigger,TriggerON)),NA())</f>
        <v>1.75942155420028E-2</v>
      </c>
      <c r="H1335" s="49">
        <f>_xll.qlCalendarAdvance(IborCalendar,$H1334,B1335,"f",FALSE)</f>
        <v>49039</v>
      </c>
      <c r="I1335" s="49">
        <f>_xll.qlInterestRateIndexValueDate(Index1M,$H1335)</f>
        <v>49045</v>
      </c>
      <c r="J1335" s="52">
        <f>IFERROR(_xll.qlIndexFixing(Index1M,$H1335,TRUE,_xll.ohTrigger(RecalcTrigger,Trigger1M)),NA())</f>
        <v>1.9921852013614405E-2</v>
      </c>
      <c r="K1335" s="52">
        <f>IFERROR(_xll.qlIndexFixing(ONIndex1M,I1335,TRUE,_xll.ohTrigger(RecalcTrigger,Trigger1M)),NA())</f>
        <v>1.9913912534095246E-2</v>
      </c>
      <c r="L1335" s="52">
        <f>IFERROR(_xll.qlIndexFixing(Index3M,H1335,TRUE,_xll.ohTrigger(RecalcTrigger,Trigger3M)),NA())</f>
        <v>2.1460176883565506E-2</v>
      </c>
      <c r="M1335" s="52">
        <f>IFERROR(_xll.qlIndexFixing(ONIndex3M,I1335,TRUE,_xll.ohTrigger(RecalcTrigger,Trigger3M)),NA())</f>
        <v>2.1412288161188897E-2</v>
      </c>
      <c r="N1335" s="52">
        <f>IFERROR(_xll.qlIndexFixing(Index6M,$H1335,TRUE,_xll.ohTrigger(RecalcTrigger,Trigger6M)),NA())</f>
        <v>2.3252219829286488E-2</v>
      </c>
      <c r="O1335" s="52">
        <f>IFERROR(_xll.qlIndexFixing(ONIndex6M,I1335,TRUE,_xll.ohTrigger(RecalcTrigger,Trigger6M)),NA())</f>
        <v>2.3141489464775233E-2</v>
      </c>
      <c r="P1335" s="52">
        <f>IFERROR(_xll.qlIndexFixing(Index1Y,$H1335,TRUE,_xll.ohTrigger(RecalcTrigger,Trigger1Y)),NA())</f>
        <v>2.5011508356574744E-2</v>
      </c>
      <c r="Q1335" s="52">
        <f>IFERROR(_xll.qlIndexFixing(ONIndex1Y,I1335,TRUE,_xll.ohTrigger(RecalcTrigger,Trigger1Y)),NA())</f>
        <v>2.4760487141337606E-2</v>
      </c>
    </row>
    <row r="1336" spans="2:17" x14ac:dyDescent="0.2">
      <c r="B1336" s="46" t="s">
        <v>51</v>
      </c>
      <c r="D1336" s="49">
        <f>_xll.qlCalendarAdvance(LocalCalendar,$D1335,B1336,"f",FALSE)</f>
        <v>49046</v>
      </c>
      <c r="E1336" s="49">
        <f>_xll.qlInterestRateIndexValueDate(IndexON,D1336)</f>
        <v>49046</v>
      </c>
      <c r="F1336" s="52">
        <f>IFERROR(_xll.qlIndexFixing(IndexON,D1336,TRUE,_xll.ohTrigger(RecalcTrigger,TriggerON)),NA())</f>
        <v>1.7592845887133279E-2</v>
      </c>
      <c r="H1336" s="49">
        <f>_xll.qlCalendarAdvance(IborCalendar,$H1335,B1336,"f",FALSE)</f>
        <v>49046</v>
      </c>
      <c r="I1336" s="49">
        <f>_xll.qlInterestRateIndexValueDate(Index1M,$H1336)</f>
        <v>49048</v>
      </c>
      <c r="J1336" s="52">
        <f>IFERROR(_xll.qlIndexFixing(Index1M,$H1336,TRUE,_xll.ohTrigger(RecalcTrigger,Trigger1M)),NA())</f>
        <v>1.9920446089410081E-2</v>
      </c>
      <c r="K1336" s="52">
        <f>IFERROR(_xll.qlIndexFixing(ONIndex1M,I1336,TRUE,_xll.ohTrigger(RecalcTrigger,Trigger1M)),NA())</f>
        <v>1.9912818525824605E-2</v>
      </c>
      <c r="L1336" s="52">
        <f>IFERROR(_xll.qlIndexFixing(Index3M,H1336,TRUE,_xll.ohTrigger(RecalcTrigger,Trigger3M)),NA())</f>
        <v>2.1459510318999328E-2</v>
      </c>
      <c r="M1336" s="52">
        <f>IFERROR(_xll.qlIndexFixing(ONIndex3M,I1336,TRUE,_xll.ohTrigger(RecalcTrigger,Trigger3M)),NA())</f>
        <v>2.141279190706058E-2</v>
      </c>
      <c r="N1336" s="52">
        <f>IFERROR(_xll.qlIndexFixing(Index6M,$H1336,TRUE,_xll.ohTrigger(RecalcTrigger,Trigger6M)),NA())</f>
        <v>2.3252517317524275E-2</v>
      </c>
      <c r="O1336" s="52">
        <f>IFERROR(_xll.qlIndexFixing(ONIndex6M,I1336,TRUE,_xll.ohTrigger(RecalcTrigger,Trigger6M)),NA())</f>
        <v>2.3142018029567168E-2</v>
      </c>
      <c r="P1336" s="52">
        <f>IFERROR(_xll.qlIndexFixing(Index1Y,$H1336,TRUE,_xll.ohTrigger(RecalcTrigger,Trigger1Y)),NA())</f>
        <v>2.5011687249852355E-2</v>
      </c>
      <c r="Q1336" s="52">
        <f>IFERROR(_xll.qlIndexFixing(ONIndex1Y,I1336,TRUE,_xll.ohTrigger(RecalcTrigger,Trigger1Y)),NA())</f>
        <v>2.4761159095376684E-2</v>
      </c>
    </row>
    <row r="1337" spans="2:17" x14ac:dyDescent="0.2">
      <c r="B1337" s="46" t="s">
        <v>51</v>
      </c>
      <c r="D1337" s="49">
        <f>_xll.qlCalendarAdvance(LocalCalendar,$D1336,B1337,"f",FALSE)</f>
        <v>49053</v>
      </c>
      <c r="E1337" s="49">
        <f>_xll.qlInterestRateIndexValueDate(IndexON,D1337)</f>
        <v>49053</v>
      </c>
      <c r="F1337" s="52">
        <f>IFERROR(_xll.qlIndexFixing(IndexON,D1337,TRUE,_xll.ohTrigger(RecalcTrigger,TriggerON)),NA())</f>
        <v>1.7591435299246783E-2</v>
      </c>
      <c r="H1337" s="49">
        <f>_xll.qlCalendarAdvance(IborCalendar,$H1336,B1337,"f",FALSE)</f>
        <v>49053</v>
      </c>
      <c r="I1337" s="49">
        <f>_xll.qlInterestRateIndexValueDate(Index1M,$H1337)</f>
        <v>49055</v>
      </c>
      <c r="J1337" s="52">
        <f>IFERROR(_xll.qlIndexFixing(Index1M,$H1337,TRUE,_xll.ohTrigger(RecalcTrigger,Trigger1M)),NA())</f>
        <v>1.9916512502323055E-2</v>
      </c>
      <c r="K1337" s="52">
        <f>IFERROR(_xll.qlIndexFixing(ONIndex1M,I1337,TRUE,_xll.ohTrigger(RecalcTrigger,Trigger1M)),NA())</f>
        <v>1.9908952462968088E-2</v>
      </c>
      <c r="L1337" s="52">
        <f>IFERROR(_xll.qlIndexFixing(Index3M,H1337,TRUE,_xll.ohTrigger(RecalcTrigger,Trigger3M)),NA())</f>
        <v>2.1457932374339996E-2</v>
      </c>
      <c r="M1337" s="52">
        <f>IFERROR(_xll.qlIndexFixing(ONIndex3M,I1337,TRUE,_xll.ohTrigger(RecalcTrigger,Trigger3M)),NA())</f>
        <v>2.1411420280914584E-2</v>
      </c>
      <c r="N1337" s="52">
        <f>IFERROR(_xll.qlIndexFixing(Index6M,$H1337,TRUE,_xll.ohTrigger(RecalcTrigger,Trigger6M)),NA())</f>
        <v>2.325042864752451E-2</v>
      </c>
      <c r="O1337" s="52">
        <f>IFERROR(_xll.qlIndexFixing(ONIndex6M,I1337,TRUE,_xll.ohTrigger(RecalcTrigger,Trigger6M)),NA())</f>
        <v>2.3140318008882943E-2</v>
      </c>
      <c r="P1337" s="52">
        <f>IFERROR(_xll.qlIndexFixing(Index1Y,$H1337,TRUE,_xll.ohTrigger(RecalcTrigger,Trigger1Y)),NA())</f>
        <v>2.5009026736381137E-2</v>
      </c>
      <c r="Q1337" s="52">
        <f>IFERROR(_xll.qlIndexFixing(ONIndex1Y,I1337,TRUE,_xll.ohTrigger(RecalcTrigger,Trigger1Y)),NA())</f>
        <v>2.4759331841588406E-2</v>
      </c>
    </row>
    <row r="1338" spans="2:17" x14ac:dyDescent="0.2">
      <c r="B1338" s="46" t="s">
        <v>51</v>
      </c>
      <c r="D1338" s="49">
        <f>_xll.qlCalendarAdvance(LocalCalendar,$D1337,B1338,"f",FALSE)</f>
        <v>49060</v>
      </c>
      <c r="E1338" s="49">
        <f>_xll.qlInterestRateIndexValueDate(IndexON,D1338)</f>
        <v>49060</v>
      </c>
      <c r="F1338" s="52">
        <f>IFERROR(_xll.qlIndexFixing(IndexON,D1338,TRUE,_xll.ohTrigger(RecalcTrigger,TriggerON)),NA())</f>
        <v>1.758998377834331E-2</v>
      </c>
      <c r="H1338" s="49">
        <f>_xll.qlCalendarAdvance(IborCalendar,$H1337,B1338,"f",FALSE)</f>
        <v>49060</v>
      </c>
      <c r="I1338" s="49">
        <f>_xll.qlInterestRateIndexValueDate(Index1M,$H1338)</f>
        <v>49062</v>
      </c>
      <c r="J1338" s="52">
        <f>IFERROR(_xll.qlIndexFixing(Index1M,$H1338,TRUE,_xll.ohTrigger(RecalcTrigger,Trigger1M)),NA())</f>
        <v>1.9913076715955699E-2</v>
      </c>
      <c r="K1338" s="52">
        <f>IFERROR(_xll.qlIndexFixing(ONIndex1M,I1338,TRUE,_xll.ohTrigger(RecalcTrigger,Trigger1M)),NA())</f>
        <v>1.9905326237621424E-2</v>
      </c>
      <c r="L1338" s="52">
        <f>IFERROR(_xll.qlIndexFixing(Index3M,H1338,TRUE,_xll.ohTrigger(RecalcTrigger,Trigger3M)),NA())</f>
        <v>2.145787357485231E-2</v>
      </c>
      <c r="M1338" s="52">
        <f>IFERROR(_xll.qlIndexFixing(ONIndex3M,I1338,TRUE,_xll.ohTrigger(RecalcTrigger,Trigger3M)),NA())</f>
        <v>2.1410552143339423E-2</v>
      </c>
      <c r="N1338" s="52">
        <f>IFERROR(_xll.qlIndexFixing(Index6M,$H1338,TRUE,_xll.ohTrigger(RecalcTrigger,Trigger6M)),NA())</f>
        <v>2.3248898078994766E-2</v>
      </c>
      <c r="O1338" s="52">
        <f>IFERROR(_xll.qlIndexFixing(ONIndex6M,I1338,TRUE,_xll.ohTrigger(RecalcTrigger,Trigger6M)),NA())</f>
        <v>2.3139208850417869E-2</v>
      </c>
      <c r="P1338" s="52">
        <f>IFERROR(_xll.qlIndexFixing(Index1Y,$H1338,TRUE,_xll.ohTrigger(RecalcTrigger,Trigger1Y)),NA())</f>
        <v>2.5006335958630985E-2</v>
      </c>
      <c r="Q1338" s="52">
        <f>IFERROR(_xll.qlIndexFixing(ONIndex1Y,I1338,TRUE,_xll.ohTrigger(RecalcTrigger,Trigger1Y)),NA())</f>
        <v>2.47581923773188E-2</v>
      </c>
    </row>
    <row r="1339" spans="2:17" x14ac:dyDescent="0.2">
      <c r="B1339" s="46" t="s">
        <v>51</v>
      </c>
      <c r="D1339" s="49">
        <f>_xll.qlCalendarAdvance(LocalCalendar,$D1338,B1339,"f",FALSE)</f>
        <v>49067</v>
      </c>
      <c r="E1339" s="49">
        <f>_xll.qlInterestRateIndexValueDate(IndexON,D1339)</f>
        <v>49067</v>
      </c>
      <c r="F1339" s="52">
        <f>IFERROR(_xll.qlIndexFixing(IndexON,D1339,TRUE,_xll.ohTrigger(RecalcTrigger,TriggerON)),NA())</f>
        <v>1.7588491324502797E-2</v>
      </c>
      <c r="H1339" s="49">
        <f>_xll.qlCalendarAdvance(IborCalendar,$H1338,B1339,"f",FALSE)</f>
        <v>49067</v>
      </c>
      <c r="I1339" s="49">
        <f>_xll.qlInterestRateIndexValueDate(Index1M,$H1339)</f>
        <v>49069</v>
      </c>
      <c r="J1339" s="52">
        <f>IFERROR(_xll.qlIndexFixing(Index1M,$H1339,TRUE,_xll.ohTrigger(RecalcTrigger,Trigger1M)),NA())</f>
        <v>1.9908553028827273E-2</v>
      </c>
      <c r="K1339" s="52">
        <f>IFERROR(_xll.qlIndexFixing(ONIndex1M,I1339,TRUE,_xll.ohTrigger(RecalcTrigger,Trigger1M)),NA())</f>
        <v>1.9901128176949001E-2</v>
      </c>
      <c r="L1339" s="52">
        <f>IFERROR(_xll.qlIndexFixing(Index3M,H1339,TRUE,_xll.ohTrigger(RecalcTrigger,Trigger3M)),NA())</f>
        <v>2.1456225191670019E-2</v>
      </c>
      <c r="M1339" s="52">
        <f>IFERROR(_xll.qlIndexFixing(ONIndex3M,I1339,TRUE,_xll.ohTrigger(RecalcTrigger,Trigger3M)),NA())</f>
        <v>2.1408582487874028E-2</v>
      </c>
      <c r="N1339" s="52">
        <f>IFERROR(_xll.qlIndexFixing(Index6M,$H1339,TRUE,_xll.ohTrigger(RecalcTrigger,Trigger6M)),NA())</f>
        <v>2.3246166237162979E-2</v>
      </c>
      <c r="O1339" s="52">
        <f>IFERROR(_xll.qlIndexFixing(ONIndex6M,I1339,TRUE,_xll.ohTrigger(RecalcTrigger,Trigger6M)),NA())</f>
        <v>2.3136833878698582E-2</v>
      </c>
      <c r="P1339" s="52">
        <f>IFERROR(_xll.qlIndexFixing(Index1Y,$H1339,TRUE,_xll.ohTrigger(RecalcTrigger,Trigger1Y)),NA())</f>
        <v>2.5004261505731991E-2</v>
      </c>
      <c r="Q1339" s="52">
        <f>IFERROR(_xll.qlIndexFixing(ONIndex1Y,I1339,TRUE,_xll.ohTrigger(RecalcTrigger,Trigger1Y)),NA())</f>
        <v>2.4755588759344249E-2</v>
      </c>
    </row>
    <row r="1340" spans="2:17" x14ac:dyDescent="0.2">
      <c r="B1340" s="46" t="s">
        <v>51</v>
      </c>
      <c r="D1340" s="49">
        <f>_xll.qlCalendarAdvance(LocalCalendar,$D1339,B1340,"f",FALSE)</f>
        <v>49074</v>
      </c>
      <c r="E1340" s="49">
        <f>_xll.qlInterestRateIndexValueDate(IndexON,D1340)</f>
        <v>49074</v>
      </c>
      <c r="F1340" s="52">
        <f>IFERROR(_xll.qlIndexFixing(IndexON,D1340,TRUE,_xll.ohTrigger(RecalcTrigger,TriggerON)),NA())</f>
        <v>1.7586957937485437E-2</v>
      </c>
      <c r="H1340" s="49">
        <f>_xll.qlCalendarAdvance(IborCalendar,$H1339,B1340,"f",FALSE)</f>
        <v>49074</v>
      </c>
      <c r="I1340" s="49">
        <f>_xll.qlInterestRateIndexValueDate(Index1M,$H1340)</f>
        <v>49076</v>
      </c>
      <c r="J1340" s="52">
        <f>IFERROR(_xll.qlIndexFixing(Index1M,$H1340,TRUE,_xll.ohTrigger(RecalcTrigger,Trigger1M)),NA())</f>
        <v>1.9904527142477819E-2</v>
      </c>
      <c r="K1340" s="52">
        <f>IFERROR(_xll.qlIndexFixing(ONIndex1M,I1340,TRUE,_xll.ohTrigger(RecalcTrigger,Trigger1M)),NA())</f>
        <v>1.9897169953839722E-2</v>
      </c>
      <c r="L1340" s="52">
        <f>IFERROR(_xll.qlIndexFixing(Index3M,H1340,TRUE,_xll.ohTrigger(RecalcTrigger,Trigger3M)),NA())</f>
        <v>2.1454545124705321E-2</v>
      </c>
      <c r="M1340" s="52">
        <f>IFERROR(_xll.qlIndexFixing(ONIndex3M,I1340,TRUE,_xll.ohTrigger(RecalcTrigger,Trigger3M)),NA())</f>
        <v>2.1407116320952824E-2</v>
      </c>
      <c r="N1340" s="52">
        <f>IFERROR(_xll.qlIndexFixing(Index6M,$H1340,TRUE,_xll.ohTrigger(RecalcTrigger,Trigger6M)),NA())</f>
        <v>2.3243992496985715E-2</v>
      </c>
      <c r="O1340" s="52">
        <f>IFERROR(_xll.qlIndexFixing(ONIndex6M,I1340,TRUE,_xll.ohTrigger(RecalcTrigger,Trigger6M)),NA())</f>
        <v>2.3135049769225091E-2</v>
      </c>
      <c r="P1340" s="52">
        <f>IFERROR(_xll.qlIndexFixing(Index1Y,$H1340,TRUE,_xll.ohTrigger(RecalcTrigger,Trigger1Y)),NA())</f>
        <v>2.50008636112675E-2</v>
      </c>
      <c r="Q1340" s="52">
        <f>IFERROR(_xll.qlIndexFixing(ONIndex1Y,I1340,TRUE,_xll.ohTrigger(RecalcTrigger,Trigger1Y)),NA())</f>
        <v>2.4753672930968307E-2</v>
      </c>
    </row>
    <row r="1341" spans="2:17" x14ac:dyDescent="0.2">
      <c r="B1341" s="46" t="s">
        <v>51</v>
      </c>
      <c r="D1341" s="49">
        <f>_xll.qlCalendarAdvance(LocalCalendar,$D1340,B1341,"f",FALSE)</f>
        <v>49081</v>
      </c>
      <c r="E1341" s="49">
        <f>_xll.qlInterestRateIndexValueDate(IndexON,D1341)</f>
        <v>49081</v>
      </c>
      <c r="F1341" s="52">
        <f>IFERROR(_xll.qlIndexFixing(IndexON,D1341,TRUE,_xll.ohTrigger(RecalcTrigger,TriggerON)),NA())</f>
        <v>1.7585383617610972E-2</v>
      </c>
      <c r="H1341" s="49">
        <f>_xll.qlCalendarAdvance(IborCalendar,$H1340,B1341,"f",FALSE)</f>
        <v>49081</v>
      </c>
      <c r="I1341" s="49">
        <f>_xll.qlInterestRateIndexValueDate(Index1M,$H1341)</f>
        <v>49083</v>
      </c>
      <c r="J1341" s="52">
        <f>IFERROR(_xll.qlIndexFixing(Index1M,$H1341,TRUE,_xll.ohTrigger(RecalcTrigger,Trigger1M)),NA())</f>
        <v>1.9900470489768587E-2</v>
      </c>
      <c r="K1341" s="52">
        <f>IFERROR(_xll.qlIndexFixing(ONIndex1M,I1341,TRUE,_xll.ohTrigger(RecalcTrigger,Trigger1M)),NA())</f>
        <v>1.9893181010610661E-2</v>
      </c>
      <c r="L1341" s="52">
        <f>IFERROR(_xll.qlIndexFixing(Index3M,H1341,TRUE,_xll.ohTrigger(RecalcTrigger,Trigger3M)),NA())</f>
        <v>2.1452833373997334E-2</v>
      </c>
      <c r="M1341" s="52">
        <f>IFERROR(_xll.qlIndexFixing(ONIndex3M,I1341,TRUE,_xll.ohTrigger(RecalcTrigger,Trigger3M)),NA())</f>
        <v>2.1405618640466528E-2</v>
      </c>
      <c r="N1341" s="52">
        <f>IFERROR(_xll.qlIndexFixing(Index6M,$H1341,TRUE,_xll.ohTrigger(RecalcTrigger,Trigger6M)),NA())</f>
        <v>2.3241790400268417E-2</v>
      </c>
      <c r="O1341" s="52">
        <f>IFERROR(_xll.qlIndexFixing(ONIndex6M,I1341,TRUE,_xll.ohTrigger(RecalcTrigger,Trigger6M)),NA())</f>
        <v>2.3133237630119652E-2</v>
      </c>
      <c r="P1341" s="52">
        <f>IFERROR(_xll.qlIndexFixing(Index1Y,$H1341,TRUE,_xll.ohTrigger(RecalcTrigger,Trigger1Y)),NA())</f>
        <v>2.4998082042148158E-2</v>
      </c>
      <c r="Q1341" s="52">
        <f>IFERROR(_xll.qlIndexFixing(ONIndex1Y,I1341,TRUE,_xll.ohTrigger(RecalcTrigger,Trigger1Y)),NA())</f>
        <v>2.4751727577676519E-2</v>
      </c>
    </row>
    <row r="1342" spans="2:17" x14ac:dyDescent="0.2">
      <c r="B1342" s="46" t="s">
        <v>51</v>
      </c>
      <c r="D1342" s="49">
        <f>_xll.qlCalendarAdvance(LocalCalendar,$D1341,B1342,"f",FALSE)</f>
        <v>49088</v>
      </c>
      <c r="E1342" s="49">
        <f>_xll.qlInterestRateIndexValueDate(IndexON,D1342)</f>
        <v>49088</v>
      </c>
      <c r="F1342" s="52">
        <f>IFERROR(_xll.qlIndexFixing(IndexON,D1342,TRUE,_xll.ohTrigger(RecalcTrigger,TriggerON)),NA())</f>
        <v>1.758376836455966E-2</v>
      </c>
      <c r="H1342" s="49">
        <f>_xll.qlCalendarAdvance(IborCalendar,$H1341,B1342,"f",FALSE)</f>
        <v>49088</v>
      </c>
      <c r="I1342" s="49">
        <f>_xll.qlInterestRateIndexValueDate(Index1M,$H1342)</f>
        <v>49090</v>
      </c>
      <c r="J1342" s="52">
        <f>IFERROR(_xll.qlIndexFixing(Index1M,$H1342,TRUE,_xll.ohTrigger(RecalcTrigger,Trigger1M)),NA())</f>
        <v>1.9896383070730512E-2</v>
      </c>
      <c r="K1342" s="52">
        <f>IFERROR(_xll.qlIndexFixing(ONIndex1M,I1342,TRUE,_xll.ohTrigger(RecalcTrigger,Trigger1M)),NA())</f>
        <v>1.9889422248935418E-2</v>
      </c>
      <c r="L1342" s="52">
        <f>IFERROR(_xll.qlIndexFixing(Index3M,H1342,TRUE,_xll.ohTrigger(RecalcTrigger,Trigger3M)),NA())</f>
        <v>2.1451597015202401E-2</v>
      </c>
      <c r="M1342" s="52">
        <f>IFERROR(_xll.qlIndexFixing(ONIndex3M,I1342,TRUE,_xll.ohTrigger(RecalcTrigger,Trigger3M)),NA())</f>
        <v>2.1404615091689116E-2</v>
      </c>
      <c r="N1342" s="52">
        <f>IFERROR(_xll.qlIndexFixing(Index6M,$H1342,TRUE,_xll.ohTrigger(RecalcTrigger,Trigger6M)),NA())</f>
        <v>2.3239559947107007E-2</v>
      </c>
      <c r="O1342" s="52">
        <f>IFERROR(_xll.qlIndexFixing(ONIndex6M,I1342,TRUE,_xll.ohTrigger(RecalcTrigger,Trigger6M)),NA())</f>
        <v>2.3132007882096239E-2</v>
      </c>
      <c r="P1342" s="52">
        <f>IFERROR(_xll.qlIndexFixing(Index1Y,$H1342,TRUE,_xll.ohTrigger(RecalcTrigger,Trigger1Y)),NA())</f>
        <v>2.4995909741087993E-2</v>
      </c>
      <c r="Q1342" s="52">
        <f>IFERROR(_xll.qlIndexFixing(ONIndex1Y,I1342,TRUE,_xll.ohTrigger(RecalcTrigger,Trigger1Y)),NA())</f>
        <v>2.4750461046783023E-2</v>
      </c>
    </row>
    <row r="1343" spans="2:17" x14ac:dyDescent="0.2">
      <c r="B1343" s="46" t="s">
        <v>51</v>
      </c>
      <c r="D1343" s="49">
        <f>_xll.qlCalendarAdvance(LocalCalendar,$D1342,B1343,"f",FALSE)</f>
        <v>49095</v>
      </c>
      <c r="E1343" s="49">
        <f>_xll.qlInterestRateIndexValueDate(IndexON,D1343)</f>
        <v>49095</v>
      </c>
      <c r="F1343" s="52">
        <f>IFERROR(_xll.qlIndexFixing(IndexON,D1343,TRUE,_xll.ohTrigger(RecalcTrigger,TriggerON)),NA())</f>
        <v>1.7582112178571307E-2</v>
      </c>
      <c r="H1343" s="49">
        <f>_xll.qlCalendarAdvance(IborCalendar,$H1342,B1343,"f",FALSE)</f>
        <v>49095</v>
      </c>
      <c r="I1343" s="49">
        <f>_xll.qlInterestRateIndexValueDate(Index1M,$H1343)</f>
        <v>49097</v>
      </c>
      <c r="J1343" s="52">
        <f>IFERROR(_xll.qlIndexFixing(Index1M,$H1343,TRUE,_xll.ohTrigger(RecalcTrigger,Trigger1M)),NA())</f>
        <v>1.989226488539712E-2</v>
      </c>
      <c r="K1343" s="52">
        <f>IFERROR(_xll.qlIndexFixing(ONIndex1M,I1343,TRUE,_xll.ohTrigger(RecalcTrigger,Trigger1M)),NA())</f>
        <v>1.9885110964006358E-2</v>
      </c>
      <c r="L1343" s="52">
        <f>IFERROR(_xll.qlIndexFixing(Index3M,H1343,TRUE,_xll.ohTrigger(RecalcTrigger,Trigger3M)),NA())</f>
        <v>2.1449819528413065E-2</v>
      </c>
      <c r="M1343" s="52">
        <f>IFERROR(_xll.qlIndexFixing(ONIndex3M,I1343,TRUE,_xll.ohTrigger(RecalcTrigger,Trigger3M)),NA())</f>
        <v>2.140252873877202E-2</v>
      </c>
      <c r="N1343" s="52">
        <f>IFERROR(_xll.qlIndexFixing(Index6M,$H1343,TRUE,_xll.ohTrigger(RecalcTrigger,Trigger6M)),NA())</f>
        <v>2.3237301137597408E-2</v>
      </c>
      <c r="O1343" s="52">
        <f>IFERROR(_xll.qlIndexFixing(ONIndex6M,I1343,TRUE,_xll.ohTrigger(RecalcTrigger,Trigger6M)),NA())</f>
        <v>2.3129529263146154E-2</v>
      </c>
      <c r="P1343" s="52">
        <f>IFERROR(_xll.qlIndexFixing(Index1Y,$H1343,TRUE,_xll.ohTrigger(RecalcTrigger,Trigger1Y)),NA())</f>
        <v>2.4992428114290602E-2</v>
      </c>
      <c r="Q1343" s="52">
        <f>IFERROR(_xll.qlIndexFixing(ONIndex1Y,I1343,TRUE,_xll.ohTrigger(RecalcTrigger,Trigger1Y)),NA())</f>
        <v>2.4747748296558569E-2</v>
      </c>
    </row>
    <row r="1344" spans="2:17" x14ac:dyDescent="0.2">
      <c r="B1344" s="46" t="s">
        <v>51</v>
      </c>
      <c r="D1344" s="49">
        <f>_xll.qlCalendarAdvance(LocalCalendar,$D1343,B1344,"f",FALSE)</f>
        <v>49102</v>
      </c>
      <c r="E1344" s="49">
        <f>_xll.qlInterestRateIndexValueDate(IndexON,D1344)</f>
        <v>49102</v>
      </c>
      <c r="F1344" s="52">
        <f>IFERROR(_xll.qlIndexFixing(IndexON,D1344,TRUE,_xll.ohTrigger(RecalcTrigger,TriggerON)),NA())</f>
        <v>1.7580415059565979E-2</v>
      </c>
      <c r="H1344" s="49">
        <f>_xll.qlCalendarAdvance(IborCalendar,$H1343,B1344,"f",FALSE)</f>
        <v>49102</v>
      </c>
      <c r="I1344" s="49">
        <f>_xll.qlInterestRateIndexValueDate(Index1M,$H1344)</f>
        <v>49104</v>
      </c>
      <c r="J1344" s="52">
        <f>IFERROR(_xll.qlIndexFixing(Index1M,$H1344,TRUE,_xll.ohTrigger(RecalcTrigger,Trigger1M)),NA())</f>
        <v>1.9888115933804511E-2</v>
      </c>
      <c r="K1344" s="52">
        <f>IFERROR(_xll.qlIndexFixing(ONIndex1M,I1344,TRUE,_xll.ohTrigger(RecalcTrigger,Trigger1M)),NA())</f>
        <v>1.9881029860577826E-2</v>
      </c>
      <c r="L1344" s="52">
        <f>IFERROR(_xll.qlIndexFixing(Index3M,H1344,TRUE,_xll.ohTrigger(RecalcTrigger,Trigger3M)),NA())</f>
        <v>2.144750801984564E-2</v>
      </c>
      <c r="M1344" s="52">
        <f>IFERROR(_xll.qlIndexFixing(ONIndex3M,I1344,TRUE,_xll.ohTrigger(RecalcTrigger,Trigger3M)),NA())</f>
        <v>2.1400936517537161E-2</v>
      </c>
      <c r="N1344" s="52">
        <f>IFERROR(_xll.qlIndexFixing(Index6M,$H1344,TRUE,_xll.ohTrigger(RecalcTrigger,Trigger6M)),NA())</f>
        <v>2.3235013971836839E-2</v>
      </c>
      <c r="O1344" s="52">
        <f>IFERROR(_xll.qlIndexFixing(ONIndex6M,I1344,TRUE,_xll.ohTrigger(RecalcTrigger,Trigger6M)),NA())</f>
        <v>2.3127633035224804E-2</v>
      </c>
      <c r="P1344" s="52">
        <f>IFERROR(_xll.qlIndexFixing(Index1Y,$H1344,TRUE,_xll.ohTrigger(RecalcTrigger,Trigger1Y)),NA())</f>
        <v>2.4989555756062494E-2</v>
      </c>
      <c r="Q1344" s="52">
        <f>IFERROR(_xll.qlIndexFixing(ONIndex1Y,I1344,TRUE,_xll.ohTrigger(RecalcTrigger,Trigger1Y)),NA())</f>
        <v>2.4745714368732408E-2</v>
      </c>
    </row>
    <row r="1345" spans="2:17" x14ac:dyDescent="0.2">
      <c r="B1345" s="46" t="s">
        <v>51</v>
      </c>
      <c r="D1345" s="49">
        <f>_xll.qlCalendarAdvance(LocalCalendar,$D1344,B1345,"f",FALSE)</f>
        <v>49109</v>
      </c>
      <c r="E1345" s="49">
        <f>_xll.qlInterestRateIndexValueDate(IndexON,D1345)</f>
        <v>49109</v>
      </c>
      <c r="F1345" s="52">
        <f>IFERROR(_xll.qlIndexFixing(IndexON,D1345,TRUE,_xll.ohTrigger(RecalcTrigger,TriggerON)),NA())</f>
        <v>1.7578677007463739E-2</v>
      </c>
      <c r="H1345" s="49">
        <f>_xll.qlCalendarAdvance(IborCalendar,$H1344,B1345,"f",FALSE)</f>
        <v>49109</v>
      </c>
      <c r="I1345" s="49">
        <f>_xll.qlInterestRateIndexValueDate(Index1M,$H1345)</f>
        <v>49111</v>
      </c>
      <c r="J1345" s="52">
        <f>IFERROR(_xll.qlIndexFixing(Index1M,$H1345,TRUE,_xll.ohTrigger(RecalcTrigger,Trigger1M)),NA())</f>
        <v>1.9883936215983628E-2</v>
      </c>
      <c r="K1345" s="52">
        <f>IFERROR(_xll.qlIndexFixing(ONIndex1M,I1345,TRUE,_xll.ohTrigger(RecalcTrigger,Trigger1M)),NA())</f>
        <v>1.9876918037109448E-2</v>
      </c>
      <c r="L1345" s="52">
        <f>IFERROR(_xll.qlIndexFixing(Index3M,H1345,TRUE,_xll.ohTrigger(RecalcTrigger,Trigger3M)),NA())</f>
        <v>2.1445669534598196E-2</v>
      </c>
      <c r="M1345" s="52">
        <f>IFERROR(_xll.qlIndexFixing(ONIndex3M,I1345,TRUE,_xll.ohTrigger(RecalcTrigger,Trigger3M)),NA())</f>
        <v>2.1399312782737212E-2</v>
      </c>
      <c r="N1345" s="52">
        <f>IFERROR(_xll.qlIndexFixing(Index6M,$H1345,TRUE,_xll.ohTrigger(RecalcTrigger,Trigger6M)),NA())</f>
        <v>2.3232698449924684E-2</v>
      </c>
      <c r="O1345" s="52">
        <f>IFERROR(_xll.qlIndexFixing(ONIndex6M,I1345,TRUE,_xll.ohTrigger(RecalcTrigger,Trigger6M)),NA())</f>
        <v>2.3125708777751441E-2</v>
      </c>
      <c r="P1345" s="52">
        <f>IFERROR(_xll.qlIndexFixing(Index1Y,$H1345,TRUE,_xll.ohTrigger(RecalcTrigger,Trigger1Y)),NA())</f>
        <v>2.4986653135312745E-2</v>
      </c>
      <c r="Q1345" s="52">
        <f>IFERROR(_xll.qlIndexFixing(ONIndex1Y,I1345,TRUE,_xll.ohTrigger(RecalcTrigger,Trigger1Y)),NA())</f>
        <v>2.4743650916017046E-2</v>
      </c>
    </row>
    <row r="1346" spans="2:17" x14ac:dyDescent="0.2">
      <c r="B1346" s="46" t="s">
        <v>51</v>
      </c>
      <c r="D1346" s="49">
        <f>_xll.qlCalendarAdvance(LocalCalendar,$D1345,B1346,"f",FALSE)</f>
        <v>49116</v>
      </c>
      <c r="E1346" s="49">
        <f>_xll.qlInterestRateIndexValueDate(IndexON,D1346)</f>
        <v>49116</v>
      </c>
      <c r="F1346" s="52">
        <f>IFERROR(_xll.qlIndexFixing(IndexON,D1346,TRUE,_xll.ohTrigger(RecalcTrigger,TriggerON)),NA())</f>
        <v>1.7576898022344523E-2</v>
      </c>
      <c r="H1346" s="49">
        <f>_xll.qlCalendarAdvance(IborCalendar,$H1345,B1346,"f",FALSE)</f>
        <v>49116</v>
      </c>
      <c r="I1346" s="49">
        <f>_xll.qlInterestRateIndexValueDate(Index1M,$H1346)</f>
        <v>49118</v>
      </c>
      <c r="J1346" s="52">
        <f>IFERROR(_xll.qlIndexFixing(Index1M,$H1346,TRUE,_xll.ohTrigger(RecalcTrigger,Trigger1M)),NA())</f>
        <v>1.9879725731965413E-2</v>
      </c>
      <c r="K1346" s="52">
        <f>IFERROR(_xll.qlIndexFixing(ONIndex1M,I1346,TRUE,_xll.ohTrigger(RecalcTrigger,Trigger1M)),NA())</f>
        <v>1.9872775493547934E-2</v>
      </c>
      <c r="L1346" s="52">
        <f>IFERROR(_xll.qlIndexFixing(Index3M,H1346,TRUE,_xll.ohTrigger(RecalcTrigger,Trigger3M)),NA())</f>
        <v>2.1443799365828561E-2</v>
      </c>
      <c r="M1346" s="52">
        <f>IFERROR(_xll.qlIndexFixing(ONIndex3M,I1346,TRUE,_xll.ohTrigger(RecalcTrigger,Trigger3M)),NA())</f>
        <v>2.1397657534345527E-2</v>
      </c>
      <c r="N1346" s="52">
        <f>IFERROR(_xll.qlIndexFixing(Index6M,$H1346,TRUE,_xll.ohTrigger(RecalcTrigger,Trigger6M)),NA())</f>
        <v>2.3231492590927588E-2</v>
      </c>
      <c r="O1346" s="52">
        <f>IFERROR(_xll.qlIndexFixing(ONIndex6M,I1346,TRUE,_xll.ohTrigger(RecalcTrigger,Trigger6M)),NA())</f>
        <v>2.3123756490672775E-2</v>
      </c>
      <c r="P1346" s="52">
        <f>IFERROR(_xll.qlIndexFixing(Index1Y,$H1346,TRUE,_xll.ohTrigger(RecalcTrigger,Trigger1Y)),NA())</f>
        <v>2.4983720252303811E-2</v>
      </c>
      <c r="Q1346" s="52">
        <f>IFERROR(_xll.qlIndexFixing(ONIndex1Y,I1346,TRUE,_xll.ohTrigger(RecalcTrigger,Trigger1Y)),NA())</f>
        <v>2.4741557938465775E-2</v>
      </c>
    </row>
    <row r="1347" spans="2:17" x14ac:dyDescent="0.2">
      <c r="B1347" s="46" t="s">
        <v>51</v>
      </c>
      <c r="D1347" s="49">
        <f>_xll.qlCalendarAdvance(LocalCalendar,$D1346,B1347,"f",FALSE)</f>
        <v>49123</v>
      </c>
      <c r="E1347" s="49">
        <f>_xll.qlInterestRateIndexValueDate(IndexON,D1347)</f>
        <v>49123</v>
      </c>
      <c r="F1347" s="52">
        <f>IFERROR(_xll.qlIndexFixing(IndexON,D1347,TRUE,_xll.ohTrigger(RecalcTrigger,TriggerON)),NA())</f>
        <v>1.757507810420833E-2</v>
      </c>
      <c r="H1347" s="49">
        <f>_xll.qlCalendarAdvance(IborCalendar,$H1346,B1347,"f",FALSE)</f>
        <v>49123</v>
      </c>
      <c r="I1347" s="49">
        <f>_xll.qlInterestRateIndexValueDate(Index1M,$H1347)</f>
        <v>49125</v>
      </c>
      <c r="J1347" s="52">
        <f>IFERROR(_xll.qlIndexFixing(Index1M,$H1347,TRUE,_xll.ohTrigger(RecalcTrigger,Trigger1M)),NA())</f>
        <v>1.987548448178339E-2</v>
      </c>
      <c r="K1347" s="52">
        <f>IFERROR(_xll.qlIndexFixing(ONIndex1M,I1347,TRUE,_xll.ohTrigger(RecalcTrigger,Trigger1M)),NA())</f>
        <v>1.9868602229946575E-2</v>
      </c>
      <c r="L1347" s="52">
        <f>IFERROR(_xll.qlIndexFixing(Index3M,H1347,TRUE,_xll.ohTrigger(RecalcTrigger,Trigger3M)),NA())</f>
        <v>2.1440410630908003E-2</v>
      </c>
      <c r="M1347" s="52">
        <f>IFERROR(_xll.qlIndexFixing(ONIndex3M,I1347,TRUE,_xll.ohTrigger(RecalcTrigger,Trigger3M)),NA())</f>
        <v>2.139597077238875E-2</v>
      </c>
      <c r="N1347" s="52">
        <f>IFERROR(_xll.qlIndexFixing(Index6M,$H1347,TRUE,_xll.ohTrigger(RecalcTrigger,Trigger6M)),NA())</f>
        <v>2.3226280463483233E-2</v>
      </c>
      <c r="O1347" s="52">
        <f>IFERROR(_xll.qlIndexFixing(ONIndex6M,I1347,TRUE,_xll.ohTrigger(RecalcTrigger,Trigger6M)),NA())</f>
        <v>2.3121776173988806E-2</v>
      </c>
      <c r="P1347" s="52">
        <f>IFERROR(_xll.qlIndexFixing(Index1Y,$H1347,TRUE,_xll.ohTrigger(RecalcTrigger,Trigger1Y)),NA())</f>
        <v>2.4978872733528053E-2</v>
      </c>
      <c r="Q1347" s="52">
        <f>IFERROR(_xll.qlIndexFixing(ONIndex1Y,I1347,TRUE,_xll.ohTrigger(RecalcTrigger,Trigger1Y)),NA())</f>
        <v>2.4739435436051949E-2</v>
      </c>
    </row>
    <row r="1348" spans="2:17" x14ac:dyDescent="0.2">
      <c r="B1348" s="46" t="s">
        <v>51</v>
      </c>
      <c r="D1348" s="49">
        <f>_xll.qlCalendarAdvance(LocalCalendar,$D1347,B1348,"f",FALSE)</f>
        <v>49130</v>
      </c>
      <c r="E1348" s="49">
        <f>_xll.qlInterestRateIndexValueDate(IndexON,D1348)</f>
        <v>49130</v>
      </c>
      <c r="F1348" s="52">
        <f>IFERROR(_xll.qlIndexFixing(IndexON,D1348,TRUE,_xll.ohTrigger(RecalcTrigger,TriggerON)),NA())</f>
        <v>1.7573217253135098E-2</v>
      </c>
      <c r="H1348" s="49">
        <f>_xll.qlCalendarAdvance(IborCalendar,$H1347,B1348,"f",FALSE)</f>
        <v>49130</v>
      </c>
      <c r="I1348" s="49">
        <f>_xll.qlInterestRateIndexValueDate(Index1M,$H1348)</f>
        <v>49132</v>
      </c>
      <c r="J1348" s="52">
        <f>IFERROR(_xll.qlIndexFixing(Index1M,$H1348,TRUE,_xll.ohTrigger(RecalcTrigger,Trigger1M)),NA())</f>
        <v>1.9871212465473652E-2</v>
      </c>
      <c r="K1348" s="52">
        <f>IFERROR(_xll.qlIndexFixing(ONIndex1M,I1348,TRUE,_xll.ohTrigger(RecalcTrigger,Trigger1M)),NA())</f>
        <v>1.9864398246278725E-2</v>
      </c>
      <c r="L1348" s="52">
        <f>IFERROR(_xll.qlIndexFixing(Index3M,H1348,TRUE,_xll.ohTrigger(RecalcTrigger,Trigger3M)),NA())</f>
        <v>2.1440456813122004E-2</v>
      </c>
      <c r="M1348" s="52">
        <f>IFERROR(_xll.qlIndexFixing(ONIndex3M,I1348,TRUE,_xll.ohTrigger(RecalcTrigger,Trigger3M)),NA())</f>
        <v>2.1394252496840238E-2</v>
      </c>
      <c r="N1348" s="52">
        <f>IFERROR(_xll.qlIndexFixing(Index6M,$H1348,TRUE,_xll.ohTrigger(RecalcTrigger,Trigger6M)),NA())</f>
        <v>2.3225581748284145E-2</v>
      </c>
      <c r="O1348" s="52">
        <f>IFERROR(_xll.qlIndexFixing(ONIndex6M,I1348,TRUE,_xll.ohTrigger(RecalcTrigger,Trigger6M)),NA())</f>
        <v>2.3119767827699533E-2</v>
      </c>
      <c r="P1348" s="52">
        <f>IFERROR(_xll.qlIndexFixing(Index1Y,$H1348,TRUE,_xll.ohTrigger(RecalcTrigger,Trigger1Y)),NA())</f>
        <v>2.4977763700569339E-2</v>
      </c>
      <c r="Q1348" s="52">
        <f>IFERROR(_xll.qlIndexFixing(ONIndex1Y,I1348,TRUE,_xll.ohTrigger(RecalcTrigger,Trigger1Y)),NA())</f>
        <v>2.4737283408775568E-2</v>
      </c>
    </row>
    <row r="1349" spans="2:17" x14ac:dyDescent="0.2">
      <c r="B1349" s="46" t="s">
        <v>51</v>
      </c>
      <c r="D1349" s="49">
        <f>_xll.qlCalendarAdvance(LocalCalendar,$D1348,B1349,"f",FALSE)</f>
        <v>49137</v>
      </c>
      <c r="E1349" s="49">
        <f>_xll.qlInterestRateIndexValueDate(IndexON,D1349)</f>
        <v>49137</v>
      </c>
      <c r="F1349" s="52">
        <f>IFERROR(_xll.qlIndexFixing(IndexON,D1349,TRUE,_xll.ohTrigger(RecalcTrigger,TriggerON)),NA())</f>
        <v>1.7571315468964954E-2</v>
      </c>
      <c r="H1349" s="49">
        <f>_xll.qlCalendarAdvance(IborCalendar,$H1348,B1349,"f",FALSE)</f>
        <v>49137</v>
      </c>
      <c r="I1349" s="49">
        <f>_xll.qlInterestRateIndexValueDate(Index1M,$H1349)</f>
        <v>49139</v>
      </c>
      <c r="J1349" s="52">
        <f>IFERROR(_xll.qlIndexFixing(Index1M,$H1349,TRUE,_xll.ohTrigger(RecalcTrigger,Trigger1M)),NA())</f>
        <v>1.9866909683072309E-2</v>
      </c>
      <c r="K1349" s="52">
        <f>IFERROR(_xll.qlIndexFixing(ONIndex1M,I1349,TRUE,_xll.ohTrigger(RecalcTrigger,Trigger1M)),NA())</f>
        <v>1.986016354257103E-2</v>
      </c>
      <c r="L1349" s="52">
        <f>IFERROR(_xll.qlIndexFixing(Index3M,H1349,TRUE,_xll.ohTrigger(RecalcTrigger,Trigger3M)),NA())</f>
        <v>2.1437998758842332E-2</v>
      </c>
      <c r="M1349" s="52">
        <f>IFERROR(_xll.qlIndexFixing(ONIndex3M,I1349,TRUE,_xll.ohTrigger(RecalcTrigger,Trigger3M)),NA())</f>
        <v>2.1392502707726635E-2</v>
      </c>
      <c r="N1349" s="52">
        <f>IFERROR(_xll.qlIndexFixing(Index6M,$H1349,TRUE,_xll.ohTrigger(RecalcTrigger,Trigger6M)),NA())</f>
        <v>2.3223715365620817E-2</v>
      </c>
      <c r="O1349" s="52">
        <f>IFERROR(_xll.qlIndexFixing(ONIndex6M,I1349,TRUE,_xll.ohTrigger(RecalcTrigger,Trigger6M)),NA())</f>
        <v>2.3117731451858248E-2</v>
      </c>
      <c r="P1349" s="52">
        <f>IFERROR(_xll.qlIndexFixing(Index1Y,$H1349,TRUE,_xll.ohTrigger(RecalcTrigger,Trigger1Y)),NA())</f>
        <v>2.4974740032381357E-2</v>
      </c>
      <c r="Q1349" s="52">
        <f>IFERROR(_xll.qlIndexFixing(ONIndex1Y,I1349,TRUE,_xll.ohTrigger(RecalcTrigger,Trigger1Y)),NA())</f>
        <v>2.4735101856689923E-2</v>
      </c>
    </row>
    <row r="1350" spans="2:17" x14ac:dyDescent="0.2">
      <c r="B1350" s="46" t="s">
        <v>51</v>
      </c>
      <c r="D1350" s="49">
        <f>_xll.qlCalendarAdvance(LocalCalendar,$D1349,B1350,"f",FALSE)</f>
        <v>49144</v>
      </c>
      <c r="E1350" s="49">
        <f>_xll.qlInterestRateIndexValueDate(IndexON,D1350)</f>
        <v>49144</v>
      </c>
      <c r="F1350" s="52">
        <f>IFERROR(_xll.qlIndexFixing(IndexON,D1350,TRUE,_xll.ohTrigger(RecalcTrigger,TriggerON)),NA())</f>
        <v>1.7569372751777834E-2</v>
      </c>
      <c r="H1350" s="49">
        <f>_xll.qlCalendarAdvance(IborCalendar,$H1349,B1350,"f",FALSE)</f>
        <v>49144</v>
      </c>
      <c r="I1350" s="49">
        <f>_xll.qlInterestRateIndexValueDate(Index1M,$H1350)</f>
        <v>49146</v>
      </c>
      <c r="J1350" s="52">
        <f>IFERROR(_xll.qlIndexFixing(Index1M,$H1350,TRUE,_xll.ohTrigger(RecalcTrigger,Trigger1M)),NA())</f>
        <v>1.9862576134605139E-2</v>
      </c>
      <c r="K1350" s="52">
        <f>IFERROR(_xll.qlIndexFixing(ONIndex1M,I1350,TRUE,_xll.ohTrigger(RecalcTrigger,Trigger1M)),NA())</f>
        <v>1.9855898118770199E-2</v>
      </c>
      <c r="L1350" s="52">
        <f>IFERROR(_xll.qlIndexFixing(Index3M,H1350,TRUE,_xll.ohTrigger(RecalcTrigger,Trigger3M)),NA())</f>
        <v>2.1436001856447402E-2</v>
      </c>
      <c r="M1350" s="52">
        <f>IFERROR(_xll.qlIndexFixing(ONIndex3M,I1350,TRUE,_xll.ohTrigger(RecalcTrigger,Trigger3M)),NA())</f>
        <v>2.1390721405047941E-2</v>
      </c>
      <c r="N1350" s="52">
        <f>IFERROR(_xll.qlIndexFixing(Index6M,$H1350,TRUE,_xll.ohTrigger(RecalcTrigger,Trigger6M)),NA())</f>
        <v>2.3220695501631448E-2</v>
      </c>
      <c r="O1350" s="52">
        <f>IFERROR(_xll.qlIndexFixing(ONIndex6M,I1350,TRUE,_xll.ohTrigger(RecalcTrigger,Trigger6M)),NA())</f>
        <v>2.3115667046385013E-2</v>
      </c>
      <c r="P1350" s="52">
        <f>IFERROR(_xll.qlIndexFixing(Index1Y,$H1350,TRUE,_xll.ohTrigger(RecalcTrigger,Trigger1Y)),NA())</f>
        <v>2.4971686103009517E-2</v>
      </c>
      <c r="Q1350" s="52">
        <f>IFERROR(_xll.qlIndexFixing(ONIndex1Y,I1350,TRUE,_xll.ohTrigger(RecalcTrigger,Trigger1Y)),NA())</f>
        <v>2.4732890779688432E-2</v>
      </c>
    </row>
    <row r="1351" spans="2:17" x14ac:dyDescent="0.2">
      <c r="B1351" s="46" t="s">
        <v>51</v>
      </c>
      <c r="D1351" s="49">
        <f>_xll.qlCalendarAdvance(LocalCalendar,$D1350,B1351,"f",FALSE)</f>
        <v>49151</v>
      </c>
      <c r="E1351" s="49">
        <f>_xll.qlInterestRateIndexValueDate(IndexON,D1351)</f>
        <v>49151</v>
      </c>
      <c r="F1351" s="52">
        <f>IFERROR(_xll.qlIndexFixing(IndexON,D1351,TRUE,_xll.ohTrigger(RecalcTrigger,TriggerON)),NA())</f>
        <v>1.7567389101573738E-2</v>
      </c>
      <c r="H1351" s="49">
        <f>_xll.qlCalendarAdvance(IborCalendar,$H1350,B1351,"f",FALSE)</f>
        <v>49151</v>
      </c>
      <c r="I1351" s="49">
        <f>_xll.qlInterestRateIndexValueDate(Index1M,$H1351)</f>
        <v>49153</v>
      </c>
      <c r="J1351" s="52">
        <f>IFERROR(_xll.qlIndexFixing(Index1M,$H1351,TRUE,_xll.ohTrigger(RecalcTrigger,Trigger1M)),NA())</f>
        <v>1.9858444644978435E-2</v>
      </c>
      <c r="K1351" s="52">
        <f>IFERROR(_xll.qlIndexFixing(ONIndex1M,I1351,TRUE,_xll.ohTrigger(RecalcTrigger,Trigger1M)),NA())</f>
        <v>1.9851601974982813E-2</v>
      </c>
      <c r="L1351" s="52">
        <f>IFERROR(_xll.qlIndexFixing(Index3M,H1351,TRUE,_xll.ohTrigger(RecalcTrigger,Trigger3M)),NA())</f>
        <v>2.1433973270768392E-2</v>
      </c>
      <c r="M1351" s="52">
        <f>IFERROR(_xll.qlIndexFixing(ONIndex3M,I1351,TRUE,_xll.ohTrigger(RecalcTrigger,Trigger3M)),NA())</f>
        <v>2.1388908588804156E-2</v>
      </c>
      <c r="N1351" s="52">
        <f>IFERROR(_xll.qlIndexFixing(Index6M,$H1351,TRUE,_xll.ohTrigger(RecalcTrigger,Trigger6M)),NA())</f>
        <v>2.3218209844952046E-2</v>
      </c>
      <c r="O1351" s="52">
        <f>IFERROR(_xll.qlIndexFixing(ONIndex6M,I1351,TRUE,_xll.ohTrigger(RecalcTrigger,Trigger6M)),NA())</f>
        <v>2.3113574611359766E-2</v>
      </c>
      <c r="P1351" s="52">
        <f>IFERROR(_xll.qlIndexFixing(Index1Y,$H1351,TRUE,_xll.ohTrigger(RecalcTrigger,Trigger1Y)),NA())</f>
        <v>2.4968601912729784E-2</v>
      </c>
      <c r="Q1351" s="52">
        <f>IFERROR(_xll.qlIndexFixing(ONIndex1Y,I1351,TRUE,_xll.ohTrigger(RecalcTrigger,Trigger1Y)),NA())</f>
        <v>2.4730650177904323E-2</v>
      </c>
    </row>
    <row r="1352" spans="2:17" x14ac:dyDescent="0.2">
      <c r="B1352" s="46" t="s">
        <v>51</v>
      </c>
      <c r="D1352" s="49">
        <f>_xll.qlCalendarAdvance(LocalCalendar,$D1351,B1352,"f",FALSE)</f>
        <v>49158</v>
      </c>
      <c r="E1352" s="49">
        <f>_xll.qlInterestRateIndexValueDate(IndexON,D1352)</f>
        <v>49158</v>
      </c>
      <c r="F1352" s="52">
        <f>IFERROR(_xll.qlIndexFixing(IndexON,D1352,TRUE,_xll.ohTrigger(RecalcTrigger,TriggerON)),NA())</f>
        <v>1.756536451827273E-2</v>
      </c>
      <c r="H1352" s="49">
        <f>_xll.qlCalendarAdvance(IborCalendar,$H1351,B1352,"f",FALSE)</f>
        <v>49158</v>
      </c>
      <c r="I1352" s="49">
        <f>_xll.qlInterestRateIndexValueDate(Index1M,$H1352)</f>
        <v>49160</v>
      </c>
      <c r="J1352" s="52">
        <f>IFERROR(_xll.qlIndexFixing(Index1M,$H1352,TRUE,_xll.ohTrigger(RecalcTrigger,Trigger1M)),NA())</f>
        <v>1.9854047124595597E-2</v>
      </c>
      <c r="K1352" s="52">
        <f>IFERROR(_xll.qlIndexFixing(ONIndex1M,I1352,TRUE,_xll.ohTrigger(RecalcTrigger,Trigger1M)),NA())</f>
        <v>1.9847275111102292E-2</v>
      </c>
      <c r="L1352" s="52">
        <f>IFERROR(_xll.qlIndexFixing(Index3M,H1352,TRUE,_xll.ohTrigger(RecalcTrigger,Trigger3M)),NA())</f>
        <v>2.1431913001853771E-2</v>
      </c>
      <c r="M1352" s="52">
        <f>IFERROR(_xll.qlIndexFixing(ONIndex3M,I1352,TRUE,_xll.ohTrigger(RecalcTrigger,Trigger3M)),NA())</f>
        <v>2.1387064258995281E-2</v>
      </c>
      <c r="N1352" s="52">
        <f>IFERROR(_xll.qlIndexFixing(Index6M,$H1352,TRUE,_xll.ohTrigger(RecalcTrigger,Trigger6M)),NA())</f>
        <v>2.321569583284739E-2</v>
      </c>
      <c r="O1352" s="52">
        <f>IFERROR(_xll.qlIndexFixing(ONIndex6M,I1352,TRUE,_xll.ohTrigger(RecalcTrigger,Trigger6M)),NA())</f>
        <v>2.3111454146729216E-2</v>
      </c>
      <c r="P1352" s="52">
        <f>IFERROR(_xll.qlIndexFixing(Index1Y,$H1352,TRUE,_xll.ohTrigger(RecalcTrigger,Trigger1Y)),NA())</f>
        <v>2.4965487461819428E-2</v>
      </c>
      <c r="Q1352" s="52">
        <f>IFERROR(_xll.qlIndexFixing(ONIndex1Y,I1352,TRUE,_xll.ohTrigger(RecalcTrigger,Trigger1Y)),NA())</f>
        <v>2.4728380051231014E-2</v>
      </c>
    </row>
    <row r="1353" spans="2:17" x14ac:dyDescent="0.2">
      <c r="B1353" s="46" t="s">
        <v>51</v>
      </c>
      <c r="D1353" s="49">
        <f>_xll.qlCalendarAdvance(LocalCalendar,$D1352,B1353,"f",FALSE)</f>
        <v>49165</v>
      </c>
      <c r="E1353" s="49">
        <f>_xll.qlInterestRateIndexValueDate(IndexON,D1353)</f>
        <v>49165</v>
      </c>
      <c r="F1353" s="52">
        <f>IFERROR(_xll.qlIndexFixing(IndexON,D1353,TRUE,_xll.ohTrigger(RecalcTrigger,TriggerON)),NA())</f>
        <v>1.7563299002114618E-2</v>
      </c>
      <c r="H1353" s="49">
        <f>_xll.qlCalendarAdvance(IborCalendar,$H1352,B1353,"f",FALSE)</f>
        <v>49165</v>
      </c>
      <c r="I1353" s="49">
        <f>_xll.qlInterestRateIndexValueDate(Index1M,$H1353)</f>
        <v>49167</v>
      </c>
      <c r="J1353" s="52">
        <f>IFERROR(_xll.qlIndexFixing(Index1M,$H1353,TRUE,_xll.ohTrigger(RecalcTrigger,Trigger1M)),NA())</f>
        <v>1.9849390893192896E-2</v>
      </c>
      <c r="K1353" s="52">
        <f>IFERROR(_xll.qlIndexFixing(ONIndex1M,I1353,TRUE,_xll.ohTrigger(RecalcTrigger,Trigger1M)),NA())</f>
        <v>1.984291752720857E-2</v>
      </c>
      <c r="L1353" s="52">
        <f>IFERROR(_xll.qlIndexFixing(Index3M,H1353,TRUE,_xll.ohTrigger(RecalcTrigger,Trigger3M)),NA())</f>
        <v>2.1429821049756263E-2</v>
      </c>
      <c r="M1353" s="52">
        <f>IFERROR(_xll.qlIndexFixing(ONIndex3M,I1353,TRUE,_xll.ohTrigger(RecalcTrigger,Trigger3M)),NA())</f>
        <v>2.1385188415594669E-2</v>
      </c>
      <c r="N1353" s="52">
        <f>IFERROR(_xll.qlIndexFixing(Index6M,$H1353,TRUE,_xll.ohTrigger(RecalcTrigger,Trigger6M)),NA())</f>
        <v>2.3213153465425074E-2</v>
      </c>
      <c r="O1353" s="52">
        <f>IFERROR(_xll.qlIndexFixing(ONIndex6M,I1353,TRUE,_xll.ohTrigger(RecalcTrigger,Trigger6M)),NA())</f>
        <v>2.3109305652520007E-2</v>
      </c>
      <c r="P1353" s="52">
        <f>IFERROR(_xll.qlIndexFixing(Index1Y,$H1353,TRUE,_xll.ohTrigger(RecalcTrigger,Trigger1Y)),NA())</f>
        <v>2.496234275056073E-2</v>
      </c>
      <c r="Q1353" s="52">
        <f>IFERROR(_xll.qlIndexFixing(ONIndex1Y,I1353,TRUE,_xll.ohTrigger(RecalcTrigger,Trigger1Y)),NA())</f>
        <v>2.472608039974844E-2</v>
      </c>
    </row>
    <row r="1354" spans="2:17" x14ac:dyDescent="0.2">
      <c r="B1354" s="46" t="s">
        <v>51</v>
      </c>
      <c r="D1354" s="49">
        <f>_xll.qlCalendarAdvance(LocalCalendar,$D1353,B1354,"f",FALSE)</f>
        <v>49172</v>
      </c>
      <c r="E1354" s="49">
        <f>_xll.qlInterestRateIndexValueDate(IndexON,D1354)</f>
        <v>49172</v>
      </c>
      <c r="F1354" s="52">
        <f>IFERROR(_xll.qlIndexFixing(IndexON,D1354,TRUE,_xll.ohTrigger(RecalcTrigger,TriggerON)),NA())</f>
        <v>1.7561192552859595E-2</v>
      </c>
      <c r="H1354" s="49">
        <f>_xll.qlCalendarAdvance(IborCalendar,$H1353,B1354,"f",FALSE)</f>
        <v>49172</v>
      </c>
      <c r="I1354" s="49">
        <f>_xll.qlInterestRateIndexValueDate(Index1M,$H1354)</f>
        <v>49174</v>
      </c>
      <c r="J1354" s="52">
        <f>IFERROR(_xll.qlIndexFixing(Index1M,$H1354,TRUE,_xll.ohTrigger(RecalcTrigger,Trigger1M)),NA())</f>
        <v>1.9844934280831165E-2</v>
      </c>
      <c r="K1354" s="52">
        <f>IFERROR(_xll.qlIndexFixing(ONIndex1M,I1354,TRUE,_xll.ohTrigger(RecalcTrigger,Trigger1M)),NA())</f>
        <v>1.9838529223275003E-2</v>
      </c>
      <c r="L1354" s="52">
        <f>IFERROR(_xll.qlIndexFixing(Index3M,H1354,TRUE,_xll.ohTrigger(RecalcTrigger,Trigger3M)),NA())</f>
        <v>2.1427697414526044E-2</v>
      </c>
      <c r="M1354" s="52">
        <f>IFERROR(_xll.qlIndexFixing(ONIndex3M,I1354,TRUE,_xll.ohTrigger(RecalcTrigger,Trigger3M)),NA())</f>
        <v>2.1383281058628967E-2</v>
      </c>
      <c r="N1354" s="52">
        <f>IFERROR(_xll.qlIndexFixing(Index6M,$H1354,TRUE,_xll.ohTrigger(RecalcTrigger,Trigger6M)),NA())</f>
        <v>2.3211134372248997E-2</v>
      </c>
      <c r="O1354" s="52">
        <f>IFERROR(_xll.qlIndexFixing(ONIndex6M,I1354,TRUE,_xll.ohTrigger(RecalcTrigger,Trigger6M)),NA())</f>
        <v>2.310712912873214E-2</v>
      </c>
      <c r="P1354" s="52">
        <f>IFERROR(_xll.qlIndexFixing(Index1Y,$H1354,TRUE,_xll.ohTrigger(RecalcTrigger,Trigger1Y)),NA())</f>
        <v>2.4959167779236843E-2</v>
      </c>
      <c r="Q1354" s="52">
        <f>IFERROR(_xll.qlIndexFixing(ONIndex1Y,I1354,TRUE,_xll.ohTrigger(RecalcTrigger,Trigger1Y)),NA())</f>
        <v>2.4723751223403312E-2</v>
      </c>
    </row>
    <row r="1355" spans="2:17" x14ac:dyDescent="0.2">
      <c r="B1355" s="46" t="s">
        <v>51</v>
      </c>
      <c r="D1355" s="49">
        <f>_xll.qlCalendarAdvance(LocalCalendar,$D1354,B1355,"f",FALSE)</f>
        <v>49179</v>
      </c>
      <c r="E1355" s="49">
        <f>_xll.qlInterestRateIndexValueDate(IndexON,D1355)</f>
        <v>49179</v>
      </c>
      <c r="F1355" s="52">
        <f>IFERROR(_xll.qlIndexFixing(IndexON,D1355,TRUE,_xll.ohTrigger(RecalcTrigger,TriggerON)),NA())</f>
        <v>1.7559045170507659E-2</v>
      </c>
      <c r="H1355" s="49">
        <f>_xll.qlCalendarAdvance(IborCalendar,$H1354,B1355,"f",FALSE)</f>
        <v>49179</v>
      </c>
      <c r="I1355" s="49">
        <f>_xll.qlInterestRateIndexValueDate(Index1M,$H1355)</f>
        <v>49181</v>
      </c>
      <c r="J1355" s="52">
        <f>IFERROR(_xll.qlIndexFixing(Index1M,$H1355,TRUE,_xll.ohTrigger(RecalcTrigger,Trigger1M)),NA())</f>
        <v>1.9840446902586694E-2</v>
      </c>
      <c r="K1355" s="52">
        <f>IFERROR(_xll.qlIndexFixing(ONIndex1M,I1355,TRUE,_xll.ohTrigger(RecalcTrigger,Trigger1M)),NA())</f>
        <v>1.9834339536504153E-2</v>
      </c>
      <c r="L1355" s="52">
        <f>IFERROR(_xll.qlIndexFixing(Index3M,H1355,TRUE,_xll.ohTrigger(RecalcTrigger,Trigger3M)),NA())</f>
        <v>2.1425542096216683E-2</v>
      </c>
      <c r="M1355" s="52">
        <f>IFERROR(_xll.qlIndexFixing(ONIndex3M,I1355,TRUE,_xll.ohTrigger(RecalcTrigger,Trigger3M)),NA())</f>
        <v>2.1381837217402389E-2</v>
      </c>
      <c r="N1355" s="52">
        <f>IFERROR(_xll.qlIndexFixing(Index6M,$H1355,TRUE,_xll.ohTrigger(RecalcTrigger,Trigger6M)),NA())</f>
        <v>2.320798366506948E-2</v>
      </c>
      <c r="O1355" s="52">
        <f>IFERROR(_xll.qlIndexFixing(ONIndex6M,I1355,TRUE,_xll.ohTrigger(RecalcTrigger,Trigger6M)),NA())</f>
        <v>2.3105507266973913E-2</v>
      </c>
      <c r="P1355" s="52">
        <f>IFERROR(_xll.qlIndexFixing(Index1Y,$H1355,TRUE,_xll.ohTrigger(RecalcTrigger,Trigger1Y)),NA())</f>
        <v>2.495657128556341E-2</v>
      </c>
      <c r="Q1355" s="52">
        <f>IFERROR(_xll.qlIndexFixing(ONIndex1Y,I1355,TRUE,_xll.ohTrigger(RecalcTrigger,Trigger1Y)),NA())</f>
        <v>2.4722071503127108E-2</v>
      </c>
    </row>
    <row r="1356" spans="2:17" x14ac:dyDescent="0.2">
      <c r="B1356" s="46" t="s">
        <v>51</v>
      </c>
      <c r="D1356" s="49">
        <f>_xll.qlCalendarAdvance(LocalCalendar,$D1355,B1356,"f",FALSE)</f>
        <v>49186</v>
      </c>
      <c r="E1356" s="49">
        <f>_xll.qlInterestRateIndexValueDate(IndexON,D1356)</f>
        <v>49186</v>
      </c>
      <c r="F1356" s="52">
        <f>IFERROR(_xll.qlIndexFixing(IndexON,D1356,TRUE,_xll.ohTrigger(RecalcTrigger,TriggerON)),NA())</f>
        <v>1.7556856855298619E-2</v>
      </c>
      <c r="H1356" s="49">
        <f>_xll.qlCalendarAdvance(IborCalendar,$H1355,B1356,"f",FALSE)</f>
        <v>49186</v>
      </c>
      <c r="I1356" s="49">
        <f>_xll.qlInterestRateIndexValueDate(Index1M,$H1356)</f>
        <v>49188</v>
      </c>
      <c r="J1356" s="52">
        <f>IFERROR(_xll.qlIndexFixing(Index1M,$H1356,TRUE,_xll.ohTrigger(RecalcTrigger,Trigger1M)),NA())</f>
        <v>1.9835928758485263E-2</v>
      </c>
      <c r="K1356" s="52">
        <f>IFERROR(_xll.qlIndexFixing(ONIndex1M,I1356,TRUE,_xll.ohTrigger(RecalcTrigger,Trigger1M)),NA())</f>
        <v>1.9829887352982301E-2</v>
      </c>
      <c r="L1356" s="52">
        <f>IFERROR(_xll.qlIndexFixing(Index3M,H1356,TRUE,_xll.ohTrigger(RecalcTrigger,Trigger3M)),NA())</f>
        <v>2.1421932606907428E-2</v>
      </c>
      <c r="M1356" s="52">
        <f>IFERROR(_xll.qlIndexFixing(ONIndex3M,I1356,TRUE,_xll.ohTrigger(RecalcTrigger,Trigger3M)),NA())</f>
        <v>2.1379864465200793E-2</v>
      </c>
      <c r="N1356" s="52">
        <f>IFERROR(_xll.qlIndexFixing(Index6M,$H1356,TRUE,_xll.ohTrigger(RecalcTrigger,Trigger6M)),NA())</f>
        <v>2.3203165394862092E-2</v>
      </c>
      <c r="O1356" s="52">
        <f>IFERROR(_xll.qlIndexFixing(ONIndex6M,I1356,TRUE,_xll.ohTrigger(RecalcTrigger,Trigger6M)),NA())</f>
        <v>2.3103272538491648E-2</v>
      </c>
      <c r="P1356" s="52">
        <f>IFERROR(_xll.qlIndexFixing(Index1Y,$H1356,TRUE,_xll.ohTrigger(RecalcTrigger,Trigger1Y)),NA())</f>
        <v>2.4953333412027816E-2</v>
      </c>
      <c r="Q1356" s="52">
        <f>IFERROR(_xll.qlIndexFixing(ONIndex1Y,I1356,TRUE,_xll.ohTrigger(RecalcTrigger,Trigger1Y)),NA())</f>
        <v>2.4719681004048422E-2</v>
      </c>
    </row>
    <row r="1357" spans="2:17" x14ac:dyDescent="0.2">
      <c r="B1357" s="46" t="s">
        <v>51</v>
      </c>
      <c r="D1357" s="49">
        <f>_xll.qlCalendarAdvance(LocalCalendar,$D1356,B1357,"f",FALSE)</f>
        <v>49193</v>
      </c>
      <c r="E1357" s="49">
        <f>_xll.qlInterestRateIndexValueDate(IndexON,D1357)</f>
        <v>49193</v>
      </c>
      <c r="F1357" s="52">
        <f>IFERROR(_xll.qlIndexFixing(IndexON,D1357,TRUE,_xll.ohTrigger(RecalcTrigger,TriggerON)),NA())</f>
        <v>1.7554627606992668E-2</v>
      </c>
      <c r="H1357" s="49">
        <f>_xll.qlCalendarAdvance(IborCalendar,$H1356,B1357,"f",FALSE)</f>
        <v>49193</v>
      </c>
      <c r="I1357" s="49">
        <f>_xll.qlInterestRateIndexValueDate(Index1M,$H1357)</f>
        <v>49195</v>
      </c>
      <c r="J1357" s="52">
        <f>IFERROR(_xll.qlIndexFixing(Index1M,$H1357,TRUE,_xll.ohTrigger(RecalcTrigger,Trigger1M)),NA())</f>
        <v>1.9831598009483753E-2</v>
      </c>
      <c r="K1357" s="52">
        <f>IFERROR(_xll.qlIndexFixing(ONIndex1M,I1357,TRUE,_xll.ohTrigger(RecalcTrigger,Trigger1M)),NA())</f>
        <v>1.9825179991261876E-2</v>
      </c>
      <c r="L1357" s="52">
        <f>IFERROR(_xll.qlIndexFixing(Index3M,H1357,TRUE,_xll.ohTrigger(RecalcTrigger,Trigger3M)),NA())</f>
        <v>2.1419721105531558E-2</v>
      </c>
      <c r="M1357" s="52">
        <f>IFERROR(_xll.qlIndexFixing(ONIndex3M,I1357,TRUE,_xll.ohTrigger(RecalcTrigger,Trigger3M)),NA())</f>
        <v>2.137736990636796E-2</v>
      </c>
      <c r="N1357" s="52">
        <f>IFERROR(_xll.qlIndexFixing(Index6M,$H1357,TRUE,_xll.ohTrigger(RecalcTrigger,Trigger6M)),NA())</f>
        <v>2.320051838714543E-2</v>
      </c>
      <c r="O1357" s="52">
        <f>IFERROR(_xll.qlIndexFixing(ONIndex6M,I1357,TRUE,_xll.ohTrigger(RecalcTrigger,Trigger6M)),NA())</f>
        <v>2.3100431379816655E-2</v>
      </c>
      <c r="P1357" s="52">
        <f>IFERROR(_xll.qlIndexFixing(Index1Y,$H1357,TRUE,_xll.ohTrigger(RecalcTrigger,Trigger1Y)),NA())</f>
        <v>2.4949461307755879E-2</v>
      </c>
      <c r="Q1357" s="52">
        <f>IFERROR(_xll.qlIndexFixing(ONIndex1Y,I1357,TRUE,_xll.ohTrigger(RecalcTrigger,Trigger1Y)),NA())</f>
        <v>2.471658654529918E-2</v>
      </c>
    </row>
    <row r="1358" spans="2:17" x14ac:dyDescent="0.2">
      <c r="B1358" s="46" t="s">
        <v>51</v>
      </c>
      <c r="D1358" s="49">
        <f>_xll.qlCalendarAdvance(LocalCalendar,$D1357,B1358,"f",FALSE)</f>
        <v>49200</v>
      </c>
      <c r="E1358" s="49">
        <f>_xll.qlInterestRateIndexValueDate(IndexON,D1358)</f>
        <v>49200</v>
      </c>
      <c r="F1358" s="52">
        <f>IFERROR(_xll.qlIndexFixing(IndexON,D1358,TRUE,_xll.ohTrigger(RecalcTrigger,TriggerON)),NA())</f>
        <v>1.755235742566974E-2</v>
      </c>
      <c r="H1358" s="49">
        <f>_xll.qlCalendarAdvance(IborCalendar,$H1357,B1358,"f",FALSE)</f>
        <v>49200</v>
      </c>
      <c r="I1358" s="49">
        <f>_xll.qlInterestRateIndexValueDate(Index1M,$H1358)</f>
        <v>49202</v>
      </c>
      <c r="J1358" s="52">
        <f>IFERROR(_xll.qlIndexFixing(Index1M,$H1358,TRUE,_xll.ohTrigger(RecalcTrigger,Trigger1M)),NA())</f>
        <v>1.9826800172881711E-2</v>
      </c>
      <c r="K1358" s="52">
        <f>IFERROR(_xll.qlIndexFixing(ONIndex1M,I1358,TRUE,_xll.ohTrigger(RecalcTrigger,Trigger1M)),NA())</f>
        <v>1.9820668807222219E-2</v>
      </c>
      <c r="L1358" s="52">
        <f>IFERROR(_xll.qlIndexFixing(Index3M,H1358,TRUE,_xll.ohTrigger(RecalcTrigger,Trigger3M)),NA())</f>
        <v>2.1417477926825038E-2</v>
      </c>
      <c r="M1358" s="52">
        <f>IFERROR(_xll.qlIndexFixing(ONIndex3M,I1358,TRUE,_xll.ohTrigger(RecalcTrigger,Trigger3M)),NA())</f>
        <v>2.1375336495195185E-2</v>
      </c>
      <c r="N1358" s="52">
        <f>IFERROR(_xll.qlIndexFixing(Index6M,$H1358,TRUE,_xll.ohTrigger(RecalcTrigger,Trigger6M)),NA())</f>
        <v>2.3197843031827814E-2</v>
      </c>
      <c r="O1358" s="52">
        <f>IFERROR(_xll.qlIndexFixing(ONIndex6M,I1358,TRUE,_xll.ohTrigger(RecalcTrigger,Trigger6M)),NA())</f>
        <v>2.3098142737714156E-2</v>
      </c>
      <c r="P1358" s="52">
        <f>IFERROR(_xll.qlIndexFixing(Index1Y,$H1358,TRUE,_xll.ohTrigger(RecalcTrigger,Trigger1Y)),NA())</f>
        <v>2.4946165299065706E-2</v>
      </c>
      <c r="Q1358" s="52">
        <f>IFERROR(_xll.qlIndexFixing(ONIndex1Y,I1358,TRUE,_xll.ohTrigger(RecalcTrigger,Trigger1Y)),NA())</f>
        <v>2.4714139269610413E-2</v>
      </c>
    </row>
    <row r="1359" spans="2:17" x14ac:dyDescent="0.2">
      <c r="B1359" s="46" t="s">
        <v>51</v>
      </c>
      <c r="D1359" s="49">
        <f>_xll.qlCalendarAdvance(LocalCalendar,$D1358,B1359,"f",FALSE)</f>
        <v>49207</v>
      </c>
      <c r="E1359" s="49">
        <f>_xll.qlInterestRateIndexValueDate(IndexON,D1359)</f>
        <v>49207</v>
      </c>
      <c r="F1359" s="52">
        <f>IFERROR(_xll.qlIndexFixing(IndexON,D1359,TRUE,_xll.ohTrigger(RecalcTrigger,TriggerON)),NA())</f>
        <v>1.7550046311249901E-2</v>
      </c>
      <c r="H1359" s="49">
        <f>_xll.qlCalendarAdvance(IborCalendar,$H1358,B1359,"f",FALSE)</f>
        <v>49207</v>
      </c>
      <c r="I1359" s="49">
        <f>_xll.qlInterestRateIndexValueDate(Index1M,$H1359)</f>
        <v>49209</v>
      </c>
      <c r="J1359" s="52">
        <f>IFERROR(_xll.qlIndexFixing(Index1M,$H1359,TRUE,_xll.ohTrigger(RecalcTrigger,Trigger1M)),NA())</f>
        <v>1.9822189731449211E-2</v>
      </c>
      <c r="K1359" s="52">
        <f>IFERROR(_xll.qlIndexFixing(ONIndex1M,I1359,TRUE,_xll.ohTrigger(RecalcTrigger,Trigger1M)),NA())</f>
        <v>1.9816126903169362E-2</v>
      </c>
      <c r="L1359" s="52">
        <f>IFERROR(_xll.qlIndexFixing(Index3M,H1359,TRUE,_xll.ohTrigger(RecalcTrigger,Trigger3M)),NA())</f>
        <v>2.1415203070840574E-2</v>
      </c>
      <c r="M1359" s="52">
        <f>IFERROR(_xll.qlIndexFixing(ONIndex3M,I1359,TRUE,_xll.ohTrigger(RecalcTrigger,Trigger3M)),NA())</f>
        <v>2.1373271570404029E-2</v>
      </c>
      <c r="N1359" s="52">
        <f>IFERROR(_xll.qlIndexFixing(Index6M,$H1359,TRUE,_xll.ohTrigger(RecalcTrigger,Trigger6M)),NA())</f>
        <v>2.3195139329023191E-2</v>
      </c>
      <c r="O1359" s="52">
        <f>IFERROR(_xll.qlIndexFixing(ONIndex6M,I1359,TRUE,_xll.ohTrigger(RecalcTrigger,Trigger6M)),NA())</f>
        <v>2.3095826066032998E-2</v>
      </c>
      <c r="P1359" s="52">
        <f>IFERROR(_xll.qlIndexFixing(Index1Y,$H1359,TRUE,_xll.ohTrigger(RecalcTrigger,Trigger1Y)),NA())</f>
        <v>2.4942839031770969E-2</v>
      </c>
      <c r="Q1359" s="52">
        <f>IFERROR(_xll.qlIndexFixing(ONIndex1Y,I1359,TRUE,_xll.ohTrigger(RecalcTrigger,Trigger1Y)),NA())</f>
        <v>2.4711662469059092E-2</v>
      </c>
    </row>
    <row r="1360" spans="2:17" x14ac:dyDescent="0.2">
      <c r="B1360" s="46" t="s">
        <v>51</v>
      </c>
      <c r="D1360" s="49">
        <f>_xll.qlCalendarAdvance(LocalCalendar,$D1359,B1360,"f",FALSE)</f>
        <v>49214</v>
      </c>
      <c r="E1360" s="49">
        <f>_xll.qlInterestRateIndexValueDate(IndexON,D1360)</f>
        <v>49214</v>
      </c>
      <c r="F1360" s="52">
        <f>IFERROR(_xll.qlIndexFixing(IndexON,D1360,TRUE,_xll.ohTrigger(RecalcTrigger,TriggerON)),NA())</f>
        <v>1.7547694263893021E-2</v>
      </c>
      <c r="H1360" s="49">
        <f>_xll.qlCalendarAdvance(IborCalendar,$H1359,B1360,"f",FALSE)</f>
        <v>49214</v>
      </c>
      <c r="I1360" s="49">
        <f>_xll.qlInterestRateIndexValueDate(Index1M,$H1360)</f>
        <v>49216</v>
      </c>
      <c r="J1360" s="52">
        <f>IFERROR(_xll.qlIndexFixing(Index1M,$H1360,TRUE,_xll.ohTrigger(RecalcTrigger,Trigger1M)),NA())</f>
        <v>1.981775933118296E-2</v>
      </c>
      <c r="K1360" s="52">
        <f>IFERROR(_xll.qlIndexFixing(ONIndex1M,I1360,TRUE,_xll.ohTrigger(RecalcTrigger,Trigger1M)),NA())</f>
        <v>1.981155427907666E-2</v>
      </c>
      <c r="L1360" s="52">
        <f>IFERROR(_xll.qlIndexFixing(Index3M,H1360,TRUE,_xll.ohTrigger(RecalcTrigger,Trigger3M)),NA())</f>
        <v>2.1412896537632627E-2</v>
      </c>
      <c r="M1360" s="52">
        <f>IFERROR(_xll.qlIndexFixing(ONIndex3M,I1360,TRUE,_xll.ohTrigger(RecalcTrigger,Trigger3M)),NA())</f>
        <v>2.1371175132101072E-2</v>
      </c>
      <c r="N1360" s="52">
        <f>IFERROR(_xll.qlIndexFixing(Index6M,$H1360,TRUE,_xll.ohTrigger(RecalcTrigger,Trigger6M)),NA())</f>
        <v>2.3192946478642701E-2</v>
      </c>
      <c r="O1360" s="52">
        <f>IFERROR(_xll.qlIndexFixing(ONIndex6M,I1360,TRUE,_xll.ohTrigger(RecalcTrigger,Trigger6M)),NA())</f>
        <v>2.3093481364746538E-2</v>
      </c>
      <c r="P1360" s="52">
        <f>IFERROR(_xll.qlIndexFixing(Index1Y,$H1360,TRUE,_xll.ohTrigger(RecalcTrigger,Trigger1Y)),NA())</f>
        <v>2.4937690885431348E-2</v>
      </c>
      <c r="Q1360" s="52">
        <f>IFERROR(_xll.qlIndexFixing(ONIndex1Y,I1360,TRUE,_xll.ohTrigger(RecalcTrigger,Trigger1Y)),NA())</f>
        <v>2.4709156143698507E-2</v>
      </c>
    </row>
    <row r="1361" spans="2:17" x14ac:dyDescent="0.2">
      <c r="B1361" s="46" t="s">
        <v>51</v>
      </c>
      <c r="D1361" s="49">
        <f>_xll.qlCalendarAdvance(LocalCalendar,$D1360,B1361,"f",FALSE)</f>
        <v>49221</v>
      </c>
      <c r="E1361" s="49">
        <f>_xll.qlInterestRateIndexValueDate(IndexON,D1361)</f>
        <v>49221</v>
      </c>
      <c r="F1361" s="52">
        <f>IFERROR(_xll.qlIndexFixing(IndexON,D1361,TRUE,_xll.ohTrigger(RecalcTrigger,TriggerON)),NA())</f>
        <v>1.7545301283519166E-2</v>
      </c>
      <c r="H1361" s="49">
        <f>_xll.qlCalendarAdvance(IborCalendar,$H1360,B1361,"f",FALSE)</f>
        <v>49221</v>
      </c>
      <c r="I1361" s="49">
        <f>_xll.qlInterestRateIndexValueDate(Index1M,$H1361)</f>
        <v>49223</v>
      </c>
      <c r="J1361" s="52">
        <f>IFERROR(_xll.qlIndexFixing(Index1M,$H1361,TRUE,_xll.ohTrigger(RecalcTrigger,Trigger1M)),NA())</f>
        <v>1.9812876551500685E-2</v>
      </c>
      <c r="K1361" s="52">
        <f>IFERROR(_xll.qlIndexFixing(ONIndex1M,I1361,TRUE,_xll.ohTrigger(RecalcTrigger,Trigger1M)),NA())</f>
        <v>1.9807165610534749E-2</v>
      </c>
      <c r="L1361" s="52">
        <f>IFERROR(_xll.qlIndexFixing(Index3M,H1361,TRUE,_xll.ohTrigger(RecalcTrigger,Trigger3M)),NA())</f>
        <v>2.1411944844714922E-2</v>
      </c>
      <c r="M1361" s="52">
        <f>IFERROR(_xll.qlIndexFixing(ONIndex3M,I1361,TRUE,_xll.ohTrigger(RecalcTrigger,Trigger3M)),NA())</f>
        <v>2.1369527972918689E-2</v>
      </c>
      <c r="N1361" s="52">
        <f>IFERROR(_xll.qlIndexFixing(Index6M,$H1361,TRUE,_xll.ohTrigger(RecalcTrigger,Trigger6M)),NA())</f>
        <v>2.3190183879489745E-2</v>
      </c>
      <c r="O1361" s="52">
        <f>IFERROR(_xll.qlIndexFixing(ONIndex6M,I1361,TRUE,_xll.ohTrigger(RecalcTrigger,Trigger6M)),NA())</f>
        <v>2.3091678425721796E-2</v>
      </c>
      <c r="P1361" s="52">
        <f>IFERROR(_xll.qlIndexFixing(Index1Y,$H1361,TRUE,_xll.ohTrigger(RecalcTrigger,Trigger1Y)),NA())</f>
        <v>2.4936690132037986E-2</v>
      </c>
      <c r="Q1361" s="52">
        <f>IFERROR(_xll.qlIndexFixing(ONIndex1Y,I1361,TRUE,_xll.ohTrigger(RecalcTrigger,Trigger1Y)),NA())</f>
        <v>2.4707285606040408E-2</v>
      </c>
    </row>
    <row r="1362" spans="2:17" x14ac:dyDescent="0.2">
      <c r="B1362" s="46" t="s">
        <v>51</v>
      </c>
      <c r="D1362" s="49">
        <f>_xll.qlCalendarAdvance(LocalCalendar,$D1361,B1362,"f",FALSE)</f>
        <v>49228</v>
      </c>
      <c r="E1362" s="49">
        <f>_xll.qlInterestRateIndexValueDate(IndexON,D1362)</f>
        <v>49228</v>
      </c>
      <c r="F1362" s="52">
        <f>IFERROR(_xll.qlIndexFixing(IndexON,D1362,TRUE,_xll.ohTrigger(RecalcTrigger,TriggerON)),NA())</f>
        <v>1.754286737020827E-2</v>
      </c>
      <c r="H1362" s="49">
        <f>_xll.qlCalendarAdvance(IborCalendar,$H1361,B1362,"f",FALSE)</f>
        <v>49228</v>
      </c>
      <c r="I1362" s="49">
        <f>_xll.qlInterestRateIndexValueDate(Index1M,$H1362)</f>
        <v>49230</v>
      </c>
      <c r="J1362" s="52">
        <f>IFERROR(_xll.qlIndexFixing(Index1M,$H1362,TRUE,_xll.ohTrigger(RecalcTrigger,Trigger1M)),NA())</f>
        <v>1.9808173813059441E-2</v>
      </c>
      <c r="K1362" s="52">
        <f>IFERROR(_xll.qlIndexFixing(ONIndex1M,I1362,TRUE,_xll.ohTrigger(RecalcTrigger,Trigger1M)),NA())</f>
        <v>1.9802316870851655E-2</v>
      </c>
      <c r="L1362" s="52">
        <f>IFERROR(_xll.qlIndexFixing(Index3M,H1362,TRUE,_xll.ohTrigger(RecalcTrigger,Trigger3M)),NA())</f>
        <v>2.1410027092764194E-2</v>
      </c>
      <c r="M1362" s="52">
        <f>IFERROR(_xll.qlIndexFixing(ONIndex3M,I1362,TRUE,_xll.ohTrigger(RecalcTrigger,Trigger3M)),NA())</f>
        <v>2.1366887714826532E-2</v>
      </c>
      <c r="N1362" s="52">
        <f>IFERROR(_xll.qlIndexFixing(Index6M,$H1362,TRUE,_xll.ohTrigger(RecalcTrigger,Trigger6M)),NA())</f>
        <v>2.3187392931410068E-2</v>
      </c>
      <c r="O1362" s="52">
        <f>IFERROR(_xll.qlIndexFixing(ONIndex6M,I1362,TRUE,_xll.ohTrigger(RecalcTrigger,Trigger6M)),NA())</f>
        <v>2.3088707873517578E-2</v>
      </c>
      <c r="P1362" s="52">
        <f>IFERROR(_xll.qlIndexFixing(Index1Y,$H1362,TRUE,_xll.ohTrigger(RecalcTrigger,Trigger1Y)),NA())</f>
        <v>2.4932678681275199E-2</v>
      </c>
      <c r="Q1362" s="52">
        <f>IFERROR(_xll.qlIndexFixing(ONIndex1Y,I1362,TRUE,_xll.ohTrigger(RecalcTrigger,Trigger1Y)),NA())</f>
        <v>2.4704054918469609E-2</v>
      </c>
    </row>
    <row r="1363" spans="2:17" x14ac:dyDescent="0.2">
      <c r="B1363" s="46" t="s">
        <v>51</v>
      </c>
      <c r="D1363" s="49">
        <f>_xll.qlCalendarAdvance(LocalCalendar,$D1362,B1363,"f",FALSE)</f>
        <v>49235</v>
      </c>
      <c r="E1363" s="49">
        <f>_xll.qlInterestRateIndexValueDate(IndexON,D1363)</f>
        <v>49235</v>
      </c>
      <c r="F1363" s="52">
        <f>IFERROR(_xll.qlIndexFixing(IndexON,D1363,TRUE,_xll.ohTrigger(RecalcTrigger,TriggerON)),NA())</f>
        <v>1.7540392523800463E-2</v>
      </c>
      <c r="H1363" s="49">
        <f>_xll.qlCalendarAdvance(IborCalendar,$H1362,B1363,"f",FALSE)</f>
        <v>49235</v>
      </c>
      <c r="I1363" s="49">
        <f>_xll.qlInterestRateIndexValueDate(Index1M,$H1363)</f>
        <v>49237</v>
      </c>
      <c r="J1363" s="52">
        <f>IFERROR(_xll.qlIndexFixing(Index1M,$H1363,TRUE,_xll.ohTrigger(RecalcTrigger,Trigger1M)),NA())</f>
        <v>1.9803440309024253E-2</v>
      </c>
      <c r="K1363" s="52">
        <f>IFERROR(_xll.qlIndexFixing(ONIndex1M,I1363,TRUE,_xll.ohTrigger(RecalcTrigger,Trigger1M)),NA())</f>
        <v>1.9797652086745998E-2</v>
      </c>
      <c r="L1363" s="52">
        <f>IFERROR(_xll.qlIndexFixing(Index3M,H1363,TRUE,_xll.ohTrigger(RecalcTrigger,Trigger3M)),NA())</f>
        <v>2.14071589654127E-2</v>
      </c>
      <c r="M1363" s="52">
        <f>IFERROR(_xll.qlIndexFixing(ONIndex3M,I1363,TRUE,_xll.ohTrigger(RecalcTrigger,Trigger3M)),NA())</f>
        <v>2.1364696735828304E-2</v>
      </c>
      <c r="N1363" s="52">
        <f>IFERROR(_xll.qlIndexFixing(Index6M,$H1363,TRUE,_xll.ohTrigger(RecalcTrigger,Trigger6M)),NA())</f>
        <v>2.3184573634521814E-2</v>
      </c>
      <c r="O1363" s="52">
        <f>IFERROR(_xll.qlIndexFixing(ONIndex6M,I1363,TRUE,_xll.ohTrigger(RecalcTrigger,Trigger6M)),NA())</f>
        <v>2.3086279083521788E-2</v>
      </c>
      <c r="P1363" s="52">
        <f>IFERROR(_xll.qlIndexFixing(Index1Y,$H1363,TRUE,_xll.ohTrigger(RecalcTrigger,Trigger1Y)),NA())</f>
        <v>2.4929231382591958E-2</v>
      </c>
      <c r="Q1363" s="52">
        <f>IFERROR(_xll.qlIndexFixing(ONIndex1Y,I1363,TRUE,_xll.ohTrigger(RecalcTrigger,Trigger1Y)),NA())</f>
        <v>2.4701460018654586E-2</v>
      </c>
    </row>
    <row r="1364" spans="2:17" x14ac:dyDescent="0.2">
      <c r="B1364" s="46" t="s">
        <v>51</v>
      </c>
      <c r="D1364" s="49">
        <f>_xll.qlCalendarAdvance(LocalCalendar,$D1363,B1364,"f",FALSE)</f>
        <v>49242</v>
      </c>
      <c r="E1364" s="49">
        <f>_xll.qlInterestRateIndexValueDate(IndexON,D1364)</f>
        <v>49242</v>
      </c>
      <c r="F1364" s="52">
        <f>IFERROR(_xll.qlIndexFixing(IndexON,D1364,TRUE,_xll.ohTrigger(RecalcTrigger,TriggerON)),NA())</f>
        <v>1.7537876744455616E-2</v>
      </c>
      <c r="H1364" s="49">
        <f>_xll.qlCalendarAdvance(IborCalendar,$H1363,B1364,"f",FALSE)</f>
        <v>49242</v>
      </c>
      <c r="I1364" s="49">
        <f>_xll.qlInterestRateIndexValueDate(Index1M,$H1364)</f>
        <v>49244</v>
      </c>
      <c r="J1364" s="52">
        <f>IFERROR(_xll.qlIndexFixing(Index1M,$H1364,TRUE,_xll.ohTrigger(RecalcTrigger,Trigger1M)),NA())</f>
        <v>1.979867603943122E-2</v>
      </c>
      <c r="K1364" s="52">
        <f>IFERROR(_xll.qlIndexFixing(ONIndex1M,I1364,TRUE,_xll.ohTrigger(RecalcTrigger,Trigger1M)),NA())</f>
        <v>1.9792956582627141E-2</v>
      </c>
      <c r="L1364" s="52">
        <f>IFERROR(_xll.qlIndexFixing(Index3M,H1364,TRUE,_xll.ohTrigger(RecalcTrigger,Trigger3M)),NA())</f>
        <v>2.1404718501871658E-2</v>
      </c>
      <c r="M1364" s="52">
        <f>IFERROR(_xll.qlIndexFixing(ONIndex3M,I1364,TRUE,_xll.ohTrigger(RecalcTrigger,Trigger3M)),NA())</f>
        <v>2.1362474243291629E-2</v>
      </c>
      <c r="N1364" s="52">
        <f>IFERROR(_xll.qlIndexFixing(Index6M,$H1364,TRUE,_xll.ohTrigger(RecalcTrigger,Trigger6M)),NA())</f>
        <v>2.3181725988945329E-2</v>
      </c>
      <c r="O1364" s="52">
        <f>IFERROR(_xll.qlIndexFixing(ONIndex6M,I1364,TRUE,_xll.ohTrigger(RecalcTrigger,Trigger6M)),NA())</f>
        <v>2.3083822263973985E-2</v>
      </c>
      <c r="P1364" s="52">
        <f>IFERROR(_xll.qlIndexFixing(Index1Y,$H1364,TRUE,_xll.ohTrigger(RecalcTrigger,Trigger1Y)),NA())</f>
        <v>2.4925753826832743E-2</v>
      </c>
      <c r="Q1364" s="52">
        <f>IFERROR(_xll.qlIndexFixing(ONIndex1Y,I1364,TRUE,_xll.ohTrigger(RecalcTrigger,Trigger1Y)),NA())</f>
        <v>2.4698835593977009E-2</v>
      </c>
    </row>
    <row r="1365" spans="2:17" x14ac:dyDescent="0.2">
      <c r="B1365" s="46" t="s">
        <v>51</v>
      </c>
      <c r="D1365" s="49">
        <f>_xll.qlCalendarAdvance(LocalCalendar,$D1364,B1365,"f",FALSE)</f>
        <v>49249</v>
      </c>
      <c r="E1365" s="49">
        <f>_xll.qlInterestRateIndexValueDate(IndexON,D1365)</f>
        <v>49249</v>
      </c>
      <c r="F1365" s="52">
        <f>IFERROR(_xll.qlIndexFixing(IndexON,D1365,TRUE,_xll.ohTrigger(RecalcTrigger,TriggerON)),NA())</f>
        <v>1.7535320031933921E-2</v>
      </c>
      <c r="H1365" s="49">
        <f>_xll.qlCalendarAdvance(IborCalendar,$H1364,B1365,"f",FALSE)</f>
        <v>49249</v>
      </c>
      <c r="I1365" s="49">
        <f>_xll.qlInterestRateIndexValueDate(Index1M,$H1365)</f>
        <v>49251</v>
      </c>
      <c r="J1365" s="52">
        <f>IFERROR(_xll.qlIndexFixing(Index1M,$H1365,TRUE,_xll.ohTrigger(RecalcTrigger,Trigger1M)),NA())</f>
        <v>1.9793881004321601E-2</v>
      </c>
      <c r="K1365" s="52">
        <f>IFERROR(_xll.qlIndexFixing(ONIndex1M,I1365,TRUE,_xll.ohTrigger(RecalcTrigger,Trigger1M)),NA())</f>
        <v>1.978823035852173E-2</v>
      </c>
      <c r="L1365" s="52">
        <f>IFERROR(_xll.qlIndexFixing(Index3M,H1365,TRUE,_xll.ohTrigger(RecalcTrigger,Trigger3M)),NA())</f>
        <v>2.1402246355819537E-2</v>
      </c>
      <c r="M1365" s="52">
        <f>IFERROR(_xll.qlIndexFixing(ONIndex3M,I1365,TRUE,_xll.ohTrigger(RecalcTrigger,Trigger3M)),NA())</f>
        <v>2.136022023721651E-2</v>
      </c>
      <c r="N1365" s="52">
        <f>IFERROR(_xll.qlIndexFixing(Index6M,$H1365,TRUE,_xll.ohTrigger(RecalcTrigger,Trigger6M)),NA())</f>
        <v>2.3178321821434231E-2</v>
      </c>
      <c r="O1365" s="52">
        <f>IFERROR(_xll.qlIndexFixing(ONIndex6M,I1365,TRUE,_xll.ohTrigger(RecalcTrigger,Trigger6M)),NA())</f>
        <v>2.3081337414847525E-2</v>
      </c>
      <c r="P1365" s="52">
        <f>IFERROR(_xll.qlIndexFixing(Index1Y,$H1365,TRUE,_xll.ohTrigger(RecalcTrigger,Trigger1Y)),NA())</f>
        <v>2.4922246014310982E-2</v>
      </c>
      <c r="Q1365" s="52">
        <f>IFERROR(_xll.qlIndexFixing(ONIndex1Y,I1365,TRUE,_xll.ohTrigger(RecalcTrigger,Trigger1Y)),NA())</f>
        <v>2.4696181644463522E-2</v>
      </c>
    </row>
    <row r="1366" spans="2:17" x14ac:dyDescent="0.2">
      <c r="B1366" s="46" t="s">
        <v>51</v>
      </c>
      <c r="D1366" s="49">
        <f>_xll.qlCalendarAdvance(LocalCalendar,$D1365,B1366,"f",FALSE)</f>
        <v>49256</v>
      </c>
      <c r="E1366" s="49">
        <f>_xll.qlInterestRateIndexValueDate(IndexON,D1366)</f>
        <v>49256</v>
      </c>
      <c r="F1366" s="52">
        <f>IFERROR(_xll.qlIndexFixing(IndexON,D1366,TRUE,_xll.ohTrigger(RecalcTrigger,TriggerON)),NA())</f>
        <v>1.7532722386555122E-2</v>
      </c>
      <c r="H1366" s="49">
        <f>_xll.qlCalendarAdvance(IborCalendar,$H1365,B1366,"f",FALSE)</f>
        <v>49256</v>
      </c>
      <c r="I1366" s="49">
        <f>_xll.qlInterestRateIndexValueDate(Index1M,$H1366)</f>
        <v>49261</v>
      </c>
      <c r="J1366" s="52">
        <f>IFERROR(_xll.qlIndexFixing(Index1M,$H1366,TRUE,_xll.ohTrigger(RecalcTrigger,Trigger1M)),NA())</f>
        <v>1.9786782358942823E-2</v>
      </c>
      <c r="K1366" s="52">
        <f>IFERROR(_xll.qlIndexFixing(ONIndex1M,I1366,TRUE,_xll.ohTrigger(RecalcTrigger,Trigger1M)),NA())</f>
        <v>1.9781021920701747E-2</v>
      </c>
      <c r="L1366" s="52">
        <f>IFERROR(_xll.qlIndexFixing(Index3M,H1366,TRUE,_xll.ohTrigger(RecalcTrigger,Trigger3M)),NA())</f>
        <v>2.1397761767773794E-2</v>
      </c>
      <c r="M1366" s="52">
        <f>IFERROR(_xll.qlIndexFixing(ONIndex3M,I1366,TRUE,_xll.ohTrigger(RecalcTrigger,Trigger3M)),NA())</f>
        <v>2.1356009226636274E-2</v>
      </c>
      <c r="N1366" s="52">
        <f>IFERROR(_xll.qlIndexFixing(Index6M,$H1366,TRUE,_xll.ohTrigger(RecalcTrigger,Trigger6M)),NA())</f>
        <v>2.3174692255893067E-2</v>
      </c>
      <c r="O1366" s="52">
        <f>IFERROR(_xll.qlIndexFixing(ONIndex6M,I1366,TRUE,_xll.ohTrigger(RecalcTrigger,Trigger6M)),NA())</f>
        <v>2.3076622330231444E-2</v>
      </c>
      <c r="P1366" s="52">
        <f>IFERROR(_xll.qlIndexFixing(Index1Y,$H1366,TRUE,_xll.ohTrigger(RecalcTrigger,Trigger1Y)),NA())</f>
        <v>2.4916018988367532E-2</v>
      </c>
      <c r="Q1366" s="52">
        <f>IFERROR(_xll.qlIndexFixing(ONIndex1Y,I1366,TRUE,_xll.ohTrigger(RecalcTrigger,Trigger1Y)),NA())</f>
        <v>2.4691032738228813E-2</v>
      </c>
    </row>
    <row r="1367" spans="2:17" x14ac:dyDescent="0.2">
      <c r="B1367" s="46" t="s">
        <v>51</v>
      </c>
      <c r="D1367" s="49">
        <f>_xll.qlCalendarAdvance(LocalCalendar,$D1366,B1367,"f",FALSE)</f>
        <v>49263</v>
      </c>
      <c r="E1367" s="49">
        <f>_xll.qlInterestRateIndexValueDate(IndexON,D1367)</f>
        <v>49263</v>
      </c>
      <c r="F1367" s="52">
        <f>IFERROR(_xll.qlIndexFixing(IndexON,D1367,TRUE,_xll.ohTrigger(RecalcTrigger,TriggerON)),NA())</f>
        <v>1.7530083808159347E-2</v>
      </c>
      <c r="H1367" s="49">
        <f>_xll.qlCalendarAdvance(IborCalendar,$H1366,B1367,"f",FALSE)</f>
        <v>49263</v>
      </c>
      <c r="I1367" s="49">
        <f>_xll.qlInterestRateIndexValueDate(Index1M,$H1367)</f>
        <v>49265</v>
      </c>
      <c r="J1367" s="52">
        <f>IFERROR(_xll.qlIndexFixing(Index1M,$H1367,TRUE,_xll.ohTrigger(RecalcTrigger,Trigger1M)),NA())</f>
        <v>1.9784198637691854E-2</v>
      </c>
      <c r="K1367" s="52">
        <f>IFERROR(_xll.qlIndexFixing(ONIndex1M,I1367,TRUE,_xll.ohTrigger(RecalcTrigger,Trigger1M)),NA())</f>
        <v>1.9778685750271308E-2</v>
      </c>
      <c r="L1367" s="52">
        <f>IFERROR(_xll.qlIndexFixing(Index3M,H1367,TRUE,_xll.ohTrigger(RecalcTrigger,Trigger3M)),NA())</f>
        <v>2.1397654314114986E-2</v>
      </c>
      <c r="M1367" s="52">
        <f>IFERROR(_xll.qlIndexFixing(ONIndex3M,I1367,TRUE,_xll.ohTrigger(RecalcTrigger,Trigger3M)),NA())</f>
        <v>2.1355617684424288E-2</v>
      </c>
      <c r="N1367" s="52">
        <f>IFERROR(_xll.qlIndexFixing(Index6M,$H1367,TRUE,_xll.ohTrigger(RecalcTrigger,Trigger6M)),NA())</f>
        <v>2.3172489210990549E-2</v>
      </c>
      <c r="O1367" s="52">
        <f>IFERROR(_xll.qlIndexFixing(ONIndex6M,I1367,TRUE,_xll.ohTrigger(RecalcTrigger,Trigger6M)),NA())</f>
        <v>2.3076283627938565E-2</v>
      </c>
      <c r="P1367" s="52">
        <f>IFERROR(_xll.qlIndexFixing(Index1Y,$H1367,TRUE,_xll.ohTrigger(RecalcTrigger,Trigger1Y)),NA())</f>
        <v>2.4915139620250961E-2</v>
      </c>
      <c r="Q1367" s="52">
        <f>IFERROR(_xll.qlIndexFixing(ONIndex1Y,I1367,TRUE,_xll.ohTrigger(RecalcTrigger,Trigger1Y)),NA())</f>
        <v>2.469078517098211E-2</v>
      </c>
    </row>
    <row r="1368" spans="2:17" x14ac:dyDescent="0.2">
      <c r="B1368" s="46" t="s">
        <v>51</v>
      </c>
      <c r="D1368" s="49">
        <f>_xll.qlCalendarAdvance(LocalCalendar,$D1367,B1368,"f",FALSE)</f>
        <v>49270</v>
      </c>
      <c r="E1368" s="49">
        <f>_xll.qlInterestRateIndexValueDate(IndexON,D1368)</f>
        <v>49270</v>
      </c>
      <c r="F1368" s="52">
        <f>IFERROR(_xll.qlIndexFixing(IndexON,D1368,TRUE,_xll.ohTrigger(RecalcTrigger,TriggerON)),NA())</f>
        <v>1.7527637903280713E-2</v>
      </c>
      <c r="H1368" s="49">
        <f>_xll.qlCalendarAdvance(IborCalendar,$H1367,B1368,"f",FALSE)</f>
        <v>49270</v>
      </c>
      <c r="I1368" s="49">
        <f>_xll.qlInterestRateIndexValueDate(Index1M,$H1368)</f>
        <v>49272</v>
      </c>
      <c r="J1368" s="52">
        <f>IFERROR(_xll.qlIndexFixing(Index1M,$H1368,TRUE,_xll.ohTrigger(RecalcTrigger,Trigger1M)),NA())</f>
        <v>1.9779693327185332E-2</v>
      </c>
      <c r="K1368" s="52">
        <f>IFERROR(_xll.qlIndexFixing(ONIndex1M,I1368,TRUE,_xll.ohTrigger(RecalcTrigger,Trigger1M)),NA())</f>
        <v>1.9773867366179587E-2</v>
      </c>
      <c r="L1368" s="52">
        <f>IFERROR(_xll.qlIndexFixing(Index3M,H1368,TRUE,_xll.ohTrigger(RecalcTrigger,Trigger3M)),NA())</f>
        <v>2.1394639823197892E-2</v>
      </c>
      <c r="M1368" s="52">
        <f>IFERROR(_xll.qlIndexFixing(ONIndex3M,I1368,TRUE,_xll.ohTrigger(RecalcTrigger,Trigger3M)),NA())</f>
        <v>2.1353269137733832E-2</v>
      </c>
      <c r="N1368" s="52">
        <f>IFERROR(_xll.qlIndexFixing(Index6M,$H1368,TRUE,_xll.ohTrigger(RecalcTrigger,Trigger6M)),NA())</f>
        <v>2.316953038608259E-2</v>
      </c>
      <c r="O1368" s="52">
        <f>IFERROR(_xll.qlIndexFixing(ONIndex6M,I1368,TRUE,_xll.ohTrigger(RecalcTrigger,Trigger6M)),NA())</f>
        <v>2.3073714690129421E-2</v>
      </c>
      <c r="P1368" s="52">
        <f>IFERROR(_xll.qlIndexFixing(Index1Y,$H1368,TRUE,_xll.ohTrigger(RecalcTrigger,Trigger1Y)),NA())</f>
        <v>2.4911541039353498E-2</v>
      </c>
      <c r="Q1368" s="52">
        <f>IFERROR(_xll.qlIndexFixing(ONIndex1Y,I1368,TRUE,_xll.ohTrigger(RecalcTrigger,Trigger1Y)),NA())</f>
        <v>2.4688042647040831E-2</v>
      </c>
    </row>
    <row r="1369" spans="2:17" x14ac:dyDescent="0.2">
      <c r="B1369" s="46" t="s">
        <v>51</v>
      </c>
      <c r="D1369" s="49">
        <f>_xll.qlCalendarAdvance(LocalCalendar,$D1368,B1369,"f",FALSE)</f>
        <v>49277</v>
      </c>
      <c r="E1369" s="49">
        <f>_xll.qlInterestRateIndexValueDate(IndexON,D1369)</f>
        <v>49277</v>
      </c>
      <c r="F1369" s="52">
        <f>IFERROR(_xll.qlIndexFixing(IndexON,D1369,TRUE,_xll.ohTrigger(RecalcTrigger,TriggerON)),NA())</f>
        <v>1.7524683852236933E-2</v>
      </c>
      <c r="H1369" s="49">
        <f>_xll.qlCalendarAdvance(IborCalendar,$H1368,B1369,"f",FALSE)</f>
        <v>49277</v>
      </c>
      <c r="I1369" s="49">
        <f>_xll.qlInterestRateIndexValueDate(Index1M,$H1369)</f>
        <v>49279</v>
      </c>
      <c r="J1369" s="52">
        <f>IFERROR(_xll.qlIndexFixing(Index1M,$H1369,TRUE,_xll.ohTrigger(RecalcTrigger,Trigger1M)),NA())</f>
        <v>1.9774581866354446E-2</v>
      </c>
      <c r="K1369" s="52">
        <f>IFERROR(_xll.qlIndexFixing(ONIndex1M,I1369,TRUE,_xll.ohTrigger(RecalcTrigger,Trigger1M)),NA())</f>
        <v>1.9769018262101312E-2</v>
      </c>
      <c r="L1369" s="52">
        <f>IFERROR(_xll.qlIndexFixing(Index3M,H1369,TRUE,_xll.ohTrigger(RecalcTrigger,Trigger3M)),NA())</f>
        <v>2.1390268955301828E-2</v>
      </c>
      <c r="M1369" s="52">
        <f>IFERROR(_xll.qlIndexFixing(ONIndex3M,I1369,TRUE,_xll.ohTrigger(RecalcTrigger,Trigger3M)),NA())</f>
        <v>2.1350889077478286E-2</v>
      </c>
      <c r="N1369" s="52">
        <f>IFERROR(_xll.qlIndexFixing(Index6M,$H1369,TRUE,_xll.ohTrigger(RecalcTrigger,Trigger6M)),NA())</f>
        <v>2.3167062535009851E-2</v>
      </c>
      <c r="O1369" s="52">
        <f>IFERROR(_xll.qlIndexFixing(ONIndex6M,I1369,TRUE,_xll.ohTrigger(RecalcTrigger,Trigger6M)),NA())</f>
        <v>2.3071117722794909E-2</v>
      </c>
      <c r="P1369" s="52">
        <f>IFERROR(_xll.qlIndexFixing(Index1Y,$H1369,TRUE,_xll.ohTrigger(RecalcTrigger,Trigger1Y)),NA())</f>
        <v>2.4907912202977476E-2</v>
      </c>
      <c r="Q1369" s="52">
        <f>IFERROR(_xll.qlIndexFixing(ONIndex1Y,I1369,TRUE,_xll.ohTrigger(RecalcTrigger,Trigger1Y)),NA())</f>
        <v>2.4685270598290288E-2</v>
      </c>
    </row>
    <row r="1370" spans="2:17" x14ac:dyDescent="0.2">
      <c r="B1370" s="46" t="s">
        <v>51</v>
      </c>
      <c r="D1370" s="49">
        <f>_xll.qlCalendarAdvance(LocalCalendar,$D1369,B1370,"f",FALSE)</f>
        <v>49284</v>
      </c>
      <c r="E1370" s="49">
        <f>_xll.qlInterestRateIndexValueDate(IndexON,D1370)</f>
        <v>49284</v>
      </c>
      <c r="F1370" s="52">
        <f>IFERROR(_xll.qlIndexFixing(IndexON,D1370,TRUE,_xll.ohTrigger(RecalcTrigger,TriggerON)),NA())</f>
        <v>1.752192247479023E-2</v>
      </c>
      <c r="H1370" s="49">
        <f>_xll.qlCalendarAdvance(IborCalendar,$H1369,B1370,"f",FALSE)</f>
        <v>49284</v>
      </c>
      <c r="I1370" s="49">
        <f>_xll.qlInterestRateIndexValueDate(Index1M,$H1370)</f>
        <v>49286</v>
      </c>
      <c r="J1370" s="52">
        <f>IFERROR(_xll.qlIndexFixing(Index1M,$H1370,TRUE,_xll.ohTrigger(RecalcTrigger,Trigger1M)),NA())</f>
        <v>1.9769444347311437E-2</v>
      </c>
      <c r="K1370" s="52">
        <f>IFERROR(_xll.qlIndexFixing(ONIndex1M,I1370,TRUE,_xll.ohTrigger(RecalcTrigger,Trigger1M)),NA())</f>
        <v>1.9764138438036483E-2</v>
      </c>
      <c r="L1370" s="52">
        <f>IFERROR(_xll.qlIndexFixing(Index3M,H1370,TRUE,_xll.ohTrigger(RecalcTrigger,Trigger3M)),NA())</f>
        <v>2.1387648070934517E-2</v>
      </c>
      <c r="M1370" s="52">
        <f>IFERROR(_xll.qlIndexFixing(ONIndex3M,I1370,TRUE,_xll.ohTrigger(RecalcTrigger,Trigger3M)),NA())</f>
        <v>2.1348477503684293E-2</v>
      </c>
      <c r="N1370" s="52">
        <f>IFERROR(_xll.qlIndexFixing(Index6M,$H1370,TRUE,_xll.ohTrigger(RecalcTrigger,Trigger6M)),NA())</f>
        <v>2.3164044799884768E-2</v>
      </c>
      <c r="O1370" s="52">
        <f>IFERROR(_xll.qlIndexFixing(ONIndex6M,I1370,TRUE,_xll.ohTrigger(RecalcTrigger,Trigger6M)),NA())</f>
        <v>2.3068492725828449E-2</v>
      </c>
      <c r="P1370" s="52">
        <f>IFERROR(_xll.qlIndexFixing(Index1Y,$H1370,TRUE,_xll.ohTrigger(RecalcTrigger,Trigger1Y)),NA())</f>
        <v>2.4904253111449171E-2</v>
      </c>
      <c r="Q1370" s="52">
        <f>IFERROR(_xll.qlIndexFixing(ONIndex1Y,I1370,TRUE,_xll.ohTrigger(RecalcTrigger,Trigger1Y)),NA())</f>
        <v>2.4682469024677189E-2</v>
      </c>
    </row>
    <row r="1371" spans="2:17" x14ac:dyDescent="0.2">
      <c r="B1371" s="46" t="s">
        <v>51</v>
      </c>
      <c r="D1371" s="49">
        <f>_xll.qlCalendarAdvance(LocalCalendar,$D1370,B1371,"f",FALSE)</f>
        <v>49291</v>
      </c>
      <c r="E1371" s="49">
        <f>_xll.qlInterestRateIndexValueDate(IndexON,D1371)</f>
        <v>49291</v>
      </c>
      <c r="F1371" s="52">
        <f>IFERROR(_xll.qlIndexFixing(IndexON,D1371,TRUE,_xll.ohTrigger(RecalcTrigger,TriggerON)),NA())</f>
        <v>1.7519120164326552E-2</v>
      </c>
      <c r="H1371" s="49">
        <f>_xll.qlCalendarAdvance(IborCalendar,$H1370,B1371,"f",FALSE)</f>
        <v>49291</v>
      </c>
      <c r="I1371" s="49">
        <f>_xll.qlInterestRateIndexValueDate(Index1M,$H1371)</f>
        <v>49293</v>
      </c>
      <c r="J1371" s="52">
        <f>IFERROR(_xll.qlIndexFixing(Index1M,$H1371,TRUE,_xll.ohTrigger(RecalcTrigger,Trigger1M)),NA())</f>
        <v>1.9764648436755572E-2</v>
      </c>
      <c r="K1371" s="52">
        <f>IFERROR(_xll.qlIndexFixing(ONIndex1M,I1371,TRUE,_xll.ohTrigger(RecalcTrigger,Trigger1M)),NA())</f>
        <v>1.9759227894038389E-2</v>
      </c>
      <c r="L1371" s="52">
        <f>IFERROR(_xll.qlIndexFixing(Index3M,H1371,TRUE,_xll.ohTrigger(RecalcTrigger,Trigger3M)),NA())</f>
        <v>2.1384995511843918E-2</v>
      </c>
      <c r="M1371" s="52">
        <f>IFERROR(_xll.qlIndexFixing(ONIndex3M,I1371,TRUE,_xll.ohTrigger(RecalcTrigger,Trigger3M)),NA())</f>
        <v>2.134603441632521E-2</v>
      </c>
      <c r="N1371" s="52">
        <f>IFERROR(_xll.qlIndexFixing(Index6M,$H1371,TRUE,_xll.ohTrigger(RecalcTrigger,Trigger6M)),NA())</f>
        <v>2.3160998716943718E-2</v>
      </c>
      <c r="O1371" s="52">
        <f>IFERROR(_xll.qlIndexFixing(ONIndex6M,I1371,TRUE,_xll.ohTrigger(RecalcTrigger,Trigger6M)),NA())</f>
        <v>2.3065839699389912E-2</v>
      </c>
      <c r="P1371" s="52">
        <f>IFERROR(_xll.qlIndexFixing(Index1Y,$H1371,TRUE,_xll.ohTrigger(RecalcTrigger,Trigger1Y)),NA())</f>
        <v>2.4900563765100095E-2</v>
      </c>
      <c r="Q1371" s="52">
        <f>IFERROR(_xll.qlIndexFixing(ONIndex1Y,I1371,TRUE,_xll.ohTrigger(RecalcTrigger,Trigger1Y)),NA())</f>
        <v>2.4679637926334763E-2</v>
      </c>
    </row>
    <row r="1372" spans="2:17" x14ac:dyDescent="0.2">
      <c r="B1372" s="46" t="s">
        <v>51</v>
      </c>
      <c r="D1372" s="49">
        <f>_xll.qlCalendarAdvance(LocalCalendar,$D1371,B1372,"f",FALSE)</f>
        <v>49298</v>
      </c>
      <c r="E1372" s="49">
        <f>_xll.qlInterestRateIndexValueDate(IndexON,D1372)</f>
        <v>49298</v>
      </c>
      <c r="F1372" s="52">
        <f>IFERROR(_xll.qlIndexFixing(IndexON,D1372,TRUE,_xll.ohTrigger(RecalcTrigger,TriggerON)),NA())</f>
        <v>1.7516276920845897E-2</v>
      </c>
      <c r="H1372" s="49">
        <f>_xll.qlCalendarAdvance(IborCalendar,$H1371,B1372,"f",FALSE)</f>
        <v>49298</v>
      </c>
      <c r="I1372" s="49">
        <f>_xll.qlInterestRateIndexValueDate(Index1M,$H1372)</f>
        <v>49300</v>
      </c>
      <c r="J1372" s="52">
        <f>IFERROR(_xll.qlIndexFixing(Index1M,$H1372,TRUE,_xll.ohTrigger(RecalcTrigger,Trigger1M)),NA())</f>
        <v>1.9759454327228008E-2</v>
      </c>
      <c r="K1372" s="52">
        <f>IFERROR(_xll.qlIndexFixing(ONIndex1M,I1372,TRUE,_xll.ohTrigger(RecalcTrigger,Trigger1M)),NA())</f>
        <v>1.9754661689168174E-2</v>
      </c>
      <c r="L1372" s="52">
        <f>IFERROR(_xll.qlIndexFixing(Index3M,H1372,TRUE,_xll.ohTrigger(RecalcTrigger,Trigger3M)),NA())</f>
        <v>2.1382311278093979E-2</v>
      </c>
      <c r="M1372" s="52">
        <f>IFERROR(_xll.qlIndexFixing(ONIndex3M,I1372,TRUE,_xll.ohTrigger(RecalcTrigger,Trigger3M)),NA())</f>
        <v>2.1344468642356063E-2</v>
      </c>
      <c r="N1372" s="52">
        <f>IFERROR(_xll.qlIndexFixing(Index6M,$H1372,TRUE,_xll.ohTrigger(RecalcTrigger,Trigger6M)),NA())</f>
        <v>2.3157924286315835E-2</v>
      </c>
      <c r="O1372" s="52">
        <f>IFERROR(_xll.qlIndexFixing(ONIndex6M,I1372,TRUE,_xll.ohTrigger(RecalcTrigger,Trigger6M)),NA())</f>
        <v>2.3064250410678611E-2</v>
      </c>
      <c r="P1372" s="52">
        <f>IFERROR(_xll.qlIndexFixing(Index1Y,$H1372,TRUE,_xll.ohTrigger(RecalcTrigger,Trigger1Y)),NA())</f>
        <v>2.4896844164262404E-2</v>
      </c>
      <c r="Q1372" s="52">
        <f>IFERROR(_xll.qlIndexFixing(ONIndex1Y,I1372,TRUE,_xll.ohTrigger(RecalcTrigger,Trigger1Y)),NA())</f>
        <v>2.4678057244988949E-2</v>
      </c>
    </row>
    <row r="1373" spans="2:17" x14ac:dyDescent="0.2">
      <c r="B1373" s="46" t="s">
        <v>51</v>
      </c>
      <c r="D1373" s="49">
        <f>_xll.qlCalendarAdvance(LocalCalendar,$D1372,B1373,"f",FALSE)</f>
        <v>49305</v>
      </c>
      <c r="E1373" s="49">
        <f>_xll.qlInterestRateIndexValueDate(IndexON,D1373)</f>
        <v>49305</v>
      </c>
      <c r="F1373" s="52">
        <f>IFERROR(_xll.qlIndexFixing(IndexON,D1373,TRUE,_xll.ohTrigger(RecalcTrigger,TriggerON)),NA())</f>
        <v>1.7513392744428202E-2</v>
      </c>
      <c r="H1373" s="49">
        <f>_xll.qlCalendarAdvance(IborCalendar,$H1372,B1373,"f",FALSE)</f>
        <v>49305</v>
      </c>
      <c r="I1373" s="49">
        <f>_xll.qlInterestRateIndexValueDate(Index1M,$H1373)</f>
        <v>49307</v>
      </c>
      <c r="J1373" s="52">
        <f>IFERROR(_xll.qlIndexFixing(Index1M,$H1373,TRUE,_xll.ohTrigger(RecalcTrigger,Trigger1M)),NA())</f>
        <v>1.9754770480753855E-2</v>
      </c>
      <c r="K1373" s="52">
        <f>IFERROR(_xll.qlIndexFixing(ONIndex1M,I1373,TRUE,_xll.ohTrigger(RecalcTrigger,Trigger1M)),NA())</f>
        <v>1.9749499822470096E-2</v>
      </c>
      <c r="L1373" s="52">
        <f>IFERROR(_xll.qlIndexFixing(Index3M,H1373,TRUE,_xll.ohTrigger(RecalcTrigger,Trigger3M)),NA())</f>
        <v>2.1380029004709623E-2</v>
      </c>
      <c r="M1373" s="52">
        <f>IFERROR(_xll.qlIndexFixing(ONIndex3M,I1373,TRUE,_xll.ohTrigger(RecalcTrigger,Trigger3M)),NA())</f>
        <v>2.134150582012051E-2</v>
      </c>
      <c r="N1373" s="52">
        <f>IFERROR(_xll.qlIndexFixing(Index6M,$H1373,TRUE,_xll.ohTrigger(RecalcTrigger,Trigger6M)),NA())</f>
        <v>2.3154821508132441E-2</v>
      </c>
      <c r="O1373" s="52">
        <f>IFERROR(_xll.qlIndexFixing(ONIndex6M,I1373,TRUE,_xll.ohTrigger(RecalcTrigger,Trigger6M)),NA())</f>
        <v>2.3060993357575388E-2</v>
      </c>
      <c r="P1373" s="52">
        <f>IFERROR(_xll.qlIndexFixing(Index1Y,$H1373,TRUE,_xll.ohTrigger(RecalcTrigger,Trigger1Y)),NA())</f>
        <v>2.489309430927196E-2</v>
      </c>
      <c r="Q1373" s="52">
        <f>IFERROR(_xll.qlIndexFixing(ONIndex1Y,I1373,TRUE,_xll.ohTrigger(RecalcTrigger,Trigger1Y)),NA())</f>
        <v>2.4674524914101159E-2</v>
      </c>
    </row>
    <row r="1374" spans="2:17" x14ac:dyDescent="0.2">
      <c r="B1374" s="46" t="s">
        <v>51</v>
      </c>
      <c r="D1374" s="49">
        <f>_xll.qlCalendarAdvance(LocalCalendar,$D1373,B1374,"f",FALSE)</f>
        <v>49312</v>
      </c>
      <c r="E1374" s="49">
        <f>_xll.qlInterestRateIndexValueDate(IndexON,D1374)</f>
        <v>49312</v>
      </c>
      <c r="F1374" s="52">
        <f>IFERROR(_xll.qlIndexFixing(IndexON,D1374,TRUE,_xll.ohTrigger(RecalcTrigger,TriggerON)),NA())</f>
        <v>1.7510467634913596E-2</v>
      </c>
      <c r="H1374" s="49">
        <f>_xll.qlCalendarAdvance(IborCalendar,$H1373,B1374,"f",FALSE)</f>
        <v>49312</v>
      </c>
      <c r="I1374" s="49">
        <f>_xll.qlInterestRateIndexValueDate(Index1M,$H1374)</f>
        <v>49314</v>
      </c>
      <c r="J1374" s="52">
        <f>IFERROR(_xll.qlIndexFixing(Index1M,$H1374,TRUE,_xll.ohTrigger(RecalcTrigger,Trigger1M)),NA())</f>
        <v>1.9749341246308217E-2</v>
      </c>
      <c r="K1374" s="52">
        <f>IFERROR(_xll.qlIndexFixing(ONIndex1M,I1374,TRUE,_xll.ohTrigger(RecalcTrigger,Trigger1M)),NA())</f>
        <v>1.9744311942098136E-2</v>
      </c>
      <c r="L1374" s="52">
        <f>IFERROR(_xll.qlIndexFixing(Index3M,H1374,TRUE,_xll.ohTrigger(RecalcTrigger,Trigger3M)),NA())</f>
        <v>2.1376847786869213E-2</v>
      </c>
      <c r="M1374" s="52">
        <f>IFERROR(_xll.qlIndexFixing(ONIndex3M,I1374,TRUE,_xll.ohTrigger(RecalcTrigger,Trigger3M)),NA())</f>
        <v>2.1338516073150515E-2</v>
      </c>
      <c r="N1374" s="52">
        <f>IFERROR(_xll.qlIndexFixing(Index6M,$H1374,TRUE,_xll.ohTrigger(RecalcTrigger,Trigger6M)),NA())</f>
        <v>2.315118216898443E-2</v>
      </c>
      <c r="O1374" s="52">
        <f>IFERROR(_xll.qlIndexFixing(ONIndex6M,I1374,TRUE,_xll.ohTrigger(RecalcTrigger,Trigger6M)),NA())</f>
        <v>2.3057712442628997E-2</v>
      </c>
      <c r="P1374" s="52">
        <f>IFERROR(_xll.qlIndexFixing(Index1Y,$H1374,TRUE,_xll.ohTrigger(RecalcTrigger,Trigger1Y)),NA())</f>
        <v>2.4889314200467673E-2</v>
      </c>
      <c r="Q1374" s="52">
        <f>IFERROR(_xll.qlIndexFixing(ONIndex1Y,I1374,TRUE,_xll.ohTrigger(RecalcTrigger,Trigger1Y)),NA())</f>
        <v>2.4670967482318673E-2</v>
      </c>
    </row>
    <row r="1375" spans="2:17" x14ac:dyDescent="0.2">
      <c r="B1375" s="46" t="s">
        <v>51</v>
      </c>
      <c r="D1375" s="49">
        <f>_xll.qlCalendarAdvance(LocalCalendar,$D1374,B1375,"f",FALSE)</f>
        <v>49319</v>
      </c>
      <c r="E1375" s="49">
        <f>_xll.qlInterestRateIndexValueDate(IndexON,D1375)</f>
        <v>49319</v>
      </c>
      <c r="F1375" s="52">
        <f>IFERROR(_xll.qlIndexFixing(IndexON,D1375,TRUE,_xll.ohTrigger(RecalcTrigger,TriggerON)),NA())</f>
        <v>1.7507501592461949E-2</v>
      </c>
      <c r="H1375" s="49">
        <f>_xll.qlCalendarAdvance(IborCalendar,$H1374,B1375,"f",FALSE)</f>
        <v>49319</v>
      </c>
      <c r="I1375" s="49">
        <f>_xll.qlInterestRateIndexValueDate(Index1M,$H1375)</f>
        <v>49321</v>
      </c>
      <c r="J1375" s="52">
        <f>IFERROR(_xll.qlIndexFixing(Index1M,$H1375,TRUE,_xll.ohTrigger(RecalcTrigger,Trigger1M)),NA())</f>
        <v>1.9744238558136864E-2</v>
      </c>
      <c r="K1375" s="52">
        <f>IFERROR(_xll.qlIndexFixing(ONIndex1M,I1375,TRUE,_xll.ohTrigger(RecalcTrigger,Trigger1M)),NA())</f>
        <v>1.973945875543226E-2</v>
      </c>
      <c r="L1375" s="52">
        <f>IFERROR(_xll.qlIndexFixing(Index3M,H1375,TRUE,_xll.ohTrigger(RecalcTrigger,Trigger3M)),NA())</f>
        <v>2.1374068529523171E-2</v>
      </c>
      <c r="M1375" s="52">
        <f>IFERROR(_xll.qlIndexFixing(ONIndex3M,I1375,TRUE,_xll.ohTrigger(RecalcTrigger,Trigger3M)),NA())</f>
        <v>2.1336394245836665E-2</v>
      </c>
      <c r="N1375" s="52">
        <f>IFERROR(_xll.qlIndexFixing(Index6M,$H1375,TRUE,_xll.ohTrigger(RecalcTrigger,Trigger6M)),NA())</f>
        <v>2.3148024922732147E-2</v>
      </c>
      <c r="O1375" s="52">
        <f>IFERROR(_xll.qlIndexFixing(ONIndex6M,I1375,TRUE,_xll.ohTrigger(RecalcTrigger,Trigger6M)),NA())</f>
        <v>2.305548674089275E-2</v>
      </c>
      <c r="P1375" s="52">
        <f>IFERROR(_xll.qlIndexFixing(Index1Y,$H1375,TRUE,_xll.ohTrigger(RecalcTrigger,Trigger1Y)),NA())</f>
        <v>2.4885503838190201E-2</v>
      </c>
      <c r="Q1375" s="52">
        <f>IFERROR(_xll.qlIndexFixing(ONIndex1Y,I1375,TRUE,_xll.ohTrigger(RecalcTrigger,Trigger1Y)),NA())</f>
        <v>2.4668651423407351E-2</v>
      </c>
    </row>
    <row r="1376" spans="2:17" x14ac:dyDescent="0.2">
      <c r="B1376" s="46" t="s">
        <v>51</v>
      </c>
      <c r="D1376" s="49">
        <f>_xll.qlCalendarAdvance(LocalCalendar,$D1375,B1376,"f",FALSE)</f>
        <v>49326</v>
      </c>
      <c r="E1376" s="49">
        <f>_xll.qlInterestRateIndexValueDate(IndexON,D1376)</f>
        <v>49326</v>
      </c>
      <c r="F1376" s="52">
        <f>IFERROR(_xll.qlIndexFixing(IndexON,D1376,TRUE,_xll.ohTrigger(RecalcTrigger,TriggerON)),NA())</f>
        <v>1.7504494616993327E-2</v>
      </c>
      <c r="H1376" s="49">
        <f>_xll.qlCalendarAdvance(IborCalendar,$H1375,B1376,"f",FALSE)</f>
        <v>49326</v>
      </c>
      <c r="I1376" s="49">
        <f>_xll.qlInterestRateIndexValueDate(Index1M,$H1376)</f>
        <v>49328</v>
      </c>
      <c r="J1376" s="52">
        <f>IFERROR(_xll.qlIndexFixing(Index1M,$H1376,TRUE,_xll.ohTrigger(RecalcTrigger,Trigger1M)),NA())</f>
        <v>1.9739276443376808E-2</v>
      </c>
      <c r="K1376" s="52">
        <f>IFERROR(_xll.qlIndexFixing(ONIndex1M,I1376,TRUE,_xll.ohTrigger(RecalcTrigger,Trigger1M)),NA())</f>
        <v>1.9734214374356185E-2</v>
      </c>
      <c r="L1376" s="52">
        <f>IFERROR(_xll.qlIndexFixing(Index3M,H1376,TRUE,_xll.ohTrigger(RecalcTrigger,Trigger3M)),NA())</f>
        <v>2.137125759777625E-2</v>
      </c>
      <c r="M1376" s="52">
        <f>IFERROR(_xll.qlIndexFixing(ONIndex3M,I1376,TRUE,_xll.ohTrigger(RecalcTrigger,Trigger3M)),NA())</f>
        <v>2.1333346276719567E-2</v>
      </c>
      <c r="N1376" s="52">
        <f>IFERROR(_xll.qlIndexFixing(Index6M,$H1376,TRUE,_xll.ohTrigger(RecalcTrigger,Trigger6M)),NA())</f>
        <v>2.3144839331099013E-2</v>
      </c>
      <c r="O1376" s="52">
        <f>IFERROR(_xll.qlIndexFixing(ONIndex6M,I1376,TRUE,_xll.ohTrigger(RecalcTrigger,Trigger6M)),NA())</f>
        <v>2.3052154123730517E-2</v>
      </c>
      <c r="P1376" s="52">
        <f>IFERROR(_xll.qlIndexFixing(Index1Y,$H1376,TRUE,_xll.ohTrigger(RecalcTrigger,Trigger1Y)),NA())</f>
        <v>2.4882221495371306E-2</v>
      </c>
      <c r="Q1376" s="52">
        <f>IFERROR(_xll.qlIndexFixing(ONIndex1Y,I1376,TRUE,_xll.ohTrigger(RecalcTrigger,Trigger1Y)),NA())</f>
        <v>2.4665039562297153E-2</v>
      </c>
    </row>
    <row r="1377" spans="2:17" x14ac:dyDescent="0.2">
      <c r="B1377" s="46" t="s">
        <v>51</v>
      </c>
      <c r="D1377" s="49">
        <f>_xll.qlCalendarAdvance(LocalCalendar,$D1376,B1377,"f",FALSE)</f>
        <v>49333</v>
      </c>
      <c r="E1377" s="49">
        <f>_xll.qlInterestRateIndexValueDate(IndexON,D1377)</f>
        <v>49333</v>
      </c>
      <c r="F1377" s="52">
        <f>IFERROR(_xll.qlIndexFixing(IndexON,D1377,TRUE,_xll.ohTrigger(RecalcTrigger,TriggerON)),NA())</f>
        <v>1.7501446708507729E-2</v>
      </c>
      <c r="H1377" s="49">
        <f>_xll.qlCalendarAdvance(IborCalendar,$H1376,B1377,"f",FALSE)</f>
        <v>49333</v>
      </c>
      <c r="I1377" s="49">
        <f>_xll.qlInterestRateIndexValueDate(Index1M,$H1377)</f>
        <v>49335</v>
      </c>
      <c r="J1377" s="52">
        <f>IFERROR(_xll.qlIndexFixing(Index1M,$H1377,TRUE,_xll.ohTrigger(RecalcTrigger,Trigger1M)),NA())</f>
        <v>1.9733940886572366E-2</v>
      </c>
      <c r="K1377" s="52">
        <f>IFERROR(_xll.qlIndexFixing(ONIndex1M,I1377,TRUE,_xll.ohTrigger(RecalcTrigger,Trigger1M)),NA())</f>
        <v>1.9729119510545345E-2</v>
      </c>
      <c r="L1377" s="52">
        <f>IFERROR(_xll.qlIndexFixing(Index3M,H1377,TRUE,_xll.ohTrigger(RecalcTrigger,Trigger3M)),NA())</f>
        <v>2.1368414991694173E-2</v>
      </c>
      <c r="M1377" s="52">
        <f>IFERROR(_xll.qlIndexFixing(ONIndex3M,I1377,TRUE,_xll.ohTrigger(RecalcTrigger,Trigger3M)),NA())</f>
        <v>2.1330714108183102E-2</v>
      </c>
      <c r="N1377" s="52">
        <f>IFERROR(_xll.qlIndexFixing(Index6M,$H1377,TRUE,_xll.ohTrigger(RecalcTrigger,Trigger6M)),NA())</f>
        <v>2.3141625394217522E-2</v>
      </c>
      <c r="O1377" s="52">
        <f>IFERROR(_xll.qlIndexFixing(ONIndex6M,I1377,TRUE,_xll.ohTrigger(RecalcTrigger,Trigger6M)),NA())</f>
        <v>2.3049332919953258E-2</v>
      </c>
      <c r="P1377" s="52">
        <f>IFERROR(_xll.qlIndexFixing(Index1Y,$H1377,TRUE,_xll.ohTrigger(RecalcTrigger,Trigger1Y)),NA())</f>
        <v>2.48777923545953E-2</v>
      </c>
      <c r="Q1377" s="52">
        <f>IFERROR(_xll.qlIndexFixing(ONIndex1Y,I1377,TRUE,_xll.ohTrigger(RecalcTrigger,Trigger1Y)),NA())</f>
        <v>2.4662031315045851E-2</v>
      </c>
    </row>
    <row r="1378" spans="2:17" x14ac:dyDescent="0.2">
      <c r="B1378" s="46" t="s">
        <v>51</v>
      </c>
      <c r="D1378" s="49">
        <f>_xll.qlCalendarAdvance(LocalCalendar,$D1377,B1378,"f",FALSE)</f>
        <v>49340</v>
      </c>
      <c r="E1378" s="49">
        <f>_xll.qlInterestRateIndexValueDate(IndexON,D1378)</f>
        <v>49340</v>
      </c>
      <c r="F1378" s="52">
        <f>IFERROR(_xll.qlIndexFixing(IndexON,D1378,TRUE,_xll.ohTrigger(RecalcTrigger,TriggerON)),NA())</f>
        <v>1.749835786708509E-2</v>
      </c>
      <c r="H1378" s="49">
        <f>_xll.qlCalendarAdvance(IborCalendar,$H1377,B1378,"f",FALSE)</f>
        <v>49340</v>
      </c>
      <c r="I1378" s="49">
        <f>_xll.qlInterestRateIndexValueDate(Index1M,$H1378)</f>
        <v>49342</v>
      </c>
      <c r="J1378" s="52">
        <f>IFERROR(_xll.qlIndexFixing(Index1M,$H1378,TRUE,_xll.ohTrigger(RecalcTrigger,Trigger1M)),NA())</f>
        <v>1.9728245392770991E-2</v>
      </c>
      <c r="K1378" s="52">
        <f>IFERROR(_xll.qlIndexFixing(ONIndex1M,I1378,TRUE,_xll.ohTrigger(RecalcTrigger,Trigger1M)),NA())</f>
        <v>1.9723993926801242E-2</v>
      </c>
      <c r="L1378" s="52">
        <f>IFERROR(_xll.qlIndexFixing(Index3M,H1378,TRUE,_xll.ohTrigger(RecalcTrigger,Trigger3M)),NA())</f>
        <v>2.1365119006003085E-2</v>
      </c>
      <c r="M1378" s="52">
        <f>IFERROR(_xll.qlIndexFixing(ONIndex3M,I1378,TRUE,_xll.ohTrigger(RecalcTrigger,Trigger3M)),NA())</f>
        <v>2.1328050426161482E-2</v>
      </c>
      <c r="N1378" s="52">
        <f>IFERROR(_xll.qlIndexFixing(Index6M,$H1378,TRUE,_xll.ohTrigger(RecalcTrigger,Trigger6M)),NA())</f>
        <v>2.3138383112225019E-2</v>
      </c>
      <c r="O1378" s="52">
        <f>IFERROR(_xll.qlIndexFixing(ONIndex6M,I1378,TRUE,_xll.ohTrigger(RecalcTrigger,Trigger6M)),NA())</f>
        <v>2.3046483686650632E-2</v>
      </c>
      <c r="P1378" s="52">
        <f>IFERROR(_xll.qlIndexFixing(Index1Y,$H1378,TRUE,_xll.ohTrigger(RecalcTrigger,Trigger1Y)),NA())</f>
        <v>2.4873891233973992E-2</v>
      </c>
      <c r="Q1378" s="52">
        <f>IFERROR(_xll.qlIndexFixing(ONIndex1Y,I1378,TRUE,_xll.ohTrigger(RecalcTrigger,Trigger1Y)),NA())</f>
        <v>2.4658993543065222E-2</v>
      </c>
    </row>
    <row r="1379" spans="2:17" x14ac:dyDescent="0.2">
      <c r="B1379" s="46" t="s">
        <v>51</v>
      </c>
      <c r="D1379" s="49">
        <f>_xll.qlCalendarAdvance(LocalCalendar,$D1378,B1379,"f",FALSE)</f>
        <v>49347</v>
      </c>
      <c r="E1379" s="49">
        <f>_xll.qlInterestRateIndexValueDate(IndexON,D1379)</f>
        <v>49347</v>
      </c>
      <c r="F1379" s="52">
        <f>IFERROR(_xll.qlIndexFixing(IndexON,D1379,TRUE,_xll.ohTrigger(RecalcTrigger,TriggerON)),NA())</f>
        <v>1.7495228092645476E-2</v>
      </c>
      <c r="H1379" s="49">
        <f>_xll.qlCalendarAdvance(IborCalendar,$H1378,B1379,"f",FALSE)</f>
        <v>49347</v>
      </c>
      <c r="I1379" s="49">
        <f>_xll.qlInterestRateIndexValueDate(Index1M,$H1379)</f>
        <v>49349</v>
      </c>
      <c r="J1379" s="52">
        <f>IFERROR(_xll.qlIndexFixing(Index1M,$H1379,TRUE,_xll.ohTrigger(RecalcTrigger,Trigger1M)),NA())</f>
        <v>1.9723027094180612E-2</v>
      </c>
      <c r="K1379" s="52">
        <f>IFERROR(_xll.qlIndexFixing(ONIndex1M,I1379,TRUE,_xll.ohTrigger(RecalcTrigger,Trigger1M)),NA())</f>
        <v>1.9718837623070584E-2</v>
      </c>
      <c r="L1379" s="52">
        <f>IFERROR(_xll.qlIndexFixing(Index3M,H1379,TRUE,_xll.ohTrigger(RecalcTrigger,Trigger3M)),NA())</f>
        <v>2.1362215485746499E-2</v>
      </c>
      <c r="M1379" s="52">
        <f>IFERROR(_xll.qlIndexFixing(ONIndex3M,I1379,TRUE,_xll.ohTrigger(RecalcTrigger,Trigger3M)),NA())</f>
        <v>2.1325355230601417E-2</v>
      </c>
      <c r="N1379" s="52">
        <f>IFERROR(_xll.qlIndexFixing(Index6M,$H1379,TRUE,_xll.ohTrigger(RecalcTrigger,Trigger6M)),NA())</f>
        <v>2.3135112485258416E-2</v>
      </c>
      <c r="O1379" s="52">
        <f>IFERROR(_xll.qlIndexFixing(ONIndex6M,I1379,TRUE,_xll.ohTrigger(RecalcTrigger,Trigger6M)),NA())</f>
        <v>2.3043606423795993E-2</v>
      </c>
      <c r="P1379" s="52">
        <f>IFERROR(_xll.qlIndexFixing(Index1Y,$H1379,TRUE,_xll.ohTrigger(RecalcTrigger,Trigger1Y)),NA())</f>
        <v>2.4869959861271516E-2</v>
      </c>
      <c r="Q1379" s="52">
        <f>IFERROR(_xll.qlIndexFixing(ONIndex1Y,I1379,TRUE,_xll.ohTrigger(RecalcTrigger,Trigger1Y)),NA())</f>
        <v>2.4655926246248683E-2</v>
      </c>
    </row>
    <row r="1380" spans="2:17" x14ac:dyDescent="0.2">
      <c r="B1380" s="46" t="s">
        <v>51</v>
      </c>
      <c r="D1380" s="49">
        <f>_xll.qlCalendarAdvance(LocalCalendar,$D1379,B1380,"f",FALSE)</f>
        <v>49354</v>
      </c>
      <c r="E1380" s="49">
        <f>_xll.qlInterestRateIndexValueDate(IndexON,D1380)</f>
        <v>49354</v>
      </c>
      <c r="F1380" s="52">
        <f>IFERROR(_xll.qlIndexFixing(IndexON,D1380,TRUE,_xll.ohTrigger(RecalcTrigger,TriggerON)),NA())</f>
        <v>1.7492057385188886E-2</v>
      </c>
      <c r="H1380" s="49">
        <f>_xll.qlCalendarAdvance(IborCalendar,$H1379,B1380,"f",FALSE)</f>
        <v>49354</v>
      </c>
      <c r="I1380" s="49">
        <f>_xll.qlInterestRateIndexValueDate(Index1M,$H1380)</f>
        <v>49356</v>
      </c>
      <c r="J1380" s="52">
        <f>IFERROR(_xll.qlIndexFixing(Index1M,$H1380,TRUE,_xll.ohTrigger(RecalcTrigger,Trigger1M)),NA())</f>
        <v>1.9717778035484339E-2</v>
      </c>
      <c r="K1380" s="52">
        <f>IFERROR(_xll.qlIndexFixing(ONIndex1M,I1380,TRUE,_xll.ohTrigger(RecalcTrigger,Trigger1M)),NA())</f>
        <v>1.9713818460465049E-2</v>
      </c>
      <c r="L1380" s="52">
        <f>IFERROR(_xll.qlIndexFixing(Index3M,H1380,TRUE,_xll.ohTrigger(RecalcTrigger,Trigger3M)),NA())</f>
        <v>2.1359280293204448E-2</v>
      </c>
      <c r="M1380" s="52">
        <f>IFERROR(_xll.qlIndexFixing(ONIndex3M,I1380,TRUE,_xll.ohTrigger(RecalcTrigger,Trigger3M)),NA())</f>
        <v>2.132306379115656E-2</v>
      </c>
      <c r="N1380" s="52">
        <f>IFERROR(_xll.qlIndexFixing(Index6M,$H1380,TRUE,_xll.ohTrigger(RecalcTrigger,Trigger6M)),NA())</f>
        <v>2.3131813513455057E-2</v>
      </c>
      <c r="O1380" s="52">
        <f>IFERROR(_xll.qlIndexFixing(ONIndex6M,I1380,TRUE,_xll.ohTrigger(RecalcTrigger,Trigger6M)),NA())</f>
        <v>2.3041229651183937E-2</v>
      </c>
      <c r="P1380" s="52">
        <f>IFERROR(_xll.qlIndexFixing(Index1Y,$H1380,TRUE,_xll.ohTrigger(RecalcTrigger,Trigger1Y)),NA())</f>
        <v>2.4866546796803495E-2</v>
      </c>
      <c r="Q1380" s="52">
        <f>IFERROR(_xll.qlIndexFixing(ONIndex1Y,I1380,TRUE,_xll.ohTrigger(RecalcTrigger,Trigger1Y)),NA())</f>
        <v>2.4653450977705216E-2</v>
      </c>
    </row>
    <row r="1381" spans="2:17" x14ac:dyDescent="0.2">
      <c r="B1381" s="46" t="s">
        <v>51</v>
      </c>
      <c r="D1381" s="49">
        <f>_xll.qlCalendarAdvance(LocalCalendar,$D1380,B1381,"f",FALSE)</f>
        <v>49361</v>
      </c>
      <c r="E1381" s="49">
        <f>_xll.qlInterestRateIndexValueDate(IndexON,D1381)</f>
        <v>49361</v>
      </c>
      <c r="F1381" s="52">
        <f>IFERROR(_xll.qlIndexFixing(IndexON,D1381,TRUE,_xll.ohTrigger(RecalcTrigger,TriggerON)),NA())</f>
        <v>1.748884574471532E-2</v>
      </c>
      <c r="H1381" s="49">
        <f>_xll.qlCalendarAdvance(IborCalendar,$H1380,B1381,"f",FALSE)</f>
        <v>49361</v>
      </c>
      <c r="I1381" s="49">
        <f>_xll.qlInterestRateIndexValueDate(Index1M,$H1381)</f>
        <v>49363</v>
      </c>
      <c r="J1381" s="52">
        <f>IFERROR(_xll.qlIndexFixing(Index1M,$H1381,TRUE,_xll.ohTrigger(RecalcTrigger,Trigger1M)),NA())</f>
        <v>1.9713135283619954E-2</v>
      </c>
      <c r="K1381" s="52">
        <f>IFERROR(_xll.qlIndexFixing(ONIndex1M,I1381,TRUE,_xll.ohTrigger(RecalcTrigger,Trigger1M)),NA())</f>
        <v>1.9708432855836122E-2</v>
      </c>
      <c r="L1381" s="52">
        <f>IFERROR(_xll.qlIndexFixing(Index3M,H1381,TRUE,_xll.ohTrigger(RecalcTrigger,Trigger3M)),NA())</f>
        <v>2.1356313428446082E-2</v>
      </c>
      <c r="M1381" s="52">
        <f>IFERROR(_xll.qlIndexFixing(ONIndex3M,I1381,TRUE,_xll.ohTrigger(RecalcTrigger,Trigger3M)),NA())</f>
        <v>2.1319870298919241E-2</v>
      </c>
      <c r="N1381" s="52">
        <f>IFERROR(_xll.qlIndexFixing(Index6M,$H1381,TRUE,_xll.ohTrigger(RecalcTrigger,Trigger6M)),NA())</f>
        <v>2.3128486196954946E-2</v>
      </c>
      <c r="O1381" s="52">
        <f>IFERROR(_xll.qlIndexFixing(ONIndex6M,I1381,TRUE,_xll.ohTrigger(RecalcTrigger,Trigger6M)),NA())</f>
        <v>2.3037767809483967E-2</v>
      </c>
      <c r="P1381" s="52">
        <f>IFERROR(_xll.qlIndexFixing(Index1Y,$H1381,TRUE,_xll.ohTrigger(RecalcTrigger,Trigger1Y)),NA())</f>
        <v>2.4862006361047097E-2</v>
      </c>
      <c r="Q1381" s="52">
        <f>IFERROR(_xll.qlIndexFixing(ONIndex1Y,I1381,TRUE,_xll.ohTrigger(RecalcTrigger,Trigger1Y)),NA())</f>
        <v>2.4649703078294394E-2</v>
      </c>
    </row>
    <row r="1382" spans="2:17" x14ac:dyDescent="0.2">
      <c r="B1382" s="46" t="s">
        <v>51</v>
      </c>
      <c r="D1382" s="49">
        <f>_xll.qlCalendarAdvance(LocalCalendar,$D1381,B1382,"f",FALSE)</f>
        <v>49368</v>
      </c>
      <c r="E1382" s="49">
        <f>_xll.qlInterestRateIndexValueDate(IndexON,D1382)</f>
        <v>49368</v>
      </c>
      <c r="F1382" s="52">
        <f>IFERROR(_xll.qlIndexFixing(IndexON,D1382,TRUE,_xll.ohTrigger(RecalcTrigger,TriggerON)),NA())</f>
        <v>1.7485593171304714E-2</v>
      </c>
      <c r="H1382" s="49">
        <f>_xll.qlCalendarAdvance(IborCalendar,$H1381,B1382,"f",FALSE)</f>
        <v>49368</v>
      </c>
      <c r="I1382" s="49">
        <f>_xll.qlInterestRateIndexValueDate(Index1M,$H1382)</f>
        <v>49370</v>
      </c>
      <c r="J1382" s="52">
        <f>IFERROR(_xll.qlIndexFixing(Index1M,$H1382,TRUE,_xll.ohTrigger(RecalcTrigger,Trigger1M)),NA())</f>
        <v>1.9707658320794429E-2</v>
      </c>
      <c r="K1382" s="52">
        <f>IFERROR(_xll.qlIndexFixing(ONIndex1M,I1382,TRUE,_xll.ohTrigger(RecalcTrigger,Trigger1M)),NA())</f>
        <v>1.9703184392358963E-2</v>
      </c>
      <c r="L1382" s="52">
        <f>IFERROR(_xll.qlIndexFixing(Index3M,H1382,TRUE,_xll.ohTrigger(RecalcTrigger,Trigger3M)),NA())</f>
        <v>2.13553725106355E-2</v>
      </c>
      <c r="M1382" s="52">
        <f>IFERROR(_xll.qlIndexFixing(ONIndex3M,I1382,TRUE,_xll.ohTrigger(RecalcTrigger,Trigger3M)),NA())</f>
        <v>2.1317080562823776E-2</v>
      </c>
      <c r="N1382" s="52">
        <f>IFERROR(_xll.qlIndexFixing(Index6M,$H1382,TRUE,_xll.ohTrigger(RecalcTrigger,Trigger6M)),NA())</f>
        <v>2.312758035717621E-2</v>
      </c>
      <c r="O1382" s="52">
        <f>IFERROR(_xll.qlIndexFixing(ONIndex6M,I1382,TRUE,_xll.ohTrigger(RecalcTrigger,Trigger6M)),NA())</f>
        <v>2.303480645802658E-2</v>
      </c>
      <c r="P1382" s="52">
        <f>IFERROR(_xll.qlIndexFixing(Index1Y,$H1382,TRUE,_xll.ohTrigger(RecalcTrigger,Trigger1Y)),NA())</f>
        <v>2.4857984234242621E-2</v>
      </c>
      <c r="Q1382" s="52">
        <f>IFERROR(_xll.qlIndexFixing(ONIndex1Y,I1382,TRUE,_xll.ohTrigger(RecalcTrigger,Trigger1Y)),NA())</f>
        <v>2.4646547207103353E-2</v>
      </c>
    </row>
    <row r="1383" spans="2:17" x14ac:dyDescent="0.2">
      <c r="B1383" s="46" t="s">
        <v>51</v>
      </c>
      <c r="D1383" s="49">
        <f>_xll.qlCalendarAdvance(LocalCalendar,$D1382,B1383,"f",FALSE)</f>
        <v>49375</v>
      </c>
      <c r="E1383" s="49">
        <f>_xll.qlInterestRateIndexValueDate(IndexON,D1383)</f>
        <v>49375</v>
      </c>
      <c r="F1383" s="52">
        <f>IFERROR(_xll.qlIndexFixing(IndexON,D1383,TRUE,_xll.ohTrigger(RecalcTrigger,TriggerON)),NA())</f>
        <v>1.7482299664877132E-2</v>
      </c>
      <c r="H1383" s="49">
        <f>_xll.qlCalendarAdvance(IborCalendar,$H1382,B1383,"f",FALSE)</f>
        <v>49375</v>
      </c>
      <c r="I1383" s="49">
        <f>_xll.qlInterestRateIndexValueDate(Index1M,$H1383)</f>
        <v>49377</v>
      </c>
      <c r="J1383" s="52">
        <f>IFERROR(_xll.qlIndexFixing(Index1M,$H1383,TRUE,_xll.ohTrigger(RecalcTrigger,Trigger1M)),NA())</f>
        <v>1.9702309513077686E-2</v>
      </c>
      <c r="K1383" s="52">
        <f>IFERROR(_xll.qlIndexFixing(ONIndex1M,I1383,TRUE,_xll.ohTrigger(RecalcTrigger,Trigger1M)),NA())</f>
        <v>1.9697905208868605E-2</v>
      </c>
      <c r="L1383" s="52">
        <f>IFERROR(_xll.qlIndexFixing(Index3M,H1383,TRUE,_xll.ohTrigger(RecalcTrigger,Trigger3M)),NA())</f>
        <v>2.1352330090545171E-2</v>
      </c>
      <c r="M1383" s="52">
        <f>IFERROR(_xll.qlIndexFixing(ONIndex3M,I1383,TRUE,_xll.ohTrigger(RecalcTrigger,Trigger3M)),NA())</f>
        <v>2.131425931321651E-2</v>
      </c>
      <c r="N1383" s="52">
        <f>IFERROR(_xll.qlIndexFixing(Index6M,$H1383,TRUE,_xll.ohTrigger(RecalcTrigger,Trigger6M)),NA())</f>
        <v>2.3123697809098294E-2</v>
      </c>
      <c r="O1383" s="52">
        <f>IFERROR(_xll.qlIndexFixing(ONIndex6M,I1383,TRUE,_xll.ohTrigger(RecalcTrigger,Trigger6M)),NA())</f>
        <v>2.3031817077043826E-2</v>
      </c>
      <c r="P1383" s="52">
        <f>IFERROR(_xll.qlIndexFixing(Index1Y,$H1383,TRUE,_xll.ohTrigger(RecalcTrigger,Trigger1Y)),NA())</f>
        <v>2.4853931856793215E-2</v>
      </c>
      <c r="Q1383" s="52">
        <f>IFERROR(_xll.qlIndexFixing(ONIndex1Y,I1383,TRUE,_xll.ohTrigger(RecalcTrigger,Trigger1Y)),NA())</f>
        <v>2.4643361811182984E-2</v>
      </c>
    </row>
    <row r="1384" spans="2:17" x14ac:dyDescent="0.2">
      <c r="B1384" s="46" t="s">
        <v>51</v>
      </c>
      <c r="D1384" s="49">
        <f>_xll.qlCalendarAdvance(LocalCalendar,$D1383,B1384,"f",FALSE)</f>
        <v>49382</v>
      </c>
      <c r="E1384" s="49">
        <f>_xll.qlInterestRateIndexValueDate(IndexON,D1384)</f>
        <v>49382</v>
      </c>
      <c r="F1384" s="52">
        <f>IFERROR(_xll.qlIndexFixing(IndexON,D1384,TRUE,_xll.ohTrigger(RecalcTrigger,TriggerON)),NA())</f>
        <v>1.7478965225432574E-2</v>
      </c>
      <c r="H1384" s="49">
        <f>_xll.qlCalendarAdvance(IborCalendar,$H1383,B1384,"f",FALSE)</f>
        <v>49382</v>
      </c>
      <c r="I1384" s="49">
        <f>_xll.qlInterestRateIndexValueDate(Index1M,$H1384)</f>
        <v>49384</v>
      </c>
      <c r="J1384" s="52">
        <f>IFERROR(_xll.qlIndexFixing(Index1M,$H1384,TRUE,_xll.ohTrigger(RecalcTrigger,Trigger1M)),NA())</f>
        <v>1.9696929940607615E-2</v>
      </c>
      <c r="K1384" s="52">
        <f>IFERROR(_xll.qlIndexFixing(ONIndex1M,I1384,TRUE,_xll.ohTrigger(RecalcTrigger,Trigger1M)),NA())</f>
        <v>1.9692595305498273E-2</v>
      </c>
      <c r="L1384" s="52">
        <f>IFERROR(_xll.qlIndexFixing(Index3M,H1384,TRUE,_xll.ohTrigger(RecalcTrigger,Trigger3M)),NA())</f>
        <v>2.1349255989235493E-2</v>
      </c>
      <c r="M1384" s="52">
        <f>IFERROR(_xll.qlIndexFixing(ONIndex3M,I1384,TRUE,_xll.ohTrigger(RecalcTrigger,Trigger3M)),NA())</f>
        <v>2.1311406550097445E-2</v>
      </c>
      <c r="N1384" s="52">
        <f>IFERROR(_xll.qlIndexFixing(Index6M,$H1384,TRUE,_xll.ohTrigger(RecalcTrigger,Trigger6M)),NA())</f>
        <v>2.3120276487397538E-2</v>
      </c>
      <c r="O1384" s="52">
        <f>IFERROR(_xll.qlIndexFixing(ONIndex6M,I1384,TRUE,_xll.ohTrigger(RecalcTrigger,Trigger6M)),NA())</f>
        <v>2.3028799666509059E-2</v>
      </c>
      <c r="P1384" s="52">
        <f>IFERROR(_xll.qlIndexFixing(Index1Y,$H1384,TRUE,_xll.ohTrigger(RecalcTrigger,Trigger1Y)),NA())</f>
        <v>2.4849849229064795E-2</v>
      </c>
      <c r="Q1384" s="52">
        <f>IFERROR(_xll.qlIndexFixing(ONIndex1Y,I1384,TRUE,_xll.ohTrigger(RecalcTrigger,Trigger1Y)),NA())</f>
        <v>2.4640146890453352E-2</v>
      </c>
    </row>
    <row r="1385" spans="2:17" x14ac:dyDescent="0.2">
      <c r="B1385" s="46" t="s">
        <v>51</v>
      </c>
      <c r="D1385" s="49">
        <f>_xll.qlCalendarAdvance(LocalCalendar,$D1384,B1385,"f",FALSE)</f>
        <v>49389</v>
      </c>
      <c r="E1385" s="49">
        <f>_xll.qlInterestRateIndexValueDate(IndexON,D1385)</f>
        <v>49389</v>
      </c>
      <c r="F1385" s="52">
        <f>IFERROR(_xll.qlIndexFixing(IndexON,D1385,TRUE,_xll.ohTrigger(RecalcTrigger,TriggerON)),NA())</f>
        <v>1.7475589853050977E-2</v>
      </c>
      <c r="H1385" s="49">
        <f>_xll.qlCalendarAdvance(IborCalendar,$H1384,B1385,"f",FALSE)</f>
        <v>49389</v>
      </c>
      <c r="I1385" s="49">
        <f>_xll.qlInterestRateIndexValueDate(Index1M,$H1385)</f>
        <v>49395</v>
      </c>
      <c r="J1385" s="52">
        <f>IFERROR(_xll.qlIndexFixing(Index1M,$H1385,TRUE,_xll.ohTrigger(RecalcTrigger,Trigger1M)),NA())</f>
        <v>1.9688414169466463E-2</v>
      </c>
      <c r="K1385" s="52">
        <f>IFERROR(_xll.qlIndexFixing(ONIndex1M,I1385,TRUE,_xll.ohTrigger(RecalcTrigger,Trigger1M)),NA())</f>
        <v>1.9683880364622652E-2</v>
      </c>
      <c r="L1385" s="52">
        <f>IFERROR(_xll.qlIndexFixing(Index3M,H1385,TRUE,_xll.ohTrigger(RecalcTrigger,Trigger3M)),NA())</f>
        <v>2.1343556316437601E-2</v>
      </c>
      <c r="M1385" s="52">
        <f>IFERROR(_xll.qlIndexFixing(ONIndex3M,I1385,TRUE,_xll.ohTrigger(RecalcTrigger,Trigger3M)),NA())</f>
        <v>2.1306015735369499E-2</v>
      </c>
      <c r="N1385" s="52">
        <f>IFERROR(_xll.qlIndexFixing(Index6M,$H1385,TRUE,_xll.ohTrigger(RecalcTrigger,Trigger6M)),NA())</f>
        <v>2.3114361086680434E-2</v>
      </c>
      <c r="O1385" s="52">
        <f>IFERROR(_xll.qlIndexFixing(ONIndex6M,I1385,TRUE,_xll.ohTrigger(RecalcTrigger,Trigger6M)),NA())</f>
        <v>2.3022968235943964E-2</v>
      </c>
      <c r="P1385" s="52">
        <f>IFERROR(_xll.qlIndexFixing(Index1Y,$H1385,TRUE,_xll.ohTrigger(RecalcTrigger,Trigger1Y)),NA())</f>
        <v>2.48428373656586E-2</v>
      </c>
      <c r="Q1385" s="52">
        <f>IFERROR(_xll.qlIndexFixing(ONIndex1Y,I1385,TRUE,_xll.ohTrigger(RecalcTrigger,Trigger1Y)),NA())</f>
        <v>2.4633817467547559E-2</v>
      </c>
    </row>
    <row r="1386" spans="2:17" x14ac:dyDescent="0.2">
      <c r="B1386" s="46" t="s">
        <v>51</v>
      </c>
      <c r="D1386" s="49">
        <f>_xll.qlCalendarAdvance(LocalCalendar,$D1385,B1386,"f",FALSE)</f>
        <v>49396</v>
      </c>
      <c r="E1386" s="49">
        <f>_xll.qlInterestRateIndexValueDate(IndexON,D1386)</f>
        <v>49396</v>
      </c>
      <c r="F1386" s="52">
        <f>IFERROR(_xll.qlIndexFixing(IndexON,D1386,TRUE,_xll.ohTrigger(RecalcTrigger,TriggerON)),NA())</f>
        <v>1.7472173547652403E-2</v>
      </c>
      <c r="H1386" s="49">
        <f>_xll.qlCalendarAdvance(IborCalendar,$H1385,B1386,"f",FALSE)</f>
        <v>49396</v>
      </c>
      <c r="I1386" s="49">
        <f>_xll.qlInterestRateIndexValueDate(Index1M,$H1386)</f>
        <v>49398</v>
      </c>
      <c r="J1386" s="52">
        <f>IFERROR(_xll.qlIndexFixing(Index1M,$H1386,TRUE,_xll.ohTrigger(RecalcTrigger,Trigger1M)),NA())</f>
        <v>1.9686078501572533E-2</v>
      </c>
      <c r="K1386" s="52">
        <f>IFERROR(_xll.qlIndexFixing(ONIndex1M,I1386,TRUE,_xll.ohTrigger(RecalcTrigger,Trigger1M)),NA())</f>
        <v>1.9681883338984463E-2</v>
      </c>
      <c r="L1386" s="52">
        <f>IFERROR(_xll.qlIndexFixing(Index3M,H1386,TRUE,_xll.ohTrigger(RecalcTrigger,Trigger3M)),NA())</f>
        <v>2.134180816485657E-2</v>
      </c>
      <c r="M1386" s="52">
        <f>IFERROR(_xll.qlIndexFixing(ONIndex3M,I1386,TRUE,_xll.ohTrigger(RecalcTrigger,Trigger3M)),NA())</f>
        <v>2.1305606483297268E-2</v>
      </c>
      <c r="N1386" s="52">
        <f>IFERROR(_xll.qlIndexFixing(Index6M,$H1386,TRUE,_xll.ohTrigger(RecalcTrigger,Trigger6M)),NA())</f>
        <v>2.3111905825792305E-2</v>
      </c>
      <c r="O1386" s="52">
        <f>IFERROR(_xll.qlIndexFixing(ONIndex6M,I1386,TRUE,_xll.ohTrigger(RecalcTrigger,Trigger6M)),NA())</f>
        <v>2.3022680756863423E-2</v>
      </c>
      <c r="P1386" s="52">
        <f>IFERROR(_xll.qlIndexFixing(Index1Y,$H1386,TRUE,_xll.ohTrigger(RecalcTrigger,Trigger1Y)),NA())</f>
        <v>2.4841593224246578E-2</v>
      </c>
      <c r="Q1386" s="52">
        <f>IFERROR(_xll.qlIndexFixing(ONIndex1Y,I1386,TRUE,_xll.ohTrigger(RecalcTrigger,Trigger1Y)),NA())</f>
        <v>2.463362847464623E-2</v>
      </c>
    </row>
    <row r="1387" spans="2:17" x14ac:dyDescent="0.2">
      <c r="B1387" s="46" t="s">
        <v>51</v>
      </c>
      <c r="D1387" s="49">
        <f>_xll.qlCalendarAdvance(LocalCalendar,$D1386,B1387,"f",FALSE)</f>
        <v>49403</v>
      </c>
      <c r="E1387" s="49">
        <f>_xll.qlInterestRateIndexValueDate(IndexON,D1387)</f>
        <v>49403</v>
      </c>
      <c r="F1387" s="52">
        <f>IFERROR(_xll.qlIndexFixing(IndexON,D1387,TRUE,_xll.ohTrigger(RecalcTrigger,TriggerON)),NA())</f>
        <v>1.7468716309236854E-2</v>
      </c>
      <c r="H1387" s="49">
        <f>_xll.qlCalendarAdvance(IborCalendar,$H1386,B1387,"f",FALSE)</f>
        <v>49403</v>
      </c>
      <c r="I1387" s="49">
        <f>_xll.qlInterestRateIndexValueDate(Index1M,$H1387)</f>
        <v>49405</v>
      </c>
      <c r="J1387" s="52">
        <f>IFERROR(_xll.qlIndexFixing(Index1M,$H1387,TRUE,_xll.ohTrigger(RecalcTrigger,Trigger1M)),NA())</f>
        <v>1.9680750599847807E-2</v>
      </c>
      <c r="K1387" s="52">
        <f>IFERROR(_xll.qlIndexFixing(ONIndex1M,I1387,TRUE,_xll.ohTrigger(RecalcTrigger,Trigger1M)),NA())</f>
        <v>1.967648127586763E-2</v>
      </c>
      <c r="L1387" s="52">
        <f>IFERROR(_xll.qlIndexFixing(Index3M,H1387,TRUE,_xll.ohTrigger(RecalcTrigger,Trigger3M)),NA())</f>
        <v>2.1338646369927841E-2</v>
      </c>
      <c r="M1387" s="52">
        <f>IFERROR(_xll.qlIndexFixing(ONIndex3M,I1387,TRUE,_xll.ohTrigger(RecalcTrigger,Trigger3M)),NA())</f>
        <v>2.1302659179669448E-2</v>
      </c>
      <c r="N1387" s="52">
        <f>IFERROR(_xll.qlIndexFixing(Index6M,$H1387,TRUE,_xll.ohTrigger(RecalcTrigger,Trigger6M)),NA())</f>
        <v>2.3110320766325493E-2</v>
      </c>
      <c r="O1387" s="52">
        <f>IFERROR(_xll.qlIndexFixing(ONIndex6M,I1387,TRUE,_xll.ohTrigger(RecalcTrigger,Trigger6M)),NA())</f>
        <v>2.3019579257805844E-2</v>
      </c>
      <c r="P1387" s="52">
        <f>IFERROR(_xll.qlIndexFixing(Index1Y,$H1387,TRUE,_xll.ohTrigger(RecalcTrigger,Trigger1Y)),NA())</f>
        <v>2.4837419847902345E-2</v>
      </c>
      <c r="Q1387" s="52">
        <f>IFERROR(_xll.qlIndexFixing(ONIndex1Y,I1387,TRUE,_xll.ohTrigger(RecalcTrigger,Trigger1Y)),NA())</f>
        <v>2.4630324979568741E-2</v>
      </c>
    </row>
    <row r="1388" spans="2:17" x14ac:dyDescent="0.2">
      <c r="B1388" s="46" t="s">
        <v>51</v>
      </c>
      <c r="D1388" s="49">
        <f>_xll.qlCalendarAdvance(LocalCalendar,$D1387,B1388,"f",FALSE)</f>
        <v>49410</v>
      </c>
      <c r="E1388" s="49">
        <f>_xll.qlInterestRateIndexValueDate(IndexON,D1388)</f>
        <v>49410</v>
      </c>
      <c r="F1388" s="52">
        <f>IFERROR(_xll.qlIndexFixing(IndexON,D1388,TRUE,_xll.ohTrigger(RecalcTrigger,TriggerON)),NA())</f>
        <v>1.7465218137884264E-2</v>
      </c>
      <c r="H1388" s="49">
        <f>_xll.qlCalendarAdvance(IborCalendar,$H1387,B1388,"f",FALSE)</f>
        <v>49410</v>
      </c>
      <c r="I1388" s="49">
        <f>_xll.qlInterestRateIndexValueDate(Index1M,$H1388)</f>
        <v>49412</v>
      </c>
      <c r="J1388" s="52">
        <f>IFERROR(_xll.qlIndexFixing(Index1M,$H1388,TRUE,_xll.ohTrigger(RecalcTrigger,Trigger1M)),NA())</f>
        <v>1.9675104004034705E-2</v>
      </c>
      <c r="K1388" s="52">
        <f>IFERROR(_xll.qlIndexFixing(ONIndex1M,I1388,TRUE,_xll.ohTrigger(RecalcTrigger,Trigger1M)),NA())</f>
        <v>1.9671048492817533E-2</v>
      </c>
      <c r="L1388" s="52">
        <f>IFERROR(_xll.qlIndexFixing(Index3M,H1388,TRUE,_xll.ohTrigger(RecalcTrigger,Trigger3M)),NA())</f>
        <v>2.1335452899605371E-2</v>
      </c>
      <c r="M1388" s="52">
        <f>IFERROR(_xll.qlIndexFixing(ONIndex3M,I1388,TRUE,_xll.ohTrigger(RecalcTrigger,Trigger3M)),NA())</f>
        <v>2.1299680362503182E-2</v>
      </c>
      <c r="N1388" s="52">
        <f>IFERROR(_xll.qlIndexFixing(Index6M,$H1388,TRUE,_xll.ohTrigger(RecalcTrigger,Trigger6M)),NA())</f>
        <v>2.3106307690140042E-2</v>
      </c>
      <c r="O1388" s="52">
        <f>IFERROR(_xll.qlIndexFixing(ONIndex6M,I1388,TRUE,_xll.ohTrigger(RecalcTrigger,Trigger6M)),NA())</f>
        <v>2.3016449729169608E-2</v>
      </c>
      <c r="P1388" s="52">
        <f>IFERROR(_xll.qlIndexFixing(Index1Y,$H1388,TRUE,_xll.ohTrigger(RecalcTrigger,Trigger1Y)),NA())</f>
        <v>2.4833745261820951E-2</v>
      </c>
      <c r="Q1388" s="52">
        <f>IFERROR(_xll.qlIndexFixing(ONIndex1Y,I1388,TRUE,_xll.ohTrigger(RecalcTrigger,Trigger1Y)),NA())</f>
        <v>2.4626991959761924E-2</v>
      </c>
    </row>
    <row r="1389" spans="2:17" x14ac:dyDescent="0.2">
      <c r="B1389" s="46" t="s">
        <v>51</v>
      </c>
      <c r="D1389" s="49">
        <f>_xll.qlCalendarAdvance(LocalCalendar,$D1388,B1389,"f",FALSE)</f>
        <v>49417</v>
      </c>
      <c r="E1389" s="49">
        <f>_xll.qlInterestRateIndexValueDate(IndexON,D1389)</f>
        <v>49417</v>
      </c>
      <c r="F1389" s="52">
        <f>IFERROR(_xll.qlIndexFixing(IndexON,D1389,TRUE,_xll.ohTrigger(RecalcTrigger,TriggerON)),NA())</f>
        <v>1.7461679033514699E-2</v>
      </c>
      <c r="H1389" s="49">
        <f>_xll.qlCalendarAdvance(IborCalendar,$H1388,B1389,"f",FALSE)</f>
        <v>49417</v>
      </c>
      <c r="I1389" s="49">
        <f>_xll.qlInterestRateIndexValueDate(Index1M,$H1389)</f>
        <v>49419</v>
      </c>
      <c r="J1389" s="52">
        <f>IFERROR(_xll.qlIndexFixing(Index1M,$H1389,TRUE,_xll.ohTrigger(RecalcTrigger,Trigger1M)),NA())</f>
        <v>1.9669570608440077E-2</v>
      </c>
      <c r="K1389" s="52">
        <f>IFERROR(_xll.qlIndexFixing(ONIndex1M,I1389,TRUE,_xll.ohTrigger(RecalcTrigger,Trigger1M)),NA())</f>
        <v>1.9665584989914109E-2</v>
      </c>
      <c r="L1389" s="52">
        <f>IFERROR(_xll.qlIndexFixing(Index3M,H1389,TRUE,_xll.ohTrigger(RecalcTrigger,Trigger3M)),NA())</f>
        <v>2.133222775396559E-2</v>
      </c>
      <c r="M1389" s="52">
        <f>IFERROR(_xll.qlIndexFixing(ONIndex3M,I1389,TRUE,_xll.ohTrigger(RecalcTrigger,Trigger3M)),NA())</f>
        <v>2.1296670031878406E-2</v>
      </c>
      <c r="N1389" s="52">
        <f>IFERROR(_xll.qlIndexFixing(Index6M,$H1389,TRUE,_xll.ohTrigger(RecalcTrigger,Trigger6M)),NA())</f>
        <v>2.3102744613967337E-2</v>
      </c>
      <c r="O1389" s="52">
        <f>IFERROR(_xll.qlIndexFixing(ONIndex6M,I1389,TRUE,_xll.ohTrigger(RecalcTrigger,Trigger6M)),NA())</f>
        <v>2.3013292171061295E-2</v>
      </c>
      <c r="P1389" s="52">
        <f>IFERROR(_xll.qlIndexFixing(Index1Y,$H1389,TRUE,_xll.ohTrigger(RecalcTrigger,Trigger1Y)),NA())</f>
        <v>2.4828982349227018E-2</v>
      </c>
      <c r="Q1389" s="52">
        <f>IFERROR(_xll.qlIndexFixing(ONIndex1Y,I1389,TRUE,_xll.ohTrigger(RecalcTrigger,Trigger1Y)),NA())</f>
        <v>2.4623629415145842E-2</v>
      </c>
    </row>
    <row r="1390" spans="2:17" x14ac:dyDescent="0.2">
      <c r="B1390" s="46" t="s">
        <v>51</v>
      </c>
      <c r="D1390" s="49">
        <f>_xll.qlCalendarAdvance(LocalCalendar,$D1389,B1390,"f",FALSE)</f>
        <v>49424</v>
      </c>
      <c r="E1390" s="49">
        <f>_xll.qlInterestRateIndexValueDate(IndexON,D1390)</f>
        <v>49424</v>
      </c>
      <c r="F1390" s="52">
        <f>IFERROR(_xll.qlIndexFixing(IndexON,D1390,TRUE,_xll.ohTrigger(RecalcTrigger,TriggerON)),NA())</f>
        <v>1.7458098996128157E-2</v>
      </c>
      <c r="H1390" s="49">
        <f>_xll.qlCalendarAdvance(IborCalendar,$H1389,B1390,"f",FALSE)</f>
        <v>49424</v>
      </c>
      <c r="I1390" s="49">
        <f>_xll.qlInterestRateIndexValueDate(Index1M,$H1390)</f>
        <v>49426</v>
      </c>
      <c r="J1390" s="52">
        <f>IFERROR(_xll.qlIndexFixing(Index1M,$H1390,TRUE,_xll.ohTrigger(RecalcTrigger,Trigger1M)),NA())</f>
        <v>1.9664142913981275E-2</v>
      </c>
      <c r="K1390" s="52">
        <f>IFERROR(_xll.qlIndexFixing(ONIndex1M,I1390,TRUE,_xll.ohTrigger(RecalcTrigger,Trigger1M)),NA())</f>
        <v>1.9660090767050775E-2</v>
      </c>
      <c r="L1390" s="52">
        <f>IFERROR(_xll.qlIndexFixing(Index3M,H1390,TRUE,_xll.ohTrigger(RecalcTrigger,Trigger3M)),NA())</f>
        <v>2.1328970933084036E-2</v>
      </c>
      <c r="M1390" s="52">
        <f>IFERROR(_xll.qlIndexFixing(ONIndex3M,I1390,TRUE,_xll.ohTrigger(RecalcTrigger,Trigger3M)),NA())</f>
        <v>2.1293628187715186E-2</v>
      </c>
      <c r="N1390" s="52">
        <f>IFERROR(_xll.qlIndexFixing(Index6M,$H1390,TRUE,_xll.ohTrigger(RecalcTrigger,Trigger6M)),NA())</f>
        <v>2.309915318735653E-2</v>
      </c>
      <c r="O1390" s="52">
        <f>IFERROR(_xll.qlIndexFixing(ONIndex6M,I1390,TRUE,_xll.ohTrigger(RecalcTrigger,Trigger6M)),NA())</f>
        <v>2.3010106583374323E-2</v>
      </c>
      <c r="P1390" s="52">
        <f>IFERROR(_xll.qlIndexFixing(Index1Y,$H1390,TRUE,_xll.ohTrigger(RecalcTrigger,Trigger1Y)),NA())</f>
        <v>2.4824718227657389E-2</v>
      </c>
      <c r="Q1390" s="52">
        <f>IFERROR(_xll.qlIndexFixing(ONIndex1Y,I1390,TRUE,_xll.ohTrigger(RecalcTrigger,Trigger1Y)),NA())</f>
        <v>2.4620237345800433E-2</v>
      </c>
    </row>
    <row r="1391" spans="2:17" x14ac:dyDescent="0.2">
      <c r="B1391" s="46" t="s">
        <v>51</v>
      </c>
      <c r="D1391" s="49">
        <f>_xll.qlCalendarAdvance(LocalCalendar,$D1390,B1391,"f",FALSE)</f>
        <v>49431</v>
      </c>
      <c r="E1391" s="49">
        <f>_xll.qlInterestRateIndexValueDate(IndexON,D1391)</f>
        <v>49431</v>
      </c>
      <c r="F1391" s="52">
        <f>IFERROR(_xll.qlIndexFixing(IndexON,D1391,TRUE,_xll.ohTrigger(RecalcTrigger,TriggerON)),NA())</f>
        <v>1.7454478025884512E-2</v>
      </c>
      <c r="H1391" s="49">
        <f>_xll.qlCalendarAdvance(IborCalendar,$H1390,B1391,"f",FALSE)</f>
        <v>49431</v>
      </c>
      <c r="I1391" s="49">
        <f>_xll.qlInterestRateIndexValueDate(Index1M,$H1391)</f>
        <v>49433</v>
      </c>
      <c r="J1391" s="52">
        <f>IFERROR(_xll.qlIndexFixing(Index1M,$H1391,TRUE,_xll.ohTrigger(RecalcTrigger,Trigger1M)),NA())</f>
        <v>1.9658411523800517E-2</v>
      </c>
      <c r="K1391" s="52">
        <f>IFERROR(_xll.qlIndexFixing(ONIndex1M,I1391,TRUE,_xll.ohTrigger(RecalcTrigger,Trigger1M)),NA())</f>
        <v>1.9654706316525328E-2</v>
      </c>
      <c r="L1391" s="52">
        <f>IFERROR(_xll.qlIndexFixing(Index3M,H1391,TRUE,_xll.ohTrigger(RecalcTrigger,Trigger3M)),NA())</f>
        <v>2.1326850212391408E-2</v>
      </c>
      <c r="M1391" s="52">
        <f>IFERROR(_xll.qlIndexFixing(ONIndex3M,I1391,TRUE,_xll.ohTrigger(RecalcTrigger,Trigger3M)),NA())</f>
        <v>2.1290963439499766E-2</v>
      </c>
      <c r="N1391" s="52">
        <f>IFERROR(_xll.qlIndexFixing(Index6M,$H1391,TRUE,_xll.ohTrigger(RecalcTrigger,Trigger6M)),NA())</f>
        <v>2.3095533410463168E-2</v>
      </c>
      <c r="O1391" s="52">
        <f>IFERROR(_xll.qlIndexFixing(ONIndex6M,I1391,TRUE,_xll.ohTrigger(RecalcTrigger,Trigger6M)),NA())</f>
        <v>2.3007397299343868E-2</v>
      </c>
      <c r="P1391" s="52">
        <f>IFERROR(_xll.qlIndexFixing(Index1Y,$H1391,TRUE,_xll.ohTrigger(RecalcTrigger,Trigger1Y)),NA())</f>
        <v>2.482094554437653E-2</v>
      </c>
      <c r="Q1391" s="52">
        <f>IFERROR(_xll.qlIndexFixing(ONIndex1Y,I1391,TRUE,_xll.ohTrigger(RecalcTrigger,Trigger1Y)),NA())</f>
        <v>2.4617411640850406E-2</v>
      </c>
    </row>
    <row r="1392" spans="2:17" x14ac:dyDescent="0.2">
      <c r="B1392" s="46" t="s">
        <v>51</v>
      </c>
      <c r="D1392" s="49">
        <f>_xll.qlCalendarAdvance(LocalCalendar,$D1391,B1392,"f",FALSE)</f>
        <v>49438</v>
      </c>
      <c r="E1392" s="49">
        <f>_xll.qlInterestRateIndexValueDate(IndexON,D1392)</f>
        <v>49438</v>
      </c>
      <c r="F1392" s="52">
        <f>IFERROR(_xll.qlIndexFixing(IndexON,D1392,TRUE,_xll.ohTrigger(RecalcTrigger,TriggerON)),NA())</f>
        <v>1.7450816122623891E-2</v>
      </c>
      <c r="H1392" s="49">
        <f>_xll.qlCalendarAdvance(IborCalendar,$H1391,B1392,"f",FALSE)</f>
        <v>49438</v>
      </c>
      <c r="I1392" s="49">
        <f>_xll.qlInterestRateIndexValueDate(Index1M,$H1392)</f>
        <v>49440</v>
      </c>
      <c r="J1392" s="52">
        <f>IFERROR(_xll.qlIndexFixing(Index1M,$H1392,TRUE,_xll.ohTrigger(RecalcTrigger,Trigger1M)),NA())</f>
        <v>1.9652785834850993E-2</v>
      </c>
      <c r="K1392" s="52">
        <f>IFERROR(_xll.qlIndexFixing(ONIndex1M,I1392,TRUE,_xll.ohTrigger(RecalcTrigger,Trigger1M)),NA())</f>
        <v>1.9649010161657543E-2</v>
      </c>
      <c r="L1392" s="52">
        <f>IFERROR(_xll.qlIndexFixing(Index3M,H1392,TRUE,_xll.ohTrigger(RecalcTrigger,Trigger3M)),NA())</f>
        <v>2.132352266412214E-2</v>
      </c>
      <c r="M1392" s="52">
        <f>IFERROR(_xll.qlIndexFixing(ONIndex3M,I1392,TRUE,_xll.ohTrigger(RecalcTrigger,Trigger3M)),NA())</f>
        <v>2.1287449958959925E-2</v>
      </c>
      <c r="N1392" s="52">
        <f>IFERROR(_xll.qlIndexFixing(Index6M,$H1392,TRUE,_xll.ohTrigger(RecalcTrigger,Trigger6M)),NA())</f>
        <v>2.3092352362827483E-2</v>
      </c>
      <c r="O1392" s="52">
        <f>IFERROR(_xll.qlIndexFixing(ONIndex6M,I1392,TRUE,_xll.ohTrigger(RecalcTrigger,Trigger6M)),NA())</f>
        <v>2.3003651319557505E-2</v>
      </c>
      <c r="P1392" s="52">
        <f>IFERROR(_xll.qlIndexFixing(Index1Y,$H1392,TRUE,_xll.ohTrigger(RecalcTrigger,Trigger1Y)),NA())</f>
        <v>2.4816099241978761E-2</v>
      </c>
      <c r="Q1392" s="52">
        <f>IFERROR(_xll.qlIndexFixing(ONIndex1Y,I1392,TRUE,_xll.ohTrigger(RecalcTrigger,Trigger1Y)),NA())</f>
        <v>2.4613364632761758E-2</v>
      </c>
    </row>
    <row r="1393" spans="2:17" x14ac:dyDescent="0.2">
      <c r="B1393" s="46" t="s">
        <v>51</v>
      </c>
      <c r="D1393" s="49">
        <f>_xll.qlCalendarAdvance(LocalCalendar,$D1392,B1393,"f",FALSE)</f>
        <v>49445</v>
      </c>
      <c r="E1393" s="49">
        <f>_xll.qlInterestRateIndexValueDate(IndexON,D1393)</f>
        <v>49445</v>
      </c>
      <c r="F1393" s="52">
        <f>IFERROR(_xll.qlIndexFixing(IndexON,D1393,TRUE,_xll.ohTrigger(RecalcTrigger,TriggerON)),NA())</f>
        <v>1.7447113286266358E-2</v>
      </c>
      <c r="H1393" s="49">
        <f>_xll.qlCalendarAdvance(IborCalendar,$H1392,B1393,"f",FALSE)</f>
        <v>49445</v>
      </c>
      <c r="I1393" s="49">
        <f>_xll.qlInterestRateIndexValueDate(Index1M,$H1393)</f>
        <v>49447</v>
      </c>
      <c r="J1393" s="52">
        <f>IFERROR(_xll.qlIndexFixing(Index1M,$H1393,TRUE,_xll.ohTrigger(RecalcTrigger,Trigger1M)),NA())</f>
        <v>1.964712938154009E-2</v>
      </c>
      <c r="K1393" s="52">
        <f>IFERROR(_xll.qlIndexFixing(ONIndex1M,I1393,TRUE,_xll.ohTrigger(RecalcTrigger,Trigger1M)),NA())</f>
        <v>1.964342377915429E-2</v>
      </c>
      <c r="L1393" s="52">
        <f>IFERROR(_xll.qlIndexFixing(Index3M,H1393,TRUE,_xll.ohTrigger(RecalcTrigger,Trigger3M)),NA())</f>
        <v>2.1320163435343594E-2</v>
      </c>
      <c r="M1393" s="52">
        <f>IFERROR(_xll.qlIndexFixing(ONIndex3M,I1393,TRUE,_xll.ohTrigger(RecalcTrigger,Trigger3M)),NA())</f>
        <v>2.128431357434124E-2</v>
      </c>
      <c r="N1393" s="52">
        <f>IFERROR(_xll.qlIndexFixing(Index6M,$H1393,TRUE,_xll.ohTrigger(RecalcTrigger,Trigger6M)),NA())</f>
        <v>2.3088208806457039E-2</v>
      </c>
      <c r="O1393" s="52">
        <f>IFERROR(_xll.qlIndexFixing(ONIndex6M,I1393,TRUE,_xll.ohTrigger(RecalcTrigger,Trigger6M)),NA())</f>
        <v>2.3000381643347723E-2</v>
      </c>
      <c r="P1393" s="52">
        <f>IFERROR(_xll.qlIndexFixing(Index1Y,$H1393,TRUE,_xll.ohTrigger(RecalcTrigger,Trigger1Y)),NA())</f>
        <v>2.481174437864778E-2</v>
      </c>
      <c r="Q1393" s="52">
        <f>IFERROR(_xll.qlIndexFixing(ONIndex1Y,I1393,TRUE,_xll.ohTrigger(RecalcTrigger,Trigger1Y)),NA())</f>
        <v>2.4609883989068493E-2</v>
      </c>
    </row>
    <row r="1394" spans="2:17" x14ac:dyDescent="0.2">
      <c r="B1394" s="46" t="s">
        <v>51</v>
      </c>
      <c r="D1394" s="49">
        <f>_xll.qlCalendarAdvance(LocalCalendar,$D1393,B1394,"f",FALSE)</f>
        <v>49452</v>
      </c>
      <c r="E1394" s="49">
        <f>_xll.qlInterestRateIndexValueDate(IndexON,D1394)</f>
        <v>49452</v>
      </c>
      <c r="F1394" s="52">
        <f>IFERROR(_xll.qlIndexFixing(IndexON,D1394,TRUE,_xll.ohTrigger(RecalcTrigger,TriggerON)),NA())</f>
        <v>1.7443369517051721E-2</v>
      </c>
      <c r="H1394" s="49">
        <f>_xll.qlCalendarAdvance(IborCalendar,$H1393,B1394,"f",FALSE)</f>
        <v>49452</v>
      </c>
      <c r="I1394" s="49">
        <f>_xll.qlInterestRateIndexValueDate(Index1M,$H1394)</f>
        <v>49454</v>
      </c>
      <c r="J1394" s="52">
        <f>IFERROR(_xll.qlIndexFixing(Index1M,$H1394,TRUE,_xll.ohTrigger(RecalcTrigger,Trigger1M)),NA())</f>
        <v>1.964144216391164E-2</v>
      </c>
      <c r="K1394" s="52">
        <f>IFERROR(_xll.qlIndexFixing(ONIndex1M,I1394,TRUE,_xll.ohTrigger(RecalcTrigger,Trigger1M)),NA())</f>
        <v>1.9637939671253157E-2</v>
      </c>
      <c r="L1394" s="52">
        <f>IFERROR(_xll.qlIndexFixing(Index3M,H1394,TRUE,_xll.ohTrigger(RecalcTrigger,Trigger3M)),NA())</f>
        <v>2.1317153961912687E-2</v>
      </c>
      <c r="M1394" s="52">
        <f>IFERROR(_xll.qlIndexFixing(ONIndex3M,I1394,TRUE,_xll.ohTrigger(RecalcTrigger,Trigger3M)),NA())</f>
        <v>2.128154697605078E-2</v>
      </c>
      <c r="N1394" s="52">
        <f>IFERROR(_xll.qlIndexFixing(Index6M,$H1394,TRUE,_xll.ohTrigger(RecalcTrigger,Trigger6M)),NA())</f>
        <v>2.3084503979659693E-2</v>
      </c>
      <c r="O1394" s="52">
        <f>IFERROR(_xll.qlIndexFixing(ONIndex6M,I1394,TRUE,_xll.ohTrigger(RecalcTrigger,Trigger6M)),NA())</f>
        <v>2.2997581637380637E-2</v>
      </c>
      <c r="P1394" s="52">
        <f>IFERROR(_xll.qlIndexFixing(Index1Y,$H1394,TRUE,_xll.ohTrigger(RecalcTrigger,Trigger1Y)),NA())</f>
        <v>2.4807873583829045E-2</v>
      </c>
      <c r="Q1394" s="52">
        <f>IFERROR(_xll.qlIndexFixing(ONIndex1Y,I1394,TRUE,_xll.ohTrigger(RecalcTrigger,Trigger1Y)),NA())</f>
        <v>2.4606962668922705E-2</v>
      </c>
    </row>
    <row r="1395" spans="2:17" x14ac:dyDescent="0.2">
      <c r="B1395" s="46" t="s">
        <v>51</v>
      </c>
      <c r="D1395" s="49">
        <f>_xll.qlCalendarAdvance(LocalCalendar,$D1394,B1395,"f",FALSE)</f>
        <v>49459</v>
      </c>
      <c r="E1395" s="49">
        <f>_xll.qlInterestRateIndexValueDate(IndexON,D1395)</f>
        <v>49459</v>
      </c>
      <c r="F1395" s="52">
        <f>IFERROR(_xll.qlIndexFixing(IndexON,D1395,TRUE,_xll.ohTrigger(RecalcTrigger,TriggerON)),NA())</f>
        <v>1.7439584814820108E-2</v>
      </c>
      <c r="H1395" s="49">
        <f>_xll.qlCalendarAdvance(IborCalendar,$H1394,B1395,"f",FALSE)</f>
        <v>49459</v>
      </c>
      <c r="I1395" s="49">
        <f>_xll.qlInterestRateIndexValueDate(Index1M,$H1395)</f>
        <v>49461</v>
      </c>
      <c r="J1395" s="52">
        <f>IFERROR(_xll.qlIndexFixing(Index1M,$H1395,TRUE,_xll.ohTrigger(RecalcTrigger,Trigger1M)),NA())</f>
        <v>1.9635724182009484E-2</v>
      </c>
      <c r="K1395" s="52">
        <f>IFERROR(_xll.qlIndexFixing(ONIndex1M,I1395,TRUE,_xll.ohTrigger(RecalcTrigger,Trigger1M)),NA())</f>
        <v>1.9632158854454573E-2</v>
      </c>
      <c r="L1395" s="52">
        <f>IFERROR(_xll.qlIndexFixing(Index3M,H1395,TRUE,_xll.ohTrigger(RecalcTrigger,Trigger3M)),NA())</f>
        <v>2.1313728907270259E-2</v>
      </c>
      <c r="M1395" s="52">
        <f>IFERROR(_xll.qlIndexFixing(ONIndex3M,I1395,TRUE,_xll.ohTrigger(RecalcTrigger,Trigger3M)),NA())</f>
        <v>2.1277946264648406E-2</v>
      </c>
      <c r="N1395" s="52">
        <f>IFERROR(_xll.qlIndexFixing(Index6M,$H1395,TRUE,_xll.ohTrigger(RecalcTrigger,Trigger6M)),NA())</f>
        <v>2.3080770803213229E-2</v>
      </c>
      <c r="O1395" s="52">
        <f>IFERROR(_xll.qlIndexFixing(ONIndex6M,I1395,TRUE,_xll.ohTrigger(RecalcTrigger,Trigger6M)),NA())</f>
        <v>2.2993758202458636E-2</v>
      </c>
      <c r="P1395" s="52">
        <f>IFERROR(_xll.qlIndexFixing(Index1Y,$H1395,TRUE,_xll.ohTrigger(RecalcTrigger,Trigger1Y)),NA())</f>
        <v>2.4802943912967775E-2</v>
      </c>
      <c r="Q1395" s="52">
        <f>IFERROR(_xll.qlIndexFixing(ONIndex1Y,I1395,TRUE,_xll.ohTrigger(RecalcTrigger,Trigger1Y)),NA())</f>
        <v>2.4602834127520623E-2</v>
      </c>
    </row>
    <row r="1396" spans="2:17" x14ac:dyDescent="0.2">
      <c r="B1396" s="46" t="s">
        <v>51</v>
      </c>
      <c r="D1396" s="49">
        <f>_xll.qlCalendarAdvance(LocalCalendar,$D1395,B1396,"f",FALSE)</f>
        <v>49466</v>
      </c>
      <c r="E1396" s="49">
        <f>_xll.qlInterestRateIndexValueDate(IndexON,D1396)</f>
        <v>49466</v>
      </c>
      <c r="F1396" s="52">
        <f>IFERROR(_xll.qlIndexFixing(IndexON,D1396,TRUE,_xll.ohTrigger(RecalcTrigger,TriggerON)),NA())</f>
        <v>1.7435759179491583E-2</v>
      </c>
      <c r="H1396" s="49">
        <f>_xll.qlCalendarAdvance(IborCalendar,$H1395,B1396,"f",FALSE)</f>
        <v>49466</v>
      </c>
      <c r="I1396" s="49">
        <f>_xll.qlInterestRateIndexValueDate(Index1M,$H1396)</f>
        <v>49468</v>
      </c>
      <c r="J1396" s="52">
        <f>IFERROR(_xll.qlIndexFixing(Index1M,$H1396,TRUE,_xll.ohTrigger(RecalcTrigger,Trigger1M)),NA())</f>
        <v>1.9629975435885186E-2</v>
      </c>
      <c r="K1396" s="52">
        <f>IFERROR(_xll.qlIndexFixing(ONIndex1M,I1396,TRUE,_xll.ohTrigger(RecalcTrigger,Trigger1M)),NA())</f>
        <v>1.9626480312311401E-2</v>
      </c>
      <c r="L1396" s="52">
        <f>IFERROR(_xll.qlIndexFixing(Index3M,H1396,TRUE,_xll.ohTrigger(RecalcTrigger,Trigger3M)),NA())</f>
        <v>2.130989566678905E-2</v>
      </c>
      <c r="M1396" s="52">
        <f>IFERROR(_xll.qlIndexFixing(ONIndex3M,I1396,TRUE,_xll.ohTrigger(RecalcTrigger,Trigger3M)),NA())</f>
        <v>2.1274715339574257E-2</v>
      </c>
      <c r="N1396" s="52">
        <f>IFERROR(_xll.qlIndexFixing(Index6M,$H1396,TRUE,_xll.ohTrigger(RecalcTrigger,Trigger6M)),NA())</f>
        <v>2.307700927727839E-2</v>
      </c>
      <c r="O1396" s="52">
        <f>IFERROR(_xll.qlIndexFixing(ONIndex6M,I1396,TRUE,_xll.ohTrigger(RecalcTrigger,Trigger6M)),NA())</f>
        <v>2.2990404437752687E-2</v>
      </c>
      <c r="P1396" s="52">
        <f>IFERROR(_xll.qlIndexFixing(Index1Y,$H1396,TRUE,_xll.ohTrigger(RecalcTrigger,Trigger1Y)),NA())</f>
        <v>2.479849831141288E-2</v>
      </c>
      <c r="Q1396" s="52">
        <f>IFERROR(_xll.qlIndexFixing(ONIndex1Y,I1396,TRUE,_xll.ohTrigger(RecalcTrigger,Trigger1Y)),NA())</f>
        <v>2.4599264909586083E-2</v>
      </c>
    </row>
    <row r="1397" spans="2:17" x14ac:dyDescent="0.2">
      <c r="B1397" s="46" t="s">
        <v>51</v>
      </c>
      <c r="D1397" s="49">
        <f>_xll.qlCalendarAdvance(LocalCalendar,$D1396,B1397,"f",FALSE)</f>
        <v>49473</v>
      </c>
      <c r="E1397" s="49">
        <f>_xll.qlInterestRateIndexValueDate(IndexON,D1397)</f>
        <v>49473</v>
      </c>
      <c r="F1397" s="52">
        <f>IFERROR(_xll.qlIndexFixing(IndexON,D1397,TRUE,_xll.ohTrigger(RecalcTrigger,TriggerON)),NA())</f>
        <v>1.7431892611305955E-2</v>
      </c>
      <c r="H1397" s="49">
        <f>_xll.qlCalendarAdvance(IborCalendar,$H1396,B1397,"f",FALSE)</f>
        <v>49473</v>
      </c>
      <c r="I1397" s="49">
        <f>_xll.qlInterestRateIndexValueDate(Index1M,$H1397)</f>
        <v>49475</v>
      </c>
      <c r="J1397" s="52">
        <f>IFERROR(_xll.qlIndexFixing(Index1M,$H1397,TRUE,_xll.ohTrigger(RecalcTrigger,Trigger1M)),NA())</f>
        <v>1.9624195925580012E-2</v>
      </c>
      <c r="K1397" s="52">
        <f>IFERROR(_xll.qlIndexFixing(ONIndex1M,I1397,TRUE,_xll.ohTrigger(RecalcTrigger,Trigger1M)),NA())</f>
        <v>1.9620771050288255E-2</v>
      </c>
      <c r="L1397" s="52">
        <f>IFERROR(_xll.qlIndexFixing(Index3M,H1397,TRUE,_xll.ohTrigger(RecalcTrigger,Trigger3M)),NA())</f>
        <v>2.1306409716813562E-2</v>
      </c>
      <c r="M1397" s="52">
        <f>IFERROR(_xll.qlIndexFixing(ONIndex3M,I1397,TRUE,_xll.ohTrigger(RecalcTrigger,Trigger3M)),NA())</f>
        <v>2.1271452901014953E-2</v>
      </c>
      <c r="N1397" s="52">
        <f>IFERROR(_xll.qlIndexFixing(Index6M,$H1397,TRUE,_xll.ohTrigger(RecalcTrigger,Trigger6M)),NA())</f>
        <v>2.3073219402018071E-2</v>
      </c>
      <c r="O1397" s="52">
        <f>IFERROR(_xll.qlIndexFixing(ONIndex6M,I1397,TRUE,_xll.ohTrigger(RecalcTrigger,Trigger6M)),NA())</f>
        <v>2.2987022643548016E-2</v>
      </c>
      <c r="P1397" s="52">
        <f>IFERROR(_xll.qlIndexFixing(Index1Y,$H1397,TRUE,_xll.ohTrigger(RecalcTrigger,Trigger1Y)),NA())</f>
        <v>2.4794022464582278E-2</v>
      </c>
      <c r="Q1397" s="52">
        <f>IFERROR(_xll.qlIndexFixing(ONIndex1Y,I1397,TRUE,_xll.ohTrigger(RecalcTrigger,Trigger1Y)),NA())</f>
        <v>2.4595666166922214E-2</v>
      </c>
    </row>
    <row r="1398" spans="2:17" x14ac:dyDescent="0.2">
      <c r="B1398" s="46" t="s">
        <v>51</v>
      </c>
      <c r="D1398" s="49">
        <f>_xll.qlCalendarAdvance(LocalCalendar,$D1397,B1398,"f",FALSE)</f>
        <v>49480</v>
      </c>
      <c r="E1398" s="49">
        <f>_xll.qlInterestRateIndexValueDate(IndexON,D1398)</f>
        <v>49480</v>
      </c>
      <c r="F1398" s="52">
        <f>IFERROR(_xll.qlIndexFixing(IndexON,D1398,TRUE,_xll.ohTrigger(RecalcTrigger,TriggerON)),NA())</f>
        <v>1.7427985110183286E-2</v>
      </c>
      <c r="H1398" s="49">
        <f>_xll.qlCalendarAdvance(IborCalendar,$H1397,B1398,"f",FALSE)</f>
        <v>49480</v>
      </c>
      <c r="I1398" s="49">
        <f>_xll.qlInterestRateIndexValueDate(Index1M,$H1398)</f>
        <v>49482</v>
      </c>
      <c r="J1398" s="52">
        <f>IFERROR(_xll.qlIndexFixing(Index1M,$H1398,TRUE,_xll.ohTrigger(RecalcTrigger,Trigger1M)),NA())</f>
        <v>1.961838565113521E-2</v>
      </c>
      <c r="K1398" s="52">
        <f>IFERROR(_xll.qlIndexFixing(ONIndex1M,I1398,TRUE,_xll.ohTrigger(RecalcTrigger,Trigger1M)),NA())</f>
        <v>1.9615031068385136E-2</v>
      </c>
      <c r="L1398" s="52">
        <f>IFERROR(_xll.qlIndexFixing(Index3M,H1398,TRUE,_xll.ohTrigger(RecalcTrigger,Trigger3M)),NA())</f>
        <v>2.1302892086751436E-2</v>
      </c>
      <c r="M1398" s="52">
        <f>IFERROR(_xll.qlIndexFixing(ONIndex3M,I1398,TRUE,_xll.ohTrigger(RecalcTrigger,Trigger3M)),NA())</f>
        <v>2.1268158949023785E-2</v>
      </c>
      <c r="N1398" s="52">
        <f>IFERROR(_xll.qlIndexFixing(Index6M,$H1398,TRUE,_xll.ohTrigger(RecalcTrigger,Trigger6M)),NA())</f>
        <v>2.3069401177595164E-2</v>
      </c>
      <c r="O1398" s="52">
        <f>IFERROR(_xll.qlIndexFixing(ONIndex6M,I1398,TRUE,_xll.ohTrigger(RecalcTrigger,Trigger6M)),NA())</f>
        <v>2.2983612819844623E-2</v>
      </c>
      <c r="P1398" s="52">
        <f>IFERROR(_xll.qlIndexFixing(Index1Y,$H1398,TRUE,_xll.ohTrigger(RecalcTrigger,Trigger1Y)),NA())</f>
        <v>2.4789516372879999E-2</v>
      </c>
      <c r="Q1398" s="52">
        <f>IFERROR(_xll.qlIndexFixing(ONIndex1Y,I1398,TRUE,_xll.ohTrigger(RecalcTrigger,Trigger1Y)),NA())</f>
        <v>2.4592037899502373E-2</v>
      </c>
    </row>
    <row r="1399" spans="2:17" x14ac:dyDescent="0.2">
      <c r="B1399" s="46" t="s">
        <v>51</v>
      </c>
      <c r="D1399" s="49">
        <f>_xll.qlCalendarAdvance(LocalCalendar,$D1398,B1399,"f",FALSE)</f>
        <v>49487</v>
      </c>
      <c r="E1399" s="49">
        <f>_xll.qlInterestRateIndexValueDate(IndexON,D1399)</f>
        <v>49487</v>
      </c>
      <c r="F1399" s="52">
        <f>IFERROR(_xll.qlIndexFixing(IndexON,D1399,TRUE,_xll.ohTrigger(RecalcTrigger,TriggerON)),NA())</f>
        <v>1.7424036676043642E-2</v>
      </c>
      <c r="H1399" s="49">
        <f>_xll.qlCalendarAdvance(IborCalendar,$H1398,B1399,"f",FALSE)</f>
        <v>49487</v>
      </c>
      <c r="I1399" s="49">
        <f>_xll.qlInterestRateIndexValueDate(Index1M,$H1399)</f>
        <v>49489</v>
      </c>
      <c r="J1399" s="52">
        <f>IFERROR(_xll.qlIndexFixing(Index1M,$H1399,TRUE,_xll.ohTrigger(RecalcTrigger,Trigger1M)),NA())</f>
        <v>1.9612658495225532E-2</v>
      </c>
      <c r="K1399" s="52">
        <f>IFERROR(_xll.qlIndexFixing(ONIndex1M,I1399,TRUE,_xll.ohTrigger(RecalcTrigger,Trigger1M)),NA())</f>
        <v>1.9609260366628689E-2</v>
      </c>
      <c r="L1399" s="52">
        <f>IFERROR(_xll.qlIndexFixing(Index3M,H1399,TRUE,_xll.ohTrigger(RecalcTrigger,Trigger3M)),NA())</f>
        <v>2.1298234172404517E-2</v>
      </c>
      <c r="M1399" s="52">
        <f>IFERROR(_xll.qlIndexFixing(ONIndex3M,I1399,TRUE,_xll.ohTrigger(RecalcTrigger,Trigger3M)),NA())</f>
        <v>2.1264833483494172E-2</v>
      </c>
      <c r="N1399" s="52">
        <f>IFERROR(_xll.qlIndexFixing(Index6M,$H1399,TRUE,_xll.ohTrigger(RecalcTrigger,Trigger6M)),NA())</f>
        <v>2.3065554604176027E-2</v>
      </c>
      <c r="O1399" s="52">
        <f>IFERROR(_xll.qlIndexFixing(ONIndex6M,I1399,TRUE,_xll.ohTrigger(RecalcTrigger,Trigger6M)),NA())</f>
        <v>2.2980174966642508E-2</v>
      </c>
      <c r="P1399" s="52">
        <f>IFERROR(_xll.qlIndexFixing(Index1Y,$H1399,TRUE,_xll.ohTrigger(RecalcTrigger,Trigger1Y)),NA())</f>
        <v>2.4784980036712694E-2</v>
      </c>
      <c r="Q1399" s="52">
        <f>IFERROR(_xll.qlIndexFixing(ONIndex1Y,I1399,TRUE,_xll.ohTrigger(RecalcTrigger,Trigger1Y)),NA())</f>
        <v>2.4588380107353203E-2</v>
      </c>
    </row>
    <row r="1400" spans="2:17" x14ac:dyDescent="0.2">
      <c r="B1400" s="46" t="s">
        <v>51</v>
      </c>
      <c r="D1400" s="49">
        <f>_xll.qlCalendarAdvance(LocalCalendar,$D1399,B1400,"f",FALSE)</f>
        <v>49495</v>
      </c>
      <c r="E1400" s="49">
        <f>_xll.qlInterestRateIndexValueDate(IndexON,D1400)</f>
        <v>49495</v>
      </c>
      <c r="F1400" s="52">
        <f>IFERROR(_xll.qlIndexFixing(IndexON,D1400,TRUE,_xll.ohTrigger(RecalcTrigger,TriggerON)),NA())</f>
        <v>1.7419474057840389E-2</v>
      </c>
      <c r="H1400" s="49">
        <f>_xll.qlCalendarAdvance(IborCalendar,$H1399,B1400,"f",FALSE)</f>
        <v>49494</v>
      </c>
      <c r="I1400" s="49">
        <f>_xll.qlInterestRateIndexValueDate(Index1M,$H1400)</f>
        <v>49496</v>
      </c>
      <c r="J1400" s="52">
        <f>IFERROR(_xll.qlIndexFixing(Index1M,$H1400,TRUE,_xll.ohTrigger(RecalcTrigger,Trigger1M)),NA())</f>
        <v>1.9606672810033032E-2</v>
      </c>
      <c r="K1400" s="52">
        <f>IFERROR(_xll.qlIndexFixing(ONIndex1M,I1400,TRUE,_xll.ohTrigger(RecalcTrigger,Trigger1M)),NA())</f>
        <v>1.960345894504556E-2</v>
      </c>
      <c r="L1400" s="52">
        <f>IFERROR(_xll.qlIndexFixing(Index3M,H1400,TRUE,_xll.ohTrigger(RecalcTrigger,Trigger3M)),NA())</f>
        <v>2.129612840445928E-2</v>
      </c>
      <c r="M1400" s="52">
        <f>IFERROR(_xll.qlIndexFixing(ONIndex3M,I1400,TRUE,_xll.ohTrigger(RecalcTrigger,Trigger3M)),NA())</f>
        <v>2.1261476504506049E-2</v>
      </c>
      <c r="N1400" s="52">
        <f>IFERROR(_xll.qlIndexFixing(Index6M,$H1400,TRUE,_xll.ohTrigger(RecalcTrigger,Trigger6M)),NA())</f>
        <v>2.3061679681925282E-2</v>
      </c>
      <c r="O1400" s="52">
        <f>IFERROR(_xll.qlIndexFixing(ONIndex6M,I1400,TRUE,_xll.ohTrigger(RecalcTrigger,Trigger6M)),NA())</f>
        <v>2.2976709083941671E-2</v>
      </c>
      <c r="P1400" s="52">
        <f>IFERROR(_xll.qlIndexFixing(Index1Y,$H1400,TRUE,_xll.ohTrigger(RecalcTrigger,Trigger1Y)),NA())</f>
        <v>2.4780413456489847E-2</v>
      </c>
      <c r="Q1400" s="52">
        <f>IFERROR(_xll.qlIndexFixing(ONIndex1Y,I1400,TRUE,_xll.ohTrigger(RecalcTrigger,Trigger1Y)),NA())</f>
        <v>2.4584692790474705E-2</v>
      </c>
    </row>
    <row r="1401" spans="2:17" x14ac:dyDescent="0.2">
      <c r="B1401" s="46" t="s">
        <v>51</v>
      </c>
      <c r="D1401" s="49">
        <f>_xll.qlCalendarAdvance(LocalCalendar,$D1400,B1401,"f",FALSE)</f>
        <v>49502</v>
      </c>
      <c r="E1401" s="49">
        <f>_xll.qlInterestRateIndexValueDate(IndexON,D1401)</f>
        <v>49502</v>
      </c>
      <c r="F1401" s="52">
        <f>IFERROR(_xll.qlIndexFixing(IndexON,D1401,TRUE,_xll.ohTrigger(RecalcTrigger,TriggerON)),NA())</f>
        <v>1.7415437910184295E-2</v>
      </c>
      <c r="H1401" s="49">
        <f>_xll.qlCalendarAdvance(IborCalendar,$H1400,B1401,"f",FALSE)</f>
        <v>49501</v>
      </c>
      <c r="I1401" s="49">
        <f>_xll.qlInterestRateIndexValueDate(Index1M,$H1401)</f>
        <v>49503</v>
      </c>
      <c r="J1401" s="52">
        <f>IFERROR(_xll.qlIndexFixing(Index1M,$H1401,TRUE,_xll.ohTrigger(RecalcTrigger,Trigger1M)),NA())</f>
        <v>1.9600770243463322E-2</v>
      </c>
      <c r="K1401" s="52">
        <f>IFERROR(_xll.qlIndexFixing(ONIndex1M,I1401,TRUE,_xll.ohTrigger(RecalcTrigger,Trigger1M)),NA())</f>
        <v>1.9597626803555812E-2</v>
      </c>
      <c r="L1401" s="52">
        <f>IFERROR(_xll.qlIndexFixing(Index3M,H1401,TRUE,_xll.ohTrigger(RecalcTrigger,Trigger3M)),NA())</f>
        <v>2.1292149116917715E-2</v>
      </c>
      <c r="M1401" s="52">
        <f>IFERROR(_xll.qlIndexFixing(ONIndex3M,I1401,TRUE,_xll.ohTrigger(RecalcTrigger,Trigger3M)),NA())</f>
        <v>2.1258088012112708E-2</v>
      </c>
      <c r="N1401" s="52">
        <f>IFERROR(_xll.qlIndexFixing(Index6M,$H1401,TRUE,_xll.ohTrigger(RecalcTrigger,Trigger6M)),NA())</f>
        <v>2.3057776411011446E-2</v>
      </c>
      <c r="O1401" s="52">
        <f>IFERROR(_xll.qlIndexFixing(ONIndex6M,I1401,TRUE,_xll.ohTrigger(RecalcTrigger,Trigger6M)),NA())</f>
        <v>2.2973215171768757E-2</v>
      </c>
      <c r="P1401" s="52">
        <f>IFERROR(_xll.qlIndexFixing(Index1Y,$H1401,TRUE,_xll.ohTrigger(RecalcTrigger,Trigger1Y)),NA())</f>
        <v>2.4775816632623335E-2</v>
      </c>
      <c r="Q1401" s="52">
        <f>IFERROR(_xll.qlIndexFixing(ONIndex1Y,I1401,TRUE,_xll.ohTrigger(RecalcTrigger,Trigger1Y)),NA())</f>
        <v>2.4580975948840234E-2</v>
      </c>
    </row>
    <row r="1402" spans="2:17" x14ac:dyDescent="0.2">
      <c r="B1402" s="46" t="s">
        <v>51</v>
      </c>
      <c r="D1402" s="49">
        <f>_xll.qlCalendarAdvance(LocalCalendar,$D1401,B1402,"f",FALSE)</f>
        <v>49509</v>
      </c>
      <c r="E1402" s="49">
        <f>_xll.qlInterestRateIndexValueDate(IndexON,D1402)</f>
        <v>49509</v>
      </c>
      <c r="F1402" s="52">
        <f>IFERROR(_xll.qlIndexFixing(IndexON,D1402,TRUE,_xll.ohTrigger(RecalcTrigger,TriggerON)),NA())</f>
        <v>1.741136082959116E-2</v>
      </c>
      <c r="H1402" s="49">
        <f>_xll.qlCalendarAdvance(IborCalendar,$H1401,B1402,"f",FALSE)</f>
        <v>49508</v>
      </c>
      <c r="I1402" s="49">
        <f>_xll.qlInterestRateIndexValueDate(Index1M,$H1402)</f>
        <v>49510</v>
      </c>
      <c r="J1402" s="52">
        <f>IFERROR(_xll.qlIndexFixing(Index1M,$H1402,TRUE,_xll.ohTrigger(RecalcTrigger,Trigger1M)),NA())</f>
        <v>1.9594836912944807E-2</v>
      </c>
      <c r="K1402" s="52">
        <f>IFERROR(_xll.qlIndexFixing(ONIndex1M,I1402,TRUE,_xll.ohTrigger(RecalcTrigger,Trigger1M)),NA())</f>
        <v>1.9591763942212737E-2</v>
      </c>
      <c r="L1402" s="52">
        <f>IFERROR(_xll.qlIndexFixing(Index3M,H1402,TRUE,_xll.ohTrigger(RecalcTrigger,Trigger3M)),NA())</f>
        <v>2.1288504767384926E-2</v>
      </c>
      <c r="M1402" s="52">
        <f>IFERROR(_xll.qlIndexFixing(ONIndex3M,I1402,TRUE,_xll.ohTrigger(RecalcTrigger,Trigger3M)),NA())</f>
        <v>2.1254668006180921E-2</v>
      </c>
      <c r="N1402" s="52">
        <f>IFERROR(_xll.qlIndexFixing(Index6M,$H1402,TRUE,_xll.ohTrigger(RecalcTrigger,Trigger6M)),NA())</f>
        <v>2.3054289196703128E-2</v>
      </c>
      <c r="O1402" s="52">
        <f>IFERROR(_xll.qlIndexFixing(ONIndex6M,I1402,TRUE,_xll.ohTrigger(RecalcTrigger,Trigger6M)),NA())</f>
        <v>2.2969693230097121E-2</v>
      </c>
      <c r="P1402" s="52">
        <f>IFERROR(_xll.qlIndexFixing(Index1Y,$H1402,TRUE,_xll.ohTrigger(RecalcTrigger,Trigger1Y)),NA())</f>
        <v>2.47711895655283E-2</v>
      </c>
      <c r="Q1402" s="52">
        <f>IFERROR(_xll.qlIndexFixing(ONIndex1Y,I1402,TRUE,_xll.ohTrigger(RecalcTrigger,Trigger1Y)),NA())</f>
        <v>2.4577229582423143E-2</v>
      </c>
    </row>
    <row r="1403" spans="2:17" x14ac:dyDescent="0.2">
      <c r="B1403" s="46" t="s">
        <v>51</v>
      </c>
      <c r="D1403" s="49">
        <f>_xll.qlCalendarAdvance(LocalCalendar,$D1402,B1403,"f",FALSE)</f>
        <v>49516</v>
      </c>
      <c r="E1403" s="49">
        <f>_xll.qlInterestRateIndexValueDate(IndexON,D1403)</f>
        <v>49516</v>
      </c>
      <c r="F1403" s="52">
        <f>IFERROR(_xll.qlIndexFixing(IndexON,D1403,TRUE,_xll.ohTrigger(RecalcTrigger,TriggerON)),NA())</f>
        <v>1.7407242816060986E-2</v>
      </c>
      <c r="H1403" s="49">
        <f>_xll.qlCalendarAdvance(IborCalendar,$H1402,B1403,"f",FALSE)</f>
        <v>49515</v>
      </c>
      <c r="I1403" s="49">
        <f>_xll.qlInterestRateIndexValueDate(Index1M,$H1403)</f>
        <v>49517</v>
      </c>
      <c r="J1403" s="52">
        <f>IFERROR(_xll.qlIndexFixing(Index1M,$H1403,TRUE,_xll.ohTrigger(RecalcTrigger,Trigger1M)),NA())</f>
        <v>1.9588976623207133E-2</v>
      </c>
      <c r="K1403" s="52">
        <f>IFERROR(_xll.qlIndexFixing(ONIndex1M,I1403,TRUE,_xll.ohTrigger(RecalcTrigger,Trigger1M)),NA())</f>
        <v>1.9585870361096269E-2</v>
      </c>
      <c r="L1403" s="52">
        <f>IFERROR(_xll.qlIndexFixing(Index3M,H1403,TRUE,_xll.ohTrigger(RecalcTrigger,Trigger3M)),NA())</f>
        <v>2.1284828738209399E-2</v>
      </c>
      <c r="M1403" s="52">
        <f>IFERROR(_xll.qlIndexFixing(ONIndex3M,I1403,TRUE,_xll.ohTrigger(RecalcTrigger,Trigger3M)),NA())</f>
        <v>2.125121648681727E-2</v>
      </c>
      <c r="N1403" s="52">
        <f>IFERROR(_xll.qlIndexFixing(Index6M,$H1403,TRUE,_xll.ohTrigger(RecalcTrigger,Trigger6M)),NA())</f>
        <v>2.3049884823868983E-2</v>
      </c>
      <c r="O1403" s="52">
        <f>IFERROR(_xll.qlIndexFixing(ONIndex6M,I1403,TRUE,_xll.ohTrigger(RecalcTrigger,Trigger6M)),NA())</f>
        <v>2.2966143258953409E-2</v>
      </c>
      <c r="P1403" s="52">
        <f>IFERROR(_xll.qlIndexFixing(Index1Y,$H1403,TRUE,_xll.ohTrigger(RecalcTrigger,Trigger1Y)),NA())</f>
        <v>2.4766532372041204E-2</v>
      </c>
      <c r="Q1403" s="52">
        <f>IFERROR(_xll.qlIndexFixing(ONIndex1Y,I1403,TRUE,_xll.ohTrigger(RecalcTrigger,Trigger1Y)),NA())</f>
        <v>2.4573453691356661E-2</v>
      </c>
    </row>
    <row r="1404" spans="2:17" x14ac:dyDescent="0.2">
      <c r="B1404" s="46" t="s">
        <v>51</v>
      </c>
      <c r="D1404" s="49">
        <f>_xll.qlCalendarAdvance(LocalCalendar,$D1403,B1404,"f",FALSE)</f>
        <v>49523</v>
      </c>
      <c r="E1404" s="49">
        <f>_xll.qlInterestRateIndexValueDate(IndexON,D1404)</f>
        <v>49523</v>
      </c>
      <c r="F1404" s="52">
        <f>IFERROR(_xll.qlIndexFixing(IndexON,D1404,TRUE,_xll.ohTrigger(RecalcTrigger,TriggerON)),NA())</f>
        <v>1.74030838694339E-2</v>
      </c>
      <c r="H1404" s="49">
        <f>_xll.qlCalendarAdvance(IborCalendar,$H1403,B1404,"f",FALSE)</f>
        <v>49522</v>
      </c>
      <c r="I1404" s="49">
        <f>_xll.qlInterestRateIndexValueDate(Index1M,$H1404)</f>
        <v>49524</v>
      </c>
      <c r="J1404" s="52">
        <f>IFERROR(_xll.qlIndexFixing(Index1M,$H1404,TRUE,_xll.ohTrigger(RecalcTrigger,Trigger1M)),NA())</f>
        <v>1.9582979241518361E-2</v>
      </c>
      <c r="K1404" s="52">
        <f>IFERROR(_xll.qlIndexFixing(ONIndex1M,I1404,TRUE,_xll.ohTrigger(RecalcTrigger,Trigger1M)),NA())</f>
        <v>1.9579946060046538E-2</v>
      </c>
      <c r="L1404" s="52">
        <f>IFERROR(_xll.qlIndexFixing(Index3M,H1404,TRUE,_xll.ohTrigger(RecalcTrigger,Trigger3M)),NA())</f>
        <v>2.1281121029478722E-2</v>
      </c>
      <c r="M1404" s="52">
        <f>IFERROR(_xll.qlIndexFixing(ONIndex3M,I1404,TRUE,_xll.ohTrigger(RecalcTrigger,Trigger3M)),NA())</f>
        <v>2.1247733453968465E-2</v>
      </c>
      <c r="N1404" s="52">
        <f>IFERROR(_xll.qlIndexFixing(Index6M,$H1404,TRUE,_xll.ohTrigger(RecalcTrigger,Trigger6M)),NA())</f>
        <v>2.3045896507980407E-2</v>
      </c>
      <c r="O1404" s="52">
        <f>IFERROR(_xll.qlIndexFixing(ONIndex6M,I1404,TRUE,_xll.ohTrigger(RecalcTrigger,Trigger6M)),NA())</f>
        <v>2.2962565258257683E-2</v>
      </c>
      <c r="P1404" s="52">
        <f>IFERROR(_xll.qlIndexFixing(Index1Y,$H1404,TRUE,_xll.ohTrigger(RecalcTrigger,Trigger1Y)),NA())</f>
        <v>2.4761845887449199E-2</v>
      </c>
      <c r="Q1404" s="52">
        <f>IFERROR(_xll.qlIndexFixing(ONIndex1Y,I1404,TRUE,_xll.ohTrigger(RecalcTrigger,Trigger1Y)),NA())</f>
        <v>2.4569648275480915E-2</v>
      </c>
    </row>
    <row r="1405" spans="2:17" x14ac:dyDescent="0.2">
      <c r="B1405" s="46" t="s">
        <v>51</v>
      </c>
      <c r="D1405" s="49">
        <f>_xll.qlCalendarAdvance(LocalCalendar,$D1404,B1405,"f",FALSE)</f>
        <v>49530</v>
      </c>
      <c r="E1405" s="49">
        <f>_xll.qlInterestRateIndexValueDate(IndexON,D1405)</f>
        <v>49530</v>
      </c>
      <c r="F1405" s="52">
        <f>IFERROR(_xll.qlIndexFixing(IndexON,D1405,TRUE,_xll.ohTrigger(RecalcTrigger,TriggerON)),NA())</f>
        <v>1.7398883989949709E-2</v>
      </c>
      <c r="H1405" s="49">
        <f>_xll.qlCalendarAdvance(IborCalendar,$H1404,B1405,"f",FALSE)</f>
        <v>49529</v>
      </c>
      <c r="I1405" s="49">
        <f>_xll.qlInterestRateIndexValueDate(Index1M,$H1405)</f>
        <v>49531</v>
      </c>
      <c r="J1405" s="52">
        <f>IFERROR(_xll.qlIndexFixing(Index1M,$H1405,TRUE,_xll.ohTrigger(RecalcTrigger,Trigger1M)),NA())</f>
        <v>1.9576852338170869E-2</v>
      </c>
      <c r="K1405" s="52">
        <f>IFERROR(_xll.qlIndexFixing(ONIndex1M,I1405,TRUE,_xll.ohTrigger(RecalcTrigger,Trigger1M)),NA())</f>
        <v>1.957399103925006E-2</v>
      </c>
      <c r="L1405" s="52">
        <f>IFERROR(_xll.qlIndexFixing(Index3M,H1405,TRUE,_xll.ohTrigger(RecalcTrigger,Trigger3M)),NA())</f>
        <v>2.127773586043169E-2</v>
      </c>
      <c r="M1405" s="52">
        <f>IFERROR(_xll.qlIndexFixing(ONIndex3M,I1405,TRUE,_xll.ohTrigger(RecalcTrigger,Trigger3M)),NA())</f>
        <v>2.1244218907687795E-2</v>
      </c>
      <c r="N1405" s="52">
        <f>IFERROR(_xll.qlIndexFixing(Index6M,$H1405,TRUE,_xll.ohTrigger(RecalcTrigger,Trigger6M)),NA())</f>
        <v>2.3041879844111005E-2</v>
      </c>
      <c r="O1405" s="52">
        <f>IFERROR(_xll.qlIndexFixing(ONIndex6M,I1405,TRUE,_xll.ohTrigger(RecalcTrigger,Trigger6M)),NA())</f>
        <v>2.2958959228169817E-2</v>
      </c>
      <c r="P1405" s="52">
        <f>IFERROR(_xll.qlIndexFixing(Index1Y,$H1405,TRUE,_xll.ohTrigger(RecalcTrigger,Trigger1Y)),NA())</f>
        <v>2.4757131220824791E-2</v>
      </c>
      <c r="Q1405" s="52">
        <f>IFERROR(_xll.qlIndexFixing(ONIndex1Y,I1405,TRUE,_xll.ohTrigger(RecalcTrigger,Trigger1Y)),NA())</f>
        <v>2.4565813334955777E-2</v>
      </c>
    </row>
    <row r="1406" spans="2:17" x14ac:dyDescent="0.2">
      <c r="B1406" s="46" t="s">
        <v>51</v>
      </c>
      <c r="D1406" s="49">
        <f>_xll.qlCalendarAdvance(LocalCalendar,$D1405,B1406,"f",FALSE)</f>
        <v>49537</v>
      </c>
      <c r="E1406" s="49">
        <f>_xll.qlInterestRateIndexValueDate(IndexON,D1406)</f>
        <v>49537</v>
      </c>
      <c r="F1406" s="52">
        <f>IFERROR(_xll.qlIndexFixing(IndexON,D1406,TRUE,_xll.ohTrigger(RecalcTrigger,TriggerON)),NA())</f>
        <v>1.7394643177448543E-2</v>
      </c>
      <c r="H1406" s="49">
        <f>_xll.qlCalendarAdvance(IborCalendar,$H1405,B1406,"f",FALSE)</f>
        <v>49536</v>
      </c>
      <c r="I1406" s="49">
        <f>_xll.qlInterestRateIndexValueDate(Index1M,$H1406)</f>
        <v>49538</v>
      </c>
      <c r="J1406" s="52">
        <f>IFERROR(_xll.qlIndexFixing(Index1M,$H1406,TRUE,_xll.ohTrigger(RecalcTrigger,Trigger1M)),NA())</f>
        <v>1.9570795952329002E-2</v>
      </c>
      <c r="K1406" s="52">
        <f>IFERROR(_xll.qlIndexFixing(ONIndex1M,I1406,TRUE,_xll.ohTrigger(RecalcTrigger,Trigger1M)),NA())</f>
        <v>1.956800529857361E-2</v>
      </c>
      <c r="L1406" s="52">
        <f>IFERROR(_xll.qlIndexFixing(Index3M,H1406,TRUE,_xll.ohTrigger(RecalcTrigger,Trigger3M)),NA())</f>
        <v>2.1273610573724389E-2</v>
      </c>
      <c r="M1406" s="52">
        <f>IFERROR(_xll.qlIndexFixing(ONIndex3M,I1406,TRUE,_xll.ohTrigger(RecalcTrigger,Trigger3M)),NA())</f>
        <v>2.1240672847921971E-2</v>
      </c>
      <c r="N1406" s="52">
        <f>IFERROR(_xll.qlIndexFixing(Index6M,$H1406,TRUE,_xll.ohTrigger(RecalcTrigger,Trigger6M)),NA())</f>
        <v>2.3038270118774899E-2</v>
      </c>
      <c r="O1406" s="52">
        <f>IFERROR(_xll.qlIndexFixing(ONIndex6M,I1406,TRUE,_xll.ohTrigger(RecalcTrigger,Trigger6M)),NA())</f>
        <v>2.2955325168529939E-2</v>
      </c>
      <c r="P1406" s="52">
        <f>IFERROR(_xll.qlIndexFixing(Index1Y,$H1406,TRUE,_xll.ohTrigger(RecalcTrigger,Trigger1Y)),NA())</f>
        <v>2.4752389481759091E-2</v>
      </c>
      <c r="Q1406" s="52">
        <f>IFERROR(_xll.qlIndexFixing(ONIndex1Y,I1406,TRUE,_xll.ohTrigger(RecalcTrigger,Trigger1Y)),NA())</f>
        <v>2.456194886964802E-2</v>
      </c>
    </row>
    <row r="1407" spans="2:17" x14ac:dyDescent="0.2">
      <c r="B1407" s="46" t="s">
        <v>51</v>
      </c>
      <c r="D1407" s="49">
        <f>_xll.qlCalendarAdvance(LocalCalendar,$D1406,B1407,"f",FALSE)</f>
        <v>49544</v>
      </c>
      <c r="E1407" s="49">
        <f>_xll.qlInterestRateIndexValueDate(IndexON,D1407)</f>
        <v>49544</v>
      </c>
      <c r="F1407" s="52">
        <f>IFERROR(_xll.qlIndexFixing(IndexON,D1407,TRUE,_xll.ohTrigger(RecalcTrigger,TriggerON)),NA())</f>
        <v>1.7390361432010337E-2</v>
      </c>
      <c r="H1407" s="49">
        <f>_xll.qlCalendarAdvance(IborCalendar,$H1406,B1407,"f",FALSE)</f>
        <v>49543</v>
      </c>
      <c r="I1407" s="49">
        <f>_xll.qlInterestRateIndexValueDate(Index1M,$H1407)</f>
        <v>49545</v>
      </c>
      <c r="J1407" s="52">
        <f>IFERROR(_xll.qlIndexFixing(Index1M,$H1407,TRUE,_xll.ohTrigger(RecalcTrigger,Trigger1M)),NA())</f>
        <v>1.9564708802778136E-2</v>
      </c>
      <c r="K1407" s="52">
        <f>IFERROR(_xll.qlIndexFixing(ONIndex1M,I1407,TRUE,_xll.ohTrigger(RecalcTrigger,Trigger1M)),NA())</f>
        <v>1.95620891779269E-2</v>
      </c>
      <c r="L1407" s="52">
        <f>IFERROR(_xll.qlIndexFixing(Index3M,H1407,TRUE,_xll.ohTrigger(RecalcTrigger,Trigger3M)),NA())</f>
        <v>2.1269807826886117E-2</v>
      </c>
      <c r="M1407" s="52">
        <f>IFERROR(_xll.qlIndexFixing(ONIndex3M,I1407,TRUE,_xll.ohTrigger(RecalcTrigger,Trigger3M)),NA())</f>
        <v>2.1237464709193965E-2</v>
      </c>
      <c r="N1407" s="52">
        <f>IFERROR(_xll.qlIndexFixing(Index6M,$H1407,TRUE,_xll.ohTrigger(RecalcTrigger,Trigger6M)),NA())</f>
        <v>2.3033761473122354E-2</v>
      </c>
      <c r="O1407" s="52">
        <f>IFERROR(_xll.qlIndexFixing(ONIndex6M,I1407,TRUE,_xll.ohTrigger(RecalcTrigger,Trigger6M)),NA())</f>
        <v>2.2952131851705637E-2</v>
      </c>
      <c r="P1407" s="52">
        <f>IFERROR(_xll.qlIndexFixing(Index1Y,$H1407,TRUE,_xll.ohTrigger(RecalcTrigger,Trigger1Y)),NA())</f>
        <v>2.4748105812307967E-2</v>
      </c>
      <c r="Q1407" s="52">
        <f>IFERROR(_xll.qlIndexFixing(ONIndex1Y,I1407,TRUE,_xll.ohTrigger(RecalcTrigger,Trigger1Y)),NA())</f>
        <v>2.4558613011025354E-2</v>
      </c>
    </row>
    <row r="1408" spans="2:17" x14ac:dyDescent="0.2">
      <c r="B1408" s="46" t="s">
        <v>51</v>
      </c>
      <c r="D1408" s="49">
        <f>_xll.qlCalendarAdvance(LocalCalendar,$D1407,B1408,"f",FALSE)</f>
        <v>49551</v>
      </c>
      <c r="E1408" s="49">
        <f>_xll.qlInterestRateIndexValueDate(IndexON,D1408)</f>
        <v>49551</v>
      </c>
      <c r="F1408" s="52">
        <f>IFERROR(_xll.qlIndexFixing(IndexON,D1408,TRUE,_xll.ohTrigger(RecalcTrigger,TriggerON)),NA())</f>
        <v>1.7386038753635091E-2</v>
      </c>
      <c r="H1408" s="49">
        <f>_xll.qlCalendarAdvance(IborCalendar,$H1407,B1408,"f",FALSE)</f>
        <v>49550</v>
      </c>
      <c r="I1408" s="49">
        <f>_xll.qlInterestRateIndexValueDate(Index1M,$H1408)</f>
        <v>49552</v>
      </c>
      <c r="J1408" s="52">
        <f>IFERROR(_xll.qlIndexFixing(Index1M,$H1408,TRUE,_xll.ohTrigger(RecalcTrigger,Trigger1M)),NA())</f>
        <v>1.9558315947062001E-2</v>
      </c>
      <c r="K1408" s="52">
        <f>IFERROR(_xll.qlIndexFixing(ONIndex1M,I1408,TRUE,_xll.ohTrigger(RecalcTrigger,Trigger1M)),NA())</f>
        <v>1.955603947470852E-2</v>
      </c>
      <c r="L1408" s="52">
        <f>IFERROR(_xll.qlIndexFixing(Index3M,H1408,TRUE,_xll.ohTrigger(RecalcTrigger,Trigger3M)),NA())</f>
        <v>2.1264931783413002E-2</v>
      </c>
      <c r="M1408" s="52">
        <f>IFERROR(_xll.qlIndexFixing(ONIndex3M,I1408,TRUE,_xll.ohTrigger(RecalcTrigger,Trigger3M)),NA())</f>
        <v>2.1233853158595384E-2</v>
      </c>
      <c r="N1408" s="52">
        <f>IFERROR(_xll.qlIndexFixing(Index6M,$H1408,TRUE,_xll.ohTrigger(RecalcTrigger,Trigger6M)),NA())</f>
        <v>2.302836641561163E-2</v>
      </c>
      <c r="O1408" s="52">
        <f>IFERROR(_xll.qlIndexFixing(ONIndex6M,I1408,TRUE,_xll.ohTrigger(RecalcTrigger,Trigger6M)),NA())</f>
        <v>2.2948439495684703E-2</v>
      </c>
      <c r="P1408" s="52">
        <f>IFERROR(_xll.qlIndexFixing(Index1Y,$H1408,TRUE,_xll.ohTrigger(RecalcTrigger,Trigger1Y)),NA())</f>
        <v>2.474138154183448E-2</v>
      </c>
      <c r="Q1408" s="52">
        <f>IFERROR(_xll.qlIndexFixing(ONIndex1Y,I1408,TRUE,_xll.ohTrigger(RecalcTrigger,Trigger1Y)),NA())</f>
        <v>2.4554687119633378E-2</v>
      </c>
    </row>
    <row r="1409" spans="2:17" x14ac:dyDescent="0.2">
      <c r="B1409" s="46" t="s">
        <v>51</v>
      </c>
      <c r="D1409" s="49">
        <f>_xll.qlCalendarAdvance(LocalCalendar,$D1408,B1409,"f",FALSE)</f>
        <v>49558</v>
      </c>
      <c r="E1409" s="49">
        <f>_xll.qlInterestRateIndexValueDate(IndexON,D1409)</f>
        <v>49558</v>
      </c>
      <c r="F1409" s="52">
        <f>IFERROR(_xll.qlIndexFixing(IndexON,D1409,TRUE,_xll.ohTrigger(RecalcTrigger,TriggerON)),NA())</f>
        <v>1.7381675142242869E-2</v>
      </c>
      <c r="H1409" s="49">
        <f>_xll.qlCalendarAdvance(IborCalendar,$H1408,B1409,"f",FALSE)</f>
        <v>49557</v>
      </c>
      <c r="I1409" s="49">
        <f>_xll.qlInterestRateIndexValueDate(Index1M,$H1409)</f>
        <v>49559</v>
      </c>
      <c r="J1409" s="52">
        <f>IFERROR(_xll.qlIndexFixing(Index1M,$H1409,TRUE,_xll.ohTrigger(RecalcTrigger,Trigger1M)),NA())</f>
        <v>1.9552530853439998E-2</v>
      </c>
      <c r="K1409" s="52">
        <f>IFERROR(_xll.qlIndexFixing(ONIndex1M,I1409,TRUE,_xll.ohTrigger(RecalcTrigger,Trigger1M)),NA())</f>
        <v>1.9549863757637453E-2</v>
      </c>
      <c r="L1409" s="52">
        <f>IFERROR(_xll.qlIndexFixing(Index3M,H1409,TRUE,_xll.ohTrigger(RecalcTrigger,Trigger3M)),NA())</f>
        <v>2.1261073148603527E-2</v>
      </c>
      <c r="M1409" s="52">
        <f>IFERROR(_xll.qlIndexFixing(ONIndex3M,I1409,TRUE,_xll.ohTrigger(RecalcTrigger,Trigger3M)),NA())</f>
        <v>2.1229845588033314E-2</v>
      </c>
      <c r="N1409" s="52">
        <f>IFERROR(_xll.qlIndexFixing(Index6M,$H1409,TRUE,_xll.ohTrigger(RecalcTrigger,Trigger6M)),NA())</f>
        <v>2.3024243222598242E-2</v>
      </c>
      <c r="O1409" s="52">
        <f>IFERROR(_xll.qlIndexFixing(ONIndex6M,I1409,TRUE,_xll.ohTrigger(RecalcTrigger,Trigger6M)),NA())</f>
        <v>2.2944254812884424E-2</v>
      </c>
      <c r="P1409" s="52">
        <f>IFERROR(_xll.qlIndexFixing(Index1Y,$H1409,TRUE,_xll.ohTrigger(RecalcTrigger,Trigger1Y)),NA())</f>
        <v>2.4738012925557665E-2</v>
      </c>
      <c r="Q1409" s="52">
        <f>IFERROR(_xll.qlIndexFixing(ONIndex1Y,I1409,TRUE,_xll.ohTrigger(RecalcTrigger,Trigger1Y)),NA())</f>
        <v>2.4550178325482008E-2</v>
      </c>
    </row>
    <row r="1410" spans="2:17" x14ac:dyDescent="0.2">
      <c r="B1410" s="46" t="s">
        <v>51</v>
      </c>
      <c r="D1410" s="49">
        <f>_xll.qlCalendarAdvance(LocalCalendar,$D1409,B1410,"f",FALSE)</f>
        <v>49565</v>
      </c>
      <c r="E1410" s="49">
        <f>_xll.qlInterestRateIndexValueDate(IndexON,D1410)</f>
        <v>49565</v>
      </c>
      <c r="F1410" s="52">
        <f>IFERROR(_xll.qlIndexFixing(IndexON,D1410,TRUE,_xll.ohTrigger(RecalcTrigger,TriggerON)),NA())</f>
        <v>1.7377270597993544E-2</v>
      </c>
      <c r="H1410" s="49">
        <f>_xll.qlCalendarAdvance(IborCalendar,$H1409,B1410,"f",FALSE)</f>
        <v>49564</v>
      </c>
      <c r="I1410" s="49">
        <f>_xll.qlInterestRateIndexValueDate(Index1M,$H1410)</f>
        <v>49566</v>
      </c>
      <c r="J1410" s="52">
        <f>IFERROR(_xll.qlIndexFixing(Index1M,$H1410,TRUE,_xll.ohTrigger(RecalcTrigger,Trigger1M)),NA())</f>
        <v>1.9546262772338261E-2</v>
      </c>
      <c r="K1410" s="52">
        <f>IFERROR(_xll.qlIndexFixing(ONIndex1M,I1410,TRUE,_xll.ohTrigger(RecalcTrigger,Trigger1M)),NA())</f>
        <v>1.9543755137707564E-2</v>
      </c>
      <c r="L1410" s="52">
        <f>IFERROR(_xll.qlIndexFixing(Index3M,H1410,TRUE,_xll.ohTrigger(RecalcTrigger,Trigger3M)),NA())</f>
        <v>2.1257182840252898E-2</v>
      </c>
      <c r="M1410" s="52">
        <f>IFERROR(_xll.qlIndexFixing(ONIndex3M,I1410,TRUE,_xll.ohTrigger(RecalcTrigger,Trigger3M)),NA())</f>
        <v>2.1226173474486743E-2</v>
      </c>
      <c r="N1410" s="52">
        <f>IFERROR(_xll.qlIndexFixing(Index6M,$H1410,TRUE,_xll.ohTrigger(RecalcTrigger,Trigger6M)),NA())</f>
        <v>2.3020091687708751E-2</v>
      </c>
      <c r="O1410" s="52">
        <f>IFERROR(_xll.qlIndexFixing(ONIndex6M,I1410,TRUE,_xll.ohTrigger(RecalcTrigger,Trigger6M)),NA())</f>
        <v>2.2940508635382884E-2</v>
      </c>
      <c r="P1410" s="52">
        <f>IFERROR(_xll.qlIndexFixing(Index1Y,$H1410,TRUE,_xll.ohTrigger(RecalcTrigger,Trigger1Y)),NA())</f>
        <v>2.473317399227308E-2</v>
      </c>
      <c r="Q1410" s="52">
        <f>IFERROR(_xll.qlIndexFixing(ONIndex1Y,I1410,TRUE,_xll.ohTrigger(RecalcTrigger,Trigger1Y)),NA())</f>
        <v>2.454619576131023E-2</v>
      </c>
    </row>
    <row r="1411" spans="2:17" x14ac:dyDescent="0.2">
      <c r="B1411" s="46" t="s">
        <v>51</v>
      </c>
      <c r="D1411" s="49">
        <f>_xll.qlCalendarAdvance(LocalCalendar,$D1410,B1411,"f",FALSE)</f>
        <v>49572</v>
      </c>
      <c r="E1411" s="49">
        <f>_xll.qlInterestRateIndexValueDate(IndexON,D1411)</f>
        <v>49572</v>
      </c>
      <c r="F1411" s="52">
        <f>IFERROR(_xll.qlIndexFixing(IndexON,D1411,TRUE,_xll.ohTrigger(RecalcTrigger,TriggerON)),NA())</f>
        <v>1.7372825120727242E-2</v>
      </c>
      <c r="H1411" s="49">
        <f>_xll.qlCalendarAdvance(IborCalendar,$H1410,B1411,"f",FALSE)</f>
        <v>49571</v>
      </c>
      <c r="I1411" s="49">
        <f>_xll.qlInterestRateIndexValueDate(Index1M,$H1411)</f>
        <v>49573</v>
      </c>
      <c r="J1411" s="52">
        <f>IFERROR(_xll.qlIndexFixing(Index1M,$H1411,TRUE,_xll.ohTrigger(RecalcTrigger,Trigger1M)),NA())</f>
        <v>1.9540052568431013E-2</v>
      </c>
      <c r="K1411" s="52">
        <f>IFERROR(_xll.qlIndexFixing(ONIndex1M,I1411,TRUE,_xll.ohTrigger(RecalcTrigger,Trigger1M)),NA())</f>
        <v>1.9537615797950991E-2</v>
      </c>
      <c r="L1411" s="52">
        <f>IFERROR(_xll.qlIndexFixing(Index3M,H1411,TRUE,_xll.ohTrigger(RecalcTrigger,Trigger3M)),NA())</f>
        <v>2.1253260858455109E-2</v>
      </c>
      <c r="M1411" s="52">
        <f>IFERROR(_xll.qlIndexFixing(ONIndex3M,I1411,TRUE,_xll.ohTrigger(RecalcTrigger,Trigger3M)),NA())</f>
        <v>2.1222469847508307E-2</v>
      </c>
      <c r="N1411" s="52">
        <f>IFERROR(_xll.qlIndexFixing(Index6M,$H1411,TRUE,_xll.ohTrigger(RecalcTrigger,Trigger6M)),NA())</f>
        <v>2.3015911811121923E-2</v>
      </c>
      <c r="O1411" s="52">
        <f>IFERROR(_xll.qlIndexFixing(ONIndex6M,I1411,TRUE,_xll.ohTrigger(RecalcTrigger,Trigger6M)),NA())</f>
        <v>2.2936734428462557E-2</v>
      </c>
      <c r="P1411" s="52">
        <f>IFERROR(_xll.qlIndexFixing(Index1Y,$H1411,TRUE,_xll.ohTrigger(RecalcTrigger,Trigger1Y)),NA())</f>
        <v>2.4728313534222873E-2</v>
      </c>
      <c r="Q1411" s="52">
        <f>IFERROR(_xll.qlIndexFixing(ONIndex1Y,I1411,TRUE,_xll.ohTrigger(RecalcTrigger,Trigger1Y)),NA())</f>
        <v>2.4542183672462414E-2</v>
      </c>
    </row>
    <row r="1412" spans="2:17" x14ac:dyDescent="0.2">
      <c r="B1412" s="46" t="s">
        <v>51</v>
      </c>
      <c r="D1412" s="49">
        <f>_xll.qlCalendarAdvance(LocalCalendar,$D1411,B1412,"f",FALSE)</f>
        <v>49579</v>
      </c>
      <c r="E1412" s="49">
        <f>_xll.qlInterestRateIndexValueDate(IndexON,D1412)</f>
        <v>49579</v>
      </c>
      <c r="F1412" s="52">
        <f>IFERROR(_xll.qlIndexFixing(IndexON,D1412,TRUE,_xll.ohTrigger(RecalcTrigger,TriggerON)),NA())</f>
        <v>1.7368338710523901E-2</v>
      </c>
      <c r="H1412" s="49">
        <f>_xll.qlCalendarAdvance(IborCalendar,$H1411,B1412,"f",FALSE)</f>
        <v>49578</v>
      </c>
      <c r="I1412" s="49">
        <f>_xll.qlInterestRateIndexValueDate(Index1M,$H1412)</f>
        <v>49580</v>
      </c>
      <c r="J1412" s="52">
        <f>IFERROR(_xll.qlIndexFixing(Index1M,$H1412,TRUE,_xll.ohTrigger(RecalcTrigger,Trigger1M)),NA())</f>
        <v>1.9533973437511065E-2</v>
      </c>
      <c r="K1412" s="52">
        <f>IFERROR(_xll.qlIndexFixing(ONIndex1M,I1412,TRUE,_xll.ohTrigger(RecalcTrigger,Trigger1M)),NA())</f>
        <v>1.9531445738394382E-2</v>
      </c>
      <c r="L1412" s="52">
        <f>IFERROR(_xll.qlIndexFixing(Index3M,H1412,TRUE,_xll.ohTrigger(RecalcTrigger,Trigger3M)),NA())</f>
        <v>2.1250318906850887E-2</v>
      </c>
      <c r="M1412" s="52">
        <f>IFERROR(_xll.qlIndexFixing(ONIndex3M,I1412,TRUE,_xll.ohTrigger(RecalcTrigger,Trigger3M)),NA())</f>
        <v>2.1218734707098008E-2</v>
      </c>
      <c r="N1412" s="52">
        <f>IFERROR(_xll.qlIndexFixing(Index6M,$H1412,TRUE,_xll.ohTrigger(RecalcTrigger,Trigger6M)),NA())</f>
        <v>2.3012969468267225E-2</v>
      </c>
      <c r="O1412" s="52">
        <f>IFERROR(_xll.qlIndexFixing(ONIndex6M,I1412,TRUE,_xll.ohTrigger(RecalcTrigger,Trigger6M)),NA())</f>
        <v>2.2932932192043509E-2</v>
      </c>
      <c r="P1412" s="52">
        <f>IFERROR(_xll.qlIndexFixing(Index1Y,$H1412,TRUE,_xll.ohTrigger(RecalcTrigger,Trigger1Y)),NA())</f>
        <v>2.4723909697867447E-2</v>
      </c>
      <c r="Q1412" s="52">
        <f>IFERROR(_xll.qlIndexFixing(ONIndex1Y,I1412,TRUE,_xll.ohTrigger(RecalcTrigger,Trigger1Y)),NA())</f>
        <v>2.4538142058885271E-2</v>
      </c>
    </row>
    <row r="1413" spans="2:17" x14ac:dyDescent="0.2">
      <c r="B1413" s="46" t="s">
        <v>51</v>
      </c>
      <c r="D1413" s="49">
        <f>_xll.qlCalendarAdvance(LocalCalendar,$D1412,B1413,"f",FALSE)</f>
        <v>49586</v>
      </c>
      <c r="E1413" s="49">
        <f>_xll.qlInterestRateIndexValueDate(IndexON,D1413)</f>
        <v>49586</v>
      </c>
      <c r="F1413" s="52">
        <f>IFERROR(_xll.qlIndexFixing(IndexON,D1413,TRUE,_xll.ohTrigger(RecalcTrigger,TriggerON)),NA())</f>
        <v>1.7363811367303583E-2</v>
      </c>
      <c r="H1413" s="49">
        <f>_xll.qlCalendarAdvance(IborCalendar,$H1412,B1413,"f",FALSE)</f>
        <v>49585</v>
      </c>
      <c r="I1413" s="49">
        <f>_xll.qlInterestRateIndexValueDate(Index1M,$H1413)</f>
        <v>49587</v>
      </c>
      <c r="J1413" s="52">
        <f>IFERROR(_xll.qlIndexFixing(Index1M,$H1413,TRUE,_xll.ohTrigger(RecalcTrigger,Trigger1M)),NA())</f>
        <v>1.9527539870255354E-2</v>
      </c>
      <c r="K1413" s="52">
        <f>IFERROR(_xll.qlIndexFixing(ONIndex1M,I1413,TRUE,_xll.ohTrigger(RecalcTrigger,Trigger1M)),NA())</f>
        <v>1.9525330137954988E-2</v>
      </c>
      <c r="L1413" s="52">
        <f>IFERROR(_xll.qlIndexFixing(Index3M,H1413,TRUE,_xll.ohTrigger(RecalcTrigger,Trigger3M)),NA())</f>
        <v>2.1246326086348574E-2</v>
      </c>
      <c r="M1413" s="52">
        <f>IFERROR(_xll.qlIndexFixing(ONIndex3M,I1413,TRUE,_xll.ohTrigger(RecalcTrigger,Trigger3M)),NA())</f>
        <v>2.1215322676566561E-2</v>
      </c>
      <c r="N1413" s="52">
        <f>IFERROR(_xll.qlIndexFixing(Index6M,$H1413,TRUE,_xll.ohTrigger(RecalcTrigger,Trigger6M)),NA())</f>
        <v>2.3008726026893803E-2</v>
      </c>
      <c r="O1413" s="52">
        <f>IFERROR(_xll.qlIndexFixing(ONIndex6M,I1413,TRUE,_xll.ohTrigger(RecalcTrigger,Trigger6M)),NA())</f>
        <v>2.2929557247419741E-2</v>
      </c>
      <c r="P1413" s="52">
        <f>IFERROR(_xll.qlIndexFixing(Index1Y,$H1413,TRUE,_xll.ohTrigger(RecalcTrigger,Trigger1Y)),NA())</f>
        <v>2.4718532481709556E-2</v>
      </c>
      <c r="Q1413" s="52">
        <f>IFERROR(_xll.qlIndexFixing(ONIndex1Y,I1413,TRUE,_xll.ohTrigger(RecalcTrigger,Trigger1Y)),NA())</f>
        <v>2.4534614762476981E-2</v>
      </c>
    </row>
    <row r="1414" spans="2:17" x14ac:dyDescent="0.2">
      <c r="B1414" s="46" t="s">
        <v>51</v>
      </c>
      <c r="D1414" s="49">
        <f>_xll.qlCalendarAdvance(LocalCalendar,$D1413,B1414,"f",FALSE)</f>
        <v>49593</v>
      </c>
      <c r="E1414" s="49">
        <f>_xll.qlInterestRateIndexValueDate(IndexON,D1414)</f>
        <v>49593</v>
      </c>
      <c r="F1414" s="52">
        <f>IFERROR(_xll.qlIndexFixing(IndexON,D1414,TRUE,_xll.ohTrigger(RecalcTrigger,TriggerON)),NA())</f>
        <v>1.7359243091226162E-2</v>
      </c>
      <c r="H1414" s="49">
        <f>_xll.qlCalendarAdvance(IborCalendar,$H1413,B1414,"f",FALSE)</f>
        <v>49592</v>
      </c>
      <c r="I1414" s="49">
        <f>_xll.qlInterestRateIndexValueDate(Index1M,$H1414)</f>
        <v>49594</v>
      </c>
      <c r="J1414" s="52">
        <f>IFERROR(_xll.qlIndexFixing(Index1M,$H1414,TRUE,_xll.ohTrigger(RecalcTrigger,Trigger1M)),NA())</f>
        <v>1.9521313337225454E-2</v>
      </c>
      <c r="K1414" s="52">
        <f>IFERROR(_xll.qlIndexFixing(ONIndex1M,I1414,TRUE,_xll.ohTrigger(RecalcTrigger,Trigger1M)),NA())</f>
        <v>1.9519013459907697E-2</v>
      </c>
      <c r="L1414" s="52">
        <f>IFERROR(_xll.qlIndexFixing(Index3M,H1414,TRUE,_xll.ohTrigger(RecalcTrigger,Trigger3M)),NA())</f>
        <v>2.124230158724354E-2</v>
      </c>
      <c r="M1414" s="52">
        <f>IFERROR(_xll.qlIndexFixing(ONIndex3M,I1414,TRUE,_xll.ohTrigger(RecalcTrigger,Trigger3M)),NA())</f>
        <v>2.1211169885955172E-2</v>
      </c>
      <c r="N1414" s="52">
        <f>IFERROR(_xll.qlIndexFixing(Index6M,$H1414,TRUE,_xll.ohTrigger(RecalcTrigger,Trigger6M)),NA())</f>
        <v>2.3004871204250977E-2</v>
      </c>
      <c r="O1414" s="52">
        <f>IFERROR(_xll.qlIndexFixing(ONIndex6M,I1414,TRUE,_xll.ohTrigger(RecalcTrigger,Trigger6M)),NA())</f>
        <v>2.2925243630789183E-2</v>
      </c>
      <c r="P1414" s="52">
        <f>IFERROR(_xll.qlIndexFixing(Index1Y,$H1414,TRUE,_xll.ohTrigger(RecalcTrigger,Trigger1Y)),NA())</f>
        <v>2.4714089255134956E-2</v>
      </c>
      <c r="Q1414" s="52">
        <f>IFERROR(_xll.qlIndexFixing(ONIndex1Y,I1414,TRUE,_xll.ohTrigger(RecalcTrigger,Trigger1Y)),NA())</f>
        <v>2.4529970257622935E-2</v>
      </c>
    </row>
    <row r="1415" spans="2:17" x14ac:dyDescent="0.2">
      <c r="B1415" s="46" t="s">
        <v>51</v>
      </c>
      <c r="D1415" s="49">
        <f>_xll.qlCalendarAdvance(LocalCalendar,$D1414,B1415,"f",FALSE)</f>
        <v>49600</v>
      </c>
      <c r="E1415" s="49">
        <f>_xll.qlInterestRateIndexValueDate(IndexON,D1415)</f>
        <v>49600</v>
      </c>
      <c r="F1415" s="52">
        <f>IFERROR(_xll.qlIndexFixing(IndexON,D1415,TRUE,_xll.ohTrigger(RecalcTrigger,TriggerON)),NA())</f>
        <v>1.7354633882131765E-2</v>
      </c>
      <c r="H1415" s="49">
        <f>_xll.qlCalendarAdvance(IborCalendar,$H1414,B1415,"f",FALSE)</f>
        <v>49599</v>
      </c>
      <c r="I1415" s="49">
        <f>_xll.qlInterestRateIndexValueDate(Index1M,$H1415)</f>
        <v>49601</v>
      </c>
      <c r="J1415" s="52">
        <f>IFERROR(_xll.qlIndexFixing(Index1M,$H1415,TRUE,_xll.ohTrigger(RecalcTrigger,Trigger1M)),NA())</f>
        <v>1.9514904118610347E-2</v>
      </c>
      <c r="K1415" s="52">
        <f>IFERROR(_xll.qlIndexFixing(ONIndex1M,I1415,TRUE,_xll.ohTrigger(RecalcTrigger,Trigger1M)),NA())</f>
        <v>1.9512751240977622E-2</v>
      </c>
      <c r="L1415" s="52">
        <f>IFERROR(_xll.qlIndexFixing(Index3M,H1415,TRUE,_xll.ohTrigger(RecalcTrigger,Trigger3M)),NA())</f>
        <v>2.1238574695099679E-2</v>
      </c>
      <c r="M1415" s="52">
        <f>IFERROR(_xll.qlIndexFixing(ONIndex3M,I1415,TRUE,_xll.ohTrigger(RecalcTrigger,Trigger3M)),NA())</f>
        <v>2.1207340205249281E-2</v>
      </c>
      <c r="N1415" s="52">
        <f>IFERROR(_xll.qlIndexFixing(Index6M,$H1415,TRUE,_xll.ohTrigger(RecalcTrigger,Trigger6M)),NA())</f>
        <v>2.3000154105203723E-2</v>
      </c>
      <c r="O1415" s="52">
        <f>IFERROR(_xll.qlIndexFixing(ONIndex6M,I1415,TRUE,_xll.ohTrigger(RecalcTrigger,Trigger6M)),NA())</f>
        <v>2.292135730598055E-2</v>
      </c>
      <c r="P1415" s="52">
        <f>IFERROR(_xll.qlIndexFixing(Index1Y,$H1415,TRUE,_xll.ohTrigger(RecalcTrigger,Trigger1Y)),NA())</f>
        <v>2.4708678643581752E-2</v>
      </c>
      <c r="Q1415" s="52">
        <f>IFERROR(_xll.qlIndexFixing(ONIndex1Y,I1415,TRUE,_xll.ohTrigger(RecalcTrigger,Trigger1Y)),NA())</f>
        <v>2.4525840069964389E-2</v>
      </c>
    </row>
    <row r="1416" spans="2:17" x14ac:dyDescent="0.2">
      <c r="B1416" s="46" t="s">
        <v>51</v>
      </c>
      <c r="D1416" s="49">
        <f>_xll.qlCalendarAdvance(LocalCalendar,$D1415,B1416,"f",FALSE)</f>
        <v>49607</v>
      </c>
      <c r="E1416" s="49">
        <f>_xll.qlInterestRateIndexValueDate(IndexON,D1416)</f>
        <v>49607</v>
      </c>
      <c r="F1416" s="52">
        <f>IFERROR(_xll.qlIndexFixing(IndexON,D1416,TRUE,_xll.ohTrigger(RecalcTrigger,TriggerON)),NA())</f>
        <v>1.7349983740100328E-2</v>
      </c>
      <c r="H1416" s="49">
        <f>_xll.qlCalendarAdvance(IborCalendar,$H1415,B1416,"f",FALSE)</f>
        <v>49606</v>
      </c>
      <c r="I1416" s="49">
        <f>_xll.qlInterestRateIndexValueDate(Index1M,$H1416)</f>
        <v>49608</v>
      </c>
      <c r="J1416" s="52">
        <f>IFERROR(_xll.qlIndexFixing(Index1M,$H1416,TRUE,_xll.ohTrigger(RecalcTrigger,Trigger1M)),NA())</f>
        <v>1.9508540097862542E-2</v>
      </c>
      <c r="K1416" s="52">
        <f>IFERROR(_xll.qlIndexFixing(ONIndex1M,I1416,TRUE,_xll.ohTrigger(RecalcTrigger,Trigger1M)),NA())</f>
        <v>1.9506458302274154E-2</v>
      </c>
      <c r="L1416" s="52">
        <f>IFERROR(_xll.qlIndexFixing(Index3M,H1416,TRUE,_xll.ohTrigger(RecalcTrigger,Trigger3M)),NA())</f>
        <v>2.123415755362159E-2</v>
      </c>
      <c r="M1416" s="52">
        <f>IFERROR(_xll.qlIndexFixing(ONIndex3M,I1416,TRUE,_xll.ohTrigger(RecalcTrigger,Trigger3M)),NA())</f>
        <v>2.1203479011111526E-2</v>
      </c>
      <c r="N1416" s="52">
        <f>IFERROR(_xll.qlIndexFixing(Index6M,$H1416,TRUE,_xll.ohTrigger(RecalcTrigger,Trigger6M)),NA())</f>
        <v>2.2995825625257361E-2</v>
      </c>
      <c r="O1416" s="52">
        <f>IFERROR(_xll.qlIndexFixing(ONIndex6M,I1416,TRUE,_xll.ohTrigger(RecalcTrigger,Trigger6M)),NA())</f>
        <v>2.2917442951753131E-2</v>
      </c>
      <c r="P1416" s="52">
        <f>IFERROR(_xll.qlIndexFixing(Index1Y,$H1416,TRUE,_xll.ohTrigger(RecalcTrigger,Trigger1Y)),NA())</f>
        <v>2.4703727203436009E-2</v>
      </c>
      <c r="Q1416" s="52">
        <f>IFERROR(_xll.qlIndexFixing(ONIndex1Y,I1416,TRUE,_xll.ohTrigger(RecalcTrigger,Trigger1Y)),NA())</f>
        <v>2.4521680357603159E-2</v>
      </c>
    </row>
    <row r="1417" spans="2:17" x14ac:dyDescent="0.2">
      <c r="B1417" s="46" t="s">
        <v>51</v>
      </c>
      <c r="D1417" s="49">
        <f>_xll.qlCalendarAdvance(LocalCalendar,$D1416,B1417,"f",FALSE)</f>
        <v>49614</v>
      </c>
      <c r="E1417" s="49">
        <f>_xll.qlInterestRateIndexValueDate(IndexON,D1417)</f>
        <v>49614</v>
      </c>
      <c r="F1417" s="52">
        <f>IFERROR(_xll.qlIndexFixing(IndexON,D1417,TRUE,_xll.ohTrigger(RecalcTrigger,TriggerON)),NA())</f>
        <v>1.7345292665131851E-2</v>
      </c>
      <c r="H1417" s="49">
        <f>_xll.qlCalendarAdvance(IborCalendar,$H1416,B1417,"f",FALSE)</f>
        <v>49613</v>
      </c>
      <c r="I1417" s="49">
        <f>_xll.qlInterestRateIndexValueDate(Index1M,$H1417)</f>
        <v>49615</v>
      </c>
      <c r="J1417" s="52">
        <f>IFERROR(_xll.qlIndexFixing(Index1M,$H1417,TRUE,_xll.ohTrigger(RecalcTrigger,Trigger1M)),NA())</f>
        <v>1.950214531389825E-2</v>
      </c>
      <c r="K1417" s="52">
        <f>IFERROR(_xll.qlIndexFixing(ONIndex1M,I1417,TRUE,_xll.ohTrigger(RecalcTrigger,Trigger1M)),NA())</f>
        <v>1.950013464377065E-2</v>
      </c>
      <c r="L1417" s="52">
        <f>IFERROR(_xll.qlIndexFixing(Index3M,H1417,TRUE,_xll.ohTrigger(RecalcTrigger,Trigger3M)),NA())</f>
        <v>2.1230038019305363E-2</v>
      </c>
      <c r="M1417" s="52">
        <f>IFERROR(_xll.qlIndexFixing(ONIndex3M,I1417,TRUE,_xll.ohTrigger(RecalcTrigger,Trigger3M)),NA())</f>
        <v>2.1199586303541906E-2</v>
      </c>
      <c r="N1417" s="52">
        <f>IFERROR(_xll.qlIndexFixing(Index6M,$H1417,TRUE,_xll.ohTrigger(RecalcTrigger,Trigger6M)),NA())</f>
        <v>2.2990237385971196E-2</v>
      </c>
      <c r="O1417" s="52">
        <f>IFERROR(_xll.qlIndexFixing(ONIndex6M,I1417,TRUE,_xll.ohTrigger(RecalcTrigger,Trigger6M)),NA())</f>
        <v>2.2913500568053635E-2</v>
      </c>
      <c r="P1417" s="52">
        <f>IFERROR(_xll.qlIndexFixing(Index1Y,$H1417,TRUE,_xll.ohTrigger(RecalcTrigger,Trigger1Y)),NA())</f>
        <v>2.4698760895072436E-2</v>
      </c>
      <c r="Q1417" s="52">
        <f>IFERROR(_xll.qlIndexFixing(ONIndex1Y,I1417,TRUE,_xll.ohTrigger(RecalcTrigger,Trigger1Y)),NA())</f>
        <v>2.4517491120485957E-2</v>
      </c>
    </row>
    <row r="1418" spans="2:17" x14ac:dyDescent="0.2">
      <c r="B1418" s="46" t="s">
        <v>51</v>
      </c>
      <c r="D1418" s="49">
        <f>_xll.qlCalendarAdvance(LocalCalendar,$D1417,B1418,"f",FALSE)</f>
        <v>49621</v>
      </c>
      <c r="E1418" s="49">
        <f>_xll.qlInterestRateIndexValueDate(IndexON,D1418)</f>
        <v>49621</v>
      </c>
      <c r="F1418" s="52">
        <f>IFERROR(_xll.qlIndexFixing(IndexON,D1418,TRUE,_xll.ohTrigger(RecalcTrigger,TriggerON)),NA())</f>
        <v>1.7340560657226334E-2</v>
      </c>
      <c r="H1418" s="49">
        <f>_xll.qlCalendarAdvance(IborCalendar,$H1417,B1418,"f",FALSE)</f>
        <v>49620</v>
      </c>
      <c r="I1418" s="49">
        <f>_xll.qlInterestRateIndexValueDate(Index1M,$H1418)</f>
        <v>49622</v>
      </c>
      <c r="J1418" s="52">
        <f>IFERROR(_xll.qlIndexFixing(Index1M,$H1418,TRUE,_xll.ohTrigger(RecalcTrigger,Trigger1M)),NA())</f>
        <v>1.949571976676388E-2</v>
      </c>
      <c r="K1418" s="52">
        <f>IFERROR(_xll.qlIndexFixing(ONIndex1M,I1418,TRUE,_xll.ohTrigger(RecalcTrigger,Trigger1M)),NA())</f>
        <v>1.9493852767444864E-2</v>
      </c>
      <c r="L1418" s="52">
        <f>IFERROR(_xll.qlIndexFixing(Index3M,H1418,TRUE,_xll.ohTrigger(RecalcTrigger,Trigger3M)),NA())</f>
        <v>2.1225886806786099E-2</v>
      </c>
      <c r="M1418" s="52">
        <f>IFERROR(_xll.qlIndexFixing(ONIndex3M,I1418,TRUE,_xll.ohTrigger(RecalcTrigger,Trigger3M)),NA())</f>
        <v>2.1196004313337458E-2</v>
      </c>
      <c r="N1418" s="52">
        <f>IFERROR(_xll.qlIndexFixing(Index6M,$H1418,TRUE,_xll.ohTrigger(RecalcTrigger,Trigger6M)),NA())</f>
        <v>2.2985859122538952E-2</v>
      </c>
      <c r="O1418" s="52">
        <f>IFERROR(_xll.qlIndexFixing(ONIndex6M,I1418,TRUE,_xll.ohTrigger(RecalcTrigger,Trigger6M)),NA())</f>
        <v>2.2909974219100793E-2</v>
      </c>
      <c r="P1418" s="52">
        <f>IFERROR(_xll.qlIndexFixing(Index1Y,$H1418,TRUE,_xll.ohTrigger(RecalcTrigger,Trigger1Y)),NA())</f>
        <v>2.4693780827843646E-2</v>
      </c>
      <c r="Q1418" s="52">
        <f>IFERROR(_xll.qlIndexFixing(ONIndex1Y,I1418,TRUE,_xll.ohTrigger(RecalcTrigger,Trigger1Y)),NA())</f>
        <v>2.4513804238672776E-2</v>
      </c>
    </row>
    <row r="1419" spans="2:17" x14ac:dyDescent="0.2">
      <c r="B1419" s="46" t="s">
        <v>51</v>
      </c>
      <c r="D1419" s="49">
        <f>_xll.qlCalendarAdvance(LocalCalendar,$D1418,B1419,"f",FALSE)</f>
        <v>49628</v>
      </c>
      <c r="E1419" s="49">
        <f>_xll.qlInterestRateIndexValueDate(IndexON,D1419)</f>
        <v>49628</v>
      </c>
      <c r="F1419" s="52">
        <f>IFERROR(_xll.qlIndexFixing(IndexON,D1419,TRUE,_xll.ohTrigger(RecalcTrigger,TriggerON)),NA())</f>
        <v>1.7335787716383777E-2</v>
      </c>
      <c r="H1419" s="49">
        <f>_xll.qlCalendarAdvance(IborCalendar,$H1418,B1419,"f",FALSE)</f>
        <v>49627</v>
      </c>
      <c r="I1419" s="49">
        <f>_xll.qlInterestRateIndexValueDate(Index1M,$H1419)</f>
        <v>49629</v>
      </c>
      <c r="J1419" s="52">
        <f>IFERROR(_xll.qlIndexFixing(Index1M,$H1419,TRUE,_xll.ohTrigger(RecalcTrigger,Trigger1M)),NA())</f>
        <v>1.9489263456516161E-2</v>
      </c>
      <c r="K1419" s="52">
        <f>IFERROR(_xll.qlIndexFixing(ONIndex1M,I1419,TRUE,_xll.ohTrigger(RecalcTrigger,Trigger1M)),NA())</f>
        <v>1.9487395167470112E-2</v>
      </c>
      <c r="L1419" s="52">
        <f>IFERROR(_xll.qlIndexFixing(Index3M,H1419,TRUE,_xll.ohTrigger(RecalcTrigger,Trigger3M)),NA())</f>
        <v>2.1222023177402211E-2</v>
      </c>
      <c r="M1419" s="52">
        <f>IFERROR(_xll.qlIndexFixing(ONIndex3M,I1419,TRUE,_xll.ohTrigger(RecalcTrigger,Trigger3M)),NA())</f>
        <v>2.1191706348160366E-2</v>
      </c>
      <c r="N1419" s="52">
        <f>IFERROR(_xll.qlIndexFixing(Index6M,$H1419,TRUE,_xll.ohTrigger(RecalcTrigger,Trigger6M)),NA())</f>
        <v>2.2981452518862713E-2</v>
      </c>
      <c r="O1419" s="52">
        <f>IFERROR(_xll.qlIndexFixing(ONIndex6M,I1419,TRUE,_xll.ohTrigger(RecalcTrigger,Trigger6M)),NA())</f>
        <v>2.290553171231835E-2</v>
      </c>
      <c r="P1419" s="52">
        <f>IFERROR(_xll.qlIndexFixing(Index1Y,$H1419,TRUE,_xll.ohTrigger(RecalcTrigger,Trigger1Y)),NA())</f>
        <v>2.4688788111078944E-2</v>
      </c>
      <c r="Q1419" s="52">
        <f>IFERROR(_xll.qlIndexFixing(ONIndex1Y,I1419,TRUE,_xll.ohTrigger(RecalcTrigger,Trigger1Y)),NA())</f>
        <v>2.4509024072303376E-2</v>
      </c>
    </row>
    <row r="1420" spans="2:17" x14ac:dyDescent="0.2">
      <c r="B1420" s="46" t="s">
        <v>51</v>
      </c>
      <c r="D1420" s="49">
        <f>_xll.qlCalendarAdvance(LocalCalendar,$D1419,B1420,"f",FALSE)</f>
        <v>49636</v>
      </c>
      <c r="E1420" s="49">
        <f>_xll.qlInterestRateIndexValueDate(IndexON,D1420)</f>
        <v>49636</v>
      </c>
      <c r="F1420" s="52">
        <f>IFERROR(_xll.qlIndexFixing(IndexON,D1420,TRUE,_xll.ohTrigger(RecalcTrigger,TriggerON)),NA())</f>
        <v>1.7330424874266726E-2</v>
      </c>
      <c r="H1420" s="49">
        <f>_xll.qlCalendarAdvance(IborCalendar,$H1419,B1420,"f",FALSE)</f>
        <v>49634</v>
      </c>
      <c r="I1420" s="49">
        <f>_xll.qlInterestRateIndexValueDate(Index1M,$H1420)</f>
        <v>49636</v>
      </c>
      <c r="J1420" s="52">
        <f>IFERROR(_xll.qlIndexFixing(Index1M,$H1420,TRUE,_xll.ohTrigger(RecalcTrigger,Trigger1M)),NA())</f>
        <v>1.9482776383201512E-2</v>
      </c>
      <c r="K1420" s="52">
        <f>IFERROR(_xll.qlIndexFixing(ONIndex1M,I1420,TRUE,_xll.ohTrigger(RecalcTrigger,Trigger1M)),NA())</f>
        <v>1.9480979349673078E-2</v>
      </c>
      <c r="L1420" s="52">
        <f>IFERROR(_xll.qlIndexFixing(Index3M,H1420,TRUE,_xll.ohTrigger(RecalcTrigger,Trigger3M)),NA())</f>
        <v>2.1217489347557694E-2</v>
      </c>
      <c r="M1420" s="52">
        <f>IFERROR(_xll.qlIndexFixing(ONIndex3M,I1420,TRUE,_xll.ohTrigger(RecalcTrigger,Trigger3M)),NA())</f>
        <v>2.1187719100375091E-2</v>
      </c>
      <c r="N1420" s="52">
        <f>IFERROR(_xll.qlIndexFixing(Index6M,$H1420,TRUE,_xll.ohTrigger(RecalcTrigger,Trigger6M)),NA())</f>
        <v>2.2977017575131774E-2</v>
      </c>
      <c r="O1420" s="52">
        <f>IFERROR(_xll.qlIndexFixing(ONIndex6M,I1420,TRUE,_xll.ohTrigger(RecalcTrigger,Trigger6M)),NA())</f>
        <v>2.2901505240309206E-2</v>
      </c>
      <c r="P1420" s="52">
        <f>IFERROR(_xll.qlIndexFixing(Index1Y,$H1420,TRUE,_xll.ohTrigger(RecalcTrigger,Trigger1Y)),NA())</f>
        <v>2.468378385408759E-2</v>
      </c>
      <c r="Q1420" s="52">
        <f>IFERROR(_xll.qlIndexFixing(ONIndex1Y,I1420,TRUE,_xll.ohTrigger(RecalcTrigger,Trigger1Y)),NA())</f>
        <v>2.4504746261211352E-2</v>
      </c>
    </row>
    <row r="1421" spans="2:17" x14ac:dyDescent="0.2">
      <c r="B1421" s="46" t="s">
        <v>51</v>
      </c>
      <c r="D1421" s="49">
        <f>_xll.qlCalendarAdvance(LocalCalendar,$D1420,B1421,"f",FALSE)</f>
        <v>49643</v>
      </c>
      <c r="E1421" s="49">
        <f>_xll.qlInterestRateIndexValueDate(IndexON,D1421)</f>
        <v>49643</v>
      </c>
      <c r="F1421" s="52">
        <f>IFERROR(_xll.qlIndexFixing(IndexON,D1421,TRUE,_xll.ohTrigger(RecalcTrigger,TriggerON)),NA())</f>
        <v>1.7325557903919986E-2</v>
      </c>
      <c r="H1421" s="49">
        <f>_xll.qlCalendarAdvance(IborCalendar,$H1420,B1421,"f",FALSE)</f>
        <v>49641</v>
      </c>
      <c r="I1421" s="49">
        <f>_xll.qlInterestRateIndexValueDate(Index1M,$H1421)</f>
        <v>49643</v>
      </c>
      <c r="J1421" s="52">
        <f>IFERROR(_xll.qlIndexFixing(Index1M,$H1421,TRUE,_xll.ohTrigger(RecalcTrigger,Trigger1M)),NA())</f>
        <v>1.947625854687924E-2</v>
      </c>
      <c r="K1421" s="52">
        <f>IFERROR(_xll.qlIndexFixing(ONIndex1M,I1421,TRUE,_xll.ohTrigger(RecalcTrigger,Trigger1M)),NA())</f>
        <v>1.9474532812102652E-2</v>
      </c>
      <c r="L1421" s="52">
        <f>IFERROR(_xll.qlIndexFixing(Index3M,H1421,TRUE,_xll.ohTrigger(RecalcTrigger,Trigger3M)),NA())</f>
        <v>2.1212299021830083E-2</v>
      </c>
      <c r="M1421" s="52">
        <f>IFERROR(_xll.qlIndexFixing(ONIndex3M,I1421,TRUE,_xll.ohTrigger(RecalcTrigger,Trigger3M)),NA())</f>
        <v>2.1183700339184597E-2</v>
      </c>
      <c r="N1421" s="52">
        <f>IFERROR(_xll.qlIndexFixing(Index6M,$H1421,TRUE,_xll.ohTrigger(RecalcTrigger,Trigger6M)),NA())</f>
        <v>2.2972554291531923E-2</v>
      </c>
      <c r="O1421" s="52">
        <f>IFERROR(_xll.qlIndexFixing(ONIndex6M,I1421,TRUE,_xll.ohTrigger(RecalcTrigger,Trigger6M)),NA())</f>
        <v>2.2897450738827985E-2</v>
      </c>
      <c r="P1421" s="52">
        <f>IFERROR(_xll.qlIndexFixing(Index1Y,$H1421,TRUE,_xll.ohTrigger(RecalcTrigger,Trigger1Y)),NA())</f>
        <v>2.4677352994078833E-2</v>
      </c>
      <c r="Q1421" s="52">
        <f>IFERROR(_xll.qlIndexFixing(ONIndex1Y,I1421,TRUE,_xll.ohTrigger(RecalcTrigger,Trigger1Y)),NA())</f>
        <v>2.4500438925416645E-2</v>
      </c>
    </row>
    <row r="1422" spans="2:17" x14ac:dyDescent="0.2">
      <c r="B1422" s="46" t="s">
        <v>51</v>
      </c>
      <c r="D1422" s="49">
        <f>_xll.qlCalendarAdvance(LocalCalendar,$D1421,B1422,"f",FALSE)</f>
        <v>49650</v>
      </c>
      <c r="E1422" s="49">
        <f>_xll.qlInterestRateIndexValueDate(IndexON,D1422)</f>
        <v>49650</v>
      </c>
      <c r="F1422" s="52">
        <f>IFERROR(_xll.qlIndexFixing(IndexON,D1422,TRUE,_xll.ohTrigger(RecalcTrigger,TriggerON)),NA())</f>
        <v>1.7320649996825921E-2</v>
      </c>
      <c r="H1422" s="49">
        <f>_xll.qlCalendarAdvance(IborCalendar,$H1421,B1422,"f",FALSE)</f>
        <v>49648</v>
      </c>
      <c r="I1422" s="49">
        <f>_xll.qlInterestRateIndexValueDate(Index1M,$H1422)</f>
        <v>49650</v>
      </c>
      <c r="J1422" s="52">
        <f>IFERROR(_xll.qlIndexFixing(Index1M,$H1422,TRUE,_xll.ohTrigger(RecalcTrigger,Trigger1M)),NA())</f>
        <v>1.9469709947590595E-2</v>
      </c>
      <c r="K1422" s="52">
        <f>IFERROR(_xll.qlIndexFixing(ONIndex1M,I1422,TRUE,_xll.ohTrigger(RecalcTrigger,Trigger1M)),NA())</f>
        <v>1.9468055554785479E-2</v>
      </c>
      <c r="L1422" s="52">
        <f>IFERROR(_xll.qlIndexFixing(Index3M,H1422,TRUE,_xll.ohTrigger(RecalcTrigger,Trigger3M)),NA())</f>
        <v>2.1208028638456573E-2</v>
      </c>
      <c r="M1422" s="52">
        <f>IFERROR(_xll.qlIndexFixing(ONIndex3M,I1422,TRUE,_xll.ohTrigger(RecalcTrigger,Trigger3M)),NA())</f>
        <v>2.1179650064508948E-2</v>
      </c>
      <c r="N1422" s="52">
        <f>IFERROR(_xll.qlIndexFixing(Index6M,$H1422,TRUE,_xll.ohTrigger(RecalcTrigger,Trigger6M)),NA())</f>
        <v>2.2969259490018028E-2</v>
      </c>
      <c r="O1422" s="52">
        <f>IFERROR(_xll.qlIndexFixing(ONIndex6M,I1422,TRUE,_xll.ohTrigger(RecalcTrigger,Trigger6M)),NA())</f>
        <v>2.2893368207901332E-2</v>
      </c>
      <c r="P1422" s="52">
        <f>IFERROR(_xll.qlIndexFixing(Index1Y,$H1422,TRUE,_xll.ohTrigger(RecalcTrigger,Trigger1Y)),NA())</f>
        <v>2.4673745156549173E-2</v>
      </c>
      <c r="Q1422" s="52">
        <f>IFERROR(_xll.qlIndexFixing(ONIndex1Y,I1422,TRUE,_xll.ohTrigger(RecalcTrigger,Trigger1Y)),NA())</f>
        <v>2.4496102064919256E-2</v>
      </c>
    </row>
    <row r="1423" spans="2:17" x14ac:dyDescent="0.2">
      <c r="B1423" s="46" t="s">
        <v>51</v>
      </c>
      <c r="D1423" s="49">
        <f>_xll.qlCalendarAdvance(LocalCalendar,$D1422,B1423,"f",FALSE)</f>
        <v>49657</v>
      </c>
      <c r="E1423" s="49">
        <f>_xll.qlInterestRateIndexValueDate(IndexON,D1423)</f>
        <v>49657</v>
      </c>
      <c r="F1423" s="52">
        <f>IFERROR(_xll.qlIndexFixing(IndexON,D1423,TRUE,_xll.ohTrigger(RecalcTrigger,TriggerON)),NA())</f>
        <v>1.7315701153011176E-2</v>
      </c>
      <c r="H1423" s="49">
        <f>_xll.qlCalendarAdvance(IborCalendar,$H1422,B1423,"f",FALSE)</f>
        <v>49655</v>
      </c>
      <c r="I1423" s="49">
        <f>_xll.qlInterestRateIndexValueDate(Index1M,$H1423)</f>
        <v>49657</v>
      </c>
      <c r="J1423" s="52">
        <f>IFERROR(_xll.qlIndexFixing(Index1M,$H1423,TRUE,_xll.ohTrigger(RecalcTrigger,Trigger1M)),NA())</f>
        <v>1.9463130585397472E-2</v>
      </c>
      <c r="K1423" s="52">
        <f>IFERROR(_xll.qlIndexFixing(ONIndex1M,I1423,TRUE,_xll.ohTrigger(RecalcTrigger,Trigger1M)),NA())</f>
        <v>1.9461547577748206E-2</v>
      </c>
      <c r="L1423" s="52">
        <f>IFERROR(_xll.qlIndexFixing(Index3M,H1423,TRUE,_xll.ohTrigger(RecalcTrigger,Trigger3M)),NA())</f>
        <v>2.1203726582810344E-2</v>
      </c>
      <c r="M1423" s="52">
        <f>IFERROR(_xll.qlIndexFixing(ONIndex3M,I1423,TRUE,_xll.ohTrigger(RecalcTrigger,Trigger3M)),NA())</f>
        <v>2.1175568276481371E-2</v>
      </c>
      <c r="N1423" s="52">
        <f>IFERROR(_xll.qlIndexFixing(Index6M,$H1423,TRUE,_xll.ohTrigger(RecalcTrigger,Trigger6M)),NA())</f>
        <v>2.2964732593336947E-2</v>
      </c>
      <c r="O1423" s="52">
        <f>IFERROR(_xll.qlIndexFixing(ONIndex6M,I1423,TRUE,_xll.ohTrigger(RecalcTrigger,Trigger6M)),NA())</f>
        <v>2.2889257647582539E-2</v>
      </c>
      <c r="P1423" s="52">
        <f>IFERROR(_xll.qlIndexFixing(Index1Y,$H1423,TRUE,_xll.ohTrigger(RecalcTrigger,Trigger1Y)),NA())</f>
        <v>2.4668712934511301E-2</v>
      </c>
      <c r="Q1423" s="52">
        <f>IFERROR(_xll.qlIndexFixing(ONIndex1Y,I1423,TRUE,_xll.ohTrigger(RecalcTrigger,Trigger1Y)),NA())</f>
        <v>2.4491735679772475E-2</v>
      </c>
    </row>
    <row r="1424" spans="2:17" x14ac:dyDescent="0.2">
      <c r="B1424" s="46" t="s">
        <v>51</v>
      </c>
      <c r="D1424" s="49">
        <f>_xll.qlCalendarAdvance(LocalCalendar,$D1423,B1424,"f",FALSE)</f>
        <v>49664</v>
      </c>
      <c r="E1424" s="49">
        <f>_xll.qlInterestRateIndexValueDate(IndexON,D1424)</f>
        <v>49664</v>
      </c>
      <c r="F1424" s="52">
        <f>IFERROR(_xll.qlIndexFixing(IndexON,D1424,TRUE,_xll.ohTrigger(RecalcTrigger,TriggerON)),NA())</f>
        <v>1.7310711372475751E-2</v>
      </c>
      <c r="H1424" s="49">
        <f>_xll.qlCalendarAdvance(IborCalendar,$H1423,B1424,"f",FALSE)</f>
        <v>49662</v>
      </c>
      <c r="I1424" s="49">
        <f>_xll.qlInterestRateIndexValueDate(Index1M,$H1424)</f>
        <v>49664</v>
      </c>
      <c r="J1424" s="52">
        <f>IFERROR(_xll.qlIndexFixing(Index1M,$H1424,TRUE,_xll.ohTrigger(RecalcTrigger,Trigger1M)),NA())</f>
        <v>1.9456570946107254E-2</v>
      </c>
      <c r="K1424" s="52">
        <f>IFERROR(_xll.qlIndexFixing(ONIndex1M,I1424,TRUE,_xll.ohTrigger(RecalcTrigger,Trigger1M)),NA())</f>
        <v>1.9455008880910896E-2</v>
      </c>
      <c r="L1424" s="52">
        <f>IFERROR(_xll.qlIndexFixing(Index3M,H1424,TRUE,_xll.ohTrigger(RecalcTrigger,Trigger3M)),NA())</f>
        <v>2.1199392854992422E-2</v>
      </c>
      <c r="M1424" s="52">
        <f>IFERROR(_xll.qlIndexFixing(ONIndex3M,I1424,TRUE,_xll.ohTrigger(RecalcTrigger,Trigger3M)),NA())</f>
        <v>2.1171454975048576E-2</v>
      </c>
      <c r="N1424" s="52">
        <f>IFERROR(_xll.qlIndexFixing(Index6M,$H1424,TRUE,_xll.ohTrigger(RecalcTrigger,Trigger6M)),NA())</f>
        <v>2.2960177352180127E-2</v>
      </c>
      <c r="O1424" s="52">
        <f>IFERROR(_xll.qlIndexFixing(ONIndex6M,I1424,TRUE,_xll.ohTrigger(RecalcTrigger,Trigger6M)),NA())</f>
        <v>2.2885119057818315E-2</v>
      </c>
      <c r="P1424" s="52">
        <f>IFERROR(_xll.qlIndexFixing(Index1Y,$H1424,TRUE,_xll.ohTrigger(RecalcTrigger,Trigger1Y)),NA())</f>
        <v>2.4663673609262984E-2</v>
      </c>
      <c r="Q1424" s="52">
        <f>IFERROR(_xll.qlIndexFixing(ONIndex1Y,I1424,TRUE,_xll.ohTrigger(RecalcTrigger,Trigger1Y)),NA())</f>
        <v>2.4487339769949656E-2</v>
      </c>
    </row>
    <row r="1425" spans="2:17" x14ac:dyDescent="0.2">
      <c r="B1425" s="46" t="s">
        <v>51</v>
      </c>
      <c r="D1425" s="49">
        <f>_xll.qlCalendarAdvance(LocalCalendar,$D1424,B1425,"f",FALSE)</f>
        <v>49671</v>
      </c>
      <c r="E1425" s="49">
        <f>_xll.qlInterestRateIndexValueDate(IndexON,D1425)</f>
        <v>49671</v>
      </c>
      <c r="F1425" s="52">
        <f>IFERROR(_xll.qlIndexFixing(IndexON,D1425,TRUE,_xll.ohTrigger(RecalcTrigger,TriggerON)),NA())</f>
        <v>1.7305680655193001E-2</v>
      </c>
      <c r="H1425" s="49">
        <f>_xll.qlCalendarAdvance(IborCalendar,$H1424,B1425,"f",FALSE)</f>
        <v>49670</v>
      </c>
      <c r="I1425" s="49">
        <f>_xll.qlInterestRateIndexValueDate(Index1M,$H1425)</f>
        <v>49674</v>
      </c>
      <c r="J1425" s="52">
        <f>IFERROR(_xll.qlIndexFixing(Index1M,$H1425,TRUE,_xll.ohTrigger(RecalcTrigger,Trigger1M)),NA())</f>
        <v>1.9447024060519777E-2</v>
      </c>
      <c r="K1425" s="52">
        <f>IFERROR(_xll.qlIndexFixing(ONIndex1M,I1425,TRUE,_xll.ohTrigger(RecalcTrigger,Trigger1M)),NA())</f>
        <v>1.944556075909265E-2</v>
      </c>
      <c r="L1425" s="52">
        <f>IFERROR(_xll.qlIndexFixing(Index3M,H1425,TRUE,_xll.ohTrigger(RecalcTrigger,Trigger3M)),NA())</f>
        <v>2.1193146873938737E-2</v>
      </c>
      <c r="M1425" s="52">
        <f>IFERROR(_xll.qlIndexFixing(ONIndex3M,I1425,TRUE,_xll.ohTrigger(RecalcTrigger,Trigger3M)),NA())</f>
        <v>2.1165200203654422E-2</v>
      </c>
      <c r="N1425" s="52">
        <f>IFERROR(_xll.qlIndexFixing(Index6M,$H1425,TRUE,_xll.ohTrigger(RecalcTrigger,Trigger6M)),NA())</f>
        <v>2.2952447669444192E-2</v>
      </c>
      <c r="O1425" s="52">
        <f>IFERROR(_xll.qlIndexFixing(ONIndex6M,I1425,TRUE,_xll.ohTrigger(RecalcTrigger,Trigger6M)),NA())</f>
        <v>2.2878730707183159E-2</v>
      </c>
      <c r="P1425" s="52">
        <f>IFERROR(_xll.qlIndexFixing(Index1Y,$H1425,TRUE,_xll.ohTrigger(RecalcTrigger,Trigger1Y)),NA())</f>
        <v>2.4655991608444339E-2</v>
      </c>
      <c r="Q1425" s="52">
        <f>IFERROR(_xll.qlIndexFixing(ONIndex1Y,I1425,TRUE,_xll.ohTrigger(RecalcTrigger,Trigger1Y)),NA())</f>
        <v>2.4480494458698487E-2</v>
      </c>
    </row>
    <row r="1426" spans="2:17" x14ac:dyDescent="0.2">
      <c r="B1426" s="46" t="s">
        <v>51</v>
      </c>
      <c r="D1426" s="49">
        <f>_xll.qlCalendarAdvance(LocalCalendar,$D1425,B1426,"f",FALSE)</f>
        <v>49678</v>
      </c>
      <c r="E1426" s="49">
        <f>_xll.qlInterestRateIndexValueDate(IndexON,D1426)</f>
        <v>49678</v>
      </c>
      <c r="F1426" s="52">
        <f>IFERROR(_xll.qlIndexFixing(IndexON,D1426,TRUE,_xll.ohTrigger(RecalcTrigger,TriggerON)),NA())</f>
        <v>1.7300609001216216E-2</v>
      </c>
      <c r="H1426" s="49">
        <f>_xll.qlCalendarAdvance(IborCalendar,$H1425,B1426,"f",FALSE)</f>
        <v>49677</v>
      </c>
      <c r="I1426" s="49">
        <f>_xll.qlInterestRateIndexValueDate(Index1M,$H1426)</f>
        <v>49681</v>
      </c>
      <c r="J1426" s="52">
        <f>IFERROR(_xll.qlIndexFixing(Index1M,$H1426,TRUE,_xll.ohTrigger(RecalcTrigger,Trigger1M)),NA())</f>
        <v>1.9440339225890706E-2</v>
      </c>
      <c r="K1426" s="52">
        <f>IFERROR(_xll.qlIndexFixing(ONIndex1M,I1426,TRUE,_xll.ohTrigger(RecalcTrigger,Trigger1M)),NA())</f>
        <v>1.9438898481523026E-2</v>
      </c>
      <c r="L1426" s="52">
        <f>IFERROR(_xll.qlIndexFixing(Index3M,H1426,TRUE,_xll.ohTrigger(RecalcTrigger,Trigger3M)),NA())</f>
        <v>2.1188736228424862E-2</v>
      </c>
      <c r="M1426" s="52">
        <f>IFERROR(_xll.qlIndexFixing(ONIndex3M,I1426,TRUE,_xll.ohTrigger(RecalcTrigger,Trigger3M)),NA())</f>
        <v>2.1160691178181423E-2</v>
      </c>
      <c r="N1426" s="52">
        <f>IFERROR(_xll.qlIndexFixing(Index6M,$H1426,TRUE,_xll.ohTrigger(RecalcTrigger,Trigger6M)),NA())</f>
        <v>2.2947830544191077E-2</v>
      </c>
      <c r="O1426" s="52">
        <f>IFERROR(_xll.qlIndexFixing(ONIndex6M,I1426,TRUE,_xll.ohTrigger(RecalcTrigger,Trigger6M)),NA())</f>
        <v>2.2874100929222152E-2</v>
      </c>
      <c r="P1426" s="52">
        <f>IFERROR(_xll.qlIndexFixing(Index1Y,$H1426,TRUE,_xll.ohTrigger(RecalcTrigger,Trigger1Y)),NA())</f>
        <v>2.4650939241535892E-2</v>
      </c>
      <c r="Q1426" s="52">
        <f>IFERROR(_xll.qlIndexFixing(ONIndex1Y,I1426,TRUE,_xll.ohTrigger(RecalcTrigger,Trigger1Y)),NA())</f>
        <v>2.4475517240700739E-2</v>
      </c>
    </row>
    <row r="1427" spans="2:17" x14ac:dyDescent="0.2">
      <c r="B1427" s="46" t="s">
        <v>51</v>
      </c>
      <c r="D1427" s="49">
        <f>_xll.qlCalendarAdvance(LocalCalendar,$D1426,B1427,"f",FALSE)</f>
        <v>49685</v>
      </c>
      <c r="E1427" s="49">
        <f>_xll.qlInterestRateIndexValueDate(IndexON,D1427)</f>
        <v>49685</v>
      </c>
      <c r="F1427" s="52">
        <f>IFERROR(_xll.qlIndexFixing(IndexON,D1427,TRUE,_xll.ohTrigger(RecalcTrigger,TriggerON)),NA())</f>
        <v>1.7295496410465461E-2</v>
      </c>
      <c r="H1427" s="49">
        <f>_xll.qlCalendarAdvance(IborCalendar,$H1426,B1427,"f",FALSE)</f>
        <v>49684</v>
      </c>
      <c r="I1427" s="49">
        <f>_xll.qlInterestRateIndexValueDate(Index1M,$H1427)</f>
        <v>49688</v>
      </c>
      <c r="J1427" s="52">
        <f>IFERROR(_xll.qlIndexFixing(Index1M,$H1427,TRUE,_xll.ohTrigger(RecalcTrigger,Trigger1M)),NA())</f>
        <v>1.9433623628586649E-2</v>
      </c>
      <c r="K1427" s="52">
        <f>IFERROR(_xll.qlIndexFixing(ONIndex1M,I1427,TRUE,_xll.ohTrigger(RecalcTrigger,Trigger1M)),NA())</f>
        <v>1.9432259565306254E-2</v>
      </c>
      <c r="L1427" s="52">
        <f>IFERROR(_xll.qlIndexFixing(Index3M,H1427,TRUE,_xll.ohTrigger(RecalcTrigger,Trigger3M)),NA())</f>
        <v>2.1184592642751576E-2</v>
      </c>
      <c r="M1427" s="52">
        <f>IFERROR(_xll.qlIndexFixing(ONIndex3M,I1427,TRUE,_xll.ohTrigger(RecalcTrigger,Trigger3M)),NA())</f>
        <v>2.1156474828352145E-2</v>
      </c>
      <c r="N1427" s="52">
        <f>IFERROR(_xll.qlIndexFixing(Index6M,$H1427,TRUE,_xll.ohTrigger(RecalcTrigger,Trigger6M)),NA())</f>
        <v>2.2943185080310256E-2</v>
      </c>
      <c r="O1427" s="52">
        <f>IFERROR(_xll.qlIndexFixing(ONIndex6M,I1427,TRUE,_xll.ohTrigger(RecalcTrigger,Trigger6M)),NA())</f>
        <v>2.2869870780350965E-2</v>
      </c>
      <c r="P1427" s="52">
        <f>IFERROR(_xll.qlIndexFixing(Index1Y,$H1427,TRUE,_xll.ohTrigger(RecalcTrigger,Trigger1Y)),NA())</f>
        <v>2.4645883489179236E-2</v>
      </c>
      <c r="Q1427" s="52">
        <f>IFERROR(_xll.qlIndexFixing(ONIndex1Y,I1427,TRUE,_xll.ohTrigger(RecalcTrigger,Trigger1Y)),NA())</f>
        <v>2.4471024932095631E-2</v>
      </c>
    </row>
    <row r="1428" spans="2:17" x14ac:dyDescent="0.2">
      <c r="B1428" s="46" t="s">
        <v>51</v>
      </c>
      <c r="D1428" s="49">
        <f>_xll.qlCalendarAdvance(LocalCalendar,$D1427,B1428,"f",FALSE)</f>
        <v>49692</v>
      </c>
      <c r="E1428" s="49">
        <f>_xll.qlInterestRateIndexValueDate(IndexON,D1428)</f>
        <v>49692</v>
      </c>
      <c r="F1428" s="52">
        <f>IFERROR(_xll.qlIndexFixing(IndexON,D1428,TRUE,_xll.ohTrigger(RecalcTrigger,TriggerON)),NA())</f>
        <v>1.7290388149378E-2</v>
      </c>
      <c r="H1428" s="49">
        <f>_xll.qlCalendarAdvance(IborCalendar,$H1427,B1428,"f",FALSE)</f>
        <v>49691</v>
      </c>
      <c r="I1428" s="49">
        <f>_xll.qlInterestRateIndexValueDate(Index1M,$H1428)</f>
        <v>49696</v>
      </c>
      <c r="J1428" s="52">
        <f>IFERROR(_xll.qlIndexFixing(Index1M,$H1428,TRUE,_xll.ohTrigger(RecalcTrigger,Trigger1M)),NA())</f>
        <v>1.9425910991724575E-2</v>
      </c>
      <c r="K1428" s="52">
        <f>IFERROR(_xll.qlIndexFixing(ONIndex1M,I1428,TRUE,_xll.ohTrigger(RecalcTrigger,Trigger1M)),NA())</f>
        <v>1.9424634620230918E-2</v>
      </c>
      <c r="L1428" s="52">
        <f>IFERROR(_xll.qlIndexFixing(Index3M,H1428,TRUE,_xll.ohTrigger(RecalcTrigger,Trigger3M)),NA())</f>
        <v>2.1179178195337225E-2</v>
      </c>
      <c r="M1428" s="52">
        <f>IFERROR(_xll.qlIndexFixing(ONIndex3M,I1428,TRUE,_xll.ohTrigger(RecalcTrigger,Trigger3M)),NA())</f>
        <v>2.1151617559445057E-2</v>
      </c>
      <c r="N1428" s="52">
        <f>IFERROR(_xll.qlIndexFixing(Index6M,$H1428,TRUE,_xll.ohTrigger(RecalcTrigger,Trigger6M)),NA())</f>
        <v>2.2937841278625585E-2</v>
      </c>
      <c r="O1428" s="52">
        <f>IFERROR(_xll.qlIndexFixing(ONIndex6M,I1428,TRUE,_xll.ohTrigger(RecalcTrigger,Trigger6M)),NA())</f>
        <v>2.286500200688657E-2</v>
      </c>
      <c r="P1428" s="52">
        <f>IFERROR(_xll.qlIndexFixing(Index1Y,$H1428,TRUE,_xll.ohTrigger(RecalcTrigger,Trigger1Y)),NA())</f>
        <v>2.4640102767613328E-2</v>
      </c>
      <c r="Q1428" s="52">
        <f>IFERROR(_xll.qlIndexFixing(ONIndex1Y,I1428,TRUE,_xll.ohTrigger(RecalcTrigger,Trigger1Y)),NA())</f>
        <v>2.446585471719942E-2</v>
      </c>
    </row>
    <row r="1429" spans="2:17" x14ac:dyDescent="0.2">
      <c r="B1429" s="46" t="s">
        <v>51</v>
      </c>
      <c r="D1429" s="49">
        <f>_xll.qlCalendarAdvance(LocalCalendar,$D1428,B1429,"f",FALSE)</f>
        <v>49699</v>
      </c>
      <c r="E1429" s="49">
        <f>_xll.qlInterestRateIndexValueDate(IndexON,D1429)</f>
        <v>49699</v>
      </c>
      <c r="F1429" s="52">
        <f>IFERROR(_xll.qlIndexFixing(IndexON,D1429,TRUE,_xll.ohTrigger(RecalcTrigger,TriggerON)),NA())</f>
        <v>1.7285148418908491E-2</v>
      </c>
      <c r="H1429" s="49">
        <f>_xll.qlCalendarAdvance(IborCalendar,$H1428,B1429,"f",FALSE)</f>
        <v>49698</v>
      </c>
      <c r="I1429" s="49">
        <f>_xll.qlInterestRateIndexValueDate(Index1M,$H1429)</f>
        <v>49702</v>
      </c>
      <c r="J1429" s="52">
        <f>IFERROR(_xll.qlIndexFixing(Index1M,$H1429,TRUE,_xll.ohTrigger(RecalcTrigger,Trigger1M)),NA())</f>
        <v>1.942010014616501E-2</v>
      </c>
      <c r="K1429" s="52">
        <f>IFERROR(_xll.qlIndexFixing(ONIndex1M,I1429,TRUE,_xll.ohTrigger(RecalcTrigger,Trigger1M)),NA())</f>
        <v>1.9418889582905052E-2</v>
      </c>
      <c r="L1429" s="52">
        <f>IFERROR(_xll.qlIndexFixing(Index3M,H1429,TRUE,_xll.ohTrigger(RecalcTrigger,Trigger3M)),NA())</f>
        <v>2.1175314261435599E-2</v>
      </c>
      <c r="M1429" s="52">
        <f>IFERROR(_xll.qlIndexFixing(ONIndex3M,I1429,TRUE,_xll.ohTrigger(RecalcTrigger,Trigger3M)),NA())</f>
        <v>2.1147947599429173E-2</v>
      </c>
      <c r="N1429" s="52">
        <f>IFERROR(_xll.qlIndexFixing(Index6M,$H1429,TRUE,_xll.ohTrigger(RecalcTrigger,Trigger6M)),NA())</f>
        <v>2.2933809319923729E-2</v>
      </c>
      <c r="O1429" s="52">
        <f>IFERROR(_xll.qlIndexFixing(ONIndex6M,I1429,TRUE,_xll.ohTrigger(RecalcTrigger,Trigger6M)),NA())</f>
        <v>2.2861326404663984E-2</v>
      </c>
      <c r="P1429" s="52">
        <f>IFERROR(_xll.qlIndexFixing(Index1Y,$H1429,TRUE,_xll.ohTrigger(RecalcTrigger,Trigger1Y)),NA())</f>
        <v>2.4635766276419214E-2</v>
      </c>
      <c r="Q1429" s="52">
        <f>IFERROR(_xll.qlIndexFixing(ONIndex1Y,I1429,TRUE,_xll.ohTrigger(RecalcTrigger,Trigger1Y)),NA())</f>
        <v>2.4461951752607902E-2</v>
      </c>
    </row>
    <row r="1430" spans="2:17" x14ac:dyDescent="0.2">
      <c r="B1430" s="46" t="s">
        <v>51</v>
      </c>
      <c r="D1430" s="49">
        <f>_xll.qlCalendarAdvance(LocalCalendar,$D1429,B1430,"f",FALSE)</f>
        <v>49706</v>
      </c>
      <c r="E1430" s="49">
        <f>_xll.qlInterestRateIndexValueDate(IndexON,D1430)</f>
        <v>49706</v>
      </c>
      <c r="F1430" s="52">
        <f>IFERROR(_xll.qlIndexFixing(IndexON,D1430,TRUE,_xll.ohTrigger(RecalcTrigger,TriggerON)),NA())</f>
        <v>1.7279913018075632E-2</v>
      </c>
      <c r="H1430" s="49">
        <f>_xll.qlCalendarAdvance(IborCalendar,$H1429,B1430,"f",FALSE)</f>
        <v>49705</v>
      </c>
      <c r="I1430" s="49">
        <f>_xll.qlInterestRateIndexValueDate(Index1M,$H1430)</f>
        <v>49709</v>
      </c>
      <c r="J1430" s="52">
        <f>IFERROR(_xll.qlIndexFixing(Index1M,$H1430,TRUE,_xll.ohTrigger(RecalcTrigger,Trigger1M)),NA())</f>
        <v>1.9413223476576095E-2</v>
      </c>
      <c r="K1430" s="52">
        <f>IFERROR(_xll.qlIndexFixing(ONIndex1M,I1430,TRUE,_xll.ohTrigger(RecalcTrigger,Trigger1M)),NA())</f>
        <v>1.9412158516800559E-2</v>
      </c>
      <c r="L1430" s="52">
        <f>IFERROR(_xll.qlIndexFixing(Index3M,H1430,TRUE,_xll.ohTrigger(RecalcTrigger,Trigger3M)),NA())</f>
        <v>2.1171068080776886E-2</v>
      </c>
      <c r="M1430" s="52">
        <f>IFERROR(_xll.qlIndexFixing(ONIndex3M,I1430,TRUE,_xll.ohTrigger(RecalcTrigger,Trigger3M)),NA())</f>
        <v>2.1143636720175607E-2</v>
      </c>
      <c r="N1430" s="52">
        <f>IFERROR(_xll.qlIndexFixing(Index6M,$H1430,TRUE,_xll.ohTrigger(RecalcTrigger,Trigger6M)),NA())</f>
        <v>2.2929080514791641E-2</v>
      </c>
      <c r="O1430" s="52">
        <f>IFERROR(_xll.qlIndexFixing(ONIndex6M,I1430,TRUE,_xll.ohTrigger(RecalcTrigger,Trigger6M)),NA())</f>
        <v>2.2857012177848191E-2</v>
      </c>
      <c r="P1430" s="52">
        <f>IFERROR(_xll.qlIndexFixing(Index1Y,$H1430,TRUE,_xll.ohTrigger(RecalcTrigger,Trigger1Y)),NA())</f>
        <v>2.4630707040108449E-2</v>
      </c>
      <c r="Q1430" s="52">
        <f>IFERROR(_xll.qlIndexFixing(ONIndex1Y,I1430,TRUE,_xll.ohTrigger(RecalcTrigger,Trigger1Y)),NA())</f>
        <v>2.4457370881725282E-2</v>
      </c>
    </row>
    <row r="1431" spans="2:17" x14ac:dyDescent="0.2">
      <c r="B1431" s="46" t="s">
        <v>51</v>
      </c>
      <c r="D1431" s="49">
        <f>_xll.qlCalendarAdvance(LocalCalendar,$D1430,B1431,"f",FALSE)</f>
        <v>49713</v>
      </c>
      <c r="E1431" s="49">
        <f>_xll.qlInterestRateIndexValueDate(IndexON,D1431)</f>
        <v>49713</v>
      </c>
      <c r="F1431" s="52">
        <f>IFERROR(_xll.qlIndexFixing(IndexON,D1431,TRUE,_xll.ohTrigger(RecalcTrigger,TriggerON)),NA())</f>
        <v>1.7274636680548738E-2</v>
      </c>
      <c r="H1431" s="49">
        <f>_xll.qlCalendarAdvance(IborCalendar,$H1430,B1431,"f",FALSE)</f>
        <v>49712</v>
      </c>
      <c r="I1431" s="49">
        <f>_xll.qlInterestRateIndexValueDate(Index1M,$H1431)</f>
        <v>49716</v>
      </c>
      <c r="J1431" s="52">
        <f>IFERROR(_xll.qlIndexFixing(Index1M,$H1431,TRUE,_xll.ohTrigger(RecalcTrigger,Trigger1M)),NA())</f>
        <v>1.9406389960070335E-2</v>
      </c>
      <c r="K1431" s="52">
        <f>IFERROR(_xll.qlIndexFixing(ONIndex1M,I1431,TRUE,_xll.ohTrigger(RecalcTrigger,Trigger1M)),NA())</f>
        <v>1.9405396733906954E-2</v>
      </c>
      <c r="L1431" s="52">
        <f>IFERROR(_xll.qlIndexFixing(Index3M,H1431,TRUE,_xll.ohTrigger(RecalcTrigger,Trigger3M)),NA())</f>
        <v>2.1166207925804544E-2</v>
      </c>
      <c r="M1431" s="52">
        <f>IFERROR(_xll.qlIndexFixing(ONIndex3M,I1431,TRUE,_xll.ohTrigger(RecalcTrigger,Trigger3M)),NA())</f>
        <v>2.1139294331327108E-2</v>
      </c>
      <c r="N1431" s="52">
        <f>IFERROR(_xll.qlIndexFixing(Index6M,$H1431,TRUE,_xll.ohTrigger(RecalcTrigger,Trigger6M)),NA())</f>
        <v>2.2924326600432331E-2</v>
      </c>
      <c r="O1431" s="52">
        <f>IFERROR(_xll.qlIndexFixing(ONIndex6M,I1431,TRUE,_xll.ohTrigger(RecalcTrigger,Trigger6M)),NA())</f>
        <v>2.2852669925050861E-2</v>
      </c>
      <c r="P1431" s="52">
        <f>IFERROR(_xll.qlIndexFixing(Index1Y,$H1431,TRUE,_xll.ohTrigger(RecalcTrigger,Trigger1Y)),NA())</f>
        <v>2.4625648866534688E-2</v>
      </c>
      <c r="Q1431" s="52">
        <f>IFERROR(_xll.qlIndexFixing(ONIndex1Y,I1431,TRUE,_xll.ohTrigger(RecalcTrigger,Trigger1Y)),NA())</f>
        <v>2.4452760490136782E-2</v>
      </c>
    </row>
    <row r="1432" spans="2:17" x14ac:dyDescent="0.2">
      <c r="B1432" s="46" t="s">
        <v>51</v>
      </c>
      <c r="D1432" s="49">
        <f>_xll.qlCalendarAdvance(LocalCalendar,$D1431,B1432,"f",FALSE)</f>
        <v>49720</v>
      </c>
      <c r="E1432" s="49">
        <f>_xll.qlInterestRateIndexValueDate(IndexON,D1432)</f>
        <v>49720</v>
      </c>
      <c r="F1432" s="52">
        <f>IFERROR(_xll.qlIndexFixing(IndexON,D1432,TRUE,_xll.ohTrigger(RecalcTrigger,TriggerON)),NA())</f>
        <v>1.7269351966802127E-2</v>
      </c>
      <c r="H1432" s="49">
        <f>_xll.qlCalendarAdvance(IborCalendar,$H1431,B1432,"f",FALSE)</f>
        <v>49719</v>
      </c>
      <c r="I1432" s="49">
        <f>_xll.qlInterestRateIndexValueDate(Index1M,$H1432)</f>
        <v>49724</v>
      </c>
      <c r="J1432" s="52">
        <f>IFERROR(_xll.qlIndexFixing(Index1M,$H1432,TRUE,_xll.ohTrigger(RecalcTrigger,Trigger1M)),NA())</f>
        <v>1.9398542562400724E-2</v>
      </c>
      <c r="K1432" s="52">
        <f>IFERROR(_xll.qlIndexFixing(ONIndex1M,I1432,TRUE,_xll.ohTrigger(RecalcTrigger,Trigger1M)),NA())</f>
        <v>1.9397631369875157E-2</v>
      </c>
      <c r="L1432" s="52">
        <f>IFERROR(_xll.qlIndexFixing(Index3M,H1432,TRUE,_xll.ohTrigger(RecalcTrigger,Trigger3M)),NA())</f>
        <v>2.1160661468738517E-2</v>
      </c>
      <c r="M1432" s="52">
        <f>IFERROR(_xll.qlIndexFixing(ONIndex3M,I1432,TRUE,_xll.ohTrigger(RecalcTrigger,Trigger3M)),NA())</f>
        <v>2.1134293017723849E-2</v>
      </c>
      <c r="N1432" s="52">
        <f>IFERROR(_xll.qlIndexFixing(Index6M,$H1432,TRUE,_xll.ohTrigger(RecalcTrigger,Trigger6M)),NA())</f>
        <v>2.2918865039803966E-2</v>
      </c>
      <c r="O1432" s="52">
        <f>IFERROR(_xll.qlIndexFixing(ONIndex6M,I1432,TRUE,_xll.ohTrigger(RecalcTrigger,Trigger6M)),NA())</f>
        <v>2.2847673033030702E-2</v>
      </c>
      <c r="P1432" s="52">
        <f>IFERROR(_xll.qlIndexFixing(Index1Y,$H1432,TRUE,_xll.ohTrigger(RecalcTrigger,Trigger1Y)),NA())</f>
        <v>2.4619870824506465E-2</v>
      </c>
      <c r="Q1432" s="52">
        <f>IFERROR(_xll.qlIndexFixing(ONIndex1Y,I1432,TRUE,_xll.ohTrigger(RecalcTrigger,Trigger1Y)),NA())</f>
        <v>2.4447455323191036E-2</v>
      </c>
    </row>
    <row r="1433" spans="2:17" x14ac:dyDescent="0.2">
      <c r="B1433" s="46" t="s">
        <v>51</v>
      </c>
      <c r="D1433" s="49">
        <f>_xll.qlCalendarAdvance(LocalCalendar,$D1432,B1433,"f",FALSE)</f>
        <v>49727</v>
      </c>
      <c r="E1433" s="49">
        <f>_xll.qlInterestRateIndexValueDate(IndexON,D1433)</f>
        <v>49727</v>
      </c>
      <c r="F1433" s="52">
        <f>IFERROR(_xll.qlIndexFixing(IndexON,D1433,TRUE,_xll.ohTrigger(RecalcTrigger,TriggerON)),NA())</f>
        <v>1.7263961195386202E-2</v>
      </c>
      <c r="H1433" s="49">
        <f>_xll.qlCalendarAdvance(IborCalendar,$H1432,B1433,"f",FALSE)</f>
        <v>49726</v>
      </c>
      <c r="I1433" s="49">
        <f>_xll.qlInterestRateIndexValueDate(Index1M,$H1433)</f>
        <v>49730</v>
      </c>
      <c r="J1433" s="52">
        <f>IFERROR(_xll.qlIndexFixing(Index1M,$H1433,TRUE,_xll.ohTrigger(RecalcTrigger,Trigger1M)),NA())</f>
        <v>1.939263064903084E-2</v>
      </c>
      <c r="K1433" s="52">
        <f>IFERROR(_xll.qlIndexFixing(ONIndex1M,I1433,TRUE,_xll.ohTrigger(RecalcTrigger,Trigger1M)),NA())</f>
        <v>1.939178101831196E-2</v>
      </c>
      <c r="L1433" s="52">
        <f>IFERROR(_xll.qlIndexFixing(Index3M,H1433,TRUE,_xll.ohTrigger(RecalcTrigger,Trigger3M)),NA())</f>
        <v>2.115725846022545E-2</v>
      </c>
      <c r="M1433" s="52">
        <f>IFERROR(_xll.qlIndexFixing(ONIndex3M,I1433,TRUE,_xll.ohTrigger(RecalcTrigger,Trigger3M)),NA())</f>
        <v>2.1130515024045948E-2</v>
      </c>
      <c r="N1433" s="52">
        <f>IFERROR(_xll.qlIndexFixing(Index6M,$H1433,TRUE,_xll.ohTrigger(RecalcTrigger,Trigger6M)),NA())</f>
        <v>2.2915125849479582E-2</v>
      </c>
      <c r="O1433" s="52">
        <f>IFERROR(_xll.qlIndexFixing(ONIndex6M,I1433,TRUE,_xll.ohTrigger(RecalcTrigger,Trigger6M)),NA())</f>
        <v>2.2843901341751405E-2</v>
      </c>
      <c r="P1433" s="52">
        <f>IFERROR(_xll.qlIndexFixing(Index1Y,$H1433,TRUE,_xll.ohTrigger(RecalcTrigger,Trigger1Y)),NA())</f>
        <v>2.4615540155539205E-2</v>
      </c>
      <c r="Q1433" s="52">
        <f>IFERROR(_xll.qlIndexFixing(ONIndex1Y,I1433,TRUE,_xll.ohTrigger(RecalcTrigger,Trigger1Y)),NA())</f>
        <v>2.4443451144522399E-2</v>
      </c>
    </row>
    <row r="1434" spans="2:17" x14ac:dyDescent="0.2">
      <c r="B1434" s="46" t="s">
        <v>51</v>
      </c>
      <c r="D1434" s="49">
        <f>_xll.qlCalendarAdvance(LocalCalendar,$D1433,B1434,"f",FALSE)</f>
        <v>49734</v>
      </c>
      <c r="E1434" s="49">
        <f>_xll.qlInterestRateIndexValueDate(IndexON,D1434)</f>
        <v>49734</v>
      </c>
      <c r="F1434" s="52">
        <f>IFERROR(_xll.qlIndexFixing(IndexON,D1434,TRUE,_xll.ohTrigger(RecalcTrigger,TriggerON)),NA())</f>
        <v>1.7258562047777204E-2</v>
      </c>
      <c r="H1434" s="49">
        <f>_xll.qlCalendarAdvance(IborCalendar,$H1433,B1434,"f",FALSE)</f>
        <v>49733</v>
      </c>
      <c r="I1434" s="49">
        <f>_xll.qlInterestRateIndexValueDate(Index1M,$H1434)</f>
        <v>49737</v>
      </c>
      <c r="J1434" s="52">
        <f>IFERROR(_xll.qlIndexFixing(Index1M,$H1434,TRUE,_xll.ohTrigger(RecalcTrigger,Trigger1M)),NA())</f>
        <v>1.9385753097032412E-2</v>
      </c>
      <c r="K1434" s="52">
        <f>IFERROR(_xll.qlIndexFixing(ONIndex1M,I1434,TRUE,_xll.ohTrigger(RecalcTrigger,Trigger1M)),NA())</f>
        <v>1.938492708561057E-2</v>
      </c>
      <c r="L1434" s="52">
        <f>IFERROR(_xll.qlIndexFixing(Index3M,H1434,TRUE,_xll.ohTrigger(RecalcTrigger,Trigger3M)),NA())</f>
        <v>2.1152591907540309E-2</v>
      </c>
      <c r="M1434" s="52">
        <f>IFERROR(_xll.qlIndexFixing(ONIndex3M,I1434,TRUE,_xll.ohTrigger(RecalcTrigger,Trigger3M)),NA())</f>
        <v>2.1126078105853097E-2</v>
      </c>
      <c r="N1434" s="52">
        <f>IFERROR(_xll.qlIndexFixing(Index6M,$H1434,TRUE,_xll.ohTrigger(RecalcTrigger,Trigger6M)),NA())</f>
        <v>2.2910680200455474E-2</v>
      </c>
      <c r="O1434" s="52">
        <f>IFERROR(_xll.qlIndexFixing(ONIndex6M,I1434,TRUE,_xll.ohTrigger(RecalcTrigger,Trigger6M)),NA())</f>
        <v>2.2839475011249277E-2</v>
      </c>
      <c r="P1434" s="52">
        <f>IFERROR(_xll.qlIndexFixing(Index1Y,$H1434,TRUE,_xll.ohTrigger(RecalcTrigger,Trigger1Y)),NA())</f>
        <v>2.4610012661624721E-2</v>
      </c>
      <c r="Q1434" s="52">
        <f>IFERROR(_xll.qlIndexFixing(ONIndex1Y,I1434,TRUE,_xll.ohTrigger(RecalcTrigger,Trigger1Y)),NA())</f>
        <v>2.4438752190656388E-2</v>
      </c>
    </row>
    <row r="1435" spans="2:17" x14ac:dyDescent="0.2">
      <c r="B1435" s="46" t="s">
        <v>51</v>
      </c>
      <c r="D1435" s="49">
        <f>_xll.qlCalendarAdvance(LocalCalendar,$D1434,B1435,"f",FALSE)</f>
        <v>49741</v>
      </c>
      <c r="E1435" s="49">
        <f>_xll.qlInterestRateIndexValueDate(IndexON,D1435)</f>
        <v>49741</v>
      </c>
      <c r="F1435" s="52">
        <f>IFERROR(_xll.qlIndexFixing(IndexON,D1435,TRUE,_xll.ohTrigger(RecalcTrigger,TriggerON)),NA())</f>
        <v>1.7253121963527462E-2</v>
      </c>
      <c r="H1435" s="49">
        <f>_xll.qlCalendarAdvance(IborCalendar,$H1434,B1435,"f",FALSE)</f>
        <v>49740</v>
      </c>
      <c r="I1435" s="49">
        <f>_xll.qlInterestRateIndexValueDate(Index1M,$H1435)</f>
        <v>49744</v>
      </c>
      <c r="J1435" s="52">
        <f>IFERROR(_xll.qlIndexFixing(Index1M,$H1435,TRUE,_xll.ohTrigger(RecalcTrigger,Trigger1M)),NA())</f>
        <v>1.9378791400259807E-2</v>
      </c>
      <c r="K1435" s="52">
        <f>IFERROR(_xll.qlIndexFixing(ONIndex1M,I1435,TRUE,_xll.ohTrigger(RecalcTrigger,Trigger1M)),NA())</f>
        <v>1.9378042436200005E-2</v>
      </c>
      <c r="L1435" s="52">
        <f>IFERROR(_xll.qlIndexFixing(Index3M,H1435,TRUE,_xll.ohTrigger(RecalcTrigger,Trigger3M)),NA())</f>
        <v>2.1147893682127248E-2</v>
      </c>
      <c r="M1435" s="52">
        <f>IFERROR(_xll.qlIndexFixing(ONIndex3M,I1435,TRUE,_xll.ohTrigger(RecalcTrigger,Trigger3M)),NA())</f>
        <v>2.1121609677825504E-2</v>
      </c>
      <c r="N1435" s="52">
        <f>IFERROR(_xll.qlIndexFixing(Index6M,$H1435,TRUE,_xll.ohTrigger(RecalcTrigger,Trigger6M)),NA())</f>
        <v>2.290584138613885E-2</v>
      </c>
      <c r="O1435" s="52">
        <f>IFERROR(_xll.qlIndexFixing(ONIndex6M,I1435,TRUE,_xll.ohTrigger(RecalcTrigger,Trigger6M)),NA())</f>
        <v>2.2835020654685678E-2</v>
      </c>
      <c r="P1435" s="52">
        <f>IFERROR(_xll.qlIndexFixing(Index1Y,$H1435,TRUE,_xll.ohTrigger(RecalcTrigger,Trigger1Y)),NA())</f>
        <v>2.4604968793616309E-2</v>
      </c>
      <c r="Q1435" s="52">
        <f>IFERROR(_xll.qlIndexFixing(ONIndex1Y,I1435,TRUE,_xll.ohTrigger(RecalcTrigger,Trigger1Y)),NA())</f>
        <v>2.4434023716084496E-2</v>
      </c>
    </row>
    <row r="1436" spans="2:17" x14ac:dyDescent="0.2">
      <c r="B1436" s="46" t="s">
        <v>51</v>
      </c>
      <c r="D1436" s="49">
        <f>_xll.qlCalendarAdvance(LocalCalendar,$D1435,B1436,"f",FALSE)</f>
        <v>49748</v>
      </c>
      <c r="E1436" s="49">
        <f>_xll.qlInterestRateIndexValueDate(IndexON,D1436)</f>
        <v>49748</v>
      </c>
      <c r="F1436" s="52">
        <f>IFERROR(_xll.qlIndexFixing(IndexON,D1436,TRUE,_xll.ohTrigger(RecalcTrigger,TriggerON)),NA())</f>
        <v>1.7247640942557041E-2</v>
      </c>
      <c r="H1436" s="49">
        <f>_xll.qlCalendarAdvance(IborCalendar,$H1435,B1436,"f",FALSE)</f>
        <v>49747</v>
      </c>
      <c r="I1436" s="49">
        <f>_xll.qlInterestRateIndexValueDate(Index1M,$H1436)</f>
        <v>49751</v>
      </c>
      <c r="J1436" s="52">
        <f>IFERROR(_xll.qlIndexFixing(Index1M,$H1436,TRUE,_xll.ohTrigger(RecalcTrigger,Trigger1M)),NA())</f>
        <v>1.9371798941296991E-2</v>
      </c>
      <c r="K1436" s="52">
        <f>IFERROR(_xll.qlIndexFixing(ONIndex1M,I1436,TRUE,_xll.ohTrigger(RecalcTrigger,Trigger1M)),NA())</f>
        <v>1.9371127070160199E-2</v>
      </c>
      <c r="L1436" s="52">
        <f>IFERROR(_xll.qlIndexFixing(Index3M,H1436,TRUE,_xll.ohTrigger(RecalcTrigger,Trigger3M)),NA())</f>
        <v>2.1143163784097484E-2</v>
      </c>
      <c r="M1436" s="52">
        <f>IFERROR(_xll.qlIndexFixing(ONIndex3M,I1436,TRUE,_xll.ohTrigger(RecalcTrigger,Trigger3M)),NA())</f>
        <v>2.1117109739963169E-2</v>
      </c>
      <c r="N1436" s="52">
        <f>IFERROR(_xll.qlIndexFixing(Index6M,$H1436,TRUE,_xll.ohTrigger(RecalcTrigger,Trigger6M)),NA())</f>
        <v>2.290098651556156E-2</v>
      </c>
      <c r="O1436" s="52">
        <f>IFERROR(_xll.qlIndexFixing(ONIndex6M,I1436,TRUE,_xll.ohTrigger(RecalcTrigger,Trigger6M)),NA())</f>
        <v>2.283053827222048E-2</v>
      </c>
      <c r="P1436" s="52">
        <f>IFERROR(_xll.qlIndexFixing(Index1Y,$H1436,TRUE,_xll.ohTrigger(RecalcTrigger,Trigger1Y)),NA())</f>
        <v>2.45999314892601E-2</v>
      </c>
      <c r="Q1436" s="52">
        <f>IFERROR(_xll.qlIndexFixing(ONIndex1Y,I1436,TRUE,_xll.ohTrigger(RecalcTrigger,Trigger1Y)),NA())</f>
        <v>2.4429265720646853E-2</v>
      </c>
    </row>
    <row r="1437" spans="2:17" x14ac:dyDescent="0.2">
      <c r="B1437" s="46" t="s">
        <v>51</v>
      </c>
      <c r="D1437" s="49">
        <f>_xll.qlCalendarAdvance(LocalCalendar,$D1436,B1437,"f",FALSE)</f>
        <v>49755</v>
      </c>
      <c r="E1437" s="49">
        <f>_xll.qlInterestRateIndexValueDate(IndexON,D1437)</f>
        <v>49755</v>
      </c>
      <c r="F1437" s="52">
        <f>IFERROR(_xll.qlIndexFixing(IndexON,D1437,TRUE,_xll.ohTrigger(RecalcTrigger,TriggerON)),NA())</f>
        <v>1.7242118984945876E-2</v>
      </c>
      <c r="H1437" s="49">
        <f>_xll.qlCalendarAdvance(IborCalendar,$H1436,B1437,"f",FALSE)</f>
        <v>49754</v>
      </c>
      <c r="I1437" s="49">
        <f>_xll.qlInterestRateIndexValueDate(Index1M,$H1437)</f>
        <v>49758</v>
      </c>
      <c r="J1437" s="52">
        <f>IFERROR(_xll.qlIndexFixing(Index1M,$H1437,TRUE,_xll.ohTrigger(RecalcTrigger,Trigger1M)),NA())</f>
        <v>1.9364775720205844E-2</v>
      </c>
      <c r="K1437" s="52">
        <f>IFERROR(_xll.qlIndexFixing(ONIndex1M,I1437,TRUE,_xll.ohTrigger(RecalcTrigger,Trigger1M)),NA())</f>
        <v>1.9364180987571089E-2</v>
      </c>
      <c r="L1437" s="52">
        <f>IFERROR(_xll.qlIndexFixing(Index3M,H1437,TRUE,_xll.ohTrigger(RecalcTrigger,Trigger3M)),NA())</f>
        <v>2.1138402213565707E-2</v>
      </c>
      <c r="M1437" s="52">
        <f>IFERROR(_xll.qlIndexFixing(ONIndex3M,I1437,TRUE,_xll.ohTrigger(RecalcTrigger,Trigger3M)),NA())</f>
        <v>2.1112578292425965E-2</v>
      </c>
      <c r="N1437" s="52">
        <f>IFERROR(_xll.qlIndexFixing(Index6M,$H1437,TRUE,_xll.ohTrigger(RecalcTrigger,Trigger6M)),NA())</f>
        <v>2.2896117308619561E-2</v>
      </c>
      <c r="O1437" s="52">
        <f>IFERROR(_xll.qlIndexFixing(ONIndex6M,I1437,TRUE,_xll.ohTrigger(RecalcTrigger,Trigger6M)),NA())</f>
        <v>2.2826027863773746E-2</v>
      </c>
      <c r="P1437" s="52">
        <f>IFERROR(_xll.qlIndexFixing(Index1Y,$H1437,TRUE,_xll.ohTrigger(RecalcTrigger,Trigger1Y)),NA())</f>
        <v>2.4594901863408951E-2</v>
      </c>
      <c r="Q1437" s="52">
        <f>IFERROR(_xll.qlIndexFixing(ONIndex1Y,I1437,TRUE,_xll.ohTrigger(RecalcTrigger,Trigger1Y)),NA())</f>
        <v>2.4424478204583266E-2</v>
      </c>
    </row>
    <row r="1438" spans="2:17" x14ac:dyDescent="0.2">
      <c r="B1438" s="46" t="s">
        <v>51</v>
      </c>
      <c r="D1438" s="49">
        <f>_xll.qlCalendarAdvance(LocalCalendar,$D1437,B1438,"f",FALSE)</f>
        <v>49762</v>
      </c>
      <c r="E1438" s="49">
        <f>_xll.qlInterestRateIndexValueDate(IndexON,D1438)</f>
        <v>49762</v>
      </c>
      <c r="F1438" s="52">
        <f>IFERROR(_xll.qlIndexFixing(IndexON,D1438,TRUE,_xll.ohTrigger(RecalcTrigger,TriggerON)),NA())</f>
        <v>1.7236556090640676E-2</v>
      </c>
      <c r="H1438" s="49">
        <f>_xll.qlCalendarAdvance(IborCalendar,$H1437,B1438,"f",FALSE)</f>
        <v>49761</v>
      </c>
      <c r="I1438" s="49">
        <f>_xll.qlInterestRateIndexValueDate(Index1M,$H1438)</f>
        <v>49765</v>
      </c>
      <c r="J1438" s="52">
        <f>IFERROR(_xll.qlIndexFixing(Index1M,$H1438,TRUE,_xll.ohTrigger(RecalcTrigger,Trigger1M)),NA())</f>
        <v>1.9357708033688859E-2</v>
      </c>
      <c r="K1438" s="52">
        <f>IFERROR(_xll.qlIndexFixing(ONIndex1M,I1438,TRUE,_xll.ohTrigger(RecalcTrigger,Trigger1M)),NA())</f>
        <v>1.9357204188272803E-2</v>
      </c>
      <c r="L1438" s="52">
        <f>IFERROR(_xll.qlIndexFixing(Index3M,H1438,TRUE,_xll.ohTrigger(RecalcTrigger,Trigger3M)),NA())</f>
        <v>2.1133338111787549E-2</v>
      </c>
      <c r="M1438" s="52">
        <f>IFERROR(_xll.qlIndexFixing(ONIndex3M,I1438,TRUE,_xll.ohTrigger(RecalcTrigger,Trigger3M)),NA())</f>
        <v>2.110801533505402E-2</v>
      </c>
      <c r="N1438" s="52">
        <f>IFERROR(_xll.qlIndexFixing(Index6M,$H1438,TRUE,_xll.ohTrigger(RecalcTrigger,Trigger6M)),NA())</f>
        <v>2.2890863821868574E-2</v>
      </c>
      <c r="O1438" s="52">
        <f>IFERROR(_xll.qlIndexFixing(ONIndex6M,I1438,TRUE,_xll.ohTrigger(RecalcTrigger,Trigger6M)),NA())</f>
        <v>2.2821489429345476E-2</v>
      </c>
      <c r="P1438" s="52">
        <f>IFERROR(_xll.qlIndexFixing(Index1Y,$H1438,TRUE,_xll.ohTrigger(RecalcTrigger,Trigger1Y)),NA())</f>
        <v>2.4589881030892522E-2</v>
      </c>
      <c r="Q1438" s="52">
        <f>IFERROR(_xll.qlIndexFixing(ONIndex1Y,I1438,TRUE,_xll.ohTrigger(RecalcTrigger,Trigger1Y)),NA())</f>
        <v>2.4419661167653928E-2</v>
      </c>
    </row>
    <row r="1439" spans="2:17" x14ac:dyDescent="0.2">
      <c r="B1439" s="46" t="s">
        <v>51</v>
      </c>
      <c r="D1439" s="49">
        <f>_xll.qlCalendarAdvance(LocalCalendar,$D1438,B1439,"f",FALSE)</f>
        <v>49769</v>
      </c>
      <c r="E1439" s="49">
        <f>_xll.qlInterestRateIndexValueDate(IndexON,D1439)</f>
        <v>49769</v>
      </c>
      <c r="F1439" s="52">
        <f>IFERROR(_xll.qlIndexFixing(IndexON,D1439,TRUE,_xll.ohTrigger(RecalcTrigger,TriggerON)),NA())</f>
        <v>1.7230952259748022E-2</v>
      </c>
      <c r="H1439" s="49">
        <f>_xll.qlCalendarAdvance(IborCalendar,$H1438,B1439,"f",FALSE)</f>
        <v>49768</v>
      </c>
      <c r="I1439" s="49">
        <f>_xll.qlInterestRateIndexValueDate(Index1M,$H1439)</f>
        <v>49772</v>
      </c>
      <c r="J1439" s="52">
        <f>IFERROR(_xll.qlIndexFixing(Index1M,$H1439,TRUE,_xll.ohTrigger(RecalcTrigger,Trigger1M)),NA())</f>
        <v>1.9350625866231042E-2</v>
      </c>
      <c r="K1439" s="52">
        <f>IFERROR(_xll.qlIndexFixing(ONIndex1M,I1439,TRUE,_xll.ohTrigger(RecalcTrigger,Trigger1M)),NA())</f>
        <v>1.9350196672345277E-2</v>
      </c>
      <c r="L1439" s="52">
        <f>IFERROR(_xll.qlIndexFixing(Index3M,H1439,TRUE,_xll.ohTrigger(RecalcTrigger,Trigger3M)),NA())</f>
        <v>2.1128515741207325E-2</v>
      </c>
      <c r="M1439" s="52">
        <f>IFERROR(_xll.qlIndexFixing(ONIndex3M,I1439,TRUE,_xll.ohTrigger(RecalcTrigger,Trigger3M)),NA())</f>
        <v>2.1103420867927269E-2</v>
      </c>
      <c r="N1439" s="52">
        <f>IFERROR(_xll.qlIndexFixing(Index6M,$H1439,TRUE,_xll.ohTrigger(RecalcTrigger,Trigger6M)),NA())</f>
        <v>2.2885971356597628E-2</v>
      </c>
      <c r="O1439" s="52">
        <f>IFERROR(_xll.qlIndexFixing(ONIndex6M,I1439,TRUE,_xll.ohTrigger(RecalcTrigger,Trigger6M)),NA())</f>
        <v>2.2816922969015607E-2</v>
      </c>
      <c r="P1439" s="52">
        <f>IFERROR(_xll.qlIndexFixing(Index1Y,$H1439,TRUE,_xll.ohTrigger(RecalcTrigger,Trigger1Y)),NA())</f>
        <v>2.4584870106519437E-2</v>
      </c>
      <c r="Q1439" s="52">
        <f>IFERROR(_xll.qlIndexFixing(ONIndex1Y,I1439,TRUE,_xll.ohTrigger(RecalcTrigger,Trigger1Y)),NA())</f>
        <v>2.4414814610018709E-2</v>
      </c>
    </row>
    <row r="1440" spans="2:17" x14ac:dyDescent="0.2">
      <c r="B1440" s="46" t="s">
        <v>51</v>
      </c>
      <c r="D1440" s="49">
        <f>_xll.qlCalendarAdvance(LocalCalendar,$D1439,B1440,"f",FALSE)</f>
        <v>49776</v>
      </c>
      <c r="E1440" s="49">
        <f>_xll.qlInterestRateIndexValueDate(IndexON,D1440)</f>
        <v>49776</v>
      </c>
      <c r="F1440" s="52">
        <f>IFERROR(_xll.qlIndexFixing(IndexON,D1440,TRUE,_xll.ohTrigger(RecalcTrigger,TriggerON)),NA())</f>
        <v>1.7225307492161335E-2</v>
      </c>
      <c r="H1440" s="49">
        <f>_xll.qlCalendarAdvance(IborCalendar,$H1439,B1440,"f",FALSE)</f>
        <v>49775</v>
      </c>
      <c r="I1440" s="49">
        <f>_xll.qlInterestRateIndexValueDate(Index1M,$H1440)</f>
        <v>49781</v>
      </c>
      <c r="J1440" s="52">
        <f>IFERROR(_xll.qlIndexFixing(Index1M,$H1440,TRUE,_xll.ohTrigger(RecalcTrigger,Trigger1M)),NA())</f>
        <v>1.9341475023331611E-2</v>
      </c>
      <c r="K1440" s="52">
        <f>IFERROR(_xll.qlIndexFixing(ONIndex1M,I1440,TRUE,_xll.ohTrigger(RecalcTrigger,Trigger1M)),NA())</f>
        <v>1.9341141874393841E-2</v>
      </c>
      <c r="L1440" s="52">
        <f>IFERROR(_xll.qlIndexFixing(Index3M,H1440,TRUE,_xll.ohTrigger(RecalcTrigger,Trigger3M)),NA())</f>
        <v>2.1122269014417862E-2</v>
      </c>
      <c r="M1440" s="52">
        <f>IFERROR(_xll.qlIndexFixing(ONIndex3M,I1440,TRUE,_xll.ohTrigger(RecalcTrigger,Trigger3M)),NA())</f>
        <v>2.1097467395811975E-2</v>
      </c>
      <c r="N1440" s="52">
        <f>IFERROR(_xll.qlIndexFixing(Index6M,$H1440,TRUE,_xll.ohTrigger(RecalcTrigger,Trigger6M)),NA())</f>
        <v>2.2879667593504033E-2</v>
      </c>
      <c r="O1440" s="52">
        <f>IFERROR(_xll.qlIndexFixing(ONIndex6M,I1440,TRUE,_xll.ohTrigger(RecalcTrigger,Trigger6M)),NA())</f>
        <v>2.2811010624801398E-2</v>
      </c>
      <c r="P1440" s="52">
        <f>IFERROR(_xll.qlIndexFixing(Index1Y,$H1440,TRUE,_xll.ohTrigger(RecalcTrigger,Trigger1Y)),NA())</f>
        <v>2.4578443842428712E-2</v>
      </c>
      <c r="Q1440" s="52">
        <f>IFERROR(_xll.qlIndexFixing(ONIndex1Y,I1440,TRUE,_xll.ohTrigger(RecalcTrigger,Trigger1Y)),NA())</f>
        <v>2.4408539944271723E-2</v>
      </c>
    </row>
    <row r="1441" spans="2:17" x14ac:dyDescent="0.2">
      <c r="B1441" s="46" t="s">
        <v>51</v>
      </c>
      <c r="D1441" s="49">
        <f>_xll.qlCalendarAdvance(LocalCalendar,$D1440,B1441,"f",FALSE)</f>
        <v>49783</v>
      </c>
      <c r="E1441" s="49">
        <f>_xll.qlInterestRateIndexValueDate(IndexON,D1441)</f>
        <v>49783</v>
      </c>
      <c r="F1441" s="52">
        <f>IFERROR(_xll.qlIndexFixing(IndexON,D1441,TRUE,_xll.ohTrigger(RecalcTrigger,TriggerON)),NA())</f>
        <v>1.7219621787960548E-2</v>
      </c>
      <c r="H1441" s="49">
        <f>_xll.qlCalendarAdvance(IborCalendar,$H1440,B1441,"f",FALSE)</f>
        <v>49782</v>
      </c>
      <c r="I1441" s="49">
        <f>_xll.qlInterestRateIndexValueDate(Index1M,$H1441)</f>
        <v>49786</v>
      </c>
      <c r="J1441" s="52">
        <f>IFERROR(_xll.qlIndexFixing(Index1M,$H1441,TRUE,_xll.ohTrigger(RecalcTrigger,Trigger1M)),NA())</f>
        <v>1.9336369250010144E-2</v>
      </c>
      <c r="K1441" s="52">
        <f>IFERROR(_xll.qlIndexFixing(ONIndex1M,I1441,TRUE,_xll.ohTrigger(RecalcTrigger,Trigger1M)),NA())</f>
        <v>1.933608949068244E-2</v>
      </c>
      <c r="L1441" s="52">
        <f>IFERROR(_xll.qlIndexFixing(Index3M,H1441,TRUE,_xll.ohTrigger(RecalcTrigger,Trigger3M)),NA())</f>
        <v>2.1118775989041223E-2</v>
      </c>
      <c r="M1441" s="52">
        <f>IFERROR(_xll.qlIndexFixing(ONIndex3M,I1441,TRUE,_xll.ohTrigger(RecalcTrigger,Trigger3M)),NA())</f>
        <v>2.1094137404409352E-2</v>
      </c>
      <c r="N1441" s="52">
        <f>IFERROR(_xll.qlIndexFixing(Index6M,$H1441,TRUE,_xll.ohTrigger(RecalcTrigger,Trigger6M)),NA())</f>
        <v>2.2876160199492086E-2</v>
      </c>
      <c r="O1441" s="52">
        <f>IFERROR(_xll.qlIndexFixing(ONIndex6M,I1441,TRUE,_xll.ohTrigger(RecalcTrigger,Trigger6M)),NA())</f>
        <v>2.2807705970571135E-2</v>
      </c>
      <c r="P1441" s="52">
        <f>IFERROR(_xll.qlIndexFixing(Index1Y,$H1441,TRUE,_xll.ohTrigger(RecalcTrigger,Trigger1Y)),NA())</f>
        <v>2.4574882441326794E-2</v>
      </c>
      <c r="Q1441" s="52">
        <f>IFERROR(_xll.qlIndexFixing(ONIndex1Y,I1441,TRUE,_xll.ohTrigger(RecalcTrigger,Trigger1Y)),NA())</f>
        <v>2.4405032932630633E-2</v>
      </c>
    </row>
    <row r="1442" spans="2:17" x14ac:dyDescent="0.2">
      <c r="B1442" s="46" t="s">
        <v>51</v>
      </c>
      <c r="D1442" s="49">
        <f>_xll.qlCalendarAdvance(LocalCalendar,$D1441,B1442,"f",FALSE)</f>
        <v>49790</v>
      </c>
      <c r="E1442" s="49">
        <f>_xll.qlInterestRateIndexValueDate(IndexON,D1442)</f>
        <v>49790</v>
      </c>
      <c r="F1442" s="52">
        <f>IFERROR(_xll.qlIndexFixing(IndexON,D1442,TRUE,_xll.ohTrigger(RecalcTrigger,TriggerON)),NA())</f>
        <v>1.7213895147119018E-2</v>
      </c>
      <c r="H1442" s="49">
        <f>_xll.qlCalendarAdvance(IborCalendar,$H1441,B1442,"f",FALSE)</f>
        <v>49789</v>
      </c>
      <c r="I1442" s="49">
        <f>_xll.qlInterestRateIndexValueDate(Index1M,$H1442)</f>
        <v>49793</v>
      </c>
      <c r="J1442" s="52">
        <f>IFERROR(_xll.qlIndexFixing(Index1M,$H1442,TRUE,_xll.ohTrigger(RecalcTrigger,Trigger1M)),NA())</f>
        <v>1.932919480135098E-2</v>
      </c>
      <c r="K1442" s="52">
        <f>IFERROR(_xll.qlIndexFixing(ONIndex1M,I1442,TRUE,_xll.ohTrigger(RecalcTrigger,Trigger1M)),NA())</f>
        <v>1.9328989824787257E-2</v>
      </c>
      <c r="L1442" s="52">
        <f>IFERROR(_xll.qlIndexFixing(Index3M,H1442,TRUE,_xll.ohTrigger(RecalcTrigger,Trigger3M)),NA())</f>
        <v>2.1113859027204855E-2</v>
      </c>
      <c r="M1442" s="52">
        <f>IFERROR(_xll.qlIndexFixing(ONIndex3M,I1442,TRUE,_xll.ohTrigger(RecalcTrigger,Trigger3M)),NA())</f>
        <v>2.1089448407938249E-2</v>
      </c>
      <c r="N1442" s="52">
        <f>IFERROR(_xll.qlIndexFixing(Index6M,$H1442,TRUE,_xll.ohTrigger(RecalcTrigger,Trigger6M)),NA())</f>
        <v>2.2871244965877866E-2</v>
      </c>
      <c r="O1442" s="52">
        <f>IFERROR(_xll.qlIndexFixing(ONIndex6M,I1442,TRUE,_xll.ohTrigger(RecalcTrigger,Trigger6M)),NA())</f>
        <v>2.2803055432456532E-2</v>
      </c>
      <c r="P1442" s="52">
        <f>IFERROR(_xll.qlIndexFixing(Index1Y,$H1442,TRUE,_xll.ohTrigger(RecalcTrigger,Trigger1Y)),NA())</f>
        <v>2.456990793001565E-2</v>
      </c>
      <c r="Q1442" s="52">
        <f>IFERROR(_xll.qlIndexFixing(ONIndex1Y,I1442,TRUE,_xll.ohTrigger(RecalcTrigger,Trigger1Y)),NA())</f>
        <v>2.4400097812877775E-2</v>
      </c>
    </row>
    <row r="1443" spans="2:17" x14ac:dyDescent="0.2">
      <c r="B1443" s="46" t="s">
        <v>51</v>
      </c>
      <c r="D1443" s="49">
        <f>_xll.qlCalendarAdvance(LocalCalendar,$D1442,B1443,"f",FALSE)</f>
        <v>49797</v>
      </c>
      <c r="E1443" s="49">
        <f>_xll.qlInterestRateIndexValueDate(IndexON,D1443)</f>
        <v>49797</v>
      </c>
      <c r="F1443" s="52">
        <f>IFERROR(_xll.qlIndexFixing(IndexON,D1443,TRUE,_xll.ohTrigger(RecalcTrigger,TriggerON)),NA())</f>
        <v>1.7208127569610099E-2</v>
      </c>
      <c r="H1443" s="49">
        <f>_xll.qlCalendarAdvance(IborCalendar,$H1442,B1443,"f",FALSE)</f>
        <v>49796</v>
      </c>
      <c r="I1443" s="49">
        <f>_xll.qlInterestRateIndexValueDate(Index1M,$H1443)</f>
        <v>49801</v>
      </c>
      <c r="J1443" s="52">
        <f>IFERROR(_xll.qlIndexFixing(Index1M,$H1443,TRUE,_xll.ohTrigger(RecalcTrigger,Trigger1M)),NA())</f>
        <v>1.9320958196165729E-2</v>
      </c>
      <c r="K1443" s="52">
        <f>IFERROR(_xll.qlIndexFixing(ONIndex1M,I1443,TRUE,_xll.ohTrigger(RecalcTrigger,Trigger1M)),NA())</f>
        <v>1.9320838308765076E-2</v>
      </c>
      <c r="L1443" s="52">
        <f>IFERROR(_xll.qlIndexFixing(Index3M,H1443,TRUE,_xll.ohTrigger(RecalcTrigger,Trigger3M)),NA())</f>
        <v>2.1108464201085322E-2</v>
      </c>
      <c r="M1443" s="52">
        <f>IFERROR(_xll.qlIndexFixing(ONIndex3M,I1443,TRUE,_xll.ohTrigger(RecalcTrigger,Trigger3M)),NA())</f>
        <v>2.108405097152044E-2</v>
      </c>
      <c r="N1443" s="52">
        <f>IFERROR(_xll.qlIndexFixing(Index6M,$H1443,TRUE,_xll.ohTrigger(RecalcTrigger,Trigger6M)),NA())</f>
        <v>2.2865994357982217E-2</v>
      </c>
      <c r="O1443" s="52">
        <f>IFERROR(_xll.qlIndexFixing(ONIndex6M,I1443,TRUE,_xll.ohTrigger(RecalcTrigger,Trigger6M)),NA())</f>
        <v>2.2797706214188196E-2</v>
      </c>
      <c r="P1443" s="52">
        <f>IFERROR(_xll.qlIndexFixing(Index1Y,$H1443,TRUE,_xll.ohTrigger(RecalcTrigger,Trigger1Y)),NA())</f>
        <v>2.4564240431668417E-2</v>
      </c>
      <c r="Q1443" s="52">
        <f>IFERROR(_xll.qlIndexFixing(ONIndex1Y,I1443,TRUE,_xll.ohTrigger(RecalcTrigger,Trigger1Y)),NA())</f>
        <v>2.4394421527995647E-2</v>
      </c>
    </row>
    <row r="1444" spans="2:17" x14ac:dyDescent="0.2">
      <c r="B1444" s="46" t="s">
        <v>51</v>
      </c>
      <c r="D1444" s="49">
        <f>_xll.qlCalendarAdvance(LocalCalendar,$D1443,B1444,"f",FALSE)</f>
        <v>49804</v>
      </c>
      <c r="E1444" s="49">
        <f>_xll.qlInterestRateIndexValueDate(IndexON,D1444)</f>
        <v>49804</v>
      </c>
      <c r="F1444" s="52">
        <f>IFERROR(_xll.qlIndexFixing(IndexON,D1444,TRUE,_xll.ohTrigger(RecalcTrigger,TriggerON)),NA())</f>
        <v>1.7202319055540372E-2</v>
      </c>
      <c r="H1444" s="49">
        <f>_xll.qlCalendarAdvance(IborCalendar,$H1443,B1444,"f",FALSE)</f>
        <v>49803</v>
      </c>
      <c r="I1444" s="49">
        <f>_xll.qlInterestRateIndexValueDate(Index1M,$H1444)</f>
        <v>49807</v>
      </c>
      <c r="J1444" s="52">
        <f>IFERROR(_xll.qlIndexFixing(Index1M,$H1444,TRUE,_xll.ohTrigger(RecalcTrigger,Trigger1M)),NA())</f>
        <v>1.9314751837559332E-2</v>
      </c>
      <c r="K1444" s="52">
        <f>IFERROR(_xll.qlIndexFixing(ONIndex1M,I1444,TRUE,_xll.ohTrigger(RecalcTrigger,Trigger1M)),NA())</f>
        <v>1.9314698343269043E-2</v>
      </c>
      <c r="L1444" s="52">
        <f>IFERROR(_xll.qlIndexFixing(Index3M,H1444,TRUE,_xll.ohTrigger(RecalcTrigger,Trigger3M)),NA())</f>
        <v>2.110420219182068E-2</v>
      </c>
      <c r="M1444" s="52">
        <f>IFERROR(_xll.qlIndexFixing(ONIndex3M,I1444,TRUE,_xll.ohTrigger(RecalcTrigger,Trigger3M)),NA())</f>
        <v>2.10799758858915E-2</v>
      </c>
      <c r="N1444" s="52">
        <f>IFERROR(_xll.qlIndexFixing(Index6M,$H1444,TRUE,_xll.ohTrigger(RecalcTrigger,Trigger6M)),NA())</f>
        <v>2.2861775909592916E-2</v>
      </c>
      <c r="O1444" s="52">
        <f>IFERROR(_xll.qlIndexFixing(ONIndex6M,I1444,TRUE,_xll.ohTrigger(RecalcTrigger,Trigger6M)),NA())</f>
        <v>2.2793670278282718E-2</v>
      </c>
      <c r="P1444" s="52">
        <f>IFERROR(_xll.qlIndexFixing(Index1Y,$H1444,TRUE,_xll.ohTrigger(RecalcTrigger,Trigger1Y)),NA())</f>
        <v>2.4560003123571032E-2</v>
      </c>
      <c r="Q1444" s="52">
        <f>IFERROR(_xll.qlIndexFixing(ONIndex1Y,I1444,TRUE,_xll.ohTrigger(RecalcTrigger,Trigger1Y)),NA())</f>
        <v>2.4390139011014611E-2</v>
      </c>
    </row>
    <row r="1445" spans="2:17" x14ac:dyDescent="0.2">
      <c r="B1445" s="46" t="s">
        <v>51</v>
      </c>
      <c r="D1445" s="49">
        <f>_xll.qlCalendarAdvance(LocalCalendar,$D1444,B1445,"f",FALSE)</f>
        <v>49811</v>
      </c>
      <c r="E1445" s="49">
        <f>_xll.qlInterestRateIndexValueDate(IndexON,D1445)</f>
        <v>49811</v>
      </c>
      <c r="F1445" s="52">
        <f>IFERROR(_xll.qlIndexFixing(IndexON,D1445,TRUE,_xll.ohTrigger(RecalcTrigger,TriggerON)),NA())</f>
        <v>1.7196469604803255E-2</v>
      </c>
      <c r="H1445" s="49">
        <f>_xll.qlCalendarAdvance(IborCalendar,$H1444,B1445,"f",FALSE)</f>
        <v>49810</v>
      </c>
      <c r="I1445" s="49">
        <f>_xll.qlInterestRateIndexValueDate(Index1M,$H1445)</f>
        <v>49814</v>
      </c>
      <c r="J1445" s="52">
        <f>IFERROR(_xll.qlIndexFixing(Index1M,$H1445,TRUE,_xll.ohTrigger(RecalcTrigger,Trigger1M)),NA())</f>
        <v>1.9307482521434799E-2</v>
      </c>
      <c r="K1445" s="52">
        <f>IFERROR(_xll.qlIndexFixing(ONIndex1M,I1445,TRUE,_xll.ohTrigger(RecalcTrigger,Trigger1M)),NA())</f>
        <v>1.9307506527646012E-2</v>
      </c>
      <c r="L1445" s="52">
        <f>IFERROR(_xll.qlIndexFixing(Index3M,H1445,TRUE,_xll.ohTrigger(RecalcTrigger,Trigger3M)),NA())</f>
        <v>2.1099211627423297E-2</v>
      </c>
      <c r="M1445" s="52">
        <f>IFERROR(_xll.qlIndexFixing(ONIndex3M,I1445,TRUE,_xll.ohTrigger(RecalcTrigger,Trigger3M)),NA())</f>
        <v>2.1075192360155981E-2</v>
      </c>
      <c r="N1445" s="52">
        <f>IFERROR(_xll.qlIndexFixing(Index6M,$H1445,TRUE,_xll.ohTrigger(RecalcTrigger,Trigger6M)),NA())</f>
        <v>2.285685392598788E-2</v>
      </c>
      <c r="O1445" s="52">
        <f>IFERROR(_xll.qlIndexFixing(ONIndex6M,I1445,TRUE,_xll.ohTrigger(RecalcTrigger,Trigger6M)),NA())</f>
        <v>2.2788935662303444E-2</v>
      </c>
      <c r="P1445" s="52">
        <f>IFERROR(_xll.qlIndexFixing(Index1Y,$H1445,TRUE,_xll.ohTrigger(RecalcTrigger,Trigger1Y)),NA())</f>
        <v>2.4555075057817642E-2</v>
      </c>
      <c r="Q1445" s="52">
        <f>IFERROR(_xll.qlIndexFixing(ONIndex1Y,I1445,TRUE,_xll.ohTrigger(RecalcTrigger,Trigger1Y)),NA())</f>
        <v>2.4385115328984242E-2</v>
      </c>
    </row>
    <row r="1446" spans="2:17" x14ac:dyDescent="0.2">
      <c r="B1446" s="46" t="s">
        <v>51</v>
      </c>
      <c r="D1446" s="49">
        <f>_xll.qlCalendarAdvance(LocalCalendar,$D1445,B1446,"f",FALSE)</f>
        <v>49818</v>
      </c>
      <c r="E1446" s="49">
        <f>_xll.qlInterestRateIndexValueDate(IndexON,D1446)</f>
        <v>49818</v>
      </c>
      <c r="F1446" s="52">
        <f>IFERROR(_xll.qlIndexFixing(IndexON,D1446,TRUE,_xll.ohTrigger(RecalcTrigger,TriggerON)),NA())</f>
        <v>1.7190567071054819E-2</v>
      </c>
      <c r="H1446" s="49">
        <f>_xll.qlCalendarAdvance(IborCalendar,$H1445,B1446,"f",FALSE)</f>
        <v>49817</v>
      </c>
      <c r="I1446" s="49">
        <f>_xll.qlInterestRateIndexValueDate(Index1M,$H1446)</f>
        <v>49822</v>
      </c>
      <c r="J1446" s="52">
        <f>IFERROR(_xll.qlIndexFixing(Index1M,$H1446,TRUE,_xll.ohTrigger(RecalcTrigger,Trigger1M)),NA())</f>
        <v>1.9299137064286234E-2</v>
      </c>
      <c r="K1446" s="52">
        <f>IFERROR(_xll.qlIndexFixing(ONIndex1M,I1446,TRUE,_xll.ohTrigger(RecalcTrigger,Trigger1M)),NA())</f>
        <v>1.92992496973865E-2</v>
      </c>
      <c r="L1446" s="52">
        <f>IFERROR(_xll.qlIndexFixing(Index3M,H1446,TRUE,_xll.ohTrigger(RecalcTrigger,Trigger3M)),NA())</f>
        <v>2.1093488940056703E-2</v>
      </c>
      <c r="M1446" s="52">
        <f>IFERROR(_xll.qlIndexFixing(ONIndex3M,I1446,TRUE,_xll.ohTrigger(RecalcTrigger,Trigger3M)),NA())</f>
        <v>2.1069686890156092E-2</v>
      </c>
      <c r="N1446" s="52">
        <f>IFERROR(_xll.qlIndexFixing(Index6M,$H1446,TRUE,_xll.ohTrigger(RecalcTrigger,Trigger6M)),NA())</f>
        <v>2.2851603551708802E-2</v>
      </c>
      <c r="O1446" s="52">
        <f>IFERROR(_xll.qlIndexFixing(ONIndex6M,I1446,TRUE,_xll.ohTrigger(RecalcTrigger,Trigger6M)),NA())</f>
        <v>2.2783490355138269E-2</v>
      </c>
      <c r="P1446" s="52">
        <f>IFERROR(_xll.qlIndexFixing(Index1Y,$H1446,TRUE,_xll.ohTrigger(RecalcTrigger,Trigger1Y)),NA())</f>
        <v>2.4549464734844543E-2</v>
      </c>
      <c r="Q1446" s="52">
        <f>IFERROR(_xll.qlIndexFixing(ONIndex1Y,I1446,TRUE,_xll.ohTrigger(RecalcTrigger,Trigger1Y)),NA())</f>
        <v>2.4379337830184866E-2</v>
      </c>
    </row>
    <row r="1447" spans="2:17" x14ac:dyDescent="0.2">
      <c r="B1447" s="46" t="s">
        <v>51</v>
      </c>
      <c r="D1447" s="49">
        <f>_xll.qlCalendarAdvance(LocalCalendar,$D1446,B1447,"f",FALSE)</f>
        <v>49825</v>
      </c>
      <c r="E1447" s="49">
        <f>_xll.qlInterestRateIndexValueDate(IndexON,D1447)</f>
        <v>49825</v>
      </c>
      <c r="F1447" s="52">
        <f>IFERROR(_xll.qlIndexFixing(IndexON,D1447,TRUE,_xll.ohTrigger(RecalcTrigger,TriggerON)),NA())</f>
        <v>1.7184647893540017E-2</v>
      </c>
      <c r="H1447" s="49">
        <f>_xll.qlCalendarAdvance(IborCalendar,$H1446,B1447,"f",FALSE)</f>
        <v>49824</v>
      </c>
      <c r="I1447" s="49">
        <f>_xll.qlInterestRateIndexValueDate(Index1M,$H1447)</f>
        <v>49828</v>
      </c>
      <c r="J1447" s="52">
        <f>IFERROR(_xll.qlIndexFixing(Index1M,$H1447,TRUE,_xll.ohTrigger(RecalcTrigger,Trigger1M)),NA())</f>
        <v>1.9292861154798224E-2</v>
      </c>
      <c r="K1447" s="52">
        <f>IFERROR(_xll.qlIndexFixing(ONIndex1M,I1447,TRUE,_xll.ohTrigger(RecalcTrigger,Trigger1M)),NA())</f>
        <v>1.9293030746352358E-2</v>
      </c>
      <c r="L1447" s="52">
        <f>IFERROR(_xll.qlIndexFixing(Index3M,H1447,TRUE,_xll.ohTrigger(RecalcTrigger,Trigger3M)),NA())</f>
        <v>2.1089186883934928E-2</v>
      </c>
      <c r="M1447" s="52">
        <f>IFERROR(_xll.qlIndexFixing(ONIndex3M,I1447,TRUE,_xll.ohTrigger(RecalcTrigger,Trigger3M)),NA())</f>
        <v>2.1065530779420527E-2</v>
      </c>
      <c r="N1447" s="52">
        <f>IFERROR(_xll.qlIndexFixing(Index6M,$H1447,TRUE,_xll.ohTrigger(RecalcTrigger,Trigger6M)),NA())</f>
        <v>2.2846641410055244E-2</v>
      </c>
      <c r="O1447" s="52">
        <f>IFERROR(_xll.qlIndexFixing(ONIndex6M,I1447,TRUE,_xll.ohTrigger(RecalcTrigger,Trigger6M)),NA())</f>
        <v>2.2779382352560162E-2</v>
      </c>
      <c r="P1447" s="52">
        <f>IFERROR(_xll.qlIndexFixing(Index1Y,$H1447,TRUE,_xll.ohTrigger(RecalcTrigger,Trigger1Y)),NA())</f>
        <v>2.4545273174539563E-2</v>
      </c>
      <c r="Q1447" s="52">
        <f>IFERROR(_xll.qlIndexFixing(ONIndex1Y,I1447,TRUE,_xll.ohTrigger(RecalcTrigger,Trigger1Y)),NA())</f>
        <v>2.4374979402645991E-2</v>
      </c>
    </row>
    <row r="1448" spans="2:17" x14ac:dyDescent="0.2">
      <c r="B1448" s="46" t="s">
        <v>51</v>
      </c>
      <c r="D1448" s="49">
        <f>_xll.qlCalendarAdvance(LocalCalendar,$D1447,B1448,"f",FALSE)</f>
        <v>49832</v>
      </c>
      <c r="E1448" s="49">
        <f>_xll.qlInterestRateIndexValueDate(IndexON,D1448)</f>
        <v>49832</v>
      </c>
      <c r="F1448" s="52">
        <f>IFERROR(_xll.qlIndexFixing(IndexON,D1448,TRUE,_xll.ohTrigger(RecalcTrigger,TriggerON)),NA())</f>
        <v>1.717867563298725E-2</v>
      </c>
      <c r="H1448" s="49">
        <f>_xll.qlCalendarAdvance(IborCalendar,$H1447,B1448,"f",FALSE)</f>
        <v>49831</v>
      </c>
      <c r="I1448" s="49">
        <f>_xll.qlInterestRateIndexValueDate(Index1M,$H1448)</f>
        <v>49835</v>
      </c>
      <c r="J1448" s="52">
        <f>IFERROR(_xll.qlIndexFixing(Index1M,$H1448,TRUE,_xll.ohTrigger(RecalcTrigger,Trigger1M)),NA())</f>
        <v>1.9285502145228506E-2</v>
      </c>
      <c r="K1448" s="52">
        <f>IFERROR(_xll.qlIndexFixing(ONIndex1M,I1448,TRUE,_xll.ohTrigger(RecalcTrigger,Trigger1M)),NA())</f>
        <v>1.9285746780841606E-2</v>
      </c>
      <c r="L1448" s="52">
        <f>IFERROR(_xll.qlIndexFixing(Index3M,H1448,TRUE,_xll.ohTrigger(RecalcTrigger,Trigger3M)),NA())</f>
        <v>2.1084160612588842E-2</v>
      </c>
      <c r="M1448" s="52">
        <f>IFERROR(_xll.qlIndexFixing(ONIndex3M,I1448,TRUE,_xll.ohTrigger(RecalcTrigger,Trigger3M)),NA())</f>
        <v>2.1060652724340656E-2</v>
      </c>
      <c r="N1448" s="52">
        <f>IFERROR(_xll.qlIndexFixing(Index6M,$H1448,TRUE,_xll.ohTrigger(RecalcTrigger,Trigger6M)),NA())</f>
        <v>2.2841727324574415E-2</v>
      </c>
      <c r="O1448" s="52">
        <f>IFERROR(_xll.qlIndexFixing(ONIndex6M,I1448,TRUE,_xll.ohTrigger(RecalcTrigger,Trigger6M)),NA())</f>
        <v>2.2774563658796154E-2</v>
      </c>
      <c r="P1448" s="52">
        <f>IFERROR(_xll.qlIndexFixing(Index1Y,$H1448,TRUE,_xll.ohTrigger(RecalcTrigger,Trigger1Y)),NA())</f>
        <v>2.4540401586269901E-2</v>
      </c>
      <c r="Q1448" s="52">
        <f>IFERROR(_xll.qlIndexFixing(ONIndex1Y,I1448,TRUE,_xll.ohTrigger(RecalcTrigger,Trigger1Y)),NA())</f>
        <v>2.4369867158418046E-2</v>
      </c>
    </row>
    <row r="1449" spans="2:17" x14ac:dyDescent="0.2">
      <c r="B1449" s="46" t="s">
        <v>51</v>
      </c>
      <c r="D1449" s="49">
        <f>_xll.qlCalendarAdvance(LocalCalendar,$D1448,B1449,"f",FALSE)</f>
        <v>49839</v>
      </c>
      <c r="E1449" s="49">
        <f>_xll.qlInterestRateIndexValueDate(IndexON,D1449)</f>
        <v>49839</v>
      </c>
      <c r="F1449" s="52">
        <f>IFERROR(_xll.qlIndexFixing(IndexON,D1449,TRUE,_xll.ohTrigger(RecalcTrigger,TriggerON)),NA())</f>
        <v>1.717266243584703E-2</v>
      </c>
      <c r="H1449" s="49">
        <f>_xll.qlCalendarAdvance(IborCalendar,$H1448,B1449,"f",FALSE)</f>
        <v>49838</v>
      </c>
      <c r="I1449" s="49">
        <f>_xll.qlInterestRateIndexValueDate(Index1M,$H1449)</f>
        <v>49842</v>
      </c>
      <c r="J1449" s="52">
        <f>IFERROR(_xll.qlIndexFixing(Index1M,$H1449,TRUE,_xll.ohTrigger(RecalcTrigger,Trigger1M)),NA())</f>
        <v>1.9278112375701539E-2</v>
      </c>
      <c r="K1449" s="52">
        <f>IFERROR(_xll.qlIndexFixing(ONIndex1M,I1449,TRUE,_xll.ohTrigger(RecalcTrigger,Trigger1M)),NA())</f>
        <v>1.9278432098701614E-2</v>
      </c>
      <c r="L1449" s="52">
        <f>IFERROR(_xll.qlIndexFixing(Index3M,H1449,TRUE,_xll.ohTrigger(RecalcTrigger,Trigger3M)),NA())</f>
        <v>2.1079130346639843E-2</v>
      </c>
      <c r="M1449" s="52">
        <f>IFERROR(_xll.qlIndexFixing(ONIndex3M,I1449,TRUE,_xll.ohTrigger(RecalcTrigger,Trigger3M)),NA())</f>
        <v>2.1055743159665852E-2</v>
      </c>
      <c r="N1449" s="52">
        <f>IFERROR(_xll.qlIndexFixing(Index6M,$H1449,TRUE,_xll.ohTrigger(RecalcTrigger,Trigger6M)),NA())</f>
        <v>2.2836819481985689E-2</v>
      </c>
      <c r="O1449" s="52">
        <f>IFERROR(_xll.qlIndexFixing(ONIndex6M,I1449,TRUE,_xll.ohTrigger(RecalcTrigger,Trigger6M)),NA())</f>
        <v>2.276971693905061E-2</v>
      </c>
      <c r="P1449" s="52">
        <f>IFERROR(_xll.qlIndexFixing(Index1Y,$H1449,TRUE,_xll.ohTrigger(RecalcTrigger,Trigger1Y)),NA())</f>
        <v>2.4535551053048357E-2</v>
      </c>
      <c r="Q1449" s="52">
        <f>IFERROR(_xll.qlIndexFixing(ONIndex1Y,I1449,TRUE,_xll.ohTrigger(RecalcTrigger,Trigger1Y)),NA())</f>
        <v>2.4364725393484221E-2</v>
      </c>
    </row>
    <row r="1450" spans="2:17" x14ac:dyDescent="0.2">
      <c r="B1450" s="46" t="s">
        <v>51</v>
      </c>
      <c r="D1450" s="49">
        <f>_xll.qlCalendarAdvance(LocalCalendar,$D1449,B1450,"f",FALSE)</f>
        <v>49846</v>
      </c>
      <c r="E1450" s="49">
        <f>_xll.qlInterestRateIndexValueDate(IndexON,D1450)</f>
        <v>49846</v>
      </c>
      <c r="F1450" s="52">
        <f>IFERROR(_xll.qlIndexFixing(IndexON,D1450,TRUE,_xll.ohTrigger(RecalcTrigger,TriggerON)),NA())</f>
        <v>1.7166608302119357E-2</v>
      </c>
      <c r="H1450" s="49">
        <f>_xll.qlCalendarAdvance(IborCalendar,$H1449,B1450,"f",FALSE)</f>
        <v>49845</v>
      </c>
      <c r="I1450" s="49">
        <f>_xll.qlInterestRateIndexValueDate(Index1M,$H1450)</f>
        <v>49849</v>
      </c>
      <c r="J1450" s="52">
        <f>IFERROR(_xll.qlIndexFixing(Index1M,$H1450,TRUE,_xll.ohTrigger(RecalcTrigger,Trigger1M)),NA())</f>
        <v>1.9270691853059851E-2</v>
      </c>
      <c r="K1450" s="52">
        <f>IFERROR(_xll.qlIndexFixing(ONIndex1M,I1450,TRUE,_xll.ohTrigger(RecalcTrigger,Trigger1M)),NA())</f>
        <v>1.9271086699852447E-2</v>
      </c>
      <c r="L1450" s="52">
        <f>IFERROR(_xll.qlIndexFixing(Index3M,H1450,TRUE,_xll.ohTrigger(RecalcTrigger,Trigger3M)),NA())</f>
        <v>2.1074100039908686E-2</v>
      </c>
      <c r="M1450" s="52">
        <f>IFERROR(_xll.qlIndexFixing(ONIndex3M,I1450,TRUE,_xll.ohTrigger(RecalcTrigger,Trigger3M)),NA())</f>
        <v>2.105080208507637E-2</v>
      </c>
      <c r="N1450" s="52">
        <f>IFERROR(_xll.qlIndexFixing(Index6M,$H1450,TRUE,_xll.ohTrigger(RecalcTrigger,Trigger6M)),NA())</f>
        <v>2.283191961125533E-2</v>
      </c>
      <c r="O1450" s="52">
        <f>IFERROR(_xll.qlIndexFixing(ONIndex6M,I1450,TRUE,_xll.ohTrigger(RecalcTrigger,Trigger6M)),NA())</f>
        <v>2.2764842193403467E-2</v>
      </c>
      <c r="P1450" s="52">
        <f>IFERROR(_xll.qlIndexFixing(Index1Y,$H1450,TRUE,_xll.ohTrigger(RecalcTrigger,Trigger1Y)),NA())</f>
        <v>2.4530722689451851E-2</v>
      </c>
      <c r="Q1450" s="52">
        <f>IFERROR(_xll.qlIndexFixing(ONIndex1Y,I1450,TRUE,_xll.ohTrigger(RecalcTrigger,Trigger1Y)),NA())</f>
        <v>2.4359554107764581E-2</v>
      </c>
    </row>
    <row r="1451" spans="2:17" x14ac:dyDescent="0.2">
      <c r="B1451" s="46" t="s">
        <v>51</v>
      </c>
      <c r="D1451" s="49">
        <f>_xll.qlCalendarAdvance(LocalCalendar,$D1450,B1451,"f",FALSE)</f>
        <v>49853</v>
      </c>
      <c r="E1451" s="49">
        <f>_xll.qlInterestRateIndexValueDate(IndexON,D1451)</f>
        <v>49853</v>
      </c>
      <c r="F1451" s="52">
        <f>IFERROR(_xll.qlIndexFixing(IndexON,D1451,TRUE,_xll.ohTrigger(RecalcTrigger,TriggerON)),NA())</f>
        <v>1.7160513231857522E-2</v>
      </c>
      <c r="H1451" s="49">
        <f>_xll.qlCalendarAdvance(IborCalendar,$H1450,B1451,"f",FALSE)</f>
        <v>49852</v>
      </c>
      <c r="I1451" s="49">
        <f>_xll.qlInterestRateIndexValueDate(Index1M,$H1451)</f>
        <v>49856</v>
      </c>
      <c r="J1451" s="52">
        <f>IFERROR(_xll.qlIndexFixing(Index1M,$H1451,TRUE,_xll.ohTrigger(RecalcTrigger,Trigger1M)),NA())</f>
        <v>1.9263225420867249E-2</v>
      </c>
      <c r="K1451" s="52">
        <f>IFERROR(_xll.qlIndexFixing(ONIndex1M,I1451,TRUE,_xll.ohTrigger(RecalcTrigger,Trigger1M)),NA())</f>
        <v>1.9263710584533911E-2</v>
      </c>
      <c r="L1451" s="52">
        <f>IFERROR(_xll.qlIndexFixing(Index3M,H1451,TRUE,_xll.ohTrigger(RecalcTrigger,Trigger3M)),NA())</f>
        <v>2.1069073646198741E-2</v>
      </c>
      <c r="M1451" s="52">
        <f>IFERROR(_xll.qlIndexFixing(ONIndex3M,I1451,TRUE,_xll.ohTrigger(RecalcTrigger,Trigger3M)),NA())</f>
        <v>2.1045829500812019E-2</v>
      </c>
      <c r="N1451" s="52">
        <f>IFERROR(_xll.qlIndexFixing(Index6M,$H1451,TRUE,_xll.ohTrigger(RecalcTrigger,Trigger6M)),NA())</f>
        <v>2.2827406195027662E-2</v>
      </c>
      <c r="O1451" s="52">
        <f>IFERROR(_xll.qlIndexFixing(ONIndex6M,I1451,TRUE,_xll.ohTrigger(RecalcTrigger,Trigger6M)),NA())</f>
        <v>2.2759939421774789E-2</v>
      </c>
      <c r="P1451" s="52">
        <f>IFERROR(_xll.qlIndexFixing(Index1Y,$H1451,TRUE,_xll.ohTrigger(RecalcTrigger,Trigger1Y)),NA())</f>
        <v>2.4525917610036505E-2</v>
      </c>
      <c r="Q1451" s="52">
        <f>IFERROR(_xll.qlIndexFixing(ONIndex1Y,I1451,TRUE,_xll.ohTrigger(RecalcTrigger,Trigger1Y)),NA())</f>
        <v>2.435435330133906E-2</v>
      </c>
    </row>
    <row r="1452" spans="2:17" x14ac:dyDescent="0.2">
      <c r="B1452" s="46" t="s">
        <v>51</v>
      </c>
      <c r="D1452" s="49">
        <f>_xll.qlCalendarAdvance(LocalCalendar,$D1451,B1452,"f",FALSE)</f>
        <v>49863</v>
      </c>
      <c r="E1452" s="49">
        <f>_xll.qlInterestRateIndexValueDate(IndexON,D1452)</f>
        <v>49863</v>
      </c>
      <c r="F1452" s="52">
        <f>IFERROR(_xll.qlIndexFixing(IndexON,D1452,TRUE,_xll.ohTrigger(RecalcTrigger,TriggerON)),NA())</f>
        <v>1.7151799648242871E-2</v>
      </c>
      <c r="H1452" s="49">
        <f>_xll.qlCalendarAdvance(IborCalendar,$H1451,B1452,"f",FALSE)</f>
        <v>49859</v>
      </c>
      <c r="I1452" s="49">
        <f>_xll.qlInterestRateIndexValueDate(Index1M,$H1452)</f>
        <v>49863</v>
      </c>
      <c r="J1452" s="52">
        <f>IFERROR(_xll.qlIndexFixing(Index1M,$H1452,TRUE,_xll.ohTrigger(RecalcTrigger,Trigger1M)),NA())</f>
        <v>1.9255762889680703E-2</v>
      </c>
      <c r="K1452" s="52">
        <f>IFERROR(_xll.qlIndexFixing(ONIndex1M,I1452,TRUE,_xll.ohTrigger(RecalcTrigger,Trigger1M)),NA())</f>
        <v>1.9256303752506199E-2</v>
      </c>
      <c r="L1452" s="52">
        <f>IFERROR(_xll.qlIndexFixing(Index3M,H1452,TRUE,_xll.ohTrigger(RecalcTrigger,Trigger3M)),NA())</f>
        <v>2.1064055119291655E-2</v>
      </c>
      <c r="M1452" s="52">
        <f>IFERROR(_xll.qlIndexFixing(ONIndex3M,I1452,TRUE,_xll.ohTrigger(RecalcTrigger,Trigger3M)),NA())</f>
        <v>2.1040825406792862E-2</v>
      </c>
      <c r="N1452" s="52">
        <f>IFERROR(_xll.qlIndexFixing(Index6M,$H1452,TRUE,_xll.ohTrigger(RecalcTrigger,Trigger6M)),NA())</f>
        <v>2.2822528318699586E-2</v>
      </c>
      <c r="O1452" s="52">
        <f>IFERROR(_xll.qlIndexFixing(ONIndex6M,I1452,TRUE,_xll.ohTrigger(RecalcTrigger,Trigger6M)),NA())</f>
        <v>2.2755008624324446E-2</v>
      </c>
      <c r="P1452" s="52">
        <f>IFERROR(_xll.qlIndexFixing(Index1Y,$H1452,TRUE,_xll.ohTrigger(RecalcTrigger,Trigger1Y)),NA())</f>
        <v>2.4521136929339604E-2</v>
      </c>
      <c r="Q1452" s="52">
        <f>IFERROR(_xll.qlIndexFixing(ONIndex1Y,I1452,TRUE,_xll.ohTrigger(RecalcTrigger,Trigger1Y)),NA())</f>
        <v>2.434912297420766E-2</v>
      </c>
    </row>
    <row r="1453" spans="2:17" x14ac:dyDescent="0.2">
      <c r="B1453" s="46" t="s">
        <v>51</v>
      </c>
      <c r="D1453" s="49">
        <f>_xll.qlCalendarAdvance(LocalCalendar,$D1452,B1453,"f",FALSE)</f>
        <v>49870</v>
      </c>
      <c r="E1453" s="49">
        <f>_xll.qlInterestRateIndexValueDate(IndexON,D1453)</f>
        <v>49870</v>
      </c>
      <c r="F1453" s="52">
        <f>IFERROR(_xll.qlIndexFixing(IndexON,D1453,TRUE,_xll.ohTrigger(RecalcTrigger,TriggerON)),NA())</f>
        <v>1.7145611598170518E-2</v>
      </c>
      <c r="H1453" s="49">
        <f>_xll.qlCalendarAdvance(IborCalendar,$H1452,B1453,"f",FALSE)</f>
        <v>49866</v>
      </c>
      <c r="I1453" s="49">
        <f>_xll.qlInterestRateIndexValueDate(Index1M,$H1453)</f>
        <v>49870</v>
      </c>
      <c r="J1453" s="52">
        <f>IFERROR(_xll.qlIndexFixing(Index1M,$H1453,TRUE,_xll.ohTrigger(RecalcTrigger,Trigger1M)),NA())</f>
        <v>1.9248300493957413E-2</v>
      </c>
      <c r="K1453" s="52">
        <f>IFERROR(_xll.qlIndexFixing(ONIndex1M,I1453,TRUE,_xll.ohTrigger(RecalcTrigger,Trigger1M)),NA())</f>
        <v>1.9248866203929182E-2</v>
      </c>
      <c r="L1453" s="52">
        <f>IFERROR(_xll.qlIndexFixing(Index3M,H1453,TRUE,_xll.ohTrigger(RecalcTrigger,Trigger3M)),NA())</f>
        <v>2.1059048412949966E-2</v>
      </c>
      <c r="M1453" s="52">
        <f>IFERROR(_xll.qlIndexFixing(ONIndex3M,I1453,TRUE,_xll.ohTrigger(RecalcTrigger,Trigger3M)),NA())</f>
        <v>2.1035789803018901E-2</v>
      </c>
      <c r="N1453" s="52">
        <f>IFERROR(_xll.qlIndexFixing(Index6M,$H1453,TRUE,_xll.ohTrigger(RecalcTrigger,Trigger6M)),NA())</f>
        <v>2.2817663622047124E-2</v>
      </c>
      <c r="O1453" s="52">
        <f>IFERROR(_xll.qlIndexFixing(ONIndex6M,I1453,TRUE,_xll.ohTrigger(RecalcTrigger,Trigger6M)),NA())</f>
        <v>2.2750049800892569E-2</v>
      </c>
      <c r="P1453" s="52">
        <f>IFERROR(_xll.qlIndexFixing(Index1Y,$H1453,TRUE,_xll.ohTrigger(RecalcTrigger,Trigger1Y)),NA())</f>
        <v>2.4516381761878498E-2</v>
      </c>
      <c r="Q1453" s="52">
        <f>IFERROR(_xll.qlIndexFixing(ONIndex1Y,I1453,TRUE,_xll.ohTrigger(RecalcTrigger,Trigger1Y)),NA())</f>
        <v>2.434386312637038E-2</v>
      </c>
    </row>
    <row r="1454" spans="2:17" x14ac:dyDescent="0.2">
      <c r="B1454" s="46" t="s">
        <v>51</v>
      </c>
      <c r="D1454" s="49">
        <f>_xll.qlCalendarAdvance(LocalCalendar,$D1453,B1454,"f",FALSE)</f>
        <v>49877</v>
      </c>
      <c r="E1454" s="49">
        <f>_xll.qlInterestRateIndexValueDate(IndexON,D1454)</f>
        <v>49877</v>
      </c>
      <c r="F1454" s="52">
        <f>IFERROR(_xll.qlIndexFixing(IndexON,D1454,TRUE,_xll.ohTrigger(RecalcTrigger,TriggerON)),NA())</f>
        <v>1.7139382615241061E-2</v>
      </c>
      <c r="H1454" s="49">
        <f>_xll.qlCalendarAdvance(IborCalendar,$H1453,B1454,"f",FALSE)</f>
        <v>49873</v>
      </c>
      <c r="I1454" s="49">
        <f>_xll.qlInterestRateIndexValueDate(Index1M,$H1454)</f>
        <v>49877</v>
      </c>
      <c r="J1454" s="52">
        <f>IFERROR(_xll.qlIndexFixing(Index1M,$H1454,TRUE,_xll.ohTrigger(RecalcTrigger,Trigger1M)),NA())</f>
        <v>1.9240851751008516E-2</v>
      </c>
      <c r="K1454" s="52">
        <f>IFERROR(_xll.qlIndexFixing(ONIndex1M,I1454,TRUE,_xll.ohTrigger(RecalcTrigger,Trigger1M)),NA())</f>
        <v>1.9241397938722926E-2</v>
      </c>
      <c r="L1454" s="52">
        <f>IFERROR(_xll.qlIndexFixing(Index3M,H1454,TRUE,_xll.ohTrigger(RecalcTrigger,Trigger3M)),NA())</f>
        <v>2.1054057480914486E-2</v>
      </c>
      <c r="M1454" s="52">
        <f>IFERROR(_xll.qlIndexFixing(ONIndex3M,I1454,TRUE,_xll.ohTrigger(RecalcTrigger,Trigger3M)),NA())</f>
        <v>2.1030722689490133E-2</v>
      </c>
      <c r="N1454" s="52">
        <f>IFERROR(_xll.qlIndexFixing(Index6M,$H1454,TRUE,_xll.ohTrigger(RecalcTrigger,Trigger6M)),NA())</f>
        <v>2.2812813824678205E-2</v>
      </c>
      <c r="O1454" s="52">
        <f>IFERROR(_xll.qlIndexFixing(ONIndex6M,I1454,TRUE,_xll.ohTrigger(RecalcTrigger,Trigger6M)),NA())</f>
        <v>2.2745062951479156E-2</v>
      </c>
      <c r="P1454" s="52">
        <f>IFERROR(_xll.qlIndexFixing(Index1Y,$H1454,TRUE,_xll.ohTrigger(RecalcTrigger,Trigger1Y)),NA())</f>
        <v>2.4511653222152149E-2</v>
      </c>
      <c r="Q1454" s="52">
        <f>IFERROR(_xll.qlIndexFixing(ONIndex1Y,I1454,TRUE,_xll.ohTrigger(RecalcTrigger,Trigger1Y)),NA())</f>
        <v>2.4338573757747284E-2</v>
      </c>
    </row>
    <row r="1455" spans="2:17" x14ac:dyDescent="0.2">
      <c r="B1455" s="46" t="s">
        <v>51</v>
      </c>
      <c r="D1455" s="49">
        <f>_xll.qlCalendarAdvance(LocalCalendar,$D1454,B1455,"f",FALSE)</f>
        <v>49884</v>
      </c>
      <c r="E1455" s="49">
        <f>_xll.qlInterestRateIndexValueDate(IndexON,D1455)</f>
        <v>49884</v>
      </c>
      <c r="F1455" s="52">
        <f>IFERROR(_xll.qlIndexFixing(IndexON,D1455,TRUE,_xll.ohTrigger(RecalcTrigger,TriggerON)),NA())</f>
        <v>1.7133139775715733E-2</v>
      </c>
      <c r="H1455" s="49">
        <f>_xll.qlCalendarAdvance(IborCalendar,$H1454,B1455,"f",FALSE)</f>
        <v>49880</v>
      </c>
      <c r="I1455" s="49">
        <f>_xll.qlInterestRateIndexValueDate(Index1M,$H1455)</f>
        <v>49884</v>
      </c>
      <c r="J1455" s="52">
        <f>IFERROR(_xll.qlIndexFixing(Index1M,$H1455,TRUE,_xll.ohTrigger(RecalcTrigger,Trigger1M)),NA())</f>
        <v>1.923342875936522E-2</v>
      </c>
      <c r="K1455" s="52">
        <f>IFERROR(_xll.qlIndexFixing(ONIndex1M,I1455,TRUE,_xll.ohTrigger(RecalcTrigger,Trigger1M)),NA())</f>
        <v>1.9233924774395561E-2</v>
      </c>
      <c r="L1455" s="52">
        <f>IFERROR(_xll.qlIndexFixing(Index3M,H1455,TRUE,_xll.ohTrigger(RecalcTrigger,Trigger3M)),NA())</f>
        <v>2.1049085861933641E-2</v>
      </c>
      <c r="M1455" s="52">
        <f>IFERROR(_xll.qlIndexFixing(ONIndex3M,I1455,TRUE,_xll.ohTrigger(RecalcTrigger,Trigger3M)),NA())</f>
        <v>2.1025646394425834E-2</v>
      </c>
      <c r="N1455" s="52">
        <f>IFERROR(_xll.qlIndexFixing(Index6M,$H1455,TRUE,_xll.ohTrigger(RecalcTrigger,Trigger6M)),NA())</f>
        <v>2.2807980465692119E-2</v>
      </c>
      <c r="O1455" s="52">
        <f>IFERROR(_xll.qlIndexFixing(ONIndex6M,I1455,TRUE,_xll.ohTrigger(RecalcTrigger,Trigger6M)),NA())</f>
        <v>2.2740067379123374E-2</v>
      </c>
      <c r="P1455" s="52">
        <f>IFERROR(_xll.qlIndexFixing(Index1Y,$H1455,TRUE,_xll.ohTrigger(RecalcTrigger,Trigger1Y)),NA())</f>
        <v>2.4506952307628529E-2</v>
      </c>
      <c r="Q1455" s="52">
        <f>IFERROR(_xll.qlIndexFixing(ONIndex1Y,I1455,TRUE,_xll.ohTrigger(RecalcTrigger,Trigger1Y)),NA())</f>
        <v>2.433327937257701E-2</v>
      </c>
    </row>
    <row r="1456" spans="2:17" x14ac:dyDescent="0.2">
      <c r="B1456" s="46" t="s">
        <v>51</v>
      </c>
      <c r="D1456" s="49">
        <f>_xll.qlCalendarAdvance(LocalCalendar,$D1455,B1456,"f",FALSE)</f>
        <v>49891</v>
      </c>
      <c r="E1456" s="49">
        <f>_xll.qlInterestRateIndexValueDate(IndexON,D1456)</f>
        <v>49891</v>
      </c>
      <c r="F1456" s="52">
        <f>IFERROR(_xll.qlIndexFixing(IndexON,D1456,TRUE,_xll.ohTrigger(RecalcTrigger,TriggerON)),NA())</f>
        <v>1.7126918470644625E-2</v>
      </c>
      <c r="H1456" s="49">
        <f>_xll.qlCalendarAdvance(IborCalendar,$H1455,B1456,"f",FALSE)</f>
        <v>49887</v>
      </c>
      <c r="I1456" s="49">
        <f>_xll.qlInterestRateIndexValueDate(Index1M,$H1456)</f>
        <v>49891</v>
      </c>
      <c r="J1456" s="52">
        <f>IFERROR(_xll.qlIndexFixing(Index1M,$H1456,TRUE,_xll.ohTrigger(RecalcTrigger,Trigger1M)),NA())</f>
        <v>1.9226034862177804E-2</v>
      </c>
      <c r="K1456" s="52">
        <f>IFERROR(_xll.qlIndexFixing(ONIndex1M,I1456,TRUE,_xll.ohTrigger(RecalcTrigger,Trigger1M)),NA())</f>
        <v>1.9226480456673301E-2</v>
      </c>
      <c r="L1456" s="52">
        <f>IFERROR(_xll.qlIndexFixing(Index3M,H1456,TRUE,_xll.ohTrigger(RecalcTrigger,Trigger3M)),NA())</f>
        <v>2.1044134533812223E-2</v>
      </c>
      <c r="M1456" s="52">
        <f>IFERROR(_xll.qlIndexFixing(ONIndex3M,I1456,TRUE,_xll.ohTrigger(RecalcTrigger,Trigger3M)),NA())</f>
        <v>2.102059010280044E-2</v>
      </c>
      <c r="N1456" s="52">
        <f>IFERROR(_xll.qlIndexFixing(Index6M,$H1456,TRUE,_xll.ohTrigger(RecalcTrigger,Trigger6M)),NA())</f>
        <v>2.2803163970296553E-2</v>
      </c>
      <c r="O1456" s="52">
        <f>IFERROR(_xll.qlIndexFixing(ONIndex6M,I1456,TRUE,_xll.ohTrigger(RecalcTrigger,Trigger6M)),NA())</f>
        <v>2.2735088314362883E-2</v>
      </c>
      <c r="P1456" s="52">
        <f>IFERROR(_xll.qlIndexFixing(Index1Y,$H1456,TRUE,_xll.ohTrigger(RecalcTrigger,Trigger1Y)),NA())</f>
        <v>2.450227929365582E-2</v>
      </c>
      <c r="Q1456" s="52">
        <f>IFERROR(_xll.qlIndexFixing(ONIndex1Y,I1456,TRUE,_xll.ohTrigger(RecalcTrigger,Trigger1Y)),NA())</f>
        <v>2.432801199979906E-2</v>
      </c>
    </row>
    <row r="1457" spans="2:17" x14ac:dyDescent="0.2">
      <c r="B1457" s="46" t="s">
        <v>51</v>
      </c>
      <c r="D1457" s="49">
        <f>_xll.qlCalendarAdvance(LocalCalendar,$D1456,B1457,"f",FALSE)</f>
        <v>49898</v>
      </c>
      <c r="E1457" s="49">
        <f>_xll.qlInterestRateIndexValueDate(IndexON,D1457)</f>
        <v>49898</v>
      </c>
      <c r="F1457" s="52">
        <f>IFERROR(_xll.qlIndexFixing(IndexON,D1457,TRUE,_xll.ohTrigger(RecalcTrigger,TriggerON)),NA())</f>
        <v>1.7120718913057331E-2</v>
      </c>
      <c r="H1457" s="49">
        <f>_xll.qlCalendarAdvance(IborCalendar,$H1456,B1457,"f",FALSE)</f>
        <v>49894</v>
      </c>
      <c r="I1457" s="49">
        <f>_xll.qlInterestRateIndexValueDate(Index1M,$H1457)</f>
        <v>49898</v>
      </c>
      <c r="J1457" s="52">
        <f>IFERROR(_xll.qlIndexFixing(Index1M,$H1457,TRUE,_xll.ohTrigger(RecalcTrigger,Trigger1M)),NA())</f>
        <v>1.9218670065959766E-2</v>
      </c>
      <c r="K1457" s="52">
        <f>IFERROR(_xll.qlIndexFixing(ONIndex1M,I1457,TRUE,_xll.ohTrigger(RecalcTrigger,Trigger1M)),NA())</f>
        <v>1.9219065188913476E-2</v>
      </c>
      <c r="L1457" s="52">
        <f>IFERROR(_xll.qlIndexFixing(Index3M,H1457,TRUE,_xll.ohTrigger(RecalcTrigger,Trigger3M)),NA())</f>
        <v>2.1039468931153951E-2</v>
      </c>
      <c r="M1457" s="52">
        <f>IFERROR(_xll.qlIndexFixing(ONIndex3M,I1457,TRUE,_xll.ohTrigger(RecalcTrigger,Trigger3M)),NA())</f>
        <v>2.1015553990393343E-2</v>
      </c>
      <c r="N1457" s="52">
        <f>IFERROR(_xll.qlIndexFixing(Index6M,$H1457,TRUE,_xll.ohTrigger(RecalcTrigger,Trigger6M)),NA())</f>
        <v>2.2798364339203552E-2</v>
      </c>
      <c r="O1457" s="52">
        <f>IFERROR(_xll.qlIndexFixing(ONIndex6M,I1457,TRUE,_xll.ohTrigger(RecalcTrigger,Trigger6M)),NA())</f>
        <v>2.2730125909236065E-2</v>
      </c>
      <c r="P1457" s="52">
        <f>IFERROR(_xll.qlIndexFixing(Index1Y,$H1457,TRUE,_xll.ohTrigger(RecalcTrigger,Trigger1Y)),NA())</f>
        <v>2.4497634180388417E-2</v>
      </c>
      <c r="Q1457" s="52">
        <f>IFERROR(_xll.qlIndexFixing(ONIndex1Y,I1457,TRUE,_xll.ohTrigger(RecalcTrigger,Trigger1Y)),NA())</f>
        <v>2.4322771832299139E-2</v>
      </c>
    </row>
    <row r="1458" spans="2:17" x14ac:dyDescent="0.2">
      <c r="B1458" s="46" t="s">
        <v>51</v>
      </c>
      <c r="D1458" s="49">
        <f>_xll.qlCalendarAdvance(LocalCalendar,$D1457,B1458,"f",FALSE)</f>
        <v>49905</v>
      </c>
      <c r="E1458" s="49">
        <f>_xll.qlInterestRateIndexValueDate(IndexON,D1458)</f>
        <v>49905</v>
      </c>
      <c r="F1458" s="52">
        <f>IFERROR(_xll.qlIndexFixing(IndexON,D1458,TRUE,_xll.ohTrigger(RecalcTrigger,TriggerON)),NA())</f>
        <v>1.7114541103113723E-2</v>
      </c>
      <c r="H1458" s="49">
        <f>_xll.qlCalendarAdvance(IborCalendar,$H1457,B1458,"f",FALSE)</f>
        <v>49901</v>
      </c>
      <c r="I1458" s="49">
        <f>_xll.qlInterestRateIndexValueDate(Index1M,$H1458)</f>
        <v>49905</v>
      </c>
      <c r="J1458" s="52">
        <f>IFERROR(_xll.qlIndexFixing(Index1M,$H1458,TRUE,_xll.ohTrigger(RecalcTrigger,Trigger1M)),NA())</f>
        <v>1.9211334370659531E-2</v>
      </c>
      <c r="K1458" s="52">
        <f>IFERROR(_xll.qlIndexFixing(ONIndex1M,I1458,TRUE,_xll.ohTrigger(RecalcTrigger,Trigger1M)),NA())</f>
        <v>1.9211678971116086E-2</v>
      </c>
      <c r="L1458" s="52">
        <f>IFERROR(_xll.qlIndexFixing(Index3M,H1458,TRUE,_xll.ohTrigger(RecalcTrigger,Trigger3M)),NA())</f>
        <v>2.1034292755605911E-2</v>
      </c>
      <c r="M1458" s="52">
        <f>IFERROR(_xll.qlIndexFixing(ONIndex3M,I1458,TRUE,_xll.ohTrigger(RecalcTrigger,Trigger3M)),NA())</f>
        <v>2.1010538057284478E-2</v>
      </c>
      <c r="N1458" s="52">
        <f>IFERROR(_xll.qlIndexFixing(Index6M,$H1458,TRUE,_xll.ohTrigger(RecalcTrigger,Trigger6M)),NA())</f>
        <v>2.2793581572291038E-2</v>
      </c>
      <c r="O1458" s="52">
        <f>IFERROR(_xll.qlIndexFixing(ONIndex6M,I1458,TRUE,_xll.ohTrigger(RecalcTrigger,Trigger6M)),NA())</f>
        <v>2.2725180163583047E-2</v>
      </c>
      <c r="P1458" s="52">
        <f>IFERROR(_xll.qlIndexFixing(Index1Y,$H1458,TRUE,_xll.ohTrigger(RecalcTrigger,Trigger1Y)),NA())</f>
        <v>2.4493016967442192E-2</v>
      </c>
      <c r="Q1458" s="52">
        <f>IFERROR(_xll.qlIndexFixing(ONIndex1Y,I1458,TRUE,_xll.ohTrigger(RecalcTrigger,Trigger1Y)),NA())</f>
        <v>2.4317558870157185E-2</v>
      </c>
    </row>
    <row r="1459" spans="2:17" x14ac:dyDescent="0.2">
      <c r="B1459" s="46" t="s">
        <v>51</v>
      </c>
      <c r="D1459" s="49">
        <f>_xll.qlCalendarAdvance(LocalCalendar,$D1458,B1459,"f",FALSE)</f>
        <v>49912</v>
      </c>
      <c r="E1459" s="49">
        <f>_xll.qlInterestRateIndexValueDate(IndexON,D1459)</f>
        <v>49912</v>
      </c>
      <c r="F1459" s="52">
        <f>IFERROR(_xll.qlIndexFixing(IndexON,D1459,TRUE,_xll.ohTrigger(RecalcTrigger,TriggerON)),NA())</f>
        <v>1.7108385040813801E-2</v>
      </c>
      <c r="H1459" s="49">
        <f>_xll.qlCalendarAdvance(IborCalendar,$H1458,B1459,"f",FALSE)</f>
        <v>49908</v>
      </c>
      <c r="I1459" s="49">
        <f>_xll.qlInterestRateIndexValueDate(Index1M,$H1459)</f>
        <v>49913</v>
      </c>
      <c r="J1459" s="52">
        <f>IFERROR(_xll.qlIndexFixing(Index1M,$H1459,TRUE,_xll.ohTrigger(RecalcTrigger,Trigger1M)),NA())</f>
        <v>1.9202986352584009E-2</v>
      </c>
      <c r="K1459" s="52">
        <f>IFERROR(_xll.qlIndexFixing(ONIndex1M,I1459,TRUE,_xll.ohTrigger(RecalcTrigger,Trigger1M)),NA())</f>
        <v>1.9203273150436573E-2</v>
      </c>
      <c r="L1459" s="52">
        <f>IFERROR(_xll.qlIndexFixing(Index3M,H1459,TRUE,_xll.ohTrigger(RecalcTrigger,Trigger3M)),NA())</f>
        <v>2.1028705326149408E-2</v>
      </c>
      <c r="M1459" s="52">
        <f>IFERROR(_xll.qlIndexFixing(ONIndex3M,I1459,TRUE,_xll.ohTrigger(RecalcTrigger,Trigger3M)),NA())</f>
        <v>2.1004830271520447E-2</v>
      </c>
      <c r="N1459" s="52">
        <f>IFERROR(_xll.qlIndexFixing(Index6M,$H1459,TRUE,_xll.ohTrigger(RecalcTrigger,Trigger6M)),NA())</f>
        <v>2.2788136202822221E-2</v>
      </c>
      <c r="O1459" s="52">
        <f>IFERROR(_xll.qlIndexFixing(ONIndex6M,I1459,TRUE,_xll.ohTrigger(RecalcTrigger,Trigger6M)),NA())</f>
        <v>2.2719548282381652E-2</v>
      </c>
      <c r="P1459" s="52">
        <f>IFERROR(_xll.qlIndexFixing(Index1Y,$H1459,TRUE,_xll.ohTrigger(RecalcTrigger,Trigger1Y)),NA())</f>
        <v>2.4487774315814739E-2</v>
      </c>
      <c r="Q1459" s="52">
        <f>IFERROR(_xll.qlIndexFixing(ONIndex1Y,I1459,TRUE,_xll.ohTrigger(RecalcTrigger,Trigger1Y)),NA())</f>
        <v>2.4311634511793301E-2</v>
      </c>
    </row>
    <row r="1460" spans="2:17" x14ac:dyDescent="0.2">
      <c r="B1460" s="46" t="s">
        <v>51</v>
      </c>
      <c r="D1460" s="49">
        <f>_xll.qlCalendarAdvance(LocalCalendar,$D1459,B1460,"f",FALSE)</f>
        <v>49920</v>
      </c>
      <c r="E1460" s="49">
        <f>_xll.qlInterestRateIndexValueDate(IndexON,D1460)</f>
        <v>49920</v>
      </c>
      <c r="F1460" s="52">
        <f>IFERROR(_xll.qlIndexFixing(IndexON,D1460,TRUE,_xll.ohTrigger(RecalcTrigger,TriggerON)),NA())</f>
        <v>1.7101376170769456E-2</v>
      </c>
      <c r="H1460" s="49">
        <f>_xll.qlCalendarAdvance(IborCalendar,$H1459,B1460,"f",FALSE)</f>
        <v>49915</v>
      </c>
      <c r="I1460" s="49">
        <f>_xll.qlInterestRateIndexValueDate(Index1M,$H1460)</f>
        <v>49920</v>
      </c>
      <c r="J1460" s="52">
        <f>IFERROR(_xll.qlIndexFixing(Index1M,$H1460,TRUE,_xll.ohTrigger(RecalcTrigger,Trigger1M)),NA())</f>
        <v>1.9195718557807773E-2</v>
      </c>
      <c r="K1460" s="52">
        <f>IFERROR(_xll.qlIndexFixing(ONIndex1M,I1460,TRUE,_xll.ohTrigger(RecalcTrigger,Trigger1M)),NA())</f>
        <v>1.9195949182364558E-2</v>
      </c>
      <c r="L1460" s="52">
        <f>IFERROR(_xll.qlIndexFixing(Index3M,H1460,TRUE,_xll.ohTrigger(RecalcTrigger,Trigger3M)),NA())</f>
        <v>2.1023569095896602E-2</v>
      </c>
      <c r="M1460" s="52">
        <f>IFERROR(_xll.qlIndexFixing(ONIndex3M,I1460,TRUE,_xll.ohTrigger(RecalcTrigger,Trigger3M)),NA())</f>
        <v>2.099985757950229E-2</v>
      </c>
      <c r="N1460" s="52">
        <f>IFERROR(_xll.qlIndexFixing(Index6M,$H1460,TRUE,_xll.ohTrigger(RecalcTrigger,Trigger6M)),NA())</f>
        <v>2.2782235045170473E-2</v>
      </c>
      <c r="O1460" s="52">
        <f>IFERROR(_xll.qlIndexFixing(ONIndex6M,I1460,TRUE,_xll.ohTrigger(RecalcTrigger,Trigger6M)),NA())</f>
        <v>2.2714638236012163E-2</v>
      </c>
      <c r="P1460" s="52">
        <f>IFERROR(_xll.qlIndexFixing(Index1Y,$H1460,TRUE,_xll.ohTrigger(RecalcTrigger,Trigger1Y)),NA())</f>
        <v>2.4483216887986738E-2</v>
      </c>
      <c r="Q1460" s="52">
        <f>IFERROR(_xll.qlIndexFixing(ONIndex1Y,I1460,TRUE,_xll.ohTrigger(RecalcTrigger,Trigger1Y)),NA())</f>
        <v>2.4306479846858409E-2</v>
      </c>
    </row>
    <row r="1461" spans="2:17" x14ac:dyDescent="0.2">
      <c r="B1461" s="46" t="s">
        <v>51</v>
      </c>
      <c r="D1461" s="49">
        <f>_xll.qlCalendarAdvance(LocalCalendar,$D1460,B1461,"f",FALSE)</f>
        <v>49927</v>
      </c>
      <c r="E1461" s="49">
        <f>_xll.qlInterestRateIndexValueDate(IndexON,D1461)</f>
        <v>49927</v>
      </c>
      <c r="F1461" s="52">
        <f>IFERROR(_xll.qlIndexFixing(IndexON,D1461,TRUE,_xll.ohTrigger(RecalcTrigger,TriggerON)),NA())</f>
        <v>1.709526671047179E-2</v>
      </c>
      <c r="H1461" s="49">
        <f>_xll.qlCalendarAdvance(IborCalendar,$H1460,B1461,"f",FALSE)</f>
        <v>49922</v>
      </c>
      <c r="I1461" s="49">
        <f>_xll.qlInterestRateIndexValueDate(Index1M,$H1461)</f>
        <v>49926</v>
      </c>
      <c r="J1461" s="52">
        <f>IFERROR(_xll.qlIndexFixing(Index1M,$H1461,TRUE,_xll.ohTrigger(RecalcTrigger,Trigger1M)),NA())</f>
        <v>1.918950598057112E-2</v>
      </c>
      <c r="K1461" s="52">
        <f>IFERROR(_xll.qlIndexFixing(ONIndex1M,I1461,TRUE,_xll.ohTrigger(RecalcTrigger,Trigger1M)),NA())</f>
        <v>1.9189694616699171E-2</v>
      </c>
      <c r="L1461" s="52">
        <f>IFERROR(_xll.qlIndexFixing(Index3M,H1461,TRUE,_xll.ohTrigger(RecalcTrigger,Trigger3M)),NA())</f>
        <v>2.1019412310538482E-2</v>
      </c>
      <c r="M1461" s="52">
        <f>IFERROR(_xll.qlIndexFixing(ONIndex3M,I1461,TRUE,_xll.ohTrigger(RecalcTrigger,Trigger3M)),NA())</f>
        <v>2.0995611333107789E-2</v>
      </c>
      <c r="N1461" s="52">
        <f>IFERROR(_xll.qlIndexFixing(Index6M,$H1461,TRUE,_xll.ohTrigger(RecalcTrigger,Trigger6M)),NA())</f>
        <v>2.2778563112862107E-2</v>
      </c>
      <c r="O1461" s="52">
        <f>IFERROR(_xll.qlIndexFixing(ONIndex6M,I1461,TRUE,_xll.ohTrigger(RecalcTrigger,Trigger6M)),NA())</f>
        <v>2.2710442884346094E-2</v>
      </c>
      <c r="P1461" s="52">
        <f>IFERROR(_xll.qlIndexFixing(Index1Y,$H1461,TRUE,_xll.ohTrigger(RecalcTrigger,Trigger1Y)),NA())</f>
        <v>2.4479332726719708E-2</v>
      </c>
      <c r="Q1461" s="52">
        <f>IFERROR(_xll.qlIndexFixing(ONIndex1Y,I1461,TRUE,_xll.ohTrigger(RecalcTrigger,Trigger1Y)),NA())</f>
        <v>2.4302083215879122E-2</v>
      </c>
    </row>
    <row r="1462" spans="2:17" x14ac:dyDescent="0.2">
      <c r="B1462" s="46" t="s">
        <v>51</v>
      </c>
      <c r="D1462" s="49">
        <f>_xll.qlCalendarAdvance(LocalCalendar,$D1461,B1462,"f",FALSE)</f>
        <v>49934</v>
      </c>
      <c r="E1462" s="49">
        <f>_xll.qlInterestRateIndexValueDate(IndexON,D1462)</f>
        <v>49934</v>
      </c>
      <c r="F1462" s="52">
        <f>IFERROR(_xll.qlIndexFixing(IndexON,D1462,TRUE,_xll.ohTrigger(RecalcTrigger,TriggerON)),NA())</f>
        <v>1.7089178997737875E-2</v>
      </c>
      <c r="H1462" s="49">
        <f>_xll.qlCalendarAdvance(IborCalendar,$H1461,B1462,"f",FALSE)</f>
        <v>49929</v>
      </c>
      <c r="I1462" s="49">
        <f>_xll.qlInterestRateIndexValueDate(Index1M,$H1462)</f>
        <v>49933</v>
      </c>
      <c r="J1462" s="52">
        <f>IFERROR(_xll.qlIndexFixing(Index1M,$H1462,TRUE,_xll.ohTrigger(RecalcTrigger,Trigger1M)),NA())</f>
        <v>1.9182284994298193E-2</v>
      </c>
      <c r="K1462" s="52">
        <f>IFERROR(_xll.qlIndexFixing(ONIndex1M,I1462,TRUE,_xll.ohTrigger(RecalcTrigger,Trigger1M)),NA())</f>
        <v>1.9182424598511716E-2</v>
      </c>
      <c r="L1462" s="52">
        <f>IFERROR(_xll.qlIndexFixing(Index3M,H1462,TRUE,_xll.ohTrigger(RecalcTrigger,Trigger3M)),NA())</f>
        <v>2.1014581569339774E-2</v>
      </c>
      <c r="M1462" s="52">
        <f>IFERROR(_xll.qlIndexFixing(ONIndex3M,I1462,TRUE,_xll.ohTrigger(RecalcTrigger,Trigger3M)),NA())</f>
        <v>2.0990676116872109E-2</v>
      </c>
      <c r="N1462" s="52">
        <f>IFERROR(_xll.qlIndexFixing(Index6M,$H1462,TRUE,_xll.ohTrigger(RecalcTrigger,Trigger6M)),NA())</f>
        <v>2.2773845985893073E-2</v>
      </c>
      <c r="O1462" s="52">
        <f>IFERROR(_xll.qlIndexFixing(ONIndex6M,I1462,TRUE,_xll.ohTrigger(RecalcTrigger,Trigger6M)),NA())</f>
        <v>2.270556377714783E-2</v>
      </c>
      <c r="P1462" s="52">
        <f>IFERROR(_xll.qlIndexFixing(Index1Y,$H1462,TRUE,_xll.ohTrigger(RecalcTrigger,Trigger1Y)),NA())</f>
        <v>2.4474827111259364E-2</v>
      </c>
      <c r="Q1462" s="52">
        <f>IFERROR(_xll.qlIndexFixing(ONIndex1Y,I1462,TRUE,_xll.ohTrigger(RecalcTrigger,Trigger1Y)),NA())</f>
        <v>2.4296979075089098E-2</v>
      </c>
    </row>
    <row r="1463" spans="2:17" x14ac:dyDescent="0.2">
      <c r="B1463" s="46" t="s">
        <v>51</v>
      </c>
      <c r="D1463" s="49">
        <f>_xll.qlCalendarAdvance(LocalCalendar,$D1462,B1463,"f",FALSE)</f>
        <v>49941</v>
      </c>
      <c r="E1463" s="49">
        <f>_xll.qlInterestRateIndexValueDate(IndexON,D1463)</f>
        <v>49941</v>
      </c>
      <c r="F1463" s="52">
        <f>IFERROR(_xll.qlIndexFixing(IndexON,D1463,TRUE,_xll.ohTrigger(RecalcTrigger,TriggerON)),NA())</f>
        <v>1.7083113032647645E-2</v>
      </c>
      <c r="H1463" s="49">
        <f>_xll.qlCalendarAdvance(IborCalendar,$H1462,B1463,"f",FALSE)</f>
        <v>49936</v>
      </c>
      <c r="I1463" s="49">
        <f>_xll.qlInterestRateIndexValueDate(Index1M,$H1463)</f>
        <v>49940</v>
      </c>
      <c r="J1463" s="52">
        <f>IFERROR(_xll.qlIndexFixing(Index1M,$H1463,TRUE,_xll.ohTrigger(RecalcTrigger,Trigger1M)),NA())</f>
        <v>1.9175093106975183E-2</v>
      </c>
      <c r="K1463" s="52">
        <f>IFERROR(_xll.qlIndexFixing(ONIndex1M,I1463,TRUE,_xll.ohTrigger(RecalcTrigger,Trigger1M)),NA())</f>
        <v>1.9175183630046888E-2</v>
      </c>
      <c r="L1463" s="52">
        <f>IFERROR(_xll.qlIndexFixing(Index3M,H1463,TRUE,_xll.ohTrigger(RecalcTrigger,Trigger3M)),NA())</f>
        <v>2.1009771119151258E-2</v>
      </c>
      <c r="M1463" s="52">
        <f>IFERROR(_xll.qlIndexFixing(ONIndex3M,I1463,TRUE,_xll.ohTrigger(RecalcTrigger,Trigger3M)),NA())</f>
        <v>2.0985761079854726E-2</v>
      </c>
      <c r="N1463" s="52">
        <f>IFERROR(_xll.qlIndexFixing(Index6M,$H1463,TRUE,_xll.ohTrigger(RecalcTrigger,Trigger6M)),NA())</f>
        <v>2.2769145720271521E-2</v>
      </c>
      <c r="O1463" s="52">
        <f>IFERROR(_xll.qlIndexFixing(ONIndex6M,I1463,TRUE,_xll.ohTrigger(RecalcTrigger,Trigger6M)),NA())</f>
        <v>2.2700701329423367E-2</v>
      </c>
      <c r="P1463" s="52">
        <f>IFERROR(_xll.qlIndexFixing(Index1Y,$H1463,TRUE,_xll.ohTrigger(RecalcTrigger,Trigger1Y)),NA())</f>
        <v>2.4470349394232396E-2</v>
      </c>
      <c r="Q1463" s="52">
        <f>IFERROR(_xll.qlIndexFixing(ONIndex1Y,I1463,TRUE,_xll.ohTrigger(RecalcTrigger,Trigger1Y)),NA())</f>
        <v>2.429190213965704E-2</v>
      </c>
    </row>
    <row r="1464" spans="2:17" x14ac:dyDescent="0.2">
      <c r="B1464" s="46" t="s">
        <v>51</v>
      </c>
      <c r="D1464" s="49">
        <f>_xll.qlCalendarAdvance(LocalCalendar,$D1463,B1464,"f",FALSE)</f>
        <v>49948</v>
      </c>
      <c r="E1464" s="49">
        <f>_xll.qlInterestRateIndexValueDate(IndexON,D1464)</f>
        <v>49948</v>
      </c>
      <c r="F1464" s="52">
        <f>IFERROR(_xll.qlIndexFixing(IndexON,D1464,TRUE,_xll.ohTrigger(RecalcTrigger,TriggerON)),NA())</f>
        <v>1.7077068815121166E-2</v>
      </c>
      <c r="H1464" s="49">
        <f>_xll.qlCalendarAdvance(IborCalendar,$H1463,B1464,"f",FALSE)</f>
        <v>49943</v>
      </c>
      <c r="I1464" s="49">
        <f>_xll.qlInterestRateIndexValueDate(Index1M,$H1464)</f>
        <v>49947</v>
      </c>
      <c r="J1464" s="52">
        <f>IFERROR(_xll.qlIndexFixing(Index1M,$H1464,TRUE,_xll.ohTrigger(RecalcTrigger,Trigger1M)),NA())</f>
        <v>1.9167930318551463E-2</v>
      </c>
      <c r="K1464" s="52">
        <f>IFERROR(_xll.qlIndexFixing(ONIndex1M,I1464,TRUE,_xll.ohTrigger(RecalcTrigger,Trigger1M)),NA())</f>
        <v>1.9167971711544496E-2</v>
      </c>
      <c r="L1464" s="52">
        <f>IFERROR(_xll.qlIndexFixing(Index3M,H1464,TRUE,_xll.ohTrigger(RecalcTrigger,Trigger3M)),NA())</f>
        <v>2.1004980959900024E-2</v>
      </c>
      <c r="M1464" s="52">
        <f>IFERROR(_xll.qlIndexFixing(ONIndex3M,I1464,TRUE,_xll.ohTrigger(RecalcTrigger,Trigger3M)),NA())</f>
        <v>2.0980866222055639E-2</v>
      </c>
      <c r="N1464" s="52">
        <f>IFERROR(_xll.qlIndexFixing(Index6M,$H1464,TRUE,_xll.ohTrigger(RecalcTrigger,Trigger6M)),NA())</f>
        <v>2.2764462315879745E-2</v>
      </c>
      <c r="O1464" s="52">
        <f>IFERROR(_xll.qlIndexFixing(ONIndex6M,I1464,TRUE,_xll.ohTrigger(RecalcTrigger,Trigger6M)),NA())</f>
        <v>2.2695855541492449E-2</v>
      </c>
      <c r="P1464" s="52">
        <f>IFERROR(_xll.qlIndexFixing(Index1Y,$H1464,TRUE,_xll.ohTrigger(RecalcTrigger,Trigger1Y)),NA())</f>
        <v>2.4465899575268461E-2</v>
      </c>
      <c r="Q1464" s="52">
        <f>IFERROR(_xll.qlIndexFixing(ONIndex1Y,I1464,TRUE,_xll.ohTrigger(RecalcTrigger,Trigger1Y)),NA())</f>
        <v>2.4286852409662885E-2</v>
      </c>
    </row>
    <row r="1465" spans="2:17" x14ac:dyDescent="0.2">
      <c r="B1465" s="46" t="s">
        <v>51</v>
      </c>
      <c r="D1465" s="49">
        <f>_xll.qlCalendarAdvance(LocalCalendar,$D1464,B1465,"f",FALSE)</f>
        <v>49955</v>
      </c>
      <c r="E1465" s="49">
        <f>_xll.qlInterestRateIndexValueDate(IndexON,D1465)</f>
        <v>49955</v>
      </c>
      <c r="F1465" s="52">
        <f>IFERROR(_xll.qlIndexFixing(IndexON,D1465,TRUE,_xll.ohTrigger(RecalcTrigger,TriggerON)),NA())</f>
        <v>1.7071046345238372E-2</v>
      </c>
      <c r="H1465" s="49">
        <f>_xll.qlCalendarAdvance(IborCalendar,$H1464,B1465,"f",FALSE)</f>
        <v>49950</v>
      </c>
      <c r="I1465" s="49">
        <f>_xll.qlInterestRateIndexValueDate(Index1M,$H1465)</f>
        <v>49954</v>
      </c>
      <c r="J1465" s="52">
        <f>IFERROR(_xll.qlIndexFixing(Index1M,$H1465,TRUE,_xll.ohTrigger(RecalcTrigger,Trigger1M)),NA())</f>
        <v>1.9160799324532442E-2</v>
      </c>
      <c r="K1465" s="52">
        <f>IFERROR(_xll.qlIndexFixing(ONIndex1M,I1465,TRUE,_xll.ohTrigger(RecalcTrigger,Trigger1M)),NA())</f>
        <v>1.9160788842844667E-2</v>
      </c>
      <c r="L1465" s="52">
        <f>IFERROR(_xll.qlIndexFixing(Index3M,H1465,TRUE,_xll.ohTrigger(RecalcTrigger,Trigger3M)),NA())</f>
        <v>2.1000485743302398E-2</v>
      </c>
      <c r="M1465" s="52">
        <f>IFERROR(_xll.qlIndexFixing(ONIndex3M,I1465,TRUE,_xll.ohTrigger(RecalcTrigger,Trigger3M)),NA())</f>
        <v>2.0975991543474848E-2</v>
      </c>
      <c r="N1465" s="52">
        <f>IFERROR(_xll.qlIndexFixing(Index6M,$H1465,TRUE,_xll.ohTrigger(RecalcTrigger,Trigger6M)),NA())</f>
        <v>2.276018502987608E-2</v>
      </c>
      <c r="O1465" s="52">
        <f>IFERROR(_xll.qlIndexFixing(ONIndex6M,I1465,TRUE,_xll.ohTrigger(RecalcTrigger,Trigger6M)),NA())</f>
        <v>2.2691026412875459E-2</v>
      </c>
      <c r="P1465" s="52">
        <f>IFERROR(_xll.qlIndexFixing(Index1Y,$H1465,TRUE,_xll.ohTrigger(RecalcTrigger,Trigger1Y)),NA())</f>
        <v>2.4461477653998764E-2</v>
      </c>
      <c r="Q1465" s="52">
        <f>IFERROR(_xll.qlIndexFixing(ONIndex1Y,I1465,TRUE,_xll.ohTrigger(RecalcTrigger,Trigger1Y)),NA())</f>
        <v>2.4281829884786887E-2</v>
      </c>
    </row>
    <row r="1466" spans="2:17" x14ac:dyDescent="0.2">
      <c r="B1466" s="46" t="s">
        <v>51</v>
      </c>
      <c r="D1466" s="49">
        <f>_xll.qlCalendarAdvance(LocalCalendar,$D1465,B1466,"f",FALSE)</f>
        <v>49962</v>
      </c>
      <c r="E1466" s="49">
        <f>_xll.qlInterestRateIndexValueDate(IndexON,D1466)</f>
        <v>49962</v>
      </c>
      <c r="F1466" s="52">
        <f>IFERROR(_xll.qlIndexFixing(IndexON,D1466,TRUE,_xll.ohTrigger(RecalcTrigger,TriggerON)),NA())</f>
        <v>1.7065045622919328E-2</v>
      </c>
      <c r="H1466" s="49">
        <f>_xll.qlCalendarAdvance(IborCalendar,$H1465,B1466,"f",FALSE)</f>
        <v>49957</v>
      </c>
      <c r="I1466" s="49">
        <f>_xll.qlInterestRateIndexValueDate(Index1M,$H1466)</f>
        <v>49962</v>
      </c>
      <c r="J1466" s="52">
        <f>IFERROR(_xll.qlIndexFixing(Index1M,$H1466,TRUE,_xll.ohTrigger(RecalcTrigger,Trigger1M)),NA())</f>
        <v>1.9152684111558571E-2</v>
      </c>
      <c r="K1466" s="52">
        <f>IFERROR(_xll.qlIndexFixing(ONIndex1M,I1466,TRUE,_xll.ohTrigger(RecalcTrigger,Trigger1M)),NA())</f>
        <v>1.9152615421385022E-2</v>
      </c>
      <c r="L1466" s="52">
        <f>IFERROR(_xll.qlIndexFixing(Index3M,H1466,TRUE,_xll.ohTrigger(RecalcTrigger,Trigger3M)),NA())</f>
        <v>2.0995060651814182E-2</v>
      </c>
      <c r="M1466" s="52">
        <f>IFERROR(_xll.qlIndexFixing(ONIndex3M,I1466,TRUE,_xll.ohTrigger(RecalcTrigger,Trigger3M)),NA())</f>
        <v>2.0970445191537124E-2</v>
      </c>
      <c r="N1466" s="52">
        <f>IFERROR(_xll.qlIndexFixing(Index6M,$H1466,TRUE,_xll.ohTrigger(RecalcTrigger,Trigger6M)),NA())</f>
        <v>2.2754483226382152E-2</v>
      </c>
      <c r="O1466" s="52">
        <f>IFERROR(_xll.qlIndexFixing(ONIndex6M,I1466,TRUE,_xll.ohTrigger(RecalcTrigger,Trigger6M)),NA())</f>
        <v>2.26855278084237E-2</v>
      </c>
      <c r="P1466" s="52">
        <f>IFERROR(_xll.qlIndexFixing(Index1Y,$H1466,TRUE,_xll.ohTrigger(RecalcTrigger,Trigger1Y)),NA())</f>
        <v>2.4456458189663959E-2</v>
      </c>
      <c r="Q1466" s="52">
        <f>IFERROR(_xll.qlIndexFixing(ONIndex1Y,I1466,TRUE,_xll.ohTrigger(RecalcTrigger,Trigger1Y)),NA())</f>
        <v>2.4276123169126862E-2</v>
      </c>
    </row>
    <row r="1467" spans="2:17" x14ac:dyDescent="0.2">
      <c r="B1467" s="46" t="s">
        <v>51</v>
      </c>
      <c r="D1467" s="49">
        <f>_xll.qlCalendarAdvance(LocalCalendar,$D1466,B1467,"f",FALSE)</f>
        <v>49969</v>
      </c>
      <c r="E1467" s="49">
        <f>_xll.qlInterestRateIndexValueDate(IndexON,D1467)</f>
        <v>49969</v>
      </c>
      <c r="F1467" s="52">
        <f>IFERROR(_xll.qlIndexFixing(IndexON,D1467,TRUE,_xll.ohTrigger(RecalcTrigger,TriggerON)),NA())</f>
        <v>1.705906664824397E-2</v>
      </c>
      <c r="H1467" s="49">
        <f>_xll.qlCalendarAdvance(IborCalendar,$H1466,B1467,"f",FALSE)</f>
        <v>49964</v>
      </c>
      <c r="I1467" s="49">
        <f>_xll.qlInterestRateIndexValueDate(Index1M,$H1467)</f>
        <v>49968</v>
      </c>
      <c r="J1467" s="52">
        <f>IFERROR(_xll.qlIndexFixing(Index1M,$H1467,TRUE,_xll.ohTrigger(RecalcTrigger,Trigger1M)),NA())</f>
        <v>1.9146622645050494E-2</v>
      </c>
      <c r="K1467" s="52">
        <f>IFERROR(_xll.qlIndexFixing(ONIndex1M,I1467,TRUE,_xll.ohTrigger(RecalcTrigger,Trigger1M)),NA())</f>
        <v>1.914651025525238E-2</v>
      </c>
      <c r="L1467" s="52">
        <f>IFERROR(_xll.qlIndexFixing(Index3M,H1467,TRUE,_xll.ohTrigger(RecalcTrigger,Trigger3M)),NA())</f>
        <v>2.0991009226299977E-2</v>
      </c>
      <c r="M1467" s="52">
        <f>IFERROR(_xll.qlIndexFixing(ONIndex3M,I1467,TRUE,_xll.ohTrigger(RecalcTrigger,Trigger3M)),NA())</f>
        <v>2.0966302723968155E-2</v>
      </c>
      <c r="N1467" s="52">
        <f>IFERROR(_xll.qlIndexFixing(Index6M,$H1467,TRUE,_xll.ohTrigger(RecalcTrigger,Trigger6M)),NA())</f>
        <v>2.275051326889457E-2</v>
      </c>
      <c r="O1467" s="52">
        <f>IFERROR(_xll.qlIndexFixing(ONIndex6M,I1467,TRUE,_xll.ohTrigger(RecalcTrigger,Trigger6M)),NA())</f>
        <v>2.2681418134702369E-2</v>
      </c>
      <c r="P1467" s="52">
        <f>IFERROR(_xll.qlIndexFixing(Index1Y,$H1467,TRUE,_xll.ohTrigger(RecalcTrigger,Trigger1Y)),NA())</f>
        <v>2.4452717503081992E-2</v>
      </c>
      <c r="Q1467" s="52">
        <f>IFERROR(_xll.qlIndexFixing(ONIndex1Y,I1467,TRUE,_xll.ohTrigger(RecalcTrigger,Trigger1Y)),NA())</f>
        <v>2.4271866451188728E-2</v>
      </c>
    </row>
    <row r="1468" spans="2:17" x14ac:dyDescent="0.2">
      <c r="B1468" s="46" t="s">
        <v>51</v>
      </c>
      <c r="D1468" s="49">
        <f>_xll.qlCalendarAdvance(LocalCalendar,$D1467,B1468,"f",FALSE)</f>
        <v>49976</v>
      </c>
      <c r="E1468" s="49">
        <f>_xll.qlInterestRateIndexValueDate(IndexON,D1468)</f>
        <v>49976</v>
      </c>
      <c r="F1468" s="52">
        <f>IFERROR(_xll.qlIndexFixing(IndexON,D1468,TRUE,_xll.ohTrigger(RecalcTrigger,TriggerON)),NA())</f>
        <v>1.7053109421132362E-2</v>
      </c>
      <c r="H1468" s="49">
        <f>_xll.qlCalendarAdvance(IborCalendar,$H1467,B1468,"f",FALSE)</f>
        <v>49971</v>
      </c>
      <c r="I1468" s="49">
        <f>_xll.qlInterestRateIndexValueDate(Index1M,$H1468)</f>
        <v>49975</v>
      </c>
      <c r="J1468" s="52">
        <f>IFERROR(_xll.qlIndexFixing(Index1M,$H1468,TRUE,_xll.ohTrigger(RecalcTrigger,Trigger1M)),NA())</f>
        <v>1.9139585921758295E-2</v>
      </c>
      <c r="K1468" s="52">
        <f>IFERROR(_xll.qlIndexFixing(ONIndex1M,I1468,TRUE,_xll.ohTrigger(RecalcTrigger,Trigger1M)),NA())</f>
        <v>1.9139414536279986E-2</v>
      </c>
      <c r="L1468" s="52">
        <f>IFERROR(_xll.qlIndexFixing(Index3M,H1468,TRUE,_xll.ohTrigger(RecalcTrigger,Trigger3M)),NA())</f>
        <v>2.0986301405657957E-2</v>
      </c>
      <c r="M1468" s="52">
        <f>IFERROR(_xll.qlIndexFixing(ONIndex3M,I1468,TRUE,_xll.ohTrigger(RecalcTrigger,Trigger3M)),NA())</f>
        <v>2.0961488583042254E-2</v>
      </c>
      <c r="N1468" s="52">
        <f>IFERROR(_xll.qlIndexFixing(Index6M,$H1468,TRUE,_xll.ohTrigger(RecalcTrigger,Trigger6M)),NA())</f>
        <v>2.2745897308239102E-2</v>
      </c>
      <c r="O1468" s="52">
        <f>IFERROR(_xll.qlIndexFixing(ONIndex6M,I1468,TRUE,_xll.ohTrigger(RecalcTrigger,Trigger6M)),NA())</f>
        <v>2.2676638985066333E-2</v>
      </c>
      <c r="P1468" s="52">
        <f>IFERROR(_xll.qlIndexFixing(Index1Y,$H1468,TRUE,_xll.ohTrigger(RecalcTrigger,Trigger1Y)),NA())</f>
        <v>2.4448379272709576E-2</v>
      </c>
      <c r="Q1468" s="52">
        <f>IFERROR(_xll.qlIndexFixing(ONIndex1Y,I1468,TRUE,_xll.ohTrigger(RecalcTrigger,Trigger1Y)),NA())</f>
        <v>2.4266925542466566E-2</v>
      </c>
    </row>
    <row r="1469" spans="2:17" x14ac:dyDescent="0.2">
      <c r="B1469" s="46" t="s">
        <v>51</v>
      </c>
      <c r="D1469" s="49">
        <f>_xll.qlCalendarAdvance(LocalCalendar,$D1468,B1469,"f",FALSE)</f>
        <v>49983</v>
      </c>
      <c r="E1469" s="49">
        <f>_xll.qlInterestRateIndexValueDate(IndexON,D1469)</f>
        <v>49983</v>
      </c>
      <c r="F1469" s="52">
        <f>IFERROR(_xll.qlIndexFixing(IndexON,D1469,TRUE,_xll.ohTrigger(RecalcTrigger,TriggerON)),NA())</f>
        <v>1.7047173941584504E-2</v>
      </c>
      <c r="H1469" s="49">
        <f>_xll.qlCalendarAdvance(IborCalendar,$H1468,B1469,"f",FALSE)</f>
        <v>49978</v>
      </c>
      <c r="I1469" s="49">
        <f>_xll.qlInterestRateIndexValueDate(Index1M,$H1469)</f>
        <v>49982</v>
      </c>
      <c r="J1469" s="52">
        <f>IFERROR(_xll.qlIndexFixing(Index1M,$H1469,TRUE,_xll.ohTrigger(RecalcTrigger,Trigger1M)),NA())</f>
        <v>1.9132552858105001E-2</v>
      </c>
      <c r="K1469" s="52">
        <f>IFERROR(_xll.qlIndexFixing(ONIndex1M,I1469,TRUE,_xll.ohTrigger(RecalcTrigger,Trigger1M)),NA())</f>
        <v>1.9132347867110155E-2</v>
      </c>
      <c r="L1469" s="52">
        <f>IFERROR(_xll.qlIndexFixing(Index3M,H1469,TRUE,_xll.ohTrigger(RecalcTrigger,Trigger3M)),NA())</f>
        <v>2.0981613876825039E-2</v>
      </c>
      <c r="M1469" s="52">
        <f>IFERROR(_xll.qlIndexFixing(ONIndex3M,I1469,TRUE,_xll.ohTrigger(RecalcTrigger,Trigger3M)),NA())</f>
        <v>2.0956694621334648E-2</v>
      </c>
      <c r="N1469" s="52">
        <f>IFERROR(_xll.qlIndexFixing(Index6M,$H1469,TRUE,_xll.ohTrigger(RecalcTrigger,Trigger6M)),NA())</f>
        <v>2.2741691120795642E-2</v>
      </c>
      <c r="O1469" s="52">
        <f>IFERROR(_xll.qlIndexFixing(ONIndex6M,I1469,TRUE,_xll.ohTrigger(RecalcTrigger,Trigger6M)),NA())</f>
        <v>2.2671876494824161E-2</v>
      </c>
      <c r="P1469" s="52">
        <f>IFERROR(_xll.qlIndexFixing(Index1Y,$H1469,TRUE,_xll.ohTrigger(RecalcTrigger,Trigger1Y)),NA())</f>
        <v>2.4444068938581816E-2</v>
      </c>
      <c r="Q1469" s="52">
        <f>IFERROR(_xll.qlIndexFixing(ONIndex1Y,I1469,TRUE,_xll.ohTrigger(RecalcTrigger,Trigger1Y)),NA())</f>
        <v>2.4262011839022435E-2</v>
      </c>
    </row>
    <row r="1470" spans="2:17" x14ac:dyDescent="0.2">
      <c r="B1470" s="46" t="s">
        <v>51</v>
      </c>
      <c r="D1470" s="49">
        <f>_xll.qlCalendarAdvance(LocalCalendar,$D1469,B1470,"f",FALSE)</f>
        <v>49991</v>
      </c>
      <c r="E1470" s="49">
        <f>_xll.qlInterestRateIndexValueDate(IndexON,D1470)</f>
        <v>49991</v>
      </c>
      <c r="F1470" s="52">
        <f>IFERROR(_xll.qlIndexFixing(IndexON,D1470,TRUE,_xll.ohTrigger(RecalcTrigger,TriggerON)),NA())</f>
        <v>1.7040417166125366E-2</v>
      </c>
      <c r="H1470" s="49">
        <f>_xll.qlCalendarAdvance(IborCalendar,$H1469,B1470,"f",FALSE)</f>
        <v>49985</v>
      </c>
      <c r="I1470" s="49">
        <f>_xll.qlInterestRateIndexValueDate(Index1M,$H1470)</f>
        <v>49989</v>
      </c>
      <c r="J1470" s="52">
        <f>IFERROR(_xll.qlIndexFixing(Index1M,$H1470,TRUE,_xll.ohTrigger(RecalcTrigger,Trigger1M)),NA())</f>
        <v>1.9125564661989891E-2</v>
      </c>
      <c r="K1470" s="52">
        <f>IFERROR(_xll.qlIndexFixing(ONIndex1M,I1470,TRUE,_xll.ohTrigger(RecalcTrigger,Trigger1M)),NA())</f>
        <v>1.9125316744186271E-2</v>
      </c>
      <c r="L1470" s="52">
        <f>IFERROR(_xll.qlIndexFixing(Index3M,H1470,TRUE,_xll.ohTrigger(RecalcTrigger,Trigger3M)),NA())</f>
        <v>2.0976946639728239E-2</v>
      </c>
      <c r="M1470" s="52">
        <f>IFERROR(_xll.qlIndexFixing(ONIndex3M,I1470,TRUE,_xll.ohTrigger(RecalcTrigger,Trigger3M)),NA())</f>
        <v>2.0952190356853251E-2</v>
      </c>
      <c r="N1470" s="52">
        <f>IFERROR(_xll.qlIndexFixing(Index6M,$H1470,TRUE,_xll.ohTrigger(RecalcTrigger,Trigger6M)),NA())</f>
        <v>2.2736715968735485E-2</v>
      </c>
      <c r="O1470" s="52">
        <f>IFERROR(_xll.qlIndexFixing(ONIndex6M,I1470,TRUE,_xll.ohTrigger(RecalcTrigger,Trigger6M)),NA())</f>
        <v>2.2667505944502508E-2</v>
      </c>
      <c r="P1470" s="52">
        <f>IFERROR(_xll.qlIndexFixing(Index1Y,$H1470,TRUE,_xll.ohTrigger(RecalcTrigger,Trigger1Y)),NA())</f>
        <v>2.443978650034196E-2</v>
      </c>
      <c r="Q1470" s="52">
        <f>IFERROR(_xll.qlIndexFixing(ONIndex1Y,I1470,TRUE,_xll.ohTrigger(RecalcTrigger,Trigger1Y)),NA())</f>
        <v>2.4257594625787249E-2</v>
      </c>
    </row>
    <row r="1471" spans="2:17" x14ac:dyDescent="0.2">
      <c r="B1471" s="46" t="s">
        <v>51</v>
      </c>
      <c r="D1471" s="49">
        <f>_xll.qlCalendarAdvance(LocalCalendar,$D1470,B1471,"f",FALSE)</f>
        <v>49998</v>
      </c>
      <c r="E1471" s="49">
        <f>_xll.qlInterestRateIndexValueDate(IndexON,D1471)</f>
        <v>49998</v>
      </c>
      <c r="F1471" s="52">
        <f>IFERROR(_xll.qlIndexFixing(IndexON,D1471,TRUE,_xll.ohTrigger(RecalcTrigger,TriggerON)),NA())</f>
        <v>1.7034528288579764E-2</v>
      </c>
      <c r="H1471" s="49">
        <f>_xll.qlCalendarAdvance(IborCalendar,$H1470,B1471,"f",FALSE)</f>
        <v>49992</v>
      </c>
      <c r="I1471" s="49">
        <f>_xll.qlInterestRateIndexValueDate(Index1M,$H1471)</f>
        <v>49996</v>
      </c>
      <c r="J1471" s="52">
        <f>IFERROR(_xll.qlIndexFixing(Index1M,$H1471,TRUE,_xll.ohTrigger(RecalcTrigger,Trigger1M)),NA())</f>
        <v>1.9118605564414359E-2</v>
      </c>
      <c r="K1471" s="52">
        <f>IFERROR(_xll.qlIndexFixing(ONIndex1M,I1471,TRUE,_xll.ohTrigger(RecalcTrigger,Trigger1M)),NA())</f>
        <v>1.9118301678497929E-2</v>
      </c>
      <c r="L1471" s="52">
        <f>IFERROR(_xll.qlIndexFixing(Index3M,H1471,TRUE,_xll.ohTrigger(RecalcTrigger,Trigger3M)),NA())</f>
        <v>2.0972299694297179E-2</v>
      </c>
      <c r="M1471" s="52">
        <f>IFERROR(_xll.qlIndexFixing(ONIndex3M,I1471,TRUE,_xll.ohTrigger(RecalcTrigger,Trigger3M)),NA())</f>
        <v>2.0947167235654263E-2</v>
      </c>
      <c r="N1471" s="52">
        <f>IFERROR(_xll.qlIndexFixing(Index6M,$H1471,TRUE,_xll.ohTrigger(RecalcTrigger,Trigger6M)),NA())</f>
        <v>2.2732150589655872E-2</v>
      </c>
      <c r="O1471" s="52">
        <f>IFERROR(_xll.qlIndexFixing(ONIndex6M,I1471,TRUE,_xll.ohTrigger(RecalcTrigger,Trigger6M)),NA())</f>
        <v>2.2662401493320772E-2</v>
      </c>
      <c r="P1471" s="52">
        <f>IFERROR(_xll.qlIndexFixing(Index1Y,$H1471,TRUE,_xll.ohTrigger(RecalcTrigger,Trigger1Y)),NA())</f>
        <v>2.4435531957635218E-2</v>
      </c>
      <c r="Q1471" s="52">
        <f>IFERROR(_xll.qlIndexFixing(ONIndex1Y,I1471,TRUE,_xll.ohTrigger(RecalcTrigger,Trigger1Y)),NA())</f>
        <v>2.4252266048128135E-2</v>
      </c>
    </row>
    <row r="1472" spans="2:17" x14ac:dyDescent="0.2">
      <c r="B1472" s="46" t="s">
        <v>51</v>
      </c>
      <c r="D1472" s="49">
        <f>_xll.qlCalendarAdvance(LocalCalendar,$D1471,B1472,"f",FALSE)</f>
        <v>50005</v>
      </c>
      <c r="E1472" s="49">
        <f>_xll.qlInterestRateIndexValueDate(IndexON,D1472)</f>
        <v>50005</v>
      </c>
      <c r="F1472" s="52">
        <f>IFERROR(_xll.qlIndexFixing(IndexON,D1472,TRUE,_xll.ohTrigger(RecalcTrigger,TriggerON)),NA())</f>
        <v>1.7028645689292077E-2</v>
      </c>
      <c r="H1472" s="49">
        <f>_xll.qlCalendarAdvance(IborCalendar,$H1471,B1472,"f",FALSE)</f>
        <v>49999</v>
      </c>
      <c r="I1472" s="49">
        <f>_xll.qlInterestRateIndexValueDate(Index1M,$H1472)</f>
        <v>50003</v>
      </c>
      <c r="J1472" s="52">
        <f>IFERROR(_xll.qlIndexFixing(Index1M,$H1472,TRUE,_xll.ohTrigger(RecalcTrigger,Trigger1M)),NA())</f>
        <v>1.9111675565330444E-2</v>
      </c>
      <c r="K1472" s="52">
        <f>IFERROR(_xll.qlIndexFixing(ONIndex1M,I1472,TRUE,_xll.ohTrigger(RecalcTrigger,Trigger1M)),NA())</f>
        <v>1.9111322159055533E-2</v>
      </c>
      <c r="L1472" s="52">
        <f>IFERROR(_xll.qlIndexFixing(Index3M,H1472,TRUE,_xll.ohTrigger(RecalcTrigger,Trigger3M)),NA())</f>
        <v>2.0967673040457133E-2</v>
      </c>
      <c r="M1472" s="52">
        <f>IFERROR(_xll.qlIndexFixing(ONIndex3M,I1472,TRUE,_xll.ohTrigger(RecalcTrigger,Trigger3M)),NA())</f>
        <v>2.0942433811601546E-2</v>
      </c>
      <c r="N1472" s="52">
        <f>IFERROR(_xll.qlIndexFixing(Index6M,$H1472,TRUE,_xll.ohTrigger(RecalcTrigger,Trigger6M)),NA())</f>
        <v>2.272799773655405E-2</v>
      </c>
      <c r="O1472" s="52">
        <f>IFERROR(_xll.qlIndexFixing(ONIndex6M,I1472,TRUE,_xll.ohTrigger(RecalcTrigger,Trigger6M)),NA())</f>
        <v>2.2657688981899682E-2</v>
      </c>
      <c r="P1472" s="52">
        <f>IFERROR(_xll.qlIndexFixing(Index1Y,$H1472,TRUE,_xll.ohTrigger(RecalcTrigger,Trigger1Y)),NA())</f>
        <v>2.4431305310110094E-2</v>
      </c>
      <c r="Q1472" s="52">
        <f>IFERROR(_xll.qlIndexFixing(ONIndex1Y,I1472,TRUE,_xll.ohTrigger(RecalcTrigger,Trigger1Y)),NA())</f>
        <v>2.424743396059803E-2</v>
      </c>
    </row>
    <row r="1473" spans="2:17" x14ac:dyDescent="0.2">
      <c r="B1473" s="46" t="s">
        <v>51</v>
      </c>
      <c r="D1473" s="49">
        <f>_xll.qlCalendarAdvance(LocalCalendar,$D1472,B1473,"f",FALSE)</f>
        <v>50012</v>
      </c>
      <c r="E1473" s="49">
        <f>_xll.qlInterestRateIndexValueDate(IndexON,D1473)</f>
        <v>50012</v>
      </c>
      <c r="F1473" s="52">
        <f>IFERROR(_xll.qlIndexFixing(IndexON,D1473,TRUE,_xll.ohTrigger(RecalcTrigger,TriggerON)),NA())</f>
        <v>1.7022815776339684E-2</v>
      </c>
      <c r="H1473" s="49">
        <f>_xll.qlCalendarAdvance(IborCalendar,$H1472,B1473,"f",FALSE)</f>
        <v>50006</v>
      </c>
      <c r="I1473" s="49">
        <f>_xll.qlInterestRateIndexValueDate(Index1M,$H1473)</f>
        <v>50010</v>
      </c>
      <c r="J1473" s="52">
        <f>IFERROR(_xll.qlIndexFixing(Index1M,$H1473,TRUE,_xll.ohTrigger(RecalcTrigger,Trigger1M)),NA())</f>
        <v>1.9104807526944267E-2</v>
      </c>
      <c r="K1473" s="52">
        <f>IFERROR(_xll.qlIndexFixing(ONIndex1M,I1473,TRUE,_xll.ohTrigger(RecalcTrigger,Trigger1M)),NA())</f>
        <v>1.9104371689495636E-2</v>
      </c>
      <c r="L1473" s="52">
        <f>IFERROR(_xll.qlIndexFixing(Index3M,H1473,TRUE,_xll.ohTrigger(RecalcTrigger,Trigger3M)),NA())</f>
        <v>2.096278260680073E-2</v>
      </c>
      <c r="M1473" s="52">
        <f>IFERROR(_xll.qlIndexFixing(ONIndex3M,I1473,TRUE,_xll.ohTrigger(RecalcTrigger,Trigger3M)),NA())</f>
        <v>2.0937720566847062E-2</v>
      </c>
      <c r="N1473" s="52">
        <f>IFERROR(_xll.qlIndexFixing(Index6M,$H1473,TRUE,_xll.ohTrigger(RecalcTrigger,Trigger6M)),NA())</f>
        <v>2.2723070412264346E-2</v>
      </c>
      <c r="O1473" s="52">
        <f>IFERROR(_xll.qlIndexFixing(ONIndex6M,I1473,TRUE,_xll.ohTrigger(RecalcTrigger,Trigger6M)),NA())</f>
        <v>2.2652993130112264E-2</v>
      </c>
      <c r="P1473" s="52">
        <f>IFERROR(_xll.qlIndexFixing(Index1Y,$H1473,TRUE,_xll.ohTrigger(RecalcTrigger,Trigger1Y)),NA())</f>
        <v>2.4427106557416398E-2</v>
      </c>
      <c r="Q1473" s="52">
        <f>IFERROR(_xll.qlIndexFixing(ONIndex1Y,I1473,TRUE,_xll.ohTrigger(RecalcTrigger,Trigger1Y)),NA())</f>
        <v>2.4242629078505828E-2</v>
      </c>
    </row>
    <row r="1474" spans="2:17" x14ac:dyDescent="0.2">
      <c r="B1474" s="46" t="s">
        <v>51</v>
      </c>
      <c r="D1474" s="49">
        <f>_xll.qlCalendarAdvance(LocalCalendar,$D1473,B1474,"f",FALSE)</f>
        <v>50019</v>
      </c>
      <c r="E1474" s="49">
        <f>_xll.qlInterestRateIndexValueDate(IndexON,D1474)</f>
        <v>50019</v>
      </c>
      <c r="F1474" s="52">
        <f>IFERROR(_xll.qlIndexFixing(IndexON,D1474,TRUE,_xll.ohTrigger(RecalcTrigger,TriggerON)),NA())</f>
        <v>1.7016992141485332E-2</v>
      </c>
      <c r="H1474" s="49">
        <f>_xll.qlCalendarAdvance(IborCalendar,$H1473,B1474,"f",FALSE)</f>
        <v>50013</v>
      </c>
      <c r="I1474" s="49">
        <f>_xll.qlInterestRateIndexValueDate(Index1M,$H1474)</f>
        <v>50017</v>
      </c>
      <c r="J1474" s="52">
        <f>IFERROR(_xll.qlIndexFixing(Index1M,$H1474,TRUE,_xll.ohTrigger(RecalcTrigger,Trigger1M)),NA())</f>
        <v>1.9097920925853676E-2</v>
      </c>
      <c r="K1474" s="52">
        <f>IFERROR(_xll.qlIndexFixing(ONIndex1M,I1474,TRUE,_xll.ohTrigger(RecalcTrigger,Trigger1M)),NA())</f>
        <v>1.9097450269658367E-2</v>
      </c>
      <c r="L1474" s="52">
        <f>IFERROR(_xll.qlIndexFixing(Index3M,H1474,TRUE,_xll.ohTrigger(RecalcTrigger,Trigger3M)),NA())</f>
        <v>2.0958195352937813E-2</v>
      </c>
      <c r="M1474" s="52">
        <f>IFERROR(_xll.qlIndexFixing(ONIndex3M,I1474,TRUE,_xll.ohTrigger(RecalcTrigger,Trigger3M)),NA())</f>
        <v>2.0933027501230939E-2</v>
      </c>
      <c r="N1474" s="52">
        <f>IFERROR(_xll.qlIndexFixing(Index6M,$H1474,TRUE,_xll.ohTrigger(RecalcTrigger,Trigger6M)),NA())</f>
        <v>2.2718555613722293E-2</v>
      </c>
      <c r="O1474" s="52">
        <f>IFERROR(_xll.qlIndexFixing(ONIndex6M,I1474,TRUE,_xll.ohTrigger(RecalcTrigger,Trigger6M)),NA())</f>
        <v>2.2648313937798648E-2</v>
      </c>
      <c r="P1474" s="52">
        <f>IFERROR(_xll.qlIndexFixing(Index1Y,$H1474,TRUE,_xll.ohTrigger(RecalcTrigger,Trigger1Y)),NA())</f>
        <v>2.4422935699206578E-2</v>
      </c>
      <c r="Q1474" s="52">
        <f>IFERROR(_xll.qlIndexFixing(ONIndex1Y,I1474,TRUE,_xll.ohTrigger(RecalcTrigger,Trigger1Y)),NA())</f>
        <v>2.4237851401691657E-2</v>
      </c>
    </row>
    <row r="1475" spans="2:17" x14ac:dyDescent="0.2">
      <c r="B1475" s="46" t="s">
        <v>51</v>
      </c>
      <c r="D1475" s="49">
        <f>_xll.qlCalendarAdvance(LocalCalendar,$D1474,B1475,"f",FALSE)</f>
        <v>50026</v>
      </c>
      <c r="E1475" s="49">
        <f>_xll.qlInterestRateIndexValueDate(IndexON,D1475)</f>
        <v>50026</v>
      </c>
      <c r="F1475" s="52">
        <f>IFERROR(_xll.qlIndexFixing(IndexON,D1475,TRUE,_xll.ohTrigger(RecalcTrigger,TriggerON)),NA())</f>
        <v>1.7011190254354602E-2</v>
      </c>
      <c r="H1475" s="49">
        <f>_xll.qlCalendarAdvance(IborCalendar,$H1474,B1475,"f",FALSE)</f>
        <v>50020</v>
      </c>
      <c r="I1475" s="49">
        <f>_xll.qlInterestRateIndexValueDate(Index1M,$H1475)</f>
        <v>50024</v>
      </c>
      <c r="J1475" s="52">
        <f>IFERROR(_xll.qlIndexFixing(Index1M,$H1475,TRUE,_xll.ohTrigger(RecalcTrigger,Trigger1M)),NA())</f>
        <v>1.9091079937845343E-2</v>
      </c>
      <c r="K1475" s="52">
        <f>IFERROR(_xll.qlIndexFixing(ONIndex1M,I1475,TRUE,_xll.ohTrigger(RecalcTrigger,Trigger1M)),NA())</f>
        <v>1.9090557899783533E-2</v>
      </c>
      <c r="L1475" s="52">
        <f>IFERROR(_xll.qlIndexFixing(Index3M,H1475,TRUE,_xll.ohTrigger(RecalcTrigger,Trigger3M)),NA())</f>
        <v>2.0953628389221601E-2</v>
      </c>
      <c r="M1475" s="52">
        <f>IFERROR(_xll.qlIndexFixing(ONIndex3M,I1475,TRUE,_xll.ohTrigger(RecalcTrigger,Trigger3M)),NA())</f>
        <v>2.0928354614833111E-2</v>
      </c>
      <c r="N1475" s="52">
        <f>IFERROR(_xll.qlIndexFixing(Index6M,$H1475,TRUE,_xll.ohTrigger(RecalcTrigger,Trigger6M)),NA())</f>
        <v>2.2714057675131474E-2</v>
      </c>
      <c r="O1475" s="52">
        <f>IFERROR(_xll.qlIndexFixing(ONIndex6M,I1475,TRUE,_xll.ohTrigger(RecalcTrigger,Trigger6M)),NA())</f>
        <v>2.2643651405118703E-2</v>
      </c>
      <c r="P1475" s="52">
        <f>IFERROR(_xll.qlIndexFixing(Index1Y,$H1475,TRUE,_xll.ohTrigger(RecalcTrigger,Trigger1Y)),NA())</f>
        <v>2.4418792735135485E-2</v>
      </c>
      <c r="Q1475" s="52">
        <f>IFERROR(_xll.qlIndexFixing(ONIndex1Y,I1475,TRUE,_xll.ohTrigger(RecalcTrigger,Trigger1Y)),NA())</f>
        <v>2.4233100930155516E-2</v>
      </c>
    </row>
    <row r="1476" spans="2:17" x14ac:dyDescent="0.2">
      <c r="B1476" s="46" t="s">
        <v>51</v>
      </c>
      <c r="D1476" s="49">
        <f>_xll.qlCalendarAdvance(LocalCalendar,$D1475,B1476,"f",FALSE)</f>
        <v>50033</v>
      </c>
      <c r="E1476" s="49">
        <f>_xll.qlInterestRateIndexValueDate(IndexON,D1476)</f>
        <v>50033</v>
      </c>
      <c r="F1476" s="52">
        <f>IFERROR(_xll.qlIndexFixing(IndexON,D1476,TRUE,_xll.ohTrigger(RecalcTrigger,TriggerON)),NA())</f>
        <v>1.7005399760270379E-2</v>
      </c>
      <c r="H1476" s="49">
        <f>_xll.qlCalendarAdvance(IborCalendar,$H1475,B1476,"f",FALSE)</f>
        <v>50027</v>
      </c>
      <c r="I1476" s="49">
        <f>_xll.qlInterestRateIndexValueDate(Index1M,$H1476)</f>
        <v>50031</v>
      </c>
      <c r="J1476" s="52">
        <f>IFERROR(_xll.qlIndexFixing(Index1M,$H1476,TRUE,_xll.ohTrigger(RecalcTrigger,Trigger1M)),NA())</f>
        <v>1.9084268049793008E-2</v>
      </c>
      <c r="K1476" s="52">
        <f>IFERROR(_xll.qlIndexFixing(ONIndex1M,I1476,TRUE,_xll.ohTrigger(RecalcTrigger,Trigger1M)),NA())</f>
        <v>1.9083694579871135E-2</v>
      </c>
      <c r="L1476" s="52">
        <f>IFERROR(_xll.qlIndexFixing(Index3M,H1476,TRUE,_xll.ohTrigger(RecalcTrigger,Trigger3M)),NA())</f>
        <v>2.0949081715582699E-2</v>
      </c>
      <c r="M1476" s="52">
        <f>IFERROR(_xll.qlIndexFixing(ONIndex3M,I1476,TRUE,_xll.ohTrigger(RecalcTrigger,Trigger3M)),NA())</f>
        <v>2.092370190765358E-2</v>
      </c>
      <c r="N1476" s="52">
        <f>IFERROR(_xll.qlIndexFixing(Index6M,$H1476,TRUE,_xll.ohTrigger(RecalcTrigger,Trigger6M)),NA())</f>
        <v>2.2709576596377262E-2</v>
      </c>
      <c r="O1476" s="52">
        <f>IFERROR(_xll.qlIndexFixing(ONIndex6M,I1476,TRUE,_xll.ohTrigger(RecalcTrigger,Trigger6M)),NA())</f>
        <v>2.2639005532072431E-2</v>
      </c>
      <c r="P1476" s="52">
        <f>IFERROR(_xll.qlIndexFixing(Index1Y,$H1476,TRUE,_xll.ohTrigger(RecalcTrigger,Trigger1Y)),NA())</f>
        <v>2.4414677664860374E-2</v>
      </c>
      <c r="Q1476" s="52">
        <f>IFERROR(_xll.qlIndexFixing(ONIndex1Y,I1476,TRUE,_xll.ohTrigger(RecalcTrigger,Trigger1Y)),NA())</f>
        <v>2.4228377663977341E-2</v>
      </c>
    </row>
    <row r="1477" spans="2:17" x14ac:dyDescent="0.2">
      <c r="B1477" s="46" t="s">
        <v>51</v>
      </c>
      <c r="D1477" s="49">
        <f>_xll.qlCalendarAdvance(LocalCalendar,$D1476,B1477,"f",FALSE)</f>
        <v>50040</v>
      </c>
      <c r="E1477" s="49">
        <f>_xll.qlInterestRateIndexValueDate(IndexON,D1477)</f>
        <v>50040</v>
      </c>
      <c r="F1477" s="52">
        <f>IFERROR(_xll.qlIndexFixing(IndexON,D1477,TRUE,_xll.ohTrigger(RecalcTrigger,TriggerON)),NA())</f>
        <v>1.6999642649762059E-2</v>
      </c>
      <c r="H1477" s="49">
        <f>_xll.qlCalendarAdvance(IborCalendar,$H1476,B1477,"f",FALSE)</f>
        <v>50038</v>
      </c>
      <c r="I1477" s="49">
        <f>_xll.qlInterestRateIndexValueDate(Index1M,$H1477)</f>
        <v>50040</v>
      </c>
      <c r="J1477" s="52">
        <f>IFERROR(_xll.qlIndexFixing(Index1M,$H1477,TRUE,_xll.ohTrigger(RecalcTrigger,Trigger1M)),NA())</f>
        <v>1.9075528959363375E-2</v>
      </c>
      <c r="K1477" s="52">
        <f>IFERROR(_xll.qlIndexFixing(ONIndex1M,I1477,TRUE,_xll.ohTrigger(RecalcTrigger,Trigger1M)),NA())</f>
        <v>1.9074931937859141E-2</v>
      </c>
      <c r="L1477" s="52">
        <f>IFERROR(_xll.qlIndexFixing(Index3M,H1477,TRUE,_xll.ohTrigger(RecalcTrigger,Trigger3M)),NA())</f>
        <v>2.0942976780766287E-2</v>
      </c>
      <c r="M1477" s="52">
        <f>IFERROR(_xll.qlIndexFixing(ONIndex3M,I1477,TRUE,_xll.ohTrigger(RecalcTrigger,Trigger3M)),NA())</f>
        <v>2.0918027539558182E-2</v>
      </c>
      <c r="N1477" s="52">
        <f>IFERROR(_xll.qlIndexFixing(Index6M,$H1477,TRUE,_xll.ohTrigger(RecalcTrigger,Trigger6M)),NA())</f>
        <v>2.2703439547528223E-2</v>
      </c>
      <c r="O1477" s="52">
        <f>IFERROR(_xll.qlIndexFixing(ONIndex6M,I1477,TRUE,_xll.ohTrigger(RecalcTrigger,Trigger6M)),NA())</f>
        <v>2.2633438552834839E-2</v>
      </c>
      <c r="P1477" s="52">
        <f>IFERROR(_xll.qlIndexFixing(Index1Y,$H1477,TRUE,_xll.ohTrigger(RecalcTrigger,Trigger1Y)),NA())</f>
        <v>2.4409427846475651E-2</v>
      </c>
      <c r="Q1477" s="52">
        <f>IFERROR(_xll.qlIndexFixing(ONIndex1Y,I1477,TRUE,_xll.ohTrigger(RecalcTrigger,Trigger1Y)),NA())</f>
        <v>2.4222825970272588E-2</v>
      </c>
    </row>
    <row r="1478" spans="2:17" x14ac:dyDescent="0.2">
      <c r="B1478" s="46" t="s">
        <v>51</v>
      </c>
      <c r="D1478" s="49">
        <f>_xll.qlCalendarAdvance(LocalCalendar,$D1477,B1478,"f",FALSE)</f>
        <v>50047</v>
      </c>
      <c r="E1478" s="49">
        <f>_xll.qlInterestRateIndexValueDate(IndexON,D1478)</f>
        <v>50047</v>
      </c>
      <c r="F1478" s="52">
        <f>IFERROR(_xll.qlIndexFixing(IndexON,D1478,TRUE,_xll.ohTrigger(RecalcTrigger,TriggerON)),NA())</f>
        <v>1.6993915078344912E-2</v>
      </c>
      <c r="H1478" s="49">
        <f>_xll.qlCalendarAdvance(IborCalendar,$H1477,B1478,"f",FALSE)</f>
        <v>50045</v>
      </c>
      <c r="I1478" s="49">
        <f>_xll.qlInterestRateIndexValueDate(Index1M,$H1478)</f>
        <v>50047</v>
      </c>
      <c r="J1478" s="52">
        <f>IFERROR(_xll.qlIndexFixing(Index1M,$H1478,TRUE,_xll.ohTrigger(RecalcTrigger,Trigger1M)),NA())</f>
        <v>1.9068858646247706E-2</v>
      </c>
      <c r="K1478" s="52">
        <f>IFERROR(_xll.qlIndexFixing(ONIndex1M,I1478,TRUE,_xll.ohTrigger(RecalcTrigger,Trigger1M)),NA())</f>
        <v>1.9068116076503827E-2</v>
      </c>
      <c r="L1478" s="52">
        <f>IFERROR(_xll.qlIndexFixing(Index3M,H1478,TRUE,_xll.ohTrigger(RecalcTrigger,Trigger3M)),NA())</f>
        <v>2.0938475296084391E-2</v>
      </c>
      <c r="M1478" s="52">
        <f>IFERROR(_xll.qlIndexFixing(ONIndex3M,I1478,TRUE,_xll.ohTrigger(RecalcTrigger,Trigger3M)),NA())</f>
        <v>2.0913142923406625E-2</v>
      </c>
      <c r="N1478" s="52">
        <f>IFERROR(_xll.qlIndexFixing(Index6M,$H1478,TRUE,_xll.ohTrigger(RecalcTrigger,Trigger6M)),NA())</f>
        <v>2.2698996079501547E-2</v>
      </c>
      <c r="O1478" s="52">
        <f>IFERROR(_xll.qlIndexFixing(ONIndex6M,I1478,TRUE,_xll.ohTrigger(RecalcTrigger,Trigger6M)),NA())</f>
        <v>2.262844895198235E-2</v>
      </c>
      <c r="P1478" s="52">
        <f>IFERROR(_xll.qlIndexFixing(Index1Y,$H1478,TRUE,_xll.ohTrigger(RecalcTrigger,Trigger1Y)),NA())</f>
        <v>2.4405376532173097E-2</v>
      </c>
      <c r="Q1478" s="52">
        <f>IFERROR(_xll.qlIndexFixing(ONIndex1Y,I1478,TRUE,_xll.ohTrigger(RecalcTrigger,Trigger1Y)),NA())</f>
        <v>2.4217683785714428E-2</v>
      </c>
    </row>
    <row r="1479" spans="2:17" x14ac:dyDescent="0.2">
      <c r="B1479" s="46" t="s">
        <v>51</v>
      </c>
      <c r="D1479" s="49">
        <f>_xll.qlCalendarAdvance(LocalCalendar,$D1478,B1479,"f",FALSE)</f>
        <v>50054</v>
      </c>
      <c r="E1479" s="49">
        <f>_xll.qlInterestRateIndexValueDate(IndexON,D1479)</f>
        <v>50054</v>
      </c>
      <c r="F1479" s="52">
        <f>IFERROR(_xll.qlIndexFixing(IndexON,D1479,TRUE,_xll.ohTrigger(RecalcTrigger,TriggerON)),NA())</f>
        <v>1.6988200181549118E-2</v>
      </c>
      <c r="H1479" s="49">
        <f>_xll.qlCalendarAdvance(IborCalendar,$H1478,B1479,"f",FALSE)</f>
        <v>50052</v>
      </c>
      <c r="I1479" s="49">
        <f>_xll.qlInterestRateIndexValueDate(Index1M,$H1479)</f>
        <v>50054</v>
      </c>
      <c r="J1479" s="52">
        <f>IFERROR(_xll.qlIndexFixing(Index1M,$H1479,TRUE,_xll.ohTrigger(RecalcTrigger,Trigger1M)),NA())</f>
        <v>1.9062173466680776E-2</v>
      </c>
      <c r="K1479" s="52">
        <f>IFERROR(_xll.qlIndexFixing(ONIndex1M,I1479,TRUE,_xll.ohTrigger(RecalcTrigger,Trigger1M)),NA())</f>
        <v>1.9061348205999806E-2</v>
      </c>
      <c r="L1479" s="52">
        <f>IFERROR(_xll.qlIndexFixing(Index3M,H1479,TRUE,_xll.ohTrigger(RecalcTrigger,Trigger3M)),NA())</f>
        <v>2.0933994100023057E-2</v>
      </c>
      <c r="M1479" s="52">
        <f>IFERROR(_xll.qlIndexFixing(ONIndex3M,I1479,TRUE,_xll.ohTrigger(RecalcTrigger,Trigger3M)),NA())</f>
        <v>2.0908556519350086E-2</v>
      </c>
      <c r="N1479" s="52">
        <f>IFERROR(_xll.qlIndexFixing(Index6M,$H1479,TRUE,_xll.ohTrigger(RecalcTrigger,Trigger6M)),NA())</f>
        <v>2.2694569469837975E-2</v>
      </c>
      <c r="O1479" s="52">
        <f>IFERROR(_xll.qlIndexFixing(ONIndex6M,I1479,TRUE,_xll.ohTrigger(RecalcTrigger,Trigger6M)),NA())</f>
        <v>2.2623857817469784E-2</v>
      </c>
      <c r="P1479" s="52">
        <f>IFERROR(_xll.qlIndexFixing(Index1Y,$H1479,TRUE,_xll.ohTrigger(RecalcTrigger,Trigger1Y)),NA())</f>
        <v>2.4401353110556401E-2</v>
      </c>
      <c r="Q1479" s="52">
        <f>IFERROR(_xll.qlIndexFixing(ONIndex1Y,I1479,TRUE,_xll.ohTrigger(RecalcTrigger,Trigger1Y)),NA())</f>
        <v>2.4213049908432538E-2</v>
      </c>
    </row>
    <row r="1480" spans="2:17" x14ac:dyDescent="0.2">
      <c r="B1480" s="46" t="s">
        <v>51</v>
      </c>
      <c r="D1480" s="49">
        <f>_xll.qlCalendarAdvance(LocalCalendar,$D1479,B1480,"f",FALSE)</f>
        <v>50061</v>
      </c>
      <c r="E1480" s="49">
        <f>_xll.qlInterestRateIndexValueDate(IndexON,D1480)</f>
        <v>50061</v>
      </c>
      <c r="F1480" s="52">
        <f>IFERROR(_xll.qlIndexFixing(IndexON,D1480,TRUE,_xll.ohTrigger(RecalcTrigger,TriggerON)),NA())</f>
        <v>1.6982507032317073E-2</v>
      </c>
      <c r="H1480" s="49">
        <f>_xll.qlCalendarAdvance(IborCalendar,$H1479,B1480,"f",FALSE)</f>
        <v>50059</v>
      </c>
      <c r="I1480" s="49">
        <f>_xll.qlInterestRateIndexValueDate(Index1M,$H1480)</f>
        <v>50061</v>
      </c>
      <c r="J1480" s="52">
        <f>IFERROR(_xll.qlIndexFixing(Index1M,$H1480,TRUE,_xll.ohTrigger(RecalcTrigger,Trigger1M)),NA())</f>
        <v>1.9055462094256338E-2</v>
      </c>
      <c r="K1480" s="52">
        <f>IFERROR(_xll.qlIndexFixing(ONIndex1M,I1480,TRUE,_xll.ohTrigger(RecalcTrigger,Trigger1M)),NA())</f>
        <v>1.9054609385458221E-2</v>
      </c>
      <c r="L1480" s="52">
        <f>IFERROR(_xll.qlIndexFixing(Index3M,H1480,TRUE,_xll.ohTrigger(RecalcTrigger,Trigger3M)),NA())</f>
        <v>2.0929533192518335E-2</v>
      </c>
      <c r="M1480" s="52">
        <f>IFERROR(_xll.qlIndexFixing(ONIndex3M,I1480,TRUE,_xll.ohTrigger(RecalcTrigger,Trigger3M)),NA())</f>
        <v>2.0903990294511843E-2</v>
      </c>
      <c r="N1480" s="52">
        <f>IFERROR(_xll.qlIndexFixing(Index6M,$H1480,TRUE,_xll.ohTrigger(RecalcTrigger,Trigger6M)),NA())</f>
        <v>2.2690159718426212E-2</v>
      </c>
      <c r="O1480" s="52">
        <f>IFERROR(_xll.qlIndexFixing(ONIndex6M,I1480,TRUE,_xll.ohTrigger(RecalcTrigger,Trigger6M)),NA())</f>
        <v>2.261928334259089E-2</v>
      </c>
      <c r="P1480" s="52">
        <f>IFERROR(_xll.qlIndexFixing(Index1Y,$H1480,TRUE,_xll.ohTrigger(RecalcTrigger,Trigger1Y)),NA())</f>
        <v>2.4397357581292245E-2</v>
      </c>
      <c r="Q1480" s="52">
        <f>IFERROR(_xll.qlIndexFixing(ONIndex1Y,I1480,TRUE,_xll.ohTrigger(RecalcTrigger,Trigger1Y)),NA())</f>
        <v>2.4208443236428678E-2</v>
      </c>
    </row>
    <row r="1481" spans="2:17" x14ac:dyDescent="0.2">
      <c r="B1481" s="46" t="s">
        <v>51</v>
      </c>
      <c r="D1481" s="49">
        <f>_xll.qlCalendarAdvance(LocalCalendar,$D1480,B1481,"f",FALSE)</f>
        <v>50068</v>
      </c>
      <c r="E1481" s="49">
        <f>_xll.qlInterestRateIndexValueDate(IndexON,D1481)</f>
        <v>50068</v>
      </c>
      <c r="F1481" s="52">
        <f>IFERROR(_xll.qlIndexFixing(IndexON,D1481,TRUE,_xll.ohTrigger(RecalcTrigger,TriggerON)),NA())</f>
        <v>1.6976835630648779E-2</v>
      </c>
      <c r="H1481" s="49">
        <f>_xll.qlCalendarAdvance(IborCalendar,$H1480,B1481,"f",FALSE)</f>
        <v>50066</v>
      </c>
      <c r="I1481" s="49">
        <f>_xll.qlInterestRateIndexValueDate(Index1M,$H1481)</f>
        <v>50068</v>
      </c>
      <c r="J1481" s="52">
        <f>IFERROR(_xll.qlIndexFixing(Index1M,$H1481,TRUE,_xll.ohTrigger(RecalcTrigger,Trigger1M)),NA())</f>
        <v>1.9048715166158914E-2</v>
      </c>
      <c r="K1481" s="52">
        <f>IFERROR(_xll.qlIndexFixing(ONIndex1M,I1481,TRUE,_xll.ohTrigger(RecalcTrigger,Trigger1M)),NA())</f>
        <v>1.9047899614639263E-2</v>
      </c>
      <c r="L1481" s="52">
        <f>IFERROR(_xll.qlIndexFixing(Index3M,H1481,TRUE,_xll.ohTrigger(RecalcTrigger,Trigger3M)),NA())</f>
        <v>2.0925092573499171E-2</v>
      </c>
      <c r="M1481" s="52">
        <f>IFERROR(_xll.qlIndexFixing(ONIndex3M,I1481,TRUE,_xll.ohTrigger(RecalcTrigger,Trigger3M)),NA())</f>
        <v>2.089944424881196E-2</v>
      </c>
      <c r="N1481" s="52">
        <f>IFERROR(_xll.qlIndexFixing(Index6M,$H1481,TRUE,_xll.ohTrigger(RecalcTrigger,Trigger6M)),NA())</f>
        <v>2.2685766825155853E-2</v>
      </c>
      <c r="O1481" s="52">
        <f>IFERROR(_xll.qlIndexFixing(ONIndex6M,I1481,TRUE,_xll.ohTrigger(RecalcTrigger,Trigger6M)),NA())</f>
        <v>2.2614725527265733E-2</v>
      </c>
      <c r="P1481" s="52">
        <f>IFERROR(_xll.qlIndexFixing(Index1Y,$H1481,TRUE,_xll.ohTrigger(RecalcTrigger,Trigger1Y)),NA())</f>
        <v>2.4393389944050149E-2</v>
      </c>
      <c r="Q1481" s="52">
        <f>IFERROR(_xll.qlIndexFixing(ONIndex1Y,I1481,TRUE,_xll.ohTrigger(RecalcTrigger,Trigger1Y)),NA())</f>
        <v>2.4203863769862721E-2</v>
      </c>
    </row>
    <row r="1482" spans="2:17" x14ac:dyDescent="0.2">
      <c r="B1482" s="46" t="s">
        <v>51</v>
      </c>
      <c r="D1482" s="49">
        <f>_xll.qlCalendarAdvance(LocalCalendar,$D1481,B1482,"f",FALSE)</f>
        <v>50075</v>
      </c>
      <c r="E1482" s="49">
        <f>_xll.qlInterestRateIndexValueDate(IndexON,D1482)</f>
        <v>50075</v>
      </c>
      <c r="F1482" s="52">
        <f>IFERROR(_xll.qlIndexFixing(IndexON,D1482,TRUE,_xll.ohTrigger(RecalcTrigger,TriggerON)),NA())</f>
        <v>1.6971185976544234E-2</v>
      </c>
      <c r="H1482" s="49">
        <f>_xll.qlCalendarAdvance(IborCalendar,$H1481,B1482,"f",FALSE)</f>
        <v>50073</v>
      </c>
      <c r="I1482" s="49">
        <f>_xll.qlInterestRateIndexValueDate(Index1M,$H1482)</f>
        <v>50075</v>
      </c>
      <c r="J1482" s="52">
        <f>IFERROR(_xll.qlIndexFixing(Index1M,$H1482,TRUE,_xll.ohTrigger(RecalcTrigger,Trigger1M)),NA())</f>
        <v>1.9042020298139901E-2</v>
      </c>
      <c r="K1482" s="52">
        <f>IFERROR(_xll.qlIndexFixing(ONIndex1M,I1482,TRUE,_xll.ohTrigger(RecalcTrigger,Trigger1M)),NA())</f>
        <v>1.9041218893862677E-2</v>
      </c>
      <c r="L1482" s="52">
        <f>IFERROR(_xll.qlIndexFixing(Index3M,H1482,TRUE,_xll.ohTrigger(RecalcTrigger,Trigger3M)),NA())</f>
        <v>2.0920672242900729E-2</v>
      </c>
      <c r="M1482" s="52">
        <f>IFERROR(_xll.qlIndexFixing(ONIndex3M,I1482,TRUE,_xll.ohTrigger(RecalcTrigger,Trigger3M)),NA())</f>
        <v>2.089491838241031E-2</v>
      </c>
      <c r="N1482" s="52">
        <f>IFERROR(_xll.qlIndexFixing(Index6M,$H1482,TRUE,_xll.ohTrigger(RecalcTrigger,Trigger6M)),NA())</f>
        <v>2.2681390789916486E-2</v>
      </c>
      <c r="O1482" s="52">
        <f>IFERROR(_xll.qlIndexFixing(ONIndex6M,I1482,TRUE,_xll.ohTrigger(RecalcTrigger,Trigger6M)),NA())</f>
        <v>2.2610184371574249E-2</v>
      </c>
      <c r="P1482" s="52">
        <f>IFERROR(_xll.qlIndexFixing(Index1Y,$H1482,TRUE,_xll.ohTrigger(RecalcTrigger,Trigger1Y)),NA())</f>
        <v>2.4389450198501611E-2</v>
      </c>
      <c r="Q1482" s="52">
        <f>IFERROR(_xll.qlIndexFixing(ONIndex1Y,I1482,TRUE,_xll.ohTrigger(RecalcTrigger,Trigger1Y)),NA())</f>
        <v>2.4199311508494858E-2</v>
      </c>
    </row>
    <row r="1483" spans="2:17" x14ac:dyDescent="0.2">
      <c r="B1483" s="46" t="s">
        <v>51</v>
      </c>
      <c r="D1483" s="49">
        <f>_xll.qlCalendarAdvance(LocalCalendar,$D1482,B1483,"f",FALSE)</f>
        <v>50082</v>
      </c>
      <c r="E1483" s="49">
        <f>_xll.qlInterestRateIndexValueDate(IndexON,D1483)</f>
        <v>50082</v>
      </c>
      <c r="F1483" s="52">
        <f>IFERROR(_xll.qlIndexFixing(IndexON,D1483,TRUE,_xll.ohTrigger(RecalcTrigger,TriggerON)),NA())</f>
        <v>1.6965558070003439E-2</v>
      </c>
      <c r="H1483" s="49">
        <f>_xll.qlCalendarAdvance(IborCalendar,$H1482,B1483,"f",FALSE)</f>
        <v>50080</v>
      </c>
      <c r="I1483" s="49">
        <f>_xll.qlInterestRateIndexValueDate(Index1M,$H1483)</f>
        <v>50082</v>
      </c>
      <c r="J1483" s="52">
        <f>IFERROR(_xll.qlIndexFixing(Index1M,$H1483,TRUE,_xll.ohTrigger(RecalcTrigger,Trigger1M)),NA())</f>
        <v>1.9035415234147011E-2</v>
      </c>
      <c r="K1483" s="52">
        <f>IFERROR(_xll.qlIndexFixing(ONIndex1M,I1483,TRUE,_xll.ohTrigger(RecalcTrigger,Trigger1M)),NA())</f>
        <v>1.9034567222808718E-2</v>
      </c>
      <c r="L1483" s="52">
        <f>IFERROR(_xll.qlIndexFixing(Index3M,H1483,TRUE,_xll.ohTrigger(RecalcTrigger,Trigger3M)),NA())</f>
        <v>2.0915976153648499E-2</v>
      </c>
      <c r="M1483" s="52">
        <f>IFERROR(_xll.qlIndexFixing(ONIndex3M,I1483,TRUE,_xll.ohTrigger(RecalcTrigger,Trigger3M)),NA())</f>
        <v>2.0890412695226956E-2</v>
      </c>
      <c r="N1483" s="52">
        <f>IFERROR(_xll.qlIndexFixing(Index6M,$H1483,TRUE,_xll.ohTrigger(RecalcTrigger,Trigger6M)),NA())</f>
        <v>2.2677031612598146E-2</v>
      </c>
      <c r="O1483" s="52">
        <f>IFERROR(_xll.qlIndexFixing(ONIndex6M,I1483,TRUE,_xll.ohTrigger(RecalcTrigger,Trigger6M)),NA())</f>
        <v>2.2605659875356565E-2</v>
      </c>
      <c r="P1483" s="52">
        <f>IFERROR(_xll.qlIndexFixing(Index1Y,$H1483,TRUE,_xll.ohTrigger(RecalcTrigger,Trigger1Y)),NA())</f>
        <v>2.4385538344320754E-2</v>
      </c>
      <c r="Q1483" s="52">
        <f>IFERROR(_xll.qlIndexFixing(ONIndex1Y,I1483,TRUE,_xll.ohTrigger(RecalcTrigger,Trigger1Y)),NA())</f>
        <v>2.4194786452484962E-2</v>
      </c>
    </row>
    <row r="1484" spans="2:17" x14ac:dyDescent="0.2">
      <c r="B1484" s="46" t="s">
        <v>51</v>
      </c>
      <c r="D1484" s="49">
        <f>_xll.qlCalendarAdvance(LocalCalendar,$D1483,B1484,"f",FALSE)</f>
        <v>50089</v>
      </c>
      <c r="E1484" s="49">
        <f>_xll.qlInterestRateIndexValueDate(IndexON,D1484)</f>
        <v>50089</v>
      </c>
      <c r="F1484" s="52">
        <f>IFERROR(_xll.qlIndexFixing(IndexON,D1484,TRUE,_xll.ohTrigger(RecalcTrigger,TriggerON)),NA())</f>
        <v>1.695995191110633E-2</v>
      </c>
      <c r="H1484" s="49">
        <f>_xll.qlCalendarAdvance(IborCalendar,$H1483,B1484,"f",FALSE)</f>
        <v>50087</v>
      </c>
      <c r="I1484" s="49">
        <f>_xll.qlInterestRateIndexValueDate(Index1M,$H1484)</f>
        <v>50089</v>
      </c>
      <c r="J1484" s="52">
        <f>IFERROR(_xll.qlIndexFixing(Index1M,$H1484,TRUE,_xll.ohTrigger(RecalcTrigger,Trigger1M)),NA())</f>
        <v>1.9028839264729439E-2</v>
      </c>
      <c r="K1484" s="52">
        <f>IFERROR(_xll.qlIndexFixing(ONIndex1M,I1484,TRUE,_xll.ohTrigger(RecalcTrigger,Trigger1M)),NA())</f>
        <v>1.9027944601637259E-2</v>
      </c>
      <c r="L1484" s="52">
        <f>IFERROR(_xll.qlIndexFixing(Index3M,H1484,TRUE,_xll.ohTrigger(RecalcTrigger,Trigger3M)),NA())</f>
        <v>2.0911595204390305E-2</v>
      </c>
      <c r="M1484" s="52">
        <f>IFERROR(_xll.qlIndexFixing(ONIndex3M,I1484,TRUE,_xll.ohTrigger(RecalcTrigger,Trigger3M)),NA())</f>
        <v>2.0885927187341835E-2</v>
      </c>
      <c r="N1484" s="52">
        <f>IFERROR(_xll.qlIndexFixing(Index6M,$H1484,TRUE,_xll.ohTrigger(RecalcTrigger,Trigger6M)),NA())</f>
        <v>2.2672689293091308E-2</v>
      </c>
      <c r="O1484" s="52">
        <f>IFERROR(_xll.qlIndexFixing(ONIndex6M,I1484,TRUE,_xll.ohTrigger(RecalcTrigger,Trigger6M)),NA())</f>
        <v>2.2601152038692618E-2</v>
      </c>
      <c r="P1484" s="52">
        <f>IFERROR(_xll.qlIndexFixing(Index1Y,$H1484,TRUE,_xll.ohTrigger(RecalcTrigger,Trigger1Y)),NA())</f>
        <v>2.4381654381183674E-2</v>
      </c>
      <c r="Q1484" s="52">
        <f>IFERROR(_xll.qlIndexFixing(ONIndex1Y,I1484,TRUE,_xll.ohTrigger(RecalcTrigger,Trigger1Y)),NA())</f>
        <v>2.4190288601753096E-2</v>
      </c>
    </row>
    <row r="1485" spans="2:17" x14ac:dyDescent="0.2">
      <c r="B1485" s="46" t="s">
        <v>51</v>
      </c>
      <c r="D1485" s="49">
        <f>_xll.qlCalendarAdvance(LocalCalendar,$D1484,B1485,"f",FALSE)</f>
        <v>50096</v>
      </c>
      <c r="E1485" s="49">
        <f>_xll.qlInterestRateIndexValueDate(IndexON,D1485)</f>
        <v>50096</v>
      </c>
      <c r="F1485" s="52">
        <f>IFERROR(_xll.qlIndexFixing(IndexON,D1485,TRUE,_xll.ohTrigger(RecalcTrigger,TriggerON)),NA())</f>
        <v>1.6954367499772971E-2</v>
      </c>
      <c r="H1485" s="49">
        <f>_xll.qlCalendarAdvance(IborCalendar,$H1484,B1485,"f",FALSE)</f>
        <v>50094</v>
      </c>
      <c r="I1485" s="49">
        <f>_xll.qlInterestRateIndexValueDate(Index1M,$H1485)</f>
        <v>50096</v>
      </c>
      <c r="J1485" s="52">
        <f>IFERROR(_xll.qlIndexFixing(Index1M,$H1485,TRUE,_xll.ohTrigger(RecalcTrigger,Trigger1M)),NA())</f>
        <v>1.9022292389844368E-2</v>
      </c>
      <c r="K1485" s="52">
        <f>IFERROR(_xll.qlIndexFixing(ONIndex1M,I1485,TRUE,_xll.ohTrigger(RecalcTrigger,Trigger1M)),NA())</f>
        <v>1.9021351030348299E-2</v>
      </c>
      <c r="L1485" s="52">
        <f>IFERROR(_xll.qlIndexFixing(Index3M,H1485,TRUE,_xll.ohTrigger(RecalcTrigger,Trigger3M)),NA())</f>
        <v>2.0907532980957377E-2</v>
      </c>
      <c r="M1485" s="52">
        <f>IFERROR(_xll.qlIndexFixing(ONIndex3M,I1485,TRUE,_xll.ohTrigger(RecalcTrigger,Trigger3M)),NA())</f>
        <v>2.0881461858515138E-2</v>
      </c>
      <c r="N1485" s="52">
        <f>IFERROR(_xll.qlIndexFixing(Index6M,$H1485,TRUE,_xll.ohTrigger(RecalcTrigger,Trigger6M)),NA())</f>
        <v>2.2668363831285999E-2</v>
      </c>
      <c r="O1485" s="52">
        <f>IFERROR(_xll.qlIndexFixing(ONIndex6M,I1485,TRUE,_xll.ohTrigger(RecalcTrigger,Trigger6M)),NA())</f>
        <v>2.2596660861742279E-2</v>
      </c>
      <c r="P1485" s="52">
        <f>IFERROR(_xll.qlIndexFixing(Index1Y,$H1485,TRUE,_xll.ohTrigger(RecalcTrigger,Trigger1Y)),NA())</f>
        <v>2.4377798308768874E-2</v>
      </c>
      <c r="Q1485" s="52">
        <f>IFERROR(_xll.qlIndexFixing(ONIndex1Y,I1485,TRUE,_xll.ohTrigger(RecalcTrigger,Trigger1Y)),NA())</f>
        <v>2.4185817956379196E-2</v>
      </c>
    </row>
    <row r="1486" spans="2:17" x14ac:dyDescent="0.2">
      <c r="B1486" s="46" t="s">
        <v>51</v>
      </c>
      <c r="D1486" s="49">
        <f>_xll.qlCalendarAdvance(LocalCalendar,$D1485,B1486,"f",FALSE)</f>
        <v>50103</v>
      </c>
      <c r="E1486" s="49">
        <f>_xll.qlInterestRateIndexValueDate(IndexON,D1486)</f>
        <v>50103</v>
      </c>
      <c r="F1486" s="52">
        <f>IFERROR(_xll.qlIndexFixing(IndexON,D1486,TRUE,_xll.ohTrigger(RecalcTrigger,TriggerON)),NA())</f>
        <v>1.6948804836003362E-2</v>
      </c>
      <c r="H1486" s="49">
        <f>_xll.qlCalendarAdvance(IborCalendar,$H1485,B1486,"f",FALSE)</f>
        <v>50101</v>
      </c>
      <c r="I1486" s="49">
        <f>_xll.qlInterestRateIndexValueDate(Index1M,$H1486)</f>
        <v>50103</v>
      </c>
      <c r="J1486" s="52">
        <f>IFERROR(_xll.qlIndexFixing(Index1M,$H1486,TRUE,_xll.ohTrigger(RecalcTrigger,Trigger1M)),NA())</f>
        <v>1.9016010669011624E-2</v>
      </c>
      <c r="K1486" s="52">
        <f>IFERROR(_xll.qlIndexFixing(ONIndex1M,I1486,TRUE,_xll.ohTrigger(RecalcTrigger,Trigger1M)),NA())</f>
        <v>1.9014786508941839E-2</v>
      </c>
      <c r="L1486" s="52">
        <f>IFERROR(_xll.qlIndexFixing(Index3M,H1486,TRUE,_xll.ohTrigger(RecalcTrigger,Trigger3M)),NA())</f>
        <v>2.0903793454397201E-2</v>
      </c>
      <c r="M1486" s="52">
        <f>IFERROR(_xll.qlIndexFixing(ONIndex3M,I1486,TRUE,_xll.ohTrigger(RecalcTrigger,Trigger3M)),NA())</f>
        <v>2.0877016708906737E-2</v>
      </c>
      <c r="N1486" s="52">
        <f>IFERROR(_xll.qlIndexFixing(Index6M,$H1486,TRUE,_xll.ohTrigger(RecalcTrigger,Trigger6M)),NA())</f>
        <v>2.2665281963456664E-2</v>
      </c>
      <c r="O1486" s="52">
        <f>IFERROR(_xll.qlIndexFixing(ONIndex6M,I1486,TRUE,_xll.ohTrigger(RecalcTrigger,Trigger6M)),NA())</f>
        <v>2.2592186344265741E-2</v>
      </c>
      <c r="P1486" s="52">
        <f>IFERROR(_xll.qlIndexFixing(Index1Y,$H1486,TRUE,_xll.ohTrigger(RecalcTrigger,Trigger1Y)),NA())</f>
        <v>2.4373970126757266E-2</v>
      </c>
      <c r="Q1486" s="52">
        <f>IFERROR(_xll.qlIndexFixing(ONIndex1Y,I1486,TRUE,_xll.ohTrigger(RecalcTrigger,Trigger1Y)),NA())</f>
        <v>2.4181374516283327E-2</v>
      </c>
    </row>
    <row r="1487" spans="2:17" x14ac:dyDescent="0.2">
      <c r="B1487" s="46" t="s">
        <v>51</v>
      </c>
      <c r="D1487" s="49">
        <f>_xll.qlCalendarAdvance(LocalCalendar,$D1486,B1487,"f",FALSE)</f>
        <v>50110</v>
      </c>
      <c r="E1487" s="49">
        <f>_xll.qlInterestRateIndexValueDate(IndexON,D1487)</f>
        <v>50110</v>
      </c>
      <c r="F1487" s="52">
        <f>IFERROR(_xll.qlIndexFixing(IndexON,D1487,TRUE,_xll.ohTrigger(RecalcTrigger,TriggerON)),NA())</f>
        <v>1.6943263919797502E-2</v>
      </c>
      <c r="H1487" s="49">
        <f>_xll.qlCalendarAdvance(IborCalendar,$H1486,B1487,"f",FALSE)</f>
        <v>50108</v>
      </c>
      <c r="I1487" s="49">
        <f>_xll.qlInterestRateIndexValueDate(Index1M,$H1487)</f>
        <v>50110</v>
      </c>
      <c r="J1487" s="52">
        <f>IFERROR(_xll.qlIndexFixing(Index1M,$H1487,TRUE,_xll.ohTrigger(RecalcTrigger,Trigger1M)),NA())</f>
        <v>1.9009490904218624E-2</v>
      </c>
      <c r="K1487" s="52">
        <f>IFERROR(_xll.qlIndexFixing(ONIndex1M,I1487,TRUE,_xll.ohTrigger(RecalcTrigger,Trigger1M)),NA())</f>
        <v>1.9008251037337942E-2</v>
      </c>
      <c r="L1487" s="52">
        <f>IFERROR(_xll.qlIndexFixing(Index3M,H1487,TRUE,_xll.ohTrigger(RecalcTrigger,Trigger3M)),NA())</f>
        <v>2.0899476963317849E-2</v>
      </c>
      <c r="M1487" s="52">
        <f>IFERROR(_xll.qlIndexFixing(ONIndex3M,I1487,TRUE,_xll.ohTrigger(RecalcTrigger,Trigger3M)),NA())</f>
        <v>2.0872591738596569E-2</v>
      </c>
      <c r="N1487" s="52">
        <f>IFERROR(_xll.qlIndexFixing(Index6M,$H1487,TRUE,_xll.ohTrigger(RecalcTrigger,Trigger6M)),NA())</f>
        <v>2.2660993023725037E-2</v>
      </c>
      <c r="O1487" s="52">
        <f>IFERROR(_xll.qlIndexFixing(ONIndex6M,I1487,TRUE,_xll.ohTrigger(RecalcTrigger,Trigger6M)),NA())</f>
        <v>2.258772848634294E-2</v>
      </c>
      <c r="P1487" s="52">
        <f>IFERROR(_xll.qlIndexFixing(Index1Y,$H1487,TRUE,_xll.ohTrigger(RecalcTrigger,Trigger1Y)),NA())</f>
        <v>2.4370169834832391E-2</v>
      </c>
      <c r="Q1487" s="52">
        <f>IFERROR(_xll.qlIndexFixing(ONIndex1Y,I1487,TRUE,_xll.ohTrigger(RecalcTrigger,Trigger1Y)),NA())</f>
        <v>2.4176958281465488E-2</v>
      </c>
    </row>
    <row r="1488" spans="2:17" x14ac:dyDescent="0.2">
      <c r="B1488" s="46" t="s">
        <v>51</v>
      </c>
      <c r="D1488" s="49">
        <f>_xll.qlCalendarAdvance(LocalCalendar,$D1487,B1488,"f",FALSE)</f>
        <v>50117</v>
      </c>
      <c r="E1488" s="49">
        <f>_xll.qlInterestRateIndexValueDate(IndexON,D1488)</f>
        <v>50117</v>
      </c>
      <c r="F1488" s="52">
        <f>IFERROR(_xll.qlIndexFixing(IndexON,D1488,TRUE,_xll.ohTrigger(RecalcTrigger,TriggerON)),NA())</f>
        <v>1.6937744751075456E-2</v>
      </c>
      <c r="H1488" s="49">
        <f>_xll.qlCalendarAdvance(IborCalendar,$H1487,B1488,"f",FALSE)</f>
        <v>50115</v>
      </c>
      <c r="I1488" s="49">
        <f>_xll.qlInterestRateIndexValueDate(Index1M,$H1488)</f>
        <v>50117</v>
      </c>
      <c r="J1488" s="52">
        <f>IFERROR(_xll.qlIndexFixing(Index1M,$H1488,TRUE,_xll.ohTrigger(RecalcTrigger,Trigger1M)),NA())</f>
        <v>1.9003040002328383E-2</v>
      </c>
      <c r="K1488" s="52">
        <f>IFERROR(_xll.qlIndexFixing(ONIndex1M,I1488,TRUE,_xll.ohTrigger(RecalcTrigger,Trigger1M)),NA())</f>
        <v>1.9001744615536609E-2</v>
      </c>
      <c r="L1488" s="52">
        <f>IFERROR(_xll.qlIndexFixing(Index3M,H1488,TRUE,_xll.ohTrigger(RecalcTrigger,Trigger3M)),NA())</f>
        <v>2.0895180762704326E-2</v>
      </c>
      <c r="M1488" s="52">
        <f>IFERROR(_xll.qlIndexFixing(ONIndex3M,I1488,TRUE,_xll.ohTrigger(RecalcTrigger,Trigger3M)),NA())</f>
        <v>2.0868186947424761E-2</v>
      </c>
      <c r="N1488" s="52">
        <f>IFERROR(_xll.qlIndexFixing(Index6M,$H1488,TRUE,_xll.ohTrigger(RecalcTrigger,Trigger6M)),NA())</f>
        <v>2.2656720944664963E-2</v>
      </c>
      <c r="O1488" s="52">
        <f>IFERROR(_xll.qlIndexFixing(ONIndex6M,I1488,TRUE,_xll.ohTrigger(RecalcTrigger,Trigger6M)),NA())</f>
        <v>2.258328728805381E-2</v>
      </c>
      <c r="P1488" s="52">
        <f>IFERROR(_xll.qlIndexFixing(Index1Y,$H1488,TRUE,_xll.ohTrigger(RecalcTrigger,Trigger1Y)),NA())</f>
        <v>2.4366397432679102E-2</v>
      </c>
      <c r="Q1488" s="52">
        <f>IFERROR(_xll.qlIndexFixing(ONIndex1Y,I1488,TRUE,_xll.ohTrigger(RecalcTrigger,Trigger1Y)),NA())</f>
        <v>2.4172569252005616E-2</v>
      </c>
    </row>
    <row r="1489" spans="2:17" x14ac:dyDescent="0.2">
      <c r="B1489" s="46" t="s">
        <v>51</v>
      </c>
      <c r="D1489" s="49">
        <f>_xll.qlCalendarAdvance(LocalCalendar,$D1488,B1489,"f",FALSE)</f>
        <v>50124</v>
      </c>
      <c r="E1489" s="49">
        <f>_xll.qlInterestRateIndexValueDate(IndexON,D1489)</f>
        <v>50124</v>
      </c>
      <c r="F1489" s="52">
        <f>IFERROR(_xll.qlIndexFixing(IndexON,D1489,TRUE,_xll.ohTrigger(RecalcTrigger,TriggerON)),NA())</f>
        <v>1.6932247330077033E-2</v>
      </c>
      <c r="H1489" s="49">
        <f>_xll.qlCalendarAdvance(IborCalendar,$H1488,B1489,"f",FALSE)</f>
        <v>50122</v>
      </c>
      <c r="I1489" s="49">
        <f>_xll.qlInterestRateIndexValueDate(Index1M,$H1489)</f>
        <v>50124</v>
      </c>
      <c r="J1489" s="52">
        <f>IFERROR(_xll.qlIndexFixing(Index1M,$H1489,TRUE,_xll.ohTrigger(RecalcTrigger,Trigger1M)),NA())</f>
        <v>1.899661820302757E-2</v>
      </c>
      <c r="K1489" s="52">
        <f>IFERROR(_xll.qlIndexFixing(ONIndex1M,I1489,TRUE,_xll.ohTrigger(RecalcTrigger,Trigger1M)),NA())</f>
        <v>1.8995267243617775E-2</v>
      </c>
      <c r="L1489" s="52">
        <f>IFERROR(_xll.qlIndexFixing(Index3M,H1489,TRUE,_xll.ohTrigger(RecalcTrigger,Trigger3M)),NA())</f>
        <v>2.0890904852490597E-2</v>
      </c>
      <c r="M1489" s="52">
        <f>IFERROR(_xll.qlIndexFixing(ONIndex3M,I1489,TRUE,_xll.ohTrigger(RecalcTrigger,Trigger3M)),NA())</f>
        <v>2.0863802335391313E-2</v>
      </c>
      <c r="N1489" s="52">
        <f>IFERROR(_xll.qlIndexFixing(Index6M,$H1489,TRUE,_xll.ohTrigger(RecalcTrigger,Trigger6M)),NA())</f>
        <v>2.26524657261661E-2</v>
      </c>
      <c r="O1489" s="52">
        <f>IFERROR(_xll.qlIndexFixing(ONIndex6M,I1489,TRUE,_xll.ohTrigger(RecalcTrigger,Trigger6M)),NA())</f>
        <v>2.2578862749238482E-2</v>
      </c>
      <c r="P1489" s="52">
        <f>IFERROR(_xll.qlIndexFixing(Index1Y,$H1489,TRUE,_xll.ohTrigger(RecalcTrigger,Trigger1Y)),NA())</f>
        <v>2.4362652919985763E-2</v>
      </c>
      <c r="Q1489" s="52">
        <f>IFERROR(_xll.qlIndexFixing(ONIndex1Y,I1489,TRUE,_xll.ohTrigger(RecalcTrigger,Trigger1Y)),NA())</f>
        <v>2.4168207427823774E-2</v>
      </c>
    </row>
    <row r="1490" spans="2:17" x14ac:dyDescent="0.2">
      <c r="B1490" s="46" t="s">
        <v>51</v>
      </c>
      <c r="D1490" s="49">
        <f>_xll.qlCalendarAdvance(LocalCalendar,$D1489,B1490,"f",FALSE)</f>
        <v>50131</v>
      </c>
      <c r="E1490" s="49">
        <f>_xll.qlInterestRateIndexValueDate(IndexON,D1490)</f>
        <v>50131</v>
      </c>
      <c r="F1490" s="52">
        <f>IFERROR(_xll.qlIndexFixing(IndexON,D1490,TRUE,_xll.ohTrigger(RecalcTrigger,TriggerON)),NA())</f>
        <v>1.6926771656562423E-2</v>
      </c>
      <c r="H1490" s="49">
        <f>_xll.qlCalendarAdvance(IborCalendar,$H1489,B1490,"f",FALSE)</f>
        <v>50129</v>
      </c>
      <c r="I1490" s="49">
        <f>_xll.qlInterestRateIndexValueDate(Index1M,$H1490)</f>
        <v>50131</v>
      </c>
      <c r="J1490" s="52">
        <f>IFERROR(_xll.qlIndexFixing(Index1M,$H1490,TRUE,_xll.ohTrigger(RecalcTrigger,Trigger1M)),NA())</f>
        <v>1.8990086358718017E-2</v>
      </c>
      <c r="K1490" s="52">
        <f>IFERROR(_xll.qlIndexFixing(ONIndex1M,I1490,TRUE,_xll.ohTrigger(RecalcTrigger,Trigger1M)),NA())</f>
        <v>1.8988818921581441E-2</v>
      </c>
      <c r="L1490" s="52">
        <f>IFERROR(_xll.qlIndexFixing(Index3M,H1490,TRUE,_xll.ohTrigger(RecalcTrigger,Trigger3M)),NA())</f>
        <v>2.0886344539630827E-2</v>
      </c>
      <c r="M1490" s="52">
        <f>IFERROR(_xll.qlIndexFixing(ONIndex3M,I1490,TRUE,_xll.ohTrigger(RecalcTrigger,Trigger3M)),NA())</f>
        <v>2.0859437902656097E-2</v>
      </c>
      <c r="N1490" s="52">
        <f>IFERROR(_xll.qlIndexFixing(Index6M,$H1490,TRUE,_xll.ohTrigger(RecalcTrigger,Trigger6M)),NA())</f>
        <v>2.2647814599611238E-2</v>
      </c>
      <c r="O1490" s="52">
        <f>IFERROR(_xll.qlIndexFixing(ONIndex6M,I1490,TRUE,_xll.ohTrigger(RecalcTrigger,Trigger6M)),NA())</f>
        <v>2.2574454870056826E-2</v>
      </c>
      <c r="P1490" s="52">
        <f>IFERROR(_xll.qlIndexFixing(Index1Y,$H1490,TRUE,_xll.ohTrigger(RecalcTrigger,Trigger1Y)),NA())</f>
        <v>2.4358936296442479E-2</v>
      </c>
      <c r="Q1490" s="52">
        <f>IFERROR(_xll.qlIndexFixing(ONIndex1Y,I1490,TRUE,_xll.ohTrigger(RecalcTrigger,Trigger1Y)),NA())</f>
        <v>2.4163872808999898E-2</v>
      </c>
    </row>
    <row r="1491" spans="2:17" x14ac:dyDescent="0.2">
      <c r="B1491" s="46" t="s">
        <v>51</v>
      </c>
      <c r="D1491" s="49">
        <f>_xll.qlCalendarAdvance(LocalCalendar,$D1490,B1491,"f",FALSE)</f>
        <v>50138</v>
      </c>
      <c r="E1491" s="49">
        <f>_xll.qlInterestRateIndexValueDate(IndexON,D1491)</f>
        <v>50138</v>
      </c>
      <c r="F1491" s="52">
        <f>IFERROR(_xll.qlIndexFixing(IndexON,D1491,TRUE,_xll.ohTrigger(RecalcTrigger,TriggerON)),NA())</f>
        <v>1.6921317730771435E-2</v>
      </c>
      <c r="H1491" s="49">
        <f>_xll.qlCalendarAdvance(IborCalendar,$H1490,B1491,"f",FALSE)</f>
        <v>50137</v>
      </c>
      <c r="I1491" s="49">
        <f>_xll.qlInterestRateIndexValueDate(Index1M,$H1491)</f>
        <v>50139</v>
      </c>
      <c r="J1491" s="52">
        <f>IFERROR(_xll.qlIndexFixing(Index1M,$H1491,TRUE,_xll.ohTrigger(RecalcTrigger,Trigger1M)),NA())</f>
        <v>1.8982906660128529E-2</v>
      </c>
      <c r="K1491" s="52">
        <f>IFERROR(_xll.qlIndexFixing(ONIndex1M,I1491,TRUE,_xll.ohTrigger(RecalcTrigger,Trigger1M)),NA())</f>
        <v>1.8981484981885899E-2</v>
      </c>
      <c r="L1491" s="52">
        <f>IFERROR(_xll.qlIndexFixing(Index3M,H1491,TRUE,_xll.ohTrigger(RecalcTrigger,Trigger3M)),NA())</f>
        <v>2.0881504442980325E-2</v>
      </c>
      <c r="M1491" s="52">
        <f>IFERROR(_xll.qlIndexFixing(ONIndex3M,I1491,TRUE,_xll.ohTrigger(RecalcTrigger,Trigger3M)),NA())</f>
        <v>2.0854474688736246E-2</v>
      </c>
      <c r="N1491" s="52">
        <f>IFERROR(_xll.qlIndexFixing(Index6M,$H1491,TRUE,_xll.ohTrigger(RecalcTrigger,Trigger6M)),NA())</f>
        <v>2.2642990332562882E-2</v>
      </c>
      <c r="O1491" s="52">
        <f>IFERROR(_xll.qlIndexFixing(ONIndex6M,I1491,TRUE,_xll.ohTrigger(RecalcTrigger,Trigger6M)),NA())</f>
        <v>2.2569437693302774E-2</v>
      </c>
      <c r="P1491" s="52">
        <f>IFERROR(_xll.qlIndexFixing(Index1Y,$H1491,TRUE,_xll.ohTrigger(RecalcTrigger,Trigger1Y)),NA())</f>
        <v>2.435472287626337E-2</v>
      </c>
      <c r="Q1491" s="52">
        <f>IFERROR(_xll.qlIndexFixing(ONIndex1Y,I1491,TRUE,_xll.ohTrigger(RecalcTrigger,Trigger1Y)),NA())</f>
        <v>2.4158952271502443E-2</v>
      </c>
    </row>
    <row r="1492" spans="2:17" x14ac:dyDescent="0.2">
      <c r="B1492" s="46" t="s">
        <v>51</v>
      </c>
      <c r="D1492" s="49">
        <f>_xll.qlCalendarAdvance(LocalCalendar,$D1491,B1492,"f",FALSE)</f>
        <v>50145</v>
      </c>
      <c r="E1492" s="49">
        <f>_xll.qlInterestRateIndexValueDate(IndexON,D1492)</f>
        <v>50145</v>
      </c>
      <c r="F1492" s="52">
        <f>IFERROR(_xll.qlIndexFixing(IndexON,D1492,TRUE,_xll.ohTrigger(RecalcTrigger,TriggerON)),NA())</f>
        <v>1.6915885552384324E-2</v>
      </c>
      <c r="H1492" s="49">
        <f>_xll.qlCalendarAdvance(IborCalendar,$H1491,B1492,"f",FALSE)</f>
        <v>50144</v>
      </c>
      <c r="I1492" s="49">
        <f>_xll.qlInterestRateIndexValueDate(Index1M,$H1492)</f>
        <v>50146</v>
      </c>
      <c r="J1492" s="52">
        <f>IFERROR(_xll.qlIndexFixing(Index1M,$H1492,TRUE,_xll.ohTrigger(RecalcTrigger,Trigger1M)),NA())</f>
        <v>1.8976574580590322E-2</v>
      </c>
      <c r="K1492" s="52">
        <f>IFERROR(_xll.qlIndexFixing(ONIndex1M,I1492,TRUE,_xll.ohTrigger(RecalcTrigger,Trigger1M)),NA())</f>
        <v>1.8975098909495003E-2</v>
      </c>
      <c r="L1492" s="52">
        <f>IFERROR(_xll.qlIndexFixing(Index3M,H1492,TRUE,_xll.ohTrigger(RecalcTrigger,Trigger3M)),NA())</f>
        <v>2.0877291096600841E-2</v>
      </c>
      <c r="M1492" s="52">
        <f>IFERROR(_xll.qlIndexFixing(ONIndex3M,I1492,TRUE,_xll.ohTrigger(RecalcTrigger,Trigger3M)),NA())</f>
        <v>2.0850153497171675E-2</v>
      </c>
      <c r="N1492" s="52">
        <f>IFERROR(_xll.qlIndexFixing(Index6M,$H1492,TRUE,_xll.ohTrigger(RecalcTrigger,Trigger6M)),NA())</f>
        <v>2.2638787162249225E-2</v>
      </c>
      <c r="O1492" s="52">
        <f>IFERROR(_xll.qlIndexFixing(ONIndex6M,I1492,TRUE,_xll.ohTrigger(RecalcTrigger,Trigger6M)),NA())</f>
        <v>2.2565065513244775E-2</v>
      </c>
      <c r="P1492" s="52">
        <f>IFERROR(_xll.qlIndexFixing(Index1Y,$H1492,TRUE,_xll.ohTrigger(RecalcTrigger,Trigger1Y)),NA())</f>
        <v>2.4351066014151178E-2</v>
      </c>
      <c r="Q1492" s="52">
        <f>IFERROR(_xll.qlIndexFixing(ONIndex1Y,I1492,TRUE,_xll.ohTrigger(RecalcTrigger,Trigger1Y)),NA())</f>
        <v>2.4154675949725757E-2</v>
      </c>
    </row>
    <row r="1493" spans="2:17" x14ac:dyDescent="0.2">
      <c r="B1493" s="46" t="s">
        <v>51</v>
      </c>
      <c r="D1493" s="49">
        <f>_xll.qlCalendarAdvance(LocalCalendar,$D1492,B1493,"f",FALSE)</f>
        <v>50152</v>
      </c>
      <c r="E1493" s="49">
        <f>_xll.qlInterestRateIndexValueDate(IndexON,D1493)</f>
        <v>50152</v>
      </c>
      <c r="F1493" s="52">
        <f>IFERROR(_xll.qlIndexFixing(IndexON,D1493,TRUE,_xll.ohTrigger(RecalcTrigger,TriggerON)),NA())</f>
        <v>1.69104751216409E-2</v>
      </c>
      <c r="H1493" s="49">
        <f>_xll.qlCalendarAdvance(IborCalendar,$H1492,B1493,"f",FALSE)</f>
        <v>50151</v>
      </c>
      <c r="I1493" s="49">
        <f>_xll.qlInterestRateIndexValueDate(Index1M,$H1493)</f>
        <v>50153</v>
      </c>
      <c r="J1493" s="52">
        <f>IFERROR(_xll.qlIndexFixing(Index1M,$H1493,TRUE,_xll.ohTrigger(RecalcTrigger,Trigger1M)),NA())</f>
        <v>1.8970323636447715E-2</v>
      </c>
      <c r="K1493" s="52">
        <f>IFERROR(_xll.qlIndexFixing(ONIndex1M,I1493,TRUE,_xll.ohTrigger(RecalcTrigger,Trigger1M)),NA())</f>
        <v>1.896874188690667E-2</v>
      </c>
      <c r="L1493" s="52">
        <f>IFERROR(_xll.qlIndexFixing(Index3M,H1493,TRUE,_xll.ohTrigger(RecalcTrigger,Trigger3M)),NA())</f>
        <v>2.0873098039131253E-2</v>
      </c>
      <c r="M1493" s="52">
        <f>IFERROR(_xll.qlIndexFixing(ONIndex3M,I1493,TRUE,_xll.ohTrigger(RecalcTrigger,Trigger3M)),NA())</f>
        <v>2.0845852484745464E-2</v>
      </c>
      <c r="N1493" s="52">
        <f>IFERROR(_xll.qlIndexFixing(Index6M,$H1493,TRUE,_xll.ohTrigger(RecalcTrigger,Trigger6M)),NA())</f>
        <v>2.263460085095554E-2</v>
      </c>
      <c r="O1493" s="52">
        <f>IFERROR(_xll.qlIndexFixing(ONIndex6M,I1493,TRUE,_xll.ohTrigger(RecalcTrigger,Trigger6M)),NA())</f>
        <v>2.2560709992660577E-2</v>
      </c>
      <c r="P1493" s="52">
        <f>IFERROR(_xll.qlIndexFixing(Index1Y,$H1493,TRUE,_xll.ohTrigger(RecalcTrigger,Trigger1Y)),NA())</f>
        <v>2.4349741490694039E-2</v>
      </c>
      <c r="Q1493" s="52">
        <f>IFERROR(_xll.qlIndexFixing(ONIndex1Y,I1493,TRUE,_xll.ohTrigger(RecalcTrigger,Trigger1Y)),NA())</f>
        <v>2.4150426833227101E-2</v>
      </c>
    </row>
    <row r="1494" spans="2:17" x14ac:dyDescent="0.2">
      <c r="B1494" s="46" t="s">
        <v>51</v>
      </c>
      <c r="D1494" s="49">
        <f>_xll.qlCalendarAdvance(LocalCalendar,$D1493,B1494,"f",FALSE)</f>
        <v>50159</v>
      </c>
      <c r="E1494" s="49">
        <f>_xll.qlInterestRateIndexValueDate(IndexON,D1494)</f>
        <v>50159</v>
      </c>
      <c r="F1494" s="52">
        <f>IFERROR(_xll.qlIndexFixing(IndexON,D1494,TRUE,_xll.ohTrigger(RecalcTrigger,TriggerON)),NA())</f>
        <v>1.6905086438461225E-2</v>
      </c>
      <c r="H1494" s="49">
        <f>_xll.qlCalendarAdvance(IborCalendar,$H1493,B1494,"f",FALSE)</f>
        <v>50158</v>
      </c>
      <c r="I1494" s="49">
        <f>_xll.qlInterestRateIndexValueDate(Index1M,$H1494)</f>
        <v>50160</v>
      </c>
      <c r="J1494" s="52">
        <f>IFERROR(_xll.qlIndexFixing(Index1M,$H1494,TRUE,_xll.ohTrigger(RecalcTrigger,Trigger1M)),NA())</f>
        <v>1.8963837385684971E-2</v>
      </c>
      <c r="K1494" s="52">
        <f>IFERROR(_xll.qlIndexFixing(ONIndex1M,I1494,TRUE,_xll.ohTrigger(RecalcTrigger,Trigger1M)),NA())</f>
        <v>1.8962413914200837E-2</v>
      </c>
      <c r="L1494" s="52">
        <f>IFERROR(_xll.qlIndexFixing(Index3M,H1494,TRUE,_xll.ohTrigger(RecalcTrigger,Trigger3M)),NA())</f>
        <v>2.086923496011878E-2</v>
      </c>
      <c r="M1494" s="52">
        <f>IFERROR(_xll.qlIndexFixing(ONIndex3M,I1494,TRUE,_xll.ohTrigger(RecalcTrigger,Trigger3M)),NA())</f>
        <v>2.0841571651537549E-2</v>
      </c>
      <c r="N1494" s="52">
        <f>IFERROR(_xll.qlIndexFixing(Index6M,$H1494,TRUE,_xll.ohTrigger(RecalcTrigger,Trigger6M)),NA())</f>
        <v>2.2630431398574812E-2</v>
      </c>
      <c r="O1494" s="52">
        <f>IFERROR(_xll.qlIndexFixing(ONIndex6M,I1494,TRUE,_xll.ohTrigger(RecalcTrigger,Trigger6M)),NA())</f>
        <v>2.2556371131710051E-2</v>
      </c>
      <c r="P1494" s="52">
        <f>IFERROR(_xll.qlIndexFixing(Index1Y,$H1494,TRUE,_xll.ohTrigger(RecalcTrigger,Trigger1Y)),NA())</f>
        <v>2.4343835954199238E-2</v>
      </c>
      <c r="Q1494" s="52">
        <f>IFERROR(_xll.qlIndexFixing(ONIndex1Y,I1494,TRUE,_xll.ohTrigger(RecalcTrigger,Trigger1Y)),NA())</f>
        <v>2.4146204922086412E-2</v>
      </c>
    </row>
    <row r="1495" spans="2:17" x14ac:dyDescent="0.2">
      <c r="B1495" s="46" t="s">
        <v>51</v>
      </c>
      <c r="D1495" s="49">
        <f>_xll.qlCalendarAdvance(LocalCalendar,$D1494,B1495,"f",FALSE)</f>
        <v>50166</v>
      </c>
      <c r="E1495" s="49">
        <f>_xll.qlInterestRateIndexValueDate(IndexON,D1495)</f>
        <v>50166</v>
      </c>
      <c r="F1495" s="52">
        <f>IFERROR(_xll.qlIndexFixing(IndexON,D1495,TRUE,_xll.ohTrigger(RecalcTrigger,TriggerON)),NA())</f>
        <v>1.6899719502765365E-2</v>
      </c>
      <c r="H1495" s="49">
        <f>_xll.qlCalendarAdvance(IborCalendar,$H1494,B1495,"f",FALSE)</f>
        <v>50165</v>
      </c>
      <c r="I1495" s="49">
        <f>_xll.qlInterestRateIndexValueDate(Index1M,$H1495)</f>
        <v>50167</v>
      </c>
      <c r="J1495" s="52">
        <f>IFERROR(_xll.qlIndexFixing(Index1M,$H1495,TRUE,_xll.ohTrigger(RecalcTrigger,Trigger1M)),NA())</f>
        <v>1.8957752946201778E-2</v>
      </c>
      <c r="K1495" s="52">
        <f>IFERROR(_xll.qlIndexFixing(ONIndex1M,I1495,TRUE,_xll.ohTrigger(RecalcTrigger,Trigger1M)),NA())</f>
        <v>1.8956114991297568E-2</v>
      </c>
      <c r="L1495" s="52">
        <f>IFERROR(_xll.qlIndexFixing(Index3M,H1495,TRUE,_xll.ohTrigger(RecalcTrigger,Trigger3M)),NA())</f>
        <v>2.0865083689489791E-2</v>
      </c>
      <c r="M1495" s="52">
        <f>IFERROR(_xll.qlIndexFixing(ONIndex3M,I1495,TRUE,_xll.ohTrigger(RecalcTrigger,Trigger3M)),NA())</f>
        <v>2.0837310997547931E-2</v>
      </c>
      <c r="N1495" s="52">
        <f>IFERROR(_xll.qlIndexFixing(Index6M,$H1495,TRUE,_xll.ohTrigger(RecalcTrigger,Trigger6M)),NA())</f>
        <v>2.2627531975033352E-2</v>
      </c>
      <c r="O1495" s="52">
        <f>IFERROR(_xll.qlIndexFixing(ONIndex6M,I1495,TRUE,_xll.ohTrigger(RecalcTrigger,Trigger6M)),NA())</f>
        <v>2.2552048930313262E-2</v>
      </c>
      <c r="P1495" s="52">
        <f>IFERROR(_xll.qlIndexFixing(Index1Y,$H1495,TRUE,_xll.ohTrigger(RecalcTrigger,Trigger1Y)),NA())</f>
        <v>2.4340262755761174E-2</v>
      </c>
      <c r="Q1495" s="52">
        <f>IFERROR(_xll.qlIndexFixing(ONIndex1Y,I1495,TRUE,_xll.ohTrigger(RecalcTrigger,Trigger1Y)),NA())</f>
        <v>2.4142010216143817E-2</v>
      </c>
    </row>
    <row r="1496" spans="2:17" x14ac:dyDescent="0.2">
      <c r="B1496" s="46" t="s">
        <v>51</v>
      </c>
      <c r="D1496" s="49">
        <f>_xll.qlCalendarAdvance(LocalCalendar,$D1495,B1496,"f",FALSE)</f>
        <v>50173</v>
      </c>
      <c r="E1496" s="49">
        <f>_xll.qlInterestRateIndexValueDate(IndexON,D1496)</f>
        <v>50173</v>
      </c>
      <c r="F1496" s="52">
        <f>IFERROR(_xll.qlIndexFixing(IndexON,D1496,TRUE,_xll.ohTrigger(RecalcTrigger,TriggerON)),NA())</f>
        <v>1.689437431471319E-2</v>
      </c>
      <c r="H1496" s="49">
        <f>_xll.qlCalendarAdvance(IborCalendar,$H1495,B1496,"f",FALSE)</f>
        <v>50172</v>
      </c>
      <c r="I1496" s="49">
        <f>_xll.qlInterestRateIndexValueDate(Index1M,$H1496)</f>
        <v>50174</v>
      </c>
      <c r="J1496" s="52">
        <f>IFERROR(_xll.qlIndexFixing(Index1M,$H1496,TRUE,_xll.ohTrigger(RecalcTrigger,Trigger1M)),NA())</f>
        <v>1.8951537269316088E-2</v>
      </c>
      <c r="K1496" s="52">
        <f>IFERROR(_xll.qlIndexFixing(ONIndex1M,I1496,TRUE,_xll.ohTrigger(RecalcTrigger,Trigger1M)),NA())</f>
        <v>1.8949845118276798E-2</v>
      </c>
      <c r="L1496" s="52">
        <f>IFERROR(_xll.qlIndexFixing(Index3M,H1496,TRUE,_xll.ohTrigger(RecalcTrigger,Trigger3M)),NA())</f>
        <v>2.0860952708794886E-2</v>
      </c>
      <c r="M1496" s="52">
        <f>IFERROR(_xll.qlIndexFixing(ONIndex3M,I1496,TRUE,_xll.ohTrigger(RecalcTrigger,Trigger3M)),NA())</f>
        <v>2.0833070522696673E-2</v>
      </c>
      <c r="N1496" s="52">
        <f>IFERROR(_xll.qlIndexFixing(Index6M,$H1496,TRUE,_xll.ohTrigger(RecalcTrigger,Trigger6M)),NA())</f>
        <v>2.2623399078045271E-2</v>
      </c>
      <c r="O1496" s="52">
        <f>IFERROR(_xll.qlIndexFixing(ONIndex6M,I1496,TRUE,_xll.ohTrigger(RecalcTrigger,Trigger6M)),NA())</f>
        <v>2.2547743388390273E-2</v>
      </c>
      <c r="P1496" s="52">
        <f>IFERROR(_xll.qlIndexFixing(Index1Y,$H1496,TRUE,_xll.ohTrigger(RecalcTrigger,Trigger1Y)),NA())</f>
        <v>2.4336717444620182E-2</v>
      </c>
      <c r="Q1496" s="52">
        <f>IFERROR(_xll.qlIndexFixing(ONIndex1Y,I1496,TRUE,_xll.ohTrigger(RecalcTrigger,Trigger1Y)),NA())</f>
        <v>2.4137842715559188E-2</v>
      </c>
    </row>
    <row r="1497" spans="2:17" x14ac:dyDescent="0.2">
      <c r="B1497" s="46" t="s">
        <v>51</v>
      </c>
      <c r="D1497" s="49">
        <f>_xll.qlCalendarAdvance(LocalCalendar,$D1496,B1497,"f",FALSE)</f>
        <v>50180</v>
      </c>
      <c r="E1497" s="49">
        <f>_xll.qlInterestRateIndexValueDate(IndexON,D1497)</f>
        <v>50180</v>
      </c>
      <c r="F1497" s="52">
        <f>IFERROR(_xll.qlIndexFixing(IndexON,D1497,TRUE,_xll.ohTrigger(RecalcTrigger,TriggerON)),NA())</f>
        <v>1.6889050874224765E-2</v>
      </c>
      <c r="H1497" s="49">
        <f>_xll.qlCalendarAdvance(IborCalendar,$H1496,B1497,"f",FALSE)</f>
        <v>50179</v>
      </c>
      <c r="I1497" s="49">
        <f>_xll.qlInterestRateIndexValueDate(Index1M,$H1497)</f>
        <v>50181</v>
      </c>
      <c r="J1497" s="52">
        <f>IFERROR(_xll.qlIndexFixing(Index1M,$H1497,TRUE,_xll.ohTrigger(RecalcTrigger,Trigger1M)),NA())</f>
        <v>1.894535069297737E-2</v>
      </c>
      <c r="K1497" s="52">
        <f>IFERROR(_xll.qlIndexFixing(ONIndex1M,I1497,TRUE,_xll.ohTrigger(RecalcTrigger,Trigger1M)),NA())</f>
        <v>1.8943604295058591E-2</v>
      </c>
      <c r="L1497" s="52">
        <f>IFERROR(_xll.qlIndexFixing(Index3M,H1497,TRUE,_xll.ohTrigger(RecalcTrigger,Trigger3M)),NA())</f>
        <v>2.0856842017968891E-2</v>
      </c>
      <c r="M1497" s="52">
        <f>IFERROR(_xll.qlIndexFixing(ONIndex3M,I1497,TRUE,_xll.ohTrigger(RecalcTrigger,Trigger3M)),NA())</f>
        <v>2.0828850227143647E-2</v>
      </c>
      <c r="N1497" s="52">
        <f>IFERROR(_xll.qlIndexFixing(Index6M,$H1497,TRUE,_xll.ohTrigger(RecalcTrigger,Trigger6M)),NA())</f>
        <v>2.2619283042932096E-2</v>
      </c>
      <c r="O1497" s="52">
        <f>IFERROR(_xll.qlIndexFixing(ONIndex6M,I1497,TRUE,_xll.ohTrigger(RecalcTrigger,Trigger6M)),NA())</f>
        <v>2.2543454506180893E-2</v>
      </c>
      <c r="P1497" s="52">
        <f>IFERROR(_xll.qlIndexFixing(Index1Y,$H1497,TRUE,_xll.ohTrigger(RecalcTrigger,Trigger1Y)),NA())</f>
        <v>2.433320002048258E-2</v>
      </c>
      <c r="Q1497" s="52">
        <f>IFERROR(_xll.qlIndexFixing(ONIndex1Y,I1497,TRUE,_xll.ohTrigger(RecalcTrigger,Trigger1Y)),NA())</f>
        <v>2.4133702420332526E-2</v>
      </c>
    </row>
    <row r="1498" spans="2:17" x14ac:dyDescent="0.2">
      <c r="B1498" s="46" t="s">
        <v>51</v>
      </c>
      <c r="D1498" s="49">
        <f>_xll.qlCalendarAdvance(LocalCalendar,$D1497,B1498,"f",FALSE)</f>
        <v>50187</v>
      </c>
      <c r="E1498" s="49">
        <f>_xll.qlInterestRateIndexValueDate(IndexON,D1498)</f>
        <v>50187</v>
      </c>
      <c r="F1498" s="52">
        <f>IFERROR(_xll.qlIndexFixing(IndexON,D1498,TRUE,_xll.ohTrigger(RecalcTrigger,TriggerON)),NA())</f>
        <v>1.6883749181220153E-2</v>
      </c>
      <c r="H1498" s="49">
        <f>_xll.qlCalendarAdvance(IborCalendar,$H1497,B1498,"f",FALSE)</f>
        <v>50186</v>
      </c>
      <c r="I1498" s="49">
        <f>_xll.qlInterestRateIndexValueDate(Index1M,$H1498)</f>
        <v>50188</v>
      </c>
      <c r="J1498" s="52">
        <f>IFERROR(_xll.qlIndexFixing(Index1M,$H1498,TRUE,_xll.ohTrigger(RecalcTrigger,Trigger1M)),NA())</f>
        <v>1.8939193217130668E-2</v>
      </c>
      <c r="K1498" s="52">
        <f>IFERROR(_xll.qlIndexFixing(ONIndex1M,I1498,TRUE,_xll.ohTrigger(RecalcTrigger,Trigger1M)),NA())</f>
        <v>1.8937392521642948E-2</v>
      </c>
      <c r="L1498" s="52">
        <f>IFERROR(_xll.qlIndexFixing(Index3M,H1498,TRUE,_xll.ohTrigger(RecalcTrigger,Trigger3M)),NA())</f>
        <v>2.0852751616949258E-2</v>
      </c>
      <c r="M1498" s="52">
        <f>IFERROR(_xll.qlIndexFixing(ONIndex3M,I1498,TRUE,_xll.ohTrigger(RecalcTrigger,Trigger3M)),NA())</f>
        <v>2.0824650110728982E-2</v>
      </c>
      <c r="N1498" s="52">
        <f>IFERROR(_xll.qlIndexFixing(Index6M,$H1498,TRUE,_xll.ohTrigger(RecalcTrigger,Trigger6M)),NA())</f>
        <v>2.2615183869585959E-2</v>
      </c>
      <c r="O1498" s="52">
        <f>IFERROR(_xll.qlIndexFixing(ONIndex6M,I1498,TRUE,_xll.ohTrigger(RecalcTrigger,Trigger6M)),NA())</f>
        <v>2.2539182283365378E-2</v>
      </c>
      <c r="P1498" s="52">
        <f>IFERROR(_xll.qlIndexFixing(Index1Y,$H1498,TRUE,_xll.ohTrigger(RecalcTrigger,Trigger1Y)),NA())</f>
        <v>2.4329710483057539E-2</v>
      </c>
      <c r="Q1498" s="52">
        <f>IFERROR(_xll.qlIndexFixing(ONIndex1Y,I1498,TRUE,_xll.ohTrigger(RecalcTrigger,Trigger1Y)),NA())</f>
        <v>2.4129589330383894E-2</v>
      </c>
    </row>
    <row r="1499" spans="2:17" x14ac:dyDescent="0.2">
      <c r="B1499" s="46" t="s">
        <v>51</v>
      </c>
      <c r="D1499" s="49">
        <f>_xll.qlCalendarAdvance(LocalCalendar,$D1498,B1499,"f",FALSE)</f>
        <v>50194</v>
      </c>
      <c r="E1499" s="49">
        <f>_xll.qlInterestRateIndexValueDate(IndexON,D1499)</f>
        <v>50194</v>
      </c>
      <c r="F1499" s="52">
        <f>IFERROR(_xll.qlIndexFixing(IndexON,D1499,TRUE,_xll.ohTrigger(RecalcTrigger,TriggerON)),NA())</f>
        <v>1.6878469235939164E-2</v>
      </c>
      <c r="H1499" s="49">
        <f>_xll.qlCalendarAdvance(IborCalendar,$H1498,B1499,"f",FALSE)</f>
        <v>50193</v>
      </c>
      <c r="I1499" s="49">
        <f>_xll.qlInterestRateIndexValueDate(Index1M,$H1499)</f>
        <v>50195</v>
      </c>
      <c r="J1499" s="52">
        <f>IFERROR(_xll.qlIndexFixing(Index1M,$H1499,TRUE,_xll.ohTrigger(RecalcTrigger,Trigger1M)),NA())</f>
        <v>1.8933064841733516E-2</v>
      </c>
      <c r="K1499" s="52">
        <f>IFERROR(_xll.qlIndexFixing(ONIndex1M,I1499,TRUE,_xll.ohTrigger(RecalcTrigger,Trigger1M)),NA())</f>
        <v>1.8931209798109805E-2</v>
      </c>
      <c r="L1499" s="52">
        <f>IFERROR(_xll.qlIndexFixing(Index3M,H1499,TRUE,_xll.ohTrigger(RecalcTrigger,Trigger3M)),NA())</f>
        <v>2.084868150567255E-2</v>
      </c>
      <c r="M1499" s="52">
        <f>IFERROR(_xll.qlIndexFixing(ONIndex3M,I1499,TRUE,_xll.ohTrigger(RecalcTrigger,Trigger3M)),NA())</f>
        <v>2.0820470173532613E-2</v>
      </c>
      <c r="N1499" s="52">
        <f>IFERROR(_xll.qlIndexFixing(Index6M,$H1499,TRUE,_xll.ohTrigger(RecalcTrigger,Trigger6M)),NA())</f>
        <v>2.2609837016669191E-2</v>
      </c>
      <c r="O1499" s="52">
        <f>IFERROR(_xll.qlIndexFixing(ONIndex6M,I1499,TRUE,_xll.ohTrigger(RecalcTrigger,Trigger6M)),NA())</f>
        <v>2.2534926720263471E-2</v>
      </c>
      <c r="P1499" s="52">
        <f>IFERROR(_xll.qlIndexFixing(Index1Y,$H1499,TRUE,_xll.ohTrigger(RecalcTrigger,Trigger1Y)),NA())</f>
        <v>2.4326248832056186E-2</v>
      </c>
      <c r="Q1499" s="52">
        <f>IFERROR(_xll.qlIndexFixing(ONIndex1Y,I1499,TRUE,_xll.ohTrigger(RecalcTrigger,Trigger1Y)),NA())</f>
        <v>2.4125503445713292E-2</v>
      </c>
    </row>
    <row r="1500" spans="2:17" x14ac:dyDescent="0.2">
      <c r="B1500" s="46" t="s">
        <v>51</v>
      </c>
      <c r="D1500" s="49">
        <f>_xll.qlCalendarAdvance(LocalCalendar,$D1499,B1500,"f",FALSE)</f>
        <v>50201</v>
      </c>
      <c r="E1500" s="49">
        <f>_xll.qlInterestRateIndexValueDate(IndexON,D1500)</f>
        <v>50201</v>
      </c>
      <c r="F1500" s="52">
        <f>IFERROR(_xll.qlIndexFixing(IndexON,D1500,TRUE,_xll.ohTrigger(RecalcTrigger,TriggerON)),NA())</f>
        <v>1.6873211038141989E-2</v>
      </c>
      <c r="H1500" s="49">
        <f>_xll.qlCalendarAdvance(IborCalendar,$H1499,B1500,"f",FALSE)</f>
        <v>50200</v>
      </c>
      <c r="I1500" s="49">
        <f>_xll.qlInterestRateIndexValueDate(Index1M,$H1500)</f>
        <v>50202</v>
      </c>
      <c r="J1500" s="52">
        <f>IFERROR(_xll.qlIndexFixing(Index1M,$H1500,TRUE,_xll.ohTrigger(RecalcTrigger,Trigger1M)),NA())</f>
        <v>1.8926965566730958E-2</v>
      </c>
      <c r="K1500" s="52">
        <f>IFERROR(_xll.qlIndexFixing(ONIndex1M,I1500,TRUE,_xll.ohTrigger(RecalcTrigger,Trigger1M)),NA())</f>
        <v>1.8925056124379225E-2</v>
      </c>
      <c r="L1500" s="52">
        <f>IFERROR(_xll.qlIndexFixing(Index3M,H1500,TRUE,_xll.ohTrigger(RecalcTrigger,Trigger3M)),NA())</f>
        <v>2.0844631684075347E-2</v>
      </c>
      <c r="M1500" s="52">
        <f>IFERROR(_xll.qlIndexFixing(ONIndex3M,I1500,TRUE,_xll.ohTrigger(RecalcTrigger,Trigger3M)),NA())</f>
        <v>2.0816310415474604E-2</v>
      </c>
      <c r="N1500" s="52">
        <f>IFERROR(_xll.qlIndexFixing(Index6M,$H1500,TRUE,_xll.ohTrigger(RecalcTrigger,Trigger6M)),NA())</f>
        <v>2.2605768715555495E-2</v>
      </c>
      <c r="O1500" s="52">
        <f>IFERROR(_xll.qlIndexFixing(ONIndex6M,I1500,TRUE,_xll.ohTrigger(RecalcTrigger,Trigger6M)),NA())</f>
        <v>2.2530687816635364E-2</v>
      </c>
      <c r="P1500" s="52">
        <f>IFERROR(_xll.qlIndexFixing(Index1Y,$H1500,TRUE,_xll.ohTrigger(RecalcTrigger,Trigger1Y)),NA())</f>
        <v>2.4322815067191628E-2</v>
      </c>
      <c r="Q1500" s="52">
        <f>IFERROR(_xll.qlIndexFixing(ONIndex1Y,I1500,TRUE,_xll.ohTrigger(RecalcTrigger,Trigger1Y)),NA())</f>
        <v>2.4121444766240785E-2</v>
      </c>
    </row>
    <row r="1501" spans="2:17" x14ac:dyDescent="0.2">
      <c r="B1501" s="46" t="s">
        <v>51</v>
      </c>
      <c r="D1501" s="49">
        <f>_xll.qlCalendarAdvance(LocalCalendar,$D1500,B1501,"f",FALSE)</f>
        <v>50208</v>
      </c>
      <c r="E1501" s="49">
        <f>_xll.qlInterestRateIndexValueDate(IndexON,D1501)</f>
        <v>50208</v>
      </c>
      <c r="F1501" s="52">
        <f>IFERROR(_xll.qlIndexFixing(IndexON,D1501,TRUE,_xll.ohTrigger(RecalcTrigger,TriggerON)),NA())</f>
        <v>1.6867974587828627E-2</v>
      </c>
      <c r="H1501" s="49">
        <f>_xll.qlCalendarAdvance(IborCalendar,$H1500,B1501,"f",FALSE)</f>
        <v>50207</v>
      </c>
      <c r="I1501" s="49">
        <f>_xll.qlInterestRateIndexValueDate(Index1M,$H1501)</f>
        <v>50209</v>
      </c>
      <c r="J1501" s="52">
        <f>IFERROR(_xll.qlIndexFixing(Index1M,$H1501,TRUE,_xll.ohTrigger(RecalcTrigger,Trigger1M)),NA())</f>
        <v>1.8920895392085524E-2</v>
      </c>
      <c r="K1501" s="52">
        <f>IFERROR(_xll.qlIndexFixing(ONIndex1M,I1501,TRUE,_xll.ohTrigger(RecalcTrigger,Trigger1M)),NA())</f>
        <v>1.8918931500451208E-2</v>
      </c>
      <c r="L1501" s="52">
        <f>IFERROR(_xll.qlIndexFixing(Index3M,H1501,TRUE,_xll.ohTrigger(RecalcTrigger,Trigger3M)),NA())</f>
        <v>2.0840602152095954E-2</v>
      </c>
      <c r="M1501" s="52">
        <f>IFERROR(_xll.qlIndexFixing(ONIndex3M,I1501,TRUE,_xll.ohTrigger(RecalcTrigger,Trigger3M)),NA())</f>
        <v>2.0812170836634891E-2</v>
      </c>
      <c r="N1501" s="52">
        <f>IFERROR(_xll.qlIndexFixing(Index6M,$H1501,TRUE,_xll.ohTrigger(RecalcTrigger,Trigger6M)),NA())</f>
        <v>2.260171727262179E-2</v>
      </c>
      <c r="O1501" s="52">
        <f>IFERROR(_xll.qlIndexFixing(ONIndex6M,I1501,TRUE,_xll.ohTrigger(RecalcTrigger,Trigger6M)),NA())</f>
        <v>2.252646557264093E-2</v>
      </c>
      <c r="P1501" s="52">
        <f>IFERROR(_xll.qlIndexFixing(Index1Y,$H1501,TRUE,_xll.ohTrigger(RecalcTrigger,Trigger1Y)),NA())</f>
        <v>2.4319409188180478E-2</v>
      </c>
      <c r="Q1501" s="52">
        <f>IFERROR(_xll.qlIndexFixing(ONIndex1Y,I1501,TRUE,_xll.ohTrigger(RecalcTrigger,Trigger1Y)),NA())</f>
        <v>2.4117413292126244E-2</v>
      </c>
    </row>
    <row r="1502" spans="2:17" x14ac:dyDescent="0.2">
      <c r="B1502" s="46" t="s">
        <v>51</v>
      </c>
      <c r="D1502" s="49">
        <f>_xll.qlCalendarAdvance(LocalCalendar,$D1501,B1502,"f",FALSE)</f>
        <v>50215</v>
      </c>
      <c r="E1502" s="49">
        <f>_xll.qlInterestRateIndexValueDate(IndexON,D1502)</f>
        <v>50215</v>
      </c>
      <c r="F1502" s="52">
        <f>IFERROR(_xll.qlIndexFixing(IndexON,D1502,TRUE,_xll.ohTrigger(RecalcTrigger,TriggerON)),NA())</f>
        <v>1.6862759885238887E-2</v>
      </c>
      <c r="H1502" s="49">
        <f>_xll.qlCalendarAdvance(IborCalendar,$H1501,B1502,"f",FALSE)</f>
        <v>50214</v>
      </c>
      <c r="I1502" s="49">
        <f>_xll.qlInterestRateIndexValueDate(Index1M,$H1502)</f>
        <v>50216</v>
      </c>
      <c r="J1502" s="52">
        <f>IFERROR(_xll.qlIndexFixing(Index1M,$H1502,TRUE,_xll.ohTrigger(RecalcTrigger,Trigger1M)),NA())</f>
        <v>1.8914854317744756E-2</v>
      </c>
      <c r="K1502" s="52">
        <f>IFERROR(_xll.qlIndexFixing(ONIndex1M,I1502,TRUE,_xll.ohTrigger(RecalcTrigger,Trigger1M)),NA())</f>
        <v>1.8912835926405691E-2</v>
      </c>
      <c r="L1502" s="52">
        <f>IFERROR(_xll.qlIndexFixing(Index3M,H1502,TRUE,_xll.ohTrigger(RecalcTrigger,Trigger3M)),NA())</f>
        <v>2.0836592909670947E-2</v>
      </c>
      <c r="M1502" s="52">
        <f>IFERROR(_xll.qlIndexFixing(ONIndex3M,I1502,TRUE,_xll.ohTrigger(RecalcTrigger,Trigger3M)),NA())</f>
        <v>2.0808051437093411E-2</v>
      </c>
      <c r="N1502" s="52">
        <f>IFERROR(_xll.qlIndexFixing(Index6M,$H1502,TRUE,_xll.ohTrigger(RecalcTrigger,Trigger6M)),NA())</f>
        <v>2.2599380377565079E-2</v>
      </c>
      <c r="O1502" s="52">
        <f>IFERROR(_xll.qlIndexFixing(ONIndex6M,I1502,TRUE,_xll.ohTrigger(RecalcTrigger,Trigger6M)),NA())</f>
        <v>2.2522259988200233E-2</v>
      </c>
      <c r="P1502" s="52">
        <f>IFERROR(_xll.qlIndexFixing(Index1Y,$H1502,TRUE,_xll.ohTrigger(RecalcTrigger,Trigger1Y)),NA())</f>
        <v>2.4316031194740444E-2</v>
      </c>
      <c r="Q1502" s="52">
        <f>IFERROR(_xll.qlIndexFixing(ONIndex1Y,I1502,TRUE,_xll.ohTrigger(RecalcTrigger,Trigger1Y)),NA())</f>
        <v>2.411340902336967E-2</v>
      </c>
    </row>
    <row r="1503" spans="2:17" x14ac:dyDescent="0.2">
      <c r="B1503" s="46" t="s">
        <v>51</v>
      </c>
      <c r="D1503" s="49">
        <f>_xll.qlCalendarAdvance(LocalCalendar,$D1502,B1503,"f",FALSE)</f>
        <v>50222</v>
      </c>
      <c r="E1503" s="49">
        <f>_xll.qlInterestRateIndexValueDate(IndexON,D1503)</f>
        <v>50222</v>
      </c>
      <c r="F1503" s="52">
        <f>IFERROR(_xll.qlIndexFixing(IndexON,D1503,TRUE,_xll.ohTrigger(RecalcTrigger,TriggerON)),NA())</f>
        <v>1.6857566930132961E-2</v>
      </c>
      <c r="H1503" s="49">
        <f>_xll.qlCalendarAdvance(IborCalendar,$H1502,B1503,"f",FALSE)</f>
        <v>50221</v>
      </c>
      <c r="I1503" s="49">
        <f>_xll.qlInterestRateIndexValueDate(Index1M,$H1503)</f>
        <v>50223</v>
      </c>
      <c r="J1503" s="52">
        <f>IFERROR(_xll.qlIndexFixing(Index1M,$H1503,TRUE,_xll.ohTrigger(RecalcTrigger,Trigger1M)),NA())</f>
        <v>1.8908842343661192E-2</v>
      </c>
      <c r="K1503" s="52">
        <f>IFERROR(_xll.qlIndexFixing(ONIndex1M,I1503,TRUE,_xll.ohTrigger(RecalcTrigger,Trigger1M)),NA())</f>
        <v>1.8906962872042854E-2</v>
      </c>
      <c r="L1503" s="52">
        <f>IFERROR(_xll.qlIndexFixing(Index3M,H1503,TRUE,_xll.ohTrigger(RecalcTrigger,Trigger3M)),NA())</f>
        <v>2.0832603956739502E-2</v>
      </c>
      <c r="M1503" s="52">
        <f>IFERROR(_xll.qlIndexFixing(ONIndex3M,I1503,TRUE,_xll.ohTrigger(RecalcTrigger,Trigger3M)),NA())</f>
        <v>2.0804879964488876E-2</v>
      </c>
      <c r="N1503" s="52">
        <f>IFERROR(_xll.qlIndexFixing(Index6M,$H1503,TRUE,_xll.ohTrigger(RecalcTrigger,Trigger6M)),NA())</f>
        <v>2.2594940925688055E-2</v>
      </c>
      <c r="O1503" s="52">
        <f>IFERROR(_xll.qlIndexFixing(ONIndex6M,I1503,TRUE,_xll.ohTrigger(RecalcTrigger,Trigger6M)),NA())</f>
        <v>2.2519288501223755E-2</v>
      </c>
      <c r="P1503" s="52">
        <f>IFERROR(_xll.qlIndexFixing(Index1Y,$H1503,TRUE,_xll.ohTrigger(RecalcTrigger,Trigger1Y)),NA())</f>
        <v>2.4312681086592073E-2</v>
      </c>
      <c r="Q1503" s="52">
        <f>IFERROR(_xll.qlIndexFixing(ONIndex1Y,I1503,TRUE,_xll.ohTrigger(RecalcTrigger,Trigger1Y)),NA())</f>
        <v>2.4111005492415405E-2</v>
      </c>
    </row>
    <row r="1504" spans="2:17" x14ac:dyDescent="0.2">
      <c r="B1504" s="46" t="s">
        <v>51</v>
      </c>
      <c r="D1504" s="49">
        <f>_xll.qlCalendarAdvance(LocalCalendar,$D1503,B1504,"f",FALSE)</f>
        <v>50229</v>
      </c>
      <c r="E1504" s="49">
        <f>_xll.qlInterestRateIndexValueDate(IndexON,D1504)</f>
        <v>50229</v>
      </c>
      <c r="F1504" s="52">
        <f>IFERROR(_xll.qlIndexFixing(IndexON,D1504,TRUE,_xll.ohTrigger(RecalcTrigger,TriggerON)),NA())</f>
        <v>1.6852395722510849E-2</v>
      </c>
      <c r="H1504" s="49">
        <f>_xll.qlCalendarAdvance(IborCalendar,$H1503,B1504,"f",FALSE)</f>
        <v>50228</v>
      </c>
      <c r="I1504" s="49">
        <f>_xll.qlInterestRateIndexValueDate(Index1M,$H1504)</f>
        <v>50230</v>
      </c>
      <c r="J1504" s="52">
        <f>IFERROR(_xll.qlIndexFixing(Index1M,$H1504,TRUE,_xll.ohTrigger(RecalcTrigger,Trigger1M)),NA())</f>
        <v>1.8902859469792366E-2</v>
      </c>
      <c r="K1504" s="52">
        <f>IFERROR(_xll.qlIndexFixing(ONIndex1M,I1504,TRUE,_xll.ohTrigger(RecalcTrigger,Trigger1M)),NA())</f>
        <v>1.8900731927722347E-2</v>
      </c>
      <c r="L1504" s="52">
        <f>IFERROR(_xll.qlIndexFixing(Index3M,H1504,TRUE,_xll.ohTrigger(RecalcTrigger,Trigger3M)),NA())</f>
        <v>2.082863529323993E-2</v>
      </c>
      <c r="M1504" s="52">
        <f>IFERROR(_xll.qlIndexFixing(ONIndex3M,I1504,TRUE,_xll.ohTrigger(RecalcTrigger,Trigger3M)),NA())</f>
        <v>2.0799873175425532E-2</v>
      </c>
      <c r="N1504" s="52">
        <f>IFERROR(_xll.qlIndexFixing(Index6M,$H1504,TRUE,_xll.ohTrigger(RecalcTrigger,Trigger6M)),NA())</f>
        <v>2.2590942920742454E-2</v>
      </c>
      <c r="O1504" s="52">
        <f>IFERROR(_xll.qlIndexFixing(ONIndex6M,I1504,TRUE,_xll.ohTrigger(RecalcTrigger,Trigger6M)),NA())</f>
        <v>2.2513898797900112E-2</v>
      </c>
      <c r="P1504" s="52">
        <f>IFERROR(_xll.qlIndexFixing(Index1Y,$H1504,TRUE,_xll.ohTrigger(RecalcTrigger,Trigger1Y)),NA())</f>
        <v>2.4309358863458325E-2</v>
      </c>
      <c r="Q1504" s="52">
        <f>IFERROR(_xll.qlIndexFixing(ONIndex1Y,I1504,TRUE,_xll.ohTrigger(RecalcTrigger,Trigger1Y)),NA())</f>
        <v>2.4105482101690612E-2</v>
      </c>
    </row>
    <row r="1505" spans="2:17" x14ac:dyDescent="0.2">
      <c r="B1505" s="46" t="s">
        <v>51</v>
      </c>
      <c r="D1505" s="49">
        <f>_xll.qlCalendarAdvance(LocalCalendar,$D1504,B1505,"f",FALSE)</f>
        <v>50236</v>
      </c>
      <c r="E1505" s="49">
        <f>_xll.qlInterestRateIndexValueDate(IndexON,D1505)</f>
        <v>50236</v>
      </c>
      <c r="F1505" s="52">
        <f>IFERROR(_xll.qlIndexFixing(IndexON,D1505,TRUE,_xll.ohTrigger(RecalcTrigger,TriggerON)),NA())</f>
        <v>1.6847246262532423E-2</v>
      </c>
      <c r="H1505" s="49">
        <f>_xll.qlCalendarAdvance(IborCalendar,$H1504,B1505,"f",FALSE)</f>
        <v>50235</v>
      </c>
      <c r="I1505" s="49">
        <f>_xll.qlInterestRateIndexValueDate(Index1M,$H1505)</f>
        <v>50237</v>
      </c>
      <c r="J1505" s="52">
        <f>IFERROR(_xll.qlIndexFixing(Index1M,$H1505,TRUE,_xll.ohTrigger(RecalcTrigger,Trigger1M)),NA())</f>
        <v>1.8896905696083321E-2</v>
      </c>
      <c r="K1505" s="52">
        <f>IFERROR(_xll.qlIndexFixing(ONIndex1M,I1505,TRUE,_xll.ohTrigger(RecalcTrigger,Trigger1M)),NA())</f>
        <v>1.8894723503084521E-2</v>
      </c>
      <c r="L1505" s="52">
        <f>IFERROR(_xll.qlIndexFixing(Index3M,H1505,TRUE,_xll.ohTrigger(RecalcTrigger,Trigger3M)),NA())</f>
        <v>2.0824686919107938E-2</v>
      </c>
      <c r="M1505" s="52">
        <f>IFERROR(_xll.qlIndexFixing(ONIndex3M,I1505,TRUE,_xll.ohTrigger(RecalcTrigger,Trigger3M)),NA())</f>
        <v>2.0795814313379068E-2</v>
      </c>
      <c r="N1505" s="52">
        <f>IFERROR(_xll.qlIndexFixing(Index6M,$H1505,TRUE,_xll.ohTrigger(RecalcTrigger,Trigger6M)),NA())</f>
        <v>2.2587389227529384E-2</v>
      </c>
      <c r="O1505" s="52">
        <f>IFERROR(_xll.qlIndexFixing(ONIndex6M,I1505,TRUE,_xll.ohTrigger(RecalcTrigger,Trigger6M)),NA())</f>
        <v>2.2509743192120624E-2</v>
      </c>
      <c r="P1505" s="52">
        <f>IFERROR(_xll.qlIndexFixing(Index1Y,$H1505,TRUE,_xll.ohTrigger(RecalcTrigger,Trigger1Y)),NA())</f>
        <v>2.43060645250637E-2</v>
      </c>
      <c r="Q1505" s="52">
        <f>IFERROR(_xll.qlIndexFixing(ONIndex1Y,I1505,TRUE,_xll.ohTrigger(RecalcTrigger,Trigger1Y)),NA())</f>
        <v>2.4101559448768128E-2</v>
      </c>
    </row>
    <row r="1506" spans="2:17" x14ac:dyDescent="0.2">
      <c r="B1506" s="46" t="s">
        <v>51</v>
      </c>
      <c r="D1506" s="49">
        <f>_xll.qlCalendarAdvance(LocalCalendar,$D1505,B1506,"f",FALSE)</f>
        <v>50243</v>
      </c>
      <c r="E1506" s="49">
        <f>_xll.qlInterestRateIndexValueDate(IndexON,D1506)</f>
        <v>50243</v>
      </c>
      <c r="F1506" s="52">
        <f>IFERROR(_xll.qlIndexFixing(IndexON,D1506,TRUE,_xll.ohTrigger(RecalcTrigger,TriggerON)),NA())</f>
        <v>1.684211855003781E-2</v>
      </c>
      <c r="H1506" s="49">
        <f>_xll.qlCalendarAdvance(IborCalendar,$H1505,B1506,"f",FALSE)</f>
        <v>50242</v>
      </c>
      <c r="I1506" s="49">
        <f>_xll.qlInterestRateIndexValueDate(Index1M,$H1506)</f>
        <v>50244</v>
      </c>
      <c r="J1506" s="52">
        <f>IFERROR(_xll.qlIndexFixing(Index1M,$H1506,TRUE,_xll.ohTrigger(RecalcTrigger,Trigger1M)),NA())</f>
        <v>1.8890981022499087E-2</v>
      </c>
      <c r="K1506" s="52">
        <f>IFERROR(_xll.qlIndexFixing(ONIndex1M,I1506,TRUE,_xll.ohTrigger(RecalcTrigger,Trigger1M)),NA())</f>
        <v>1.888874412840913E-2</v>
      </c>
      <c r="L1506" s="52">
        <f>IFERROR(_xll.qlIndexFixing(Index3M,H1506,TRUE,_xll.ohTrigger(RecalcTrigger,Trigger3M)),NA())</f>
        <v>2.0820758834287044E-2</v>
      </c>
      <c r="M1506" s="52">
        <f>IFERROR(_xll.qlIndexFixing(ONIndex3M,I1506,TRUE,_xll.ohTrigger(RecalcTrigger,Trigger3M)),NA())</f>
        <v>2.0791775630550902E-2</v>
      </c>
      <c r="N1506" s="52">
        <f>IFERROR(_xll.qlIndexFixing(Index6M,$H1506,TRUE,_xll.ohTrigger(RecalcTrigger,Trigger6M)),NA())</f>
        <v>2.2582997493856567E-2</v>
      </c>
      <c r="O1506" s="52">
        <f>IFERROR(_xll.qlIndexFixing(ONIndex6M,I1506,TRUE,_xll.ohTrigger(RecalcTrigger,Trigger6M)),NA())</f>
        <v>2.2505604245814936E-2</v>
      </c>
      <c r="P1506" s="52">
        <f>IFERROR(_xll.qlIndexFixing(Index1Y,$H1506,TRUE,_xll.ohTrigger(RecalcTrigger,Trigger1Y)),NA())</f>
        <v>2.4302798071135976E-2</v>
      </c>
      <c r="Q1506" s="52">
        <f>IFERROR(_xll.qlIndexFixing(ONIndex1Y,I1506,TRUE,_xll.ohTrigger(RecalcTrigger,Trigger1Y)),NA())</f>
        <v>2.4097664001203611E-2</v>
      </c>
    </row>
    <row r="1507" spans="2:17" x14ac:dyDescent="0.2">
      <c r="B1507" s="46" t="s">
        <v>51</v>
      </c>
      <c r="D1507" s="49">
        <f>_xll.qlCalendarAdvance(LocalCalendar,$D1506,B1507,"f",FALSE)</f>
        <v>50250</v>
      </c>
      <c r="E1507" s="49">
        <f>_xll.qlInterestRateIndexValueDate(IndexON,D1507)</f>
        <v>50250</v>
      </c>
      <c r="F1507" s="52">
        <f>IFERROR(_xll.qlIndexFixing(IndexON,D1507,TRUE,_xll.ohTrigger(RecalcTrigger,TriggerON)),NA())</f>
        <v>1.6837012585186883E-2</v>
      </c>
      <c r="H1507" s="49">
        <f>_xll.qlCalendarAdvance(IborCalendar,$H1506,B1507,"f",FALSE)</f>
        <v>50249</v>
      </c>
      <c r="I1507" s="49">
        <f>_xll.qlInterestRateIndexValueDate(Index1M,$H1507)</f>
        <v>50251</v>
      </c>
      <c r="J1507" s="52">
        <f>IFERROR(_xll.qlIndexFixing(Index1M,$H1507,TRUE,_xll.ohTrigger(RecalcTrigger,Trigger1M)),NA())</f>
        <v>1.8884856492821882E-2</v>
      </c>
      <c r="K1507" s="52">
        <f>IFERROR(_xll.qlIndexFixing(ONIndex1M,I1507,TRUE,_xll.ohTrigger(RecalcTrigger,Trigger1M)),NA())</f>
        <v>1.8882793803456366E-2</v>
      </c>
      <c r="L1507" s="52">
        <f>IFERROR(_xll.qlIndexFixing(Index3M,H1507,TRUE,_xll.ohTrigger(RecalcTrigger,Trigger3M)),NA())</f>
        <v>2.0816851038712086E-2</v>
      </c>
      <c r="M1507" s="52">
        <f>IFERROR(_xll.qlIndexFixing(ONIndex3M,I1507,TRUE,_xll.ohTrigger(RecalcTrigger,Trigger3M)),NA())</f>
        <v>2.0787757126861095E-2</v>
      </c>
      <c r="N1507" s="52">
        <f>IFERROR(_xll.qlIndexFixing(Index6M,$H1507,TRUE,_xll.ohTrigger(RecalcTrigger,Trigger6M)),NA())</f>
        <v>2.2577762631070555E-2</v>
      </c>
      <c r="O1507" s="52">
        <f>IFERROR(_xll.qlIndexFixing(ONIndex6M,I1507,TRUE,_xll.ohTrigger(RecalcTrigger,Trigger6M)),NA())</f>
        <v>2.2501481959222858E-2</v>
      </c>
      <c r="P1507" s="52">
        <f>IFERROR(_xll.qlIndexFixing(Index1Y,$H1507,TRUE,_xll.ohTrigger(RecalcTrigger,Trigger1Y)),NA())</f>
        <v>2.4299559501404902E-2</v>
      </c>
      <c r="Q1507" s="52">
        <f>IFERROR(_xll.qlIndexFixing(ONIndex1Y,I1507,TRUE,_xll.ohTrigger(RecalcTrigger,Trigger1Y)),NA())</f>
        <v>2.4093795758837189E-2</v>
      </c>
    </row>
    <row r="1508" spans="2:17" x14ac:dyDescent="0.2">
      <c r="B1508" s="46" t="s">
        <v>51</v>
      </c>
      <c r="D1508" s="49">
        <f>_xll.qlCalendarAdvance(LocalCalendar,$D1507,B1508,"f",FALSE)</f>
        <v>50257</v>
      </c>
      <c r="E1508" s="49">
        <f>_xll.qlInterestRateIndexValueDate(IndexON,D1508)</f>
        <v>50257</v>
      </c>
      <c r="F1508" s="52">
        <f>IFERROR(_xll.qlIndexFixing(IndexON,D1508,TRUE,_xll.ohTrigger(RecalcTrigger,TriggerON)),NA())</f>
        <v>1.6831928367819771E-2</v>
      </c>
      <c r="H1508" s="49">
        <f>_xll.qlCalendarAdvance(IborCalendar,$H1507,B1508,"f",FALSE)</f>
        <v>50256</v>
      </c>
      <c r="I1508" s="49">
        <f>_xll.qlInterestRateIndexValueDate(Index1M,$H1508)</f>
        <v>50258</v>
      </c>
      <c r="J1508" s="52">
        <f>IFERROR(_xll.qlIndexFixing(Index1M,$H1508,TRUE,_xll.ohTrigger(RecalcTrigger,Trigger1M)),NA())</f>
        <v>1.8879297408195779E-2</v>
      </c>
      <c r="K1508" s="52">
        <f>IFERROR(_xll.qlIndexFixing(ONIndex1M,I1508,TRUE,_xll.ohTrigger(RecalcTrigger,Trigger1M)),NA())</f>
        <v>1.8876872528306166E-2</v>
      </c>
      <c r="L1508" s="52">
        <f>IFERROR(_xll.qlIndexFixing(Index3M,H1508,TRUE,_xll.ohTrigger(RecalcTrigger,Trigger3M)),NA())</f>
        <v>2.0812963532325719E-2</v>
      </c>
      <c r="M1508" s="52">
        <f>IFERROR(_xll.qlIndexFixing(ONIndex3M,I1508,TRUE,_xll.ohTrigger(RecalcTrigger,Trigger3M)),NA())</f>
        <v>2.0783758802469521E-2</v>
      </c>
      <c r="N1508" s="52">
        <f>IFERROR(_xll.qlIndexFixing(Index6M,$H1508,TRUE,_xll.ohTrigger(RecalcTrigger,Trigger6M)),NA())</f>
        <v>2.2575119510295154E-2</v>
      </c>
      <c r="O1508" s="52">
        <f>IFERROR(_xll.qlIndexFixing(ONIndex6M,I1508,TRUE,_xll.ohTrigger(RecalcTrigger,Trigger6M)),NA())</f>
        <v>2.2497376332104579E-2</v>
      </c>
      <c r="P1508" s="52">
        <f>IFERROR(_xll.qlIndexFixing(Index1Y,$H1508,TRUE,_xll.ohTrigger(RecalcTrigger,Trigger1Y)),NA())</f>
        <v>2.4296348815602199E-2</v>
      </c>
      <c r="Q1508" s="52">
        <f>IFERROR(_xll.qlIndexFixing(ONIndex1Y,I1508,TRUE,_xll.ohTrigger(RecalcTrigger,Trigger1Y)),NA())</f>
        <v>2.4089954721748796E-2</v>
      </c>
    </row>
    <row r="1509" spans="2:17" x14ac:dyDescent="0.2">
      <c r="B1509" s="46" t="s">
        <v>51</v>
      </c>
      <c r="D1509" s="49">
        <f>_xll.qlCalendarAdvance(LocalCalendar,$D1508,B1509,"f",FALSE)</f>
        <v>50264</v>
      </c>
      <c r="E1509" s="49">
        <f>_xll.qlInterestRateIndexValueDate(IndexON,D1509)</f>
        <v>50264</v>
      </c>
      <c r="F1509" s="52">
        <f>IFERROR(_xll.qlIndexFixing(IndexON,D1509,TRUE,_xll.ohTrigger(RecalcTrigger,TriggerON)),NA())</f>
        <v>1.6826865898096344E-2</v>
      </c>
      <c r="H1509" s="49">
        <f>_xll.qlCalendarAdvance(IborCalendar,$H1508,B1509,"f",FALSE)</f>
        <v>50263</v>
      </c>
      <c r="I1509" s="49">
        <f>_xll.qlInterestRateIndexValueDate(Index1M,$H1509)</f>
        <v>50265</v>
      </c>
      <c r="J1509" s="52">
        <f>IFERROR(_xll.qlIndexFixing(Index1M,$H1509,TRUE,_xll.ohTrigger(RecalcTrigger,Trigger1M)),NA())</f>
        <v>1.8873381602000638E-2</v>
      </c>
      <c r="K1509" s="52">
        <f>IFERROR(_xll.qlIndexFixing(ONIndex1M,I1509,TRUE,_xll.ohTrigger(RecalcTrigger,Trigger1M)),NA())</f>
        <v>1.8870980302958529E-2</v>
      </c>
      <c r="L1509" s="52">
        <f>IFERROR(_xll.qlIndexFixing(Index3M,H1509,TRUE,_xll.ohTrigger(RecalcTrigger,Trigger3M)),NA())</f>
        <v>2.0809096315066253E-2</v>
      </c>
      <c r="M1509" s="52">
        <f>IFERROR(_xll.qlIndexFixing(ONIndex3M,I1509,TRUE,_xll.ohTrigger(RecalcTrigger,Trigger3M)),NA())</f>
        <v>2.0779780657216307E-2</v>
      </c>
      <c r="N1509" s="52">
        <f>IFERROR(_xll.qlIndexFixing(Index6M,$H1509,TRUE,_xll.ohTrigger(RecalcTrigger,Trigger6M)),NA())</f>
        <v>2.2571637095301481E-2</v>
      </c>
      <c r="O1509" s="52">
        <f>IFERROR(_xll.qlIndexFixing(ONIndex6M,I1509,TRUE,_xll.ohTrigger(RecalcTrigger,Trigger6M)),NA())</f>
        <v>2.2493287364540038E-2</v>
      </c>
      <c r="P1509" s="52">
        <f>IFERROR(_xll.qlIndexFixing(Index1Y,$H1509,TRUE,_xll.ohTrigger(RecalcTrigger,Trigger1Y)),NA())</f>
        <v>2.4293166013462434E-2</v>
      </c>
      <c r="Q1509" s="52">
        <f>IFERROR(_xll.qlIndexFixing(ONIndex1Y,I1509,TRUE,_xll.ohTrigger(RecalcTrigger,Trigger1Y)),NA())</f>
        <v>2.4086140889938434E-2</v>
      </c>
    </row>
    <row r="1510" spans="2:17" x14ac:dyDescent="0.2">
      <c r="B1510" s="46" t="s">
        <v>51</v>
      </c>
      <c r="D1510" s="49">
        <f>_xll.qlCalendarAdvance(LocalCalendar,$D1509,B1510,"f",FALSE)</f>
        <v>50271</v>
      </c>
      <c r="E1510" s="49">
        <f>_xll.qlInterestRateIndexValueDate(IndexON,D1510)</f>
        <v>50271</v>
      </c>
      <c r="F1510" s="52">
        <f>IFERROR(_xll.qlIndexFixing(IndexON,D1510,TRUE,_xll.ohTrigger(RecalcTrigger,TriggerON)),NA())</f>
        <v>1.6821825175856731E-2</v>
      </c>
      <c r="H1510" s="49">
        <f>_xll.qlCalendarAdvance(IborCalendar,$H1509,B1510,"f",FALSE)</f>
        <v>50270</v>
      </c>
      <c r="I1510" s="49">
        <f>_xll.qlInterestRateIndexValueDate(Index1M,$H1510)</f>
        <v>50272</v>
      </c>
      <c r="J1510" s="52">
        <f>IFERROR(_xll.qlIndexFixing(Index1M,$H1510,TRUE,_xll.ohTrigger(RecalcTrigger,Trigger1M)),NA())</f>
        <v>1.8867573328438525E-2</v>
      </c>
      <c r="K1510" s="52">
        <f>IFERROR(_xll.qlIndexFixing(ONIndex1M,I1510,TRUE,_xll.ohTrigger(RecalcTrigger,Trigger1M)),NA())</f>
        <v>1.8865117127493392E-2</v>
      </c>
      <c r="L1510" s="52">
        <f>IFERROR(_xll.qlIndexFixing(Index3M,H1510,TRUE,_xll.ohTrigger(RecalcTrigger,Trigger3M)),NA())</f>
        <v>2.0805249386874603E-2</v>
      </c>
      <c r="M1510" s="52">
        <f>IFERROR(_xll.qlIndexFixing(ONIndex3M,I1510,TRUE,_xll.ohTrigger(RecalcTrigger,Trigger3M)),NA())</f>
        <v>2.0775822691101453E-2</v>
      </c>
      <c r="N1510" s="52">
        <f>IFERROR(_xll.qlIndexFixing(Index6M,$H1510,TRUE,_xll.ohTrigger(RecalcTrigger,Trigger6M)),NA())</f>
        <v>2.2567308969242951E-2</v>
      </c>
      <c r="O1510" s="52">
        <f>IFERROR(_xll.qlIndexFixing(ONIndex6M,I1510,TRUE,_xll.ohTrigger(RecalcTrigger,Trigger6M)),NA())</f>
        <v>2.2489215056529233E-2</v>
      </c>
      <c r="P1510" s="52">
        <f>IFERROR(_xll.qlIndexFixing(Index1Y,$H1510,TRUE,_xll.ohTrigger(RecalcTrigger,Trigger1Y)),NA())</f>
        <v>2.4290011094722151E-2</v>
      </c>
      <c r="Q1510" s="52">
        <f>IFERROR(_xll.qlIndexFixing(ONIndex1Y,I1510,TRUE,_xll.ohTrigger(RecalcTrigger,Trigger1Y)),NA())</f>
        <v>2.4082354263486039E-2</v>
      </c>
    </row>
    <row r="1511" spans="2:17" x14ac:dyDescent="0.2">
      <c r="B1511" s="46" t="s">
        <v>51</v>
      </c>
      <c r="D1511" s="49">
        <f>_xll.qlCalendarAdvance(LocalCalendar,$D1510,B1511,"f",FALSE)</f>
        <v>50278</v>
      </c>
      <c r="E1511" s="49">
        <f>_xll.qlInterestRateIndexValueDate(IndexON,D1511)</f>
        <v>50278</v>
      </c>
      <c r="F1511" s="52">
        <f>IFERROR(_xll.qlIndexFixing(IndexON,D1511,TRUE,_xll.ohTrigger(RecalcTrigger,TriggerON)),NA())</f>
        <v>1.6816806201180867E-2</v>
      </c>
      <c r="H1511" s="49">
        <f>_xll.qlCalendarAdvance(IborCalendar,$H1510,B1511,"f",FALSE)</f>
        <v>50277</v>
      </c>
      <c r="I1511" s="49">
        <f>_xll.qlInterestRateIndexValueDate(Index1M,$H1511)</f>
        <v>50279</v>
      </c>
      <c r="J1511" s="52">
        <f>IFERROR(_xll.qlIndexFixing(Index1M,$H1511,TRUE,_xll.ohTrigger(RecalcTrigger,Trigger1M)),NA())</f>
        <v>1.8861794154763911E-2</v>
      </c>
      <c r="K1511" s="52">
        <f>IFERROR(_xll.qlIndexFixing(ONIndex1M,I1511,TRUE,_xll.ohTrigger(RecalcTrigger,Trigger1M)),NA())</f>
        <v>1.8859283001830818E-2</v>
      </c>
      <c r="L1511" s="52">
        <f>IFERROR(_xll.qlIndexFixing(Index3M,H1511,TRUE,_xll.ohTrigger(RecalcTrigger,Trigger3M)),NA())</f>
        <v>2.0801422747690819E-2</v>
      </c>
      <c r="M1511" s="52">
        <f>IFERROR(_xll.qlIndexFixing(ONIndex3M,I1511,TRUE,_xll.ohTrigger(RecalcTrigger,Trigger3M)),NA())</f>
        <v>2.077188490412496E-2</v>
      </c>
      <c r="N1511" s="52">
        <f>IFERROR(_xll.qlIndexFixing(Index6M,$H1511,TRUE,_xll.ohTrigger(RecalcTrigger,Trigger6M)),NA())</f>
        <v>2.2562130020764862E-2</v>
      </c>
      <c r="O1511" s="52">
        <f>IFERROR(_xll.qlIndexFixing(ONIndex6M,I1511,TRUE,_xll.ohTrigger(RecalcTrigger,Trigger6M)),NA())</f>
        <v>2.2485159408072164E-2</v>
      </c>
      <c r="P1511" s="52">
        <f>IFERROR(_xll.qlIndexFixing(Index1Y,$H1511,TRUE,_xll.ohTrigger(RecalcTrigger,Trigger1Y)),NA())</f>
        <v>2.4286884059120079E-2</v>
      </c>
      <c r="Q1511" s="52">
        <f>IFERROR(_xll.qlIndexFixing(ONIndex1Y,I1511,TRUE,_xll.ohTrigger(RecalcTrigger,Trigger1Y)),NA())</f>
        <v>2.4078594842231738E-2</v>
      </c>
    </row>
    <row r="1512" spans="2:17" x14ac:dyDescent="0.2">
      <c r="B1512" s="46" t="s">
        <v>51</v>
      </c>
      <c r="D1512" s="49">
        <f>_xll.qlCalendarAdvance(LocalCalendar,$D1511,B1512,"f",FALSE)</f>
        <v>50285</v>
      </c>
      <c r="E1512" s="49">
        <f>_xll.qlInterestRateIndexValueDate(IndexON,D1512)</f>
        <v>50285</v>
      </c>
      <c r="F1512" s="52">
        <f>IFERROR(_xll.qlIndexFixing(IndexON,D1512,TRUE,_xll.ohTrigger(RecalcTrigger,TriggerON)),NA())</f>
        <v>1.6811808974068754E-2</v>
      </c>
      <c r="H1512" s="49">
        <f>_xll.qlCalendarAdvance(IborCalendar,$H1511,B1512,"f",FALSE)</f>
        <v>50284</v>
      </c>
      <c r="I1512" s="49">
        <f>_xll.qlInterestRateIndexValueDate(Index1M,$H1512)</f>
        <v>50286</v>
      </c>
      <c r="J1512" s="52">
        <f>IFERROR(_xll.qlIndexFixing(Index1M,$H1512,TRUE,_xll.ohTrigger(RecalcTrigger,Trigger1M)),NA())</f>
        <v>1.8856044080941825E-2</v>
      </c>
      <c r="K1512" s="52">
        <f>IFERROR(_xll.qlIndexFixing(ONIndex1M,I1512,TRUE,_xll.ohTrigger(RecalcTrigger,Trigger1M)),NA())</f>
        <v>1.8853477925890871E-2</v>
      </c>
      <c r="L1512" s="52">
        <f>IFERROR(_xll.qlIndexFixing(Index3M,H1512,TRUE,_xll.ohTrigger(RecalcTrigger,Trigger3M)),NA())</f>
        <v>2.0797284756539709E-2</v>
      </c>
      <c r="M1512" s="52">
        <f>IFERROR(_xll.qlIndexFixing(ONIndex3M,I1512,TRUE,_xll.ohTrigger(RecalcTrigger,Trigger3M)),NA())</f>
        <v>2.0767967296446699E-2</v>
      </c>
      <c r="N1512" s="52">
        <f>IFERROR(_xll.qlIndexFixing(Index6M,$H1512,TRUE,_xll.ohTrigger(RecalcTrigger,Trigger6M)),NA())</f>
        <v>2.2557396656545933E-2</v>
      </c>
      <c r="O1512" s="52">
        <f>IFERROR(_xll.qlIndexFixing(ONIndex6M,I1512,TRUE,_xll.ohTrigger(RecalcTrigger,Trigger6M)),NA())</f>
        <v>2.2481120419248768E-2</v>
      </c>
      <c r="P1512" s="52">
        <f>IFERROR(_xll.qlIndexFixing(Index1Y,$H1512,TRUE,_xll.ohTrigger(RecalcTrigger,Trigger1Y)),NA())</f>
        <v>2.4283784906397571E-2</v>
      </c>
      <c r="Q1512" s="52">
        <f>IFERROR(_xll.qlIndexFixing(ONIndex1Y,I1512,TRUE,_xll.ohTrigger(RecalcTrigger,Trigger1Y)),NA())</f>
        <v>2.4074862626415339E-2</v>
      </c>
    </row>
    <row r="1513" spans="2:17" x14ac:dyDescent="0.2">
      <c r="B1513" s="46" t="s">
        <v>51</v>
      </c>
      <c r="D1513" s="49">
        <f>_xll.qlCalendarAdvance(LocalCalendar,$D1512,B1513,"f",FALSE)</f>
        <v>50292</v>
      </c>
      <c r="E1513" s="49">
        <f>_xll.qlInterestRateIndexValueDate(IndexON,D1513)</f>
        <v>50292</v>
      </c>
      <c r="F1513" s="52">
        <f>IFERROR(_xll.qlIndexFixing(IndexON,D1513,TRUE,_xll.ohTrigger(RecalcTrigger,TriggerON)),NA())</f>
        <v>1.6806833494440454E-2</v>
      </c>
      <c r="H1513" s="49">
        <f>_xll.qlCalendarAdvance(IborCalendar,$H1512,B1513,"f",FALSE)</f>
        <v>50291</v>
      </c>
      <c r="I1513" s="49">
        <f>_xll.qlInterestRateIndexValueDate(Index1M,$H1513)</f>
        <v>50293</v>
      </c>
      <c r="J1513" s="52">
        <f>IFERROR(_xll.qlIndexFixing(Index1M,$H1513,TRUE,_xll.ohTrigger(RecalcTrigger,Trigger1M)),NA())</f>
        <v>1.8850410420017321E-2</v>
      </c>
      <c r="K1513" s="52">
        <f>IFERROR(_xll.qlIndexFixing(ONIndex1M,I1513,TRUE,_xll.ohTrigger(RecalcTrigger,Trigger1M)),NA())</f>
        <v>1.8847701899833424E-2</v>
      </c>
      <c r="L1513" s="52">
        <f>IFERROR(_xll.qlIndexFixing(Index3M,H1513,TRUE,_xll.ohTrigger(RecalcTrigger,Trigger3M)),NA())</f>
        <v>2.0793497464199749E-2</v>
      </c>
      <c r="M1513" s="52">
        <f>IFERROR(_xll.qlIndexFixing(ONIndex3M,I1513,TRUE,_xll.ohTrigger(RecalcTrigger,Trigger3M)),NA())</f>
        <v>2.0764069867986734E-2</v>
      </c>
      <c r="N1513" s="52">
        <f>IFERROR(_xll.qlIndexFixing(Index6M,$H1513,TRUE,_xll.ohTrigger(RecalcTrigger,Trigger6M)),NA())</f>
        <v>2.2553545575641154E-2</v>
      </c>
      <c r="O1513" s="52">
        <f>IFERROR(_xll.qlIndexFixing(ONIndex6M,I1513,TRUE,_xll.ohTrigger(RecalcTrigger,Trigger6M)),NA())</f>
        <v>2.2477098089899172E-2</v>
      </c>
      <c r="P1513" s="52">
        <f>IFERROR(_xll.qlIndexFixing(Index1Y,$H1513,TRUE,_xll.ohTrigger(RecalcTrigger,Trigger1Y)),NA())</f>
        <v>2.4280713636298398E-2</v>
      </c>
      <c r="Q1513" s="52">
        <f>IFERROR(_xll.qlIndexFixing(ONIndex1Y,I1513,TRUE,_xll.ohTrigger(RecalcTrigger,Trigger1Y)),NA())</f>
        <v>2.4071157615797034E-2</v>
      </c>
    </row>
    <row r="1514" spans="2:17" x14ac:dyDescent="0.2">
      <c r="B1514" s="46" t="s">
        <v>51</v>
      </c>
      <c r="D1514" s="49">
        <f>_xll.qlCalendarAdvance(LocalCalendar,$D1513,B1514,"f",FALSE)</f>
        <v>50299</v>
      </c>
      <c r="E1514" s="49">
        <f>_xll.qlInterestRateIndexValueDate(IndexON,D1514)</f>
        <v>50299</v>
      </c>
      <c r="F1514" s="52">
        <f>IFERROR(_xll.qlIndexFixing(IndexON,D1514,TRUE,_xll.ohTrigger(RecalcTrigger,TriggerON)),NA())</f>
        <v>1.680187976245584E-2</v>
      </c>
      <c r="H1514" s="49">
        <f>_xll.qlCalendarAdvance(IborCalendar,$H1513,B1514,"f",FALSE)</f>
        <v>50298</v>
      </c>
      <c r="I1514" s="49">
        <f>_xll.qlInterestRateIndexValueDate(Index1M,$H1514)</f>
        <v>50300</v>
      </c>
      <c r="J1514" s="52">
        <f>IFERROR(_xll.qlIndexFixing(Index1M,$H1514,TRUE,_xll.ohTrigger(RecalcTrigger,Trigger1M)),NA())</f>
        <v>1.8844631232657894E-2</v>
      </c>
      <c r="K1514" s="52">
        <f>IFERROR(_xll.qlIndexFixing(ONIndex1M,I1514,TRUE,_xll.ohTrigger(RecalcTrigger,Trigger1M)),NA())</f>
        <v>1.8841954923578541E-2</v>
      </c>
      <c r="L1514" s="52">
        <f>IFERROR(_xll.qlIndexFixing(Index3M,H1514,TRUE,_xll.ohTrigger(RecalcTrigger,Trigger3M)),NA())</f>
        <v>2.0789730459486313E-2</v>
      </c>
      <c r="M1514" s="52">
        <f>IFERROR(_xll.qlIndexFixing(ONIndex3M,I1514,TRUE,_xll.ohTrigger(RecalcTrigger,Trigger3M)),NA())</f>
        <v>2.076019261866513E-2</v>
      </c>
      <c r="N1514" s="52">
        <f>IFERROR(_xll.qlIndexFixing(Index6M,$H1514,TRUE,_xll.ohTrigger(RecalcTrigger,Trigger6M)),NA())</f>
        <v>2.2549711349445386E-2</v>
      </c>
      <c r="O1514" s="52">
        <f>IFERROR(_xll.qlIndexFixing(ONIndex6M,I1514,TRUE,_xll.ohTrigger(RecalcTrigger,Trigger6M)),NA())</f>
        <v>2.2473092420183249E-2</v>
      </c>
      <c r="P1514" s="52">
        <f>IFERROR(_xll.qlIndexFixing(Index1Y,$H1514,TRUE,_xll.ohTrigger(RecalcTrigger,Trigger1Y)),NA())</f>
        <v>2.4277670248568077E-2</v>
      </c>
      <c r="Q1514" s="52">
        <f>IFERROR(_xll.qlIndexFixing(ONIndex1Y,I1514,TRUE,_xll.ohTrigger(RecalcTrigger,Trigger1Y)),NA())</f>
        <v>2.406747981045676E-2</v>
      </c>
    </row>
    <row r="1515" spans="2:17" x14ac:dyDescent="0.2">
      <c r="B1515" s="46" t="s">
        <v>51</v>
      </c>
      <c r="D1515" s="49">
        <f>_xll.qlCalendarAdvance(LocalCalendar,$D1514,B1515,"f",FALSE)</f>
        <v>50306</v>
      </c>
      <c r="E1515" s="49">
        <f>_xll.qlInterestRateIndexValueDate(IndexON,D1515)</f>
        <v>50306</v>
      </c>
      <c r="F1515" s="52">
        <f>IFERROR(_xll.qlIndexFixing(IndexON,D1515,TRUE,_xll.ohTrigger(RecalcTrigger,TriggerON)),NA())</f>
        <v>1.6796947778034976E-2</v>
      </c>
      <c r="H1515" s="49">
        <f>_xll.qlCalendarAdvance(IborCalendar,$H1514,B1515,"f",FALSE)</f>
        <v>50305</v>
      </c>
      <c r="I1515" s="49">
        <f>_xll.qlInterestRateIndexValueDate(Index1M,$H1515)</f>
        <v>50307</v>
      </c>
      <c r="J1515" s="52">
        <f>IFERROR(_xll.qlIndexFixing(Index1M,$H1515,TRUE,_xll.ohTrigger(RecalcTrigger,Trigger1M)),NA())</f>
        <v>1.8838968458108618E-2</v>
      </c>
      <c r="K1515" s="52">
        <f>IFERROR(_xll.qlIndexFixing(ONIndex1M,I1515,TRUE,_xll.ohTrigger(RecalcTrigger,Trigger1M)),NA())</f>
        <v>1.8836236997126221E-2</v>
      </c>
      <c r="L1515" s="52">
        <f>IFERROR(_xll.qlIndexFixing(Index3M,H1515,TRUE,_xll.ohTrigger(RecalcTrigger,Trigger3M)),NA())</f>
        <v>2.0785983742343181E-2</v>
      </c>
      <c r="M1515" s="52">
        <f>IFERROR(_xll.qlIndexFixing(ONIndex3M,I1515,TRUE,_xll.ohTrigger(RecalcTrigger,Trigger3M)),NA())</f>
        <v>2.0756335548481886E-2</v>
      </c>
      <c r="N1515" s="52">
        <f>IFERROR(_xll.qlIndexFixing(Index6M,$H1515,TRUE,_xll.ohTrigger(RecalcTrigger,Trigger6M)),NA())</f>
        <v>2.2545893977860582E-2</v>
      </c>
      <c r="O1515" s="52">
        <f>IFERROR(_xll.qlIndexFixing(ONIndex6M,I1515,TRUE,_xll.ohTrigger(RecalcTrigger,Trigger6M)),NA())</f>
        <v>2.2469103409861191E-2</v>
      </c>
      <c r="P1515" s="52">
        <f>IFERROR(_xll.qlIndexFixing(Index1Y,$H1515,TRUE,_xll.ohTrigger(RecalcTrigger,Trigger1Y)),NA())</f>
        <v>2.4274654742954753E-2</v>
      </c>
      <c r="Q1515" s="52">
        <f>IFERROR(_xll.qlIndexFixing(ONIndex1Y,I1515,TRUE,_xll.ohTrigger(RecalcTrigger,Trigger1Y)),NA())</f>
        <v>2.4063829210474452E-2</v>
      </c>
    </row>
    <row r="1516" spans="2:17" x14ac:dyDescent="0.2">
      <c r="B1516" s="46" t="s">
        <v>51</v>
      </c>
      <c r="D1516" s="49">
        <f>_xll.qlCalendarAdvance(LocalCalendar,$D1515,B1516,"f",FALSE)</f>
        <v>50313</v>
      </c>
      <c r="E1516" s="49">
        <f>_xll.qlInterestRateIndexValueDate(IndexON,D1516)</f>
        <v>50313</v>
      </c>
      <c r="F1516" s="52">
        <f>IFERROR(_xll.qlIndexFixing(IndexON,D1516,TRUE,_xll.ohTrigger(RecalcTrigger,TriggerON)),NA())</f>
        <v>1.6792037541097926E-2</v>
      </c>
      <c r="H1516" s="49">
        <f>_xll.qlCalendarAdvance(IborCalendar,$H1515,B1516,"f",FALSE)</f>
        <v>50312</v>
      </c>
      <c r="I1516" s="49">
        <f>_xll.qlInterestRateIndexValueDate(Index1M,$H1516)</f>
        <v>50314</v>
      </c>
      <c r="J1516" s="52">
        <f>IFERROR(_xll.qlIndexFixing(Index1M,$H1516,TRUE,_xll.ohTrigger(RecalcTrigger,Trigger1M)),NA())</f>
        <v>1.8833334783229516E-2</v>
      </c>
      <c r="K1516" s="52">
        <f>IFERROR(_xll.qlIndexFixing(ONIndex1M,I1516,TRUE,_xll.ohTrigger(RecalcTrigger,Trigger1M)),NA())</f>
        <v>1.8830548120476465E-2</v>
      </c>
      <c r="L1516" s="52">
        <f>IFERROR(_xll.qlIndexFixing(Index3M,H1516,TRUE,_xll.ohTrigger(RecalcTrigger,Trigger3M)),NA())</f>
        <v>2.0783604386169982E-2</v>
      </c>
      <c r="M1516" s="52">
        <f>IFERROR(_xll.qlIndexFixing(ONIndex3M,I1516,TRUE,_xll.ohTrigger(RecalcTrigger,Trigger3M)),NA())</f>
        <v>2.0752498657516938E-2</v>
      </c>
      <c r="N1516" s="52">
        <f>IFERROR(_xll.qlIndexFixing(Index6M,$H1516,TRUE,_xll.ohTrigger(RecalcTrigger,Trigger6M)),NA())</f>
        <v>2.2542530945634614E-2</v>
      </c>
      <c r="O1516" s="52">
        <f>IFERROR(_xll.qlIndexFixing(ONIndex6M,I1516,TRUE,_xll.ohTrigger(RecalcTrigger,Trigger6M)),NA())</f>
        <v>2.2465131059172805E-2</v>
      </c>
      <c r="P1516" s="52">
        <f>IFERROR(_xll.qlIndexFixing(Index1Y,$H1516,TRUE,_xll.ohTrigger(RecalcTrigger,Trigger1Y)),NA())</f>
        <v>2.4271667119209205E-2</v>
      </c>
      <c r="Q1516" s="52">
        <f>IFERROR(_xll.qlIndexFixing(ONIndex1Y,I1516,TRUE,_xll.ohTrigger(RecalcTrigger,Trigger1Y)),NA())</f>
        <v>2.4060205815610303E-2</v>
      </c>
    </row>
    <row r="1517" spans="2:17" x14ac:dyDescent="0.2">
      <c r="B1517" s="46" t="s">
        <v>51</v>
      </c>
      <c r="D1517" s="49">
        <f>_xll.qlCalendarAdvance(LocalCalendar,$D1516,B1517,"f",FALSE)</f>
        <v>50320</v>
      </c>
      <c r="E1517" s="49">
        <f>_xll.qlInterestRateIndexValueDate(IndexON,D1517)</f>
        <v>50320</v>
      </c>
      <c r="F1517" s="52">
        <f>IFERROR(_xll.qlIndexFixing(IndexON,D1517,TRUE,_xll.ohTrigger(RecalcTrigger,TriggerON)),NA())</f>
        <v>1.6787149051724626E-2</v>
      </c>
      <c r="H1517" s="49">
        <f>_xll.qlCalendarAdvance(IborCalendar,$H1516,B1517,"f",FALSE)</f>
        <v>50319</v>
      </c>
      <c r="I1517" s="49">
        <f>_xll.qlInterestRateIndexValueDate(Index1M,$H1517)</f>
        <v>50321</v>
      </c>
      <c r="J1517" s="52">
        <f>IFERROR(_xll.qlIndexFixing(Index1M,$H1517,TRUE,_xll.ohTrigger(RecalcTrigger,Trigger1M)),NA())</f>
        <v>1.882773020798062E-2</v>
      </c>
      <c r="K1517" s="52">
        <f>IFERROR(_xll.qlIndexFixing(ONIndex1M,I1517,TRUE,_xll.ohTrigger(RecalcTrigger,Trigger1M)),NA())</f>
        <v>1.8824888293629272E-2</v>
      </c>
      <c r="L1517" s="52">
        <f>IFERROR(_xll.qlIndexFixing(Index3M,H1517,TRUE,_xll.ohTrigger(RecalcTrigger,Trigger3M)),NA())</f>
        <v>2.0778888978461998E-2</v>
      </c>
      <c r="M1517" s="52">
        <f>IFERROR(_xll.qlIndexFixing(ONIndex3M,I1517,TRUE,_xll.ohTrigger(RecalcTrigger,Trigger3M)),NA())</f>
        <v>2.0748681945850223E-2</v>
      </c>
      <c r="N1517" s="52">
        <f>IFERROR(_xll.qlIndexFixing(Index6M,$H1517,TRUE,_xll.ohTrigger(RecalcTrigger,Trigger6M)),NA())</f>
        <v>2.2538748251360756E-2</v>
      </c>
      <c r="O1517" s="52">
        <f>IFERROR(_xll.qlIndexFixing(ONIndex6M,I1517,TRUE,_xll.ohTrigger(RecalcTrigger,Trigger6M)),NA())</f>
        <v>2.2461175368118091E-2</v>
      </c>
      <c r="P1517" s="52">
        <f>IFERROR(_xll.qlIndexFixing(Index1Y,$H1517,TRUE,_xll.ohTrigger(RecalcTrigger,Trigger1Y)),NA())</f>
        <v>2.4268707377084173E-2</v>
      </c>
      <c r="Q1517" s="52">
        <f>IFERROR(_xll.qlIndexFixing(ONIndex1Y,I1517,TRUE,_xll.ohTrigger(RecalcTrigger,Trigger1Y)),NA())</f>
        <v>2.405660962610412E-2</v>
      </c>
    </row>
    <row r="1518" spans="2:17" x14ac:dyDescent="0.2">
      <c r="B1518" s="46" t="s">
        <v>51</v>
      </c>
      <c r="D1518" s="49">
        <f>_xll.qlCalendarAdvance(LocalCalendar,$D1517,B1518,"f",FALSE)</f>
        <v>50327</v>
      </c>
      <c r="E1518" s="49">
        <f>_xll.qlInterestRateIndexValueDate(IndexON,D1518)</f>
        <v>50327</v>
      </c>
      <c r="F1518" s="52">
        <f>IFERROR(_xll.qlIndexFixing(IndexON,D1518,TRUE,_xll.ohTrigger(RecalcTrigger,TriggerON)),NA())</f>
        <v>1.6782282309835139E-2</v>
      </c>
      <c r="H1518" s="49">
        <f>_xll.qlCalendarAdvance(IborCalendar,$H1517,B1518,"f",FALSE)</f>
        <v>50326</v>
      </c>
      <c r="I1518" s="49">
        <f>_xll.qlInterestRateIndexValueDate(Index1M,$H1518)</f>
        <v>50328</v>
      </c>
      <c r="J1518" s="52">
        <f>IFERROR(_xll.qlIndexFixing(Index1M,$H1518,TRUE,_xll.ohTrigger(RecalcTrigger,Trigger1M)),NA())</f>
        <v>1.8822154732314467E-2</v>
      </c>
      <c r="K1518" s="52">
        <f>IFERROR(_xll.qlIndexFixing(ONIndex1M,I1518,TRUE,_xll.ohTrigger(RecalcTrigger,Trigger1M)),NA())</f>
        <v>1.8819257516584642E-2</v>
      </c>
      <c r="L1518" s="52">
        <f>IFERROR(_xll.qlIndexFixing(Index3M,H1518,TRUE,_xll.ohTrigger(RecalcTrigger,Trigger3M)),NA())</f>
        <v>2.0775204360692842E-2</v>
      </c>
      <c r="M1518" s="52">
        <f>IFERROR(_xll.qlIndexFixing(ONIndex3M,I1518,TRUE,_xll.ohTrigger(RecalcTrigger,Trigger3M)),NA())</f>
        <v>2.0744885413161995E-2</v>
      </c>
      <c r="N1518" s="52">
        <f>IFERROR(_xll.qlIndexFixing(Index6M,$H1518,TRUE,_xll.ohTrigger(RecalcTrigger,Trigger6M)),NA())</f>
        <v>2.253498241249452E-2</v>
      </c>
      <c r="O1518" s="52">
        <f>IFERROR(_xll.qlIndexFixing(ONIndex6M,I1518,TRUE,_xll.ohTrigger(RecalcTrigger,Trigger6M)),NA())</f>
        <v>2.2457236336457242E-2</v>
      </c>
      <c r="P1518" s="52">
        <f>IFERROR(_xll.qlIndexFixing(Index1Y,$H1518,TRUE,_xll.ohTrigger(RecalcTrigger,Trigger1Y)),NA())</f>
        <v>2.4265775516333944E-2</v>
      </c>
      <c r="Q1518" s="52">
        <f>IFERROR(_xll.qlIndexFixing(ONIndex1Y,I1518,TRUE,_xll.ohTrigger(RecalcTrigger,Trigger1Y)),NA())</f>
        <v>2.4053040641875967E-2</v>
      </c>
    </row>
    <row r="1519" spans="2:17" x14ac:dyDescent="0.2">
      <c r="B1519" s="46" t="s">
        <v>51</v>
      </c>
      <c r="D1519" s="49">
        <f>_xll.qlCalendarAdvance(LocalCalendar,$D1518,B1519,"f",FALSE)</f>
        <v>50334</v>
      </c>
      <c r="E1519" s="49">
        <f>_xll.qlInterestRateIndexValueDate(IndexON,D1519)</f>
        <v>50334</v>
      </c>
      <c r="F1519" s="52">
        <f>IFERROR(_xll.qlIndexFixing(IndexON,D1519,TRUE,_xll.ohTrigger(RecalcTrigger,TriggerON)),NA())</f>
        <v>1.6777437315589339E-2</v>
      </c>
      <c r="H1519" s="49">
        <f>_xll.qlCalendarAdvance(IborCalendar,$H1518,B1519,"f",FALSE)</f>
        <v>50333</v>
      </c>
      <c r="I1519" s="49">
        <f>_xll.qlInterestRateIndexValueDate(Index1M,$H1519)</f>
        <v>50335</v>
      </c>
      <c r="J1519" s="52">
        <f>IFERROR(_xll.qlIndexFixing(Index1M,$H1519,TRUE,_xll.ohTrigger(RecalcTrigger,Trigger1M)),NA())</f>
        <v>1.8816608356186093E-2</v>
      </c>
      <c r="K1519" s="52">
        <f>IFERROR(_xll.qlIndexFixing(ONIndex1M,I1519,TRUE,_xll.ohTrigger(RecalcTrigger,Trigger1M)),NA())</f>
        <v>1.8813655789342576E-2</v>
      </c>
      <c r="L1519" s="52">
        <f>IFERROR(_xll.qlIndexFixing(Index3M,H1519,TRUE,_xll.ohTrigger(RecalcTrigger,Trigger3M)),NA())</f>
        <v>2.077154003146844E-2</v>
      </c>
      <c r="M1519" s="52">
        <f>IFERROR(_xll.qlIndexFixing(ONIndex3M,I1519,TRUE,_xll.ohTrigger(RecalcTrigger,Trigger3M)),NA())</f>
        <v>2.0741109059772E-2</v>
      </c>
      <c r="N1519" s="52">
        <f>IFERROR(_xll.qlIndexFixing(Index6M,$H1519,TRUE,_xll.ohTrigger(RecalcTrigger,Trigger6M)),NA())</f>
        <v>2.2531233428939711E-2</v>
      </c>
      <c r="O1519" s="52">
        <f>IFERROR(_xll.qlIndexFixing(ONIndex6M,I1519,TRUE,_xll.ohTrigger(RecalcTrigger,Trigger6M)),NA())</f>
        <v>2.2453313964510002E-2</v>
      </c>
      <c r="P1519" s="52">
        <f>IFERROR(_xll.qlIndexFixing(Index1Y,$H1519,TRUE,_xll.ohTrigger(RecalcTrigger,Trigger1Y)),NA())</f>
        <v>2.4262871536717169E-2</v>
      </c>
      <c r="Q1519" s="52">
        <f>IFERROR(_xll.qlIndexFixing(ONIndex1Y,I1519,TRUE,_xll.ohTrigger(RecalcTrigger,Trigger1Y)),NA())</f>
        <v>2.4049498862925844E-2</v>
      </c>
    </row>
    <row r="1520" spans="2:17" x14ac:dyDescent="0.2">
      <c r="B1520" s="46" t="s">
        <v>51</v>
      </c>
      <c r="D1520" s="49">
        <f>_xll.qlCalendarAdvance(LocalCalendar,$D1519,B1520,"f",FALSE)</f>
        <v>50341</v>
      </c>
      <c r="E1520" s="49">
        <f>_xll.qlInterestRateIndexValueDate(IndexON,D1520)</f>
        <v>50341</v>
      </c>
      <c r="F1520" s="52">
        <f>IFERROR(_xll.qlIndexFixing(IndexON,D1520,TRUE,_xll.ohTrigger(RecalcTrigger,TriggerON)),NA())</f>
        <v>1.6772614068907288E-2</v>
      </c>
      <c r="H1520" s="49">
        <f>_xll.qlCalendarAdvance(IborCalendar,$H1519,B1520,"f",FALSE)</f>
        <v>50340</v>
      </c>
      <c r="I1520" s="49">
        <f>_xll.qlInterestRateIndexValueDate(Index1M,$H1520)</f>
        <v>50342</v>
      </c>
      <c r="J1520" s="52">
        <f>IFERROR(_xll.qlIndexFixing(Index1M,$H1520,TRUE,_xll.ohTrigger(RecalcTrigger,Trigger1M)),NA())</f>
        <v>1.8811091079558029E-2</v>
      </c>
      <c r="K1520" s="52">
        <f>IFERROR(_xll.qlIndexFixing(ONIndex1M,I1520,TRUE,_xll.ohTrigger(RecalcTrigger,Trigger1M)),NA())</f>
        <v>1.8808083111903073E-2</v>
      </c>
      <c r="L1520" s="52">
        <f>IFERROR(_xll.qlIndexFixing(Index3M,H1520,TRUE,_xll.ohTrigger(RecalcTrigger,Trigger3M)),NA())</f>
        <v>2.0767895990730586E-2</v>
      </c>
      <c r="M1520" s="52">
        <f>IFERROR(_xll.qlIndexFixing(ONIndex3M,I1520,TRUE,_xll.ohTrigger(RecalcTrigger,Trigger3M)),NA())</f>
        <v>2.0737352885600302E-2</v>
      </c>
      <c r="N1520" s="52">
        <f>IFERROR(_xll.qlIndexFixing(Index6M,$H1520,TRUE,_xll.ohTrigger(RecalcTrigger,Trigger6M)),NA())</f>
        <v>2.2527501300601469E-2</v>
      </c>
      <c r="O1520" s="52">
        <f>IFERROR(_xll.qlIndexFixing(ONIndex6M,I1520,TRUE,_xll.ohTrigger(RecalcTrigger,Trigger6M)),NA())</f>
        <v>2.2449408252036562E-2</v>
      </c>
      <c r="P1520" s="52">
        <f>IFERROR(_xll.qlIndexFixing(Index1Y,$H1520,TRUE,_xll.ohTrigger(RecalcTrigger,Trigger1Y)),NA())</f>
        <v>2.4259995437992506E-2</v>
      </c>
      <c r="Q1520" s="52">
        <f>IFERROR(_xll.qlIndexFixing(ONIndex1Y,I1520,TRUE,_xll.ohTrigger(RecalcTrigger,Trigger1Y)),NA())</f>
        <v>2.4045984289333688E-2</v>
      </c>
    </row>
    <row r="1521" spans="2:17" x14ac:dyDescent="0.2">
      <c r="B1521" s="46" t="s">
        <v>51</v>
      </c>
      <c r="D1521" s="49">
        <f>_xll.qlCalendarAdvance(LocalCalendar,$D1520,B1521,"f",FALSE)</f>
        <v>50348</v>
      </c>
      <c r="E1521" s="49">
        <f>_xll.qlInterestRateIndexValueDate(IndexON,D1521)</f>
        <v>50348</v>
      </c>
      <c r="F1521" s="52">
        <f>IFERROR(_xll.qlIndexFixing(IndexON,D1521,TRUE,_xll.ohTrigger(RecalcTrigger,TriggerON)),NA())</f>
        <v>1.6767812569629115E-2</v>
      </c>
      <c r="H1521" s="49">
        <f>_xll.qlCalendarAdvance(IborCalendar,$H1520,B1521,"f",FALSE)</f>
        <v>50347</v>
      </c>
      <c r="I1521" s="49">
        <f>_xll.qlInterestRateIndexValueDate(Index1M,$H1521)</f>
        <v>50349</v>
      </c>
      <c r="J1521" s="52">
        <f>IFERROR(_xll.qlIndexFixing(Index1M,$H1521,TRUE,_xll.ohTrigger(RecalcTrigger,Trigger1M)),NA())</f>
        <v>1.880560290238531E-2</v>
      </c>
      <c r="K1521" s="52">
        <f>IFERROR(_xll.qlIndexFixing(ONIndex1M,I1521,TRUE,_xll.ohTrigger(RecalcTrigger,Trigger1M)),NA())</f>
        <v>1.8802539484186198E-2</v>
      </c>
      <c r="L1521" s="52">
        <f>IFERROR(_xll.qlIndexFixing(Index3M,H1521,TRUE,_xll.ohTrigger(RecalcTrigger,Trigger3M)),NA())</f>
        <v>2.0764272238421928E-2</v>
      </c>
      <c r="M1521" s="52">
        <f>IFERROR(_xll.qlIndexFixing(ONIndex3M,I1521,TRUE,_xll.ohTrigger(RecalcTrigger,Trigger3M)),NA())</f>
        <v>2.0733616890566964E-2</v>
      </c>
      <c r="N1521" s="52">
        <f>IFERROR(_xll.qlIndexFixing(Index6M,$H1521,TRUE,_xll.ohTrigger(RecalcTrigger,Trigger6M)),NA())</f>
        <v>2.2523343689858148E-2</v>
      </c>
      <c r="O1521" s="52">
        <f>IFERROR(_xll.qlIndexFixing(ONIndex6M,I1521,TRUE,_xll.ohTrigger(RecalcTrigger,Trigger6M)),NA())</f>
        <v>2.2445519199116859E-2</v>
      </c>
      <c r="P1521" s="52">
        <f>IFERROR(_xll.qlIndexFixing(Index1Y,$H1521,TRUE,_xll.ohTrigger(RecalcTrigger,Trigger1Y)),NA())</f>
        <v>2.4257147219922347E-2</v>
      </c>
      <c r="Q1521" s="52">
        <f>IFERROR(_xll.qlIndexFixing(ONIndex1Y,I1521,TRUE,_xll.ohTrigger(RecalcTrigger,Trigger1Y)),NA())</f>
        <v>2.4042496920939627E-2</v>
      </c>
    </row>
    <row r="1522" spans="2:17" x14ac:dyDescent="0.2">
      <c r="B1522" s="46" t="s">
        <v>51</v>
      </c>
      <c r="D1522" s="49">
        <f>_xll.qlCalendarAdvance(LocalCalendar,$D1521,B1522,"f",FALSE)</f>
        <v>50356</v>
      </c>
      <c r="E1522" s="49">
        <f>_xll.qlInterestRateIndexValueDate(IndexON,D1522)</f>
        <v>50356</v>
      </c>
      <c r="F1522" s="52">
        <f>IFERROR(_xll.qlIndexFixing(IndexON,D1522,TRUE,_xll.ohTrigger(RecalcTrigger,TriggerON)),NA())</f>
        <v>1.6762351771655304E-2</v>
      </c>
      <c r="H1522" s="49">
        <f>_xll.qlCalendarAdvance(IborCalendar,$H1521,B1522,"f",FALSE)</f>
        <v>50354</v>
      </c>
      <c r="I1522" s="49">
        <f>_xll.qlInterestRateIndexValueDate(Index1M,$H1522)</f>
        <v>50356</v>
      </c>
      <c r="J1522" s="52">
        <f>IFERROR(_xll.qlIndexFixing(Index1M,$H1522,TRUE,_xll.ohTrigger(RecalcTrigger,Trigger1M)),NA())</f>
        <v>1.8800143824622972E-2</v>
      </c>
      <c r="K1522" s="52">
        <f>IFERROR(_xll.qlIndexFixing(ONIndex1M,I1522,TRUE,_xll.ohTrigger(RecalcTrigger,Trigger1M)),NA())</f>
        <v>1.8797024906431758E-2</v>
      </c>
      <c r="L1522" s="52">
        <f>IFERROR(_xll.qlIndexFixing(Index3M,H1522,TRUE,_xll.ohTrigger(RecalcTrigger,Trigger3M)),NA())</f>
        <v>2.0760668774487727E-2</v>
      </c>
      <c r="M1522" s="52">
        <f>IFERROR(_xll.qlIndexFixing(ONIndex3M,I1522,TRUE,_xll.ohTrigger(RecalcTrigger,Trigger3M)),NA())</f>
        <v>2.0729901074671986E-2</v>
      </c>
      <c r="N1522" s="52">
        <f>IFERROR(_xll.qlIndexFixing(Index6M,$H1522,TRUE,_xll.ohTrigger(RecalcTrigger,Trigger6M)),NA())</f>
        <v>2.2519644297892789E-2</v>
      </c>
      <c r="O1522" s="52">
        <f>IFERROR(_xll.qlIndexFixing(ONIndex6M,I1522,TRUE,_xll.ohTrigger(RecalcTrigger,Trigger6M)),NA())</f>
        <v>2.2441646805750892E-2</v>
      </c>
      <c r="P1522" s="52">
        <f>IFERROR(_xll.qlIndexFixing(Index1Y,$H1522,TRUE,_xll.ohTrigger(RecalcTrigger,Trigger1Y)),NA())</f>
        <v>2.4254326882271252E-2</v>
      </c>
      <c r="Q1522" s="52">
        <f>IFERROR(_xll.qlIndexFixing(ONIndex1Y,I1522,TRUE,_xll.ohTrigger(RecalcTrigger,Trigger1Y)),NA())</f>
        <v>2.4039036757823595E-2</v>
      </c>
    </row>
    <row r="1523" spans="2:17" x14ac:dyDescent="0.2">
      <c r="B1523" s="46" t="s">
        <v>51</v>
      </c>
      <c r="D1523" s="49">
        <f>_xll.qlCalendarAdvance(LocalCalendar,$D1522,B1523,"f",FALSE)</f>
        <v>50363</v>
      </c>
      <c r="E1523" s="49">
        <f>_xll.qlInterestRateIndexValueDate(IndexON,D1523)</f>
        <v>50363</v>
      </c>
      <c r="F1523" s="52">
        <f>IFERROR(_xll.qlIndexFixing(IndexON,D1523,TRUE,_xll.ohTrigger(RecalcTrigger,TriggerON)),NA())</f>
        <v>1.6757596874299452E-2</v>
      </c>
      <c r="H1523" s="49">
        <f>_xll.qlCalendarAdvance(IborCalendar,$H1522,B1523,"f",FALSE)</f>
        <v>50361</v>
      </c>
      <c r="I1523" s="49">
        <f>_xll.qlInterestRateIndexValueDate(Index1M,$H1523)</f>
        <v>50363</v>
      </c>
      <c r="J1523" s="52">
        <f>IFERROR(_xll.qlIndexFixing(Index1M,$H1523,TRUE,_xll.ohTrigger(RecalcTrigger,Trigger1M)),NA())</f>
        <v>1.8794713846231048E-2</v>
      </c>
      <c r="K1523" s="52">
        <f>IFERROR(_xll.qlIndexFixing(ONIndex1M,I1523,TRUE,_xll.ohTrigger(RecalcTrigger,Trigger1M)),NA())</f>
        <v>1.8791539378399946E-2</v>
      </c>
      <c r="L1523" s="52">
        <f>IFERROR(_xll.qlIndexFixing(Index3M,H1523,TRUE,_xll.ohTrigger(RecalcTrigger,Trigger3M)),NA())</f>
        <v>2.0757085598871509E-2</v>
      </c>
      <c r="M1523" s="52">
        <f>IFERROR(_xll.qlIndexFixing(ONIndex3M,I1523,TRUE,_xll.ohTrigger(RecalcTrigger,Trigger3M)),NA())</f>
        <v>2.072620543807524E-2</v>
      </c>
      <c r="N1523" s="52">
        <f>IFERROR(_xll.qlIndexFixing(Index6M,$H1523,TRUE,_xll.ohTrigger(RecalcTrigger,Trigger6M)),NA())</f>
        <v>2.2515961759784524E-2</v>
      </c>
      <c r="O1523" s="52">
        <f>IFERROR(_xll.qlIndexFixing(ONIndex6M,I1523,TRUE,_xll.ohTrigger(RecalcTrigger,Trigger6M)),NA())</f>
        <v>2.2437791072018598E-2</v>
      </c>
      <c r="P1523" s="52">
        <f>IFERROR(_xll.qlIndexFixing(Index1Y,$H1523,TRUE,_xll.ohTrigger(RecalcTrigger,Trigger1Y)),NA())</f>
        <v>2.4251534424805335E-2</v>
      </c>
      <c r="Q1523" s="52">
        <f>IFERROR(_xll.qlIndexFixing(ONIndex1Y,I1523,TRUE,_xll.ohTrigger(RecalcTrigger,Trigger1Y)),NA())</f>
        <v>2.403560380006553E-2</v>
      </c>
    </row>
    <row r="1524" spans="2:17" x14ac:dyDescent="0.2">
      <c r="B1524" s="46" t="s">
        <v>51</v>
      </c>
      <c r="D1524" s="49">
        <f>_xll.qlCalendarAdvance(LocalCalendar,$D1523,B1524,"f",FALSE)</f>
        <v>50371</v>
      </c>
      <c r="E1524" s="49">
        <f>_xll.qlInterestRateIndexValueDate(IndexON,D1524)</f>
        <v>50371</v>
      </c>
      <c r="F1524" s="52">
        <f>IFERROR(_xll.qlIndexFixing(IndexON,D1524,TRUE,_xll.ohTrigger(RecalcTrigger,TriggerON)),NA())</f>
        <v>1.6752295031841058E-2</v>
      </c>
      <c r="H1524" s="49">
        <f>_xll.qlCalendarAdvance(IborCalendar,$H1523,B1524,"f",FALSE)</f>
        <v>50368</v>
      </c>
      <c r="I1524" s="49">
        <f>_xll.qlInterestRateIndexValueDate(Index1M,$H1524)</f>
        <v>50371</v>
      </c>
      <c r="J1524" s="52">
        <f>IFERROR(_xll.qlIndexFixing(Index1M,$H1524,TRUE,_xll.ohTrigger(RecalcTrigger,Trigger1M)),NA())</f>
        <v>1.8788543788468837E-2</v>
      </c>
      <c r="K1524" s="52">
        <f>IFERROR(_xll.qlIndexFixing(ONIndex1M,I1524,TRUE,_xll.ohTrigger(RecalcTrigger,Trigger1M)),NA())</f>
        <v>1.8785509619307916E-2</v>
      </c>
      <c r="L1524" s="52">
        <f>IFERROR(_xll.qlIndexFixing(Index3M,H1524,TRUE,_xll.ohTrigger(RecalcTrigger,Trigger3M)),NA())</f>
        <v>2.0752668713758554E-2</v>
      </c>
      <c r="M1524" s="52">
        <f>IFERROR(_xll.qlIndexFixing(ONIndex3M,I1524,TRUE,_xll.ohTrigger(RecalcTrigger,Trigger3M)),NA())</f>
        <v>2.0722676438262866E-2</v>
      </c>
      <c r="N1524" s="52">
        <f>IFERROR(_xll.qlIndexFixing(Index6M,$H1524,TRUE,_xll.ohTrigger(RecalcTrigger,Trigger6M)),NA())</f>
        <v>2.2511773782059472E-2</v>
      </c>
      <c r="O1524" s="52">
        <f>IFERROR(_xll.qlIndexFixing(ONIndex6M,I1524,TRUE,_xll.ohTrigger(RecalcTrigger,Trigger6M)),NA())</f>
        <v>2.243425619144368E-2</v>
      </c>
      <c r="P1524" s="52">
        <f>IFERROR(_xll.qlIndexFixing(Index1Y,$H1524,TRUE,_xll.ohTrigger(RecalcTrigger,Trigger1Y)),NA())</f>
        <v>2.4249639876880152E-2</v>
      </c>
      <c r="Q1524" s="52">
        <f>IFERROR(_xll.qlIndexFixing(ONIndex1Y,I1524,TRUE,_xll.ohTrigger(RecalcTrigger,Trigger1Y)),NA())</f>
        <v>2.4032834359708488E-2</v>
      </c>
    </row>
    <row r="1525" spans="2:17" x14ac:dyDescent="0.2">
      <c r="B1525" s="46" t="s">
        <v>51</v>
      </c>
      <c r="D1525" s="49">
        <f>_xll.qlCalendarAdvance(LocalCalendar,$D1524,B1525,"f",FALSE)</f>
        <v>50378</v>
      </c>
      <c r="E1525" s="49">
        <f>_xll.qlInterestRateIndexValueDate(IndexON,D1525)</f>
        <v>50378</v>
      </c>
      <c r="F1525" s="52">
        <f>IFERROR(_xll.qlIndexFixing(IndexON,D1525,TRUE,_xll.ohTrigger(RecalcTrigger,TriggerON)),NA())</f>
        <v>1.6747589405339269E-2</v>
      </c>
      <c r="H1525" s="49">
        <f>_xll.qlCalendarAdvance(IborCalendar,$H1524,B1525,"f",FALSE)</f>
        <v>50375</v>
      </c>
      <c r="I1525" s="49">
        <f>_xll.qlInterestRateIndexValueDate(Index1M,$H1525)</f>
        <v>50377</v>
      </c>
      <c r="J1525" s="52">
        <f>IFERROR(_xll.qlIndexFixing(Index1M,$H1525,TRUE,_xll.ohTrigger(RecalcTrigger,Trigger1M)),NA())</f>
        <v>1.8783941187391073E-2</v>
      </c>
      <c r="K1525" s="52">
        <f>IFERROR(_xll.qlIndexFixing(ONIndex1M,I1525,TRUE,_xll.ohTrigger(RecalcTrigger,Trigger1M)),NA())</f>
        <v>1.8780655471744012E-2</v>
      </c>
      <c r="L1525" s="52">
        <f>IFERROR(_xll.qlIndexFixing(Index3M,H1525,TRUE,_xll.ohTrigger(RecalcTrigger,Trigger3M)),NA())</f>
        <v>2.0749284769410181E-2</v>
      </c>
      <c r="M1525" s="52">
        <f>IFERROR(_xll.qlIndexFixing(ONIndex3M,I1525,TRUE,_xll.ohTrigger(RecalcTrigger,Trigger3M)),NA())</f>
        <v>2.0718874702136958E-2</v>
      </c>
      <c r="N1525" s="52">
        <f>IFERROR(_xll.qlIndexFixing(Index6M,$H1525,TRUE,_xll.ohTrigger(RecalcTrigger,Trigger6M)),NA())</f>
        <v>2.2509093483881328E-2</v>
      </c>
      <c r="O1525" s="52">
        <f>IFERROR(_xll.qlIndexFixing(ONIndex6M,I1525,TRUE,_xll.ohTrigger(RecalcTrigger,Trigger6M)),NA())</f>
        <v>2.2430129582975411E-2</v>
      </c>
      <c r="P1525" s="52">
        <f>IFERROR(_xll.qlIndexFixing(Index1Y,$H1525,TRUE,_xll.ohTrigger(RecalcTrigger,Trigger1Y)),NA())</f>
        <v>2.4246033149507892E-2</v>
      </c>
      <c r="Q1525" s="52">
        <f>IFERROR(_xll.qlIndexFixing(ONIndex1Y,I1525,TRUE,_xll.ohTrigger(RecalcTrigger,Trigger1Y)),NA())</f>
        <v>2.4028819500303555E-2</v>
      </c>
    </row>
    <row r="1526" spans="2:17" x14ac:dyDescent="0.2">
      <c r="B1526" s="46" t="s">
        <v>51</v>
      </c>
      <c r="D1526" s="49">
        <f>_xll.qlCalendarAdvance(LocalCalendar,$D1525,B1526,"f",FALSE)</f>
        <v>50385</v>
      </c>
      <c r="E1526" s="49">
        <f>_xll.qlInterestRateIndexValueDate(IndexON,D1526)</f>
        <v>50385</v>
      </c>
      <c r="F1526" s="52">
        <f>IFERROR(_xll.qlIndexFixing(IndexON,D1526,TRUE,_xll.ohTrigger(RecalcTrigger,TriggerON)),NA())</f>
        <v>1.6742905528559504E-2</v>
      </c>
      <c r="H1526" s="49">
        <f>_xll.qlCalendarAdvance(IborCalendar,$H1525,B1526,"f",FALSE)</f>
        <v>50382</v>
      </c>
      <c r="I1526" s="49">
        <f>_xll.qlInterestRateIndexValueDate(Index1M,$H1526)</f>
        <v>50384</v>
      </c>
      <c r="J1526" s="52">
        <f>IFERROR(_xll.qlIndexFixing(Index1M,$H1526,TRUE,_xll.ohTrigger(RecalcTrigger,Trigger1M)),NA())</f>
        <v>1.8778598506858091E-2</v>
      </c>
      <c r="K1526" s="52">
        <f>IFERROR(_xll.qlIndexFixing(ONIndex1M,I1526,TRUE,_xll.ohTrigger(RecalcTrigger,Trigger1M)),NA())</f>
        <v>1.8775257093039954E-2</v>
      </c>
      <c r="L1526" s="52">
        <f>IFERROR(_xll.qlIndexFixing(Index3M,H1526,TRUE,_xll.ohTrigger(RecalcTrigger,Trigger3M)),NA())</f>
        <v>2.0745759965375754E-2</v>
      </c>
      <c r="M1526" s="52">
        <f>IFERROR(_xll.qlIndexFixing(ONIndex3M,I1526,TRUE,_xll.ohTrigger(RecalcTrigger,Trigger3M)),NA())</f>
        <v>2.0715239603115165E-2</v>
      </c>
      <c r="N1526" s="52">
        <f>IFERROR(_xll.qlIndexFixing(Index6M,$H1526,TRUE,_xll.ohTrigger(RecalcTrigger,Trigger6M)),NA())</f>
        <v>2.2505462484880077E-2</v>
      </c>
      <c r="O1526" s="52">
        <f>IFERROR(_xll.qlIndexFixing(ONIndex6M,I1526,TRUE,_xll.ohTrigger(RecalcTrigger,Trigger6M)),NA())</f>
        <v>2.2426323827904326E-2</v>
      </c>
      <c r="P1526" s="52">
        <f>IFERROR(_xll.qlIndexFixing(Index1Y,$H1526,TRUE,_xll.ohTrigger(RecalcTrigger,Trigger1Y)),NA())</f>
        <v>2.4243324331221065E-2</v>
      </c>
      <c r="Q1526" s="52">
        <f>IFERROR(_xll.qlIndexFixing(ONIndex1Y,I1526,TRUE,_xll.ohTrigger(RecalcTrigger,Trigger1Y)),NA())</f>
        <v>2.4025468158299645E-2</v>
      </c>
    </row>
    <row r="1527" spans="2:17" x14ac:dyDescent="0.2">
      <c r="B1527" s="46" t="s">
        <v>51</v>
      </c>
      <c r="D1527" s="49">
        <f>_xll.qlCalendarAdvance(LocalCalendar,$D1526,B1527,"f",FALSE)</f>
        <v>50392</v>
      </c>
      <c r="E1527" s="49">
        <f>_xll.qlInterestRateIndexValueDate(IndexON,D1527)</f>
        <v>50392</v>
      </c>
      <c r="F1527" s="52">
        <f>IFERROR(_xll.qlIndexFixing(IndexON,D1527,TRUE,_xll.ohTrigger(RecalcTrigger,TriggerON)),NA())</f>
        <v>1.6738243401421826E-2</v>
      </c>
      <c r="H1527" s="49">
        <f>_xll.qlCalendarAdvance(IborCalendar,$H1526,B1527,"f",FALSE)</f>
        <v>50389</v>
      </c>
      <c r="I1527" s="49">
        <f>_xll.qlInterestRateIndexValueDate(Index1M,$H1527)</f>
        <v>50391</v>
      </c>
      <c r="J1527" s="52">
        <f>IFERROR(_xll.qlIndexFixing(Index1M,$H1527,TRUE,_xll.ohTrigger(RecalcTrigger,Trigger1M)),NA())</f>
        <v>1.8773397317298064E-2</v>
      </c>
      <c r="K1527" s="52">
        <f>IFERROR(_xll.qlIndexFixing(ONIndex1M,I1527,TRUE,_xll.ohTrigger(RecalcTrigger,Trigger1M)),NA())</f>
        <v>1.8769887764218396E-2</v>
      </c>
      <c r="L1527" s="52">
        <f>IFERROR(_xll.qlIndexFixing(Index3M,H1527,TRUE,_xll.ohTrigger(RecalcTrigger,Trigger3M)),NA())</f>
        <v>2.0742255447045999E-2</v>
      </c>
      <c r="M1527" s="52">
        <f>IFERROR(_xll.qlIndexFixing(ONIndex3M,I1527,TRUE,_xll.ohTrigger(RecalcTrigger,Trigger3M)),NA())</f>
        <v>2.0711624683071861E-2</v>
      </c>
      <c r="N1527" s="52">
        <f>IFERROR(_xll.qlIndexFixing(Index6M,$H1527,TRUE,_xll.ohTrigger(RecalcTrigger,Trigger6M)),NA())</f>
        <v>2.2501848340444046E-2</v>
      </c>
      <c r="O1527" s="52">
        <f>IFERROR(_xll.qlIndexFixing(ONIndex6M,I1527,TRUE,_xll.ohTrigger(RecalcTrigger,Trigger6M)),NA())</f>
        <v>2.2422534732227106E-2</v>
      </c>
      <c r="P1527" s="52">
        <f>IFERROR(_xll.qlIndexFixing(Index1Y,$H1527,TRUE,_xll.ohTrigger(RecalcTrigger,Trigger1Y)),NA())</f>
        <v>2.4240643392209014E-2</v>
      </c>
      <c r="Q1527" s="52">
        <f>IFERROR(_xll.qlIndexFixing(ONIndex1Y,I1527,TRUE,_xll.ohTrigger(RecalcTrigger,Trigger1Y)),NA())</f>
        <v>2.402214402149383E-2</v>
      </c>
    </row>
    <row r="1528" spans="2:17" x14ac:dyDescent="0.2">
      <c r="B1528" s="46" t="s">
        <v>51</v>
      </c>
      <c r="D1528" s="49">
        <f>_xll.qlCalendarAdvance(LocalCalendar,$D1527,B1528,"f",FALSE)</f>
        <v>50402</v>
      </c>
      <c r="E1528" s="49">
        <f>_xll.qlInterestRateIndexValueDate(IndexON,D1528)</f>
        <v>50402</v>
      </c>
      <c r="F1528" s="52">
        <f>IFERROR(_xll.qlIndexFixing(IndexON,D1528,TRUE,_xll.ohTrigger(RecalcTrigger,TriggerON)),NA())</f>
        <v>1.673150341666485E-2</v>
      </c>
      <c r="H1528" s="49">
        <f>_xll.qlCalendarAdvance(IborCalendar,$H1527,B1528,"f",FALSE)</f>
        <v>50396</v>
      </c>
      <c r="I1528" s="49">
        <f>_xll.qlInterestRateIndexValueDate(Index1M,$H1528)</f>
        <v>50398</v>
      </c>
      <c r="J1528" s="52">
        <f>IFERROR(_xll.qlIndexFixing(Index1M,$H1528,TRUE,_xll.ohTrigger(RecalcTrigger,Trigger1M)),NA())</f>
        <v>1.8768000443358801E-2</v>
      </c>
      <c r="K1528" s="52">
        <f>IFERROR(_xll.qlIndexFixing(ONIndex1M,I1528,TRUE,_xll.ohTrigger(RecalcTrigger,Trigger1M)),NA())</f>
        <v>1.8764983561574411E-2</v>
      </c>
      <c r="L1528" s="52">
        <f>IFERROR(_xll.qlIndexFixing(Index3M,H1528,TRUE,_xll.ohTrigger(RecalcTrigger,Trigger3M)),NA())</f>
        <v>2.07387712143694E-2</v>
      </c>
      <c r="M1528" s="52">
        <f>IFERROR(_xll.qlIndexFixing(ONIndex3M,I1528,TRUE,_xll.ohTrigger(RecalcTrigger,Trigger3M)),NA())</f>
        <v>2.0709389240680665E-2</v>
      </c>
      <c r="N1528" s="52">
        <f>IFERROR(_xll.qlIndexFixing(Index6M,$H1528,TRUE,_xll.ohTrigger(RecalcTrigger,Trigger6M)),NA())</f>
        <v>2.249825105048275E-2</v>
      </c>
      <c r="O1528" s="52">
        <f>IFERROR(_xll.qlIndexFixing(ONIndex6M,I1528,TRUE,_xll.ohTrigger(RecalcTrigger,Trigger6M)),NA())</f>
        <v>2.2420479990666209E-2</v>
      </c>
      <c r="P1528" s="52">
        <f>IFERROR(_xll.qlIndexFixing(Index1Y,$H1528,TRUE,_xll.ohTrigger(RecalcTrigger,Trigger1Y)),NA())</f>
        <v>2.4241183541422934E-2</v>
      </c>
      <c r="Q1528" s="52">
        <f>IFERROR(_xll.qlIndexFixing(ONIndex1Y,I1528,TRUE,_xll.ohTrigger(RecalcTrigger,Trigger1Y)),NA())</f>
        <v>2.4021115653527048E-2</v>
      </c>
    </row>
    <row r="1529" spans="2:17" x14ac:dyDescent="0.2">
      <c r="B1529" s="46" t="s">
        <v>51</v>
      </c>
      <c r="D1529" s="49">
        <f>_xll.qlCalendarAdvance(LocalCalendar,$D1528,B1529,"f",FALSE)</f>
        <v>50409</v>
      </c>
      <c r="E1529" s="49">
        <f>_xll.qlInterestRateIndexValueDate(IndexON,D1529)</f>
        <v>50409</v>
      </c>
      <c r="F1529" s="52">
        <f>IFERROR(_xll.qlIndexFixing(IndexON,D1529,TRUE,_xll.ohTrigger(RecalcTrigger,TriggerON)),NA())</f>
        <v>1.6726891431790847E-2</v>
      </c>
      <c r="H1529" s="49">
        <f>_xll.qlCalendarAdvance(IborCalendar,$H1528,B1529,"f",FALSE)</f>
        <v>50403</v>
      </c>
      <c r="I1529" s="49">
        <f>_xll.qlInterestRateIndexValueDate(Index1M,$H1529)</f>
        <v>50405</v>
      </c>
      <c r="J1529" s="52">
        <f>IFERROR(_xll.qlIndexFixing(Index1M,$H1529,TRUE,_xll.ohTrigger(RecalcTrigger,Trigger1M)),NA())</f>
        <v>1.8762398116814058E-2</v>
      </c>
      <c r="K1529" s="52">
        <f>IFERROR(_xll.qlIndexFixing(ONIndex1M,I1529,TRUE,_xll.ohTrigger(RecalcTrigger,Trigger1M)),NA())</f>
        <v>1.8759568446158337E-2</v>
      </c>
      <c r="L1529" s="52">
        <f>IFERROR(_xll.qlIndexFixing(Index3M,H1529,TRUE,_xll.ohTrigger(RecalcTrigger,Trigger3M)),NA())</f>
        <v>2.0735307267293557E-2</v>
      </c>
      <c r="M1529" s="52">
        <f>IFERROR(_xll.qlIndexFixing(ONIndex3M,I1529,TRUE,_xll.ohTrigger(RecalcTrigger,Trigger3M)),NA())</f>
        <v>2.0705478366496166E-2</v>
      </c>
      <c r="N1529" s="52">
        <f>IFERROR(_xll.qlIndexFixing(Index6M,$H1529,TRUE,_xll.ohTrigger(RecalcTrigger,Trigger6M)),NA())</f>
        <v>2.2494220456958838E-2</v>
      </c>
      <c r="O1529" s="52">
        <f>IFERROR(_xll.qlIndexFixing(ONIndex6M,I1529,TRUE,_xll.ohTrigger(RecalcTrigger,Trigger6M)),NA())</f>
        <v>2.2416297496159476E-2</v>
      </c>
      <c r="P1529" s="52">
        <f>IFERROR(_xll.qlIndexFixing(Index1Y,$H1529,TRUE,_xll.ohTrigger(RecalcTrigger,Trigger1Y)),NA())</f>
        <v>2.4234725301334841E-2</v>
      </c>
      <c r="Q1529" s="52">
        <f>IFERROR(_xll.qlIndexFixing(ONIndex1Y,I1529,TRUE,_xll.ohTrigger(RecalcTrigger,Trigger1Y)),NA())</f>
        <v>2.4017283678625656E-2</v>
      </c>
    </row>
    <row r="1530" spans="2:17" x14ac:dyDescent="0.2">
      <c r="B1530" s="46" t="s">
        <v>51</v>
      </c>
      <c r="D1530" s="49">
        <f>_xll.qlCalendarAdvance(LocalCalendar,$D1529,B1530,"f",FALSE)</f>
        <v>50416</v>
      </c>
      <c r="E1530" s="49">
        <f>_xll.qlInterestRateIndexValueDate(IndexON,D1530)</f>
        <v>50416</v>
      </c>
      <c r="F1530" s="52">
        <f>IFERROR(_xll.qlIndexFixing(IndexON,D1530,TRUE,_xll.ohTrigger(RecalcTrigger,TriggerON)),NA())</f>
        <v>1.6722301194320721E-2</v>
      </c>
      <c r="H1530" s="49">
        <f>_xll.qlCalendarAdvance(IborCalendar,$H1529,B1530,"f",FALSE)</f>
        <v>50410</v>
      </c>
      <c r="I1530" s="49">
        <f>_xll.qlInterestRateIndexValueDate(Index1M,$H1530)</f>
        <v>50412</v>
      </c>
      <c r="J1530" s="52">
        <f>IFERROR(_xll.qlIndexFixing(Index1M,$H1530,TRUE,_xll.ohTrigger(RecalcTrigger,Trigger1M)),NA())</f>
        <v>1.8757518776341964E-2</v>
      </c>
      <c r="K1530" s="52">
        <f>IFERROR(_xll.qlIndexFixing(ONIndex1M,I1530,TRUE,_xll.ohTrigger(RecalcTrigger,Trigger1M)),NA())</f>
        <v>1.8753954076249357E-2</v>
      </c>
      <c r="L1530" s="52">
        <f>IFERROR(_xll.qlIndexFixing(Index3M,H1530,TRUE,_xll.ohTrigger(RecalcTrigger,Trigger3M)),NA())</f>
        <v>2.0731863605766065E-2</v>
      </c>
      <c r="M1530" s="52">
        <f>IFERROR(_xll.qlIndexFixing(ONIndex3M,I1530,TRUE,_xll.ohTrigger(RecalcTrigger,Trigger3M)),NA())</f>
        <v>2.0700900998331662E-2</v>
      </c>
      <c r="N1530" s="52">
        <f>IFERROR(_xll.qlIndexFixing(Index6M,$H1530,TRUE,_xll.ohTrigger(RecalcTrigger,Trigger6M)),NA())</f>
        <v>2.24906558932755E-2</v>
      </c>
      <c r="O1530" s="52">
        <f>IFERROR(_xll.qlIndexFixing(ONIndex6M,I1530,TRUE,_xll.ohTrigger(RecalcTrigger,Trigger6M)),NA())</f>
        <v>2.2411267402597801E-2</v>
      </c>
      <c r="P1530" s="52">
        <f>IFERROR(_xll.qlIndexFixing(Index1Y,$H1530,TRUE,_xll.ohTrigger(RecalcTrigger,Trigger1Y)),NA())</f>
        <v>2.4232767848615742E-2</v>
      </c>
      <c r="Q1530" s="52">
        <f>IFERROR(_xll.qlIndexFixing(ONIndex1Y,I1530,TRUE,_xll.ohTrigger(RecalcTrigger,Trigger1Y)),NA())</f>
        <v>2.4012334842984373E-2</v>
      </c>
    </row>
    <row r="1531" spans="2:17" x14ac:dyDescent="0.2">
      <c r="B1531" s="46" t="s">
        <v>51</v>
      </c>
      <c r="D1531" s="49">
        <f>_xll.qlCalendarAdvance(LocalCalendar,$D1530,B1531,"f",FALSE)</f>
        <v>50424</v>
      </c>
      <c r="E1531" s="49">
        <f>_xll.qlInterestRateIndexValueDate(IndexON,D1531)</f>
        <v>50424</v>
      </c>
      <c r="F1531" s="52">
        <f>IFERROR(_xll.qlIndexFixing(IndexON,D1531,TRUE,_xll.ohTrigger(RecalcTrigger,TriggerON)),NA())</f>
        <v>1.671708183841325E-2</v>
      </c>
      <c r="H1531" s="49">
        <f>_xll.qlCalendarAdvance(IborCalendar,$H1530,B1531,"f",FALSE)</f>
        <v>50417</v>
      </c>
      <c r="I1531" s="49">
        <f>_xll.qlInterestRateIndexValueDate(Index1M,$H1531)</f>
        <v>50419</v>
      </c>
      <c r="J1531" s="52">
        <f>IFERROR(_xll.qlIndexFixing(Index1M,$H1531,TRUE,_xll.ohTrigger(RecalcTrigger,Trigger1M)),NA())</f>
        <v>1.8752441205957288E-2</v>
      </c>
      <c r="K1531" s="52">
        <f>IFERROR(_xll.qlIndexFixing(ONIndex1M,I1531,TRUE,_xll.ohTrigger(RecalcTrigger,Trigger1M)),NA())</f>
        <v>1.8748700946638053E-2</v>
      </c>
      <c r="L1531" s="52">
        <f>IFERROR(_xll.qlIndexFixing(Index3M,H1531,TRUE,_xll.ohTrigger(RecalcTrigger,Trigger3M)),NA())</f>
        <v>2.0728440229731859E-2</v>
      </c>
      <c r="M1531" s="52">
        <f>IFERROR(_xll.qlIndexFixing(ONIndex3M,I1531,TRUE,_xll.ohTrigger(RecalcTrigger,Trigger3M)),NA())</f>
        <v>2.0697366795081606E-2</v>
      </c>
      <c r="N1531" s="52">
        <f>IFERROR(_xll.qlIndexFixing(Index6M,$H1531,TRUE,_xll.ohTrigger(RecalcTrigger,Trigger6M)),NA())</f>
        <v>2.2487108182720116E-2</v>
      </c>
      <c r="O1531" s="52">
        <f>IFERROR(_xll.qlIndexFixing(ONIndex6M,I1531,TRUE,_xll.ohTrigger(RecalcTrigger,Trigger6M)),NA())</f>
        <v>2.2407544945215463E-2</v>
      </c>
      <c r="P1531" s="52">
        <f>IFERROR(_xll.qlIndexFixing(Index1Y,$H1531,TRUE,_xll.ohTrigger(RecalcTrigger,Trigger1Y)),NA())</f>
        <v>2.4230198424507961E-2</v>
      </c>
      <c r="Q1531" s="52">
        <f>IFERROR(_xll.qlIndexFixing(ONIndex1Y,I1531,TRUE,_xll.ohTrigger(RecalcTrigger,Trigger1Y)),NA())</f>
        <v>2.4009119527290679E-2</v>
      </c>
    </row>
    <row r="1532" spans="2:17" x14ac:dyDescent="0.2">
      <c r="B1532" s="46" t="s">
        <v>51</v>
      </c>
      <c r="D1532" s="49">
        <f>_xll.qlCalendarAdvance(LocalCalendar,$D1531,B1532,"f",FALSE)</f>
        <v>50431</v>
      </c>
      <c r="E1532" s="49">
        <f>_xll.qlInterestRateIndexValueDate(IndexON,D1532)</f>
        <v>50431</v>
      </c>
      <c r="F1532" s="52">
        <f>IFERROR(_xll.qlIndexFixing(IndexON,D1532,TRUE,_xll.ohTrigger(RecalcTrigger,TriggerON)),NA())</f>
        <v>1.6712538202865446E-2</v>
      </c>
      <c r="H1532" s="49">
        <f>_xll.qlCalendarAdvance(IborCalendar,$H1531,B1532,"f",FALSE)</f>
        <v>50424</v>
      </c>
      <c r="I1532" s="49">
        <f>_xll.qlInterestRateIndexValueDate(Index1M,$H1532)</f>
        <v>50426</v>
      </c>
      <c r="J1532" s="52">
        <f>IFERROR(_xll.qlIndexFixing(Index1M,$H1532,TRUE,_xll.ohTrigger(RecalcTrigger,Trigger1M)),NA())</f>
        <v>1.8747153505487835E-2</v>
      </c>
      <c r="K1532" s="52">
        <f>IFERROR(_xll.qlIndexFixing(ONIndex1M,I1532,TRUE,_xll.ohTrigger(RecalcTrigger,Trigger1M)),NA())</f>
        <v>1.874347686666944E-2</v>
      </c>
      <c r="L1532" s="52">
        <f>IFERROR(_xll.qlIndexFixing(Index3M,H1532,TRUE,_xll.ohTrigger(RecalcTrigger,Trigger3M)),NA())</f>
        <v>2.0725037139142977E-2</v>
      </c>
      <c r="M1532" s="52">
        <f>IFERROR(_xll.qlIndexFixing(ONIndex3M,I1532,TRUE,_xll.ohTrigger(RecalcTrigger,Trigger3M)),NA())</f>
        <v>2.0693852771049848E-2</v>
      </c>
      <c r="N1532" s="52">
        <f>IFERROR(_xll.qlIndexFixing(Index6M,$H1532,TRUE,_xll.ohTrigger(RecalcTrigger,Trigger6M)),NA())</f>
        <v>2.2483577325203473E-2</v>
      </c>
      <c r="O1532" s="52">
        <f>IFERROR(_xll.qlIndexFixing(ONIndex6M,I1532,TRUE,_xll.ohTrigger(RecalcTrigger,Trigger6M)),NA())</f>
        <v>2.2403839147306925E-2</v>
      </c>
      <c r="P1532" s="52">
        <f>IFERROR(_xll.qlIndexFixing(Index1Y,$H1532,TRUE,_xll.ohTrigger(RecalcTrigger,Trigger1Y)),NA())</f>
        <v>2.4227656878588927E-2</v>
      </c>
      <c r="Q1532" s="52">
        <f>IFERROR(_xll.qlIndexFixing(ONIndex1Y,I1532,TRUE,_xll.ohTrigger(RecalcTrigger,Trigger1Y)),NA())</f>
        <v>2.4005931416954951E-2</v>
      </c>
    </row>
    <row r="1533" spans="2:17" x14ac:dyDescent="0.2">
      <c r="B1533" s="46" t="s">
        <v>51</v>
      </c>
      <c r="D1533" s="49">
        <f>_xll.qlCalendarAdvance(LocalCalendar,$D1532,B1533,"f",FALSE)</f>
        <v>50438</v>
      </c>
      <c r="E1533" s="49">
        <f>_xll.qlInterestRateIndexValueDate(IndexON,D1533)</f>
        <v>50438</v>
      </c>
      <c r="F1533" s="52">
        <f>IFERROR(_xll.qlIndexFixing(IndexON,D1533,TRUE,_xll.ohTrigger(RecalcTrigger,TriggerON)),NA())</f>
        <v>1.6708016314881391E-2</v>
      </c>
      <c r="H1533" s="49">
        <f>_xll.qlCalendarAdvance(IborCalendar,$H1532,B1533,"f",FALSE)</f>
        <v>50431</v>
      </c>
      <c r="I1533" s="49">
        <f>_xll.qlInterestRateIndexValueDate(Index1M,$H1533)</f>
        <v>50433</v>
      </c>
      <c r="J1533" s="52">
        <f>IFERROR(_xll.qlIndexFixing(Index1M,$H1533,TRUE,_xll.ohTrigger(RecalcTrigger,Trigger1M)),NA())</f>
        <v>1.8741645873723213E-2</v>
      </c>
      <c r="K1533" s="52">
        <f>IFERROR(_xll.qlIndexFixing(ONIndex1M,I1533,TRUE,_xll.ohTrigger(RecalcTrigger,Trigger1M)),NA())</f>
        <v>1.873828183650339E-2</v>
      </c>
      <c r="L1533" s="52">
        <f>IFERROR(_xll.qlIndexFixing(Index3M,H1533,TRUE,_xll.ohTrigger(RecalcTrigger,Trigger3M)),NA())</f>
        <v>2.0721654333945239E-2</v>
      </c>
      <c r="M1533" s="52">
        <f>IFERROR(_xll.qlIndexFixing(ONIndex3M,I1533,TRUE,_xll.ohTrigger(RecalcTrigger,Trigger3M)),NA())</f>
        <v>2.0690358926156449E-2</v>
      </c>
      <c r="N1533" s="52">
        <f>IFERROR(_xll.qlIndexFixing(Index6M,$H1533,TRUE,_xll.ohTrigger(RecalcTrigger,Trigger6M)),NA())</f>
        <v>2.2480063320636366E-2</v>
      </c>
      <c r="O1533" s="52">
        <f>IFERROR(_xll.qlIndexFixing(ONIndex6M,I1533,TRUE,_xll.ohTrigger(RecalcTrigger,Trigger6M)),NA())</f>
        <v>2.240015000903206E-2</v>
      </c>
      <c r="P1533" s="52">
        <f>IFERROR(_xll.qlIndexFixing(Index1Y,$H1533,TRUE,_xll.ohTrigger(RecalcTrigger,Trigger1Y)),NA())</f>
        <v>2.4225143210648611E-2</v>
      </c>
      <c r="Q1533" s="52">
        <f>IFERROR(_xll.qlIndexFixing(ONIndex1Y,I1533,TRUE,_xll.ohTrigger(RecalcTrigger,Trigger1Y)),NA())</f>
        <v>2.4002770511897253E-2</v>
      </c>
    </row>
    <row r="1534" spans="2:17" x14ac:dyDescent="0.2">
      <c r="B1534" s="46" t="s">
        <v>51</v>
      </c>
      <c r="D1534" s="49">
        <f>_xll.qlCalendarAdvance(LocalCalendar,$D1533,B1534,"f",FALSE)</f>
        <v>50445</v>
      </c>
      <c r="E1534" s="49">
        <f>_xll.qlInterestRateIndexValueDate(IndexON,D1534)</f>
        <v>50445</v>
      </c>
      <c r="F1534" s="52">
        <f>IFERROR(_xll.qlIndexFixing(IndexON,D1534,TRUE,_xll.ohTrigger(RecalcTrigger,TriggerON)),NA())</f>
        <v>1.6703516174461086E-2</v>
      </c>
      <c r="H1534" s="49">
        <f>_xll.qlCalendarAdvance(IborCalendar,$H1533,B1534,"f",FALSE)</f>
        <v>50438</v>
      </c>
      <c r="I1534" s="49">
        <f>_xll.qlInterestRateIndexValueDate(Index1M,$H1534)</f>
        <v>50440</v>
      </c>
      <c r="J1534" s="52">
        <f>IFERROR(_xll.qlIndexFixing(Index1M,$H1534,TRUE,_xll.ohTrigger(RecalcTrigger,Trigger1M)),NA())</f>
        <v>1.8736406208630374E-2</v>
      </c>
      <c r="K1534" s="52">
        <f>IFERROR(_xll.qlIndexFixing(ONIndex1M,I1534,TRUE,_xll.ohTrigger(RecalcTrigger,Trigger1M)),NA())</f>
        <v>1.8733115856139904E-2</v>
      </c>
      <c r="L1534" s="52">
        <f>IFERROR(_xll.qlIndexFixing(Index3M,H1534,TRUE,_xll.ohTrigger(RecalcTrigger,Trigger3M)),NA())</f>
        <v>2.0717933081369981E-2</v>
      </c>
      <c r="M1534" s="52">
        <f>IFERROR(_xll.qlIndexFixing(ONIndex3M,I1534,TRUE,_xll.ohTrigger(RecalcTrigger,Trigger3M)),NA())</f>
        <v>2.0686885260481347E-2</v>
      </c>
      <c r="N1534" s="52">
        <f>IFERROR(_xll.qlIndexFixing(Index6M,$H1534,TRUE,_xll.ohTrigger(RecalcTrigger,Trigger6M)),NA())</f>
        <v>2.2476566168930463E-2</v>
      </c>
      <c r="O1534" s="52">
        <f>IFERROR(_xll.qlIndexFixing(ONIndex6M,I1534,TRUE,_xll.ohTrigger(RecalcTrigger,Trigger6M)),NA())</f>
        <v>2.239647753015106E-2</v>
      </c>
      <c r="P1534" s="52">
        <f>IFERROR(_xll.qlIndexFixing(Index1Y,$H1534,TRUE,_xll.ohTrigger(RecalcTrigger,Trigger1Y)),NA())</f>
        <v>2.4222657420478522E-2</v>
      </c>
      <c r="Q1534" s="52">
        <f>IFERROR(_xll.qlIndexFixing(ONIndex1Y,I1534,TRUE,_xll.ohTrigger(RecalcTrigger,Trigger1Y)),NA())</f>
        <v>2.399963681203765E-2</v>
      </c>
    </row>
    <row r="1535" spans="2:17" x14ac:dyDescent="0.2">
      <c r="B1535" s="46" t="s">
        <v>51</v>
      </c>
      <c r="D1535" s="49">
        <f>_xll.qlCalendarAdvance(LocalCalendar,$D1534,B1535,"f",FALSE)</f>
        <v>50452</v>
      </c>
      <c r="E1535" s="49">
        <f>_xll.qlInterestRateIndexValueDate(IndexON,D1535)</f>
        <v>50452</v>
      </c>
      <c r="F1535" s="52">
        <f>IFERROR(_xll.qlIndexFixing(IndexON,D1535,TRUE,_xll.ohTrigger(RecalcTrigger,TriggerON)),NA())</f>
        <v>1.6699037781524595E-2</v>
      </c>
      <c r="H1535" s="49">
        <f>_xll.qlCalendarAdvance(IborCalendar,$H1534,B1535,"f",FALSE)</f>
        <v>50445</v>
      </c>
      <c r="I1535" s="49">
        <f>_xll.qlInterestRateIndexValueDate(Index1M,$H1535)</f>
        <v>50447</v>
      </c>
      <c r="J1535" s="52">
        <f>IFERROR(_xll.qlIndexFixing(Index1M,$H1535,TRUE,_xll.ohTrigger(RecalcTrigger,Trigger1M)),NA())</f>
        <v>1.8731318163939088E-2</v>
      </c>
      <c r="K1535" s="52">
        <f>IFERROR(_xll.qlIndexFixing(ONIndex1M,I1535,TRUE,_xll.ohTrigger(RecalcTrigger,Trigger1M)),NA())</f>
        <v>1.8727978925578981E-2</v>
      </c>
      <c r="L1535" s="52">
        <f>IFERROR(_xll.qlIndexFixing(Index3M,H1535,TRUE,_xll.ohTrigger(RecalcTrigger,Trigger3M)),NA())</f>
        <v>2.0714589589774932E-2</v>
      </c>
      <c r="M1535" s="52">
        <f>IFERROR(_xll.qlIndexFixing(ONIndex3M,I1535,TRUE,_xll.ohTrigger(RecalcTrigger,Trigger3M)),NA())</f>
        <v>2.0683431773944605E-2</v>
      </c>
      <c r="N1535" s="52">
        <f>IFERROR(_xll.qlIndexFixing(Index6M,$H1535,TRUE,_xll.ohTrigger(RecalcTrigger,Trigger6M)),NA())</f>
        <v>2.2473085869998768E-2</v>
      </c>
      <c r="O1535" s="52">
        <f>IFERROR(_xll.qlIndexFixing(ONIndex6M,I1535,TRUE,_xll.ohTrigger(RecalcTrigger,Trigger6M)),NA())</f>
        <v>2.2392821710983668E-2</v>
      </c>
      <c r="P1535" s="52">
        <f>IFERROR(_xll.qlIndexFixing(Index1Y,$H1535,TRUE,_xll.ohTrigger(RecalcTrigger,Trigger1Y)),NA())</f>
        <v>2.4220199507873238E-2</v>
      </c>
      <c r="Q1535" s="52">
        <f>IFERROR(_xll.qlIndexFixing(ONIndex1Y,I1535,TRUE,_xll.ohTrigger(RecalcTrigger,Trigger1Y)),NA())</f>
        <v>2.3996530317456077E-2</v>
      </c>
    </row>
    <row r="1536" spans="2:17" x14ac:dyDescent="0.2">
      <c r="B1536" s="46" t="s">
        <v>51</v>
      </c>
      <c r="D1536" s="49">
        <f>_xll.qlCalendarAdvance(LocalCalendar,$D1535,B1536,"f",FALSE)</f>
        <v>50459</v>
      </c>
      <c r="E1536" s="49">
        <f>_xll.qlInterestRateIndexValueDate(IndexON,D1536)</f>
        <v>50459</v>
      </c>
      <c r="F1536" s="52">
        <f>IFERROR(_xll.qlIndexFixing(IndexON,D1536,TRUE,_xll.ohTrigger(RecalcTrigger,TriggerON)),NA())</f>
        <v>1.6694581136071918E-2</v>
      </c>
      <c r="H1536" s="49">
        <f>_xll.qlCalendarAdvance(IborCalendar,$H1535,B1536,"f",FALSE)</f>
        <v>50452</v>
      </c>
      <c r="I1536" s="49">
        <f>_xll.qlInterestRateIndexValueDate(Index1M,$H1536)</f>
        <v>50454</v>
      </c>
      <c r="J1536" s="52">
        <f>IFERROR(_xll.qlIndexFixing(Index1M,$H1536,TRUE,_xll.ohTrigger(RecalcTrigger,Trigger1M)),NA())</f>
        <v>1.8726259211764771E-2</v>
      </c>
      <c r="K1536" s="52">
        <f>IFERROR(_xll.qlIndexFixing(ONIndex1M,I1536,TRUE,_xll.ohTrigger(RecalcTrigger,Trigger1M)),NA())</f>
        <v>1.8722871044820621E-2</v>
      </c>
      <c r="L1536" s="52">
        <f>IFERROR(_xll.qlIndexFixing(Index3M,H1536,TRUE,_xll.ohTrigger(RecalcTrigger,Trigger3M)),NA())</f>
        <v>2.0711266382228484E-2</v>
      </c>
      <c r="M1536" s="52">
        <f>IFERROR(_xll.qlIndexFixing(ONIndex3M,I1536,TRUE,_xll.ohTrigger(RecalcTrigger,Trigger3M)),NA())</f>
        <v>2.0679998466626159E-2</v>
      </c>
      <c r="N1536" s="52">
        <f>IFERROR(_xll.qlIndexFixing(Index6M,$H1536,TRUE,_xll.ohTrigger(RecalcTrigger,Trigger6M)),NA())</f>
        <v>2.2469622423752503E-2</v>
      </c>
      <c r="O1536" s="52">
        <f>IFERROR(_xll.qlIndexFixing(ONIndex6M,I1536,TRUE,_xll.ohTrigger(RecalcTrigger,Trigger6M)),NA())</f>
        <v>2.2389182551210141E-2</v>
      </c>
      <c r="P1536" s="52">
        <f>IFERROR(_xll.qlIndexFixing(Index1Y,$H1536,TRUE,_xll.ohTrigger(RecalcTrigger,Trigger1Y)),NA())</f>
        <v>2.4217769472629307E-2</v>
      </c>
      <c r="Q1536" s="52">
        <f>IFERROR(_xll.qlIndexFixing(ONIndex1Y,I1536,TRUE,_xll.ohTrigger(RecalcTrigger,Trigger1Y)),NA())</f>
        <v>2.3993451028152535E-2</v>
      </c>
    </row>
    <row r="1537" spans="2:17" x14ac:dyDescent="0.2">
      <c r="B1537" s="46" t="s">
        <v>51</v>
      </c>
      <c r="D1537" s="49">
        <f>_xll.qlCalendarAdvance(LocalCalendar,$D1536,B1537,"f",FALSE)</f>
        <v>50466</v>
      </c>
      <c r="E1537" s="49">
        <f>_xll.qlInterestRateIndexValueDate(IndexON,D1537)</f>
        <v>50466</v>
      </c>
      <c r="F1537" s="52">
        <f>IFERROR(_xll.qlIndexFixing(IndexON,D1537,TRUE,_xll.ohTrigger(RecalcTrigger,TriggerON)),NA())</f>
        <v>1.669014623818299E-2</v>
      </c>
      <c r="H1537" s="49">
        <f>_xll.qlCalendarAdvance(IborCalendar,$H1536,B1537,"f",FALSE)</f>
        <v>50459</v>
      </c>
      <c r="I1537" s="49">
        <f>_xll.qlInterestRateIndexValueDate(Index1M,$H1537)</f>
        <v>50461</v>
      </c>
      <c r="J1537" s="52">
        <f>IFERROR(_xll.qlIndexFixing(Index1M,$H1537,TRUE,_xll.ohTrigger(RecalcTrigger,Trigger1M)),NA())</f>
        <v>1.8721229352070306E-2</v>
      </c>
      <c r="K1537" s="52">
        <f>IFERROR(_xll.qlIndexFixing(ONIndex1M,I1537,TRUE,_xll.ohTrigger(RecalcTrigger,Trigger1M)),NA())</f>
        <v>1.871779221378489E-2</v>
      </c>
      <c r="L1537" s="52">
        <f>IFERROR(_xll.qlIndexFixing(Index3M,H1537,TRUE,_xll.ohTrigger(RecalcTrigger,Trigger3M)),NA())</f>
        <v>2.0707963458679438E-2</v>
      </c>
      <c r="M1537" s="52">
        <f>IFERROR(_xll.qlIndexFixing(ONIndex3M,I1537,TRUE,_xll.ohTrigger(RecalcTrigger,Trigger3M)),NA())</f>
        <v>2.0676585338446074E-2</v>
      </c>
      <c r="N1537" s="52">
        <f>IFERROR(_xll.qlIndexFixing(Index6M,$H1537,TRUE,_xll.ohTrigger(RecalcTrigger,Trigger6M)),NA())</f>
        <v>2.2466175830105555E-2</v>
      </c>
      <c r="O1537" s="52">
        <f>IFERROR(_xll.qlIndexFixing(ONIndex6M,I1537,TRUE,_xll.ohTrigger(RecalcTrigger,Trigger6M)),NA())</f>
        <v>2.2385560051150222E-2</v>
      </c>
      <c r="P1537" s="52">
        <f>IFERROR(_xll.qlIndexFixing(Index1Y,$H1537,TRUE,_xll.ohTrigger(RecalcTrigger,Trigger1Y)),NA())</f>
        <v>2.4215367314545683E-2</v>
      </c>
      <c r="Q1537" s="52">
        <f>IFERROR(_xll.qlIndexFixing(ONIndex1Y,I1537,TRUE,_xll.ohTrigger(RecalcTrigger,Trigger1Y)),NA())</f>
        <v>2.3990398944206959E-2</v>
      </c>
    </row>
    <row r="1538" spans="2:17" x14ac:dyDescent="0.2">
      <c r="B1538" s="46" t="s">
        <v>51</v>
      </c>
      <c r="D1538" s="49">
        <f>_xll.qlCalendarAdvance(LocalCalendar,$D1537,B1538,"f",FALSE)</f>
        <v>50473</v>
      </c>
      <c r="E1538" s="49">
        <f>_xll.qlInterestRateIndexValueDate(IndexON,D1538)</f>
        <v>50473</v>
      </c>
      <c r="F1538" s="52">
        <f>IFERROR(_xll.qlIndexFixing(IndexON,D1538,TRUE,_xll.ohTrigger(RecalcTrigger,TriggerON)),NA())</f>
        <v>1.6685733087857813E-2</v>
      </c>
      <c r="H1538" s="49">
        <f>_xll.qlCalendarAdvance(IborCalendar,$H1537,B1538,"f",FALSE)</f>
        <v>50466</v>
      </c>
      <c r="I1538" s="49">
        <f>_xll.qlInterestRateIndexValueDate(Index1M,$H1538)</f>
        <v>50468</v>
      </c>
      <c r="J1538" s="52">
        <f>IFERROR(_xll.qlIndexFixing(Index1M,$H1538,TRUE,_xll.ohTrigger(RecalcTrigger,Trigger1M)),NA())</f>
        <v>1.871675606668427E-2</v>
      </c>
      <c r="K1538" s="52">
        <f>IFERROR(_xll.qlIndexFixing(ONIndex1M,I1538,TRUE,_xll.ohTrigger(RecalcTrigger,Trigger1M)),NA())</f>
        <v>1.8712742432551721E-2</v>
      </c>
      <c r="L1538" s="52">
        <f>IFERROR(_xll.qlIndexFixing(Index3M,H1538,TRUE,_xll.ohTrigger(RecalcTrigger,Trigger3M)),NA())</f>
        <v>2.0705772525879108E-2</v>
      </c>
      <c r="M1538" s="52">
        <f>IFERROR(_xll.qlIndexFixing(ONIndex3M,I1538,TRUE,_xll.ohTrigger(RecalcTrigger,Trigger3M)),NA())</f>
        <v>2.0673192389324413E-2</v>
      </c>
      <c r="N1538" s="52">
        <f>IFERROR(_xll.qlIndexFixing(Index6M,$H1538,TRUE,_xll.ohTrigger(RecalcTrigger,Trigger6M)),NA())</f>
        <v>2.2465502026755874E-2</v>
      </c>
      <c r="O1538" s="52">
        <f>IFERROR(_xll.qlIndexFixing(ONIndex6M,I1538,TRUE,_xll.ohTrigger(RecalcTrigger,Trigger6M)),NA())</f>
        <v>2.2381954210484167E-2</v>
      </c>
      <c r="P1538" s="52">
        <f>IFERROR(_xll.qlIndexFixing(Index1Y,$H1538,TRUE,_xll.ohTrigger(RecalcTrigger,Trigger1Y)),NA())</f>
        <v>2.4212993033423509E-2</v>
      </c>
      <c r="Q1538" s="52">
        <f>IFERROR(_xll.qlIndexFixing(ONIndex1Y,I1538,TRUE,_xll.ohTrigger(RecalcTrigger,Trigger1Y)),NA())</f>
        <v>2.3987374065379541E-2</v>
      </c>
    </row>
    <row r="1539" spans="2:17" x14ac:dyDescent="0.2">
      <c r="B1539" s="46" t="s">
        <v>51</v>
      </c>
      <c r="D1539" s="49">
        <f>_xll.qlCalendarAdvance(LocalCalendar,$D1538,B1539,"f",FALSE)</f>
        <v>50480</v>
      </c>
      <c r="E1539" s="49">
        <f>_xll.qlInterestRateIndexValueDate(IndexON,D1539)</f>
        <v>50480</v>
      </c>
      <c r="F1539" s="52">
        <f>IFERROR(_xll.qlIndexFixing(IndexON,D1539,TRUE,_xll.ohTrigger(RecalcTrigger,TriggerON)),NA())</f>
        <v>1.6681341685096385E-2</v>
      </c>
      <c r="H1539" s="49">
        <f>_xll.qlCalendarAdvance(IborCalendar,$H1538,B1539,"f",FALSE)</f>
        <v>50473</v>
      </c>
      <c r="I1539" s="49">
        <f>_xll.qlInterestRateIndexValueDate(Index1M,$H1539)</f>
        <v>50475</v>
      </c>
      <c r="J1539" s="52">
        <f>IFERROR(_xll.qlIndexFixing(Index1M,$H1539,TRUE,_xll.ohTrigger(RecalcTrigger,Trigger1M)),NA())</f>
        <v>1.8711791672645917E-2</v>
      </c>
      <c r="K1539" s="52">
        <f>IFERROR(_xll.qlIndexFixing(ONIndex1M,I1539,TRUE,_xll.ohTrigger(RecalcTrigger,Trigger1M)),NA())</f>
        <v>1.870772170104118E-2</v>
      </c>
      <c r="L1539" s="52">
        <f>IFERROR(_xll.qlIndexFixing(Index3M,H1539,TRUE,_xll.ohTrigger(RecalcTrigger,Trigger3M)),NA())</f>
        <v>2.0702513956030372E-2</v>
      </c>
      <c r="M1539" s="52">
        <f>IFERROR(_xll.qlIndexFixing(ONIndex3M,I1539,TRUE,_xll.ohTrigger(RecalcTrigger,Trigger3M)),NA())</f>
        <v>2.066981961958092E-2</v>
      </c>
      <c r="N1539" s="52">
        <f>IFERROR(_xll.qlIndexFixing(Index6M,$H1539,TRUE,_xll.ohTrigger(RecalcTrigger,Trigger6M)),NA())</f>
        <v>2.2461634491961119E-2</v>
      </c>
      <c r="O1539" s="52">
        <f>IFERROR(_xll.qlIndexFixing(ONIndex6M,I1539,TRUE,_xll.ohTrigger(RecalcTrigger,Trigger6M)),NA())</f>
        <v>2.2378365029371849E-2</v>
      </c>
      <c r="P1539" s="52">
        <f>IFERROR(_xll.qlIndexFixing(Index1Y,$H1539,TRUE,_xll.ohTrigger(RecalcTrigger,Trigger1Y)),NA())</f>
        <v>2.421064662906634E-2</v>
      </c>
      <c r="Q1539" s="52">
        <f>IFERROR(_xll.qlIndexFixing(ONIndex1Y,I1539,TRUE,_xll.ohTrigger(RecalcTrigger,Trigger1Y)),NA())</f>
        <v>2.3984376391910089E-2</v>
      </c>
    </row>
    <row r="1540" spans="2:17" x14ac:dyDescent="0.2">
      <c r="B1540" s="46" t="s">
        <v>51</v>
      </c>
      <c r="D1540" s="49">
        <f>_xll.qlCalendarAdvance(LocalCalendar,$D1539,B1540,"f",FALSE)</f>
        <v>50487</v>
      </c>
      <c r="E1540" s="49">
        <f>_xll.qlInterestRateIndexValueDate(IndexON,D1540)</f>
        <v>50487</v>
      </c>
      <c r="F1540" s="52">
        <f>IFERROR(_xll.qlIndexFixing(IndexON,D1540,TRUE,_xll.ohTrigger(RecalcTrigger,TriggerON)),NA())</f>
        <v>1.6676972029818771E-2</v>
      </c>
      <c r="H1540" s="49">
        <f>_xll.qlCalendarAdvance(IborCalendar,$H1539,B1540,"f",FALSE)</f>
        <v>50480</v>
      </c>
      <c r="I1540" s="49">
        <f>_xll.qlInterestRateIndexValueDate(Index1M,$H1540)</f>
        <v>50482</v>
      </c>
      <c r="J1540" s="52">
        <f>IFERROR(_xll.qlIndexFixing(Index1M,$H1540,TRUE,_xll.ohTrigger(RecalcTrigger,Trigger1M)),NA())</f>
        <v>1.8706856377291026E-2</v>
      </c>
      <c r="K1540" s="52">
        <f>IFERROR(_xll.qlIndexFixing(ONIndex1M,I1540,TRUE,_xll.ohTrigger(RecalcTrigger,Trigger1M)),NA())</f>
        <v>1.8702730019333202E-2</v>
      </c>
      <c r="L1540" s="52">
        <f>IFERROR(_xll.qlIndexFixing(Index3M,H1540,TRUE,_xll.ohTrigger(RecalcTrigger,Trigger3M)),NA())</f>
        <v>2.0699275673600338E-2</v>
      </c>
      <c r="M1540" s="52">
        <f>IFERROR(_xll.qlIndexFixing(ONIndex3M,I1540,TRUE,_xll.ohTrigger(RecalcTrigger,Trigger3M)),NA())</f>
        <v>2.0666467028815916E-2</v>
      </c>
      <c r="N1540" s="52">
        <f>IFERROR(_xll.qlIndexFixing(Index6M,$H1540,TRUE,_xll.ohTrigger(RecalcTrigger,Trigger6M)),NA())</f>
        <v>2.2458243422652752E-2</v>
      </c>
      <c r="O1540" s="52">
        <f>IFERROR(_xll.qlIndexFixing(ONIndex6M,I1540,TRUE,_xll.ohTrigger(RecalcTrigger,Trigger6M)),NA())</f>
        <v>2.2374792507813268E-2</v>
      </c>
      <c r="P1540" s="52">
        <f>IFERROR(_xll.qlIndexFixing(Index1Y,$H1540,TRUE,_xll.ohTrigger(RecalcTrigger,Trigger1Y)),NA())</f>
        <v>2.4208328101280142E-2</v>
      </c>
      <c r="Q1540" s="52">
        <f>IFERROR(_xll.qlIndexFixing(ONIndex1Y,I1540,TRUE,_xll.ohTrigger(RecalcTrigger,Trigger1Y)),NA())</f>
        <v>2.3981405923638732E-2</v>
      </c>
    </row>
    <row r="1541" spans="2:17" x14ac:dyDescent="0.2">
      <c r="B1541" s="46" t="s">
        <v>51</v>
      </c>
      <c r="D1541" s="49">
        <f>_xll.qlCalendarAdvance(LocalCalendar,$D1540,B1541,"f",FALSE)</f>
        <v>50494</v>
      </c>
      <c r="E1541" s="49">
        <f>_xll.qlInterestRateIndexValueDate(IndexON,D1541)</f>
        <v>50494</v>
      </c>
      <c r="F1541" s="52">
        <f>IFERROR(_xll.qlIndexFixing(IndexON,D1541,TRUE,_xll.ohTrigger(RecalcTrigger,TriggerON)),NA())</f>
        <v>1.667262412202497E-2</v>
      </c>
      <c r="H1541" s="49">
        <f>_xll.qlCalendarAdvance(IborCalendar,$H1540,B1541,"f",FALSE)</f>
        <v>50487</v>
      </c>
      <c r="I1541" s="49">
        <f>_xll.qlInterestRateIndexValueDate(Index1M,$H1541)</f>
        <v>50489</v>
      </c>
      <c r="J1541" s="52">
        <f>IFERROR(_xll.qlIndexFixing(Index1M,$H1541,TRUE,_xll.ohTrigger(RecalcTrigger,Trigger1M)),NA())</f>
        <v>1.8702087962903364E-2</v>
      </c>
      <c r="K1541" s="52">
        <f>IFERROR(_xll.qlIndexFixing(ONIndex1M,I1541,TRUE,_xll.ohTrigger(RecalcTrigger,Trigger1M)),NA())</f>
        <v>1.8697767387427788E-2</v>
      </c>
      <c r="L1541" s="52">
        <f>IFERROR(_xll.qlIndexFixing(Index3M,H1541,TRUE,_xll.ohTrigger(RecalcTrigger,Trigger3M)),NA())</f>
        <v>2.0696057678538615E-2</v>
      </c>
      <c r="M1541" s="52">
        <f>IFERROR(_xll.qlIndexFixing(ONIndex3M,I1541,TRUE,_xll.ohTrigger(RecalcTrigger,Trigger3M)),NA())</f>
        <v>2.0663134617349144E-2</v>
      </c>
      <c r="N1541" s="52">
        <f>IFERROR(_xll.qlIndexFixing(Index6M,$H1541,TRUE,_xll.ohTrigger(RecalcTrigger,Trigger6M)),NA())</f>
        <v>2.2454869210953889E-2</v>
      </c>
      <c r="O1541" s="52">
        <f>IFERROR(_xll.qlIndexFixing(ONIndex6M,I1541,TRUE,_xll.ohTrigger(RecalcTrigger,Trigger6M)),NA())</f>
        <v>2.2371236645808423E-2</v>
      </c>
      <c r="P1541" s="52">
        <f>IFERROR(_xll.qlIndexFixing(Index1Y,$H1541,TRUE,_xll.ohTrigger(RecalcTrigger,Trigger1Y)),NA())</f>
        <v>2.4206037449872628E-2</v>
      </c>
      <c r="Q1541" s="52">
        <f>IFERROR(_xll.qlIndexFixing(ONIndex1Y,I1541,TRUE,_xll.ohTrigger(RecalcTrigger,Trigger1Y)),NA())</f>
        <v>2.3978462660645405E-2</v>
      </c>
    </row>
    <row r="1542" spans="2:17" x14ac:dyDescent="0.2">
      <c r="B1542" s="46" t="s">
        <v>51</v>
      </c>
      <c r="D1542" s="49">
        <f>_xll.qlCalendarAdvance(LocalCalendar,$D1541,B1542,"f",FALSE)</f>
        <v>50501</v>
      </c>
      <c r="E1542" s="49">
        <f>_xll.qlInterestRateIndexValueDate(IndexON,D1542)</f>
        <v>50501</v>
      </c>
      <c r="F1542" s="52">
        <f>IFERROR(_xll.qlIndexFixing(IndexON,D1542,TRUE,_xll.ohTrigger(RecalcTrigger,TriggerON)),NA())</f>
        <v>1.666829796179492E-2</v>
      </c>
      <c r="H1542" s="49">
        <f>_xll.qlCalendarAdvance(IborCalendar,$H1541,B1542,"f",FALSE)</f>
        <v>50494</v>
      </c>
      <c r="I1542" s="49">
        <f>_xll.qlInterestRateIndexValueDate(Index1M,$H1542)</f>
        <v>50496</v>
      </c>
      <c r="J1542" s="52">
        <f>IFERROR(_xll.qlIndexFixing(Index1M,$H1542,TRUE,_xll.ohTrigger(RecalcTrigger,Trigger1M)),NA())</f>
        <v>1.8697212690264437E-2</v>
      </c>
      <c r="K1542" s="52">
        <f>IFERROR(_xll.qlIndexFixing(ONIndex1M,I1542,TRUE,_xll.ohTrigger(RecalcTrigger,Trigger1M)),NA())</f>
        <v>1.8692833805324938E-2</v>
      </c>
      <c r="L1542" s="52">
        <f>IFERROR(_xll.qlIndexFixing(Index3M,H1542,TRUE,_xll.ohTrigger(RecalcTrigger,Trigger3M)),NA())</f>
        <v>2.0692490878664611E-2</v>
      </c>
      <c r="M1542" s="52">
        <f>IFERROR(_xll.qlIndexFixing(ONIndex3M,I1542,TRUE,_xll.ohTrigger(RecalcTrigger,Trigger3M)),NA())</f>
        <v>2.0659822385020732E-2</v>
      </c>
      <c r="N1542" s="52">
        <f>IFERROR(_xll.qlIndexFixing(Index6M,$H1542,TRUE,_xll.ohTrigger(RecalcTrigger,Trigger6M)),NA())</f>
        <v>2.2450121788024018E-2</v>
      </c>
      <c r="O1542" s="52">
        <f>IFERROR(_xll.qlIndexFixing(ONIndex6M,I1542,TRUE,_xll.ohTrigger(RecalcTrigger,Trigger6M)),NA())</f>
        <v>2.2367697443357315E-2</v>
      </c>
      <c r="P1542" s="52">
        <f>IFERROR(_xll.qlIndexFixing(Index1Y,$H1542,TRUE,_xll.ohTrigger(RecalcTrigger,Trigger1Y)),NA())</f>
        <v>2.420377467465458E-2</v>
      </c>
      <c r="Q1542" s="52">
        <f>IFERROR(_xll.qlIndexFixing(ONIndex1Y,I1542,TRUE,_xll.ohTrigger(RecalcTrigger,Trigger1Y)),NA())</f>
        <v>2.3975546602930109E-2</v>
      </c>
    </row>
    <row r="1543" spans="2:17" x14ac:dyDescent="0.2">
      <c r="B1543" s="46" t="s">
        <v>51</v>
      </c>
      <c r="D1543" s="49">
        <f>_xll.qlCalendarAdvance(LocalCalendar,$D1542,B1543,"f",FALSE)</f>
        <v>50508</v>
      </c>
      <c r="E1543" s="49">
        <f>_xll.qlInterestRateIndexValueDate(IndexON,D1543)</f>
        <v>50508</v>
      </c>
      <c r="F1543" s="52">
        <f>IFERROR(_xll.qlIndexFixing(IndexON,D1543,TRUE,_xll.ohTrigger(RecalcTrigger,TriggerON)),NA())</f>
        <v>1.666399354912862E-2</v>
      </c>
      <c r="H1543" s="49">
        <f>_xll.qlCalendarAdvance(IborCalendar,$H1542,B1543,"f",FALSE)</f>
        <v>50501</v>
      </c>
      <c r="I1543" s="49">
        <f>_xll.qlInterestRateIndexValueDate(Index1M,$H1543)</f>
        <v>50503</v>
      </c>
      <c r="J1543" s="52">
        <f>IFERROR(_xll.qlIndexFixing(Index1M,$H1543,TRUE,_xll.ohTrigger(RecalcTrigger,Trigger1M)),NA())</f>
        <v>1.8692225082962421E-2</v>
      </c>
      <c r="K1543" s="52">
        <f>IFERROR(_xll.qlIndexFixing(ONIndex1M,I1543,TRUE,_xll.ohTrigger(RecalcTrigger,Trigger1M)),NA())</f>
        <v>1.8687929272944714E-2</v>
      </c>
      <c r="L1543" s="52">
        <f>IFERROR(_xll.qlIndexFixing(Index3M,H1543,TRUE,_xll.ohTrigger(RecalcTrigger,Trigger3M)),NA())</f>
        <v>2.0689312191327528E-2</v>
      </c>
      <c r="M1543" s="52">
        <f>IFERROR(_xll.qlIndexFixing(ONIndex3M,I1543,TRUE,_xll.ohTrigger(RecalcTrigger,Trigger3M)),NA())</f>
        <v>2.065653033183068E-2</v>
      </c>
      <c r="N1543" s="52">
        <f>IFERROR(_xll.qlIndexFixing(Index6M,$H1543,TRUE,_xll.ohTrigger(RecalcTrigger,Trigger6M)),NA())</f>
        <v>2.2446778300992735E-2</v>
      </c>
      <c r="O1543" s="52">
        <f>IFERROR(_xll.qlIndexFixing(ONIndex6M,I1543,TRUE,_xll.ohTrigger(RecalcTrigger,Trigger6M)),NA())</f>
        <v>2.2364174900380007E-2</v>
      </c>
      <c r="P1543" s="52">
        <f>IFERROR(_xll.qlIndexFixing(Index1Y,$H1543,TRUE,_xll.ohTrigger(RecalcTrigger,Trigger1Y)),NA())</f>
        <v>2.4204203748424882E-2</v>
      </c>
      <c r="Q1543" s="52">
        <f>IFERROR(_xll.qlIndexFixing(ONIndex1Y,I1543,TRUE,_xll.ohTrigger(RecalcTrigger,Trigger1Y)),NA())</f>
        <v>2.3972657750572779E-2</v>
      </c>
    </row>
    <row r="1544" spans="2:17" x14ac:dyDescent="0.2">
      <c r="B1544" s="46" t="s">
        <v>51</v>
      </c>
      <c r="D1544" s="49">
        <f>_xll.qlCalendarAdvance(LocalCalendar,$D1543,B1544,"f",FALSE)</f>
        <v>50515</v>
      </c>
      <c r="E1544" s="49">
        <f>_xll.qlInterestRateIndexValueDate(IndexON,D1544)</f>
        <v>50515</v>
      </c>
      <c r="F1544" s="52">
        <f>IFERROR(_xll.qlIndexFixing(IndexON,D1544,TRUE,_xll.ohTrigger(RecalcTrigger,TriggerON)),NA())</f>
        <v>1.6659710883866197E-2</v>
      </c>
      <c r="H1544" s="49">
        <f>_xll.qlCalendarAdvance(IborCalendar,$H1543,B1544,"f",FALSE)</f>
        <v>50508</v>
      </c>
      <c r="I1544" s="49">
        <f>_xll.qlInterestRateIndexValueDate(Index1M,$H1544)</f>
        <v>50510</v>
      </c>
      <c r="J1544" s="52">
        <f>IFERROR(_xll.qlIndexFixing(Index1M,$H1544,TRUE,_xll.ohTrigger(RecalcTrigger,Trigger1M)),NA())</f>
        <v>1.8687406181971677E-2</v>
      </c>
      <c r="K1544" s="52">
        <f>IFERROR(_xll.qlIndexFixing(ONIndex1M,I1544,TRUE,_xll.ohTrigger(RecalcTrigger,Trigger1M)),NA())</f>
        <v>1.8683053790367055E-2</v>
      </c>
      <c r="L1544" s="52">
        <f>IFERROR(_xll.qlIndexFixing(Index3M,H1544,TRUE,_xll.ohTrigger(RecalcTrigger,Trigger3M)),NA())</f>
        <v>2.0686153790023518E-2</v>
      </c>
      <c r="M1544" s="52">
        <f>IFERROR(_xll.qlIndexFixing(ONIndex3M,I1544,TRUE,_xll.ohTrigger(RecalcTrigger,Trigger3M)),NA())</f>
        <v>2.0653258457858925E-2</v>
      </c>
      <c r="N1544" s="52">
        <f>IFERROR(_xll.qlIndexFixing(Index6M,$H1544,TRUE,_xll.ohTrigger(RecalcTrigger,Trigger6M)),NA())</f>
        <v>2.2443451668102271E-2</v>
      </c>
      <c r="O1544" s="52">
        <f>IFERROR(_xll.qlIndexFixing(ONIndex6M,I1544,TRUE,_xll.ohTrigger(RecalcTrigger,Trigger6M)),NA())</f>
        <v>2.2360669017036372E-2</v>
      </c>
      <c r="P1544" s="52">
        <f>IFERROR(_xll.qlIndexFixing(Index1Y,$H1544,TRUE,_xll.ohTrigger(RecalcTrigger,Trigger1Y)),NA())</f>
        <v>2.4199332752040743E-2</v>
      </c>
      <c r="Q1544" s="52">
        <f>IFERROR(_xll.qlIndexFixing(ONIndex1Y,I1544,TRUE,_xll.ohTrigger(RecalcTrigger,Trigger1Y)),NA())</f>
        <v>2.3969796103413543E-2</v>
      </c>
    </row>
    <row r="1545" spans="2:17" x14ac:dyDescent="0.2">
      <c r="B1545" s="46" t="s">
        <v>51</v>
      </c>
      <c r="D1545" s="49">
        <f>_xll.qlCalendarAdvance(LocalCalendar,$D1544,B1545,"f",FALSE)</f>
        <v>50522</v>
      </c>
      <c r="E1545" s="49">
        <f>_xll.qlInterestRateIndexValueDate(IndexON,D1545)</f>
        <v>50522</v>
      </c>
      <c r="F1545" s="52">
        <f>IFERROR(_xll.qlIndexFixing(IndexON,D1545,TRUE,_xll.ohTrigger(RecalcTrigger,TriggerON)),NA())</f>
        <v>1.6655449966327396E-2</v>
      </c>
      <c r="H1545" s="49">
        <f>_xll.qlCalendarAdvance(IborCalendar,$H1544,B1545,"f",FALSE)</f>
        <v>50515</v>
      </c>
      <c r="I1545" s="49">
        <f>_xll.qlInterestRateIndexValueDate(Index1M,$H1545)</f>
        <v>50517</v>
      </c>
      <c r="J1545" s="52">
        <f>IFERROR(_xll.qlIndexFixing(Index1M,$H1545,TRUE,_xll.ohTrigger(RecalcTrigger,Trigger1M)),NA())</f>
        <v>1.8682616379474548E-2</v>
      </c>
      <c r="K1545" s="52">
        <f>IFERROR(_xll.qlIndexFixing(ONIndex1M,I1545,TRUE,_xll.ohTrigger(RecalcTrigger,Trigger1M)),NA())</f>
        <v>1.8678766602210573E-2</v>
      </c>
      <c r="L1545" s="52">
        <f>IFERROR(_xll.qlIndexFixing(Index3M,H1545,TRUE,_xll.ohTrigger(RecalcTrigger,Trigger3M)),NA())</f>
        <v>2.0683015674703389E-2</v>
      </c>
      <c r="M1545" s="52">
        <f>IFERROR(_xll.qlIndexFixing(ONIndex3M,I1545,TRUE,_xll.ohTrigger(RecalcTrigger,Trigger3M)),NA())</f>
        <v>2.0651450764663792E-2</v>
      </c>
      <c r="N1545" s="52">
        <f>IFERROR(_xll.qlIndexFixing(Index6M,$H1545,TRUE,_xll.ohTrigger(RecalcTrigger,Trigger6M)),NA())</f>
        <v>2.2440141889267878E-2</v>
      </c>
      <c r="O1545" s="52">
        <f>IFERROR(_xll.qlIndexFixing(ONIndex6M,I1545,TRUE,_xll.ohTrigger(RecalcTrigger,Trigger6M)),NA())</f>
        <v>2.2358963105927998E-2</v>
      </c>
      <c r="P1545" s="52">
        <f>IFERROR(_xll.qlIndexFixing(Index1Y,$H1545,TRUE,_xll.ohTrigger(RecalcTrigger,Trigger1Y)),NA())</f>
        <v>2.4197153604277023E-2</v>
      </c>
      <c r="Q1545" s="52">
        <f>IFERROR(_xll.qlIndexFixing(ONIndex1Y,I1545,TRUE,_xll.ohTrigger(RecalcTrigger,Trigger1Y)),NA())</f>
        <v>2.3969348567053572E-2</v>
      </c>
    </row>
    <row r="1546" spans="2:17" x14ac:dyDescent="0.2">
      <c r="B1546" s="46" t="s">
        <v>51</v>
      </c>
      <c r="D1546" s="49">
        <f>_xll.qlCalendarAdvance(LocalCalendar,$D1545,B1546,"f",FALSE)</f>
        <v>50529</v>
      </c>
      <c r="E1546" s="49">
        <f>_xll.qlInterestRateIndexValueDate(IndexON,D1546)</f>
        <v>50529</v>
      </c>
      <c r="F1546" s="52">
        <f>IFERROR(_xll.qlIndexFixing(IndexON,D1546,TRUE,_xll.ohTrigger(RecalcTrigger,TriggerON)),NA())</f>
        <v>1.6651210796112537E-2</v>
      </c>
      <c r="H1546" s="49">
        <f>_xll.qlCalendarAdvance(IborCalendar,$H1545,B1546,"f",FALSE)</f>
        <v>50522</v>
      </c>
      <c r="I1546" s="49">
        <f>_xll.qlInterestRateIndexValueDate(Index1M,$H1546)</f>
        <v>50524</v>
      </c>
      <c r="J1546" s="52">
        <f>IFERROR(_xll.qlIndexFixing(Index1M,$H1546,TRUE,_xll.ohTrigger(RecalcTrigger,Trigger1M)),NA())</f>
        <v>1.8677415977582157E-2</v>
      </c>
      <c r="K1546" s="52">
        <f>IFERROR(_xll.qlIndexFixing(ONIndex1M,I1546,TRUE,_xll.ohTrigger(RecalcTrigger,Trigger1M)),NA())</f>
        <v>1.8673389974539489E-2</v>
      </c>
      <c r="L1546" s="52">
        <f>IFERROR(_xll.qlIndexFixing(Index3M,H1546,TRUE,_xll.ohTrigger(RecalcTrigger,Trigger3M)),NA())</f>
        <v>2.0679897845321465E-2</v>
      </c>
      <c r="M1546" s="52">
        <f>IFERROR(_xll.qlIndexFixing(ONIndex3M,I1546,TRUE,_xll.ohTrigger(RecalcTrigger,Trigger3M)),NA())</f>
        <v>2.0646775247410432E-2</v>
      </c>
      <c r="N1546" s="52">
        <f>IFERROR(_xll.qlIndexFixing(Index6M,$H1546,TRUE,_xll.ohTrigger(RecalcTrigger,Trigger6M)),NA())</f>
        <v>2.243684896440613E-2</v>
      </c>
      <c r="O1546" s="52">
        <f>IFERROR(_xll.qlIndexFixing(ONIndex6M,I1546,TRUE,_xll.ohTrigger(RecalcTrigger,Trigger6M)),NA())</f>
        <v>2.2353707228930375E-2</v>
      </c>
      <c r="P1546" s="52">
        <f>IFERROR(_xll.qlIndexFixing(Index1Y,$H1546,TRUE,_xll.ohTrigger(RecalcTrigger,Trigger1Y)),NA())</f>
        <v>2.4195002331967582E-2</v>
      </c>
      <c r="Q1546" s="52">
        <f>IFERROR(_xll.qlIndexFixing(ONIndex1Y,I1546,TRUE,_xll.ohTrigger(RecalcTrigger,Trigger1Y)),NA())</f>
        <v>2.3964154424769291E-2</v>
      </c>
    </row>
    <row r="1547" spans="2:17" x14ac:dyDescent="0.2">
      <c r="B1547" s="46" t="s">
        <v>51</v>
      </c>
      <c r="D1547" s="49">
        <f>_xll.qlCalendarAdvance(LocalCalendar,$D1546,B1547,"f",FALSE)</f>
        <v>50536</v>
      </c>
      <c r="E1547" s="49">
        <f>_xll.qlInterestRateIndexValueDate(IndexON,D1547)</f>
        <v>50536</v>
      </c>
      <c r="F1547" s="52">
        <f>IFERROR(_xll.qlIndexFixing(IndexON,D1547,TRUE,_xll.ohTrigger(RecalcTrigger,TriggerON)),NA())</f>
        <v>1.6646993373461427E-2</v>
      </c>
      <c r="H1547" s="49">
        <f>_xll.qlCalendarAdvance(IborCalendar,$H1546,B1547,"f",FALSE)</f>
        <v>50529</v>
      </c>
      <c r="I1547" s="49">
        <f>_xll.qlInterestRateIndexValueDate(Index1M,$H1547)</f>
        <v>50531</v>
      </c>
      <c r="J1547" s="52">
        <f>IFERROR(_xll.qlIndexFixing(Index1M,$H1547,TRUE,_xll.ohTrigger(RecalcTrigger,Trigger1M)),NA())</f>
        <v>1.8673124069828739E-2</v>
      </c>
      <c r="K1547" s="52">
        <f>IFERROR(_xll.qlIndexFixing(ONIndex1M,I1547,TRUE,_xll.ohTrigger(RecalcTrigger,Trigger1M)),NA())</f>
        <v>1.8668601641209648E-2</v>
      </c>
      <c r="L1547" s="52">
        <f>IFERROR(_xll.qlIndexFixing(Index3M,H1547,TRUE,_xll.ohTrigger(RecalcTrigger,Trigger3M)),NA())</f>
        <v>2.0677175740140566E-2</v>
      </c>
      <c r="M1547" s="52">
        <f>IFERROR(_xll.qlIndexFixing(ONIndex3M,I1547,TRUE,_xll.ohTrigger(RecalcTrigger,Trigger3M)),NA())</f>
        <v>2.0643563910853757E-2</v>
      </c>
      <c r="N1547" s="52">
        <f>IFERROR(_xll.qlIndexFixing(Index6M,$H1547,TRUE,_xll.ohTrigger(RecalcTrigger,Trigger6M)),NA())</f>
        <v>2.2434977945705196E-2</v>
      </c>
      <c r="O1547" s="52">
        <f>IFERROR(_xll.qlIndexFixing(ONIndex6M,I1547,TRUE,_xll.ohTrigger(RecalcTrigger,Trigger6M)),NA())</f>
        <v>2.2350251324168013E-2</v>
      </c>
      <c r="P1547" s="52">
        <f>IFERROR(_xll.qlIndexFixing(Index1Y,$H1547,TRUE,_xll.ohTrigger(RecalcTrigger,Trigger1Y)),NA())</f>
        <v>2.4192878934934364E-2</v>
      </c>
      <c r="Q1547" s="52">
        <f>IFERROR(_xll.qlIndexFixing(ONIndex1Y,I1547,TRUE,_xll.ohTrigger(RecalcTrigger,Trigger1Y)),NA())</f>
        <v>2.396137439336421E-2</v>
      </c>
    </row>
    <row r="1548" spans="2:17" x14ac:dyDescent="0.2">
      <c r="B1548" s="46" t="s">
        <v>51</v>
      </c>
      <c r="D1548" s="49">
        <f>_xll.qlCalendarAdvance(LocalCalendar,$D1547,B1548,"f",FALSE)</f>
        <v>50543</v>
      </c>
      <c r="E1548" s="49">
        <f>_xll.qlInterestRateIndexValueDate(IndexON,D1548)</f>
        <v>50543</v>
      </c>
      <c r="F1548" s="52">
        <f>IFERROR(_xll.qlIndexFixing(IndexON,D1548,TRUE,_xll.ohTrigger(RecalcTrigger,TriggerON)),NA())</f>
        <v>1.6642797698374068E-2</v>
      </c>
      <c r="H1548" s="49">
        <f>_xll.qlCalendarAdvance(IborCalendar,$H1547,B1548,"f",FALSE)</f>
        <v>50536</v>
      </c>
      <c r="I1548" s="49">
        <f>_xll.qlInterestRateIndexValueDate(Index1M,$H1548)</f>
        <v>50538</v>
      </c>
      <c r="J1548" s="52">
        <f>IFERROR(_xll.qlIndexFixing(Index1M,$H1548,TRUE,_xll.ohTrigger(RecalcTrigger,Trigger1M)),NA())</f>
        <v>1.8668421562600124E-2</v>
      </c>
      <c r="K1548" s="52">
        <f>IFERROR(_xll.qlIndexFixing(ONIndex1M,I1548,TRUE,_xll.ohTrigger(RecalcTrigger,Trigger1M)),NA())</f>
        <v>1.866384235768237E-2</v>
      </c>
      <c r="L1548" s="52">
        <f>IFERROR(_xll.qlIndexFixing(Index3M,H1548,TRUE,_xll.ohTrigger(RecalcTrigger,Trigger3M)),NA())</f>
        <v>2.0674099755282435E-2</v>
      </c>
      <c r="M1548" s="52">
        <f>IFERROR(_xll.qlIndexFixing(ONIndex3M,I1548,TRUE,_xll.ohTrigger(RecalcTrigger,Trigger3M)),NA())</f>
        <v>2.0640372753595315E-2</v>
      </c>
      <c r="N1548" s="52">
        <f>IFERROR(_xll.qlIndexFixing(Index6M,$H1548,TRUE,_xll.ohTrigger(RecalcTrigger,Trigger6M)),NA())</f>
        <v>2.2431721734855421E-2</v>
      </c>
      <c r="O1548" s="52">
        <f>IFERROR(_xll.qlIndexFixing(ONIndex6M,I1548,TRUE,_xll.ohTrigger(RecalcTrigger,Trigger6M)),NA())</f>
        <v>2.2346812078879452E-2</v>
      </c>
      <c r="P1548" s="52">
        <f>IFERROR(_xll.qlIndexFixing(Index1Y,$H1548,TRUE,_xll.ohTrigger(RecalcTrigger,Trigger1Y)),NA())</f>
        <v>2.419078341300173E-2</v>
      </c>
      <c r="Q1548" s="52">
        <f>IFERROR(_xll.qlIndexFixing(ONIndex1Y,I1548,TRUE,_xll.ohTrigger(RecalcTrigger,Trigger1Y)),NA())</f>
        <v>2.3958621567157223E-2</v>
      </c>
    </row>
    <row r="1549" spans="2:17" x14ac:dyDescent="0.2">
      <c r="B1549" s="46" t="s">
        <v>51</v>
      </c>
      <c r="D1549" s="49">
        <f>_xll.qlCalendarAdvance(LocalCalendar,$D1548,B1549,"f",FALSE)</f>
        <v>50550</v>
      </c>
      <c r="E1549" s="49">
        <f>_xll.qlInterestRateIndexValueDate(IndexON,D1549)</f>
        <v>50550</v>
      </c>
      <c r="F1549" s="52">
        <f>IFERROR(_xll.qlIndexFixing(IndexON,D1549,TRUE,_xll.ohTrigger(RecalcTrigger,TriggerON)),NA())</f>
        <v>1.6638623770850458E-2</v>
      </c>
      <c r="H1549" s="49">
        <f>_xll.qlCalendarAdvance(IborCalendar,$H1548,B1549,"f",FALSE)</f>
        <v>50543</v>
      </c>
      <c r="I1549" s="49">
        <f>_xll.qlInterestRateIndexValueDate(Index1M,$H1549)</f>
        <v>50545</v>
      </c>
      <c r="J1549" s="52">
        <f>IFERROR(_xll.qlIndexFixing(Index1M,$H1549,TRUE,_xll.ohTrigger(RecalcTrigger,Trigger1M)),NA())</f>
        <v>1.8663748153722737E-2</v>
      </c>
      <c r="K1549" s="52">
        <f>IFERROR(_xll.qlIndexFixing(ONIndex1M,I1549,TRUE,_xll.ohTrigger(RecalcTrigger,Trigger1M)),NA())</f>
        <v>1.8659112123877719E-2</v>
      </c>
      <c r="L1549" s="52">
        <f>IFERROR(_xll.qlIndexFixing(Index3M,H1549,TRUE,_xll.ohTrigger(RecalcTrigger,Trigger3M)),NA())</f>
        <v>2.0671044057403359E-2</v>
      </c>
      <c r="M1549" s="52">
        <f>IFERROR(_xll.qlIndexFixing(ONIndex3M,I1549,TRUE,_xll.ohTrigger(RecalcTrigger,Trigger3M)),NA())</f>
        <v>2.0637201775475233E-2</v>
      </c>
      <c r="N1549" s="52">
        <f>IFERROR(_xll.qlIndexFixing(Index6M,$H1549,TRUE,_xll.ohTrigger(RecalcTrigger,Trigger6M)),NA())</f>
        <v>2.242848238093011E-2</v>
      </c>
      <c r="O1549" s="52">
        <f>IFERROR(_xll.qlIndexFixing(ONIndex6M,I1549,TRUE,_xll.ohTrigger(RecalcTrigger,Trigger6M)),NA())</f>
        <v>2.2343389493144628E-2</v>
      </c>
      <c r="P1549" s="52">
        <f>IFERROR(_xll.qlIndexFixing(Index1Y,$H1549,TRUE,_xll.ohTrigger(RecalcTrigger,Trigger1Y)),NA())</f>
        <v>2.4188715765996446E-2</v>
      </c>
      <c r="Q1549" s="52">
        <f>IFERROR(_xll.qlIndexFixing(ONIndex1Y,I1549,TRUE,_xll.ohTrigger(RecalcTrigger,Trigger1Y)),NA())</f>
        <v>2.3955895946308203E-2</v>
      </c>
    </row>
    <row r="1550" spans="2:17" x14ac:dyDescent="0.2">
      <c r="B1550" s="46" t="s">
        <v>51</v>
      </c>
      <c r="D1550" s="49">
        <f>_xll.qlCalendarAdvance(LocalCalendar,$D1549,B1550,"f",FALSE)</f>
        <v>50557</v>
      </c>
      <c r="E1550" s="49">
        <f>_xll.qlInterestRateIndexValueDate(IndexON,D1550)</f>
        <v>50557</v>
      </c>
      <c r="F1550" s="52">
        <f>IFERROR(_xll.qlIndexFixing(IndexON,D1550,TRUE,_xll.ohTrigger(RecalcTrigger,TriggerON)),NA())</f>
        <v>1.6634471590730726E-2</v>
      </c>
      <c r="H1550" s="49">
        <f>_xll.qlCalendarAdvance(IborCalendar,$H1549,B1550,"f",FALSE)</f>
        <v>50550</v>
      </c>
      <c r="I1550" s="49">
        <f>_xll.qlInterestRateIndexValueDate(Index1M,$H1550)</f>
        <v>50552</v>
      </c>
      <c r="J1550" s="52">
        <f>IFERROR(_xll.qlIndexFixing(Index1M,$H1550,TRUE,_xll.ohTrigger(RecalcTrigger,Trigger1M)),NA())</f>
        <v>1.8659103843159108E-2</v>
      </c>
      <c r="K1550" s="52">
        <f>IFERROR(_xll.qlIndexFixing(ONIndex1M,I1550,TRUE,_xll.ohTrigger(RecalcTrigger,Trigger1M)),NA())</f>
        <v>1.8654410939875632E-2</v>
      </c>
      <c r="L1550" s="52">
        <f>IFERROR(_xll.qlIndexFixing(Index3M,H1550,TRUE,_xll.ohTrigger(RecalcTrigger,Trigger3M)),NA())</f>
        <v>2.066800864645468E-2</v>
      </c>
      <c r="M1550" s="52">
        <f>IFERROR(_xll.qlIndexFixing(ONIndex3M,I1550,TRUE,_xll.ohTrigger(RecalcTrigger,Trigger3M)),NA())</f>
        <v>2.0634050976413576E-2</v>
      </c>
      <c r="N1550" s="52">
        <f>IFERROR(_xll.qlIndexFixing(Index6M,$H1550,TRUE,_xll.ohTrigger(RecalcTrigger,Trigger6M)),NA())</f>
        <v>2.2425259883845448E-2</v>
      </c>
      <c r="O1550" s="52">
        <f>IFERROR(_xll.qlIndexFixing(ONIndex6M,I1550,TRUE,_xll.ohTrigger(RecalcTrigger,Trigger6M)),NA())</f>
        <v>2.2339983567043475E-2</v>
      </c>
      <c r="P1550" s="52">
        <f>IFERROR(_xll.qlIndexFixing(Index1Y,$H1550,TRUE,_xll.ohTrigger(RecalcTrigger,Trigger1Y)),NA())</f>
        <v>2.4186675993747259E-2</v>
      </c>
      <c r="Q1550" s="52">
        <f>IFERROR(_xll.qlIndexFixing(ONIndex1Y,I1550,TRUE,_xll.ohTrigger(RecalcTrigger,Trigger1Y)),NA())</f>
        <v>2.3953197530657278E-2</v>
      </c>
    </row>
    <row r="1551" spans="2:17" x14ac:dyDescent="0.2">
      <c r="B1551" s="46" t="s">
        <v>51</v>
      </c>
      <c r="D1551" s="49">
        <f>_xll.qlCalendarAdvance(LocalCalendar,$D1550,B1551,"f",FALSE)</f>
        <v>50564</v>
      </c>
      <c r="E1551" s="49">
        <f>_xll.qlInterestRateIndexValueDate(IndexON,D1551)</f>
        <v>50564</v>
      </c>
      <c r="F1551" s="52">
        <f>IFERROR(_xll.qlIndexFixing(IndexON,D1551,TRUE,_xll.ohTrigger(RecalcTrigger,TriggerON)),NA())</f>
        <v>1.6630341158174744E-2</v>
      </c>
      <c r="H1551" s="49">
        <f>_xll.qlCalendarAdvance(IborCalendar,$H1550,B1551,"f",FALSE)</f>
        <v>50557</v>
      </c>
      <c r="I1551" s="49">
        <f>_xll.qlInterestRateIndexValueDate(Index1M,$H1551)</f>
        <v>50559</v>
      </c>
      <c r="J1551" s="52">
        <f>IFERROR(_xll.qlIndexFixing(Index1M,$H1551,TRUE,_xll.ohTrigger(RecalcTrigger,Trigger1M)),NA())</f>
        <v>1.8654644738381038E-2</v>
      </c>
      <c r="K1551" s="52">
        <f>IFERROR(_xll.qlIndexFixing(ONIndex1M,I1551,TRUE,_xll.ohTrigger(RecalcTrigger,Trigger1M)),NA())</f>
        <v>1.8649738805676108E-2</v>
      </c>
      <c r="L1551" s="52">
        <f>IFERROR(_xll.qlIndexFixing(Index3M,H1551,TRUE,_xll.ohTrigger(RecalcTrigger,Trigger3M)),NA())</f>
        <v>2.0664993522392084E-2</v>
      </c>
      <c r="M1551" s="52">
        <f>IFERROR(_xll.qlIndexFixing(ONIndex3M,I1551,TRUE,_xll.ohTrigger(RecalcTrigger,Trigger3M)),NA())</f>
        <v>2.0630920356570215E-2</v>
      </c>
      <c r="N1551" s="52">
        <f>IFERROR(_xll.qlIndexFixing(Index6M,$H1551,TRUE,_xll.ohTrigger(RecalcTrigger,Trigger6M)),NA())</f>
        <v>2.2420637146762172E-2</v>
      </c>
      <c r="O1551" s="52">
        <f>IFERROR(_xll.qlIndexFixing(ONIndex6M,I1551,TRUE,_xll.ohTrigger(RecalcTrigger,Trigger6M)),NA())</f>
        <v>2.2336594300416124E-2</v>
      </c>
      <c r="P1551" s="52">
        <f>IFERROR(_xll.qlIndexFixing(Index1Y,$H1551,TRUE,_xll.ohTrigger(RecalcTrigger,Trigger1Y)),NA())</f>
        <v>2.418466409608553E-2</v>
      </c>
      <c r="Q1551" s="52">
        <f>IFERROR(_xll.qlIndexFixing(ONIndex1Y,I1551,TRUE,_xll.ohTrigger(RecalcTrigger,Trigger1Y)),NA())</f>
        <v>2.3950526320284382E-2</v>
      </c>
    </row>
    <row r="1552" spans="2:17" x14ac:dyDescent="0.2">
      <c r="B1552" s="46" t="s">
        <v>51</v>
      </c>
      <c r="D1552" s="49">
        <f>_xll.qlCalendarAdvance(LocalCalendar,$D1551,B1552,"f",FALSE)</f>
        <v>50571</v>
      </c>
      <c r="E1552" s="49">
        <f>_xll.qlInterestRateIndexValueDate(IndexON,D1552)</f>
        <v>50571</v>
      </c>
      <c r="F1552" s="52">
        <f>IFERROR(_xll.qlIndexFixing(IndexON,D1552,TRUE,_xll.ohTrigger(RecalcTrigger,TriggerON)),NA())</f>
        <v>1.6626232473182512E-2</v>
      </c>
      <c r="H1552" s="49">
        <f>_xll.qlCalendarAdvance(IborCalendar,$H1551,B1552,"f",FALSE)</f>
        <v>50564</v>
      </c>
      <c r="I1552" s="49">
        <f>_xll.qlInterestRateIndexValueDate(Index1M,$H1552)</f>
        <v>50566</v>
      </c>
      <c r="J1552" s="52">
        <f>IFERROR(_xll.qlIndexFixing(Index1M,$H1552,TRUE,_xll.ohTrigger(RecalcTrigger,Trigger1M)),NA())</f>
        <v>1.8649902516828243E-2</v>
      </c>
      <c r="K1552" s="52">
        <f>IFERROR(_xll.qlIndexFixing(ONIndex1M,I1552,TRUE,_xll.ohTrigger(RecalcTrigger,Trigger1M)),NA())</f>
        <v>1.8645095721199212E-2</v>
      </c>
      <c r="L1552" s="52">
        <f>IFERROR(_xll.qlIndexFixing(Index3M,H1552,TRUE,_xll.ohTrigger(RecalcTrigger,Trigger3M)),NA())</f>
        <v>2.0661998685166917E-2</v>
      </c>
      <c r="M1552" s="52">
        <f>IFERROR(_xll.qlIndexFixing(ONIndex3M,I1552,TRUE,_xll.ohTrigger(RecalcTrigger,Trigger3M)),NA())</f>
        <v>2.062780991594515E-2</v>
      </c>
      <c r="N1552" s="52">
        <f>IFERROR(_xll.qlIndexFixing(Index6M,$H1552,TRUE,_xll.ohTrigger(RecalcTrigger,Trigger6M)),NA())</f>
        <v>2.2417445343990362E-2</v>
      </c>
      <c r="O1552" s="52">
        <f>IFERROR(_xll.qlIndexFixing(ONIndex6M,I1552,TRUE,_xll.ohTrigger(RecalcTrigger,Trigger6M)),NA())</f>
        <v>2.2333221693342509E-2</v>
      </c>
      <c r="P1552" s="52">
        <f>IFERROR(_xll.qlIndexFixing(Index1Y,$H1552,TRUE,_xll.ohTrigger(RecalcTrigger,Trigger1Y)),NA())</f>
        <v>2.4182680072844381E-2</v>
      </c>
      <c r="Q1552" s="52">
        <f>IFERROR(_xll.qlIndexFixing(ONIndex1Y,I1552,TRUE,_xll.ohTrigger(RecalcTrigger,Trigger1Y)),NA())</f>
        <v>2.3947882315109581E-2</v>
      </c>
    </row>
    <row r="1553" spans="2:17" x14ac:dyDescent="0.2">
      <c r="B1553" s="46" t="s">
        <v>51</v>
      </c>
      <c r="D1553" s="49">
        <f>_xll.qlCalendarAdvance(LocalCalendar,$D1552,B1553,"f",FALSE)</f>
        <v>50578</v>
      </c>
      <c r="E1553" s="49">
        <f>_xll.qlInterestRateIndexValueDate(IndexON,D1553)</f>
        <v>50578</v>
      </c>
      <c r="F1553" s="52">
        <f>IFERROR(_xll.qlIndexFixing(IndexON,D1553,TRUE,_xll.ohTrigger(RecalcTrigger,TriggerON)),NA())</f>
        <v>1.6622145535674093E-2</v>
      </c>
      <c r="H1553" s="49">
        <f>_xll.qlCalendarAdvance(IborCalendar,$H1552,B1553,"f",FALSE)</f>
        <v>50571</v>
      </c>
      <c r="I1553" s="49">
        <f>_xll.qlInterestRateIndexValueDate(Index1M,$H1553)</f>
        <v>50573</v>
      </c>
      <c r="J1553" s="52">
        <f>IFERROR(_xll.qlIndexFixing(Index1M,$H1553,TRUE,_xll.ohTrigger(RecalcTrigger,Trigger1M)),NA())</f>
        <v>1.8645345500988564E-2</v>
      </c>
      <c r="K1553" s="52">
        <f>IFERROR(_xll.qlIndexFixing(ONIndex1M,I1553,TRUE,_xll.ohTrigger(RecalcTrigger,Trigger1M)),NA())</f>
        <v>1.8640481686444943E-2</v>
      </c>
      <c r="L1553" s="52">
        <f>IFERROR(_xll.qlIndexFixing(Index3M,H1553,TRUE,_xll.ohTrigger(RecalcTrigger,Trigger3M)),NA())</f>
        <v>2.065902413473486E-2</v>
      </c>
      <c r="M1553" s="52">
        <f>IFERROR(_xll.qlIndexFixing(ONIndex3M,I1553,TRUE,_xll.ohTrigger(RecalcTrigger,Trigger3M)),NA())</f>
        <v>2.0624719654458445E-2</v>
      </c>
      <c r="N1553" s="52">
        <f>IFERROR(_xll.qlIndexFixing(Index6M,$H1553,TRUE,_xll.ohTrigger(RecalcTrigger,Trigger6M)),NA())</f>
        <v>2.2414270394614605E-2</v>
      </c>
      <c r="O1553" s="52">
        <f>IFERROR(_xll.qlIndexFixing(ONIndex6M,I1553,TRUE,_xll.ohTrigger(RecalcTrigger,Trigger6M)),NA())</f>
        <v>2.232986574582263E-2</v>
      </c>
      <c r="P1553" s="52">
        <f>IFERROR(_xll.qlIndexFixing(Index1Y,$H1553,TRUE,_xll.ohTrigger(RecalcTrigger,Trigger1Y)),NA())</f>
        <v>2.4180723923859997E-2</v>
      </c>
      <c r="Q1553" s="52">
        <f>IFERROR(_xll.qlIndexFixing(ONIndex1Y,I1553,TRUE,_xll.ohTrigger(RecalcTrigger,Trigger1Y)),NA())</f>
        <v>2.3945265515372682E-2</v>
      </c>
    </row>
    <row r="1554" spans="2:17" x14ac:dyDescent="0.2">
      <c r="B1554" s="46" t="s">
        <v>51</v>
      </c>
      <c r="D1554" s="49">
        <f>_xll.qlCalendarAdvance(LocalCalendar,$D1553,B1554,"f",FALSE)</f>
        <v>50585</v>
      </c>
      <c r="E1554" s="49">
        <f>_xll.qlInterestRateIndexValueDate(IndexON,D1554)</f>
        <v>50585</v>
      </c>
      <c r="F1554" s="52">
        <f>IFERROR(_xll.qlIndexFixing(IndexON,D1554,TRUE,_xll.ohTrigger(RecalcTrigger,TriggerON)),NA())</f>
        <v>1.6618080345729425E-2</v>
      </c>
      <c r="H1554" s="49">
        <f>_xll.qlCalendarAdvance(IborCalendar,$H1553,B1554,"f",FALSE)</f>
        <v>50578</v>
      </c>
      <c r="I1554" s="49">
        <f>_xll.qlInterestRateIndexValueDate(Index1M,$H1554)</f>
        <v>50580</v>
      </c>
      <c r="J1554" s="52">
        <f>IFERROR(_xll.qlIndexFixing(Index1M,$H1554,TRUE,_xll.ohTrigger(RecalcTrigger,Trigger1M)),NA())</f>
        <v>1.8640817583320257E-2</v>
      </c>
      <c r="K1554" s="52">
        <f>IFERROR(_xll.qlIndexFixing(ONIndex1M,I1554,TRUE,_xll.ohTrigger(RecalcTrigger,Trigger1M)),NA())</f>
        <v>1.8635896701493238E-2</v>
      </c>
      <c r="L1554" s="52">
        <f>IFERROR(_xll.qlIndexFixing(Index3M,H1554,TRUE,_xll.ohTrigger(RecalcTrigger,Trigger3M)),NA())</f>
        <v>2.0656069871046397E-2</v>
      </c>
      <c r="M1554" s="52">
        <f>IFERROR(_xll.qlIndexFixing(ONIndex3M,I1554,TRUE,_xll.ohTrigger(RecalcTrigger,Trigger3M)),NA())</f>
        <v>2.0621649572110101E-2</v>
      </c>
      <c r="N1554" s="52">
        <f>IFERROR(_xll.qlIndexFixing(Index6M,$H1554,TRUE,_xll.ohTrigger(RecalcTrigger,Trigger6M)),NA())</f>
        <v>2.2413489819033787E-2</v>
      </c>
      <c r="O1554" s="52">
        <f>IFERROR(_xll.qlIndexFixing(ONIndex6M,I1554,TRUE,_xll.ohTrigger(RecalcTrigger,Trigger6M)),NA())</f>
        <v>2.2326526457776552E-2</v>
      </c>
      <c r="P1554" s="52">
        <f>IFERROR(_xll.qlIndexFixing(Index1Y,$H1554,TRUE,_xll.ohTrigger(RecalcTrigger,Trigger1Y)),NA())</f>
        <v>2.4178795648970536E-2</v>
      </c>
      <c r="Q1554" s="52">
        <f>IFERROR(_xll.qlIndexFixing(ONIndex1Y,I1554,TRUE,_xll.ohTrigger(RecalcTrigger,Trigger1Y)),NA())</f>
        <v>2.3942675920674006E-2</v>
      </c>
    </row>
    <row r="1555" spans="2:17" x14ac:dyDescent="0.2">
      <c r="B1555" s="46" t="s">
        <v>51</v>
      </c>
      <c r="D1555" s="49">
        <f>_xll.qlCalendarAdvance(LocalCalendar,$D1554,B1555,"f",FALSE)</f>
        <v>50592</v>
      </c>
      <c r="E1555" s="49">
        <f>_xll.qlInterestRateIndexValueDate(IndexON,D1555)</f>
        <v>50592</v>
      </c>
      <c r="F1555" s="52">
        <f>IFERROR(_xll.qlIndexFixing(IndexON,D1555,TRUE,_xll.ohTrigger(RecalcTrigger,TriggerON)),NA())</f>
        <v>1.661403690326857E-2</v>
      </c>
      <c r="H1555" s="49">
        <f>_xll.qlCalendarAdvance(IborCalendar,$H1554,B1555,"f",FALSE)</f>
        <v>50585</v>
      </c>
      <c r="I1555" s="49">
        <f>_xll.qlInterestRateIndexValueDate(Index1M,$H1555)</f>
        <v>50587</v>
      </c>
      <c r="J1555" s="52">
        <f>IFERROR(_xll.qlIndexFixing(Index1M,$H1555,TRUE,_xll.ohTrigger(RecalcTrigger,Trigger1M)),NA())</f>
        <v>1.8636318763790849E-2</v>
      </c>
      <c r="K1555" s="52">
        <f>IFERROR(_xll.qlIndexFixing(ONIndex1M,I1555,TRUE,_xll.ohTrigger(RecalcTrigger,Trigger1M)),NA())</f>
        <v>1.8631340766344096E-2</v>
      </c>
      <c r="L1555" s="52">
        <f>IFERROR(_xll.qlIndexFixing(Index3M,H1555,TRUE,_xll.ohTrigger(RecalcTrigger,Trigger3M)),NA())</f>
        <v>2.0653135894059815E-2</v>
      </c>
      <c r="M1555" s="52">
        <f>IFERROR(_xll.qlIndexFixing(ONIndex3M,I1555,TRUE,_xll.ohTrigger(RecalcTrigger,Trigger3M)),NA())</f>
        <v>2.0618599668980053E-2</v>
      </c>
      <c r="N1555" s="52">
        <f>IFERROR(_xll.qlIndexFixing(Index6M,$H1555,TRUE,_xll.ohTrigger(RecalcTrigger,Trigger6M)),NA())</f>
        <v>2.2409876878262552E-2</v>
      </c>
      <c r="O1555" s="52">
        <f>IFERROR(_xll.qlIndexFixing(ONIndex6M,I1555,TRUE,_xll.ohTrigger(RecalcTrigger,Trigger6M)),NA())</f>
        <v>2.2323203829364147E-2</v>
      </c>
      <c r="P1555" s="52">
        <f>IFERROR(_xll.qlIndexFixing(Index1Y,$H1555,TRUE,_xll.ohTrigger(RecalcTrigger,Trigger1Y)),NA())</f>
        <v>2.4176895248016125E-2</v>
      </c>
      <c r="Q1555" s="52">
        <f>IFERROR(_xll.qlIndexFixing(ONIndex1Y,I1555,TRUE,_xll.ohTrigger(RecalcTrigger,Trigger1Y)),NA())</f>
        <v>2.3940113531413232E-2</v>
      </c>
    </row>
    <row r="1556" spans="2:17" x14ac:dyDescent="0.2">
      <c r="B1556" s="46" t="s">
        <v>51</v>
      </c>
      <c r="D1556" s="49">
        <f>_xll.qlCalendarAdvance(LocalCalendar,$D1555,B1556,"f",FALSE)</f>
        <v>50599</v>
      </c>
      <c r="E1556" s="49">
        <f>_xll.qlInterestRateIndexValueDate(IndexON,D1556)</f>
        <v>50599</v>
      </c>
      <c r="F1556" s="52">
        <f>IFERROR(_xll.qlIndexFixing(IndexON,D1556,TRUE,_xll.ohTrigger(RecalcTrigger,TriggerON)),NA())</f>
        <v>1.6610015208291529E-2</v>
      </c>
      <c r="H1556" s="49">
        <f>_xll.qlCalendarAdvance(IborCalendar,$H1555,B1556,"f",FALSE)</f>
        <v>50592</v>
      </c>
      <c r="I1556" s="49">
        <f>_xll.qlInterestRateIndexValueDate(Index1M,$H1556)</f>
        <v>50594</v>
      </c>
      <c r="J1556" s="52">
        <f>IFERROR(_xll.qlIndexFixing(Index1M,$H1556,TRUE,_xll.ohTrigger(RecalcTrigger,Trigger1M)),NA())</f>
        <v>1.8631849042357873E-2</v>
      </c>
      <c r="K1556" s="52">
        <f>IFERROR(_xll.qlIndexFixing(ONIndex1M,I1556,TRUE,_xll.ohTrigger(RecalcTrigger,Trigger1M)),NA())</f>
        <v>1.8626813880837645E-2</v>
      </c>
      <c r="L1556" s="52">
        <f>IFERROR(_xll.qlIndexFixing(Index3M,H1556,TRUE,_xll.ohTrigger(RecalcTrigger,Trigger3M)),NA())</f>
        <v>2.0650222203727333E-2</v>
      </c>
      <c r="M1556" s="52">
        <f>IFERROR(_xll.qlIndexFixing(ONIndex3M,I1556,TRUE,_xll.ohTrigger(RecalcTrigger,Trigger3M)),NA())</f>
        <v>2.0615569944988366E-2</v>
      </c>
      <c r="N1556" s="52">
        <f>IFERROR(_xll.qlIndexFixing(Index6M,$H1556,TRUE,_xll.ohTrigger(RecalcTrigger,Trigger6M)),NA())</f>
        <v>2.2406278890362678E-2</v>
      </c>
      <c r="O1556" s="52">
        <f>IFERROR(_xll.qlIndexFixing(ONIndex6M,I1556,TRUE,_xll.ohTrigger(RecalcTrigger,Trigger6M)),NA())</f>
        <v>2.2319897860345606E-2</v>
      </c>
      <c r="P1556" s="52">
        <f>IFERROR(_xll.qlIndexFixing(Index1Y,$H1556,TRUE,_xll.ohTrigger(RecalcTrigger,Trigger1Y)),NA())</f>
        <v>2.4175022720839521E-2</v>
      </c>
      <c r="Q1556" s="52">
        <f>IFERROR(_xll.qlIndexFixing(ONIndex1Y,I1556,TRUE,_xll.ohTrigger(RecalcTrigger,Trigger1Y)),NA())</f>
        <v>2.3937578347270616E-2</v>
      </c>
    </row>
    <row r="1557" spans="2:17" x14ac:dyDescent="0.2">
      <c r="B1557" s="46" t="s">
        <v>51</v>
      </c>
      <c r="D1557" s="49">
        <f>_xll.qlCalendarAdvance(LocalCalendar,$D1556,B1557,"f",FALSE)</f>
        <v>50606</v>
      </c>
      <c r="E1557" s="49">
        <f>_xll.qlInterestRateIndexValueDate(IndexON,D1557)</f>
        <v>50606</v>
      </c>
      <c r="F1557" s="52">
        <f>IFERROR(_xll.qlIndexFixing(IndexON,D1557,TRUE,_xll.ohTrigger(RecalcTrigger,TriggerON)),NA())</f>
        <v>1.6606015260878237E-2</v>
      </c>
      <c r="H1557" s="49">
        <f>_xll.qlCalendarAdvance(IborCalendar,$H1556,B1557,"f",FALSE)</f>
        <v>50599</v>
      </c>
      <c r="I1557" s="49">
        <f>_xll.qlInterestRateIndexValueDate(Index1M,$H1557)</f>
        <v>50601</v>
      </c>
      <c r="J1557" s="52">
        <f>IFERROR(_xll.qlIndexFixing(Index1M,$H1557,TRUE,_xll.ohTrigger(RecalcTrigger,Trigger1M)),NA())</f>
        <v>1.8627408418993852E-2</v>
      </c>
      <c r="K1557" s="52">
        <f>IFERROR(_xll.qlIndexFixing(ONIndex1M,I1557,TRUE,_xll.ohTrigger(RecalcTrigger,Trigger1M)),NA())</f>
        <v>1.8622316045133758E-2</v>
      </c>
      <c r="L1557" s="52">
        <f>IFERROR(_xll.qlIndexFixing(Index3M,H1557,TRUE,_xll.ohTrigger(RecalcTrigger,Trigger3M)),NA())</f>
        <v>2.0647328800004631E-2</v>
      </c>
      <c r="M1557" s="52">
        <f>IFERROR(_xll.qlIndexFixing(ONIndex3M,I1557,TRUE,_xll.ohTrigger(RecalcTrigger,Trigger3M)),NA())</f>
        <v>2.0612560400135038E-2</v>
      </c>
      <c r="N1557" s="52">
        <f>IFERROR(_xll.qlIndexFixing(Index6M,$H1557,TRUE,_xll.ohTrigger(RecalcTrigger,Trigger6M)),NA())</f>
        <v>2.2403653041875964E-2</v>
      </c>
      <c r="O1557" s="52">
        <f>IFERROR(_xll.qlIndexFixing(ONIndex6M,I1557,TRUE,_xll.ohTrigger(RecalcTrigger,Trigger6M)),NA())</f>
        <v>2.2316608550800865E-2</v>
      </c>
      <c r="P1557" s="52">
        <f>IFERROR(_xll.qlIndexFixing(Index1Y,$H1557,TRUE,_xll.ohTrigger(RecalcTrigger,Trigger1Y)),NA())</f>
        <v>2.4173178067286544E-2</v>
      </c>
      <c r="Q1557" s="52">
        <f>IFERROR(_xll.qlIndexFixing(ONIndex1Y,I1557,TRUE,_xll.ohTrigger(RecalcTrigger,Trigger1Y)),NA())</f>
        <v>2.3935070368406031E-2</v>
      </c>
    </row>
    <row r="1558" spans="2:17" x14ac:dyDescent="0.2">
      <c r="B1558" s="46" t="s">
        <v>51</v>
      </c>
      <c r="D1558" s="49">
        <f>_xll.qlCalendarAdvance(LocalCalendar,$D1557,B1558,"f",FALSE)</f>
        <v>50613</v>
      </c>
      <c r="E1558" s="49">
        <f>_xll.qlInterestRateIndexValueDate(IndexON,D1558)</f>
        <v>50613</v>
      </c>
      <c r="F1558" s="52">
        <f>IFERROR(_xll.qlIndexFixing(IndexON,D1558,TRUE,_xll.ohTrigger(RecalcTrigger,TriggerON)),NA())</f>
        <v>1.660203706094876E-2</v>
      </c>
      <c r="H1558" s="49">
        <f>_xll.qlCalendarAdvance(IborCalendar,$H1557,B1558,"f",FALSE)</f>
        <v>50606</v>
      </c>
      <c r="I1558" s="49">
        <f>_xll.qlInterestRateIndexValueDate(Index1M,$H1558)</f>
        <v>50608</v>
      </c>
      <c r="J1558" s="52">
        <f>IFERROR(_xll.qlIndexFixing(Index1M,$H1558,TRUE,_xll.ohTrigger(RecalcTrigger,Trigger1M)),NA())</f>
        <v>1.8622996893661314E-2</v>
      </c>
      <c r="K1558" s="52">
        <f>IFERROR(_xll.qlIndexFixing(ONIndex1M,I1558,TRUE,_xll.ohTrigger(RecalcTrigger,Trigger1M)),NA())</f>
        <v>1.8617847259232434E-2</v>
      </c>
      <c r="L1558" s="52">
        <f>IFERROR(_xll.qlIndexFixing(Index3M,H1558,TRUE,_xll.ohTrigger(RecalcTrigger,Trigger3M)),NA())</f>
        <v>2.0644455682847399E-2</v>
      </c>
      <c r="M1558" s="52">
        <f>IFERROR(_xll.qlIndexFixing(ONIndex3M,I1558,TRUE,_xll.ohTrigger(RecalcTrigger,Trigger3M)),NA())</f>
        <v>2.0609571034420071E-2</v>
      </c>
      <c r="N1558" s="52">
        <f>IFERROR(_xll.qlIndexFixing(Index6M,$H1558,TRUE,_xll.ohTrigger(RecalcTrigger,Trigger6M)),NA())</f>
        <v>2.2400086743538997E-2</v>
      </c>
      <c r="O1558" s="52">
        <f>IFERROR(_xll.qlIndexFixing(ONIndex6M,I1558,TRUE,_xll.ohTrigger(RecalcTrigger,Trigger6M)),NA())</f>
        <v>2.2313335901049669E-2</v>
      </c>
      <c r="P1558" s="52">
        <f>IFERROR(_xll.qlIndexFixing(Index1Y,$H1558,TRUE,_xll.ohTrigger(RecalcTrigger,Trigger1Y)),NA())</f>
        <v>2.4171361287203458E-2</v>
      </c>
      <c r="Q1558" s="52">
        <f>IFERROR(_xll.qlIndexFixing(ONIndex1Y,I1558,TRUE,_xll.ohTrigger(RecalcTrigger,Trigger1Y)),NA())</f>
        <v>2.3932589594819476E-2</v>
      </c>
    </row>
    <row r="1559" spans="2:17" x14ac:dyDescent="0.2">
      <c r="B1559" s="46" t="s">
        <v>51</v>
      </c>
      <c r="D1559" s="49">
        <f>_xll.qlCalendarAdvance(LocalCalendar,$D1558,B1559,"f",FALSE)</f>
        <v>50620</v>
      </c>
      <c r="E1559" s="49">
        <f>_xll.qlInterestRateIndexValueDate(IndexON,D1559)</f>
        <v>50620</v>
      </c>
      <c r="F1559" s="52">
        <f>IFERROR(_xll.qlIndexFixing(IndexON,D1559,TRUE,_xll.ohTrigger(RecalcTrigger,TriggerON)),NA())</f>
        <v>1.6598080608503096E-2</v>
      </c>
      <c r="H1559" s="49">
        <f>_xll.qlCalendarAdvance(IborCalendar,$H1558,B1559,"f",FALSE)</f>
        <v>50613</v>
      </c>
      <c r="I1559" s="49">
        <f>_xll.qlInterestRateIndexValueDate(Index1M,$H1559)</f>
        <v>50615</v>
      </c>
      <c r="J1559" s="52">
        <f>IFERROR(_xll.qlIndexFixing(Index1M,$H1559,TRUE,_xll.ohTrigger(RecalcTrigger,Trigger1M)),NA())</f>
        <v>1.8618785346554197E-2</v>
      </c>
      <c r="K1559" s="52">
        <f>IFERROR(_xll.qlIndexFixing(ONIndex1M,I1559,TRUE,_xll.ohTrigger(RecalcTrigger,Trigger1M)),NA())</f>
        <v>1.8613407523133674E-2</v>
      </c>
      <c r="L1559" s="52">
        <f>IFERROR(_xll.qlIndexFixing(Index3M,H1559,TRUE,_xll.ohTrigger(RecalcTrigger,Trigger3M)),NA())</f>
        <v>2.0641602852208722E-2</v>
      </c>
      <c r="M1559" s="52">
        <f>IFERROR(_xll.qlIndexFixing(ONIndex3M,I1559,TRUE,_xll.ohTrigger(RecalcTrigger,Trigger3M)),NA())</f>
        <v>2.06066018479234E-2</v>
      </c>
      <c r="N1559" s="52">
        <f>IFERROR(_xll.qlIndexFixing(Index6M,$H1559,TRUE,_xll.ohTrigger(RecalcTrigger,Trigger6M)),NA())</f>
        <v>2.239701595432813E-2</v>
      </c>
      <c r="O1559" s="52">
        <f>IFERROR(_xll.qlIndexFixing(ONIndex6M,I1559,TRUE,_xll.ohTrigger(RecalcTrigger,Trigger6M)),NA())</f>
        <v>2.2310079910612401E-2</v>
      </c>
      <c r="P1559" s="52">
        <f>IFERROR(_xll.qlIndexFixing(Index1Y,$H1559,TRUE,_xll.ohTrigger(RecalcTrigger,Trigger1Y)),NA())</f>
        <v>2.4169572380440679E-2</v>
      </c>
      <c r="Q1559" s="52">
        <f>IFERROR(_xll.qlIndexFixing(ONIndex1Y,I1559,TRUE,_xll.ohTrigger(RecalcTrigger,Trigger1Y)),NA())</f>
        <v>2.3930136026510951E-2</v>
      </c>
    </row>
    <row r="1560" spans="2:17" x14ac:dyDescent="0.2">
      <c r="B1560" s="46" t="s">
        <v>51</v>
      </c>
      <c r="D1560" s="49">
        <f>_xll.qlCalendarAdvance(LocalCalendar,$D1559,B1560,"f",FALSE)</f>
        <v>50627</v>
      </c>
      <c r="E1560" s="49">
        <f>_xll.qlInterestRateIndexValueDate(IndexON,D1560)</f>
        <v>50627</v>
      </c>
      <c r="F1560" s="52">
        <f>IFERROR(_xll.qlIndexFixing(IndexON,D1560,TRUE,_xll.ohTrigger(RecalcTrigger,TriggerON)),NA())</f>
        <v>1.6594145903621182E-2</v>
      </c>
      <c r="H1560" s="49">
        <f>_xll.qlCalendarAdvance(IborCalendar,$H1559,B1560,"f",FALSE)</f>
        <v>50620</v>
      </c>
      <c r="I1560" s="49">
        <f>_xll.qlInterestRateIndexValueDate(Index1M,$H1560)</f>
        <v>50622</v>
      </c>
      <c r="J1560" s="52">
        <f>IFERROR(_xll.qlIndexFixing(Index1M,$H1560,TRUE,_xll.ohTrigger(RecalcTrigger,Trigger1M)),NA())</f>
        <v>1.8614433870780545E-2</v>
      </c>
      <c r="K1560" s="52">
        <f>IFERROR(_xll.qlIndexFixing(ONIndex1M,I1560,TRUE,_xll.ohTrigger(RecalcTrigger,Trigger1M)),NA())</f>
        <v>1.8608996836677605E-2</v>
      </c>
      <c r="L1560" s="52">
        <f>IFERROR(_xll.qlIndexFixing(Index3M,H1560,TRUE,_xll.ohTrigger(RecalcTrigger,Trigger3M)),NA())</f>
        <v>2.0638770308048626E-2</v>
      </c>
      <c r="M1560" s="52">
        <f>IFERROR(_xll.qlIndexFixing(ONIndex3M,I1560,TRUE,_xll.ohTrigger(RecalcTrigger,Trigger3M)),NA())</f>
        <v>2.060365284056509E-2</v>
      </c>
      <c r="N1560" s="52">
        <f>IFERROR(_xll.qlIndexFixing(Index6M,$H1560,TRUE,_xll.ohTrigger(RecalcTrigger,Trigger6M)),NA())</f>
        <v>2.2393962021145662E-2</v>
      </c>
      <c r="O1560" s="52">
        <f>IFERROR(_xll.qlIndexFixing(ONIndex6M,I1560,TRUE,_xll.ohTrigger(RecalcTrigger,Trigger6M)),NA())</f>
        <v>2.2306840579808807E-2</v>
      </c>
      <c r="P1560" s="52">
        <f>IFERROR(_xll.qlIndexFixing(Index1Y,$H1560,TRUE,_xll.ohTrigger(RecalcTrigger,Trigger1Y)),NA())</f>
        <v>2.4167811346849727E-2</v>
      </c>
      <c r="Q1560" s="52">
        <f>IFERROR(_xll.qlIndexFixing(ONIndex1Y,I1560,TRUE,_xll.ohTrigger(RecalcTrigger,Trigger1Y)),NA())</f>
        <v>2.392770966340052E-2</v>
      </c>
    </row>
    <row r="1561" spans="2:17" x14ac:dyDescent="0.2">
      <c r="B1561" s="46" t="s">
        <v>51</v>
      </c>
      <c r="D1561" s="49">
        <f>_xll.qlCalendarAdvance(LocalCalendar,$D1560,B1561,"f",FALSE)</f>
        <v>50634</v>
      </c>
      <c r="E1561" s="49">
        <f>_xll.qlInterestRateIndexValueDate(IndexON,D1561)</f>
        <v>50634</v>
      </c>
      <c r="F1561" s="52">
        <f>IFERROR(_xll.qlIndexFixing(IndexON,D1561,TRUE,_xll.ohTrigger(RecalcTrigger,TriggerON)),NA())</f>
        <v>1.6590232946223082E-2</v>
      </c>
      <c r="H1561" s="49">
        <f>_xll.qlCalendarAdvance(IborCalendar,$H1560,B1561,"f",FALSE)</f>
        <v>50627</v>
      </c>
      <c r="I1561" s="49">
        <f>_xll.qlInterestRateIndexValueDate(Index1M,$H1561)</f>
        <v>50629</v>
      </c>
      <c r="J1561" s="52">
        <f>IFERROR(_xll.qlIndexFixing(Index1M,$H1561,TRUE,_xll.ohTrigger(RecalcTrigger,Trigger1M)),NA())</f>
        <v>1.860993690551288E-2</v>
      </c>
      <c r="K1561" s="52">
        <f>IFERROR(_xll.qlIndexFixing(ONIndex1M,I1561,TRUE,_xll.ohTrigger(RecalcTrigger,Trigger1M)),NA())</f>
        <v>1.8604615199944163E-2</v>
      </c>
      <c r="L1561" s="52">
        <f>IFERROR(_xll.qlIndexFixing(Index3M,H1561,TRUE,_xll.ohTrigger(RecalcTrigger,Trigger3M)),NA())</f>
        <v>2.0635958050319328E-2</v>
      </c>
      <c r="M1561" s="52">
        <f>IFERROR(_xll.qlIndexFixing(ONIndex3M,I1561,TRUE,_xll.ohTrigger(RecalcTrigger,Trigger3M)),NA())</f>
        <v>2.060072401234514E-2</v>
      </c>
      <c r="N1561" s="52">
        <f>IFERROR(_xll.qlIndexFixing(Index6M,$H1561,TRUE,_xll.ohTrigger(RecalcTrigger,Trigger6M)),NA())</f>
        <v>2.2390924943912087E-2</v>
      </c>
      <c r="O1561" s="52">
        <f>IFERROR(_xll.qlIndexFixing(ONIndex6M,I1561,TRUE,_xll.ohTrigger(RecalcTrigger,Trigger6M)),NA())</f>
        <v>2.2303617908479012E-2</v>
      </c>
      <c r="P1561" s="52">
        <f>IFERROR(_xll.qlIndexFixing(Index1Y,$H1561,TRUE,_xll.ohTrigger(RecalcTrigger,Trigger1Y)),NA())</f>
        <v>2.4166078186285401E-2</v>
      </c>
      <c r="Q1561" s="52">
        <f>IFERROR(_xll.qlIndexFixing(ONIndex1Y,I1561,TRUE,_xll.ohTrigger(RecalcTrigger,Trigger1Y)),NA())</f>
        <v>2.392531050556812E-2</v>
      </c>
    </row>
    <row r="1562" spans="2:17" x14ac:dyDescent="0.2">
      <c r="B1562" s="46" t="s">
        <v>51</v>
      </c>
      <c r="D1562" s="49">
        <f>_xll.qlCalendarAdvance(LocalCalendar,$D1561,B1562,"f",FALSE)</f>
        <v>50641</v>
      </c>
      <c r="E1562" s="49">
        <f>_xll.qlInterestRateIndexValueDate(IndexON,D1562)</f>
        <v>50641</v>
      </c>
      <c r="F1562" s="52">
        <f>IFERROR(_xll.qlIndexFixing(IndexON,D1562,TRUE,_xll.ohTrigger(RecalcTrigger,TriggerON)),NA())</f>
        <v>1.6586341736308796E-2</v>
      </c>
      <c r="H1562" s="49">
        <f>_xll.qlCalendarAdvance(IborCalendar,$H1561,B1562,"f",FALSE)</f>
        <v>50634</v>
      </c>
      <c r="I1562" s="49">
        <f>_xll.qlInterestRateIndexValueDate(Index1M,$H1562)</f>
        <v>50636</v>
      </c>
      <c r="J1562" s="52">
        <f>IFERROR(_xll.qlIndexFixing(Index1M,$H1562,TRUE,_xll.ohTrigger(RecalcTrigger,Trigger1M)),NA())</f>
        <v>1.860564177196905E-2</v>
      </c>
      <c r="K1562" s="52">
        <f>IFERROR(_xll.qlIndexFixing(ONIndex1M,I1562,TRUE,_xll.ohTrigger(RecalcTrigger,Trigger1M)),NA())</f>
        <v>1.8600262613093221E-2</v>
      </c>
      <c r="L1562" s="52">
        <f>IFERROR(_xll.qlIndexFixing(Index3M,H1562,TRUE,_xll.ohTrigger(RecalcTrigger,Trigger3M)),NA())</f>
        <v>2.0633166078979987E-2</v>
      </c>
      <c r="M1562" s="52">
        <f>IFERROR(_xll.qlIndexFixing(ONIndex3M,I1562,TRUE,_xll.ohTrigger(RecalcTrigger,Trigger3M)),NA())</f>
        <v>2.0597815363343486E-2</v>
      </c>
      <c r="N1562" s="52">
        <f>IFERROR(_xll.qlIndexFixing(Index6M,$H1562,TRUE,_xll.ohTrigger(RecalcTrigger,Trigger6M)),NA())</f>
        <v>2.2388388451404333E-2</v>
      </c>
      <c r="O1562" s="52">
        <f>IFERROR(_xll.qlIndexFixing(ONIndex6M,I1562,TRUE,_xll.ohTrigger(RecalcTrigger,Trigger6M)),NA())</f>
        <v>2.230041189678289E-2</v>
      </c>
      <c r="P1562" s="52">
        <f>IFERROR(_xll.qlIndexFixing(Index1Y,$H1562,TRUE,_xll.ohTrigger(RecalcTrigger,Trigger1Y)),NA())</f>
        <v>2.416437289860382E-2</v>
      </c>
      <c r="Q1562" s="52">
        <f>IFERROR(_xll.qlIndexFixing(ONIndex1Y,I1562,TRUE,_xll.ohTrigger(RecalcTrigger,Trigger1Y)),NA())</f>
        <v>2.3922938553013751E-2</v>
      </c>
    </row>
    <row r="1563" spans="2:17" x14ac:dyDescent="0.2">
      <c r="B1563" s="46" t="s">
        <v>51</v>
      </c>
      <c r="D1563" s="49">
        <f>_xll.qlCalendarAdvance(LocalCalendar,$D1562,B1563,"f",FALSE)</f>
        <v>50648</v>
      </c>
      <c r="E1563" s="49">
        <f>_xll.qlInterestRateIndexValueDate(IndexON,D1563)</f>
        <v>50648</v>
      </c>
      <c r="F1563" s="52">
        <f>IFERROR(_xll.qlIndexFixing(IndexON,D1563,TRUE,_xll.ohTrigger(RecalcTrigger,TriggerON)),NA())</f>
        <v>1.658247227395826E-2</v>
      </c>
      <c r="H1563" s="49">
        <f>_xll.qlCalendarAdvance(IborCalendar,$H1562,B1563,"f",FALSE)</f>
        <v>50641</v>
      </c>
      <c r="I1563" s="49">
        <f>_xll.qlInterestRateIndexValueDate(Index1M,$H1563)</f>
        <v>50643</v>
      </c>
      <c r="J1563" s="52">
        <f>IFERROR(_xll.qlIndexFixing(Index1M,$H1563,TRUE,_xll.ohTrigger(RecalcTrigger,Trigger1M)),NA())</f>
        <v>1.860137573628684E-2</v>
      </c>
      <c r="K1563" s="52">
        <f>IFERROR(_xll.qlIndexFixing(ONIndex1M,I1563,TRUE,_xll.ohTrigger(RecalcTrigger,Trigger1M)),NA())</f>
        <v>1.8595939075884971E-2</v>
      </c>
      <c r="L1563" s="52">
        <f>IFERROR(_xll.qlIndexFixing(Index3M,H1563,TRUE,_xll.ohTrigger(RecalcTrigger,Trigger3M)),NA())</f>
        <v>2.0630394393985427E-2</v>
      </c>
      <c r="M1563" s="52">
        <f>IFERROR(_xll.qlIndexFixing(ONIndex3M,I1563,TRUE,_xll.ohTrigger(RecalcTrigger,Trigger3M)),NA())</f>
        <v>2.0594926893400256E-2</v>
      </c>
      <c r="N1563" s="52">
        <f>IFERROR(_xll.qlIndexFixing(Index6M,$H1563,TRUE,_xll.ohTrigger(RecalcTrigger,Trigger6M)),NA())</f>
        <v>2.2384901356980045E-2</v>
      </c>
      <c r="O1563" s="52">
        <f>IFERROR(_xll.qlIndexFixing(ONIndex6M,I1563,TRUE,_xll.ohTrigger(RecalcTrigger,Trigger6M)),NA())</f>
        <v>2.2297222544560569E-2</v>
      </c>
      <c r="P1563" s="52">
        <f>IFERROR(_xll.qlIndexFixing(Index1Y,$H1563,TRUE,_xll.ohTrigger(RecalcTrigger,Trigger1Y)),NA())</f>
        <v>2.4162695483663937E-2</v>
      </c>
      <c r="Q1563" s="52">
        <f>IFERROR(_xll.qlIndexFixing(ONIndex1Y,I1563,TRUE,_xll.ohTrigger(RecalcTrigger,Trigger1Y)),NA())</f>
        <v>2.3920593805657475E-2</v>
      </c>
    </row>
    <row r="1564" spans="2:17" x14ac:dyDescent="0.2">
      <c r="B1564" s="46" t="s">
        <v>51</v>
      </c>
      <c r="D1564" s="49">
        <f>_xll.qlCalendarAdvance(LocalCalendar,$D1563,B1564,"f",FALSE)</f>
        <v>50655</v>
      </c>
      <c r="E1564" s="49">
        <f>_xll.qlInterestRateIndexValueDate(IndexON,D1564)</f>
        <v>50655</v>
      </c>
      <c r="F1564" s="52">
        <f>IFERROR(_xll.qlIndexFixing(IndexON,D1564,TRUE,_xll.ohTrigger(RecalcTrigger,TriggerON)),NA())</f>
        <v>1.6578624559091537E-2</v>
      </c>
      <c r="H1564" s="49">
        <f>_xll.qlCalendarAdvance(IborCalendar,$H1563,B1564,"f",FALSE)</f>
        <v>50648</v>
      </c>
      <c r="I1564" s="49">
        <f>_xll.qlInterestRateIndexValueDate(Index1M,$H1564)</f>
        <v>50650</v>
      </c>
      <c r="J1564" s="52">
        <f>IFERROR(_xll.qlIndexFixing(Index1M,$H1564,TRUE,_xll.ohTrigger(RecalcTrigger,Trigger1M)),NA())</f>
        <v>1.8597138798436275E-2</v>
      </c>
      <c r="K1564" s="52">
        <f>IFERROR(_xll.qlIndexFixing(ONIndex1M,I1564,TRUE,_xll.ohTrigger(RecalcTrigger,Trigger1M)),NA())</f>
        <v>1.8591644588479284E-2</v>
      </c>
      <c r="L1564" s="52">
        <f>IFERROR(_xll.qlIndexFixing(Index3M,H1564,TRUE,_xll.ohTrigger(RecalcTrigger,Trigger3M)),NA())</f>
        <v>2.0627245758715208E-2</v>
      </c>
      <c r="M1564" s="52">
        <f>IFERROR(_xll.qlIndexFixing(ONIndex3M,I1564,TRUE,_xll.ohTrigger(RecalcTrigger,Trigger3M)),NA())</f>
        <v>2.0592058602675323E-2</v>
      </c>
      <c r="N1564" s="52">
        <f>IFERROR(_xll.qlIndexFixing(Index6M,$H1564,TRUE,_xll.ohTrigger(RecalcTrigger,Trigger6M)),NA())</f>
        <v>2.2379487777683851E-2</v>
      </c>
      <c r="O1564" s="52">
        <f>IFERROR(_xll.qlIndexFixing(ONIndex6M,I1564,TRUE,_xll.ohTrigger(RecalcTrigger,Trigger6M)),NA())</f>
        <v>2.2294049851891984E-2</v>
      </c>
      <c r="P1564" s="52">
        <f>IFERROR(_xll.qlIndexFixing(Index1Y,$H1564,TRUE,_xll.ohTrigger(RecalcTrigger,Trigger1Y)),NA())</f>
        <v>2.4161045941327352E-2</v>
      </c>
      <c r="Q1564" s="52">
        <f>IFERROR(_xll.qlIndexFixing(ONIndex1Y,I1564,TRUE,_xll.ohTrigger(RecalcTrigger,Trigger1Y)),NA())</f>
        <v>2.391827626357923E-2</v>
      </c>
    </row>
    <row r="1565" spans="2:17" x14ac:dyDescent="0.2">
      <c r="B1565" s="46" t="s">
        <v>51</v>
      </c>
      <c r="D1565" s="49">
        <f>_xll.qlCalendarAdvance(LocalCalendar,$D1564,B1565,"f",FALSE)</f>
        <v>50662</v>
      </c>
      <c r="E1565" s="49">
        <f>_xll.qlInterestRateIndexValueDate(IndexON,D1565)</f>
        <v>50662</v>
      </c>
      <c r="F1565" s="52">
        <f>IFERROR(_xll.qlIndexFixing(IndexON,D1565,TRUE,_xll.ohTrigger(RecalcTrigger,TriggerON)),NA())</f>
        <v>1.6574798591788564E-2</v>
      </c>
      <c r="H1565" s="49">
        <f>_xll.qlCalendarAdvance(IborCalendar,$H1564,B1565,"f",FALSE)</f>
        <v>50655</v>
      </c>
      <c r="I1565" s="49">
        <f>_xll.qlInterestRateIndexValueDate(Index1M,$H1565)</f>
        <v>50657</v>
      </c>
      <c r="J1565" s="52">
        <f>IFERROR(_xll.qlIndexFixing(Index1M,$H1565,TRUE,_xll.ohTrigger(RecalcTrigger,Trigger1M)),NA())</f>
        <v>1.8593112983453383E-2</v>
      </c>
      <c r="K1565" s="52">
        <f>IFERROR(_xll.qlIndexFixing(ONIndex1M,I1565,TRUE,_xll.ohTrigger(RecalcTrigger,Trigger1M)),NA())</f>
        <v>1.8587379150796224E-2</v>
      </c>
      <c r="L1565" s="52">
        <f>IFERROR(_xll.qlIndexFixing(Index3M,H1565,TRUE,_xll.ohTrigger(RecalcTrigger,Trigger3M)),NA())</f>
        <v>2.0624513353418021E-2</v>
      </c>
      <c r="M1565" s="52">
        <f>IFERROR(_xll.qlIndexFixing(ONIndex3M,I1565,TRUE,_xll.ohTrigger(RecalcTrigger,Trigger3M)),NA())</f>
        <v>2.0589210491168686E-2</v>
      </c>
      <c r="N1565" s="52">
        <f>IFERROR(_xll.qlIndexFixing(Index6M,$H1565,TRUE,_xll.ohTrigger(RecalcTrigger,Trigger6M)),NA())</f>
        <v>2.2376513023195144E-2</v>
      </c>
      <c r="O1565" s="52">
        <f>IFERROR(_xll.qlIndexFixing(ONIndex6M,I1565,TRUE,_xll.ohTrigger(RecalcTrigger,Trigger6M)),NA())</f>
        <v>2.2290893818617263E-2</v>
      </c>
      <c r="P1565" s="52">
        <f>IFERROR(_xll.qlIndexFixing(Index1Y,$H1565,TRUE,_xll.ohTrigger(RecalcTrigger,Trigger1Y)),NA())</f>
        <v>2.4159424271456963E-2</v>
      </c>
      <c r="Q1565" s="52">
        <f>IFERROR(_xll.qlIndexFixing(ONIndex1Y,I1565,TRUE,_xll.ohTrigger(RecalcTrigger,Trigger1Y)),NA())</f>
        <v>2.3915985926699079E-2</v>
      </c>
    </row>
    <row r="1566" spans="2:17" x14ac:dyDescent="0.2">
      <c r="B1566" s="46" t="s">
        <v>51</v>
      </c>
      <c r="D1566" s="49">
        <f>_xll.qlCalendarAdvance(LocalCalendar,$D1565,B1566,"f",FALSE)</f>
        <v>50669</v>
      </c>
      <c r="E1566" s="49">
        <f>_xll.qlInterestRateIndexValueDate(IndexON,D1566)</f>
        <v>50669</v>
      </c>
      <c r="F1566" s="52">
        <f>IFERROR(_xll.qlIndexFixing(IndexON,D1566,TRUE,_xll.ohTrigger(RecalcTrigger,TriggerON)),NA())</f>
        <v>1.6570994371889469E-2</v>
      </c>
      <c r="H1566" s="49">
        <f>_xll.qlCalendarAdvance(IborCalendar,$H1565,B1566,"f",FALSE)</f>
        <v>50662</v>
      </c>
      <c r="I1566" s="49">
        <f>_xll.qlInterestRateIndexValueDate(Index1M,$H1566)</f>
        <v>50664</v>
      </c>
      <c r="J1566" s="52">
        <f>IFERROR(_xll.qlIndexFixing(Index1M,$H1566,TRUE,_xll.ohTrigger(RecalcTrigger,Trigger1M)),NA())</f>
        <v>1.8588752216092685E-2</v>
      </c>
      <c r="K1566" s="52">
        <f>IFERROR(_xll.qlIndexFixing(ONIndex1M,I1566,TRUE,_xll.ohTrigger(RecalcTrigger,Trigger1M)),NA())</f>
        <v>1.8583142762835791E-2</v>
      </c>
      <c r="L1566" s="52">
        <f>IFERROR(_xll.qlIndexFixing(Index3M,H1566,TRUE,_xll.ohTrigger(RecalcTrigger,Trigger3M)),NA())</f>
        <v>2.0621801233162172E-2</v>
      </c>
      <c r="M1566" s="52">
        <f>IFERROR(_xll.qlIndexFixing(ONIndex3M,I1566,TRUE,_xll.ohTrigger(RecalcTrigger,Trigger3M)),NA())</f>
        <v>2.0586382558800409E-2</v>
      </c>
      <c r="N1566" s="52">
        <f>IFERROR(_xll.qlIndexFixing(Index6M,$H1566,TRUE,_xll.ohTrigger(RecalcTrigger,Trigger6M)),NA())</f>
        <v>2.2373555118965972E-2</v>
      </c>
      <c r="O1566" s="52">
        <f>IFERROR(_xll.qlIndexFixing(ONIndex6M,I1566,TRUE,_xll.ohTrigger(RecalcTrigger,Trigger6M)),NA())</f>
        <v>2.2287754444976215E-2</v>
      </c>
      <c r="P1566" s="52">
        <f>IFERROR(_xll.qlIndexFixing(Index1Y,$H1566,TRUE,_xll.ohTrigger(RecalcTrigger,Trigger1Y)),NA())</f>
        <v>2.4157830473918961E-2</v>
      </c>
      <c r="Q1566" s="52">
        <f>IFERROR(_xll.qlIndexFixing(ONIndex1Y,I1566,TRUE,_xll.ohTrigger(RecalcTrigger,Trigger1Y)),NA())</f>
        <v>2.3913722795096959E-2</v>
      </c>
    </row>
    <row r="1567" spans="2:17" x14ac:dyDescent="0.2">
      <c r="B1567" s="46" t="s">
        <v>51</v>
      </c>
      <c r="D1567" s="49">
        <f>_xll.qlCalendarAdvance(LocalCalendar,$D1566,B1567,"f",FALSE)</f>
        <v>50676</v>
      </c>
      <c r="E1567" s="49">
        <f>_xll.qlInterestRateIndexValueDate(IndexON,D1567)</f>
        <v>50676</v>
      </c>
      <c r="F1567" s="52">
        <f>IFERROR(_xll.qlIndexFixing(IndexON,D1567,TRUE,_xll.ohTrigger(RecalcTrigger,TriggerON)),NA())</f>
        <v>1.6567211899554124E-2</v>
      </c>
      <c r="H1567" s="49">
        <f>_xll.qlCalendarAdvance(IborCalendar,$H1566,B1567,"f",FALSE)</f>
        <v>50669</v>
      </c>
      <c r="I1567" s="49">
        <f>_xll.qlInterestRateIndexValueDate(Index1M,$H1567)</f>
        <v>50671</v>
      </c>
      <c r="J1567" s="52">
        <f>IFERROR(_xll.qlIndexFixing(Index1M,$H1567,TRUE,_xll.ohTrigger(RecalcTrigger,Trigger1M)),NA())</f>
        <v>1.8584602571534714E-2</v>
      </c>
      <c r="K1567" s="52">
        <f>IFERROR(_xll.qlIndexFixing(ONIndex1M,I1567,TRUE,_xll.ohTrigger(RecalcTrigger,Trigger1M)),NA())</f>
        <v>1.8578935424677923E-2</v>
      </c>
      <c r="L1567" s="52">
        <f>IFERROR(_xll.qlIndexFixing(Index3M,H1567,TRUE,_xll.ohTrigger(RecalcTrigger,Trigger3M)),NA())</f>
        <v>2.0619109397905497E-2</v>
      </c>
      <c r="M1567" s="52">
        <f>IFERROR(_xll.qlIndexFixing(ONIndex3M,I1567,TRUE,_xll.ohTrigger(RecalcTrigger,Trigger3M)),NA())</f>
        <v>2.0583574805490557E-2</v>
      </c>
      <c r="N1567" s="52">
        <f>IFERROR(_xll.qlIndexFixing(Index6M,$H1567,TRUE,_xll.ohTrigger(RecalcTrigger,Trigger6M)),NA())</f>
        <v>2.2370614064922131E-2</v>
      </c>
      <c r="O1567" s="52">
        <f>IFERROR(_xll.qlIndexFixing(ONIndex6M,I1567,TRUE,_xll.ohTrigger(RecalcTrigger,Trigger6M)),NA())</f>
        <v>2.2284631730888904E-2</v>
      </c>
      <c r="P1567" s="52">
        <f>IFERROR(_xll.qlIndexFixing(Index1Y,$H1567,TRUE,_xll.ohTrigger(RecalcTrigger,Trigger1Y)),NA())</f>
        <v>2.4156264548581288E-2</v>
      </c>
      <c r="Q1567" s="52">
        <f>IFERROR(_xll.qlIndexFixing(ONIndex1Y,I1567,TRUE,_xll.ohTrigger(RecalcTrigger,Trigger1Y)),NA())</f>
        <v>2.3911486868692933E-2</v>
      </c>
    </row>
    <row r="1568" spans="2:17" x14ac:dyDescent="0.2">
      <c r="B1568" s="46" t="s">
        <v>51</v>
      </c>
      <c r="D1568" s="49">
        <f>_xll.qlCalendarAdvance(LocalCalendar,$D1567,B1568,"f",FALSE)</f>
        <v>50683</v>
      </c>
      <c r="E1568" s="49">
        <f>_xll.qlInterestRateIndexValueDate(IndexON,D1568)</f>
        <v>50683</v>
      </c>
      <c r="F1568" s="52">
        <f>IFERROR(_xll.qlIndexFixing(IndexON,D1568,TRUE,_xll.ohTrigger(RecalcTrigger,TriggerON)),NA())</f>
        <v>1.6563451174782529E-2</v>
      </c>
      <c r="H1568" s="49">
        <f>_xll.qlCalendarAdvance(IborCalendar,$H1567,B1568,"f",FALSE)</f>
        <v>50676</v>
      </c>
      <c r="I1568" s="49">
        <f>_xll.qlInterestRateIndexValueDate(Index1M,$H1568)</f>
        <v>50678</v>
      </c>
      <c r="J1568" s="52">
        <f>IFERROR(_xll.qlIndexFixing(Index1M,$H1568,TRUE,_xll.ohTrigger(RecalcTrigger,Trigger1M)),NA())</f>
        <v>1.8579920275342391E-2</v>
      </c>
      <c r="K1568" s="52">
        <f>IFERROR(_xll.qlIndexFixing(ONIndex1M,I1568,TRUE,_xll.ohTrigger(RecalcTrigger,Trigger1M)),NA())</f>
        <v>1.8574757136242681E-2</v>
      </c>
      <c r="L1568" s="52">
        <f>IFERROR(_xll.qlIndexFixing(Index3M,H1568,TRUE,_xll.ohTrigger(RecalcTrigger,Trigger3M)),NA())</f>
        <v>2.0616437847609345E-2</v>
      </c>
      <c r="M1568" s="52">
        <f>IFERROR(_xll.qlIndexFixing(ONIndex3M,I1568,TRUE,_xll.ohTrigger(RecalcTrigger,Trigger3M)),NA())</f>
        <v>2.0580787231478936E-2</v>
      </c>
      <c r="N1568" s="52">
        <f>IFERROR(_xll.qlIndexFixing(Index6M,$H1568,TRUE,_xll.ohTrigger(RecalcTrigger,Trigger6M)),NA())</f>
        <v>2.236817912524466E-2</v>
      </c>
      <c r="O1568" s="52">
        <f>IFERROR(_xll.qlIndexFixing(ONIndex6M,I1568,TRUE,_xll.ohTrigger(RecalcTrigger,Trigger6M)),NA())</f>
        <v>2.2281525676275393E-2</v>
      </c>
      <c r="P1568" s="52">
        <f>IFERROR(_xll.qlIndexFixing(Index1Y,$H1568,TRUE,_xll.ohTrigger(RecalcTrigger,Trigger1Y)),NA())</f>
        <v>2.415472649531495E-2</v>
      </c>
      <c r="Q1568" s="52">
        <f>IFERROR(_xll.qlIndexFixing(ONIndex1Y,I1568,TRUE,_xll.ohTrigger(RecalcTrigger,Trigger1Y)),NA())</f>
        <v>2.3909278147646873E-2</v>
      </c>
    </row>
    <row r="1569" spans="2:17" x14ac:dyDescent="0.2">
      <c r="B1569" s="46" t="s">
        <v>51</v>
      </c>
      <c r="D1569" s="49">
        <f>_xll.qlCalendarAdvance(LocalCalendar,$D1568,B1569,"f",FALSE)</f>
        <v>50690</v>
      </c>
      <c r="E1569" s="49">
        <f>_xll.qlInterestRateIndexValueDate(IndexON,D1569)</f>
        <v>50690</v>
      </c>
      <c r="F1569" s="52">
        <f>IFERROR(_xll.qlIndexFixing(IndexON,D1569,TRUE,_xll.ohTrigger(RecalcTrigger,TriggerON)),NA())</f>
        <v>1.6559712197334875E-2</v>
      </c>
      <c r="H1569" s="49">
        <f>_xll.qlCalendarAdvance(IborCalendar,$H1568,B1569,"f",FALSE)</f>
        <v>50683</v>
      </c>
      <c r="I1569" s="49">
        <f>_xll.qlInterestRateIndexValueDate(Index1M,$H1569)</f>
        <v>50685</v>
      </c>
      <c r="J1569" s="52">
        <f>IFERROR(_xll.qlIndexFixing(Index1M,$H1569,TRUE,_xll.ohTrigger(RecalcTrigger,Trigger1M)),NA())</f>
        <v>1.8576390575494039E-2</v>
      </c>
      <c r="K1569" s="52">
        <f>IFERROR(_xll.qlIndexFixing(ONIndex1M,I1569,TRUE,_xll.ohTrigger(RecalcTrigger,Trigger1M)),NA())</f>
        <v>1.8570607897530067E-2</v>
      </c>
      <c r="L1569" s="52">
        <f>IFERROR(_xll.qlIndexFixing(Index3M,H1569,TRUE,_xll.ohTrigger(RecalcTrigger,Trigger3M)),NA())</f>
        <v>2.0614190294902888E-2</v>
      </c>
      <c r="M1569" s="52">
        <f>IFERROR(_xll.qlIndexFixing(ONIndex3M,I1569,TRUE,_xll.ohTrigger(RecalcTrigger,Trigger3M)),NA())</f>
        <v>2.0578019836525741E-2</v>
      </c>
      <c r="N1569" s="52">
        <f>IFERROR(_xll.qlIndexFixing(Index6M,$H1569,TRUE,_xll.ohTrigger(RecalcTrigger,Trigger6M)),NA())</f>
        <v>2.2365272795362406E-2</v>
      </c>
      <c r="O1569" s="52">
        <f>IFERROR(_xll.qlIndexFixing(ONIndex6M,I1569,TRUE,_xll.ohTrigger(RecalcTrigger,Trigger6M)),NA())</f>
        <v>2.2278436281215619E-2</v>
      </c>
      <c r="P1569" s="52">
        <f>IFERROR(_xll.qlIndexFixing(Index1Y,$H1569,TRUE,_xll.ohTrigger(RecalcTrigger,Trigger1Y)),NA())</f>
        <v>2.4153216313991834E-2</v>
      </c>
      <c r="Q1569" s="52">
        <f>IFERROR(_xll.qlIndexFixing(ONIndex1Y,I1569,TRUE,_xll.ohTrigger(RecalcTrigger,Trigger1Y)),NA())</f>
        <v>2.3907096631878844E-2</v>
      </c>
    </row>
    <row r="1570" spans="2:17" x14ac:dyDescent="0.2">
      <c r="B1570" s="46" t="s">
        <v>51</v>
      </c>
      <c r="D1570" s="49">
        <f>_xll.qlCalendarAdvance(LocalCalendar,$D1569,B1570,"f",FALSE)</f>
        <v>50697</v>
      </c>
      <c r="E1570" s="49">
        <f>_xll.qlInterestRateIndexValueDate(IndexON,D1570)</f>
        <v>50697</v>
      </c>
      <c r="F1570" s="52">
        <f>IFERROR(_xll.qlIndexFixing(IndexON,D1570,TRUE,_xll.ohTrigger(RecalcTrigger,TriggerON)),NA())</f>
        <v>1.6555994967610843E-2</v>
      </c>
      <c r="H1570" s="49">
        <f>_xll.qlCalendarAdvance(IborCalendar,$H1569,B1570,"f",FALSE)</f>
        <v>50690</v>
      </c>
      <c r="I1570" s="49">
        <f>_xll.qlInterestRateIndexValueDate(Index1M,$H1570)</f>
        <v>50692</v>
      </c>
      <c r="J1570" s="52">
        <f>IFERROR(_xll.qlIndexFixing(Index1M,$H1570,TRUE,_xll.ohTrigger(RecalcTrigger,Trigger1M)),NA())</f>
        <v>1.8572328223941392E-2</v>
      </c>
      <c r="K1570" s="52">
        <f>IFERROR(_xll.qlIndexFixing(ONIndex1M,I1570,TRUE,_xll.ohTrigger(RecalcTrigger,Trigger1M)),NA())</f>
        <v>1.856648770854008E-2</v>
      </c>
      <c r="L1570" s="52">
        <f>IFERROR(_xll.qlIndexFixing(Index3M,H1570,TRUE,_xll.ohTrigger(RecalcTrigger,Trigger3M)),NA())</f>
        <v>2.061156061314532E-2</v>
      </c>
      <c r="M1570" s="52">
        <f>IFERROR(_xll.qlIndexFixing(ONIndex3M,I1570,TRUE,_xll.ohTrigger(RecalcTrigger,Trigger3M)),NA())</f>
        <v>2.0575272620790841E-2</v>
      </c>
      <c r="N1570" s="52">
        <f>IFERROR(_xll.qlIndexFixing(Index6M,$H1570,TRUE,_xll.ohTrigger(RecalcTrigger,Trigger6M)),NA())</f>
        <v>2.236238331650359E-2</v>
      </c>
      <c r="O1570" s="52">
        <f>IFERROR(_xll.qlIndexFixing(ONIndex6M,I1570,TRUE,_xll.ohTrigger(RecalcTrigger,Trigger6M)),NA())</f>
        <v>2.2275363545709581E-2</v>
      </c>
      <c r="P1570" s="52">
        <f>IFERROR(_xll.qlIndexFixing(Index1Y,$H1570,TRUE,_xll.ohTrigger(RecalcTrigger,Trigger1Y)),NA())</f>
        <v>2.4151734004487543E-2</v>
      </c>
      <c r="Q1570" s="52">
        <f>IFERROR(_xll.qlIndexFixing(ONIndex1Y,I1570,TRUE,_xll.ohTrigger(RecalcTrigger,Trigger1Y)),NA())</f>
        <v>2.3904942321228972E-2</v>
      </c>
    </row>
    <row r="1571" spans="2:17" x14ac:dyDescent="0.2">
      <c r="B1571" s="46" t="s">
        <v>51</v>
      </c>
      <c r="D1571" s="49">
        <f>_xll.qlCalendarAdvance(LocalCalendar,$D1570,B1571,"f",FALSE)</f>
        <v>50704</v>
      </c>
      <c r="E1571" s="49">
        <f>_xll.qlInterestRateIndexValueDate(IndexON,D1571)</f>
        <v>50704</v>
      </c>
      <c r="F1571" s="52">
        <f>IFERROR(_xll.qlIndexFixing(IndexON,D1571,TRUE,_xll.ohTrigger(RecalcTrigger,TriggerON)),NA())</f>
        <v>1.6552299485290689E-2</v>
      </c>
      <c r="H1571" s="49">
        <f>_xll.qlCalendarAdvance(IborCalendar,$H1570,B1571,"f",FALSE)</f>
        <v>50697</v>
      </c>
      <c r="I1571" s="49">
        <f>_xll.qlInterestRateIndexValueDate(Index1M,$H1571)</f>
        <v>50699</v>
      </c>
      <c r="J1571" s="52">
        <f>IFERROR(_xll.qlIndexFixing(Index1M,$H1571,TRUE,_xll.ohTrigger(RecalcTrigger,Trigger1M)),NA())</f>
        <v>1.8568294969995569E-2</v>
      </c>
      <c r="K1571" s="52">
        <f>IFERROR(_xll.qlIndexFixing(ONIndex1M,I1571,TRUE,_xll.ohTrigger(RecalcTrigger,Trigger1M)),NA())</f>
        <v>1.8562396569352657E-2</v>
      </c>
      <c r="L1571" s="52">
        <f>IFERROR(_xll.qlIndexFixing(Index3M,H1571,TRUE,_xll.ohTrigger(RecalcTrigger,Trigger3M)),NA())</f>
        <v>2.0608951217401493E-2</v>
      </c>
      <c r="M1571" s="52">
        <f>IFERROR(_xll.qlIndexFixing(ONIndex3M,I1571,TRUE,_xll.ohTrigger(RecalcTrigger,Trigger3M)),NA())</f>
        <v>2.0572545584114366E-2</v>
      </c>
      <c r="N1571" s="52">
        <f>IFERROR(_xll.qlIndexFixing(Index6M,$H1571,TRUE,_xll.ohTrigger(RecalcTrigger,Trigger6M)),NA())</f>
        <v>2.2359510688595298E-2</v>
      </c>
      <c r="O1571" s="52">
        <f>IFERROR(_xll.qlIndexFixing(ONIndex6M,I1571,TRUE,_xll.ohTrigger(RecalcTrigger,Trigger6M)),NA())</f>
        <v>2.2272307469677344E-2</v>
      </c>
      <c r="P1571" s="52">
        <f>IFERROR(_xll.qlIndexFixing(Index1Y,$H1571,TRUE,_xll.ohTrigger(RecalcTrigger,Trigger1Y)),NA())</f>
        <v>2.4150279566679214E-2</v>
      </c>
      <c r="Q1571" s="52">
        <f>IFERROR(_xll.qlIndexFixing(ONIndex1Y,I1571,TRUE,_xll.ohTrigger(RecalcTrigger,Trigger1Y)),NA())</f>
        <v>2.3902815215937068E-2</v>
      </c>
    </row>
    <row r="1572" spans="2:17" x14ac:dyDescent="0.2">
      <c r="B1572" s="46" t="s">
        <v>51</v>
      </c>
      <c r="D1572" s="49">
        <f>_xll.qlCalendarAdvance(LocalCalendar,$D1571,B1572,"f",FALSE)</f>
        <v>50711</v>
      </c>
      <c r="E1572" s="49">
        <f>_xll.qlInterestRateIndexValueDate(IndexON,D1572)</f>
        <v>50711</v>
      </c>
      <c r="F1572" s="52">
        <f>IFERROR(_xll.qlIndexFixing(IndexON,D1572,TRUE,_xll.ohTrigger(RecalcTrigger,TriggerON)),NA())</f>
        <v>1.6548625750534285E-2</v>
      </c>
      <c r="H1572" s="49">
        <f>_xll.qlCalendarAdvance(IborCalendar,$H1571,B1572,"f",FALSE)</f>
        <v>50704</v>
      </c>
      <c r="I1572" s="49">
        <f>_xll.qlInterestRateIndexValueDate(Index1M,$H1572)</f>
        <v>50706</v>
      </c>
      <c r="J1572" s="52">
        <f>IFERROR(_xll.qlIndexFixing(Index1M,$H1572,TRUE,_xll.ohTrigger(RecalcTrigger,Trigger1M)),NA())</f>
        <v>1.8564290813624096E-2</v>
      </c>
      <c r="K1572" s="52">
        <f>IFERROR(_xll.qlIndexFixing(ONIndex1M,I1572,TRUE,_xll.ohTrigger(RecalcTrigger,Trigger1M)),NA())</f>
        <v>1.8558334479887861E-2</v>
      </c>
      <c r="L1572" s="52">
        <f>IFERROR(_xll.qlIndexFixing(Index3M,H1572,TRUE,_xll.ohTrigger(RecalcTrigger,Trigger3M)),NA())</f>
        <v>2.0606362107627091E-2</v>
      </c>
      <c r="M1572" s="52">
        <f>IFERROR(_xll.qlIndexFixing(ONIndex3M,I1572,TRUE,_xll.ohTrigger(RecalcTrigger,Trigger3M)),NA())</f>
        <v>2.0569838726656187E-2</v>
      </c>
      <c r="N1572" s="52">
        <f>IFERROR(_xll.qlIndexFixing(Index6M,$H1572,TRUE,_xll.ohTrigger(RecalcTrigger,Trigger6M)),NA())</f>
        <v>2.2356654911564182E-2</v>
      </c>
      <c r="O1572" s="52">
        <f>IFERROR(_xll.qlIndexFixing(ONIndex6M,I1572,TRUE,_xll.ohTrigger(RecalcTrigger,Trigger6M)),NA())</f>
        <v>2.2269268053198843E-2</v>
      </c>
      <c r="P1572" s="52">
        <f>IFERROR(_xll.qlIndexFixing(Index1Y,$H1572,TRUE,_xll.ohTrigger(RecalcTrigger,Trigger1Y)),NA())</f>
        <v>2.4148853000446401E-2</v>
      </c>
      <c r="Q1572" s="52">
        <f>IFERROR(_xll.qlIndexFixing(ONIndex1Y,I1572,TRUE,_xll.ohTrigger(RecalcTrigger,Trigger1Y)),NA())</f>
        <v>2.3900715315763321E-2</v>
      </c>
    </row>
    <row r="1573" spans="2:17" x14ac:dyDescent="0.2">
      <c r="B1573" s="46" t="s">
        <v>51</v>
      </c>
      <c r="D1573" s="49">
        <f>_xll.qlCalendarAdvance(LocalCalendar,$D1572,B1573,"f",FALSE)</f>
        <v>50718</v>
      </c>
      <c r="E1573" s="49">
        <f>_xll.qlInterestRateIndexValueDate(IndexON,D1573)</f>
        <v>50718</v>
      </c>
      <c r="F1573" s="52">
        <f>IFERROR(_xll.qlIndexFixing(IndexON,D1573,TRUE,_xll.ohTrigger(RecalcTrigger,TriggerON)),NA())</f>
        <v>1.6544973763101822E-2</v>
      </c>
      <c r="H1573" s="49">
        <f>_xll.qlCalendarAdvance(IborCalendar,$H1572,B1573,"f",FALSE)</f>
        <v>50711</v>
      </c>
      <c r="I1573" s="49">
        <f>_xll.qlInterestRateIndexValueDate(Index1M,$H1573)</f>
        <v>50713</v>
      </c>
      <c r="J1573" s="52">
        <f>IFERROR(_xll.qlIndexFixing(Index1M,$H1573,TRUE,_xll.ohTrigger(RecalcTrigger,Trigger1M)),NA())</f>
        <v>1.8560315754794499E-2</v>
      </c>
      <c r="K1573" s="52">
        <f>IFERROR(_xll.qlIndexFixing(ONIndex1M,I1573,TRUE,_xll.ohTrigger(RecalcTrigger,Trigger1M)),NA())</f>
        <v>1.8554301440145693E-2</v>
      </c>
      <c r="L1573" s="52">
        <f>IFERROR(_xll.qlIndexFixing(Index3M,H1573,TRUE,_xll.ohTrigger(RecalcTrigger,Trigger3M)),NA())</f>
        <v>2.0603793283783884E-2</v>
      </c>
      <c r="M1573" s="52">
        <f>IFERROR(_xll.qlIndexFixing(ONIndex3M,I1573,TRUE,_xll.ohTrigger(RecalcTrigger,Trigger3M)),NA())</f>
        <v>2.0567152048336368E-2</v>
      </c>
      <c r="N1573" s="52">
        <f>IFERROR(_xll.qlIndexFixing(Index6M,$H1573,TRUE,_xll.ohTrigger(RecalcTrigger,Trigger6M)),NA())</f>
        <v>2.2353321590434211E-2</v>
      </c>
      <c r="O1573" s="52">
        <f>IFERROR(_xll.qlIndexFixing(ONIndex6M,I1573,TRUE,_xll.ohTrigger(RecalcTrigger,Trigger6M)),NA())</f>
        <v>2.2266245296274079E-2</v>
      </c>
      <c r="P1573" s="52">
        <f>IFERROR(_xll.qlIndexFixing(Index1Y,$H1573,TRUE,_xll.ohTrigger(RecalcTrigger,Trigger1Y)),NA())</f>
        <v>2.4147454305671057E-2</v>
      </c>
      <c r="Q1573" s="52">
        <f>IFERROR(_xll.qlIndexFixing(ONIndex1Y,I1573,TRUE,_xll.ohTrigger(RecalcTrigger,Trigger1Y)),NA())</f>
        <v>2.3898642620947541E-2</v>
      </c>
    </row>
    <row r="1574" spans="2:17" x14ac:dyDescent="0.2">
      <c r="B1574" s="46" t="s">
        <v>51</v>
      </c>
      <c r="D1574" s="49">
        <f>_xll.qlCalendarAdvance(LocalCalendar,$D1573,B1574,"f",FALSE)</f>
        <v>50725</v>
      </c>
      <c r="E1574" s="49">
        <f>_xll.qlInterestRateIndexValueDate(IndexON,D1574)</f>
        <v>50725</v>
      </c>
      <c r="F1574" s="52">
        <f>IFERROR(_xll.qlIndexFixing(IndexON,D1574,TRUE,_xll.ohTrigger(RecalcTrigger,TriggerON)),NA())</f>
        <v>1.6541343523313046E-2</v>
      </c>
      <c r="H1574" s="49">
        <f>_xll.qlCalendarAdvance(IborCalendar,$H1573,B1574,"f",FALSE)</f>
        <v>50718</v>
      </c>
      <c r="I1574" s="49">
        <f>_xll.qlInterestRateIndexValueDate(Index1M,$H1574)</f>
        <v>50721</v>
      </c>
      <c r="J1574" s="52">
        <f>IFERROR(_xll.qlIndexFixing(Index1M,$H1574,TRUE,_xll.ohTrigger(RecalcTrigger,Trigger1M)),NA())</f>
        <v>1.8555609530865307E-2</v>
      </c>
      <c r="K1574" s="52">
        <f>IFERROR(_xll.qlIndexFixing(ONIndex1M,I1574,TRUE,_xll.ohTrigger(RecalcTrigger,Trigger1M)),NA())</f>
        <v>1.8550114756319402E-2</v>
      </c>
      <c r="L1574" s="52">
        <f>IFERROR(_xll.qlIndexFixing(Index3M,H1574,TRUE,_xll.ohTrigger(RecalcTrigger,Trigger3M)),NA())</f>
        <v>2.0601703554129845E-2</v>
      </c>
      <c r="M1574" s="52">
        <f>IFERROR(_xll.qlIndexFixing(ONIndex3M,I1574,TRUE,_xll.ohTrigger(RecalcTrigger,Trigger3M)),NA())</f>
        <v>2.0564902188544565E-2</v>
      </c>
      <c r="N1574" s="52">
        <f>IFERROR(_xll.qlIndexFixing(Index6M,$H1574,TRUE,_xll.ohTrigger(RecalcTrigger,Trigger6M)),NA())</f>
        <v>2.2350096560434251E-2</v>
      </c>
      <c r="O1574" s="52">
        <f>IFERROR(_xll.qlIndexFixing(ONIndex6M,I1574,TRUE,_xll.ohTrigger(RecalcTrigger,Trigger6M)),NA())</f>
        <v>2.2263760220262441E-2</v>
      </c>
      <c r="P1574" s="52">
        <f>IFERROR(_xll.qlIndexFixing(Index1Y,$H1574,TRUE,_xll.ohTrigger(RecalcTrigger,Trigger1Y)),NA())</f>
        <v>2.4147338136955493E-2</v>
      </c>
      <c r="Q1574" s="52">
        <f>IFERROR(_xll.qlIndexFixing(ONIndex1Y,I1574,TRUE,_xll.ohTrigger(RecalcTrigger,Trigger1Y)),NA())</f>
        <v>2.3897604088487512E-2</v>
      </c>
    </row>
    <row r="1575" spans="2:17" x14ac:dyDescent="0.2">
      <c r="B1575" s="46" t="s">
        <v>51</v>
      </c>
      <c r="D1575" s="49">
        <f>_xll.qlCalendarAdvance(LocalCalendar,$D1574,B1575,"f",FALSE)</f>
        <v>50732</v>
      </c>
      <c r="E1575" s="49">
        <f>_xll.qlInterestRateIndexValueDate(IndexON,D1575)</f>
        <v>50732</v>
      </c>
      <c r="F1575" s="52">
        <f>IFERROR(_xll.qlIndexFixing(IndexON,D1575,TRUE,_xll.ohTrigger(RecalcTrigger,TriggerON)),NA())</f>
        <v>1.6537735031008083E-2</v>
      </c>
      <c r="H1575" s="49">
        <f>_xll.qlCalendarAdvance(IborCalendar,$H1574,B1575,"f",FALSE)</f>
        <v>50725</v>
      </c>
      <c r="I1575" s="49">
        <f>_xll.qlInterestRateIndexValueDate(Index1M,$H1575)</f>
        <v>50727</v>
      </c>
      <c r="J1575" s="52">
        <f>IFERROR(_xll.qlIndexFixing(Index1M,$H1575,TRUE,_xll.ohTrigger(RecalcTrigger,Trigger1M)),NA())</f>
        <v>1.8552452929641028E-2</v>
      </c>
      <c r="K1575" s="52">
        <f>IFERROR(_xll.qlIndexFixing(ONIndex1M,I1575,TRUE,_xll.ohTrigger(RecalcTrigger,Trigger1M)),NA())</f>
        <v>1.8546322509829238E-2</v>
      </c>
      <c r="L1575" s="52">
        <f>IFERROR(_xll.qlIndexFixing(Index3M,H1575,TRUE,_xll.ohTrigger(RecalcTrigger,Trigger3M)),NA())</f>
        <v>2.0598716493733793E-2</v>
      </c>
      <c r="M1575" s="52">
        <f>IFERROR(_xll.qlIndexFixing(ONIndex3M,I1575,TRUE,_xll.ohTrigger(RecalcTrigger,Trigger3M)),NA())</f>
        <v>2.0561839229271683E-2</v>
      </c>
      <c r="N1575" s="52">
        <f>IFERROR(_xll.qlIndexFixing(Index6M,$H1575,TRUE,_xll.ohTrigger(RecalcTrigger,Trigger6M)),NA())</f>
        <v>2.2347692230450526E-2</v>
      </c>
      <c r="O1575" s="52">
        <f>IFERROR(_xll.qlIndexFixing(ONIndex6M,I1575,TRUE,_xll.ohTrigger(RecalcTrigger,Trigger6M)),NA())</f>
        <v>2.2260249761005824E-2</v>
      </c>
      <c r="P1575" s="52">
        <f>IFERROR(_xll.qlIndexFixing(Index1Y,$H1575,TRUE,_xll.ohTrigger(RecalcTrigger,Trigger1Y)),NA())</f>
        <v>2.4144740530032877E-2</v>
      </c>
      <c r="Q1575" s="52">
        <f>IFERROR(_xll.qlIndexFixing(ONIndex1Y,I1575,TRUE,_xll.ohTrigger(RecalcTrigger,Trigger1Y)),NA())</f>
        <v>2.3894578846910264E-2</v>
      </c>
    </row>
    <row r="1576" spans="2:17" x14ac:dyDescent="0.2">
      <c r="B1576" s="46" t="s">
        <v>51</v>
      </c>
      <c r="D1576" s="49">
        <f>_xll.qlCalendarAdvance(LocalCalendar,$D1575,B1576,"f",FALSE)</f>
        <v>50739</v>
      </c>
      <c r="E1576" s="49">
        <f>_xll.qlInterestRateIndexValueDate(IndexON,D1576)</f>
        <v>50739</v>
      </c>
      <c r="F1576" s="52">
        <f>IFERROR(_xll.qlIndexFixing(IndexON,D1576,TRUE,_xll.ohTrigger(RecalcTrigger,TriggerON)),NA())</f>
        <v>1.6534148286186934E-2</v>
      </c>
      <c r="H1576" s="49">
        <f>_xll.qlCalendarAdvance(IborCalendar,$H1575,B1576,"f",FALSE)</f>
        <v>50732</v>
      </c>
      <c r="I1576" s="49">
        <f>_xll.qlInterestRateIndexValueDate(Index1M,$H1576)</f>
        <v>50735</v>
      </c>
      <c r="J1576" s="52">
        <f>IFERROR(_xll.qlIndexFixing(Index1M,$H1576,TRUE,_xll.ohTrigger(RecalcTrigger,Trigger1M)),NA())</f>
        <v>1.8548215013691954E-2</v>
      </c>
      <c r="K1576" s="52">
        <f>IFERROR(_xll.qlIndexFixing(ONIndex1M,I1576,TRUE,_xll.ohTrigger(RecalcTrigger,Trigger1M)),NA())</f>
        <v>1.8542209711007729E-2</v>
      </c>
      <c r="L1576" s="52">
        <f>IFERROR(_xll.qlIndexFixing(Index3M,H1576,TRUE,_xll.ohTrigger(RecalcTrigger,Trigger3M)),NA())</f>
        <v>2.0596678354115439E-2</v>
      </c>
      <c r="M1576" s="52">
        <f>IFERROR(_xll.qlIndexFixing(ONIndex3M,I1576,TRUE,_xll.ohTrigger(RecalcTrigger,Trigger3M)),NA())</f>
        <v>2.0559640657680234E-2</v>
      </c>
      <c r="N1576" s="52">
        <f>IFERROR(_xll.qlIndexFixing(Index6M,$H1576,TRUE,_xll.ohTrigger(RecalcTrigger,Trigger6M)),NA())</f>
        <v>2.234450571374301E-2</v>
      </c>
      <c r="O1576" s="52">
        <f>IFERROR(_xll.qlIndexFixing(ONIndex6M,I1576,TRUE,_xll.ohTrigger(RecalcTrigger,Trigger6M)),NA())</f>
        <v>2.2257806787555623E-2</v>
      </c>
      <c r="P1576" s="52">
        <f>IFERROR(_xll.qlIndexFixing(Index1Y,$H1576,TRUE,_xll.ohTrigger(RecalcTrigger,Trigger1Y)),NA())</f>
        <v>2.4144695679760967E-2</v>
      </c>
      <c r="Q1576" s="52">
        <f>IFERROR(_xll.qlIndexFixing(ONIndex1Y,I1576,TRUE,_xll.ohTrigger(RecalcTrigger,Trigger1Y)),NA())</f>
        <v>2.3893609740675004E-2</v>
      </c>
    </row>
    <row r="1577" spans="2:17" x14ac:dyDescent="0.2">
      <c r="B1577" s="46" t="s">
        <v>51</v>
      </c>
      <c r="D1577" s="49">
        <f>_xll.qlCalendarAdvance(LocalCalendar,$D1576,B1577,"f",FALSE)</f>
        <v>50746</v>
      </c>
      <c r="E1577" s="49">
        <f>_xll.qlInterestRateIndexValueDate(IndexON,D1577)</f>
        <v>50746</v>
      </c>
      <c r="F1577" s="52">
        <f>IFERROR(_xll.qlIndexFixing(IndexON,D1577,TRUE,_xll.ohTrigger(RecalcTrigger,TriggerON)),NA())</f>
        <v>1.6530583288929535E-2</v>
      </c>
      <c r="H1577" s="49">
        <f>_xll.qlCalendarAdvance(IborCalendar,$H1576,B1577,"f",FALSE)</f>
        <v>50739</v>
      </c>
      <c r="I1577" s="49">
        <f>_xll.qlInterestRateIndexValueDate(Index1M,$H1577)</f>
        <v>50741</v>
      </c>
      <c r="J1577" s="52">
        <f>IFERROR(_xll.qlIndexFixing(Index1M,$H1577,TRUE,_xll.ohTrigger(RecalcTrigger,Trigger1M)),NA())</f>
        <v>1.8544910976027881E-2</v>
      </c>
      <c r="K1577" s="52">
        <f>IFERROR(_xll.qlIndexFixing(ONIndex1M,I1577,TRUE,_xll.ohTrigger(RecalcTrigger,Trigger1M)),NA())</f>
        <v>1.8538459778563166E-2</v>
      </c>
      <c r="L1577" s="52">
        <f>IFERROR(_xll.qlIndexFixing(Index3M,H1577,TRUE,_xll.ohTrigger(RecalcTrigger,Trigger3M)),NA())</f>
        <v>2.0592892716451594E-2</v>
      </c>
      <c r="M1577" s="52">
        <f>IFERROR(_xll.qlIndexFixing(ONIndex3M,I1577,TRUE,_xll.ohTrigger(RecalcTrigger,Trigger3M)),NA())</f>
        <v>2.0556607126680504E-2</v>
      </c>
      <c r="N1577" s="52">
        <f>IFERROR(_xll.qlIndexFixing(Index6M,$H1577,TRUE,_xll.ohTrigger(RecalcTrigger,Trigger6M)),NA())</f>
        <v>2.2342628787068476E-2</v>
      </c>
      <c r="O1577" s="52">
        <f>IFERROR(_xll.qlIndexFixing(ONIndex6M,I1577,TRUE,_xll.ohTrigger(RecalcTrigger,Trigger6M)),NA())</f>
        <v>2.2254320863712707E-2</v>
      </c>
      <c r="P1577" s="52">
        <f>IFERROR(_xll.qlIndexFixing(Index1Y,$H1577,TRUE,_xll.ohTrigger(RecalcTrigger,Trigger1Y)),NA())</f>
        <v>2.4142138238866104E-2</v>
      </c>
      <c r="Q1577" s="52">
        <f>IFERROR(_xll.qlIndexFixing(ONIndex1Y,I1577,TRUE,_xll.ohTrigger(RecalcTrigger,Trigger1Y)),NA())</f>
        <v>2.3890623893905172E-2</v>
      </c>
    </row>
    <row r="1578" spans="2:17" x14ac:dyDescent="0.2">
      <c r="B1578" s="46" t="s">
        <v>51</v>
      </c>
      <c r="D1578" s="49">
        <f>_xll.qlCalendarAdvance(LocalCalendar,$D1577,B1578,"f",FALSE)</f>
        <v>50753</v>
      </c>
      <c r="E1578" s="49">
        <f>_xll.qlInterestRateIndexValueDate(IndexON,D1578)</f>
        <v>50753</v>
      </c>
      <c r="F1578" s="52">
        <f>IFERROR(_xll.qlIndexFixing(IndexON,D1578,TRUE,_xll.ohTrigger(RecalcTrigger,TriggerON)),NA())</f>
        <v>1.6527040039155949E-2</v>
      </c>
      <c r="H1578" s="49">
        <f>_xll.qlCalendarAdvance(IborCalendar,$H1577,B1578,"f",FALSE)</f>
        <v>50746</v>
      </c>
      <c r="I1578" s="49">
        <f>_xll.qlInterestRateIndexValueDate(Index1M,$H1578)</f>
        <v>50748</v>
      </c>
      <c r="J1578" s="52">
        <f>IFERROR(_xll.qlIndexFixing(Index1M,$H1578,TRUE,_xll.ohTrigger(RecalcTrigger,Trigger1M)),NA())</f>
        <v>1.8540876922722993E-2</v>
      </c>
      <c r="K1578" s="52">
        <f>IFERROR(_xll.qlIndexFixing(ONIndex1M,I1578,TRUE,_xll.ohTrigger(RecalcTrigger,Trigger1M)),NA())</f>
        <v>1.853457198751407E-2</v>
      </c>
      <c r="L1578" s="52">
        <f>IFERROR(_xll.qlIndexFixing(Index3M,H1578,TRUE,_xll.ohTrigger(RecalcTrigger,Trigger3M)),NA())</f>
        <v>2.0590422705573985E-2</v>
      </c>
      <c r="M1578" s="52">
        <f>IFERROR(_xll.qlIndexFixing(ONIndex3M,I1578,TRUE,_xll.ohTrigger(RecalcTrigger,Trigger3M)),NA())</f>
        <v>2.0554021344132423E-2</v>
      </c>
      <c r="N1578" s="52">
        <f>IFERROR(_xll.qlIndexFixing(Index6M,$H1578,TRUE,_xll.ohTrigger(RecalcTrigger,Trigger6M)),NA())</f>
        <v>2.2339874113804916E-2</v>
      </c>
      <c r="O1578" s="52">
        <f>IFERROR(_xll.qlIndexFixing(ONIndex6M,I1578,TRUE,_xll.ohTrigger(RecalcTrigger,Trigger6M)),NA())</f>
        <v>2.2251381404316817E-2</v>
      </c>
      <c r="P1578" s="52">
        <f>IFERROR(_xll.qlIndexFixing(Index1Y,$H1578,TRUE,_xll.ohTrigger(RecalcTrigger,Trigger1Y)),NA())</f>
        <v>2.4140878899689164E-2</v>
      </c>
      <c r="Q1578" s="52">
        <f>IFERROR(_xll.qlIndexFixing(ONIndex1Y,I1578,TRUE,_xll.ohTrigger(RecalcTrigger,Trigger1Y)),NA())</f>
        <v>2.3888687225239735E-2</v>
      </c>
    </row>
    <row r="1579" spans="2:17" x14ac:dyDescent="0.2">
      <c r="B1579" s="46" t="s">
        <v>51</v>
      </c>
      <c r="D1579" s="49">
        <f>_xll.qlCalendarAdvance(LocalCalendar,$D1578,B1579,"f",FALSE)</f>
        <v>50760</v>
      </c>
      <c r="E1579" s="49">
        <f>_xll.qlInterestRateIndexValueDate(IndexON,D1579)</f>
        <v>50760</v>
      </c>
      <c r="F1579" s="52">
        <f>IFERROR(_xll.qlIndexFixing(IndexON,D1579,TRUE,_xll.ohTrigger(RecalcTrigger,TriggerON)),NA())</f>
        <v>1.6523518536866177E-2</v>
      </c>
      <c r="H1579" s="49">
        <f>_xll.qlCalendarAdvance(IborCalendar,$H1578,B1579,"f",FALSE)</f>
        <v>50753</v>
      </c>
      <c r="I1579" s="49">
        <f>_xll.qlInterestRateIndexValueDate(Index1M,$H1579)</f>
        <v>50755</v>
      </c>
      <c r="J1579" s="52">
        <f>IFERROR(_xll.qlIndexFixing(Index1M,$H1579,TRUE,_xll.ohTrigger(RecalcTrigger,Trigger1M)),NA())</f>
        <v>1.8537284694579111E-2</v>
      </c>
      <c r="K1579" s="52">
        <f>IFERROR(_xll.qlIndexFixing(ONIndex1M,I1579,TRUE,_xll.ohTrigger(RecalcTrigger,Trigger1M)),NA())</f>
        <v>1.8530713246187602E-2</v>
      </c>
      <c r="L1579" s="52">
        <f>IFERROR(_xll.qlIndexFixing(Index3M,H1579,TRUE,_xll.ohTrigger(RecalcTrigger,Trigger3M)),NA())</f>
        <v>2.0587972978051816E-2</v>
      </c>
      <c r="M1579" s="52">
        <f>IFERROR(_xll.qlIndexFixing(ONIndex3M,I1579,TRUE,_xll.ohTrigger(RecalcTrigger,Trigger3M)),NA())</f>
        <v>2.0551455740722702E-2</v>
      </c>
      <c r="N1579" s="52">
        <f>IFERROR(_xll.qlIndexFixing(Index6M,$H1579,TRUE,_xll.ohTrigger(RecalcTrigger,Trigger6M)),NA())</f>
        <v>2.2337136290922665E-2</v>
      </c>
      <c r="O1579" s="52">
        <f>IFERROR(_xll.qlIndexFixing(ONIndex6M,I1579,TRUE,_xll.ohTrigger(RecalcTrigger,Trigger6M)),NA())</f>
        <v>2.22484586045546E-2</v>
      </c>
      <c r="P1579" s="52">
        <f>IFERROR(_xll.qlIndexFixing(Index1Y,$H1579,TRUE,_xll.ohTrigger(RecalcTrigger,Trigger1Y)),NA())</f>
        <v>2.413964743130962E-2</v>
      </c>
      <c r="Q1579" s="52">
        <f>IFERROR(_xll.qlIndexFixing(ONIndex1Y,I1579,TRUE,_xll.ohTrigger(RecalcTrigger,Trigger1Y)),NA())</f>
        <v>2.3886777761852329E-2</v>
      </c>
    </row>
    <row r="1580" spans="2:17" x14ac:dyDescent="0.2">
      <c r="B1580" s="46" t="s">
        <v>51</v>
      </c>
      <c r="D1580" s="49">
        <f>_xll.qlCalendarAdvance(LocalCalendar,$D1579,B1580,"f",FALSE)</f>
        <v>50767</v>
      </c>
      <c r="E1580" s="49">
        <f>_xll.qlInterestRateIndexValueDate(IndexON,D1580)</f>
        <v>50767</v>
      </c>
      <c r="F1580" s="52">
        <f>IFERROR(_xll.qlIndexFixing(IndexON,D1580,TRUE,_xll.ohTrigger(RecalcTrigger,TriggerON)),NA())</f>
        <v>1.652001878206022E-2</v>
      </c>
      <c r="H1580" s="49">
        <f>_xll.qlCalendarAdvance(IborCalendar,$H1579,B1580,"f",FALSE)</f>
        <v>50760</v>
      </c>
      <c r="I1580" s="49">
        <f>_xll.qlInterestRateIndexValueDate(Index1M,$H1580)</f>
        <v>50762</v>
      </c>
      <c r="J1580" s="52">
        <f>IFERROR(_xll.qlIndexFixing(Index1M,$H1580,TRUE,_xll.ohTrigger(RecalcTrigger,Trigger1M)),NA())</f>
        <v>1.8533305071636863E-2</v>
      </c>
      <c r="K1580" s="52">
        <f>IFERROR(_xll.qlIndexFixing(ONIndex1M,I1580,TRUE,_xll.ohTrigger(RecalcTrigger,Trigger1M)),NA())</f>
        <v>1.8527907174652469E-2</v>
      </c>
      <c r="L1580" s="52">
        <f>IFERROR(_xll.qlIndexFixing(Index3M,H1580,TRUE,_xll.ohTrigger(RecalcTrigger,Trigger3M)),NA())</f>
        <v>2.0585543533846895E-2</v>
      </c>
      <c r="M1580" s="52">
        <f>IFERROR(_xll.qlIndexFixing(ONIndex3M,I1580,TRUE,_xll.ohTrigger(RecalcTrigger,Trigger3M)),NA())</f>
        <v>2.055093903784222E-2</v>
      </c>
      <c r="N1580" s="52">
        <f>IFERROR(_xll.qlIndexFixing(Index6M,$H1580,TRUE,_xll.ohTrigger(RecalcTrigger,Trigger6M)),NA())</f>
        <v>2.2334415318353208E-2</v>
      </c>
      <c r="O1580" s="52">
        <f>IFERROR(_xll.qlIndexFixing(ONIndex6M,I1580,TRUE,_xll.ohTrigger(RecalcTrigger,Trigger6M)),NA())</f>
        <v>2.2247955613838855E-2</v>
      </c>
      <c r="P1580" s="52">
        <f>IFERROR(_xll.qlIndexFixing(Index1Y,$H1580,TRUE,_xll.ohTrigger(RecalcTrigger,Trigger1Y)),NA())</f>
        <v>2.4138443833626292E-2</v>
      </c>
      <c r="Q1580" s="52">
        <f>IFERROR(_xll.qlIndexFixing(ONIndex1Y,I1580,TRUE,_xll.ohTrigger(RecalcTrigger,Trigger1Y)),NA())</f>
        <v>2.3888192525185481E-2</v>
      </c>
    </row>
    <row r="1581" spans="2:17" x14ac:dyDescent="0.2">
      <c r="B1581" s="46" t="s">
        <v>51</v>
      </c>
      <c r="D1581" s="49">
        <f>_xll.qlCalendarAdvance(LocalCalendar,$D1580,B1581,"f",FALSE)</f>
        <v>50774</v>
      </c>
      <c r="E1581" s="49">
        <f>_xll.qlInterestRateIndexValueDate(IndexON,D1581)</f>
        <v>50774</v>
      </c>
      <c r="F1581" s="52">
        <f>IFERROR(_xll.qlIndexFixing(IndexON,D1581,TRUE,_xll.ohTrigger(RecalcTrigger,TriggerON)),NA())</f>
        <v>1.6516540774738075E-2</v>
      </c>
      <c r="H1581" s="49">
        <f>_xll.qlCalendarAdvance(IborCalendar,$H1580,B1581,"f",FALSE)</f>
        <v>50768</v>
      </c>
      <c r="I1581" s="49">
        <f>_xll.qlInterestRateIndexValueDate(Index1M,$H1581)</f>
        <v>50774</v>
      </c>
      <c r="J1581" s="52">
        <f>IFERROR(_xll.qlIndexFixing(Index1M,$H1581,TRUE,_xll.ohTrigger(RecalcTrigger,Trigger1M)),NA())</f>
        <v>1.8526694372471206E-2</v>
      </c>
      <c r="K1581" s="52">
        <f>IFERROR(_xll.qlIndexFixing(ONIndex1M,I1581,TRUE,_xll.ohTrigger(RecalcTrigger,Trigger1M)),NA())</f>
        <v>1.852038595420602E-2</v>
      </c>
      <c r="L1581" s="52">
        <f>IFERROR(_xll.qlIndexFixing(Index3M,H1581,TRUE,_xll.ohTrigger(RecalcTrigger,Trigger3M)),NA())</f>
        <v>2.0581425962007849E-2</v>
      </c>
      <c r="M1581" s="52">
        <f>IFERROR(_xll.qlIndexFixing(ONIndex3M,I1581,TRUE,_xll.ohTrigger(RecalcTrigger,Trigger3M)),NA())</f>
        <v>2.0544593679483469E-2</v>
      </c>
      <c r="N1581" s="52">
        <f>IFERROR(_xll.qlIndexFixing(Index6M,$H1581,TRUE,_xll.ohTrigger(RecalcTrigger,Trigger6M)),NA())</f>
        <v>2.2329789996518221E-2</v>
      </c>
      <c r="O1581" s="52">
        <f>IFERROR(_xll.qlIndexFixing(ONIndex6M,I1581,TRUE,_xll.ohTrigger(RecalcTrigger,Trigger6M)),NA())</f>
        <v>2.2240609268413536E-2</v>
      </c>
      <c r="P1581" s="52">
        <f>IFERROR(_xll.qlIndexFixing(Index1Y,$H1581,TRUE,_xll.ohTrigger(RecalcTrigger,Trigger1Y)),NA())</f>
        <v>2.4136445365053199E-2</v>
      </c>
      <c r="Q1581" s="52">
        <f>IFERROR(_xll.qlIndexFixing(ONIndex1Y,I1581,TRUE,_xll.ohTrigger(RecalcTrigger,Trigger1Y)),NA())</f>
        <v>2.388173206926858E-2</v>
      </c>
    </row>
    <row r="1582" spans="2:17" x14ac:dyDescent="0.2">
      <c r="B1582" s="46" t="s">
        <v>51</v>
      </c>
      <c r="D1582" s="49">
        <f>_xll.qlCalendarAdvance(LocalCalendar,$D1581,B1582,"f",FALSE)</f>
        <v>50781</v>
      </c>
      <c r="E1582" s="49">
        <f>_xll.qlInterestRateIndexValueDate(IndexON,D1582)</f>
        <v>50781</v>
      </c>
      <c r="F1582" s="52">
        <f>IFERROR(_xll.qlIndexFixing(IndexON,D1582,TRUE,_xll.ohTrigger(RecalcTrigger,TriggerON)),NA())</f>
        <v>1.6513084514899745E-2</v>
      </c>
      <c r="H1582" s="49">
        <f>_xll.qlCalendarAdvance(IborCalendar,$H1581,B1582,"f",FALSE)</f>
        <v>50775</v>
      </c>
      <c r="I1582" s="49">
        <f>_xll.qlInterestRateIndexValueDate(Index1M,$H1582)</f>
        <v>50777</v>
      </c>
      <c r="J1582" s="52">
        <f>IFERROR(_xll.qlIndexFixing(Index1M,$H1582,TRUE,_xll.ohTrigger(RecalcTrigger,Trigger1M)),NA())</f>
        <v>1.8525107543885255E-2</v>
      </c>
      <c r="K1582" s="52">
        <f>IFERROR(_xll.qlIndexFixing(ONIndex1M,I1582,TRUE,_xll.ohTrigger(RecalcTrigger,Trigger1M)),NA())</f>
        <v>1.8519191842463201E-2</v>
      </c>
      <c r="L1582" s="52">
        <f>IFERROR(_xll.qlIndexFixing(Index3M,H1582,TRUE,_xll.ohTrigger(RecalcTrigger,Trigger3M)),NA())</f>
        <v>2.0580405882777875E-2</v>
      </c>
      <c r="M1582" s="52">
        <f>IFERROR(_xll.qlIndexFixing(ONIndex3M,I1582,TRUE,_xll.ohTrigger(RecalcTrigger,Trigger3M)),NA())</f>
        <v>2.054434042092268E-2</v>
      </c>
      <c r="N1582" s="52">
        <f>IFERROR(_xll.qlIndexFixing(Index6M,$H1582,TRUE,_xll.ohTrigger(RecalcTrigger,Trigger6M)),NA())</f>
        <v>2.2328137558378872E-2</v>
      </c>
      <c r="O1582" s="52">
        <f>IFERROR(_xll.qlIndexFixing(ONIndex6M,I1582,TRUE,_xll.ohTrigger(RecalcTrigger,Trigger6M)),NA())</f>
        <v>2.2240346368551656E-2</v>
      </c>
      <c r="P1582" s="52">
        <f>IFERROR(_xll.qlIndexFixing(Index1Y,$H1582,TRUE,_xll.ohTrigger(RecalcTrigger,Trigger1Y)),NA())</f>
        <v>2.4137437297210487E-2</v>
      </c>
      <c r="Q1582" s="52">
        <f>IFERROR(_xll.qlIndexFixing(ONIndex1Y,I1582,TRUE,_xll.ohTrigger(RecalcTrigger,Trigger1Y)),NA())</f>
        <v>2.3882279710161214E-2</v>
      </c>
    </row>
    <row r="1583" spans="2:17" x14ac:dyDescent="0.2">
      <c r="B1583" s="46" t="s">
        <v>51</v>
      </c>
      <c r="D1583" s="49">
        <f>_xll.qlCalendarAdvance(LocalCalendar,$D1582,B1583,"f",FALSE)</f>
        <v>50788</v>
      </c>
      <c r="E1583" s="49">
        <f>_xll.qlInterestRateIndexValueDate(IndexON,D1583)</f>
        <v>50788</v>
      </c>
      <c r="F1583" s="52">
        <f>IFERROR(_xll.qlIndexFixing(IndexON,D1583,TRUE,_xll.ohTrigger(RecalcTrigger,TriggerON)),NA())</f>
        <v>1.6509650002625165E-2</v>
      </c>
      <c r="H1583" s="49">
        <f>_xll.qlCalendarAdvance(IborCalendar,$H1582,B1583,"f",FALSE)</f>
        <v>50782</v>
      </c>
      <c r="I1583" s="49">
        <f>_xll.qlInterestRateIndexValueDate(Index1M,$H1583)</f>
        <v>50784</v>
      </c>
      <c r="J1583" s="52">
        <f>IFERROR(_xll.qlIndexFixing(Index1M,$H1583,TRUE,_xll.ohTrigger(RecalcTrigger,Trigger1M)),NA())</f>
        <v>1.852142572650009E-2</v>
      </c>
      <c r="K1583" s="52">
        <f>IFERROR(_xll.qlIndexFixing(ONIndex1M,I1583,TRUE,_xll.ohTrigger(RecalcTrigger,Trigger1M)),NA())</f>
        <v>1.851566785335601E-2</v>
      </c>
      <c r="L1583" s="52">
        <f>IFERROR(_xll.qlIndexFixing(Index3M,H1583,TRUE,_xll.ohTrigger(RecalcTrigger,Trigger3M)),NA())</f>
        <v>2.0578040185905699E-2</v>
      </c>
      <c r="M1583" s="52">
        <f>IFERROR(_xll.qlIndexFixing(ONIndex3M,I1583,TRUE,_xll.ohTrigger(RecalcTrigger,Trigger3M)),NA())</f>
        <v>2.0542270843180166E-2</v>
      </c>
      <c r="N1583" s="52">
        <f>IFERROR(_xll.qlIndexFixing(Index6M,$H1583,TRUE,_xll.ohTrigger(RecalcTrigger,Trigger6M)),NA())</f>
        <v>2.2325468504534193E-2</v>
      </c>
      <c r="O1583" s="52">
        <f>IFERROR(_xll.qlIndexFixing(ONIndex6M,I1583,TRUE,_xll.ohTrigger(RecalcTrigger,Trigger6M)),NA())</f>
        <v>2.2237978427748217E-2</v>
      </c>
      <c r="P1583" s="52">
        <f>IFERROR(_xll.qlIndexFixing(Index1Y,$H1583,TRUE,_xll.ohTrigger(RecalcTrigger,Trigger1Y)),NA())</f>
        <v>2.4137066745036354E-2</v>
      </c>
      <c r="Q1583" s="52">
        <f>IFERROR(_xll.qlIndexFixing(ONIndex1Y,I1583,TRUE,_xll.ohTrigger(RecalcTrigger,Trigger1Y)),NA())</f>
        <v>2.3881151735647421E-2</v>
      </c>
    </row>
    <row r="1584" spans="2:17" x14ac:dyDescent="0.2">
      <c r="B1584" s="46" t="s">
        <v>51</v>
      </c>
      <c r="D1584" s="49">
        <f>_xll.qlCalendarAdvance(LocalCalendar,$D1583,B1584,"f",FALSE)</f>
        <v>50795</v>
      </c>
      <c r="E1584" s="49">
        <f>_xll.qlInterestRateIndexValueDate(IndexON,D1584)</f>
        <v>50795</v>
      </c>
      <c r="F1584" s="52">
        <f>IFERROR(_xll.qlIndexFixing(IndexON,D1584,TRUE,_xll.ohTrigger(RecalcTrigger,TriggerON)),NA())</f>
        <v>1.6506237237754462E-2</v>
      </c>
      <c r="H1584" s="49">
        <f>_xll.qlCalendarAdvance(IborCalendar,$H1583,B1584,"f",FALSE)</f>
        <v>50789</v>
      </c>
      <c r="I1584" s="49">
        <f>_xll.qlInterestRateIndexValueDate(Index1M,$H1584)</f>
        <v>50791</v>
      </c>
      <c r="J1584" s="52">
        <f>IFERROR(_xll.qlIndexFixing(Index1M,$H1584,TRUE,_xll.ohTrigger(RecalcTrigger,Trigger1M)),NA())</f>
        <v>1.8517990771026727E-2</v>
      </c>
      <c r="K1584" s="52">
        <f>IFERROR(_xll.qlIndexFixing(ONIndex1M,I1584,TRUE,_xll.ohTrigger(RecalcTrigger,Trigger1M)),NA())</f>
        <v>1.8511751642007468E-2</v>
      </c>
      <c r="L1584" s="52">
        <f>IFERROR(_xll.qlIndexFixing(Index3M,H1584,TRUE,_xll.ohTrigger(RecalcTrigger,Trigger3M)),NA())</f>
        <v>2.057569477220067E-2</v>
      </c>
      <c r="M1584" s="52">
        <f>IFERROR(_xll.qlIndexFixing(ONIndex3M,I1584,TRUE,_xll.ohTrigger(RecalcTrigger,Trigger3M)),NA())</f>
        <v>2.0539401793921996E-2</v>
      </c>
      <c r="N1584" s="52">
        <f>IFERROR(_xll.qlIndexFixing(Index6M,$H1584,TRUE,_xll.ohTrigger(RecalcTrigger,Trigger6M)),NA())</f>
        <v>2.2322816299666093E-2</v>
      </c>
      <c r="O1584" s="52">
        <f>IFERROR(_xll.qlIndexFixing(ONIndex6M,I1584,TRUE,_xll.ohTrigger(RecalcTrigger,Trigger6M)),NA())</f>
        <v>2.2234659521931377E-2</v>
      </c>
      <c r="P1584" s="52">
        <f>IFERROR(_xll.qlIndexFixing(Index1Y,$H1584,TRUE,_xll.ohTrigger(RecalcTrigger,Trigger1Y)),NA())</f>
        <v>2.4135240830021432E-2</v>
      </c>
      <c r="Q1584" s="52">
        <f>IFERROR(_xll.qlIndexFixing(ONIndex1Y,I1584,TRUE,_xll.ohTrigger(RecalcTrigger,Trigger1Y)),NA())</f>
        <v>2.3878720704271217E-2</v>
      </c>
    </row>
    <row r="1585" spans="2:17" x14ac:dyDescent="0.2">
      <c r="B1585" s="46" t="s">
        <v>51</v>
      </c>
      <c r="D1585" s="49">
        <f>_xll.qlCalendarAdvance(LocalCalendar,$D1584,B1585,"f",FALSE)</f>
        <v>50802</v>
      </c>
      <c r="E1585" s="49">
        <f>_xll.qlInterestRateIndexValueDate(IndexON,D1585)</f>
        <v>50802</v>
      </c>
      <c r="F1585" s="52">
        <f>IFERROR(_xll.qlIndexFixing(IndexON,D1585,TRUE,_xll.ohTrigger(RecalcTrigger,TriggerON)),NA())</f>
        <v>1.6502846220447509E-2</v>
      </c>
      <c r="H1585" s="49">
        <f>_xll.qlCalendarAdvance(IborCalendar,$H1584,B1585,"f",FALSE)</f>
        <v>50796</v>
      </c>
      <c r="I1585" s="49">
        <f>_xll.qlInterestRateIndexValueDate(Index1M,$H1585)</f>
        <v>50798</v>
      </c>
      <c r="J1585" s="52">
        <f>IFERROR(_xll.qlIndexFixing(Index1M,$H1585,TRUE,_xll.ohTrigger(RecalcTrigger,Trigger1M)),NA())</f>
        <v>1.8514149378748665E-2</v>
      </c>
      <c r="K1585" s="52">
        <f>IFERROR(_xll.qlIndexFixing(ONIndex1M,I1585,TRUE,_xll.ohTrigger(RecalcTrigger,Trigger1M)),NA())</f>
        <v>1.8508075120973189E-2</v>
      </c>
      <c r="L1585" s="52">
        <f>IFERROR(_xll.qlIndexFixing(Index3M,H1585,TRUE,_xll.ohTrigger(RecalcTrigger,Trigger3M)),NA())</f>
        <v>2.0573369641628148E-2</v>
      </c>
      <c r="M1585" s="52">
        <f>IFERROR(_xll.qlIndexFixing(ONIndex3M,I1585,TRUE,_xll.ohTrigger(RecalcTrigger,Trigger3M)),NA())</f>
        <v>2.0536962752659704E-2</v>
      </c>
      <c r="N1585" s="52">
        <f>IFERROR(_xll.qlIndexFixing(Index6M,$H1585,TRUE,_xll.ohTrigger(RecalcTrigger,Trigger6M)),NA())</f>
        <v>2.2320180943707881E-2</v>
      </c>
      <c r="O1585" s="52">
        <f>IFERROR(_xll.qlIndexFixing(ONIndex6M,I1585,TRUE,_xll.ohTrigger(RecalcTrigger,Trigger6M)),NA())</f>
        <v>2.2231841091029381E-2</v>
      </c>
      <c r="P1585" s="52">
        <f>IFERROR(_xll.qlIndexFixing(Index1Y,$H1585,TRUE,_xll.ohTrigger(RecalcTrigger,Trigger1Y)),NA())</f>
        <v>2.4134184407313863E-2</v>
      </c>
      <c r="Q1585" s="52">
        <f>IFERROR(_xll.qlIndexFixing(ONIndex1Y,I1585,TRUE,_xll.ohTrigger(RecalcTrigger,Trigger1Y)),NA())</f>
        <v>2.387698201465227E-2</v>
      </c>
    </row>
    <row r="1586" spans="2:17" x14ac:dyDescent="0.2">
      <c r="B1586" s="46" t="s">
        <v>51</v>
      </c>
      <c r="D1586" s="49">
        <f>_xll.qlCalendarAdvance(LocalCalendar,$D1585,B1586,"f",FALSE)</f>
        <v>50809</v>
      </c>
      <c r="E1586" s="49">
        <f>_xll.qlInterestRateIndexValueDate(IndexON,D1586)</f>
        <v>50809</v>
      </c>
      <c r="F1586" s="52">
        <f>IFERROR(_xll.qlIndexFixing(IndexON,D1586,TRUE,_xll.ohTrigger(RecalcTrigger,TriggerON)),NA())</f>
        <v>1.649947695062437E-2</v>
      </c>
      <c r="H1586" s="49">
        <f>_xll.qlCalendarAdvance(IborCalendar,$H1585,B1586,"f",FALSE)</f>
        <v>50803</v>
      </c>
      <c r="I1586" s="49">
        <f>_xll.qlInterestRateIndexValueDate(Index1M,$H1586)</f>
        <v>50805</v>
      </c>
      <c r="J1586" s="52">
        <f>IFERROR(_xll.qlIndexFixing(Index1M,$H1586,TRUE,_xll.ohTrigger(RecalcTrigger,Trigger1M)),NA())</f>
        <v>1.8509891320715215E-2</v>
      </c>
      <c r="K1586" s="52">
        <f>IFERROR(_xll.qlIndexFixing(ONIndex1M,I1586,TRUE,_xll.ohTrigger(RecalcTrigger,Trigger1M)),NA())</f>
        <v>1.8504427652725752E-2</v>
      </c>
      <c r="L1586" s="52">
        <f>IFERROR(_xll.qlIndexFixing(Index3M,H1586,TRUE,_xll.ohTrigger(RecalcTrigger,Trigger3M)),NA())</f>
        <v>2.0570638938969675E-2</v>
      </c>
      <c r="M1586" s="52">
        <f>IFERROR(_xll.qlIndexFixing(ONIndex3M,I1586,TRUE,_xll.ohTrigger(RecalcTrigger,Trigger3M)),NA())</f>
        <v>2.0534543892853918E-2</v>
      </c>
      <c r="N1586" s="52">
        <f>IFERROR(_xll.qlIndexFixing(Index6M,$H1586,TRUE,_xll.ohTrigger(RecalcTrigger,Trigger6M)),NA())</f>
        <v>2.2317562436594201E-2</v>
      </c>
      <c r="O1586" s="52">
        <f>IFERROR(_xll.qlIndexFixing(ONIndex6M,I1586,TRUE,_xll.ohTrigger(RecalcTrigger,Trigger6M)),NA())</f>
        <v>2.2229039321786104E-2</v>
      </c>
      <c r="P1586" s="52">
        <f>IFERROR(_xll.qlIndexFixing(Index1Y,$H1586,TRUE,_xll.ohTrigger(RecalcTrigger,Trigger1Y)),NA())</f>
        <v>2.4133155858413316E-2</v>
      </c>
      <c r="Q1586" s="52">
        <f>IFERROR(_xll.qlIndexFixing(ONIndex1Y,I1586,TRUE,_xll.ohTrigger(RecalcTrigger,Trigger1Y)),NA())</f>
        <v>2.3875270533881832E-2</v>
      </c>
    </row>
    <row r="1587" spans="2:17" x14ac:dyDescent="0.2">
      <c r="B1587" s="46" t="s">
        <v>51</v>
      </c>
      <c r="D1587" s="49">
        <f>_xll.qlCalendarAdvance(LocalCalendar,$D1586,B1587,"f",FALSE)</f>
        <v>50816</v>
      </c>
      <c r="E1587" s="49">
        <f>_xll.qlInterestRateIndexValueDate(IndexON,D1587)</f>
        <v>50816</v>
      </c>
      <c r="F1587" s="52">
        <f>IFERROR(_xll.qlIndexFixing(IndexON,D1587,TRUE,_xll.ohTrigger(RecalcTrigger,TriggerON)),NA())</f>
        <v>1.6496129428285045E-2</v>
      </c>
      <c r="H1587" s="49">
        <f>_xll.qlCalendarAdvance(IborCalendar,$H1586,B1587,"f",FALSE)</f>
        <v>50810</v>
      </c>
      <c r="I1587" s="49">
        <f>_xll.qlInterestRateIndexValueDate(Index1M,$H1587)</f>
        <v>50812</v>
      </c>
      <c r="J1587" s="52">
        <f>IFERROR(_xll.qlIndexFixing(Index1M,$H1587,TRUE,_xll.ohTrigger(RecalcTrigger,Trigger1M)),NA())</f>
        <v>1.8506320201560542E-2</v>
      </c>
      <c r="K1587" s="52">
        <f>IFERROR(_xll.qlIndexFixing(ONIndex1M,I1587,TRUE,_xll.ohTrigger(RecalcTrigger,Trigger1M)),NA())</f>
        <v>1.8500809237265159E-2</v>
      </c>
      <c r="L1587" s="52">
        <f>IFERROR(_xll.qlIndexFixing(Index3M,H1587,TRUE,_xll.ohTrigger(RecalcTrigger,Trigger3M)),NA())</f>
        <v>2.056835305605122E-2</v>
      </c>
      <c r="M1587" s="52">
        <f>IFERROR(_xll.qlIndexFixing(ONIndex3M,I1587,TRUE,_xll.ohTrigger(RecalcTrigger,Trigger3M)),NA())</f>
        <v>2.0532145214557929E-2</v>
      </c>
      <c r="N1587" s="52">
        <f>IFERROR(_xll.qlIndexFixing(Index6M,$H1587,TRUE,_xll.ohTrigger(RecalcTrigger,Trigger6M)),NA())</f>
        <v>2.2314960778257922E-2</v>
      </c>
      <c r="O1587" s="52">
        <f>IFERROR(_xll.qlIndexFixing(ONIndex6M,I1587,TRUE,_xll.ohTrigger(RecalcTrigger,Trigger6M)),NA())</f>
        <v>2.222625421412161E-2</v>
      </c>
      <c r="P1587" s="52">
        <f>IFERROR(_xll.qlIndexFixing(Index1Y,$H1587,TRUE,_xll.ohTrigger(RecalcTrigger,Trigger1Y)),NA())</f>
        <v>2.4132155183234194E-2</v>
      </c>
      <c r="Q1587" s="52">
        <f>IFERROR(_xll.qlIndexFixing(ONIndex1Y,I1587,TRUE,_xll.ohTrigger(RecalcTrigger,Trigger1Y)),NA())</f>
        <v>2.3873586261986546E-2</v>
      </c>
    </row>
    <row r="1588" spans="2:17" x14ac:dyDescent="0.2">
      <c r="B1588" s="46" t="s">
        <v>51</v>
      </c>
      <c r="D1588" s="49">
        <f>_xll.qlCalendarAdvance(LocalCalendar,$D1587,B1588,"f",FALSE)</f>
        <v>50823</v>
      </c>
      <c r="E1588" s="49">
        <f>_xll.qlInterestRateIndexValueDate(IndexON,D1588)</f>
        <v>50823</v>
      </c>
      <c r="F1588" s="52">
        <f>IFERROR(_xll.qlIndexFixing(IndexON,D1588,TRUE,_xll.ohTrigger(RecalcTrigger,TriggerON)),NA())</f>
        <v>1.6492803653509469E-2</v>
      </c>
      <c r="H1588" s="49">
        <f>_xll.qlCalendarAdvance(IborCalendar,$H1587,B1588,"f",FALSE)</f>
        <v>50817</v>
      </c>
      <c r="I1588" s="49">
        <f>_xll.qlInterestRateIndexValueDate(Index1M,$H1588)</f>
        <v>50819</v>
      </c>
      <c r="J1588" s="52">
        <f>IFERROR(_xll.qlIndexFixing(Index1M,$H1588,TRUE,_xll.ohTrigger(RecalcTrigger,Trigger1M)),NA())</f>
        <v>1.8502778173395486E-2</v>
      </c>
      <c r="K1588" s="52">
        <f>IFERROR(_xll.qlIndexFixing(ONIndex1M,I1588,TRUE,_xll.ohTrigger(RecalcTrigger,Trigger1M)),NA())</f>
        <v>1.8497439951168371E-2</v>
      </c>
      <c r="L1588" s="52">
        <f>IFERROR(_xll.qlIndexFixing(Index3M,H1588,TRUE,_xll.ohTrigger(RecalcTrigger,Trigger3M)),NA())</f>
        <v>2.0566087454991652E-2</v>
      </c>
      <c r="M1588" s="52">
        <f>IFERROR(_xll.qlIndexFixing(ONIndex3M,I1588,TRUE,_xll.ohTrigger(RecalcTrigger,Trigger3M)),NA())</f>
        <v>2.0530183062423824E-2</v>
      </c>
      <c r="N1588" s="52">
        <f>IFERROR(_xll.qlIndexFixing(Index6M,$H1588,TRUE,_xll.ohTrigger(RecalcTrigger,Trigger6M)),NA())</f>
        <v>2.2312375968634123E-2</v>
      </c>
      <c r="O1588" s="52">
        <f>IFERROR(_xll.qlIndexFixing(ONIndex6M,I1588,TRUE,_xll.ohTrigger(RecalcTrigger,Trigger6M)),NA())</f>
        <v>2.2223974667356927E-2</v>
      </c>
      <c r="P1588" s="52">
        <f>IFERROR(_xll.qlIndexFixing(Index1Y,$H1588,TRUE,_xll.ohTrigger(RecalcTrigger,Trigger1Y)),NA())</f>
        <v>2.413193361499294E-2</v>
      </c>
      <c r="Q1588" s="52">
        <f>IFERROR(_xll.qlIndexFixing(ONIndex1Y,I1588,TRUE,_xll.ohTrigger(RecalcTrigger,Trigger1Y)),NA())</f>
        <v>2.3872603482362198E-2</v>
      </c>
    </row>
    <row r="1589" spans="2:17" x14ac:dyDescent="0.2">
      <c r="B1589" s="46" t="s">
        <v>51</v>
      </c>
      <c r="D1589" s="49">
        <f>_xll.qlCalendarAdvance(LocalCalendar,$D1588,B1589,"f",FALSE)</f>
        <v>50830</v>
      </c>
      <c r="E1589" s="49">
        <f>_xll.qlInterestRateIndexValueDate(IndexON,D1589)</f>
        <v>50830</v>
      </c>
      <c r="F1589" s="52">
        <f>IFERROR(_xll.qlIndexFixing(IndexON,D1589,TRUE,_xll.ohTrigger(RecalcTrigger,TriggerON)),NA())</f>
        <v>1.6489499626137771E-2</v>
      </c>
      <c r="H1589" s="49">
        <f>_xll.qlCalendarAdvance(IborCalendar,$H1588,B1589,"f",FALSE)</f>
        <v>50824</v>
      </c>
      <c r="I1589" s="49">
        <f>_xll.qlInterestRateIndexValueDate(Index1M,$H1589)</f>
        <v>50826</v>
      </c>
      <c r="J1589" s="52">
        <f>IFERROR(_xll.qlIndexFixing(Index1M,$H1589,TRUE,_xll.ohTrigger(RecalcTrigger,Trigger1M)),NA())</f>
        <v>1.8499265236197208E-2</v>
      </c>
      <c r="K1589" s="52">
        <f>IFERROR(_xll.qlIndexFixing(ONIndex1M,I1589,TRUE,_xll.ohTrigger(RecalcTrigger,Trigger1M)),NA())</f>
        <v>1.8493659564704501E-2</v>
      </c>
      <c r="L1589" s="52">
        <f>IFERROR(_xll.qlIndexFixing(Index3M,H1589,TRUE,_xll.ohTrigger(RecalcTrigger,Trigger3M)),NA())</f>
        <v>2.0563842135758639E-2</v>
      </c>
      <c r="M1589" s="52">
        <f>IFERROR(_xll.qlIndexFixing(ONIndex3M,I1589,TRUE,_xll.ohTrigger(RecalcTrigger,Trigger3M)),NA())</f>
        <v>2.0527408402415404E-2</v>
      </c>
      <c r="N1589" s="52">
        <f>IFERROR(_xll.qlIndexFixing(Index6M,$H1589,TRUE,_xll.ohTrigger(RecalcTrigger,Trigger6M)),NA())</f>
        <v>2.2309808007658326E-2</v>
      </c>
      <c r="O1589" s="52">
        <f>IFERROR(_xll.qlIndexFixing(ONIndex6M,I1589,TRUE,_xll.ohTrigger(RecalcTrigger,Trigger6M)),NA())</f>
        <v>2.222073398371549E-2</v>
      </c>
      <c r="P1589" s="52">
        <f>IFERROR(_xll.qlIndexFixing(Index1Y,$H1589,TRUE,_xll.ohTrigger(RecalcTrigger,Trigger1Y)),NA())</f>
        <v>2.4130237453708497E-2</v>
      </c>
      <c r="Q1589" s="52">
        <f>IFERROR(_xll.qlIndexFixing(ONIndex1Y,I1589,TRUE,_xll.ohTrigger(RecalcTrigger,Trigger1Y)),NA())</f>
        <v>2.3870299344714851E-2</v>
      </c>
    </row>
    <row r="1590" spans="2:17" x14ac:dyDescent="0.2">
      <c r="B1590" s="46" t="s">
        <v>51</v>
      </c>
      <c r="D1590" s="49">
        <f>_xll.qlCalendarAdvance(LocalCalendar,$D1589,B1590,"f",FALSE)</f>
        <v>50837</v>
      </c>
      <c r="E1590" s="49">
        <f>_xll.qlInterestRateIndexValueDate(IndexON,D1590)</f>
        <v>50837</v>
      </c>
      <c r="F1590" s="52">
        <f>IFERROR(_xll.qlIndexFixing(IndexON,D1590,TRUE,_xll.ohTrigger(RecalcTrigger,TriggerON)),NA())</f>
        <v>1.6486217346329823E-2</v>
      </c>
      <c r="H1590" s="49">
        <f>_xll.qlCalendarAdvance(IborCalendar,$H1589,B1590,"f",FALSE)</f>
        <v>50831</v>
      </c>
      <c r="I1590" s="49">
        <f>_xll.qlInterestRateIndexValueDate(Index1M,$H1590)</f>
        <v>50833</v>
      </c>
      <c r="J1590" s="52">
        <f>IFERROR(_xll.qlIndexFixing(Index1M,$H1590,TRUE,_xll.ohTrigger(RecalcTrigger,Trigger1M)),NA())</f>
        <v>1.849646768236806E-2</v>
      </c>
      <c r="K1590" s="52">
        <f>IFERROR(_xll.qlIndexFixing(ONIndex1M,I1590,TRUE,_xll.ohTrigger(RecalcTrigger,Trigger1M)),NA())</f>
        <v>1.8490128307577791E-2</v>
      </c>
      <c r="L1590" s="52">
        <f>IFERROR(_xll.qlIndexFixing(Index3M,H1590,TRUE,_xll.ohTrigger(RecalcTrigger,Trigger3M)),NA())</f>
        <v>2.0563774205474779E-2</v>
      </c>
      <c r="M1590" s="52">
        <f>IFERROR(_xll.qlIndexFixing(ONIndex3M,I1590,TRUE,_xll.ohTrigger(RecalcTrigger,Trigger3M)),NA())</f>
        <v>2.0525070268542223E-2</v>
      </c>
      <c r="N1590" s="52">
        <f>IFERROR(_xll.qlIndexFixing(Index6M,$H1590,TRUE,_xll.ohTrigger(RecalcTrigger,Trigger6M)),NA())</f>
        <v>2.2309819038061313E-2</v>
      </c>
      <c r="O1590" s="52">
        <f>IFERROR(_xll.qlIndexFixing(ONIndex6M,I1590,TRUE,_xll.ohTrigger(RecalcTrigger,Trigger6M)),NA())</f>
        <v>2.2217998860893928E-2</v>
      </c>
      <c r="P1590" s="52">
        <f>IFERROR(_xll.qlIndexFixing(Index1Y,$H1590,TRUE,_xll.ohTrigger(RecalcTrigger,Trigger1Y)),NA())</f>
        <v>2.4129320399202701E-2</v>
      </c>
      <c r="Q1590" s="52">
        <f>IFERROR(_xll.qlIndexFixing(ONIndex1Y,I1590,TRUE,_xll.ohTrigger(RecalcTrigger,Trigger1Y)),NA())</f>
        <v>2.3868696699391734E-2</v>
      </c>
    </row>
    <row r="1591" spans="2:17" x14ac:dyDescent="0.2">
      <c r="B1591" s="46" t="s">
        <v>51</v>
      </c>
      <c r="D1591" s="49">
        <f>_xll.qlCalendarAdvance(LocalCalendar,$D1590,B1591,"f",FALSE)</f>
        <v>50844</v>
      </c>
      <c r="E1591" s="49">
        <f>_xll.qlInterestRateIndexValueDate(IndexON,D1591)</f>
        <v>50844</v>
      </c>
      <c r="F1591" s="52">
        <f>IFERROR(_xll.qlIndexFixing(IndexON,D1591,TRUE,_xll.ohTrigger(RecalcTrigger,TriggerON)),NA())</f>
        <v>1.6482956814005689E-2</v>
      </c>
      <c r="H1591" s="49">
        <f>_xll.qlCalendarAdvance(IborCalendar,$H1590,B1591,"f",FALSE)</f>
        <v>50838</v>
      </c>
      <c r="I1591" s="49">
        <f>_xll.qlInterestRateIndexValueDate(Index1M,$H1591)</f>
        <v>50840</v>
      </c>
      <c r="J1591" s="52">
        <f>IFERROR(_xll.qlIndexFixing(Index1M,$H1591,TRUE,_xll.ohTrigger(RecalcTrigger,Trigger1M)),NA())</f>
        <v>1.8493249672958956E-2</v>
      </c>
      <c r="K1591" s="52">
        <f>IFERROR(_xll.qlIndexFixing(ONIndex1M,I1591,TRUE,_xll.ohTrigger(RecalcTrigger,Trigger1M)),NA())</f>
        <v>1.8486626103237924E-2</v>
      </c>
      <c r="L1591" s="52">
        <f>IFERROR(_xll.qlIndexFixing(Index3M,H1591,TRUE,_xll.ohTrigger(RecalcTrigger,Trigger3M)),NA())</f>
        <v>2.0561576067256948E-2</v>
      </c>
      <c r="M1591" s="52">
        <f>IFERROR(_xll.qlIndexFixing(ONIndex3M,I1591,TRUE,_xll.ohTrigger(RecalcTrigger,Trigger3M)),NA())</f>
        <v>2.0522752316152193E-2</v>
      </c>
      <c r="N1591" s="52">
        <f>IFERROR(_xll.qlIndexFixing(Index6M,$H1591,TRUE,_xll.ohTrigger(RecalcTrigger,Trigger6M)),NA())</f>
        <v>2.2306776293495888E-2</v>
      </c>
      <c r="O1591" s="52">
        <f>IFERROR(_xll.qlIndexFixing(ONIndex6M,I1591,TRUE,_xll.ohTrigger(RecalcTrigger,Trigger6M)),NA())</f>
        <v>2.2215280399731085E-2</v>
      </c>
      <c r="P1591" s="52">
        <f>IFERROR(_xll.qlIndexFixing(Index1Y,$H1591,TRUE,_xll.ohTrigger(RecalcTrigger,Trigger1Y)),NA())</f>
        <v>2.4128431218099024E-2</v>
      </c>
      <c r="Q1591" s="52">
        <f>IFERROR(_xll.qlIndexFixing(ONIndex1Y,I1591,TRUE,_xll.ohTrigger(RecalcTrigger,Trigger1Y)),NA())</f>
        <v>2.3867121262917124E-2</v>
      </c>
    </row>
    <row r="1592" spans="2:17" x14ac:dyDescent="0.2">
      <c r="B1592" s="46" t="s">
        <v>51</v>
      </c>
      <c r="D1592" s="49">
        <f>_xll.qlCalendarAdvance(LocalCalendar,$D1591,B1592,"f",FALSE)</f>
        <v>50851</v>
      </c>
      <c r="E1592" s="49">
        <f>_xll.qlInterestRateIndexValueDate(IndexON,D1592)</f>
        <v>50851</v>
      </c>
      <c r="F1592" s="52">
        <f>IFERROR(_xll.qlIndexFixing(IndexON,D1592,TRUE,_xll.ohTrigger(RecalcTrigger,TriggerON)),NA())</f>
        <v>1.6479718029085433E-2</v>
      </c>
      <c r="H1592" s="49">
        <f>_xll.qlCalendarAdvance(IborCalendar,$H1591,B1592,"f",FALSE)</f>
        <v>50845</v>
      </c>
      <c r="I1592" s="49">
        <f>_xll.qlInterestRateIndexValueDate(Index1M,$H1592)</f>
        <v>50847</v>
      </c>
      <c r="J1592" s="52">
        <f>IFERROR(_xll.qlIndexFixing(Index1M,$H1592,TRUE,_xll.ohTrigger(RecalcTrigger,Trigger1M)),NA())</f>
        <v>1.8489598672460094E-2</v>
      </c>
      <c r="K1592" s="52">
        <f>IFERROR(_xll.qlIndexFixing(ONIndex1M,I1592,TRUE,_xll.ohTrigger(RecalcTrigger,Trigger1M)),NA())</f>
        <v>1.8483152951658255E-2</v>
      </c>
      <c r="L1592" s="52">
        <f>IFERROR(_xll.qlIndexFixing(Index3M,H1592,TRUE,_xll.ohTrigger(RecalcTrigger,Trigger3M)),NA())</f>
        <v>2.0559398216597986E-2</v>
      </c>
      <c r="M1592" s="52">
        <f>IFERROR(_xll.qlIndexFixing(ONIndex3M,I1592,TRUE,_xll.ohTrigger(RecalcTrigger,Trigger3M)),NA())</f>
        <v>2.0520454545245315E-2</v>
      </c>
      <c r="N1592" s="52">
        <f>IFERROR(_xll.qlIndexFixing(Index6M,$H1592,TRUE,_xll.ohTrigger(RecalcTrigger,Trigger6M)),NA())</f>
        <v>2.2304263072628578E-2</v>
      </c>
      <c r="O1592" s="52">
        <f>IFERROR(_xll.qlIndexFixing(ONIndex6M,I1592,TRUE,_xll.ohTrigger(RecalcTrigger,Trigger6M)),NA())</f>
        <v>2.2212578600173671E-2</v>
      </c>
      <c r="P1592" s="52">
        <f>IFERROR(_xll.qlIndexFixing(Index1Y,$H1592,TRUE,_xll.ohTrigger(RecalcTrigger,Trigger1Y)),NA())</f>
        <v>2.412756991032362E-2</v>
      </c>
      <c r="Q1592" s="52">
        <f>IFERROR(_xll.qlIndexFixing(ONIndex1Y,I1592,TRUE,_xll.ohTrigger(RecalcTrigger,Trigger1Y)),NA())</f>
        <v>2.3865573035317666E-2</v>
      </c>
    </row>
    <row r="1593" spans="2:17" x14ac:dyDescent="0.2">
      <c r="B1593" s="46" t="s">
        <v>51</v>
      </c>
      <c r="D1593" s="49">
        <f>_xll.qlCalendarAdvance(LocalCalendar,$D1592,B1593,"f",FALSE)</f>
        <v>50858</v>
      </c>
      <c r="E1593" s="49">
        <f>_xll.qlInterestRateIndexValueDate(IndexON,D1593)</f>
        <v>50858</v>
      </c>
      <c r="F1593" s="52">
        <f>IFERROR(_xll.qlIndexFixing(IndexON,D1593,TRUE,_xll.ohTrigger(RecalcTrigger,TriggerON)),NA())</f>
        <v>1.647650099164899E-2</v>
      </c>
      <c r="H1593" s="49">
        <f>_xll.qlCalendarAdvance(IborCalendar,$H1592,B1593,"f",FALSE)</f>
        <v>50852</v>
      </c>
      <c r="I1593" s="49">
        <f>_xll.qlInterestRateIndexValueDate(Index1M,$H1593)</f>
        <v>50854</v>
      </c>
      <c r="J1593" s="52">
        <f>IFERROR(_xll.qlIndexFixing(Index1M,$H1593,TRUE,_xll.ohTrigger(RecalcTrigger,Trigger1M)),NA())</f>
        <v>1.8486207810682921E-2</v>
      </c>
      <c r="K1593" s="52">
        <f>IFERROR(_xll.qlIndexFixing(ONIndex1M,I1593,TRUE,_xll.ohTrigger(RecalcTrigger,Trigger1M)),NA())</f>
        <v>1.8479708852865429E-2</v>
      </c>
      <c r="L1593" s="52">
        <f>IFERROR(_xll.qlIndexFixing(Index3M,H1593,TRUE,_xll.ohTrigger(RecalcTrigger,Trigger3M)),NA())</f>
        <v>2.0557240653461324E-2</v>
      </c>
      <c r="M1593" s="52">
        <f>IFERROR(_xll.qlIndexFixing(ONIndex3M,I1593,TRUE,_xll.ohTrigger(RecalcTrigger,Trigger3M)),NA())</f>
        <v>2.0518176955794942E-2</v>
      </c>
      <c r="N1593" s="52">
        <f>IFERROR(_xll.qlIndexFixing(Index6M,$H1593,TRUE,_xll.ohTrigger(RecalcTrigger,Trigger6M)),NA())</f>
        <v>2.2301766704356695E-2</v>
      </c>
      <c r="O1593" s="52">
        <f>IFERROR(_xll.qlIndexFixing(ONIndex6M,I1593,TRUE,_xll.ohTrigger(RecalcTrigger,Trigger6M)),NA())</f>
        <v>2.2209893462221686E-2</v>
      </c>
      <c r="P1593" s="52">
        <f>IFERROR(_xll.qlIndexFixing(Index1Y,$H1593,TRUE,_xll.ohTrigger(RecalcTrigger,Trigger1Y)),NA())</f>
        <v>2.4126736475804839E-2</v>
      </c>
      <c r="Q1593" s="52">
        <f>IFERROR(_xll.qlIndexFixing(ONIndex1Y,I1593,TRUE,_xll.ohTrigger(RecalcTrigger,Trigger1Y)),NA())</f>
        <v>2.3864052016566717E-2</v>
      </c>
    </row>
    <row r="1594" spans="2:17" x14ac:dyDescent="0.2">
      <c r="B1594" s="46" t="s">
        <v>51</v>
      </c>
      <c r="D1594" s="49">
        <f>_xll.qlCalendarAdvance(LocalCalendar,$D1593,B1594,"f",FALSE)</f>
        <v>50865</v>
      </c>
      <c r="E1594" s="49">
        <f>_xll.qlInterestRateIndexValueDate(IndexON,D1594)</f>
        <v>50865</v>
      </c>
      <c r="F1594" s="52">
        <f>IFERROR(_xll.qlIndexFixing(IndexON,D1594,TRUE,_xll.ohTrigger(RecalcTrigger,TriggerON)),NA())</f>
        <v>1.6473305701776297E-2</v>
      </c>
      <c r="H1594" s="49">
        <f>_xll.qlCalendarAdvance(IborCalendar,$H1593,B1594,"f",FALSE)</f>
        <v>50859</v>
      </c>
      <c r="I1594" s="49">
        <f>_xll.qlInterestRateIndexValueDate(Index1M,$H1594)</f>
        <v>50861</v>
      </c>
      <c r="J1594" s="52">
        <f>IFERROR(_xll.qlIndexFixing(Index1M,$H1594,TRUE,_xll.ohTrigger(RecalcTrigger,Trigger1M)),NA())</f>
        <v>1.8483082800647421E-2</v>
      </c>
      <c r="K1594" s="52">
        <f>IFERROR(_xll.qlIndexFixing(ONIndex1M,I1594,TRUE,_xll.ohTrigger(RecalcTrigger,Trigger1M)),NA())</f>
        <v>1.84762938068328E-2</v>
      </c>
      <c r="L1594" s="52">
        <f>IFERROR(_xll.qlIndexFixing(Index3M,H1594,TRUE,_xll.ohTrigger(RecalcTrigger,Trigger3M)),NA())</f>
        <v>2.0553792780835783E-2</v>
      </c>
      <c r="M1594" s="52">
        <f>IFERROR(_xll.qlIndexFixing(ONIndex3M,I1594,TRUE,_xll.ohTrigger(RecalcTrigger,Trigger3M)),NA())</f>
        <v>2.0515919547854367E-2</v>
      </c>
      <c r="N1594" s="52">
        <f>IFERROR(_xll.qlIndexFixing(Index6M,$H1594,TRUE,_xll.ohTrigger(RecalcTrigger,Trigger6M)),NA())</f>
        <v>2.2299287188616724E-2</v>
      </c>
      <c r="O1594" s="52">
        <f>IFERROR(_xll.qlIndexFixing(ONIndex6M,I1594,TRUE,_xll.ohTrigger(RecalcTrigger,Trigger6M)),NA())</f>
        <v>2.2207224985901775E-2</v>
      </c>
      <c r="P1594" s="52">
        <f>IFERROR(_xll.qlIndexFixing(Index1Y,$H1594,TRUE,_xll.ohTrigger(RecalcTrigger,Trigger1Y)),NA())</f>
        <v>2.4126693746461262E-2</v>
      </c>
      <c r="Q1594" s="52">
        <f>IFERROR(_xll.qlIndexFixing(ONIndex1Y,I1594,TRUE,_xll.ohTrigger(RecalcTrigger,Trigger1Y)),NA())</f>
        <v>2.3862558206664275E-2</v>
      </c>
    </row>
    <row r="1595" spans="2:17" x14ac:dyDescent="0.2">
      <c r="B1595" s="46" t="s">
        <v>51</v>
      </c>
      <c r="D1595" s="49">
        <f>_xll.qlCalendarAdvance(LocalCalendar,$D1594,B1595,"f",FALSE)</f>
        <v>50872</v>
      </c>
      <c r="E1595" s="49">
        <f>_xll.qlInterestRateIndexValueDate(IndexON,D1595)</f>
        <v>50872</v>
      </c>
      <c r="F1595" s="52">
        <f>IFERROR(_xll.qlIndexFixing(IndexON,D1595,TRUE,_xll.ohTrigger(RecalcTrigger,TriggerON)),NA())</f>
        <v>1.6470132159467354E-2</v>
      </c>
      <c r="H1595" s="49">
        <f>_xll.qlCalendarAdvance(IborCalendar,$H1594,B1595,"f",FALSE)</f>
        <v>50866</v>
      </c>
      <c r="I1595" s="49">
        <f>_xll.qlInterestRateIndexValueDate(Index1M,$H1595)</f>
        <v>50872</v>
      </c>
      <c r="J1595" s="52">
        <f>IFERROR(_xll.qlIndexFixing(Index1M,$H1595,TRUE,_xll.ohTrigger(RecalcTrigger,Trigger1M)),NA())</f>
        <v>1.8477382488931937E-2</v>
      </c>
      <c r="K1595" s="52">
        <f>IFERROR(_xll.qlIndexFixing(ONIndex1M,I1595,TRUE,_xll.ohTrigger(RecalcTrigger,Trigger1M)),NA())</f>
        <v>1.8470517686770549E-2</v>
      </c>
      <c r="L1595" s="52">
        <f>IFERROR(_xll.qlIndexFixing(Index3M,H1595,TRUE,_xll.ohTrigger(RecalcTrigger,Trigger3M)),NA())</f>
        <v>2.055046893011497E-2</v>
      </c>
      <c r="M1595" s="52">
        <f>IFERROR(_xll.qlIndexFixing(ONIndex3M,I1595,TRUE,_xll.ohTrigger(RecalcTrigger,Trigger3M)),NA())</f>
        <v>2.0511560850371424E-2</v>
      </c>
      <c r="N1595" s="52">
        <f>IFERROR(_xll.qlIndexFixing(Index6M,$H1595,TRUE,_xll.ohTrigger(RecalcTrigger,Trigger6M)),NA())</f>
        <v>2.2294388175819985E-2</v>
      </c>
      <c r="O1595" s="52">
        <f>IFERROR(_xll.qlIndexFixing(ONIndex6M,I1595,TRUE,_xll.ohTrigger(RecalcTrigger,Trigger6M)),NA())</f>
        <v>2.2202072382571103E-2</v>
      </c>
      <c r="P1595" s="52">
        <f>IFERROR(_xll.qlIndexFixing(Index1Y,$H1595,TRUE,_xll.ohTrigger(RecalcTrigger,Trigger1Y)),NA())</f>
        <v>2.4123955687030765E-2</v>
      </c>
      <c r="Q1595" s="52">
        <f>IFERROR(_xll.qlIndexFixing(ONIndex1Y,I1595,TRUE,_xll.ohTrigger(RecalcTrigger,Trigger1Y)),NA())</f>
        <v>2.3858889930927774E-2</v>
      </c>
    </row>
    <row r="1596" spans="2:17" x14ac:dyDescent="0.2">
      <c r="B1596" s="46" t="s">
        <v>51</v>
      </c>
      <c r="D1596" s="49">
        <f>_xll.qlCalendarAdvance(LocalCalendar,$D1595,B1596,"f",FALSE)</f>
        <v>50879</v>
      </c>
      <c r="E1596" s="49">
        <f>_xll.qlInterestRateIndexValueDate(IndexON,D1596)</f>
        <v>50879</v>
      </c>
      <c r="F1596" s="52">
        <f>IFERROR(_xll.qlIndexFixing(IndexON,D1596,TRUE,_xll.ohTrigger(RecalcTrigger,TriggerON)),NA())</f>
        <v>1.6466980364482353E-2</v>
      </c>
      <c r="H1596" s="49">
        <f>_xll.qlCalendarAdvance(IborCalendar,$H1595,B1596,"f",FALSE)</f>
        <v>50873</v>
      </c>
      <c r="I1596" s="49">
        <f>_xll.qlInterestRateIndexValueDate(Index1M,$H1596)</f>
        <v>50875</v>
      </c>
      <c r="J1596" s="52">
        <f>IFERROR(_xll.qlIndexFixing(Index1M,$H1596,TRUE,_xll.ohTrigger(RecalcTrigger,Trigger1M)),NA())</f>
        <v>1.8476209797754398E-2</v>
      </c>
      <c r="K1596" s="52">
        <f>IFERROR(_xll.qlIndexFixing(ONIndex1M,I1596,TRUE,_xll.ohTrigger(RecalcTrigger,Trigger1M)),NA())</f>
        <v>1.8469550873048135E-2</v>
      </c>
      <c r="L1596" s="52">
        <f>IFERROR(_xll.qlIndexFixing(Index3M,H1596,TRUE,_xll.ohTrigger(RecalcTrigger,Trigger3M)),NA())</f>
        <v>2.0549571118481578E-2</v>
      </c>
      <c r="M1596" s="52">
        <f>IFERROR(_xll.qlIndexFixing(ONIndex3M,I1596,TRUE,_xll.ohTrigger(RecalcTrigger,Trigger3M)),NA())</f>
        <v>2.0511465276342733E-2</v>
      </c>
      <c r="N1596" s="52">
        <f>IFERROR(_xll.qlIndexFixing(Index6M,$H1596,TRUE,_xll.ohTrigger(RecalcTrigger,Trigger6M)),NA())</f>
        <v>2.2294378714475854E-2</v>
      </c>
      <c r="O1596" s="52">
        <f>IFERROR(_xll.qlIndexFixing(ONIndex6M,I1596,TRUE,_xll.ohTrigger(RecalcTrigger,Trigger6M)),NA())</f>
        <v>2.2201938018078238E-2</v>
      </c>
      <c r="P1596" s="52">
        <f>IFERROR(_xll.qlIndexFixing(Index1Y,$H1596,TRUE,_xll.ohTrigger(RecalcTrigger,Trigger1Y)),NA())</f>
        <v>2.4124403411105368E-2</v>
      </c>
      <c r="Q1596" s="52">
        <f>IFERROR(_xll.qlIndexFixing(ONIndex1Y,I1596,TRUE,_xll.ohTrigger(RecalcTrigger,Trigger1Y)),NA())</f>
        <v>2.3859652213431559E-2</v>
      </c>
    </row>
    <row r="1597" spans="2:17" x14ac:dyDescent="0.2">
      <c r="B1597" s="46" t="s">
        <v>51</v>
      </c>
      <c r="D1597" s="49">
        <f>_xll.qlCalendarAdvance(LocalCalendar,$D1596,B1597,"f",FALSE)</f>
        <v>50886</v>
      </c>
      <c r="E1597" s="49">
        <f>_xll.qlInterestRateIndexValueDate(IndexON,D1597)</f>
        <v>50886</v>
      </c>
      <c r="F1597" s="52">
        <f>IFERROR(_xll.qlIndexFixing(IndexON,D1597,TRUE,_xll.ohTrigger(RecalcTrigger,TriggerON)),NA())</f>
        <v>1.6463850317061102E-2</v>
      </c>
      <c r="H1597" s="49">
        <f>_xll.qlCalendarAdvance(IborCalendar,$H1596,B1597,"f",FALSE)</f>
        <v>50880</v>
      </c>
      <c r="I1597" s="49">
        <f>_xll.qlInterestRateIndexValueDate(Index1M,$H1597)</f>
        <v>50882</v>
      </c>
      <c r="J1597" s="52">
        <f>IFERROR(_xll.qlIndexFixing(Index1M,$H1597,TRUE,_xll.ohTrigger(RecalcTrigger,Trigger1M)),NA())</f>
        <v>1.8472935317495841E-2</v>
      </c>
      <c r="K1597" s="52">
        <f>IFERROR(_xll.qlIndexFixing(ONIndex1M,I1597,TRUE,_xll.ohTrigger(RecalcTrigger,Trigger1M)),NA())</f>
        <v>1.8466222985322744E-2</v>
      </c>
      <c r="L1597" s="52">
        <f>IFERROR(_xll.qlIndexFixing(Index3M,H1597,TRUE,_xll.ohTrigger(RecalcTrigger,Trigger3M)),NA())</f>
        <v>2.0547490713162794E-2</v>
      </c>
      <c r="M1597" s="52">
        <f>IFERROR(_xll.qlIndexFixing(ONIndex3M,I1597,TRUE,_xll.ohTrigger(RecalcTrigger,Trigger3M)),NA())</f>
        <v>2.0509268412824966E-2</v>
      </c>
      <c r="N1597" s="52">
        <f>IFERROR(_xll.qlIndexFixing(Index6M,$H1597,TRUE,_xll.ohTrigger(RecalcTrigger,Trigger6M)),NA())</f>
        <v>2.2291949755948785E-2</v>
      </c>
      <c r="O1597" s="52">
        <f>IFERROR(_xll.qlIndexFixing(ONIndex6M,I1597,TRUE,_xll.ohTrigger(RecalcTrigger,Trigger6M)),NA())</f>
        <v>2.2199319526574612E-2</v>
      </c>
      <c r="P1597" s="52">
        <f>IFERROR(_xll.qlIndexFixing(Index1Y,$H1597,TRUE,_xll.ohTrigger(RecalcTrigger,Trigger1Y)),NA())</f>
        <v>2.4123681468942205E-2</v>
      </c>
      <c r="Q1597" s="52">
        <f>IFERROR(_xll.qlIndexFixing(ONIndex1Y,I1597,TRUE,_xll.ohTrigger(RecalcTrigger,Trigger1Y)),NA())</f>
        <v>2.3858240030101285E-2</v>
      </c>
    </row>
    <row r="1598" spans="2:17" x14ac:dyDescent="0.2">
      <c r="B1598" s="46" t="s">
        <v>51</v>
      </c>
      <c r="D1598" s="49">
        <f>_xll.qlCalendarAdvance(LocalCalendar,$D1597,B1598,"f",FALSE)</f>
        <v>50893</v>
      </c>
      <c r="E1598" s="49">
        <f>_xll.qlInterestRateIndexValueDate(IndexON,D1598)</f>
        <v>50893</v>
      </c>
      <c r="F1598" s="52">
        <f>IFERROR(_xll.qlIndexFixing(IndexON,D1598,TRUE,_xll.ohTrigger(RecalcTrigger,TriggerON)),NA())</f>
        <v>1.64607420172036E-2</v>
      </c>
      <c r="H1598" s="49">
        <f>_xll.qlCalendarAdvance(IborCalendar,$H1597,B1598,"f",FALSE)</f>
        <v>50887</v>
      </c>
      <c r="I1598" s="49">
        <f>_xll.qlInterestRateIndexValueDate(Index1M,$H1598)</f>
        <v>50889</v>
      </c>
      <c r="J1598" s="52">
        <f>IFERROR(_xll.qlIndexFixing(Index1M,$H1598,TRUE,_xll.ohTrigger(RecalcTrigger,Trigger1M)),NA())</f>
        <v>1.8469934327579596E-2</v>
      </c>
      <c r="K1598" s="52">
        <f>IFERROR(_xll.qlIndexFixing(ONIndex1M,I1598,TRUE,_xll.ohTrigger(RecalcTrigger,Trigger1M)),NA())</f>
        <v>1.8463163219535339E-2</v>
      </c>
      <c r="L1598" s="52">
        <f>IFERROR(_xll.qlIndexFixing(Index3M,H1598,TRUE,_xll.ohTrigger(RecalcTrigger,Trigger3M)),NA())</f>
        <v>2.054543059170651E-2</v>
      </c>
      <c r="M1598" s="52">
        <f>IFERROR(_xll.qlIndexFixing(ONIndex3M,I1598,TRUE,_xll.ohTrigger(RecalcTrigger,Trigger3M)),NA())</f>
        <v>2.0507521199297774E-2</v>
      </c>
      <c r="N1598" s="52">
        <f>IFERROR(_xll.qlIndexFixing(Index6M,$H1598,TRUE,_xll.ohTrigger(RecalcTrigger,Trigger6M)),NA())</f>
        <v>2.2289537649701287E-2</v>
      </c>
      <c r="O1598" s="52">
        <f>IFERROR(_xll.qlIndexFixing(ONIndex6M,I1598,TRUE,_xll.ohTrigger(RecalcTrigger,Trigger6M)),NA())</f>
        <v>2.2197216846497891E-2</v>
      </c>
      <c r="P1598" s="52">
        <f>IFERROR(_xll.qlIndexFixing(Index1Y,$H1598,TRUE,_xll.ohTrigger(RecalcTrigger,Trigger1Y)),NA())</f>
        <v>2.4122987399712213E-2</v>
      </c>
      <c r="Q1598" s="52">
        <f>IFERROR(_xll.qlIndexFixing(ONIndex1Y,I1598,TRUE,_xll.ohTrigger(RecalcTrigger,Trigger1Y)),NA())</f>
        <v>2.385754777602056E-2</v>
      </c>
    </row>
    <row r="1599" spans="2:17" x14ac:dyDescent="0.2">
      <c r="B1599" s="46" t="s">
        <v>51</v>
      </c>
      <c r="D1599" s="49">
        <f>_xll.qlCalendarAdvance(LocalCalendar,$D1598,B1599,"f",FALSE)</f>
        <v>50900</v>
      </c>
      <c r="E1599" s="49">
        <f>_xll.qlInterestRateIndexValueDate(IndexON,D1599)</f>
        <v>50900</v>
      </c>
      <c r="F1599" s="52">
        <f>IFERROR(_xll.qlIndexFixing(IndexON,D1599,TRUE,_xll.ohTrigger(RecalcTrigger,TriggerON)),NA())</f>
        <v>1.6457655464749976E-2</v>
      </c>
      <c r="H1599" s="49">
        <f>_xll.qlCalendarAdvance(IborCalendar,$H1598,B1599,"f",FALSE)</f>
        <v>50894</v>
      </c>
      <c r="I1599" s="49">
        <f>_xll.qlInterestRateIndexValueDate(Index1M,$H1599)</f>
        <v>50896</v>
      </c>
      <c r="J1599" s="52">
        <f>IFERROR(_xll.qlIndexFixing(Index1M,$H1599,TRUE,_xll.ohTrigger(RecalcTrigger,Trigger1M)),NA())</f>
        <v>1.8466473642909473E-2</v>
      </c>
      <c r="K1599" s="52">
        <f>IFERROR(_xll.qlIndexFixing(ONIndex1M,I1599,TRUE,_xll.ohTrigger(RecalcTrigger,Trigger1M)),NA())</f>
        <v>1.8459654368099265E-2</v>
      </c>
      <c r="L1599" s="52">
        <f>IFERROR(_xll.qlIndexFixing(Index3M,H1599,TRUE,_xll.ohTrigger(RecalcTrigger,Trigger3M)),NA())</f>
        <v>2.0544721310739669E-2</v>
      </c>
      <c r="M1599" s="52">
        <f>IFERROR(_xll.qlIndexFixing(ONIndex3M,I1599,TRUE,_xll.ohTrigger(RecalcTrigger,Trigger3M)),NA())</f>
        <v>2.0504935230132304E-2</v>
      </c>
      <c r="N1599" s="52">
        <f>IFERROR(_xll.qlIndexFixing(Index6M,$H1599,TRUE,_xll.ohTrigger(RecalcTrigger,Trigger6M)),NA())</f>
        <v>2.2287142395670711E-2</v>
      </c>
      <c r="O1599" s="52">
        <f>IFERROR(_xll.qlIndexFixing(ONIndex6M,I1599,TRUE,_xll.ohTrigger(RecalcTrigger,Trigger6M)),NA())</f>
        <v>2.2194132528410293E-2</v>
      </c>
      <c r="P1599" s="52">
        <f>IFERROR(_xll.qlIndexFixing(Index1Y,$H1599,TRUE,_xll.ohTrigger(RecalcTrigger,Trigger1Y)),NA())</f>
        <v>2.412309375159883E-2</v>
      </c>
      <c r="Q1599" s="52">
        <f>IFERROR(_xll.qlIndexFixing(ONIndex1Y,I1599,TRUE,_xll.ohTrigger(RecalcTrigger,Trigger1Y)),NA())</f>
        <v>2.3855497289986261E-2</v>
      </c>
    </row>
    <row r="1600" spans="2:17" x14ac:dyDescent="0.2">
      <c r="B1600" s="46" t="s">
        <v>51</v>
      </c>
      <c r="D1600" s="49">
        <f>_xll.qlCalendarAdvance(LocalCalendar,$D1599,B1600,"f",FALSE)</f>
        <v>50907</v>
      </c>
      <c r="E1600" s="49">
        <f>_xll.qlInterestRateIndexValueDate(IndexON,D1600)</f>
        <v>50907</v>
      </c>
      <c r="F1600" s="52">
        <f>IFERROR(_xll.qlIndexFixing(IndexON,D1600,TRUE,_xll.ohTrigger(RecalcTrigger,TriggerON)),NA())</f>
        <v>1.6454590659780166E-2</v>
      </c>
      <c r="H1600" s="49">
        <f>_xll.qlCalendarAdvance(IborCalendar,$H1599,B1600,"f",FALSE)</f>
        <v>50901</v>
      </c>
      <c r="I1600" s="49">
        <f>_xll.qlInterestRateIndexValueDate(Index1M,$H1600)</f>
        <v>50903</v>
      </c>
      <c r="J1600" s="52">
        <f>IFERROR(_xll.qlIndexFixing(Index1M,$H1600,TRUE,_xll.ohTrigger(RecalcTrigger,Trigger1M)),NA())</f>
        <v>1.846328644853009E-2</v>
      </c>
      <c r="K1600" s="52">
        <f>IFERROR(_xll.qlIndexFixing(ONIndex1M,I1600,TRUE,_xll.ohTrigger(RecalcTrigger,Trigger1M)),NA())</f>
        <v>1.8456413638601177E-2</v>
      </c>
      <c r="L1600" s="52">
        <f>IFERROR(_xll.qlIndexFixing(Index3M,H1600,TRUE,_xll.ohTrigger(RecalcTrigger,Trigger3M)),NA())</f>
        <v>2.0542705759328792E-2</v>
      </c>
      <c r="M1600" s="52">
        <f>IFERROR(_xll.qlIndexFixing(ONIndex3M,I1600,TRUE,_xll.ohTrigger(RecalcTrigger,Trigger3M)),NA())</f>
        <v>2.0502798910984055E-2</v>
      </c>
      <c r="N1600" s="52">
        <f>IFERROR(_xll.qlIndexFixing(Index6M,$H1600,TRUE,_xll.ohTrigger(RecalcTrigger,Trigger6M)),NA())</f>
        <v>2.2284763993796128E-2</v>
      </c>
      <c r="O1600" s="52">
        <f>IFERROR(_xll.qlIndexFixing(ONIndex6M,I1600,TRUE,_xll.ohTrigger(RecalcTrigger,Trigger6M)),NA())</f>
        <v>2.2191564021696308E-2</v>
      </c>
      <c r="P1600" s="52">
        <f>IFERROR(_xll.qlIndexFixing(Index1Y,$H1600,TRUE,_xll.ohTrigger(RecalcTrigger,Trigger1Y)),NA())</f>
        <v>2.412168287982239E-2</v>
      </c>
      <c r="Q1600" s="52">
        <f>IFERROR(_xll.qlIndexFixing(ONIndex1Y,I1600,TRUE,_xll.ohTrigger(RecalcTrigger,Trigger1Y)),NA())</f>
        <v>2.3854166733174864E-2</v>
      </c>
    </row>
    <row r="1601" spans="2:17" x14ac:dyDescent="0.2">
      <c r="B1601" s="46" t="s">
        <v>51</v>
      </c>
      <c r="D1601" s="49">
        <f>_xll.qlCalendarAdvance(LocalCalendar,$D1600,B1601,"f",FALSE)</f>
        <v>50914</v>
      </c>
      <c r="E1601" s="49">
        <f>_xll.qlInterestRateIndexValueDate(IndexON,D1601)</f>
        <v>50914</v>
      </c>
      <c r="F1601" s="52">
        <f>IFERROR(_xll.qlIndexFixing(IndexON,D1601,TRUE,_xll.ohTrigger(RecalcTrigger,TriggerON)),NA())</f>
        <v>1.645154760229417E-2</v>
      </c>
      <c r="H1601" s="49">
        <f>_xll.qlCalendarAdvance(IborCalendar,$H1600,B1601,"f",FALSE)</f>
        <v>50908</v>
      </c>
      <c r="I1601" s="49">
        <f>_xll.qlInterestRateIndexValueDate(Index1M,$H1601)</f>
        <v>50910</v>
      </c>
      <c r="J1601" s="52">
        <f>IFERROR(_xll.qlIndexFixing(Index1M,$H1601,TRUE,_xll.ohTrigger(RecalcTrigger,Trigger1M)),NA())</f>
        <v>1.8460128349395626E-2</v>
      </c>
      <c r="K1601" s="52">
        <f>IFERROR(_xll.qlIndexFixing(ONIndex1M,I1601,TRUE,_xll.ohTrigger(RecalcTrigger,Trigger1M)),NA())</f>
        <v>1.8453201961863286E-2</v>
      </c>
      <c r="L1601" s="52">
        <f>IFERROR(_xll.qlIndexFixing(Index3M,H1601,TRUE,_xll.ohTrigger(RecalcTrigger,Trigger3M)),NA())</f>
        <v>2.0540710495177444E-2</v>
      </c>
      <c r="M1601" s="52">
        <f>IFERROR(_xll.qlIndexFixing(ONIndex3M,I1601,TRUE,_xll.ohTrigger(RecalcTrigger,Trigger3M)),NA())</f>
        <v>2.0500682773318957E-2</v>
      </c>
      <c r="N1601" s="52">
        <f>IFERROR(_xll.qlIndexFixing(Index6M,$H1601,TRUE,_xll.ohTrigger(RecalcTrigger,Trigger6M)),NA())</f>
        <v>2.2282402444016185E-2</v>
      </c>
      <c r="O1601" s="52">
        <f>IFERROR(_xll.qlIndexFixing(ONIndex6M,I1601,TRUE,_xll.ohTrigger(RecalcTrigger,Trigger6M)),NA())</f>
        <v>2.2189012176667688E-2</v>
      </c>
      <c r="P1601" s="52">
        <f>IFERROR(_xll.qlIndexFixing(Index1Y,$H1601,TRUE,_xll.ohTrigger(RecalcTrigger,Trigger1Y)),NA())</f>
        <v>2.412107242905431E-2</v>
      </c>
      <c r="Q1601" s="52">
        <f>IFERROR(_xll.qlIndexFixing(ONIndex1Y,I1601,TRUE,_xll.ohTrigger(RecalcTrigger,Trigger1Y)),NA())</f>
        <v>2.3852863385265266E-2</v>
      </c>
    </row>
    <row r="1602" spans="2:17" x14ac:dyDescent="0.2">
      <c r="B1602" s="46" t="s">
        <v>51</v>
      </c>
      <c r="D1602" s="49">
        <f>_xll.qlCalendarAdvance(LocalCalendar,$D1601,B1602,"f",FALSE)</f>
        <v>50921</v>
      </c>
      <c r="E1602" s="49">
        <f>_xll.qlInterestRateIndexValueDate(IndexON,D1602)</f>
        <v>50921</v>
      </c>
      <c r="F1602" s="52">
        <f>IFERROR(_xll.qlIndexFixing(IndexON,D1602,TRUE,_xll.ohTrigger(RecalcTrigger,TriggerON)),NA())</f>
        <v>1.6448526292291987E-2</v>
      </c>
      <c r="H1602" s="49">
        <f>_xll.qlCalendarAdvance(IborCalendar,$H1601,B1602,"f",FALSE)</f>
        <v>50915</v>
      </c>
      <c r="I1602" s="49">
        <f>_xll.qlInterestRateIndexValueDate(Index1M,$H1602)</f>
        <v>50917</v>
      </c>
      <c r="J1602" s="52">
        <f>IFERROR(_xll.qlIndexFixing(Index1M,$H1602,TRUE,_xll.ohTrigger(RecalcTrigger,Trigger1M)),NA())</f>
        <v>1.8456999345485461E-2</v>
      </c>
      <c r="K1602" s="52">
        <f>IFERROR(_xll.qlIndexFixing(ONIndex1M,I1602,TRUE,_xll.ohTrigger(RecalcTrigger,Trigger1M)),NA())</f>
        <v>1.8450266046765584E-2</v>
      </c>
      <c r="L1602" s="52">
        <f>IFERROR(_xll.qlIndexFixing(Index3M,H1602,TRUE,_xll.ohTrigger(RecalcTrigger,Trigger3M)),NA())</f>
        <v>2.0539183332209277E-2</v>
      </c>
      <c r="M1602" s="52">
        <f>IFERROR(_xll.qlIndexFixing(ONIndex3M,I1602,TRUE,_xll.ohTrigger(RecalcTrigger,Trigger3M)),NA())</f>
        <v>2.0499021567799147E-2</v>
      </c>
      <c r="N1602" s="52">
        <f>IFERROR(_xll.qlIndexFixing(Index6M,$H1602,TRUE,_xll.ohTrigger(RecalcTrigger,Trigger6M)),NA())</f>
        <v>2.2280057746269954E-2</v>
      </c>
      <c r="O1602" s="52">
        <f>IFERROR(_xll.qlIndexFixing(ONIndex6M,I1602,TRUE,_xll.ohTrigger(RecalcTrigger,Trigger6M)),NA())</f>
        <v>2.2186980272529411E-2</v>
      </c>
      <c r="P1602" s="52">
        <f>IFERROR(_xll.qlIndexFixing(Index1Y,$H1602,TRUE,_xll.ohTrigger(RecalcTrigger,Trigger1Y)),NA())</f>
        <v>2.4121268251109579E-2</v>
      </c>
      <c r="Q1602" s="52">
        <f>IFERROR(_xll.qlIndexFixing(ONIndex1Y,I1602,TRUE,_xll.ohTrigger(RecalcTrigger,Trigger1Y)),NA())</f>
        <v>2.3852287392032157E-2</v>
      </c>
    </row>
    <row r="1603" spans="2:17" x14ac:dyDescent="0.2">
      <c r="B1603" s="46" t="s">
        <v>51</v>
      </c>
      <c r="D1603" s="49">
        <f>_xll.qlCalendarAdvance(LocalCalendar,$D1602,B1603,"f",FALSE)</f>
        <v>50928</v>
      </c>
      <c r="E1603" s="49">
        <f>_xll.qlInterestRateIndexValueDate(IndexON,D1603)</f>
        <v>50928</v>
      </c>
      <c r="F1603" s="52">
        <f>IFERROR(_xll.qlIndexFixing(IndexON,D1603,TRUE,_xll.ohTrigger(RecalcTrigger,TriggerON)),NA())</f>
        <v>1.6445526729773619E-2</v>
      </c>
      <c r="H1603" s="49">
        <f>_xll.qlCalendarAdvance(IborCalendar,$H1602,B1603,"f",FALSE)</f>
        <v>50922</v>
      </c>
      <c r="I1603" s="49">
        <f>_xll.qlInterestRateIndexValueDate(Index1M,$H1603)</f>
        <v>50924</v>
      </c>
      <c r="J1603" s="52">
        <f>IFERROR(_xll.qlIndexFixing(Index1M,$H1603,TRUE,_xll.ohTrigger(RecalcTrigger,Trigger1M)),NA())</f>
        <v>1.8454153414330932E-2</v>
      </c>
      <c r="K1603" s="52">
        <f>IFERROR(_xll.qlIndexFixing(ONIndex1M,I1603,TRUE,_xll.ohTrigger(RecalcTrigger,Trigger1M)),NA())</f>
        <v>1.8446865766668097E-2</v>
      </c>
      <c r="L1603" s="52">
        <f>IFERROR(_xll.qlIndexFixing(Index3M,H1603,TRUE,_xll.ohTrigger(RecalcTrigger,Trigger3M)),NA())</f>
        <v>2.0537229980429159E-2</v>
      </c>
      <c r="M1603" s="52">
        <f>IFERROR(_xll.qlIndexFixing(ONIndex3M,I1603,TRUE,_xll.ohTrigger(RecalcTrigger,Trigger3M)),NA())</f>
        <v>2.0496511042384924E-2</v>
      </c>
      <c r="N1603" s="52">
        <f>IFERROR(_xll.qlIndexFixing(Index6M,$H1603,TRUE,_xll.ohTrigger(RecalcTrigger,Trigger6M)),NA())</f>
        <v>2.2277729900497811E-2</v>
      </c>
      <c r="O1603" s="52">
        <f>IFERROR(_xll.qlIndexFixing(ONIndex6M,I1603,TRUE,_xll.ohTrigger(RecalcTrigger,Trigger6M)),NA())</f>
        <v>2.2183958471320153E-2</v>
      </c>
      <c r="P1603" s="52">
        <f>IFERROR(_xll.qlIndexFixing(Index1Y,$H1603,TRUE,_xll.ohTrigger(RecalcTrigger,Trigger1Y)),NA())</f>
        <v>2.4119935145617184E-2</v>
      </c>
      <c r="Q1603" s="52">
        <f>IFERROR(_xll.qlIndexFixing(ONIndex1Y,I1603,TRUE,_xll.ohTrigger(RecalcTrigger,Trigger1Y)),NA())</f>
        <v>2.3850338315911657E-2</v>
      </c>
    </row>
    <row r="1604" spans="2:17" x14ac:dyDescent="0.2">
      <c r="B1604" s="46" t="s">
        <v>51</v>
      </c>
      <c r="D1604" s="49">
        <f>_xll.qlCalendarAdvance(LocalCalendar,$D1603,B1604,"f",FALSE)</f>
        <v>50935</v>
      </c>
      <c r="E1604" s="49">
        <f>_xll.qlInterestRateIndexValueDate(IndexON,D1604)</f>
        <v>50935</v>
      </c>
      <c r="F1604" s="52">
        <f>IFERROR(_xll.qlIndexFixing(IndexON,D1604,TRUE,_xll.ohTrigger(RecalcTrigger,TriggerON)),NA())</f>
        <v>1.6442548914819E-2</v>
      </c>
      <c r="H1604" s="49">
        <f>_xll.qlCalendarAdvance(IborCalendar,$H1603,B1604,"f",FALSE)</f>
        <v>50929</v>
      </c>
      <c r="I1604" s="49">
        <f>_xll.qlInterestRateIndexValueDate(Index1M,$H1604)</f>
        <v>50931</v>
      </c>
      <c r="J1604" s="52">
        <f>IFERROR(_xll.qlIndexFixing(Index1M,$H1604,TRUE,_xll.ohTrigger(RecalcTrigger,Trigger1M)),NA())</f>
        <v>1.8450828623232288E-2</v>
      </c>
      <c r="K1604" s="52">
        <f>IFERROR(_xll.qlIndexFixing(ONIndex1M,I1604,TRUE,_xll.ohTrigger(RecalcTrigger,Trigger1M)),NA())</f>
        <v>1.8443741248184153E-2</v>
      </c>
      <c r="L1604" s="52">
        <f>IFERROR(_xll.qlIndexFixing(Index3M,H1604,TRUE,_xll.ohTrigger(RecalcTrigger,Trigger3M)),NA())</f>
        <v>2.0534846425964252E-2</v>
      </c>
      <c r="M1604" s="52">
        <f>IFERROR(_xll.qlIndexFixing(ONIndex3M,I1604,TRUE,_xll.ohTrigger(RecalcTrigger,Trigger3M)),NA())</f>
        <v>2.0494455449089344E-2</v>
      </c>
      <c r="N1604" s="52">
        <f>IFERROR(_xll.qlIndexFixing(Index6M,$H1604,TRUE,_xll.ohTrigger(RecalcTrigger,Trigger6M)),NA())</f>
        <v>2.2275418906639692E-2</v>
      </c>
      <c r="O1604" s="52">
        <f>IFERROR(_xll.qlIndexFixing(ONIndex6M,I1604,TRUE,_xll.ohTrigger(RecalcTrigger,Trigger6M)),NA())</f>
        <v>2.2181456611054529E-2</v>
      </c>
      <c r="P1604" s="52">
        <f>IFERROR(_xll.qlIndexFixing(Index1Y,$H1604,TRUE,_xll.ohTrigger(RecalcTrigger,Trigger1Y)),NA())</f>
        <v>2.4119408312853828E-2</v>
      </c>
      <c r="Q1604" s="52">
        <f>IFERROR(_xll.qlIndexFixing(ONIndex1Y,I1604,TRUE,_xll.ohTrigger(RecalcTrigger,Trigger1Y)),NA())</f>
        <v>2.3849116594520936E-2</v>
      </c>
    </row>
    <row r="1605" spans="2:17" x14ac:dyDescent="0.2">
      <c r="B1605" s="46" t="s">
        <v>51</v>
      </c>
      <c r="D1605" s="49">
        <f>_xll.qlCalendarAdvance(LocalCalendar,$D1604,B1605,"f",FALSE)</f>
        <v>50942</v>
      </c>
      <c r="E1605" s="49">
        <f>_xll.qlInterestRateIndexValueDate(IndexON,D1605)</f>
        <v>50942</v>
      </c>
      <c r="F1605" s="52">
        <f>IFERROR(_xll.qlIndexFixing(IndexON,D1605,TRUE,_xll.ohTrigger(RecalcTrigger,TriggerON)),NA())</f>
        <v>1.6439592847268258E-2</v>
      </c>
      <c r="H1605" s="49">
        <f>_xll.qlCalendarAdvance(IborCalendar,$H1604,B1605,"f",FALSE)</f>
        <v>50936</v>
      </c>
      <c r="I1605" s="49">
        <f>_xll.qlInterestRateIndexValueDate(Index1M,$H1605)</f>
        <v>50938</v>
      </c>
      <c r="J1605" s="52">
        <f>IFERROR(_xll.qlIndexFixing(Index1M,$H1605,TRUE,_xll.ohTrigger(RecalcTrigger,Trigger1M)),NA())</f>
        <v>1.8447786904845446E-2</v>
      </c>
      <c r="K1605" s="52">
        <f>IFERROR(_xll.qlIndexFixing(ONIndex1M,I1605,TRUE,_xll.ohTrigger(RecalcTrigger,Trigger1M)),NA())</f>
        <v>1.8440645782407117E-2</v>
      </c>
      <c r="L1605" s="52">
        <f>IFERROR(_xll.qlIndexFixing(Index3M,H1605,TRUE,_xll.ohTrigger(RecalcTrigger,Trigger3M)),NA())</f>
        <v>2.0532932310538092E-2</v>
      </c>
      <c r="M1605" s="52">
        <f>IFERROR(_xll.qlIndexFixing(ONIndex3M,I1605,TRUE,_xll.ohTrigger(RecalcTrigger,Trigger3M)),NA())</f>
        <v>2.049242003730356E-2</v>
      </c>
      <c r="N1605" s="52">
        <f>IFERROR(_xll.qlIndexFixing(Index6M,$H1605,TRUE,_xll.ohTrigger(RecalcTrigger,Trigger6M)),NA())</f>
        <v>2.2273124764635974E-2</v>
      </c>
      <c r="O1605" s="52">
        <f>IFERROR(_xll.qlIndexFixing(ONIndex6M,I1605,TRUE,_xll.ohTrigger(RecalcTrigger,Trigger6M)),NA())</f>
        <v>2.2178971412394333E-2</v>
      </c>
      <c r="P1605" s="52">
        <f>IFERROR(_xll.qlIndexFixing(Index1Y,$H1605,TRUE,_xll.ohTrigger(RecalcTrigger,Trigger1Y)),NA())</f>
        <v>2.4118909352667962E-2</v>
      </c>
      <c r="Q1605" s="52">
        <f>IFERROR(_xll.qlIndexFixing(ONIndex1Y,I1605,TRUE,_xll.ohTrigger(RecalcTrigger,Trigger1Y)),NA())</f>
        <v>2.3847922081952078E-2</v>
      </c>
    </row>
    <row r="1606" spans="2:17" x14ac:dyDescent="0.2">
      <c r="B1606" s="46" t="s">
        <v>51</v>
      </c>
      <c r="D1606" s="49">
        <f>_xll.qlCalendarAdvance(LocalCalendar,$D1605,B1606,"f",FALSE)</f>
        <v>50949</v>
      </c>
      <c r="E1606" s="49">
        <f>_xll.qlInterestRateIndexValueDate(IndexON,D1606)</f>
        <v>50949</v>
      </c>
      <c r="F1606" s="52">
        <f>IFERROR(_xll.qlIndexFixing(IndexON,D1606,TRUE,_xll.ohTrigger(RecalcTrigger,TriggerON)),NA())</f>
        <v>1.6436658527201331E-2</v>
      </c>
      <c r="H1606" s="49">
        <f>_xll.qlCalendarAdvance(IborCalendar,$H1605,B1606,"f",FALSE)</f>
        <v>50943</v>
      </c>
      <c r="I1606" s="49">
        <f>_xll.qlInterestRateIndexValueDate(Index1M,$H1606)</f>
        <v>50945</v>
      </c>
      <c r="J1606" s="52">
        <f>IFERROR(_xll.qlIndexFixing(Index1M,$H1606,TRUE,_xll.ohTrigger(RecalcTrigger,Trigger1M)),NA())</f>
        <v>1.8444774281590068E-2</v>
      </c>
      <c r="K1606" s="52">
        <f>IFERROR(_xll.qlIndexFixing(ONIndex1M,I1606,TRUE,_xll.ohTrigger(RecalcTrigger,Trigger1M)),NA())</f>
        <v>1.8437579369443569E-2</v>
      </c>
      <c r="L1606" s="52">
        <f>IFERROR(_xll.qlIndexFixing(Index3M,H1606,TRUE,_xll.ohTrigger(RecalcTrigger,Trigger3M)),NA())</f>
        <v>2.0531038482216695E-2</v>
      </c>
      <c r="M1606" s="52">
        <f>IFERROR(_xll.qlIndexFixing(ONIndex3M,I1606,TRUE,_xll.ohTrigger(RecalcTrigger,Trigger3M)),NA())</f>
        <v>2.0490404806947637E-2</v>
      </c>
      <c r="N1606" s="52">
        <f>IFERROR(_xll.qlIndexFixing(Index6M,$H1606,TRUE,_xll.ohTrigger(RecalcTrigger,Trigger6M)),NA())</f>
        <v>2.22719067260162E-2</v>
      </c>
      <c r="O1606" s="52">
        <f>IFERROR(_xll.qlIndexFixing(ONIndex6M,I1606,TRUE,_xll.ohTrigger(RecalcTrigger,Trigger6M)),NA())</f>
        <v>2.2176502875339565E-2</v>
      </c>
      <c r="P1606" s="52">
        <f>IFERROR(_xll.qlIndexFixing(Index1Y,$H1606,TRUE,_xll.ohTrigger(RecalcTrigger,Trigger1Y)),NA())</f>
        <v>2.4118438265017767E-2</v>
      </c>
      <c r="Q1606" s="52">
        <f>IFERROR(_xll.qlIndexFixing(ONIndex1Y,I1606,TRUE,_xll.ohTrigger(RecalcTrigger,Trigger1Y)),NA())</f>
        <v>2.3846754778258372E-2</v>
      </c>
    </row>
    <row r="1607" spans="2:17" x14ac:dyDescent="0.2">
      <c r="B1607" s="46" t="s">
        <v>51</v>
      </c>
      <c r="D1607" s="49">
        <f>_xll.qlCalendarAdvance(LocalCalendar,$D1606,B1607,"f",FALSE)</f>
        <v>50956</v>
      </c>
      <c r="E1607" s="49">
        <f>_xll.qlInterestRateIndexValueDate(IndexON,D1607)</f>
        <v>50956</v>
      </c>
      <c r="F1607" s="52">
        <f>IFERROR(_xll.qlIndexFixing(IndexON,D1607,TRUE,_xll.ohTrigger(RecalcTrigger,TriggerON)),NA())</f>
        <v>1.6433745954618217E-2</v>
      </c>
      <c r="H1607" s="49">
        <f>_xll.qlCalendarAdvance(IborCalendar,$H1606,B1607,"f",FALSE)</f>
        <v>50950</v>
      </c>
      <c r="I1607" s="49">
        <f>_xll.qlInterestRateIndexValueDate(Index1M,$H1607)</f>
        <v>50952</v>
      </c>
      <c r="J1607" s="52">
        <f>IFERROR(_xll.qlIndexFixing(Index1M,$H1607,TRUE,_xll.ohTrigger(RecalcTrigger,Trigger1M)),NA())</f>
        <v>1.8441790753435213E-2</v>
      </c>
      <c r="K1607" s="52">
        <f>IFERROR(_xll.qlIndexFixing(ONIndex1M,I1607,TRUE,_xll.ohTrigger(RecalcTrigger,Trigger1M)),NA())</f>
        <v>1.8434798301680821E-2</v>
      </c>
      <c r="L1607" s="52">
        <f>IFERROR(_xll.qlIndexFixing(Index3M,H1607,TRUE,_xll.ohTrigger(RecalcTrigger,Trigger3M)),NA())</f>
        <v>2.0529164940969444E-2</v>
      </c>
      <c r="M1607" s="52">
        <f>IFERROR(_xll.qlIndexFixing(ONIndex3M,I1607,TRUE,_xll.ohTrigger(RecalcTrigger,Trigger3M)),NA())</f>
        <v>2.0488851137501207E-2</v>
      </c>
      <c r="N1607" s="52">
        <f>IFERROR(_xll.qlIndexFixing(Index6M,$H1607,TRUE,_xll.ohTrigger(RecalcTrigger,Trigger6M)),NA())</f>
        <v>2.2269117664703207E-2</v>
      </c>
      <c r="O1607" s="52">
        <f>IFERROR(_xll.qlIndexFixing(ONIndex6M,I1607,TRUE,_xll.ohTrigger(RecalcTrigger,Trigger6M)),NA())</f>
        <v>2.2174559464607224E-2</v>
      </c>
      <c r="P1607" s="52">
        <f>IFERROR(_xll.qlIndexFixing(Index1Y,$H1607,TRUE,_xll.ohTrigger(RecalcTrigger,Trigger1Y)),NA())</f>
        <v>2.4117995049864904E-2</v>
      </c>
      <c r="Q1607" s="52">
        <f>IFERROR(_xll.qlIndexFixing(ONIndex1Y,I1607,TRUE,_xll.ohTrigger(RecalcTrigger,Trigger1Y)),NA())</f>
        <v>2.3846324151730602E-2</v>
      </c>
    </row>
    <row r="1608" spans="2:17" x14ac:dyDescent="0.2">
      <c r="B1608" s="46" t="s">
        <v>51</v>
      </c>
      <c r="D1608" s="49">
        <f>_xll.qlCalendarAdvance(LocalCalendar,$D1607,B1608,"f",FALSE)</f>
        <v>50963</v>
      </c>
      <c r="E1608" s="49">
        <f>_xll.qlInterestRateIndexValueDate(IndexON,D1608)</f>
        <v>50963</v>
      </c>
      <c r="F1608" s="52">
        <f>IFERROR(_xll.qlIndexFixing(IndexON,D1608,TRUE,_xll.ohTrigger(RecalcTrigger,TriggerON)),NA())</f>
        <v>1.6430855129598854E-2</v>
      </c>
      <c r="H1608" s="49">
        <f>_xll.qlCalendarAdvance(IborCalendar,$H1607,B1608,"f",FALSE)</f>
        <v>50957</v>
      </c>
      <c r="I1608" s="49">
        <f>_xll.qlInterestRateIndexValueDate(Index1M,$H1608)</f>
        <v>50959</v>
      </c>
      <c r="J1608" s="52">
        <f>IFERROR(_xll.qlIndexFixing(Index1M,$H1608,TRUE,_xll.ohTrigger(RecalcTrigger,Trigger1M)),NA())</f>
        <v>1.8438836320367989E-2</v>
      </c>
      <c r="K1608" s="52">
        <f>IFERROR(_xll.qlIndexFixing(ONIndex1M,I1608,TRUE,_xll.ohTrigger(RecalcTrigger,Trigger1M)),NA())</f>
        <v>1.8431533701610547E-2</v>
      </c>
      <c r="L1608" s="52">
        <f>IFERROR(_xll.qlIndexFixing(Index3M,H1608,TRUE,_xll.ohTrigger(RecalcTrigger,Trigger3M)),NA())</f>
        <v>2.0527767545837492E-2</v>
      </c>
      <c r="M1608" s="52">
        <f>IFERROR(_xll.qlIndexFixing(ONIndex3M,I1608,TRUE,_xll.ohTrigger(RecalcTrigger,Trigger3M)),NA())</f>
        <v>2.0486434890631955E-2</v>
      </c>
      <c r="N1608" s="52">
        <f>IFERROR(_xll.qlIndexFixing(Index6M,$H1608,TRUE,_xll.ohTrigger(RecalcTrigger,Trigger6M)),NA())</f>
        <v>2.2266343449165733E-2</v>
      </c>
      <c r="O1608" s="52">
        <f>IFERROR(_xll.qlIndexFixing(ONIndex6M,I1608,TRUE,_xll.ohTrigger(RecalcTrigger,Trigger6M)),NA())</f>
        <v>2.2171615786019672E-2</v>
      </c>
      <c r="P1608" s="52">
        <f>IFERROR(_xll.qlIndexFixing(Index1Y,$H1608,TRUE,_xll.ohTrigger(RecalcTrigger,Trigger1Y)),NA())</f>
        <v>2.4117579707171478E-2</v>
      </c>
      <c r="Q1608" s="52">
        <f>IFERROR(_xll.qlIndexFixing(ONIndex1Y,I1608,TRUE,_xll.ohTrigger(RecalcTrigger,Trigger1Y)),NA())</f>
        <v>2.3844501797389839E-2</v>
      </c>
    </row>
    <row r="1609" spans="2:17" x14ac:dyDescent="0.2">
      <c r="B1609" s="46" t="s">
        <v>51</v>
      </c>
      <c r="D1609" s="49">
        <f>_xll.qlCalendarAdvance(LocalCalendar,$D1608,B1609,"f",FALSE)</f>
        <v>50970</v>
      </c>
      <c r="E1609" s="49">
        <f>_xll.qlInterestRateIndexValueDate(IndexON,D1609)</f>
        <v>50970</v>
      </c>
      <c r="F1609" s="52">
        <f>IFERROR(_xll.qlIndexFixing(IndexON,D1609,TRUE,_xll.ohTrigger(RecalcTrigger,TriggerON)),NA())</f>
        <v>1.6427986051983368E-2</v>
      </c>
      <c r="H1609" s="49">
        <f>_xll.qlCalendarAdvance(IborCalendar,$H1608,B1609,"f",FALSE)</f>
        <v>50964</v>
      </c>
      <c r="I1609" s="49">
        <f>_xll.qlInterestRateIndexValueDate(Index1M,$H1609)</f>
        <v>50966</v>
      </c>
      <c r="J1609" s="52">
        <f>IFERROR(_xll.qlIndexFixing(Index1M,$H1609,TRUE,_xll.ohTrigger(RecalcTrigger,Trigger1M)),NA())</f>
        <v>1.8435910982362608E-2</v>
      </c>
      <c r="K1609" s="52">
        <f>IFERROR(_xll.qlIndexFixing(ONIndex1M,I1609,TRUE,_xll.ohTrigger(RecalcTrigger,Trigger1M)),NA())</f>
        <v>1.8428554446794365E-2</v>
      </c>
      <c r="L1609" s="52">
        <f>IFERROR(_xll.qlIndexFixing(Index3M,H1609,TRUE,_xll.ohTrigger(RecalcTrigger,Trigger3M)),NA())</f>
        <v>2.0525478719582588E-2</v>
      </c>
      <c r="M1609" s="52">
        <f>IFERROR(_xll.qlIndexFixing(ONIndex3M,I1609,TRUE,_xll.ohTrigger(RecalcTrigger,Trigger3M)),NA())</f>
        <v>2.048448020464555E-2</v>
      </c>
      <c r="N1609" s="52">
        <f>IFERROR(_xll.qlIndexFixing(Index6M,$H1609,TRUE,_xll.ohTrigger(RecalcTrigger,Trigger6M)),NA())</f>
        <v>2.2264649475320846E-2</v>
      </c>
      <c r="O1609" s="52">
        <f>IFERROR(_xll.qlIndexFixing(ONIndex6M,I1609,TRUE,_xll.ohTrigger(RecalcTrigger,Trigger6M)),NA())</f>
        <v>2.2169197233701254E-2</v>
      </c>
      <c r="P1609" s="52">
        <f>IFERROR(_xll.qlIndexFixing(Index1Y,$H1609,TRUE,_xll.ohTrigger(RecalcTrigger,Trigger1Y)),NA())</f>
        <v>2.411719223690351E-2</v>
      </c>
      <c r="Q1609" s="52">
        <f>IFERROR(_xll.qlIndexFixing(ONIndex1Y,I1609,TRUE,_xll.ohTrigger(RecalcTrigger,Trigger1Y)),NA())</f>
        <v>2.3843416120215011E-2</v>
      </c>
    </row>
    <row r="1610" spans="2:17" x14ac:dyDescent="0.2">
      <c r="B1610" s="46" t="s">
        <v>51</v>
      </c>
      <c r="D1610" s="49">
        <f>_xll.qlCalendarAdvance(LocalCalendar,$D1609,B1610,"f",FALSE)</f>
        <v>50977</v>
      </c>
      <c r="E1610" s="49">
        <f>_xll.qlInterestRateIndexValueDate(IndexON,D1610)</f>
        <v>50977</v>
      </c>
      <c r="F1610" s="52">
        <f>IFERROR(_xll.qlIndexFixing(IndexON,D1610,TRUE,_xll.ohTrigger(RecalcTrigger,TriggerON)),NA())</f>
        <v>1.6425138721851695E-2</v>
      </c>
      <c r="H1610" s="49">
        <f>_xll.qlCalendarAdvance(IborCalendar,$H1609,B1610,"f",FALSE)</f>
        <v>50971</v>
      </c>
      <c r="I1610" s="49">
        <f>_xll.qlInterestRateIndexValueDate(Index1M,$H1610)</f>
        <v>50973</v>
      </c>
      <c r="J1610" s="52">
        <f>IFERROR(_xll.qlIndexFixing(Index1M,$H1610,TRUE,_xll.ohTrigger(RecalcTrigger,Trigger1M)),NA())</f>
        <v>1.8433014739395862E-2</v>
      </c>
      <c r="K1610" s="52">
        <f>IFERROR(_xll.qlIndexFixing(ONIndex1M,I1610,TRUE,_xll.ohTrigger(RecalcTrigger,Trigger1M)),NA())</f>
        <v>1.8425604244738381E-2</v>
      </c>
      <c r="L1610" s="52">
        <f>IFERROR(_xll.qlIndexFixing(Index3M,H1610,TRUE,_xll.ohTrigger(RecalcTrigger,Trigger3M)),NA())</f>
        <v>2.0523666039385154E-2</v>
      </c>
      <c r="M1610" s="52">
        <f>IFERROR(_xll.qlIndexFixing(ONIndex3M,I1610,TRUE,_xll.ohTrigger(RecalcTrigger,Trigger3M)),NA())</f>
        <v>2.0482545700142296E-2</v>
      </c>
      <c r="N1610" s="52">
        <f>IFERROR(_xll.qlIndexFixing(Index6M,$H1610,TRUE,_xll.ohTrigger(RecalcTrigger,Trigger6M)),NA())</f>
        <v>2.2261906830389588E-2</v>
      </c>
      <c r="O1610" s="52">
        <f>IFERROR(_xll.qlIndexFixing(ONIndex6M,I1610,TRUE,_xll.ohTrigger(RecalcTrigger,Trigger6M)),NA())</f>
        <v>2.2166795343068202E-2</v>
      </c>
      <c r="P1610" s="52">
        <f>IFERROR(_xll.qlIndexFixing(Index1Y,$H1610,TRUE,_xll.ohTrigger(RecalcTrigger,Trigger1Y)),NA())</f>
        <v>2.411683263902898E-2</v>
      </c>
      <c r="Q1610" s="52">
        <f>IFERROR(_xll.qlIndexFixing(ONIndex1Y,I1610,TRUE,_xll.ohTrigger(RecalcTrigger,Trigger1Y)),NA())</f>
        <v>2.3842357651862045E-2</v>
      </c>
    </row>
    <row r="1611" spans="2:17" x14ac:dyDescent="0.2">
      <c r="B1611" s="46" t="s">
        <v>51</v>
      </c>
      <c r="D1611" s="49">
        <f>_xll.qlCalendarAdvance(LocalCalendar,$D1610,B1611,"f",FALSE)</f>
        <v>50984</v>
      </c>
      <c r="E1611" s="49">
        <f>_xll.qlInterestRateIndexValueDate(IndexON,D1611)</f>
        <v>50984</v>
      </c>
      <c r="F1611" s="52">
        <f>IFERROR(_xll.qlIndexFixing(IndexON,D1611,TRUE,_xll.ohTrigger(RecalcTrigger,TriggerON)),NA())</f>
        <v>1.6422313139203837E-2</v>
      </c>
      <c r="H1611" s="49">
        <f>_xll.qlCalendarAdvance(IborCalendar,$H1610,B1611,"f",FALSE)</f>
        <v>50978</v>
      </c>
      <c r="I1611" s="49">
        <f>_xll.qlInterestRateIndexValueDate(Index1M,$H1611)</f>
        <v>50980</v>
      </c>
      <c r="J1611" s="52">
        <f>IFERROR(_xll.qlIndexFixing(Index1M,$H1611,TRUE,_xll.ohTrigger(RecalcTrigger,Trigger1M)),NA())</f>
        <v>1.8430686561516717E-2</v>
      </c>
      <c r="K1611" s="52">
        <f>IFERROR(_xll.qlIndexFixing(ONIndex1M,I1611,TRUE,_xll.ohTrigger(RecalcTrigger,Trigger1M)),NA())</f>
        <v>1.8422683095362657E-2</v>
      </c>
      <c r="L1611" s="52">
        <f>IFERROR(_xll.qlIndexFixing(Index3M,H1611,TRUE,_xll.ohTrigger(RecalcTrigger,Trigger3M)),NA())</f>
        <v>2.0521873646145366E-2</v>
      </c>
      <c r="M1611" s="52">
        <f>IFERROR(_xll.qlIndexFixing(ONIndex3M,I1611,TRUE,_xll.ohTrigger(RecalcTrigger,Trigger3M)),NA())</f>
        <v>2.0480631377095548E-2</v>
      </c>
      <c r="N1611" s="52">
        <f>IFERROR(_xll.qlIndexFixing(Index6M,$H1611,TRUE,_xll.ohTrigger(RecalcTrigger,Trigger6M)),NA())</f>
        <v>2.2260248696380016E-2</v>
      </c>
      <c r="O1611" s="52">
        <f>IFERROR(_xll.qlIndexFixing(ONIndex6M,I1611,TRUE,_xll.ohTrigger(RecalcTrigger,Trigger6M)),NA())</f>
        <v>2.2164410113960642E-2</v>
      </c>
      <c r="P1611" s="52">
        <f>IFERROR(_xll.qlIndexFixing(Index1Y,$H1611,TRUE,_xll.ohTrigger(RecalcTrigger,Trigger1Y)),NA())</f>
        <v>2.4117296968749445E-2</v>
      </c>
      <c r="Q1611" s="52">
        <f>IFERROR(_xll.qlIndexFixing(ONIndex1Y,I1611,TRUE,_xll.ohTrigger(RecalcTrigger,Trigger1Y)),NA())</f>
        <v>2.3841326392357587E-2</v>
      </c>
    </row>
    <row r="1612" spans="2:17" x14ac:dyDescent="0.2">
      <c r="B1612" s="46" t="s">
        <v>51</v>
      </c>
      <c r="D1612" s="49">
        <f>_xll.qlCalendarAdvance(LocalCalendar,$D1611,B1612,"f",FALSE)</f>
        <v>50991</v>
      </c>
      <c r="E1612" s="49">
        <f>_xll.qlInterestRateIndexValueDate(IndexON,D1612)</f>
        <v>50991</v>
      </c>
      <c r="F1612" s="52">
        <f>IFERROR(_xll.qlIndexFixing(IndexON,D1612,TRUE,_xll.ohTrigger(RecalcTrigger,TriggerON)),NA())</f>
        <v>1.6419509304039792E-2</v>
      </c>
      <c r="H1612" s="49">
        <f>_xll.qlCalendarAdvance(IborCalendar,$H1611,B1612,"f",FALSE)</f>
        <v>50985</v>
      </c>
      <c r="I1612" s="49">
        <f>_xll.qlInterestRateIndexValueDate(Index1M,$H1612)</f>
        <v>50987</v>
      </c>
      <c r="J1612" s="52">
        <f>IFERROR(_xll.qlIndexFixing(Index1M,$H1612,TRUE,_xll.ohTrigger(RecalcTrigger,Trigger1M)),NA())</f>
        <v>1.8427580860006509E-2</v>
      </c>
      <c r="K1612" s="52">
        <f>IFERROR(_xll.qlIndexFixing(ONIndex1M,I1612,TRUE,_xll.ohTrigger(RecalcTrigger,Trigger1M)),NA())</f>
        <v>1.8419790998747132E-2</v>
      </c>
      <c r="L1612" s="52">
        <f>IFERROR(_xll.qlIndexFixing(Index3M,H1612,TRUE,_xll.ohTrigger(RecalcTrigger,Trigger3M)),NA())</f>
        <v>2.0520101539835162E-2</v>
      </c>
      <c r="M1612" s="52">
        <f>IFERROR(_xll.qlIndexFixing(ONIndex3M,I1612,TRUE,_xll.ohTrigger(RecalcTrigger,Trigger3M)),NA())</f>
        <v>2.0478737235478661E-2</v>
      </c>
      <c r="N1612" s="52">
        <f>IFERROR(_xll.qlIndexFixing(Index6M,$H1612,TRUE,_xll.ohTrigger(RecalcTrigger,Trigger6M)),NA())</f>
        <v>2.2257537617644471E-2</v>
      </c>
      <c r="O1612" s="52">
        <f>IFERROR(_xll.qlIndexFixing(ONIndex6M,I1612,TRUE,_xll.ohTrigger(RecalcTrigger,Trigger6M)),NA())</f>
        <v>2.2162041546485156E-2</v>
      </c>
      <c r="P1612" s="52">
        <f>IFERROR(_xll.qlIndexFixing(Index1Y,$H1612,TRUE,_xll.ohTrigger(RecalcTrigger,Trigger1Y)),NA())</f>
        <v>2.4116197060341314E-2</v>
      </c>
      <c r="Q1612" s="52">
        <f>IFERROR(_xll.qlIndexFixing(ONIndex1Y,I1612,TRUE,_xll.ohTrigger(RecalcTrigger,Trigger1Y)),NA())</f>
        <v>2.3840322341728282E-2</v>
      </c>
    </row>
    <row r="1613" spans="2:17" x14ac:dyDescent="0.2">
      <c r="B1613" s="46" t="s">
        <v>51</v>
      </c>
      <c r="D1613" s="49">
        <f>_xll.qlCalendarAdvance(LocalCalendar,$D1612,B1613,"f",FALSE)</f>
        <v>50998</v>
      </c>
      <c r="E1613" s="49">
        <f>_xll.qlInterestRateIndexValueDate(IndexON,D1613)</f>
        <v>50998</v>
      </c>
      <c r="F1613" s="52">
        <f>IFERROR(_xll.qlIndexFixing(IndexON,D1613,TRUE,_xll.ohTrigger(RecalcTrigger,TriggerON)),NA())</f>
        <v>1.6416727216359561E-2</v>
      </c>
      <c r="H1613" s="49">
        <f>_xll.qlCalendarAdvance(IborCalendar,$H1612,B1613,"f",FALSE)</f>
        <v>50992</v>
      </c>
      <c r="I1613" s="49">
        <f>_xll.qlInterestRateIndexValueDate(Index1M,$H1613)</f>
        <v>50994</v>
      </c>
      <c r="J1613" s="52">
        <f>IFERROR(_xll.qlIndexFixing(Index1M,$H1613,TRUE,_xll.ohTrigger(RecalcTrigger,Trigger1M)),NA())</f>
        <v>1.8424500580521159E-2</v>
      </c>
      <c r="K1613" s="52">
        <f>IFERROR(_xll.qlIndexFixing(ONIndex1M,I1613,TRUE,_xll.ohTrigger(RecalcTrigger,Trigger1M)),NA())</f>
        <v>1.8416927954865159E-2</v>
      </c>
      <c r="L1613" s="52">
        <f>IFERROR(_xll.qlIndexFixing(Index3M,H1613,TRUE,_xll.ohTrigger(RecalcTrigger,Trigger3M)),NA())</f>
        <v>2.0518349720428177E-2</v>
      </c>
      <c r="M1613" s="52">
        <f>IFERROR(_xll.qlIndexFixing(ONIndex3M,I1613,TRUE,_xll.ohTrigger(RecalcTrigger,Trigger3M)),NA())</f>
        <v>2.0476863275344925E-2</v>
      </c>
      <c r="N1613" s="52">
        <f>IFERROR(_xll.qlIndexFixing(Index6M,$H1613,TRUE,_xll.ohTrigger(RecalcTrigger,Trigger6M)),NA())</f>
        <v>2.2255378288392851E-2</v>
      </c>
      <c r="O1613" s="52">
        <f>IFERROR(_xll.qlIndexFixing(ONIndex6M,I1613,TRUE,_xll.ohTrigger(RecalcTrigger,Trigger6M)),NA())</f>
        <v>2.2159689640588454E-2</v>
      </c>
      <c r="P1613" s="52">
        <f>IFERROR(_xll.qlIndexFixing(Index1Y,$H1613,TRUE,_xll.ohTrigger(RecalcTrigger,Trigger1Y)),NA())</f>
        <v>2.4115921079475473E-2</v>
      </c>
      <c r="Q1613" s="52">
        <f>IFERROR(_xll.qlIndexFixing(ONIndex1Y,I1613,TRUE,_xll.ohTrigger(RecalcTrigger,Trigger1Y)),NA())</f>
        <v>2.3839345499894193E-2</v>
      </c>
    </row>
    <row r="1614" spans="2:17" x14ac:dyDescent="0.2">
      <c r="B1614" s="46" t="s">
        <v>51</v>
      </c>
      <c r="D1614" s="49">
        <f>_xll.qlCalendarAdvance(LocalCalendar,$D1613,B1614,"f",FALSE)</f>
        <v>51005</v>
      </c>
      <c r="E1614" s="49">
        <f>_xll.qlInterestRateIndexValueDate(IndexON,D1614)</f>
        <v>51005</v>
      </c>
      <c r="F1614" s="52">
        <f>IFERROR(_xll.qlIndexFixing(IndexON,D1614,TRUE,_xll.ohTrigger(RecalcTrigger,TriggerON)),NA())</f>
        <v>1.6413966876163144E-2</v>
      </c>
      <c r="H1614" s="49">
        <f>_xll.qlCalendarAdvance(IborCalendar,$H1613,B1614,"f",FALSE)</f>
        <v>50999</v>
      </c>
      <c r="I1614" s="49">
        <f>_xll.qlInterestRateIndexValueDate(Index1M,$H1614)</f>
        <v>51001</v>
      </c>
      <c r="J1614" s="52">
        <f>IFERROR(_xll.qlIndexFixing(Index1M,$H1614,TRUE,_xll.ohTrigger(RecalcTrigger,Trigger1M)),NA())</f>
        <v>1.8421720717500097E-2</v>
      </c>
      <c r="K1614" s="52">
        <f>IFERROR(_xll.qlIndexFixing(ONIndex1M,I1614,TRUE,_xll.ohTrigger(RecalcTrigger,Trigger1M)),NA())</f>
        <v>1.8414093963690092E-2</v>
      </c>
      <c r="L1614" s="52">
        <f>IFERROR(_xll.qlIndexFixing(Index3M,H1614,TRUE,_xll.ohTrigger(RecalcTrigger,Trigger3M)),NA())</f>
        <v>2.0516618187894652E-2</v>
      </c>
      <c r="M1614" s="52">
        <f>IFERROR(_xll.qlIndexFixing(ONIndex3M,I1614,TRUE,_xll.ohTrigger(RecalcTrigger,Trigger3M)),NA())</f>
        <v>2.047500949664105E-2</v>
      </c>
      <c r="N1614" s="52">
        <f>IFERROR(_xll.qlIndexFixing(Index6M,$H1614,TRUE,_xll.ohTrigger(RecalcTrigger,Trigger6M)),NA())</f>
        <v>2.2253773921552325E-2</v>
      </c>
      <c r="O1614" s="52">
        <f>IFERROR(_xll.qlIndexFixing(ONIndex6M,I1614,TRUE,_xll.ohTrigger(RecalcTrigger,Trigger6M)),NA())</f>
        <v>2.215735439629718E-2</v>
      </c>
      <c r="P1614" s="52">
        <f>IFERROR(_xll.qlIndexFixing(Index1Y,$H1614,TRUE,_xll.ohTrigger(RecalcTrigger,Trigger1Y)),NA())</f>
        <v>2.4115672970897648E-2</v>
      </c>
      <c r="Q1614" s="52">
        <f>IFERROR(_xll.qlIndexFixing(ONIndex1Y,I1614,TRUE,_xll.ohTrigger(RecalcTrigger,Trigger1Y)),NA())</f>
        <v>2.3838395866961903E-2</v>
      </c>
    </row>
    <row r="1615" spans="2:17" x14ac:dyDescent="0.2">
      <c r="B1615" s="46" t="s">
        <v>51</v>
      </c>
      <c r="D1615" s="49">
        <f>_xll.qlCalendarAdvance(LocalCalendar,$D1614,B1615,"f",FALSE)</f>
        <v>51012</v>
      </c>
      <c r="E1615" s="49">
        <f>_xll.qlInterestRateIndexValueDate(IndexON,D1615)</f>
        <v>51012</v>
      </c>
      <c r="F1615" s="52">
        <f>IFERROR(_xll.qlIndexFixing(IndexON,D1615,TRUE,_xll.ohTrigger(RecalcTrigger,TriggerON)),NA())</f>
        <v>1.6411228283450541E-2</v>
      </c>
      <c r="H1615" s="49">
        <f>_xll.qlCalendarAdvance(IborCalendar,$H1614,B1615,"f",FALSE)</f>
        <v>51006</v>
      </c>
      <c r="I1615" s="49">
        <f>_xll.qlInterestRateIndexValueDate(Index1M,$H1615)</f>
        <v>51008</v>
      </c>
      <c r="J1615" s="52">
        <f>IFERROR(_xll.qlIndexFixing(Index1M,$H1615,TRUE,_xll.ohTrigger(RecalcTrigger,Trigger1M)),NA())</f>
        <v>1.8418969949411945E-2</v>
      </c>
      <c r="K1615" s="52">
        <f>IFERROR(_xll.qlIndexFixing(ONIndex1M,I1615,TRUE,_xll.ohTrigger(RecalcTrigger,Trigger1M)),NA())</f>
        <v>1.8411560730293708E-2</v>
      </c>
      <c r="L1615" s="52">
        <f>IFERROR(_xll.qlIndexFixing(Index3M,H1615,TRUE,_xll.ohTrigger(RecalcTrigger,Trigger3M)),NA())</f>
        <v>2.0514906942208224E-2</v>
      </c>
      <c r="M1615" s="52">
        <f>IFERROR(_xll.qlIndexFixing(ONIndex3M,I1615,TRUE,_xll.ohTrigger(RecalcTrigger,Trigger3M)),NA())</f>
        <v>2.0473627945154504E-2</v>
      </c>
      <c r="N1615" s="52">
        <f>IFERROR(_xll.qlIndexFixing(Index6M,$H1615,TRUE,_xll.ohTrigger(RecalcTrigger,Trigger6M)),NA())</f>
        <v>2.2251110183854082E-2</v>
      </c>
      <c r="O1615" s="52">
        <f>IFERROR(_xll.qlIndexFixing(ONIndex6M,I1615,TRUE,_xll.ohTrigger(RecalcTrigger,Trigger6M)),NA())</f>
        <v>2.2155552629181674E-2</v>
      </c>
      <c r="P1615" s="52">
        <f>IFERROR(_xll.qlIndexFixing(Index1Y,$H1615,TRUE,_xll.ohTrigger(RecalcTrigger,Trigger1Y)),NA())</f>
        <v>2.4116256684468772E-2</v>
      </c>
      <c r="Q1615" s="52">
        <f>IFERROR(_xll.qlIndexFixing(ONIndex1Y,I1615,TRUE,_xll.ohTrigger(RecalcTrigger,Trigger1Y)),NA())</f>
        <v>2.3838197920962312E-2</v>
      </c>
    </row>
    <row r="1616" spans="2:17" x14ac:dyDescent="0.2">
      <c r="B1616" s="46" t="s">
        <v>51</v>
      </c>
      <c r="D1616" s="49">
        <f>_xll.qlCalendarAdvance(LocalCalendar,$D1615,B1616,"f",FALSE)</f>
        <v>51019</v>
      </c>
      <c r="E1616" s="49">
        <f>_xll.qlInterestRateIndexValueDate(IndexON,D1616)</f>
        <v>51019</v>
      </c>
      <c r="F1616" s="52">
        <f>IFERROR(_xll.qlIndexFixing(IndexON,D1616,TRUE,_xll.ohTrigger(RecalcTrigger,TriggerON)),NA())</f>
        <v>1.6408511438221751E-2</v>
      </c>
      <c r="H1616" s="49">
        <f>_xll.qlCalendarAdvance(IborCalendar,$H1615,B1616,"f",FALSE)</f>
        <v>51013</v>
      </c>
      <c r="I1616" s="49">
        <f>_xll.qlInterestRateIndexValueDate(Index1M,$H1616)</f>
        <v>51015</v>
      </c>
      <c r="J1616" s="52">
        <f>IFERROR(_xll.qlIndexFixing(Index1M,$H1616,TRUE,_xll.ohTrigger(RecalcTrigger,Trigger1M)),NA())</f>
        <v>1.8416248276236082E-2</v>
      </c>
      <c r="K1616" s="52">
        <f>IFERROR(_xll.qlIndexFixing(ONIndex1M,I1616,TRUE,_xll.ohTrigger(RecalcTrigger,Trigger1M)),NA())</f>
        <v>1.8408786777905917E-2</v>
      </c>
      <c r="L1616" s="52">
        <f>IFERROR(_xll.qlIndexFixing(Index3M,H1616,TRUE,_xll.ohTrigger(RecalcTrigger,Trigger3M)),NA())</f>
        <v>2.0511816911605179E-2</v>
      </c>
      <c r="M1616" s="52">
        <f>IFERROR(_xll.qlIndexFixing(ONIndex3M,I1616,TRUE,_xll.ohTrigger(RecalcTrigger,Trigger3M)),NA())</f>
        <v>2.0471815867866283E-2</v>
      </c>
      <c r="N1616" s="52">
        <f>IFERROR(_xll.qlIndexFixing(Index6M,$H1616,TRUE,_xll.ohTrigger(RecalcTrigger,Trigger6M)),NA())</f>
        <v>2.2247381383097949E-2</v>
      </c>
      <c r="O1616" s="52">
        <f>IFERROR(_xll.qlIndexFixing(ONIndex6M,I1616,TRUE,_xll.ohTrigger(RecalcTrigger,Trigger6M)),NA())</f>
        <v>2.2153251756589221E-2</v>
      </c>
      <c r="P1616" s="52">
        <f>IFERROR(_xll.qlIndexFixing(Index1Y,$H1616,TRUE,_xll.ohTrigger(RecalcTrigger,Trigger1Y)),NA())</f>
        <v>2.4116066298677727E-2</v>
      </c>
      <c r="Q1616" s="52">
        <f>IFERROR(_xll.qlIndexFixing(ONIndex1Y,I1616,TRUE,_xll.ohTrigger(RecalcTrigger,Trigger1Y)),NA())</f>
        <v>2.3837304590013098E-2</v>
      </c>
    </row>
    <row r="1617" spans="2:17" x14ac:dyDescent="0.2">
      <c r="B1617" s="46" t="s">
        <v>51</v>
      </c>
      <c r="D1617" s="49">
        <f>_xll.qlCalendarAdvance(LocalCalendar,$D1616,B1617,"f",FALSE)</f>
        <v>51026</v>
      </c>
      <c r="E1617" s="49">
        <f>_xll.qlInterestRateIndexValueDate(IndexON,D1617)</f>
        <v>51026</v>
      </c>
      <c r="F1617" s="52">
        <f>IFERROR(_xll.qlIndexFixing(IndexON,D1617,TRUE,_xll.ohTrigger(RecalcTrigger,TriggerON)),NA())</f>
        <v>1.6405816340396839E-2</v>
      </c>
      <c r="H1617" s="49">
        <f>_xll.qlCalendarAdvance(IborCalendar,$H1616,B1617,"f",FALSE)</f>
        <v>51020</v>
      </c>
      <c r="I1617" s="49">
        <f>_xll.qlInterestRateIndexValueDate(Index1M,$H1617)</f>
        <v>51022</v>
      </c>
      <c r="J1617" s="52">
        <f>IFERROR(_xll.qlIndexFixing(Index1M,$H1617,TRUE,_xll.ohTrigger(RecalcTrigger,Trigger1M)),NA())</f>
        <v>1.8413836707827647E-2</v>
      </c>
      <c r="K1617" s="52">
        <f>IFERROR(_xll.qlIndexFixing(ONIndex1M,I1617,TRUE,_xll.ohTrigger(RecalcTrigger,Trigger1M)),NA())</f>
        <v>1.8405766306486271E-2</v>
      </c>
      <c r="L1617" s="52">
        <f>IFERROR(_xll.qlIndexFixing(Index3M,H1617,TRUE,_xll.ohTrigger(RecalcTrigger,Trigger3M)),NA())</f>
        <v>2.0510142177906646E-2</v>
      </c>
      <c r="M1617" s="52">
        <f>IFERROR(_xll.qlIndexFixing(ONIndex3M,I1617,TRUE,_xll.ohTrigger(RecalcTrigger,Trigger3M)),NA())</f>
        <v>2.046956924926846E-2</v>
      </c>
      <c r="N1617" s="52">
        <f>IFERROR(_xll.qlIndexFixing(Index6M,$H1617,TRUE,_xll.ohTrigger(RecalcTrigger,Trigger6M)),NA())</f>
        <v>2.224528623421148E-2</v>
      </c>
      <c r="O1617" s="52">
        <f>IFERROR(_xll.qlIndexFixing(ONIndex6M,I1617,TRUE,_xll.ohTrigger(RecalcTrigger,Trigger6M)),NA())</f>
        <v>2.2150448632949349E-2</v>
      </c>
      <c r="P1617" s="52">
        <f>IFERROR(_xll.qlIndexFixing(Index1Y,$H1617,TRUE,_xll.ohTrigger(RecalcTrigger,Trigger1Y)),NA())</f>
        <v>2.4115095878691907E-2</v>
      </c>
      <c r="Q1617" s="52">
        <f>IFERROR(_xll.qlIndexFixing(ONIndex1Y,I1617,TRUE,_xll.ohTrigger(RecalcTrigger,Trigger1Y)),NA())</f>
        <v>2.3835710221069561E-2</v>
      </c>
    </row>
    <row r="1618" spans="2:17" x14ac:dyDescent="0.2">
      <c r="B1618" s="46" t="s">
        <v>51</v>
      </c>
      <c r="D1618" s="49">
        <f>_xll.qlCalendarAdvance(LocalCalendar,$D1617,B1618,"f",FALSE)</f>
        <v>51033</v>
      </c>
      <c r="E1618" s="49">
        <f>_xll.qlInterestRateIndexValueDate(IndexON,D1618)</f>
        <v>51033</v>
      </c>
      <c r="F1618" s="52">
        <f>IFERROR(_xll.qlIndexFixing(IndexON,D1618,TRUE,_xll.ohTrigger(RecalcTrigger,TriggerON)),NA())</f>
        <v>1.6403142990135677E-2</v>
      </c>
      <c r="H1618" s="49">
        <f>_xll.qlCalendarAdvance(IborCalendar,$H1617,B1618,"f",FALSE)</f>
        <v>51027</v>
      </c>
      <c r="I1618" s="49">
        <f>_xll.qlInterestRateIndexValueDate(Index1M,$H1618)</f>
        <v>51029</v>
      </c>
      <c r="J1618" s="52">
        <f>IFERROR(_xll.qlIndexFixing(Index1M,$H1618,TRUE,_xll.ohTrigger(RecalcTrigger,Trigger1M)),NA())</f>
        <v>1.8410892214538697E-2</v>
      </c>
      <c r="K1618" s="52">
        <f>IFERROR(_xll.qlIndexFixing(ONIndex1M,I1618,TRUE,_xll.ohTrigger(RecalcTrigger,Trigger1M)),NA())</f>
        <v>1.8403048526165477E-2</v>
      </c>
      <c r="L1618" s="52">
        <f>IFERROR(_xll.qlIndexFixing(Index3M,H1618,TRUE,_xll.ohTrigger(RecalcTrigger,Trigger3M)),NA())</f>
        <v>2.0508487727499643E-2</v>
      </c>
      <c r="M1618" s="52">
        <f>IFERROR(_xll.qlIndexFixing(ONIndex3M,I1618,TRUE,_xll.ohTrigger(RecalcTrigger,Trigger3M)),NA())</f>
        <v>2.0467796196363963E-2</v>
      </c>
      <c r="N1618" s="52">
        <f>IFERROR(_xll.qlIndexFixing(Index6M,$H1618,TRUE,_xll.ohTrigger(RecalcTrigger,Trigger6M)),NA())</f>
        <v>2.2243207933317022E-2</v>
      </c>
      <c r="O1618" s="52">
        <f>IFERROR(_xll.qlIndexFixing(ONIndex6M,I1618,TRUE,_xll.ohTrigger(RecalcTrigger,Trigger6M)),NA())</f>
        <v>2.2148180034973208E-2</v>
      </c>
      <c r="P1618" s="52">
        <f>IFERROR(_xll.qlIndexFixing(Index1Y,$H1618,TRUE,_xll.ohTrigger(RecalcTrigger,Trigger1Y)),NA())</f>
        <v>2.4114959259079936E-2</v>
      </c>
      <c r="Q1618" s="52">
        <f>IFERROR(_xll.qlIndexFixing(ONIndex1Y,I1618,TRUE,_xll.ohTrigger(RecalcTrigger,Trigger1Y)),NA())</f>
        <v>2.383486942342472E-2</v>
      </c>
    </row>
    <row r="1619" spans="2:17" x14ac:dyDescent="0.2">
      <c r="B1619" s="46" t="s">
        <v>51</v>
      </c>
      <c r="D1619" s="49">
        <f>_xll.qlCalendarAdvance(LocalCalendar,$D1618,B1619,"f",FALSE)</f>
        <v>51040</v>
      </c>
      <c r="E1619" s="49">
        <f>_xll.qlInterestRateIndexValueDate(IndexON,D1619)</f>
        <v>51040</v>
      </c>
      <c r="F1619" s="52">
        <f>IFERROR(_xll.qlIndexFixing(IndexON,D1619,TRUE,_xll.ohTrigger(RecalcTrigger,TriggerON)),NA())</f>
        <v>1.6400491387278393E-2</v>
      </c>
      <c r="H1619" s="49">
        <f>_xll.qlCalendarAdvance(IborCalendar,$H1618,B1619,"f",FALSE)</f>
        <v>51034</v>
      </c>
      <c r="I1619" s="49">
        <f>_xll.qlInterestRateIndexValueDate(Index1M,$H1619)</f>
        <v>51036</v>
      </c>
      <c r="J1619" s="52">
        <f>IFERROR(_xll.qlIndexFixing(Index1M,$H1619,TRUE,_xll.ohTrigger(RecalcTrigger,Trigger1M)),NA())</f>
        <v>1.8408257825978498E-2</v>
      </c>
      <c r="K1619" s="52">
        <f>IFERROR(_xll.qlIndexFixing(ONIndex1M,I1619,TRUE,_xll.ohTrigger(RecalcTrigger,Trigger1M)),NA())</f>
        <v>1.8400359798578236E-2</v>
      </c>
      <c r="L1619" s="52">
        <f>IFERROR(_xll.qlIndexFixing(Index3M,H1619,TRUE,_xll.ohTrigger(RecalcTrigger,Trigger3M)),NA())</f>
        <v>2.0506853560358695E-2</v>
      </c>
      <c r="M1619" s="52">
        <f>IFERROR(_xll.qlIndexFixing(ONIndex3M,I1619,TRUE,_xll.ohTrigger(RecalcTrigger,Trigger3M)),NA())</f>
        <v>2.0466043324969263E-2</v>
      </c>
      <c r="N1619" s="52">
        <f>IFERROR(_xll.qlIndexFixing(Index6M,$H1619,TRUE,_xll.ohTrigger(RecalcTrigger,Trigger6M)),NA())</f>
        <v>2.2241146480361868E-2</v>
      </c>
      <c r="O1619" s="52">
        <f>IFERROR(_xll.qlIndexFixing(ONIndex6M,I1619,TRUE,_xll.ohTrigger(RecalcTrigger,Trigger6M)),NA())</f>
        <v>2.2145928098629142E-2</v>
      </c>
      <c r="P1619" s="52">
        <f>IFERROR(_xll.qlIndexFixing(Index1Y,$H1619,TRUE,_xll.ohTrigger(RecalcTrigger,Trigger1Y)),NA())</f>
        <v>2.4114850511675393E-2</v>
      </c>
      <c r="Q1619" s="52">
        <f>IFERROR(_xll.qlIndexFixing(ONIndex1Y,I1619,TRUE,_xll.ohTrigger(RecalcTrigger,Trigger1Y)),NA())</f>
        <v>2.3834055834655032E-2</v>
      </c>
    </row>
    <row r="1620" spans="2:17" x14ac:dyDescent="0.2">
      <c r="B1620" s="46" t="s">
        <v>51</v>
      </c>
      <c r="D1620" s="49">
        <f>_xll.qlCalendarAdvance(LocalCalendar,$D1619,B1620,"f",FALSE)</f>
        <v>51047</v>
      </c>
      <c r="E1620" s="49">
        <f>_xll.qlInterestRateIndexValueDate(IndexON,D1620)</f>
        <v>51047</v>
      </c>
      <c r="F1620" s="52">
        <f>IFERROR(_xll.qlIndexFixing(IndexON,D1620,TRUE,_xll.ohTrigger(RecalcTrigger,TriggerON)),NA())</f>
        <v>1.6397861531984859E-2</v>
      </c>
      <c r="H1620" s="49">
        <f>_xll.qlCalendarAdvance(IborCalendar,$H1619,B1620,"f",FALSE)</f>
        <v>51041</v>
      </c>
      <c r="I1620" s="49">
        <f>_xll.qlInterestRateIndexValueDate(Index1M,$H1620)</f>
        <v>51043</v>
      </c>
      <c r="J1620" s="52">
        <f>IFERROR(_xll.qlIndexFixing(Index1M,$H1620,TRUE,_xll.ohTrigger(RecalcTrigger,Trigger1M)),NA())</f>
        <v>1.8405652532253226E-2</v>
      </c>
      <c r="K1620" s="52">
        <f>IFERROR(_xll.qlIndexFixing(ONIndex1M,I1620,TRUE,_xll.ohTrigger(RecalcTrigger,Trigger1M)),NA())</f>
        <v>1.8397700123697902E-2</v>
      </c>
      <c r="L1620" s="52">
        <f>IFERROR(_xll.qlIndexFixing(Index3M,H1620,TRUE,_xll.ohTrigger(RecalcTrigger,Trigger3M)),NA())</f>
        <v>2.050523967645921E-2</v>
      </c>
      <c r="M1620" s="52">
        <f>IFERROR(_xll.qlIndexFixing(ONIndex3M,I1620,TRUE,_xll.ohTrigger(RecalcTrigger,Trigger3M)),NA())</f>
        <v>2.0464310634951133E-2</v>
      </c>
      <c r="N1620" s="52">
        <f>IFERROR(_xll.qlIndexFixing(Index6M,$H1620,TRUE,_xll.ohTrigger(RecalcTrigger,Trigger6M)),NA())</f>
        <v>2.2238557811916262E-2</v>
      </c>
      <c r="O1620" s="52">
        <f>IFERROR(_xll.qlIndexFixing(ONIndex6M,I1620,TRUE,_xll.ohTrigger(RecalcTrigger,Trigger6M)),NA())</f>
        <v>2.2143692823863859E-2</v>
      </c>
      <c r="P1620" s="52">
        <f>IFERROR(_xll.qlIndexFixing(Index1Y,$H1620,TRUE,_xll.ohTrigger(RecalcTrigger,Trigger1Y)),NA())</f>
        <v>2.4112329417400651E-2</v>
      </c>
      <c r="Q1620" s="52">
        <f>IFERROR(_xll.qlIndexFixing(ONIndex1Y,I1620,TRUE,_xll.ohTrigger(RecalcTrigger,Trigger1Y)),NA())</f>
        <v>2.3833269454680561E-2</v>
      </c>
    </row>
    <row r="1621" spans="2:17" x14ac:dyDescent="0.2">
      <c r="B1621" s="46" t="s">
        <v>51</v>
      </c>
      <c r="D1621" s="49">
        <f>_xll.qlCalendarAdvance(LocalCalendar,$D1620,B1621,"f",FALSE)</f>
        <v>51054</v>
      </c>
      <c r="E1621" s="49">
        <f>_xll.qlInterestRateIndexValueDate(IndexON,D1621)</f>
        <v>51054</v>
      </c>
      <c r="F1621" s="52">
        <f>IFERROR(_xll.qlIndexFixing(IndexON,D1621,TRUE,_xll.ohTrigger(RecalcTrigger,TriggerON)),NA())</f>
        <v>1.6395253424095202E-2</v>
      </c>
      <c r="H1621" s="49">
        <f>_xll.qlCalendarAdvance(IborCalendar,$H1620,B1621,"f",FALSE)</f>
        <v>51048</v>
      </c>
      <c r="I1621" s="49">
        <f>_xll.qlInterestRateIndexValueDate(Index1M,$H1621)</f>
        <v>51050</v>
      </c>
      <c r="J1621" s="52">
        <f>IFERROR(_xll.qlIndexFixing(Index1M,$H1621,TRUE,_xll.ohTrigger(RecalcTrigger,Trigger1M)),NA())</f>
        <v>1.8403076333339676E-2</v>
      </c>
      <c r="K1621" s="52">
        <f>IFERROR(_xll.qlIndexFixing(ONIndex1M,I1621,TRUE,_xll.ohTrigger(RecalcTrigger,Trigger1M)),NA())</f>
        <v>1.8395352829292388E-2</v>
      </c>
      <c r="L1621" s="52">
        <f>IFERROR(_xll.qlIndexFixing(Index3M,H1621,TRUE,_xll.ohTrigger(RecalcTrigger,Trigger3M)),NA())</f>
        <v>2.0505065490386234E-2</v>
      </c>
      <c r="M1621" s="52">
        <f>IFERROR(_xll.qlIndexFixing(ONIndex3M,I1621,TRUE,_xll.ohTrigger(RecalcTrigger,Trigger3M)),NA())</f>
        <v>2.0463058220479002E-2</v>
      </c>
      <c r="N1621" s="52">
        <f>IFERROR(_xll.qlIndexFixing(Index6M,$H1621,TRUE,_xll.ohTrigger(RecalcTrigger,Trigger6M)),NA())</f>
        <v>2.2238710298048799E-2</v>
      </c>
      <c r="O1621" s="52">
        <f>IFERROR(_xll.qlIndexFixing(ONIndex6M,I1621,TRUE,_xll.ohTrigger(RecalcTrigger,Trigger6M)),NA())</f>
        <v>2.2141997333096075E-2</v>
      </c>
      <c r="P1621" s="52">
        <f>IFERROR(_xll.qlIndexFixing(Index1Y,$H1621,TRUE,_xll.ohTrigger(RecalcTrigger,Trigger1Y)),NA())</f>
        <v>2.4115532480633826E-2</v>
      </c>
      <c r="Q1621" s="52">
        <f>IFERROR(_xll.qlIndexFixing(ONIndex1Y,I1621,TRUE,_xll.ohTrigger(RecalcTrigger,Trigger1Y)),NA())</f>
        <v>2.3833246094833171E-2</v>
      </c>
    </row>
    <row r="1622" spans="2:17" x14ac:dyDescent="0.2">
      <c r="B1622" s="46" t="s">
        <v>51</v>
      </c>
      <c r="D1622" s="49">
        <f>_xll.qlCalendarAdvance(LocalCalendar,$D1621,B1622,"f",FALSE)</f>
        <v>51061</v>
      </c>
      <c r="E1622" s="49">
        <f>_xll.qlInterestRateIndexValueDate(IndexON,D1622)</f>
        <v>51061</v>
      </c>
      <c r="F1622" s="52">
        <f>IFERROR(_xll.qlIndexFixing(IndexON,D1622,TRUE,_xll.ohTrigger(RecalcTrigger,TriggerON)),NA())</f>
        <v>1.6392667063689359E-2</v>
      </c>
      <c r="H1622" s="49">
        <f>_xll.qlCalendarAdvance(IborCalendar,$H1621,B1622,"f",FALSE)</f>
        <v>51055</v>
      </c>
      <c r="I1622" s="49">
        <f>_xll.qlInterestRateIndexValueDate(Index1M,$H1622)</f>
        <v>51057</v>
      </c>
      <c r="J1622" s="52">
        <f>IFERROR(_xll.qlIndexFixing(Index1M,$H1622,TRUE,_xll.ohTrigger(RecalcTrigger,Trigger1M)),NA())</f>
        <v>1.8400529229217217E-2</v>
      </c>
      <c r="K1622" s="52">
        <f>IFERROR(_xll.qlIndexFixing(ONIndex1M,I1622,TRUE,_xll.ohTrigger(RecalcTrigger,Trigger1M)),NA())</f>
        <v>1.8392467932031309E-2</v>
      </c>
      <c r="L1622" s="52">
        <f>IFERROR(_xll.qlIndexFixing(Index3M,H1622,TRUE,_xll.ohTrigger(RecalcTrigger,Trigger3M)),NA())</f>
        <v>2.0503971045330128E-2</v>
      </c>
      <c r="M1622" s="52">
        <f>IFERROR(_xll.qlIndexFixing(ONIndex3M,I1622,TRUE,_xll.ohTrigger(RecalcTrigger,Trigger3M)),NA())</f>
        <v>2.0460905799311035E-2</v>
      </c>
      <c r="N1622" s="52">
        <f>IFERROR(_xll.qlIndexFixing(Index6M,$H1622,TRUE,_xll.ohTrigger(RecalcTrigger,Trigger6M)),NA())</f>
        <v>2.2236702628911698E-2</v>
      </c>
      <c r="O1622" s="52">
        <f>IFERROR(_xll.qlIndexFixing(ONIndex6M,I1622,TRUE,_xll.ohTrigger(RecalcTrigger,Trigger6M)),NA())</f>
        <v>2.2139272259096288E-2</v>
      </c>
      <c r="P1622" s="52">
        <f>IFERROR(_xll.qlIndexFixing(Index1Y,$H1622,TRUE,_xll.ohTrigger(RecalcTrigger,Trigger1Y)),NA())</f>
        <v>2.4114691502626413E-2</v>
      </c>
      <c r="Q1622" s="52">
        <f>IFERROR(_xll.qlIndexFixing(ONIndex1Y,I1622,TRUE,_xll.ohTrigger(RecalcTrigger,Trigger1Y)),NA())</f>
        <v>2.3831778321277142E-2</v>
      </c>
    </row>
    <row r="1623" spans="2:17" x14ac:dyDescent="0.2">
      <c r="B1623" s="46" t="s">
        <v>51</v>
      </c>
      <c r="D1623" s="49">
        <f>_xll.qlCalendarAdvance(LocalCalendar,$D1622,B1623,"f",FALSE)</f>
        <v>51068</v>
      </c>
      <c r="E1623" s="49">
        <f>_xll.qlInterestRateIndexValueDate(IndexON,D1623)</f>
        <v>51068</v>
      </c>
      <c r="F1623" s="52">
        <f>IFERROR(_xll.qlIndexFixing(IndexON,D1623,TRUE,_xll.ohTrigger(RecalcTrigger,TriggerON)),NA())</f>
        <v>1.639010245076733E-2</v>
      </c>
      <c r="H1623" s="49">
        <f>_xll.qlCalendarAdvance(IborCalendar,$H1622,B1623,"f",FALSE)</f>
        <v>51062</v>
      </c>
      <c r="I1623" s="49">
        <f>_xll.qlInterestRateIndexValueDate(Index1M,$H1623)</f>
        <v>51064</v>
      </c>
      <c r="J1623" s="52">
        <f>IFERROR(_xll.qlIndexFixing(Index1M,$H1623,TRUE,_xll.ohTrigger(RecalcTrigger,Trigger1M)),NA())</f>
        <v>1.8398011219870381E-2</v>
      </c>
      <c r="K1623" s="52">
        <f>IFERROR(_xll.qlIndexFixing(ONIndex1M,I1623,TRUE,_xll.ohTrigger(RecalcTrigger,Trigger1M)),NA())</f>
        <v>1.8389895415271695E-2</v>
      </c>
      <c r="L1623" s="52">
        <f>IFERROR(_xll.qlIndexFixing(Index3M,H1623,TRUE,_xll.ohTrigger(RecalcTrigger,Trigger3M)),NA())</f>
        <v>2.0501947300034351E-2</v>
      </c>
      <c r="M1623" s="52">
        <f>IFERROR(_xll.qlIndexFixing(ONIndex3M,I1623,TRUE,_xll.ohTrigger(RecalcTrigger,Trigger3M)),NA())</f>
        <v>2.0459233653689068E-2</v>
      </c>
      <c r="N1623" s="52">
        <f>IFERROR(_xll.qlIndexFixing(Index6M,$H1623,TRUE,_xll.ohTrigger(RecalcTrigger,Trigger6M)),NA())</f>
        <v>2.2234711810634765E-2</v>
      </c>
      <c r="O1623" s="52">
        <f>IFERROR(_xll.qlIndexFixing(ONIndex6M,I1623,TRUE,_xll.ohTrigger(RecalcTrigger,Trigger6M)),NA())</f>
        <v>2.2137086969040709E-2</v>
      </c>
      <c r="P1623" s="52">
        <f>IFERROR(_xll.qlIndexFixing(Index1Y,$H1623,TRUE,_xll.ohTrigger(RecalcTrigger,Trigger1Y)),NA())</f>
        <v>2.4114694243983856E-2</v>
      </c>
      <c r="Q1623" s="52">
        <f>IFERROR(_xll.qlIndexFixing(ONIndex1Y,I1623,TRUE,_xll.ohTrigger(RecalcTrigger,Trigger1Y)),NA())</f>
        <v>2.3831073567821548E-2</v>
      </c>
    </row>
    <row r="1624" spans="2:17" x14ac:dyDescent="0.2">
      <c r="B1624" s="46" t="s">
        <v>51</v>
      </c>
      <c r="D1624" s="49">
        <f>_xll.qlCalendarAdvance(LocalCalendar,$D1623,B1624,"f",FALSE)</f>
        <v>51075</v>
      </c>
      <c r="E1624" s="49">
        <f>_xll.qlInterestRateIndexValueDate(IndexON,D1624)</f>
        <v>51075</v>
      </c>
      <c r="F1624" s="52">
        <f>IFERROR(_xll.qlIndexFixing(IndexON,D1624,TRUE,_xll.ohTrigger(RecalcTrigger,TriggerON)),NA())</f>
        <v>1.6387559585329114E-2</v>
      </c>
      <c r="H1624" s="49">
        <f>_xll.qlCalendarAdvance(IborCalendar,$H1623,B1624,"f",FALSE)</f>
        <v>51069</v>
      </c>
      <c r="I1624" s="49">
        <f>_xll.qlInterestRateIndexValueDate(Index1M,$H1624)</f>
        <v>51071</v>
      </c>
      <c r="J1624" s="52">
        <f>IFERROR(_xll.qlIndexFixing(Index1M,$H1624,TRUE,_xll.ohTrigger(RecalcTrigger,Trigger1M)),NA())</f>
        <v>1.8395522305281114E-2</v>
      </c>
      <c r="K1624" s="52">
        <f>IFERROR(_xll.qlIndexFixing(ONIndex1M,I1624,TRUE,_xll.ohTrigger(RecalcTrigger,Trigger1M)),NA())</f>
        <v>1.8387351951218989E-2</v>
      </c>
      <c r="L1624" s="52">
        <f>IFERROR(_xll.qlIndexFixing(Index3M,H1624,TRUE,_xll.ohTrigger(RecalcTrigger,Trigger3M)),NA())</f>
        <v>2.0500418634791451E-2</v>
      </c>
      <c r="M1624" s="52">
        <f>IFERROR(_xll.qlIndexFixing(ONIndex3M,I1624,TRUE,_xll.ohTrigger(RecalcTrigger,Trigger3M)),NA())</f>
        <v>2.0457581689443671E-2</v>
      </c>
      <c r="N1624" s="52">
        <f>IFERROR(_xll.qlIndexFixing(Index6M,$H1624,TRUE,_xll.ohTrigger(RecalcTrigger,Trigger6M)),NA())</f>
        <v>2.2232737843167875E-2</v>
      </c>
      <c r="O1624" s="52">
        <f>IFERROR(_xll.qlIndexFixing(ONIndex6M,I1624,TRUE,_xll.ohTrigger(RecalcTrigger,Trigger6M)),NA())</f>
        <v>2.2134918340617205E-2</v>
      </c>
      <c r="P1624" s="52">
        <f>IFERROR(_xll.qlIndexFixing(Index1Y,$H1624,TRUE,_xll.ohTrigger(RecalcTrigger,Trigger1Y)),NA())</f>
        <v>2.4114724857526509E-2</v>
      </c>
      <c r="Q1624" s="52">
        <f>IFERROR(_xll.qlIndexFixing(ONIndex1Y,I1624,TRUE,_xll.ohTrigger(RecalcTrigger,Trigger1Y)),NA())</f>
        <v>2.3830396023241107E-2</v>
      </c>
    </row>
    <row r="1625" spans="2:17" x14ac:dyDescent="0.2">
      <c r="B1625" s="46" t="s">
        <v>51</v>
      </c>
      <c r="D1625" s="49">
        <f>_xll.qlCalendarAdvance(LocalCalendar,$D1624,B1625,"f",FALSE)</f>
        <v>51082</v>
      </c>
      <c r="E1625" s="49">
        <f>_xll.qlInterestRateIndexValueDate(IndexON,D1625)</f>
        <v>51082</v>
      </c>
      <c r="F1625" s="52">
        <f>IFERROR(_xll.qlIndexFixing(IndexON,D1625,TRUE,_xll.ohTrigger(RecalcTrigger,TriggerON)),NA())</f>
        <v>1.6385038467454649E-2</v>
      </c>
      <c r="H1625" s="49">
        <f>_xll.qlCalendarAdvance(IborCalendar,$H1624,B1625,"f",FALSE)</f>
        <v>51076</v>
      </c>
      <c r="I1625" s="49">
        <f>_xll.qlInterestRateIndexValueDate(Index1M,$H1625)</f>
        <v>51078</v>
      </c>
      <c r="J1625" s="52">
        <f>IFERROR(_xll.qlIndexFixing(Index1M,$H1625,TRUE,_xll.ohTrigger(RecalcTrigger,Trigger1M)),NA())</f>
        <v>1.8393062485426215E-2</v>
      </c>
      <c r="K1625" s="52">
        <f>IFERROR(_xll.qlIndexFixing(ONIndex1M,I1625,TRUE,_xll.ohTrigger(RecalcTrigger,Trigger1M)),NA())</f>
        <v>1.8384837539873189E-2</v>
      </c>
      <c r="L1625" s="52">
        <f>IFERROR(_xll.qlIndexFixing(Index3M,H1625,TRUE,_xll.ohTrigger(RecalcTrigger,Trigger3M)),NA())</f>
        <v>2.0498910256141381E-2</v>
      </c>
      <c r="M1625" s="52">
        <f>IFERROR(_xll.qlIndexFixing(ONIndex3M,I1625,TRUE,_xll.ohTrigger(RecalcTrigger,Trigger3M)),NA())</f>
        <v>2.0455949906708071E-2</v>
      </c>
      <c r="N1625" s="52">
        <f>IFERROR(_xll.qlIndexFixing(Index6M,$H1625,TRUE,_xll.ohTrigger(RecalcTrigger,Trigger6M)),NA())</f>
        <v>2.2229131566468181E-2</v>
      </c>
      <c r="O1625" s="52">
        <f>IFERROR(_xll.qlIndexFixing(ONIndex6M,I1625,TRUE,_xll.ohTrigger(RecalcTrigger,Trigger6M)),NA())</f>
        <v>2.2132766373772483E-2</v>
      </c>
      <c r="P1625" s="52">
        <f>IFERROR(_xll.qlIndexFixing(Index1Y,$H1625,TRUE,_xll.ohTrigger(RecalcTrigger,Trigger1Y)),NA())</f>
        <v>2.4114783343257208E-2</v>
      </c>
      <c r="Q1625" s="52">
        <f>IFERROR(_xll.qlIndexFixing(ONIndex1Y,I1625,TRUE,_xll.ohTrigger(RecalcTrigger,Trigger1Y)),NA())</f>
        <v>2.3829745687429238E-2</v>
      </c>
    </row>
    <row r="1626" spans="2:17" x14ac:dyDescent="0.2">
      <c r="B1626" s="46" t="s">
        <v>51</v>
      </c>
      <c r="D1626" s="49">
        <f>_xll.qlCalendarAdvance(LocalCalendar,$D1625,B1626,"f",FALSE)</f>
        <v>51089</v>
      </c>
      <c r="E1626" s="49">
        <f>_xll.qlInterestRateIndexValueDate(IndexON,D1626)</f>
        <v>51089</v>
      </c>
      <c r="F1626" s="52">
        <f>IFERROR(_xll.qlIndexFixing(IndexON,D1626,TRUE,_xll.ohTrigger(RecalcTrigger,TriggerON)),NA())</f>
        <v>1.6382539097063997E-2</v>
      </c>
      <c r="H1626" s="49">
        <f>_xll.qlCalendarAdvance(IborCalendar,$H1625,B1626,"f",FALSE)</f>
        <v>51083</v>
      </c>
      <c r="I1626" s="49">
        <f>_xll.qlInterestRateIndexValueDate(Index1M,$H1626)</f>
        <v>51088</v>
      </c>
      <c r="J1626" s="52">
        <f>IFERROR(_xll.qlIndexFixing(Index1M,$H1626,TRUE,_xll.ohTrigger(RecalcTrigger,Trigger1M)),NA())</f>
        <v>1.8389299742307408E-2</v>
      </c>
      <c r="K1626" s="52">
        <f>IFERROR(_xll.qlIndexFixing(ONIndex1M,I1626,TRUE,_xll.ohTrigger(RecalcTrigger,Trigger1M)),NA())</f>
        <v>1.8380708727860906E-2</v>
      </c>
      <c r="L1626" s="52">
        <f>IFERROR(_xll.qlIndexFixing(Index3M,H1626,TRUE,_xll.ohTrigger(RecalcTrigger,Trigger3M)),NA())</f>
        <v>2.0495829405702756E-2</v>
      </c>
      <c r="M1626" s="52">
        <f>IFERROR(_xll.qlIndexFixing(ONIndex3M,I1626,TRUE,_xll.ohTrigger(RecalcTrigger,Trigger3M)),NA())</f>
        <v>2.0452719412729081E-2</v>
      </c>
      <c r="N1626" s="52">
        <f>IFERROR(_xll.qlIndexFixing(Index6M,$H1626,TRUE,_xll.ohTrigger(RecalcTrigger,Trigger6M)),NA())</f>
        <v>2.2226360268429658E-2</v>
      </c>
      <c r="O1626" s="52">
        <f>IFERROR(_xll.qlIndexFixing(ONIndex6M,I1626,TRUE,_xll.ohTrigger(RecalcTrigger,Trigger6M)),NA())</f>
        <v>2.212866368441091E-2</v>
      </c>
      <c r="P1626" s="52">
        <f>IFERROR(_xll.qlIndexFixing(Index1Y,$H1626,TRUE,_xll.ohTrigger(RecalcTrigger,Trigger1Y)),NA())</f>
        <v>2.4114088803784798E-2</v>
      </c>
      <c r="Q1626" s="52">
        <f>IFERROR(_xll.qlIndexFixing(ONIndex1Y,I1626,TRUE,_xll.ohTrigger(RecalcTrigger,Trigger1Y)),NA())</f>
        <v>2.3827372236153721E-2</v>
      </c>
    </row>
    <row r="1627" spans="2:17" x14ac:dyDescent="0.2">
      <c r="B1627" s="46" t="s">
        <v>51</v>
      </c>
      <c r="D1627" s="49">
        <f>_xll.qlCalendarAdvance(LocalCalendar,$D1626,B1627,"f",FALSE)</f>
        <v>51096</v>
      </c>
      <c r="E1627" s="49">
        <f>_xll.qlInterestRateIndexValueDate(IndexON,D1627)</f>
        <v>51096</v>
      </c>
      <c r="F1627" s="52">
        <f>IFERROR(_xll.qlIndexFixing(IndexON,D1627,TRUE,_xll.ohTrigger(RecalcTrigger,TriggerON)),NA())</f>
        <v>1.6380061473917351E-2</v>
      </c>
      <c r="H1627" s="49">
        <f>_xll.qlCalendarAdvance(IborCalendar,$H1626,B1627,"f",FALSE)</f>
        <v>51090</v>
      </c>
      <c r="I1627" s="49">
        <f>_xll.qlInterestRateIndexValueDate(Index1M,$H1627)</f>
        <v>51092</v>
      </c>
      <c r="J1627" s="52">
        <f>IFERROR(_xll.qlIndexFixing(Index1M,$H1627,TRUE,_xll.ohTrigger(RecalcTrigger,Trigger1M)),NA())</f>
        <v>1.8388230129852457E-2</v>
      </c>
      <c r="K1627" s="52">
        <f>IFERROR(_xll.qlIndexFixing(ONIndex1M,I1627,TRUE,_xll.ohTrigger(RecalcTrigger,Trigger1M)),NA())</f>
        <v>1.8379895875222374E-2</v>
      </c>
      <c r="L1627" s="52">
        <f>IFERROR(_xll.qlIndexFixing(Index3M,H1627,TRUE,_xll.ohTrigger(RecalcTrigger,Trigger3M)),NA())</f>
        <v>2.0496435969241153E-2</v>
      </c>
      <c r="M1627" s="52">
        <f>IFERROR(_xll.qlIndexFixing(ONIndex3M,I1627,TRUE,_xll.ohTrigger(RecalcTrigger,Trigger3M)),NA())</f>
        <v>2.0452746885526452E-2</v>
      </c>
      <c r="N1627" s="52">
        <f>IFERROR(_xll.qlIndexFixing(Index6M,$H1627,TRUE,_xll.ohTrigger(RecalcTrigger,Trigger6M)),NA())</f>
        <v>2.2225261376372308E-2</v>
      </c>
      <c r="O1627" s="52">
        <f>IFERROR(_xll.qlIndexFixing(ONIndex6M,I1627,TRUE,_xll.ohTrigger(RecalcTrigger,Trigger6M)),NA())</f>
        <v>2.2128512424792746E-2</v>
      </c>
      <c r="P1627" s="52">
        <f>IFERROR(_xll.qlIndexFixing(Index1Y,$H1627,TRUE,_xll.ohTrigger(RecalcTrigger,Trigger1Y)),NA())</f>
        <v>2.4114983931303437E-2</v>
      </c>
      <c r="Q1627" s="52">
        <f>IFERROR(_xll.qlIndexFixing(ONIndex1Y,I1627,TRUE,_xll.ohTrigger(RecalcTrigger,Trigger1Y)),NA())</f>
        <v>2.3828526642351022E-2</v>
      </c>
    </row>
    <row r="1628" spans="2:17" x14ac:dyDescent="0.2">
      <c r="B1628" s="46" t="s">
        <v>51</v>
      </c>
      <c r="D1628" s="49">
        <f>_xll.qlCalendarAdvance(LocalCalendar,$D1627,B1628,"f",FALSE)</f>
        <v>51103</v>
      </c>
      <c r="E1628" s="49">
        <f>_xll.qlInterestRateIndexValueDate(IndexON,D1628)</f>
        <v>51103</v>
      </c>
      <c r="F1628" s="52">
        <f>IFERROR(_xll.qlIndexFixing(IndexON,D1628,TRUE,_xll.ohTrigger(RecalcTrigger,TriggerON)),NA())</f>
        <v>1.6377605598334455E-2</v>
      </c>
      <c r="H1628" s="49">
        <f>_xll.qlCalendarAdvance(IborCalendar,$H1627,B1628,"f",FALSE)</f>
        <v>51097</v>
      </c>
      <c r="I1628" s="49">
        <f>_xll.qlInterestRateIndexValueDate(Index1M,$H1628)</f>
        <v>51099</v>
      </c>
      <c r="J1628" s="52">
        <f>IFERROR(_xll.qlIndexFixing(Index1M,$H1628,TRUE,_xll.ohTrigger(RecalcTrigger,Trigger1M)),NA())</f>
        <v>1.8386462704288353E-2</v>
      </c>
      <c r="K1628" s="52">
        <f>IFERROR(_xll.qlIndexFixing(ONIndex1M,I1628,TRUE,_xll.ohTrigger(RecalcTrigger,Trigger1M)),NA())</f>
        <v>1.837746862197065E-2</v>
      </c>
      <c r="L1628" s="52">
        <f>IFERROR(_xll.qlIndexFixing(Index3M,H1628,TRUE,_xll.ohTrigger(RecalcTrigger,Trigger3M)),NA())</f>
        <v>2.0494506839499001E-2</v>
      </c>
      <c r="M1628" s="52">
        <f>IFERROR(_xll.qlIndexFixing(ONIndex3M,I1628,TRUE,_xll.ohTrigger(RecalcTrigger,Trigger3M)),NA())</f>
        <v>2.0451175647080433E-2</v>
      </c>
      <c r="N1628" s="52">
        <f>IFERROR(_xll.qlIndexFixing(Index6M,$H1628,TRUE,_xll.ohTrigger(RecalcTrigger,Trigger6M)),NA())</f>
        <v>2.2223351552577812E-2</v>
      </c>
      <c r="O1628" s="52">
        <f>IFERROR(_xll.qlIndexFixing(ONIndex6M,I1628,TRUE,_xll.ohTrigger(RecalcTrigger,Trigger6M)),NA())</f>
        <v>2.2126410442684374E-2</v>
      </c>
      <c r="P1628" s="52">
        <f>IFERROR(_xll.qlIndexFixing(Index1Y,$H1628,TRUE,_xll.ohTrigger(RecalcTrigger,Trigger1Y)),NA())</f>
        <v>2.4115126033636171E-2</v>
      </c>
      <c r="Q1628" s="52">
        <f>IFERROR(_xll.qlIndexFixing(ONIndex1Y,I1628,TRUE,_xll.ohTrigger(RecalcTrigger,Trigger1Y)),NA())</f>
        <v>2.3827957933084676E-2</v>
      </c>
    </row>
    <row r="1629" spans="2:17" x14ac:dyDescent="0.2">
      <c r="B1629" s="46" t="s">
        <v>51</v>
      </c>
      <c r="D1629" s="49">
        <f>_xll.qlCalendarAdvance(LocalCalendar,$D1628,B1629,"f",FALSE)</f>
        <v>51110</v>
      </c>
      <c r="E1629" s="49">
        <f>_xll.qlInterestRateIndexValueDate(IndexON,D1629)</f>
        <v>51110</v>
      </c>
      <c r="F1629" s="52">
        <f>IFERROR(_xll.qlIndexFixing(IndexON,D1629,TRUE,_xll.ohTrigger(RecalcTrigger,TriggerON)),NA())</f>
        <v>1.6375171470315308E-2</v>
      </c>
      <c r="H1629" s="49">
        <f>_xll.qlCalendarAdvance(IborCalendar,$H1628,B1629,"f",FALSE)</f>
        <v>51104</v>
      </c>
      <c r="I1629" s="49">
        <f>_xll.qlInterestRateIndexValueDate(Index1M,$H1629)</f>
        <v>51106</v>
      </c>
      <c r="J1629" s="52">
        <f>IFERROR(_xll.qlIndexFixing(Index1M,$H1629,TRUE,_xll.ohTrigger(RecalcTrigger,Trigger1M)),NA())</f>
        <v>1.8383818568371013E-2</v>
      </c>
      <c r="K1629" s="52">
        <f>IFERROR(_xll.qlIndexFixing(ONIndex1M,I1629,TRUE,_xll.ohTrigger(RecalcTrigger,Trigger1M)),NA())</f>
        <v>1.8375070421372541E-2</v>
      </c>
      <c r="L1629" s="52">
        <f>IFERROR(_xll.qlIndexFixing(Index3M,H1629,TRUE,_xll.ohTrigger(RecalcTrigger,Trigger3M)),NA())</f>
        <v>2.0491627463234477E-2</v>
      </c>
      <c r="M1629" s="52">
        <f>IFERROR(_xll.qlIndexFixing(ONIndex3M,I1629,TRUE,_xll.ohTrigger(RecalcTrigger,Trigger3M)),NA())</f>
        <v>2.0449624590064275E-2</v>
      </c>
      <c r="N1629" s="52">
        <f>IFERROR(_xll.qlIndexFixing(Index6M,$H1629,TRUE,_xll.ohTrigger(RecalcTrigger,Trigger6M)),NA())</f>
        <v>2.2223120766207357E-2</v>
      </c>
      <c r="O1629" s="52">
        <f>IFERROR(_xll.qlIndexFixing(ONIndex6M,I1629,TRUE,_xll.ohTrigger(RecalcTrigger,Trigger6M)),NA())</f>
        <v>2.2124325122154787E-2</v>
      </c>
      <c r="P1629" s="52">
        <f>IFERROR(_xll.qlIndexFixing(Index1Y,$H1629,TRUE,_xll.ohTrigger(RecalcTrigger,Trigger1Y)),NA())</f>
        <v>2.4115296008189843E-2</v>
      </c>
      <c r="Q1629" s="52">
        <f>IFERROR(_xll.qlIndexFixing(ONIndex1Y,I1629,TRUE,_xll.ohTrigger(RecalcTrigger,Trigger1Y)),NA())</f>
        <v>2.3827416432613546E-2</v>
      </c>
    </row>
    <row r="1630" spans="2:17" x14ac:dyDescent="0.2">
      <c r="B1630" s="46" t="s">
        <v>51</v>
      </c>
      <c r="D1630" s="49">
        <f>_xll.qlCalendarAdvance(LocalCalendar,$D1629,B1630,"f",FALSE)</f>
        <v>51117</v>
      </c>
      <c r="E1630" s="49">
        <f>_xll.qlInterestRateIndexValueDate(IndexON,D1630)</f>
        <v>51117</v>
      </c>
      <c r="F1630" s="52">
        <f>IFERROR(_xll.qlIndexFixing(IndexON,D1630,TRUE,_xll.ohTrigger(RecalcTrigger,TriggerON)),NA())</f>
        <v>1.637275908970004E-2</v>
      </c>
      <c r="H1630" s="49">
        <f>_xll.qlCalendarAdvance(IborCalendar,$H1629,B1630,"f",FALSE)</f>
        <v>51111</v>
      </c>
      <c r="I1630" s="49">
        <f>_xll.qlInterestRateIndexValueDate(Index1M,$H1630)</f>
        <v>51113</v>
      </c>
      <c r="J1630" s="52">
        <f>IFERROR(_xll.qlIndexFixing(Index1M,$H1630,TRUE,_xll.ohTrigger(RecalcTrigger,Trigger1M)),NA())</f>
        <v>1.8381199806563768E-2</v>
      </c>
      <c r="K1630" s="52">
        <f>IFERROR(_xll.qlIndexFixing(ONIndex1M,I1630,TRUE,_xll.ohTrigger(RecalcTrigger,Trigger1M)),NA())</f>
        <v>1.837270127348134E-2</v>
      </c>
      <c r="L1630" s="52">
        <f>IFERROR(_xll.qlIndexFixing(Index3M,H1630,TRUE,_xll.ohTrigger(RecalcTrigger,Trigger3M)),NA())</f>
        <v>2.0490216410438109E-2</v>
      </c>
      <c r="M1630" s="52">
        <f>IFERROR(_xll.qlIndexFixing(ONIndex3M,I1630,TRUE,_xll.ohTrigger(RecalcTrigger,Trigger3M)),NA())</f>
        <v>2.0448093714531268E-2</v>
      </c>
      <c r="N1630" s="52">
        <f>IFERROR(_xll.qlIndexFixing(Index6M,$H1630,TRUE,_xll.ohTrigger(RecalcTrigger,Trigger6M)),NA())</f>
        <v>2.2221247902545146E-2</v>
      </c>
      <c r="O1630" s="52">
        <f>IFERROR(_xll.qlIndexFixing(ONIndex6M,I1630,TRUE,_xll.ohTrigger(RecalcTrigger,Trigger6M)),NA())</f>
        <v>2.2122256463203982E-2</v>
      </c>
      <c r="P1630" s="52">
        <f>IFERROR(_xll.qlIndexFixing(Index1Y,$H1630,TRUE,_xll.ohTrigger(RecalcTrigger,Trigger1Y)),NA())</f>
        <v>2.4115493854979037E-2</v>
      </c>
      <c r="Q1630" s="52">
        <f>IFERROR(_xll.qlIndexFixing(ONIndex1Y,I1630,TRUE,_xll.ohTrigger(RecalcTrigger,Trigger1Y)),NA())</f>
        <v>2.3826902140990924E-2</v>
      </c>
    </row>
    <row r="1631" spans="2:17" x14ac:dyDescent="0.2">
      <c r="B1631" s="46" t="s">
        <v>51</v>
      </c>
      <c r="D1631" s="49">
        <f>_xll.qlCalendarAdvance(LocalCalendar,$D1630,B1631,"f",FALSE)</f>
        <v>51124</v>
      </c>
      <c r="E1631" s="49">
        <f>_xll.qlInterestRateIndexValueDate(IndexON,D1631)</f>
        <v>51124</v>
      </c>
      <c r="F1631" s="52">
        <f>IFERROR(_xll.qlIndexFixing(IndexON,D1631,TRUE,_xll.ohTrigger(RecalcTrigger,TriggerON)),NA())</f>
        <v>1.6370368456568585E-2</v>
      </c>
      <c r="H1631" s="49">
        <f>_xll.qlCalendarAdvance(IborCalendar,$H1630,B1631,"f",FALSE)</f>
        <v>51118</v>
      </c>
      <c r="I1631" s="49">
        <f>_xll.qlInterestRateIndexValueDate(Index1M,$H1631)</f>
        <v>51120</v>
      </c>
      <c r="J1631" s="52">
        <f>IFERROR(_xll.qlIndexFixing(Index1M,$H1631,TRUE,_xll.ohTrigger(RecalcTrigger,Trigger1M)),NA())</f>
        <v>1.8379222892034031E-2</v>
      </c>
      <c r="K1631" s="52">
        <f>IFERROR(_xll.qlIndexFixing(ONIndex1M,I1631,TRUE,_xll.ohTrigger(RecalcTrigger,Trigger1M)),NA())</f>
        <v>1.8370361178297046E-2</v>
      </c>
      <c r="L1631" s="52">
        <f>IFERROR(_xll.qlIndexFixing(Index3M,H1631,TRUE,_xll.ohTrigger(RecalcTrigger,Trigger3M)),NA())</f>
        <v>2.0488825640627584E-2</v>
      </c>
      <c r="M1631" s="52">
        <f>IFERROR(_xll.qlIndexFixing(ONIndex3M,I1631,TRUE,_xll.ohTrigger(RecalcTrigger,Trigger3M)),NA())</f>
        <v>2.0446583020401476E-2</v>
      </c>
      <c r="N1631" s="52">
        <f>IFERROR(_xll.qlIndexFixing(Index6M,$H1631,TRUE,_xll.ohTrigger(RecalcTrigger,Trigger6M)),NA())</f>
        <v>2.2219391889346015E-2</v>
      </c>
      <c r="O1631" s="52">
        <f>IFERROR(_xll.qlIndexFixing(ONIndex6M,I1631,TRUE,_xll.ohTrigger(RecalcTrigger,Trigger6M)),NA())</f>
        <v>2.2120204465805315E-2</v>
      </c>
      <c r="P1631" s="52">
        <f>IFERROR(_xll.qlIndexFixing(Index1Y,$H1631,TRUE,_xll.ohTrigger(RecalcTrigger,Trigger1Y)),NA())</f>
        <v>2.4115719574019881E-2</v>
      </c>
      <c r="Q1631" s="52">
        <f>IFERROR(_xll.qlIndexFixing(ONIndex1Y,I1631,TRUE,_xll.ohTrigger(RecalcTrigger,Trigger1Y)),NA())</f>
        <v>2.3826415058190165E-2</v>
      </c>
    </row>
    <row r="1632" spans="2:17" x14ac:dyDescent="0.2">
      <c r="B1632" s="46" t="s">
        <v>51</v>
      </c>
      <c r="D1632" s="49">
        <f>_xll.qlCalendarAdvance(LocalCalendar,$D1631,B1632,"f",FALSE)</f>
        <v>51131</v>
      </c>
      <c r="E1632" s="49">
        <f>_xll.qlInterestRateIndexValueDate(IndexON,D1632)</f>
        <v>51131</v>
      </c>
      <c r="F1632" s="52">
        <f>IFERROR(_xll.qlIndexFixing(IndexON,D1632,TRUE,_xll.ohTrigger(RecalcTrigger,TriggerON)),NA())</f>
        <v>1.6367999570920944E-2</v>
      </c>
      <c r="H1632" s="49">
        <f>_xll.qlCalendarAdvance(IborCalendar,$H1631,B1632,"f",FALSE)</f>
        <v>51125</v>
      </c>
      <c r="I1632" s="49">
        <f>_xll.qlInterestRateIndexValueDate(Index1M,$H1632)</f>
        <v>51127</v>
      </c>
      <c r="J1632" s="52">
        <f>IFERROR(_xll.qlIndexFixing(Index1M,$H1632,TRUE,_xll.ohTrigger(RecalcTrigger,Trigger1M)),NA())</f>
        <v>1.8376658397549761E-2</v>
      </c>
      <c r="K1632" s="52">
        <f>IFERROR(_xll.qlIndexFixing(ONIndex1M,I1632,TRUE,_xll.ohTrigger(RecalcTrigger,Trigger1M)),NA())</f>
        <v>1.8368659885728889E-2</v>
      </c>
      <c r="L1632" s="52">
        <f>IFERROR(_xll.qlIndexFixing(Index3M,H1632,TRUE,_xll.ohTrigger(RecalcTrigger,Trigger3M)),NA())</f>
        <v>2.0487455153782697E-2</v>
      </c>
      <c r="M1632" s="52">
        <f>IFERROR(_xll.qlIndexFixing(ONIndex3M,I1632,TRUE,_xll.ohTrigger(RecalcTrigger,Trigger3M)),NA())</f>
        <v>2.0446042569586709E-2</v>
      </c>
      <c r="N1632" s="52">
        <f>IFERROR(_xll.qlIndexFixing(Index6M,$H1632,TRUE,_xll.ohTrigger(RecalcTrigger,Trigger6M)),NA())</f>
        <v>2.2217552726562867E-2</v>
      </c>
      <c r="O1632" s="52">
        <f>IFERROR(_xll.qlIndexFixing(ONIndex6M,I1632,TRUE,_xll.ohTrigger(RecalcTrigger,Trigger6M)),NA())</f>
        <v>2.2119238817332132E-2</v>
      </c>
      <c r="P1632" s="52">
        <f>IFERROR(_xll.qlIndexFixing(Index1Y,$H1632,TRUE,_xll.ohTrigger(RecalcTrigger,Trigger1Y)),NA())</f>
        <v>2.4115973165331536E-2</v>
      </c>
      <c r="Q1632" s="52">
        <f>IFERROR(_xll.qlIndexFixing(ONIndex1Y,I1632,TRUE,_xll.ohTrigger(RecalcTrigger,Trigger1Y)),NA())</f>
        <v>2.3827468914291217E-2</v>
      </c>
    </row>
    <row r="1633" spans="2:17" x14ac:dyDescent="0.2">
      <c r="B1633" s="46" t="s">
        <v>51</v>
      </c>
      <c r="D1633" s="49">
        <f>_xll.qlCalendarAdvance(LocalCalendar,$D1632,B1633,"f",FALSE)</f>
        <v>51138</v>
      </c>
      <c r="E1633" s="49">
        <f>_xll.qlInterestRateIndexValueDate(IndexON,D1633)</f>
        <v>51138</v>
      </c>
      <c r="F1633" s="52">
        <f>IFERROR(_xll.qlIndexFixing(IndexON,D1633,TRUE,_xll.ohTrigger(RecalcTrigger,TriggerON)),NA())</f>
        <v>1.6365652432757116E-2</v>
      </c>
      <c r="H1633" s="49">
        <f>_xll.qlCalendarAdvance(IborCalendar,$H1632,B1633,"f",FALSE)</f>
        <v>51132</v>
      </c>
      <c r="I1633" s="49">
        <f>_xll.qlInterestRateIndexValueDate(Index1M,$H1633)</f>
        <v>51134</v>
      </c>
      <c r="J1633" s="52">
        <f>IFERROR(_xll.qlIndexFixing(Index1M,$H1633,TRUE,_xll.ohTrigger(RecalcTrigger,Trigger1M)),NA())</f>
        <v>1.8374743600134136E-2</v>
      </c>
      <c r="K1633" s="52">
        <f>IFERROR(_xll.qlIndexFixing(ONIndex1M,I1633,TRUE,_xll.ohTrigger(RecalcTrigger,Trigger1M)),NA())</f>
        <v>1.8366074881366323E-2</v>
      </c>
      <c r="L1633" s="52">
        <f>IFERROR(_xll.qlIndexFixing(Index3M,H1633,TRUE,_xll.ohTrigger(RecalcTrigger,Trigger3M)),NA())</f>
        <v>2.048561571839258E-2</v>
      </c>
      <c r="M1633" s="52">
        <f>IFERROR(_xll.qlIndexFixing(ONIndex3M,I1633,TRUE,_xll.ohTrigger(RecalcTrigger,Trigger3M)),NA())</f>
        <v>2.0444098491891882E-2</v>
      </c>
      <c r="N1633" s="52">
        <f>IFERROR(_xll.qlIndexFixing(Index6M,$H1633,TRUE,_xll.ohTrigger(RecalcTrigger,Trigger6M)),NA())</f>
        <v>2.2214055144217773E-2</v>
      </c>
      <c r="O1633" s="52">
        <f>IFERROR(_xll.qlIndexFixing(ONIndex6M,I1633,TRUE,_xll.ohTrigger(RecalcTrigger,Trigger6M)),NA())</f>
        <v>2.211668630390351E-2</v>
      </c>
      <c r="P1633" s="52">
        <f>IFERROR(_xll.qlIndexFixing(Index1Y,$H1633,TRUE,_xll.ohTrigger(RecalcTrigger,Trigger1Y)),NA())</f>
        <v>2.4116254628934915E-2</v>
      </c>
      <c r="Q1633" s="52">
        <f>IFERROR(_xll.qlIndexFixing(ONIndex1Y,I1633,TRUE,_xll.ohTrigger(RecalcTrigger,Trigger1Y)),NA())</f>
        <v>2.3826281191239307E-2</v>
      </c>
    </row>
    <row r="1634" spans="2:17" x14ac:dyDescent="0.2">
      <c r="B1634" s="46" t="s">
        <v>51</v>
      </c>
      <c r="D1634" s="49">
        <f>_xll.qlCalendarAdvance(LocalCalendar,$D1633,B1634,"f",FALSE)</f>
        <v>51145</v>
      </c>
      <c r="E1634" s="49">
        <f>_xll.qlInterestRateIndexValueDate(IndexON,D1634)</f>
        <v>51145</v>
      </c>
      <c r="F1634" s="52">
        <f>IFERROR(_xll.qlIndexFixing(IndexON,D1634,TRUE,_xll.ohTrigger(RecalcTrigger,TriggerON)),NA())</f>
        <v>1.6363327041997167E-2</v>
      </c>
      <c r="H1634" s="49">
        <f>_xll.qlCalendarAdvance(IborCalendar,$H1633,B1634,"f",FALSE)</f>
        <v>51139</v>
      </c>
      <c r="I1634" s="49">
        <f>_xll.qlInterestRateIndexValueDate(Index1M,$H1634)</f>
        <v>51141</v>
      </c>
      <c r="J1634" s="52">
        <f>IFERROR(_xll.qlIndexFixing(Index1M,$H1634,TRUE,_xll.ohTrigger(RecalcTrigger,Trigger1M)),NA())</f>
        <v>1.8372233366913654E-2</v>
      </c>
      <c r="K1634" s="52">
        <f>IFERROR(_xll.qlIndexFixing(ONIndex1M,I1634,TRUE,_xll.ohTrigger(RecalcTrigger,Trigger1M)),NA())</f>
        <v>1.8363515208825731E-2</v>
      </c>
      <c r="L1634" s="52">
        <f>IFERROR(_xll.qlIndexFixing(Index3M,H1634,TRUE,_xll.ohTrigger(RecalcTrigger,Trigger3M)),NA())</f>
        <v>2.0484775028903744E-2</v>
      </c>
      <c r="M1634" s="52">
        <f>IFERROR(_xll.qlIndexFixing(ONIndex3M,I1634,TRUE,_xll.ohTrigger(RecalcTrigger,Trigger3M)),NA())</f>
        <v>2.0442172026671201E-2</v>
      </c>
      <c r="N1634" s="52">
        <f>IFERROR(_xll.qlIndexFixing(Index6M,$H1634,TRUE,_xll.ohTrigger(RecalcTrigger,Trigger6M)),NA())</f>
        <v>2.2212246404339463E-2</v>
      </c>
      <c r="O1634" s="52">
        <f>IFERROR(_xll.qlIndexFixing(ONIndex6M,I1634,TRUE,_xll.ohTrigger(RecalcTrigger,Trigger6M)),NA())</f>
        <v>2.2114148443135306E-2</v>
      </c>
      <c r="P1634" s="52">
        <f>IFERROR(_xll.qlIndexFixing(Index1Y,$H1634,TRUE,_xll.ohTrigger(RecalcTrigger,Trigger1Y)),NA())</f>
        <v>2.4116563964853319E-2</v>
      </c>
      <c r="Q1634" s="52">
        <f>IFERROR(_xll.qlIndexFixing(ONIndex1Y,I1634,TRUE,_xll.ohTrigger(RecalcTrigger,Trigger1Y)),NA())</f>
        <v>2.382511706277235E-2</v>
      </c>
    </row>
    <row r="1635" spans="2:17" x14ac:dyDescent="0.2">
      <c r="B1635" s="46" t="s">
        <v>51</v>
      </c>
      <c r="D1635" s="49">
        <f>_xll.qlCalendarAdvance(LocalCalendar,$D1634,B1635,"f",FALSE)</f>
        <v>51152</v>
      </c>
      <c r="E1635" s="49">
        <f>_xll.qlInterestRateIndexValueDate(IndexON,D1635)</f>
        <v>51152</v>
      </c>
      <c r="F1635" s="52">
        <f>IFERROR(_xll.qlIndexFixing(IndexON,D1635,TRUE,_xll.ohTrigger(RecalcTrigger,TriggerON)),NA())</f>
        <v>1.6361023398800967E-2</v>
      </c>
      <c r="H1635" s="49">
        <f>_xll.qlCalendarAdvance(IborCalendar,$H1634,B1635,"f",FALSE)</f>
        <v>51146</v>
      </c>
      <c r="I1635" s="49">
        <f>_xll.qlInterestRateIndexValueDate(Index1M,$H1635)</f>
        <v>51148</v>
      </c>
      <c r="J1635" s="52">
        <f>IFERROR(_xll.qlIndexFixing(Index1M,$H1635,TRUE,_xll.ohTrigger(RecalcTrigger,Trigger1M)),NA())</f>
        <v>1.8370064493450893E-2</v>
      </c>
      <c r="K1635" s="52">
        <f>IFERROR(_xll.qlIndexFixing(ONIndex1M,I1635,TRUE,_xll.ohTrigger(RecalcTrigger,Trigger1M)),NA())</f>
        <v>1.8361601982035403E-2</v>
      </c>
      <c r="L1635" s="52">
        <f>IFERROR(_xll.qlIndexFixing(Index3M,H1635,TRUE,_xll.ohTrigger(RecalcTrigger,Trigger3M)),NA())</f>
        <v>2.0483465390829275E-2</v>
      </c>
      <c r="M1635" s="52">
        <f>IFERROR(_xll.qlIndexFixing(ONIndex3M,I1635,TRUE,_xll.ohTrigger(RecalcTrigger,Trigger3M)),NA())</f>
        <v>2.0441221093412398E-2</v>
      </c>
      <c r="N1635" s="52">
        <f>IFERROR(_xll.qlIndexFixing(Index6M,$H1635,TRUE,_xll.ohTrigger(RecalcTrigger,Trigger6M)),NA())</f>
        <v>2.2210454511618224E-2</v>
      </c>
      <c r="O1635" s="52">
        <f>IFERROR(_xll.qlIndexFixing(ONIndex6M,I1635,TRUE,_xll.ohTrigger(RecalcTrigger,Trigger6M)),NA())</f>
        <v>2.2112701075596153E-2</v>
      </c>
      <c r="P1635" s="52">
        <f>IFERROR(_xll.qlIndexFixing(Index1Y,$H1635,TRUE,_xll.ohTrigger(RecalcTrigger,Trigger1Y)),NA())</f>
        <v>2.4116901173112455E-2</v>
      </c>
      <c r="Q1635" s="52">
        <f>IFERROR(_xll.qlIndexFixing(ONIndex1Y,I1635,TRUE,_xll.ohTrigger(RecalcTrigger,Trigger1Y)),NA())</f>
        <v>2.3825501322849441E-2</v>
      </c>
    </row>
    <row r="1636" spans="2:17" x14ac:dyDescent="0.2">
      <c r="B1636" s="46" t="s">
        <v>51</v>
      </c>
      <c r="D1636" s="49">
        <f>_xll.qlCalendarAdvance(LocalCalendar,$D1635,B1636,"f",FALSE)</f>
        <v>51159</v>
      </c>
      <c r="E1636" s="49">
        <f>_xll.qlInterestRateIndexValueDate(IndexON,D1636)</f>
        <v>51159</v>
      </c>
      <c r="F1636" s="52">
        <f>IFERROR(_xll.qlIndexFixing(IndexON,D1636,TRUE,_xll.ohTrigger(RecalcTrigger,TriggerON)),NA())</f>
        <v>1.6358741503088581E-2</v>
      </c>
      <c r="H1636" s="49">
        <f>_xll.qlCalendarAdvance(IborCalendar,$H1635,B1636,"f",FALSE)</f>
        <v>51153</v>
      </c>
      <c r="I1636" s="49">
        <f>_xll.qlInterestRateIndexValueDate(Index1M,$H1636)</f>
        <v>51155</v>
      </c>
      <c r="J1636" s="52">
        <f>IFERROR(_xll.qlIndexFixing(Index1M,$H1636,TRUE,_xll.ohTrigger(RecalcTrigger,Trigger1M)),NA())</f>
        <v>1.8368242882799701E-2</v>
      </c>
      <c r="K1636" s="52">
        <f>IFERROR(_xll.qlIndexFixing(ONIndex1M,I1636,TRUE,_xll.ohTrigger(RecalcTrigger,Trigger1M)),NA())</f>
        <v>1.8359096492632787E-2</v>
      </c>
      <c r="L1636" s="52">
        <f>IFERROR(_xll.qlIndexFixing(Index3M,H1636,TRUE,_xll.ohTrigger(RecalcTrigger,Trigger3M)),NA())</f>
        <v>2.0482176035638747E-2</v>
      </c>
      <c r="M1636" s="52">
        <f>IFERROR(_xll.qlIndexFixing(ONIndex3M,I1636,TRUE,_xll.ohTrigger(RecalcTrigger,Trigger3M)),NA())</f>
        <v>2.0439332271413591E-2</v>
      </c>
      <c r="N1636" s="52">
        <f>IFERROR(_xll.qlIndexFixing(Index6M,$H1636,TRUE,_xll.ohTrigger(RecalcTrigger,Trigger6M)),NA())</f>
        <v>2.2208679466008827E-2</v>
      </c>
      <c r="O1636" s="52">
        <f>IFERROR(_xll.qlIndexFixing(ONIndex6M,I1636,TRUE,_xll.ohTrigger(RecalcTrigger,Trigger6M)),NA())</f>
        <v>2.2110194402520378E-2</v>
      </c>
      <c r="P1636" s="52">
        <f>IFERROR(_xll.qlIndexFixing(Index1Y,$H1636,TRUE,_xll.ohTrigger(RecalcTrigger,Trigger1Y)),NA())</f>
        <v>2.4118112134803017E-2</v>
      </c>
      <c r="Q1636" s="52">
        <f>IFERROR(_xll.qlIndexFixing(ONIndex1Y,I1636,TRUE,_xll.ohTrigger(RecalcTrigger,Trigger1Y)),NA())</f>
        <v>2.3824387776674172E-2</v>
      </c>
    </row>
    <row r="1637" spans="2:17" x14ac:dyDescent="0.2">
      <c r="B1637" s="46" t="s">
        <v>51</v>
      </c>
      <c r="D1637" s="49">
        <f>_xll.qlCalendarAdvance(LocalCalendar,$D1636,B1637,"f",FALSE)</f>
        <v>51166</v>
      </c>
      <c r="E1637" s="49">
        <f>_xll.qlInterestRateIndexValueDate(IndexON,D1637)</f>
        <v>51166</v>
      </c>
      <c r="F1637" s="52">
        <f>IFERROR(_xll.qlIndexFixing(IndexON,D1637,TRUE,_xll.ohTrigger(RecalcTrigger,TriggerON)),NA())</f>
        <v>1.6356481354780072E-2</v>
      </c>
      <c r="H1637" s="49">
        <f>_xll.qlCalendarAdvance(IborCalendar,$H1636,B1637,"f",FALSE)</f>
        <v>51160</v>
      </c>
      <c r="I1637" s="49">
        <f>_xll.qlInterestRateIndexValueDate(Index1M,$H1637)</f>
        <v>51162</v>
      </c>
      <c r="J1637" s="52">
        <f>IFERROR(_xll.qlIndexFixing(Index1M,$H1637,TRUE,_xll.ohTrigger(RecalcTrigger,Trigger1M)),NA())</f>
        <v>1.8365814030137963E-2</v>
      </c>
      <c r="K1637" s="52">
        <f>IFERROR(_xll.qlIndexFixing(ONIndex1M,I1637,TRUE,_xll.ohTrigger(RecalcTrigger,Trigger1M)),NA())</f>
        <v>1.8356930713503417E-2</v>
      </c>
      <c r="L1637" s="52">
        <f>IFERROR(_xll.qlIndexFixing(Index3M,H1637,TRUE,_xll.ohTrigger(RecalcTrigger,Trigger3M)),NA())</f>
        <v>2.0480906963311084E-2</v>
      </c>
      <c r="M1637" s="52">
        <f>IFERROR(_xll.qlIndexFixing(ONIndex3M,I1637,TRUE,_xll.ohTrigger(RecalcTrigger,Trigger3M)),NA())</f>
        <v>2.0437942665889608E-2</v>
      </c>
      <c r="N1637" s="52">
        <f>IFERROR(_xll.qlIndexFixing(Index6M,$H1637,TRUE,_xll.ohTrigger(RecalcTrigger,Trigger6M)),NA())</f>
        <v>2.2206921267465585E-2</v>
      </c>
      <c r="O1637" s="52">
        <f>IFERROR(_xll.qlIndexFixing(ONIndex6M,I1637,TRUE,_xll.ohTrigger(RecalcTrigger,Trigger6M)),NA())</f>
        <v>2.2108242374594411E-2</v>
      </c>
      <c r="P1637" s="52">
        <f>IFERROR(_xll.qlIndexFixing(Index1Y,$H1637,TRUE,_xll.ohTrigger(RecalcTrigger,Trigger1Y)),NA())</f>
        <v>2.4117659206767922E-2</v>
      </c>
      <c r="Q1637" s="52">
        <f>IFERROR(_xll.qlIndexFixing(ONIndex1Y,I1637,TRUE,_xll.ohTrigger(RecalcTrigger,Trigger1Y)),NA())</f>
        <v>2.3824063946831231E-2</v>
      </c>
    </row>
    <row r="1638" spans="2:17" x14ac:dyDescent="0.2">
      <c r="B1638" s="46" t="s">
        <v>51</v>
      </c>
      <c r="D1638" s="49">
        <f>_xll.qlCalendarAdvance(LocalCalendar,$D1637,B1638,"f",FALSE)</f>
        <v>51173</v>
      </c>
      <c r="E1638" s="49">
        <f>_xll.qlInterestRateIndexValueDate(IndexON,D1638)</f>
        <v>51173</v>
      </c>
      <c r="F1638" s="52">
        <f>IFERROR(_xll.qlIndexFixing(IndexON,D1638,TRUE,_xll.ohTrigger(RecalcTrigger,TriggerON)),NA())</f>
        <v>1.6354242953875442E-2</v>
      </c>
      <c r="H1638" s="49">
        <f>_xll.qlCalendarAdvance(IborCalendar,$H1637,B1638,"f",FALSE)</f>
        <v>51167</v>
      </c>
      <c r="I1638" s="49">
        <f>_xll.qlInterestRateIndexValueDate(Index1M,$H1638)</f>
        <v>51169</v>
      </c>
      <c r="J1638" s="52">
        <f>IFERROR(_xll.qlIndexFixing(Index1M,$H1638,TRUE,_xll.ohTrigger(RecalcTrigger,Trigger1M)),NA())</f>
        <v>1.8363732440259434E-2</v>
      </c>
      <c r="K1638" s="52">
        <f>IFERROR(_xll.qlIndexFixing(ONIndex1M,I1638,TRUE,_xll.ohTrigger(RecalcTrigger,Trigger1M)),NA())</f>
        <v>1.8354793987080953E-2</v>
      </c>
      <c r="L1638" s="52">
        <f>IFERROR(_xll.qlIndexFixing(Index3M,H1638,TRUE,_xll.ohTrigger(RecalcTrigger,Trigger3M)),NA())</f>
        <v>2.0479162064718892E-2</v>
      </c>
      <c r="M1638" s="52">
        <f>IFERROR(_xll.qlIndexFixing(ONIndex3M,I1638,TRUE,_xll.ohTrigger(RecalcTrigger,Trigger3M)),NA())</f>
        <v>2.0436573241848777E-2</v>
      </c>
      <c r="N1638" s="52">
        <f>IFERROR(_xll.qlIndexFixing(Index6M,$H1638,TRUE,_xll.ohTrigger(RecalcTrigger,Trigger6M)),NA())</f>
        <v>2.2205179915945904E-2</v>
      </c>
      <c r="O1638" s="52">
        <f>IFERROR(_xll.qlIndexFixing(ONIndex6M,I1638,TRUE,_xll.ohTrigger(RecalcTrigger,Trigger6M)),NA())</f>
        <v>2.2106307008220583E-2</v>
      </c>
      <c r="P1638" s="52">
        <f>IFERROR(_xll.qlIndexFixing(Index1Y,$H1638,TRUE,_xll.ohTrigger(RecalcTrigger,Trigger1Y)),NA())</f>
        <v>2.411808003222763E-2</v>
      </c>
      <c r="Q1638" s="52">
        <f>IFERROR(_xll.qlIndexFixing(ONIndex1Y,I1638,TRUE,_xll.ohTrigger(RecalcTrigger,Trigger1Y)),NA())</f>
        <v>2.3823767325863443E-2</v>
      </c>
    </row>
    <row r="1639" spans="2:17" x14ac:dyDescent="0.2">
      <c r="B1639" s="46" t="s">
        <v>51</v>
      </c>
      <c r="D1639" s="49">
        <f>_xll.qlCalendarAdvance(LocalCalendar,$D1638,B1639,"f",FALSE)</f>
        <v>51180</v>
      </c>
      <c r="E1639" s="49">
        <f>_xll.qlInterestRateIndexValueDate(IndexON,D1639)</f>
        <v>51180</v>
      </c>
      <c r="F1639" s="52">
        <f>IFERROR(_xll.qlIndexFixing(IndexON,D1639,TRUE,_xll.ohTrigger(RecalcTrigger,TriggerON)),NA())</f>
        <v>1.6352026300534561E-2</v>
      </c>
      <c r="H1639" s="49">
        <f>_xll.qlCalendarAdvance(IborCalendar,$H1638,B1639,"f",FALSE)</f>
        <v>51174</v>
      </c>
      <c r="I1639" s="49">
        <f>_xll.qlInterestRateIndexValueDate(Index1M,$H1639)</f>
        <v>51176</v>
      </c>
      <c r="J1639" s="52">
        <f>IFERROR(_xll.qlIndexFixing(Index1M,$H1639,TRUE,_xll.ohTrigger(RecalcTrigger,Trigger1M)),NA())</f>
        <v>1.8361679944880614E-2</v>
      </c>
      <c r="K1639" s="52">
        <f>IFERROR(_xll.qlIndexFixing(ONIndex1M,I1639,TRUE,_xll.ohTrigger(RecalcTrigger,Trigger1M)),NA())</f>
        <v>1.8352686313365396E-2</v>
      </c>
      <c r="L1639" s="52">
        <f>IFERROR(_xll.qlIndexFixing(Index3M,H1639,TRUE,_xll.ohTrigger(RecalcTrigger,Trigger3M)),NA())</f>
        <v>2.0477932179072234E-2</v>
      </c>
      <c r="M1639" s="52">
        <f>IFERROR(_xll.qlIndexFixing(ONIndex3M,I1639,TRUE,_xll.ohTrigger(RecalcTrigger,Trigger3M)),NA())</f>
        <v>2.0435223999184515E-2</v>
      </c>
      <c r="N1639" s="52">
        <f>IFERROR(_xll.qlIndexFixing(Index6M,$H1639,TRUE,_xll.ohTrigger(RecalcTrigger,Trigger6M)),NA())</f>
        <v>2.2203455411403662E-2</v>
      </c>
      <c r="O1639" s="52">
        <f>IFERROR(_xll.qlIndexFixing(ONIndex6M,I1639,TRUE,_xll.ohTrigger(RecalcTrigger,Trigger6M)),NA())</f>
        <v>2.2104388303425537E-2</v>
      </c>
      <c r="P1639" s="52">
        <f>IFERROR(_xll.qlIndexFixing(Index1Y,$H1639,TRUE,_xll.ohTrigger(RecalcTrigger,Trigger1Y)),NA())</f>
        <v>2.4118528730153965E-2</v>
      </c>
      <c r="Q1639" s="52">
        <f>IFERROR(_xll.qlIndexFixing(ONIndex1Y,I1639,TRUE,_xll.ohTrigger(RecalcTrigger,Trigger1Y)),NA())</f>
        <v>2.3823497913690872E-2</v>
      </c>
    </row>
    <row r="1640" spans="2:17" x14ac:dyDescent="0.2">
      <c r="B1640" s="46" t="s">
        <v>51</v>
      </c>
      <c r="D1640" s="49">
        <f>_xll.qlCalendarAdvance(LocalCalendar,$D1639,B1640,"f",FALSE)</f>
        <v>51187</v>
      </c>
      <c r="E1640" s="49">
        <f>_xll.qlInterestRateIndexValueDate(IndexON,D1640)</f>
        <v>51187</v>
      </c>
      <c r="F1640" s="52">
        <f>IFERROR(_xll.qlIndexFixing(IndexON,D1640,TRUE,_xll.ohTrigger(RecalcTrigger,TriggerON)),NA())</f>
        <v>1.6349831394597558E-2</v>
      </c>
      <c r="H1640" s="49">
        <f>_xll.qlCalendarAdvance(IborCalendar,$H1639,B1640,"f",FALSE)</f>
        <v>51181</v>
      </c>
      <c r="I1640" s="49">
        <f>_xll.qlInterestRateIndexValueDate(Index1M,$H1640)</f>
        <v>51183</v>
      </c>
      <c r="J1640" s="52">
        <f>IFERROR(_xll.qlIndexFixing(Index1M,$H1640,TRUE,_xll.ohTrigger(RecalcTrigger,Trigger1M)),NA())</f>
        <v>1.8359656543986039E-2</v>
      </c>
      <c r="K1640" s="52">
        <f>IFERROR(_xll.qlIndexFixing(ONIndex1M,I1640,TRUE,_xll.ohTrigger(RecalcTrigger,Trigger1M)),NA())</f>
        <v>1.8350928181731785E-2</v>
      </c>
      <c r="L1640" s="52">
        <f>IFERROR(_xll.qlIndexFixing(Index3M,H1640,TRUE,_xll.ohTrigger(RecalcTrigger,Trigger3M)),NA())</f>
        <v>2.0476722575080153E-2</v>
      </c>
      <c r="M1640" s="52">
        <f>IFERROR(_xll.qlIndexFixing(ONIndex3M,I1640,TRUE,_xll.ohTrigger(RecalcTrigger,Trigger3M)),NA())</f>
        <v>2.0434380792486717E-2</v>
      </c>
      <c r="N1640" s="52">
        <f>IFERROR(_xll.qlIndexFixing(Index6M,$H1640,TRUE,_xll.ohTrigger(RecalcTrigger,Trigger6M)),NA())</f>
        <v>2.2201747753796252E-2</v>
      </c>
      <c r="O1640" s="52">
        <f>IFERROR(_xll.qlIndexFixing(ONIndex6M,I1640,TRUE,_xll.ohTrigger(RecalcTrigger,Trigger6M)),NA())</f>
        <v>2.2103029600475388E-2</v>
      </c>
      <c r="P1640" s="52">
        <f>IFERROR(_xll.qlIndexFixing(Index1Y,$H1640,TRUE,_xll.ohTrigger(RecalcTrigger,Trigger1Y)),NA())</f>
        <v>2.4119859260869011E-2</v>
      </c>
      <c r="Q1640" s="52">
        <f>IFERROR(_xll.qlIndexFixing(ONIndex1Y,I1640,TRUE,_xll.ohTrigger(RecalcTrigger,Trigger1Y)),NA())</f>
        <v>2.3824027837815454E-2</v>
      </c>
    </row>
    <row r="1641" spans="2:17" x14ac:dyDescent="0.2">
      <c r="B1641" s="46" t="s">
        <v>51</v>
      </c>
      <c r="D1641" s="49">
        <f>_xll.qlCalendarAdvance(LocalCalendar,$D1640,B1641,"f",FALSE)</f>
        <v>51194</v>
      </c>
      <c r="E1641" s="49">
        <f>_xll.qlInterestRateIndexValueDate(IndexON,D1641)</f>
        <v>51194</v>
      </c>
      <c r="F1641" s="52">
        <f>IFERROR(_xll.qlIndexFixing(IndexON,D1641,TRUE,_xll.ohTrigger(RecalcTrigger,TriggerON)),NA())</f>
        <v>1.6347658236144369E-2</v>
      </c>
      <c r="H1641" s="49">
        <f>_xll.qlCalendarAdvance(IborCalendar,$H1640,B1641,"f",FALSE)</f>
        <v>51188</v>
      </c>
      <c r="I1641" s="49">
        <f>_xll.qlInterestRateIndexValueDate(Index1M,$H1641)</f>
        <v>51190</v>
      </c>
      <c r="J1641" s="52">
        <f>IFERROR(_xll.qlIndexFixing(Index1M,$H1641,TRUE,_xll.ohTrigger(RecalcTrigger,Trigger1M)),NA())</f>
        <v>1.8357662237557651E-2</v>
      </c>
      <c r="K1641" s="52">
        <f>IFERROR(_xll.qlIndexFixing(ONIndex1M,I1641,TRUE,_xll.ohTrigger(RecalcTrigger,Trigger1M)),NA())</f>
        <v>1.8348558123921777E-2</v>
      </c>
      <c r="L1641" s="52">
        <f>IFERROR(_xll.qlIndexFixing(Index3M,H1641,TRUE,_xll.ohTrigger(RecalcTrigger,Trigger3M)),NA())</f>
        <v>2.0475533252721334E-2</v>
      </c>
      <c r="M1641" s="52">
        <f>IFERROR(_xll.qlIndexFixing(ONIndex3M,I1641,TRUE,_xll.ohTrigger(RecalcTrigger,Trigger3M)),NA())</f>
        <v>2.0432586058252156E-2</v>
      </c>
      <c r="N1641" s="52">
        <f>IFERROR(_xll.qlIndexFixing(Index6M,$H1641,TRUE,_xll.ohTrigger(RecalcTrigger,Trigger6M)),NA())</f>
        <v>2.2200056943081078E-2</v>
      </c>
      <c r="O1641" s="52">
        <f>IFERROR(_xll.qlIndexFixing(ONIndex6M,I1641,TRUE,_xll.ohTrigger(RecalcTrigger,Trigger6M)),NA())</f>
        <v>2.2100600878518506E-2</v>
      </c>
      <c r="P1641" s="52">
        <f>IFERROR(_xll.qlIndexFixing(Index1Y,$H1641,TRUE,_xll.ohTrigger(RecalcTrigger,Trigger1Y)),NA())</f>
        <v>2.4119509743559409E-2</v>
      </c>
      <c r="Q1641" s="52">
        <f>IFERROR(_xll.qlIndexFixing(ONIndex1Y,I1641,TRUE,_xll.ohTrigger(RecalcTrigger,Trigger1Y)),NA())</f>
        <v>2.3823040715864607E-2</v>
      </c>
    </row>
    <row r="1642" spans="2:17" x14ac:dyDescent="0.2">
      <c r="B1642" s="46" t="s">
        <v>51</v>
      </c>
      <c r="D1642" s="49">
        <f>_xll.qlCalendarAdvance(LocalCalendar,$D1641,B1642,"f",FALSE)</f>
        <v>51201</v>
      </c>
      <c r="E1642" s="49">
        <f>_xll.qlInterestRateIndexValueDate(IndexON,D1642)</f>
        <v>51201</v>
      </c>
      <c r="F1642" s="52">
        <f>IFERROR(_xll.qlIndexFixing(IndexON,D1642,TRUE,_xll.ohTrigger(RecalcTrigger,TriggerON)),NA())</f>
        <v>1.634550682525493E-2</v>
      </c>
      <c r="H1642" s="49">
        <f>_xll.qlCalendarAdvance(IborCalendar,$H1641,B1642,"f",FALSE)</f>
        <v>51195</v>
      </c>
      <c r="I1642" s="49">
        <f>_xll.qlInterestRateIndexValueDate(Index1M,$H1642)</f>
        <v>51197</v>
      </c>
      <c r="J1642" s="52">
        <f>IFERROR(_xll.qlIndexFixing(Index1M,$H1642,TRUE,_xll.ohTrigger(RecalcTrigger,Trigger1M)),NA())</f>
        <v>1.8356027040357104E-2</v>
      </c>
      <c r="K1642" s="52">
        <f>IFERROR(_xll.qlIndexFixing(ONIndex1M,I1642,TRUE,_xll.ohTrigger(RecalcTrigger,Trigger1M)),NA())</f>
        <v>1.8346537608193714E-2</v>
      </c>
      <c r="L1642" s="52">
        <f>IFERROR(_xll.qlIndexFixing(Index3M,H1642,TRUE,_xll.ohTrigger(RecalcTrigger,Trigger3M)),NA())</f>
        <v>2.0476371645639185E-2</v>
      </c>
      <c r="M1642" s="52">
        <f>IFERROR(_xll.qlIndexFixing(ONIndex3M,I1642,TRUE,_xll.ohTrigger(RecalcTrigger,Trigger3M)),NA())</f>
        <v>2.0431297359930767E-2</v>
      </c>
      <c r="N1642" s="52">
        <f>IFERROR(_xll.qlIndexFixing(Index6M,$H1642,TRUE,_xll.ohTrigger(RecalcTrigger,Trigger6M)),NA())</f>
        <v>2.2200656412681374E-2</v>
      </c>
      <c r="O1642" s="52">
        <f>IFERROR(_xll.qlIndexFixing(ONIndex6M,I1642,TRUE,_xll.ohTrigger(RecalcTrigger,Trigger6M)),NA())</f>
        <v>2.2098732158379875E-2</v>
      </c>
      <c r="P1642" s="52">
        <f>IFERROR(_xll.qlIndexFixing(Index1Y,$H1642,TRUE,_xll.ohTrigger(RecalcTrigger,Trigger1Y)),NA())</f>
        <v>2.4120042059119974E-2</v>
      </c>
      <c r="Q1642" s="52">
        <f>IFERROR(_xll.qlIndexFixing(ONIndex1Y,I1642,TRUE,_xll.ohTrigger(RecalcTrigger,Trigger1Y)),NA())</f>
        <v>2.3822852930157623E-2</v>
      </c>
    </row>
    <row r="1643" spans="2:17" x14ac:dyDescent="0.2">
      <c r="B1643" s="46" t="s">
        <v>51</v>
      </c>
      <c r="D1643" s="49">
        <f>_xll.qlCalendarAdvance(LocalCalendar,$D1642,B1643,"f",FALSE)</f>
        <v>51208</v>
      </c>
      <c r="E1643" s="49">
        <f>_xll.qlInterestRateIndexValueDate(IndexON,D1643)</f>
        <v>51208</v>
      </c>
      <c r="F1643" s="52">
        <f>IFERROR(_xll.qlIndexFixing(IndexON,D1643,TRUE,_xll.ohTrigger(RecalcTrigger,TriggerON)),NA())</f>
        <v>1.6343377161689432E-2</v>
      </c>
      <c r="H1643" s="49">
        <f>_xll.qlCalendarAdvance(IborCalendar,$H1642,B1643,"f",FALSE)</f>
        <v>51202</v>
      </c>
      <c r="I1643" s="49">
        <f>_xll.qlInterestRateIndexValueDate(Index1M,$H1643)</f>
        <v>51204</v>
      </c>
      <c r="J1643" s="52">
        <f>IFERROR(_xll.qlIndexFixing(Index1M,$H1643,TRUE,_xll.ohTrigger(RecalcTrigger,Trigger1M)),NA())</f>
        <v>1.8353760908042725E-2</v>
      </c>
      <c r="K1643" s="52">
        <f>IFERROR(_xll.qlIndexFixing(ONIndex1M,I1643,TRUE,_xll.ohTrigger(RecalcTrigger,Trigger1M)),NA())</f>
        <v>1.8344546145145912E-2</v>
      </c>
      <c r="L1643" s="52">
        <f>IFERROR(_xll.qlIndexFixing(Index3M,H1643,TRUE,_xll.ohTrigger(RecalcTrigger,Trigger3M)),NA())</f>
        <v>2.0475228421858862E-2</v>
      </c>
      <c r="M1643" s="52">
        <f>IFERROR(_xll.qlIndexFixing(ONIndex3M,I1643,TRUE,_xll.ohTrigger(RecalcTrigger,Trigger3M)),NA())</f>
        <v>2.0430028843012593E-2</v>
      </c>
      <c r="N1643" s="52">
        <f>IFERROR(_xll.qlIndexFixing(Index6M,$H1643,TRUE,_xll.ohTrigger(RecalcTrigger,Trigger6M)),NA())</f>
        <v>2.2198434050182007E-2</v>
      </c>
      <c r="O1643" s="52">
        <f>IFERROR(_xll.qlIndexFixing(ONIndex6M,I1643,TRUE,_xll.ohTrigger(RecalcTrigger,Trigger6M)),NA())</f>
        <v>2.2096880099899963E-2</v>
      </c>
      <c r="P1643" s="52">
        <f>IFERROR(_xll.qlIndexFixing(Index1Y,$H1643,TRUE,_xll.ohTrigger(RecalcTrigger,Trigger1Y)),NA())</f>
        <v>2.4120602247310743E-2</v>
      </c>
      <c r="Q1643" s="52">
        <f>IFERROR(_xll.qlIndexFixing(ONIndex1Y,I1643,TRUE,_xll.ohTrigger(RecalcTrigger,Trigger1Y)),NA())</f>
        <v>2.3822692353325792E-2</v>
      </c>
    </row>
    <row r="1644" spans="2:17" x14ac:dyDescent="0.2">
      <c r="B1644" s="46" t="s">
        <v>51</v>
      </c>
      <c r="D1644" s="49">
        <f>_xll.qlCalendarAdvance(LocalCalendar,$D1643,B1644,"f",FALSE)</f>
        <v>51215</v>
      </c>
      <c r="E1644" s="49">
        <f>_xll.qlInterestRateIndexValueDate(IndexON,D1644)</f>
        <v>51215</v>
      </c>
      <c r="F1644" s="52">
        <f>IFERROR(_xll.qlIndexFixing(IndexON,D1644,TRUE,_xll.ohTrigger(RecalcTrigger,TriggerON)),NA())</f>
        <v>1.6341269245607748E-2</v>
      </c>
      <c r="H1644" s="49">
        <f>_xll.qlCalendarAdvance(IborCalendar,$H1643,B1644,"f",FALSE)</f>
        <v>51209</v>
      </c>
      <c r="I1644" s="49">
        <f>_xll.qlInterestRateIndexValueDate(Index1M,$H1644)</f>
        <v>51211</v>
      </c>
      <c r="J1644" s="52">
        <f>IFERROR(_xll.qlIndexFixing(Index1M,$H1644,TRUE,_xll.ohTrigger(RecalcTrigger,Trigger1M)),NA())</f>
        <v>1.8351853884927816E-2</v>
      </c>
      <c r="K1644" s="52">
        <f>IFERROR(_xll.qlIndexFixing(ONIndex1M,I1644,TRUE,_xll.ohTrigger(RecalcTrigger,Trigger1M)),NA())</f>
        <v>1.8342583734778373E-2</v>
      </c>
      <c r="L1644" s="52">
        <f>IFERROR(_xll.qlIndexFixing(Index3M,H1644,TRUE,_xll.ohTrigger(RecalcTrigger,Trigger3M)),NA())</f>
        <v>2.0474105484272538E-2</v>
      </c>
      <c r="M1644" s="52">
        <f>IFERROR(_xll.qlIndexFixing(ONIndex3M,I1644,TRUE,_xll.ohTrigger(RecalcTrigger,Trigger3M)),NA())</f>
        <v>2.0428780507550925E-2</v>
      </c>
      <c r="N1644" s="52">
        <f>IFERROR(_xll.qlIndexFixing(Index6M,$H1644,TRUE,_xll.ohTrigger(RecalcTrigger,Trigger6M)),NA())</f>
        <v>2.219679708882592E-2</v>
      </c>
      <c r="O1644" s="52">
        <f>IFERROR(_xll.qlIndexFixing(ONIndex6M,I1644,TRUE,_xll.ohTrigger(RecalcTrigger,Trigger6M)),NA())</f>
        <v>2.2095044702918898E-2</v>
      </c>
      <c r="P1644" s="52">
        <f>IFERROR(_xll.qlIndexFixing(Index1Y,$H1644,TRUE,_xll.ohTrigger(RecalcTrigger,Trigger1Y)),NA())</f>
        <v>2.4121190308178535E-2</v>
      </c>
      <c r="Q1644" s="52">
        <f>IFERROR(_xll.qlIndexFixing(ONIndex1Y,I1644,TRUE,_xll.ohTrigger(RecalcTrigger,Trigger1Y)),NA())</f>
        <v>2.3822558985289177E-2</v>
      </c>
    </row>
    <row r="1645" spans="2:17" x14ac:dyDescent="0.2">
      <c r="B1645" s="46" t="s">
        <v>51</v>
      </c>
      <c r="D1645" s="49">
        <f>_xll.qlCalendarAdvance(LocalCalendar,$D1644,B1645,"f",FALSE)</f>
        <v>51222</v>
      </c>
      <c r="E1645" s="49">
        <f>_xll.qlInterestRateIndexValueDate(IndexON,D1645)</f>
        <v>51222</v>
      </c>
      <c r="F1645" s="52">
        <f>IFERROR(_xll.qlIndexFixing(IndexON,D1645,TRUE,_xll.ohTrigger(RecalcTrigger,TriggerON)),NA())</f>
        <v>1.6339183077089814E-2</v>
      </c>
      <c r="H1645" s="49">
        <f>_xll.qlCalendarAdvance(IborCalendar,$H1644,B1645,"f",FALSE)</f>
        <v>51216</v>
      </c>
      <c r="I1645" s="49">
        <f>_xll.qlInterestRateIndexValueDate(Index1M,$H1645)</f>
        <v>51218</v>
      </c>
      <c r="J1645" s="52">
        <f>IFERROR(_xll.qlIndexFixing(Index1M,$H1645,TRUE,_xll.ohTrigger(RecalcTrigger,Trigger1M)),NA())</f>
        <v>1.8349975956222373E-2</v>
      </c>
      <c r="K1645" s="52">
        <f>IFERROR(_xll.qlIndexFixing(ONIndex1M,I1645,TRUE,_xll.ohTrigger(RecalcTrigger,Trigger1M)),NA())</f>
        <v>1.8340650377091094E-2</v>
      </c>
      <c r="L1645" s="52">
        <f>IFERROR(_xll.qlIndexFixing(Index3M,H1645,TRUE,_xll.ohTrigger(RecalcTrigger,Trigger3M)),NA())</f>
        <v>2.0473002832860659E-2</v>
      </c>
      <c r="M1645" s="52">
        <f>IFERROR(_xll.qlIndexFixing(ONIndex3M,I1645,TRUE,_xll.ohTrigger(RecalcTrigger,Trigger3M)),NA())</f>
        <v>2.0427552353519118E-2</v>
      </c>
      <c r="N1645" s="52">
        <f>IFERROR(_xll.qlIndexFixing(Index6M,$H1645,TRUE,_xll.ohTrigger(RecalcTrigger,Trigger6M)),NA())</f>
        <v>2.2195176977305955E-2</v>
      </c>
      <c r="O1645" s="52">
        <f>IFERROR(_xll.qlIndexFixing(ONIndex6M,I1645,TRUE,_xll.ohTrigger(RecalcTrigger,Trigger6M)),NA())</f>
        <v>2.2093225967516616E-2</v>
      </c>
      <c r="P1645" s="52">
        <f>IFERROR(_xll.qlIndexFixing(Index1Y,$H1645,TRUE,_xll.ohTrigger(RecalcTrigger,Trigger1Y)),NA())</f>
        <v>2.4121806241771928E-2</v>
      </c>
      <c r="Q1645" s="52">
        <f>IFERROR(_xll.qlIndexFixing(ONIndex1Y,I1645,TRUE,_xll.ohTrigger(RecalcTrigger,Trigger1Y)),NA())</f>
        <v>2.382245282610107E-2</v>
      </c>
    </row>
    <row r="1646" spans="2:17" x14ac:dyDescent="0.2">
      <c r="B1646" s="46" t="s">
        <v>51</v>
      </c>
      <c r="D1646" s="49">
        <f>_xll.qlCalendarAdvance(LocalCalendar,$D1645,B1646,"f",FALSE)</f>
        <v>51229</v>
      </c>
      <c r="E1646" s="49">
        <f>_xll.qlInterestRateIndexValueDate(IndexON,D1646)</f>
        <v>51229</v>
      </c>
      <c r="F1646" s="52">
        <f>IFERROR(_xll.qlIndexFixing(IndexON,D1646,TRUE,_xll.ohTrigger(RecalcTrigger,TriggerON)),NA())</f>
        <v>1.6337118655975758E-2</v>
      </c>
      <c r="H1646" s="49">
        <f>_xll.qlCalendarAdvance(IborCalendar,$H1645,B1646,"f",FALSE)</f>
        <v>51223</v>
      </c>
      <c r="I1646" s="49">
        <f>_xll.qlInterestRateIndexValueDate(Index1M,$H1646)</f>
        <v>51229</v>
      </c>
      <c r="J1646" s="52">
        <f>IFERROR(_xll.qlIndexFixing(Index1M,$H1646,TRUE,_xll.ohTrigger(RecalcTrigger,Trigger1M)),NA())</f>
        <v>1.8346744831927886E-2</v>
      </c>
      <c r="K1646" s="52">
        <f>IFERROR(_xll.qlIndexFixing(ONIndex1M,I1646,TRUE,_xll.ohTrigger(RecalcTrigger,Trigger1M)),NA())</f>
        <v>1.8337004605539775E-2</v>
      </c>
      <c r="L1646" s="52">
        <f>IFERROR(_xll.qlIndexFixing(Index3M,H1646,TRUE,_xll.ohTrigger(RecalcTrigger,Trigger3M)),NA())</f>
        <v>2.0469786271827797E-2</v>
      </c>
      <c r="M1646" s="52">
        <f>IFERROR(_xll.qlIndexFixing(ONIndex3M,I1646,TRUE,_xll.ohTrigger(RecalcTrigger,Trigger3M)),NA())</f>
        <v>2.0424673899057666E-2</v>
      </c>
      <c r="N1646" s="52">
        <f>IFERROR(_xll.qlIndexFixing(Index6M,$H1646,TRUE,_xll.ohTrigger(RecalcTrigger,Trigger6M)),NA())</f>
        <v>2.2191518322020574E-2</v>
      </c>
      <c r="O1646" s="52">
        <f>IFERROR(_xll.qlIndexFixing(ONIndex6M,I1646,TRUE,_xll.ohTrigger(RecalcTrigger,Trigger6M)),NA())</f>
        <v>2.2089301154535335E-2</v>
      </c>
      <c r="P1646" s="52">
        <f>IFERROR(_xll.qlIndexFixing(Index1Y,$H1646,TRUE,_xll.ohTrigger(RecalcTrigger,Trigger1Y)),NA())</f>
        <v>2.4121096557949435E-2</v>
      </c>
      <c r="Q1646" s="52">
        <f>IFERROR(_xll.qlIndexFixing(ONIndex1Y,I1646,TRUE,_xll.ohTrigger(RecalcTrigger,Trigger1Y)),NA())</f>
        <v>2.3820771957030473E-2</v>
      </c>
    </row>
    <row r="1647" spans="2:17" x14ac:dyDescent="0.2">
      <c r="B1647" s="46" t="s">
        <v>51</v>
      </c>
      <c r="D1647" s="49">
        <f>_xll.qlCalendarAdvance(LocalCalendar,$D1646,B1647,"f",FALSE)</f>
        <v>51236</v>
      </c>
      <c r="E1647" s="49">
        <f>_xll.qlInterestRateIndexValueDate(IndexON,D1647)</f>
        <v>51236</v>
      </c>
      <c r="F1647" s="52">
        <f>IFERROR(_xll.qlIndexFixing(IndexON,D1647,TRUE,_xll.ohTrigger(RecalcTrigger,TriggerON)),NA())</f>
        <v>1.6335075982345515E-2</v>
      </c>
      <c r="H1647" s="49">
        <f>_xll.qlCalendarAdvance(IborCalendar,$H1646,B1647,"f",FALSE)</f>
        <v>51230</v>
      </c>
      <c r="I1647" s="49">
        <f>_xll.qlInterestRateIndexValueDate(Index1M,$H1647)</f>
        <v>51232</v>
      </c>
      <c r="J1647" s="52">
        <f>IFERROR(_xll.qlIndexFixing(Index1M,$H1647,TRUE,_xll.ohTrigger(RecalcTrigger,Trigger1M)),NA())</f>
        <v>1.8346647309874786E-2</v>
      </c>
      <c r="K1647" s="52">
        <f>IFERROR(_xll.qlIndexFixing(ONIndex1M,I1647,TRUE,_xll.ohTrigger(RecalcTrigger,Trigger1M)),NA())</f>
        <v>1.8336870819650741E-2</v>
      </c>
      <c r="L1647" s="52">
        <f>IFERROR(_xll.qlIndexFixing(Index3M,H1647,TRUE,_xll.ohTrigger(RecalcTrigger,Trigger3M)),NA())</f>
        <v>2.0469331793401036E-2</v>
      </c>
      <c r="M1647" s="52">
        <f>IFERROR(_xll.qlIndexFixing(ONIndex3M,I1647,TRUE,_xll.ohTrigger(RecalcTrigger,Trigger3M)),NA())</f>
        <v>2.0425156589691795E-2</v>
      </c>
      <c r="N1647" s="52">
        <f>IFERROR(_xll.qlIndexFixing(Index6M,$H1647,TRUE,_xll.ohTrigger(RecalcTrigger,Trigger6M)),NA())</f>
        <v>2.2192561376377731E-2</v>
      </c>
      <c r="O1647" s="52">
        <f>IFERROR(_xll.qlIndexFixing(ONIndex6M,I1647,TRUE,_xll.ohTrigger(RecalcTrigger,Trigger6M)),NA())</f>
        <v>2.2089638481368468E-2</v>
      </c>
      <c r="P1647" s="52">
        <f>IFERROR(_xll.qlIndexFixing(Index1Y,$H1647,TRUE,_xll.ohTrigger(RecalcTrigger,Trigger1Y)),NA())</f>
        <v>2.4123121727343301E-2</v>
      </c>
      <c r="Q1647" s="52">
        <f>IFERROR(_xll.qlIndexFixing(ONIndex1Y,I1647,TRUE,_xll.ohTrigger(RecalcTrigger,Trigger1Y)),NA())</f>
        <v>2.3822322134190443E-2</v>
      </c>
    </row>
    <row r="1648" spans="2:17" x14ac:dyDescent="0.2">
      <c r="B1648" s="46" t="s">
        <v>51</v>
      </c>
      <c r="D1648" s="49">
        <f>_xll.qlCalendarAdvance(LocalCalendar,$D1647,B1648,"f",FALSE)</f>
        <v>51243</v>
      </c>
      <c r="E1648" s="49">
        <f>_xll.qlInterestRateIndexValueDate(IndexON,D1648)</f>
        <v>51243</v>
      </c>
      <c r="F1648" s="52">
        <f>IFERROR(_xll.qlIndexFixing(IndexON,D1648,TRUE,_xll.ohTrigger(RecalcTrigger,TriggerON)),NA())</f>
        <v>1.6333055056199086E-2</v>
      </c>
      <c r="H1648" s="49">
        <f>_xll.qlCalendarAdvance(IborCalendar,$H1647,B1648,"f",FALSE)</f>
        <v>51237</v>
      </c>
      <c r="I1648" s="49">
        <f>_xll.qlInterestRateIndexValueDate(Index1M,$H1648)</f>
        <v>51239</v>
      </c>
      <c r="J1648" s="52">
        <f>IFERROR(_xll.qlIndexFixing(Index1M,$H1648,TRUE,_xll.ohTrigger(RecalcTrigger,Trigger1M)),NA())</f>
        <v>1.8344516736418418E-2</v>
      </c>
      <c r="K1648" s="52">
        <f>IFERROR(_xll.qlIndexFixing(ONIndex1M,I1648,TRUE,_xll.ohTrigger(RecalcTrigger,Trigger1M)),NA())</f>
        <v>1.8335024619950957E-2</v>
      </c>
      <c r="L1648" s="52">
        <f>IFERROR(_xll.qlIndexFixing(Index3M,H1648,TRUE,_xll.ohTrigger(RecalcTrigger,Trigger3M)),NA())</f>
        <v>2.0468285831357905E-2</v>
      </c>
      <c r="M1648" s="52">
        <f>IFERROR(_xll.qlIndexFixing(ONIndex3M,I1648,TRUE,_xll.ohTrigger(RecalcTrigger,Trigger3M)),NA())</f>
        <v>2.042398897994957E-2</v>
      </c>
      <c r="N1648" s="52">
        <f>IFERROR(_xll.qlIndexFixing(Index6M,$H1648,TRUE,_xll.ohTrigger(RecalcTrigger,Trigger6M)),NA())</f>
        <v>2.2190417741343223E-2</v>
      </c>
      <c r="O1648" s="52">
        <f>IFERROR(_xll.qlIndexFixing(ONIndex6M,I1648,TRUE,_xll.ohTrigger(RecalcTrigger,Trigger6M)),NA())</f>
        <v>2.2087869730702536E-2</v>
      </c>
      <c r="P1648" s="52">
        <f>IFERROR(_xll.qlIndexFixing(Index1Y,$H1648,TRUE,_xll.ohTrigger(RecalcTrigger,Trigger1Y)),NA())</f>
        <v>2.412382127943084E-2</v>
      </c>
      <c r="Q1648" s="52">
        <f>IFERROR(_xll.qlIndexFixing(ONIndex1Y,I1648,TRUE,_xll.ohTrigger(RecalcTrigger,Trigger1Y)),NA())</f>
        <v>2.3822297601467923E-2</v>
      </c>
    </row>
    <row r="1649" spans="2:17" x14ac:dyDescent="0.2">
      <c r="B1649" s="46" t="s">
        <v>51</v>
      </c>
      <c r="D1649" s="49">
        <f>_xll.qlCalendarAdvance(LocalCalendar,$D1648,B1649,"f",FALSE)</f>
        <v>51250</v>
      </c>
      <c r="E1649" s="49">
        <f>_xll.qlInterestRateIndexValueDate(IndexON,D1649)</f>
        <v>51250</v>
      </c>
      <c r="F1649" s="52">
        <f>IFERROR(_xll.qlIndexFixing(IndexON,D1649,TRUE,_xll.ohTrigger(RecalcTrigger,TriggerON)),NA())</f>
        <v>1.6331055877456535E-2</v>
      </c>
      <c r="H1649" s="49">
        <f>_xll.qlCalendarAdvance(IborCalendar,$H1648,B1649,"f",FALSE)</f>
        <v>51244</v>
      </c>
      <c r="I1649" s="49">
        <f>_xll.qlInterestRateIndexValueDate(Index1M,$H1649)</f>
        <v>51246</v>
      </c>
      <c r="J1649" s="52">
        <f>IFERROR(_xll.qlIndexFixing(Index1M,$H1649,TRUE,_xll.ohTrigger(RecalcTrigger,Trigger1M)),NA())</f>
        <v>1.8342755185211577E-2</v>
      </c>
      <c r="K1649" s="52">
        <f>IFERROR(_xll.qlIndexFixing(ONIndex1M,I1649,TRUE,_xll.ohTrigger(RecalcTrigger,Trigger1M)),NA())</f>
        <v>1.8333207472878144E-2</v>
      </c>
      <c r="L1649" s="52">
        <f>IFERROR(_xll.qlIndexFixing(Index3M,H1649,TRUE,_xll.ohTrigger(RecalcTrigger,Trigger3M)),NA())</f>
        <v>2.046726015196506E-2</v>
      </c>
      <c r="M1649" s="52">
        <f>IFERROR(_xll.qlIndexFixing(ONIndex3M,I1649,TRUE,_xll.ohTrigger(RecalcTrigger,Trigger3M)),NA())</f>
        <v>2.0422841551637205E-2</v>
      </c>
      <c r="N1649" s="52">
        <f>IFERROR(_xll.qlIndexFixing(Index6M,$H1649,TRUE,_xll.ohTrigger(RecalcTrigger,Trigger6M)),NA())</f>
        <v>2.2188865028752506E-2</v>
      </c>
      <c r="O1649" s="52">
        <f>IFERROR(_xll.qlIndexFixing(ONIndex6M,I1649,TRUE,_xll.ohTrigger(RecalcTrigger,Trigger6M)),NA())</f>
        <v>2.2086117641508807E-2</v>
      </c>
      <c r="P1649" s="52">
        <f>IFERROR(_xll.qlIndexFixing(Index1Y,$H1649,TRUE,_xll.ohTrigger(RecalcTrigger,Trigger1Y)),NA())</f>
        <v>2.4125420951187519E-2</v>
      </c>
      <c r="Q1649" s="52">
        <f>IFERROR(_xll.qlIndexFixing(ONIndex1Y,I1649,TRUE,_xll.ohTrigger(RecalcTrigger,Trigger1Y)),NA())</f>
        <v>2.3822300277567265E-2</v>
      </c>
    </row>
    <row r="1650" spans="2:17" x14ac:dyDescent="0.2">
      <c r="B1650" s="46" t="s">
        <v>51</v>
      </c>
      <c r="D1650" s="49">
        <f>_xll.qlCalendarAdvance(LocalCalendar,$D1649,B1650,"f",FALSE)</f>
        <v>51257</v>
      </c>
      <c r="E1650" s="49">
        <f>_xll.qlInterestRateIndexValueDate(IndexON,D1650)</f>
        <v>51257</v>
      </c>
      <c r="F1650" s="52">
        <f>IFERROR(_xll.qlIndexFixing(IndexON,D1650,TRUE,_xll.ohTrigger(RecalcTrigger,TriggerON)),NA())</f>
        <v>1.6329078446197798E-2</v>
      </c>
      <c r="H1650" s="49">
        <f>_xll.qlCalendarAdvance(IborCalendar,$H1649,B1650,"f",FALSE)</f>
        <v>51251</v>
      </c>
      <c r="I1650" s="49">
        <f>_xll.qlInterestRateIndexValueDate(Index1M,$H1650)</f>
        <v>51253</v>
      </c>
      <c r="J1650" s="52">
        <f>IFERROR(_xll.qlIndexFixing(Index1M,$H1650,TRUE,_xll.ohTrigger(RecalcTrigger,Trigger1M)),NA())</f>
        <v>1.8341368621987986E-2</v>
      </c>
      <c r="K1650" s="52">
        <f>IFERROR(_xll.qlIndexFixing(ONIndex1M,I1650,TRUE,_xll.ohTrigger(RecalcTrigger,Trigger1M)),NA())</f>
        <v>1.8331419378512237E-2</v>
      </c>
      <c r="L1650" s="52">
        <f>IFERROR(_xll.qlIndexFixing(Index3M,H1650,TRUE,_xll.ohTrigger(RecalcTrigger,Trigger3M)),NA())</f>
        <v>2.0466254755207563E-2</v>
      </c>
      <c r="M1650" s="52">
        <f>IFERROR(_xll.qlIndexFixing(ONIndex3M,I1650,TRUE,_xll.ohTrigger(RecalcTrigger,Trigger3M)),NA())</f>
        <v>2.0421714304728056E-2</v>
      </c>
      <c r="N1650" s="52">
        <f>IFERROR(_xll.qlIndexFixing(Index6M,$H1650,TRUE,_xll.ohTrigger(RecalcTrigger,Trigger6M)),NA())</f>
        <v>2.218732916579353E-2</v>
      </c>
      <c r="O1650" s="52">
        <f>IFERROR(_xll.qlIndexFixing(ONIndex6M,I1650,TRUE,_xll.ohTrigger(RecalcTrigger,Trigger6M)),NA())</f>
        <v>2.2084382213947151E-2</v>
      </c>
      <c r="P1650" s="52">
        <f>IFERROR(_xll.qlIndexFixing(Index1Y,$H1650,TRUE,_xll.ohTrigger(RecalcTrigger,Trigger1Y)),NA())</f>
        <v>2.4125304002500177E-2</v>
      </c>
      <c r="Q1650" s="52">
        <f>IFERROR(_xll.qlIndexFixing(ONIndex1Y,I1650,TRUE,_xll.ohTrigger(RecalcTrigger,Trigger1Y)),NA())</f>
        <v>2.3822330162515115E-2</v>
      </c>
    </row>
    <row r="1651" spans="2:17" x14ac:dyDescent="0.2">
      <c r="B1651" s="46" t="s">
        <v>51</v>
      </c>
      <c r="D1651" s="49">
        <f>_xll.qlCalendarAdvance(LocalCalendar,$D1650,B1651,"f",FALSE)</f>
        <v>51264</v>
      </c>
      <c r="E1651" s="49">
        <f>_xll.qlInterestRateIndexValueDate(IndexON,D1651)</f>
        <v>51264</v>
      </c>
      <c r="F1651" s="52">
        <f>IFERROR(_xll.qlIndexFixing(IndexON,D1651,TRUE,_xll.ohTrigger(RecalcTrigger,TriggerON)),NA())</f>
        <v>1.6327122762422874E-2</v>
      </c>
      <c r="H1651" s="49">
        <f>_xll.qlCalendarAdvance(IborCalendar,$H1650,B1651,"f",FALSE)</f>
        <v>51258</v>
      </c>
      <c r="I1651" s="49">
        <f>_xll.qlInterestRateIndexValueDate(Index1M,$H1651)</f>
        <v>51260</v>
      </c>
      <c r="J1651" s="52">
        <f>IFERROR(_xll.qlIndexFixing(Index1M,$H1651,TRUE,_xll.ohTrigger(RecalcTrigger,Trigger1M)),NA())</f>
        <v>1.8339319365804532E-2</v>
      </c>
      <c r="K1651" s="52">
        <f>IFERROR(_xll.qlIndexFixing(ONIndex1M,I1651,TRUE,_xll.ohTrigger(RecalcTrigger,Trigger1M)),NA())</f>
        <v>1.833000258735451E-2</v>
      </c>
      <c r="L1651" s="52">
        <f>IFERROR(_xll.qlIndexFixing(Index3M,H1651,TRUE,_xll.ohTrigger(RecalcTrigger,Trigger3M)),NA())</f>
        <v>2.0466812933113851E-2</v>
      </c>
      <c r="M1651" s="52">
        <f>IFERROR(_xll.qlIndexFixing(ONIndex3M,I1651,TRUE,_xll.ohTrigger(RecalcTrigger,Trigger3M)),NA())</f>
        <v>2.042110819752363E-2</v>
      </c>
      <c r="N1651" s="52">
        <f>IFERROR(_xll.qlIndexFixing(Index6M,$H1651,TRUE,_xll.ohTrigger(RecalcTrigger,Trigger6M)),NA())</f>
        <v>2.2185810152426981E-2</v>
      </c>
      <c r="O1651" s="52">
        <f>IFERROR(_xll.qlIndexFixing(ONIndex6M,I1651,TRUE,_xll.ohTrigger(RecalcTrigger,Trigger6M)),NA())</f>
        <v>2.2083218663824233E-2</v>
      </c>
      <c r="P1651" s="52">
        <f>IFERROR(_xll.qlIndexFixing(Index1Y,$H1651,TRUE,_xll.ohTrigger(RecalcTrigger,Trigger1Y)),NA())</f>
        <v>2.4126963504344248E-2</v>
      </c>
      <c r="Q1651" s="52">
        <f>IFERROR(_xll.qlIndexFixing(ONIndex1Y,I1651,TRUE,_xll.ohTrigger(RecalcTrigger,Trigger1Y)),NA())</f>
        <v>2.3823180706090685E-2</v>
      </c>
    </row>
    <row r="1652" spans="2:17" x14ac:dyDescent="0.2">
      <c r="B1652" s="46" t="s">
        <v>51</v>
      </c>
      <c r="D1652" s="49">
        <f>_xll.qlCalendarAdvance(LocalCalendar,$D1651,B1652,"f",FALSE)</f>
        <v>51271</v>
      </c>
      <c r="E1652" s="49">
        <f>_xll.qlInterestRateIndexValueDate(IndexON,D1652)</f>
        <v>51271</v>
      </c>
      <c r="F1652" s="52">
        <f>IFERROR(_xll.qlIndexFixing(IndexON,D1652,TRUE,_xll.ohTrigger(RecalcTrigger,TriggerON)),NA())</f>
        <v>1.6325188826051829E-2</v>
      </c>
      <c r="H1652" s="49">
        <f>_xll.qlCalendarAdvance(IborCalendar,$H1651,B1652,"f",FALSE)</f>
        <v>51265</v>
      </c>
      <c r="I1652" s="49">
        <f>_xll.qlInterestRateIndexValueDate(Index1M,$H1652)</f>
        <v>51267</v>
      </c>
      <c r="J1652" s="52">
        <f>IFERROR(_xll.qlIndexFixing(Index1M,$H1652,TRUE,_xll.ohTrigger(RecalcTrigger,Trigger1M)),NA())</f>
        <v>1.8337645097581113E-2</v>
      </c>
      <c r="K1652" s="52">
        <f>IFERROR(_xll.qlIndexFixing(ONIndex1M,I1652,TRUE,_xll.ohTrigger(RecalcTrigger,Trigger1M)),NA())</f>
        <v>1.8327930347714627E-2</v>
      </c>
      <c r="L1652" s="52">
        <f>IFERROR(_xll.qlIndexFixing(Index3M,H1652,TRUE,_xll.ohTrigger(RecalcTrigger,Trigger3M)),NA())</f>
        <v>2.0465852284457908E-2</v>
      </c>
      <c r="M1652" s="52">
        <f>IFERROR(_xll.qlIndexFixing(ONIndex3M,I1652,TRUE,_xll.ohTrigger(RecalcTrigger,Trigger3M)),NA())</f>
        <v>2.0419520355172693E-2</v>
      </c>
      <c r="N1652" s="52">
        <f>IFERROR(_xll.qlIndexFixing(Index6M,$H1652,TRUE,_xll.ohTrigger(RecalcTrigger,Trigger6M)),NA())</f>
        <v>2.2184887608813545E-2</v>
      </c>
      <c r="O1652" s="52">
        <f>IFERROR(_xll.qlIndexFixing(ONIndex6M,I1652,TRUE,_xll.ohTrigger(RecalcTrigger,Trigger6M)),NA())</f>
        <v>2.2080961343453609E-2</v>
      </c>
      <c r="P1652" s="52">
        <f>IFERROR(_xll.qlIndexFixing(Index1Y,$H1652,TRUE,_xll.ohTrigger(RecalcTrigger,Trigger1Y)),NA())</f>
        <v>2.4126898217843674E-2</v>
      </c>
      <c r="Q1652" s="52">
        <f>IFERROR(_xll.qlIndexFixing(ONIndex1Y,I1652,TRUE,_xll.ohTrigger(RecalcTrigger,Trigger1Y)),NA())</f>
        <v>2.3822471558903047E-2</v>
      </c>
    </row>
    <row r="1653" spans="2:17" x14ac:dyDescent="0.2">
      <c r="B1653" s="46" t="s">
        <v>51</v>
      </c>
      <c r="D1653" s="49">
        <f>_xll.qlCalendarAdvance(LocalCalendar,$D1652,B1653,"f",FALSE)</f>
        <v>51278</v>
      </c>
      <c r="E1653" s="49">
        <f>_xll.qlInterestRateIndexValueDate(IndexON,D1653)</f>
        <v>51278</v>
      </c>
      <c r="F1653" s="52">
        <f>IFERROR(_xll.qlIndexFixing(IndexON,D1653,TRUE,_xll.ohTrigger(RecalcTrigger,TriggerON)),NA())</f>
        <v>1.6323276637244533E-2</v>
      </c>
      <c r="H1653" s="49">
        <f>_xll.qlCalendarAdvance(IborCalendar,$H1652,B1653,"f",FALSE)</f>
        <v>51272</v>
      </c>
      <c r="I1653" s="49">
        <f>_xll.qlInterestRateIndexValueDate(Index1M,$H1653)</f>
        <v>51274</v>
      </c>
      <c r="J1653" s="52">
        <f>IFERROR(_xll.qlIndexFixing(Index1M,$H1653,TRUE,_xll.ohTrigger(RecalcTrigger,Trigger1M)),NA())</f>
        <v>1.833599992365886E-2</v>
      </c>
      <c r="K1653" s="52">
        <f>IFERROR(_xll.qlIndexFixing(ONIndex1M,I1653,TRUE,_xll.ohTrigger(RecalcTrigger,Trigger1M)),NA())</f>
        <v>1.8326229411309569E-2</v>
      </c>
      <c r="L1653" s="52">
        <f>IFERROR(_xll.qlIndexFixing(Index3M,H1653,TRUE,_xll.ohTrigger(RecalcTrigger,Trigger3M)),NA())</f>
        <v>2.04649119218463E-2</v>
      </c>
      <c r="M1653" s="52">
        <f>IFERROR(_xll.qlIndexFixing(ONIndex3M,I1653,TRUE,_xll.ohTrigger(RecalcTrigger,Trigger3M)),NA())</f>
        <v>2.0418453652579771E-2</v>
      </c>
      <c r="N1653" s="52">
        <f>IFERROR(_xll.qlIndexFixing(Index6M,$H1653,TRUE,_xll.ohTrigger(RecalcTrigger,Trigger6M)),NA())</f>
        <v>2.2182822674315168E-2</v>
      </c>
      <c r="O1653" s="52">
        <f>IFERROR(_xll.qlIndexFixing(ONIndex6M,I1653,TRUE,_xll.ohTrigger(RecalcTrigger,Trigger6M)),NA())</f>
        <v>2.2079275900548367E-2</v>
      </c>
      <c r="P1653" s="52">
        <f>IFERROR(_xll.qlIndexFixing(Index1Y,$H1653,TRUE,_xll.ohTrigger(RecalcTrigger,Trigger1Y)),NA())</f>
        <v>2.4127737135282733E-2</v>
      </c>
      <c r="Q1653" s="52">
        <f>IFERROR(_xll.qlIndexFixing(ONIndex1Y,I1653,TRUE,_xll.ohTrigger(RecalcTrigger,Trigger1Y)),NA())</f>
        <v>2.3822583070316483E-2</v>
      </c>
    </row>
    <row r="1654" spans="2:17" x14ac:dyDescent="0.2">
      <c r="B1654" s="46" t="s">
        <v>51</v>
      </c>
      <c r="D1654" s="49">
        <f>_xll.qlCalendarAdvance(LocalCalendar,$D1653,B1654,"f",FALSE)</f>
        <v>51285</v>
      </c>
      <c r="E1654" s="49">
        <f>_xll.qlInterestRateIndexValueDate(IndexON,D1654)</f>
        <v>51285</v>
      </c>
      <c r="F1654" s="52">
        <f>IFERROR(_xll.qlIndexFixing(IndexON,D1654,TRUE,_xll.ohTrigger(RecalcTrigger,TriggerON)),NA())</f>
        <v>1.6321386195841114E-2</v>
      </c>
      <c r="H1654" s="49">
        <f>_xll.qlCalendarAdvance(IborCalendar,$H1653,B1654,"f",FALSE)</f>
        <v>51279</v>
      </c>
      <c r="I1654" s="49">
        <f>_xll.qlInterestRateIndexValueDate(Index1M,$H1654)</f>
        <v>51281</v>
      </c>
      <c r="J1654" s="52">
        <f>IFERROR(_xll.qlIndexFixing(Index1M,$H1654,TRUE,_xll.ohTrigger(RecalcTrigger,Trigger1M)),NA())</f>
        <v>1.8334383844024874E-2</v>
      </c>
      <c r="K1654" s="52">
        <f>IFERROR(_xll.qlIndexFixing(ONIndex1M,I1654,TRUE,_xll.ohTrigger(RecalcTrigger,Trigger1M)),NA())</f>
        <v>1.8324905744246944E-2</v>
      </c>
      <c r="L1654" s="52">
        <f>IFERROR(_xll.qlIndexFixing(Index3M,H1654,TRUE,_xll.ohTrigger(RecalcTrigger,Trigger3M)),NA())</f>
        <v>2.0464510768148727E-2</v>
      </c>
      <c r="M1654" s="52">
        <f>IFERROR(_xll.qlIndexFixing(ONIndex3M,I1654,TRUE,_xll.ohTrigger(RecalcTrigger,Trigger3M)),NA())</f>
        <v>2.0417912232970625E-2</v>
      </c>
      <c r="N1654" s="52">
        <f>IFERROR(_xll.qlIndexFixing(Index6M,$H1654,TRUE,_xll.ohTrigger(RecalcTrigger,Trigger6M)),NA())</f>
        <v>2.2181354209492563E-2</v>
      </c>
      <c r="O1654" s="52">
        <f>IFERROR(_xll.qlIndexFixing(ONIndex6M,I1654,TRUE,_xll.ohTrigger(RecalcTrigger,Trigger6M)),NA())</f>
        <v>2.2078165595560417E-2</v>
      </c>
      <c r="P1654" s="52">
        <f>IFERROR(_xll.qlIndexFixing(Index1Y,$H1654,TRUE,_xll.ohTrigger(RecalcTrigger,Trigger1Y)),NA())</f>
        <v>2.412948639664584E-2</v>
      </c>
      <c r="Q1654" s="52">
        <f>IFERROR(_xll.qlIndexFixing(ONIndex1Y,I1654,TRUE,_xll.ohTrigger(RecalcTrigger,Trigger1Y)),NA())</f>
        <v>2.3823521093329081E-2</v>
      </c>
    </row>
    <row r="1655" spans="2:17" x14ac:dyDescent="0.2">
      <c r="B1655" s="46" t="s">
        <v>51</v>
      </c>
      <c r="D1655" s="49">
        <f>_xll.qlCalendarAdvance(LocalCalendar,$D1654,B1655,"f",FALSE)</f>
        <v>51292</v>
      </c>
      <c r="E1655" s="49">
        <f>_xll.qlInterestRateIndexValueDate(IndexON,D1655)</f>
        <v>51292</v>
      </c>
      <c r="F1655" s="52">
        <f>IFERROR(_xll.qlIndexFixing(IndexON,D1655,TRUE,_xll.ohTrigger(RecalcTrigger,TriggerON)),NA())</f>
        <v>1.631951750192151E-2</v>
      </c>
      <c r="H1655" s="49">
        <f>_xll.qlCalendarAdvance(IborCalendar,$H1654,B1655,"f",FALSE)</f>
        <v>51286</v>
      </c>
      <c r="I1655" s="49">
        <f>_xll.qlInterestRateIndexValueDate(Index1M,$H1655)</f>
        <v>51288</v>
      </c>
      <c r="J1655" s="52">
        <f>IFERROR(_xll.qlIndexFixing(Index1M,$H1655,TRUE,_xll.ohTrigger(RecalcTrigger,Trigger1M)),NA())</f>
        <v>1.8332796858671421E-2</v>
      </c>
      <c r="K1655" s="52">
        <f>IFERROR(_xll.qlIndexFixing(ONIndex1M,I1655,TRUE,_xll.ohTrigger(RecalcTrigger,Trigger1M)),NA())</f>
        <v>1.8322914696460302E-2</v>
      </c>
      <c r="L1655" s="52">
        <f>IFERROR(_xll.qlIndexFixing(Index3M,H1655,TRUE,_xll.ohTrigger(RecalcTrigger,Trigger3M)),NA())</f>
        <v>2.0463612375651488E-2</v>
      </c>
      <c r="M1655" s="52">
        <f>IFERROR(_xll.qlIndexFixing(ONIndex3M,I1655,TRUE,_xll.ohTrigger(RecalcTrigger,Trigger3M)),NA())</f>
        <v>2.0416380791603572E-2</v>
      </c>
      <c r="N1655" s="52">
        <f>IFERROR(_xll.qlIndexFixing(Index6M,$H1655,TRUE,_xll.ohTrigger(RecalcTrigger,Trigger6M)),NA())</f>
        <v>2.2179902594108559E-2</v>
      </c>
      <c r="O1655" s="52">
        <f>IFERROR(_xll.qlIndexFixing(ONIndex6M,I1655,TRUE,_xll.ohTrigger(RecalcTrigger,Trigger6M)),NA())</f>
        <v>2.2075954999394298E-2</v>
      </c>
      <c r="P1655" s="52">
        <f>IFERROR(_xll.qlIndexFixing(Index1Y,$H1655,TRUE,_xll.ohTrigger(RecalcTrigger,Trigger1Y)),NA())</f>
        <v>2.4129498590043968E-2</v>
      </c>
      <c r="Q1655" s="52">
        <f>IFERROR(_xll.qlIndexFixing(ONIndex1Y,I1655,TRUE,_xll.ohTrigger(RecalcTrigger,Trigger1Y)),NA())</f>
        <v>2.3822887719635588E-2</v>
      </c>
    </row>
    <row r="1656" spans="2:17" x14ac:dyDescent="0.2">
      <c r="B1656" s="46" t="s">
        <v>51</v>
      </c>
      <c r="D1656" s="49">
        <f>_xll.qlCalendarAdvance(LocalCalendar,$D1655,B1656,"f",FALSE)</f>
        <v>51299</v>
      </c>
      <c r="E1656" s="49">
        <f>_xll.qlInterestRateIndexValueDate(IndexON,D1656)</f>
        <v>51299</v>
      </c>
      <c r="F1656" s="52">
        <f>IFERROR(_xll.qlIndexFixing(IndexON,D1656,TRUE,_xll.ohTrigger(RecalcTrigger,TriggerON)),NA())</f>
        <v>1.6317670555485719E-2</v>
      </c>
      <c r="H1656" s="49">
        <f>_xll.qlCalendarAdvance(IborCalendar,$H1655,B1656,"f",FALSE)</f>
        <v>51293</v>
      </c>
      <c r="I1656" s="49">
        <f>_xll.qlInterestRateIndexValueDate(Index1M,$H1656)</f>
        <v>51295</v>
      </c>
      <c r="J1656" s="52">
        <f>IFERROR(_xll.qlIndexFixing(Index1M,$H1656,TRUE,_xll.ohTrigger(RecalcTrigger,Trigger1M)),NA())</f>
        <v>1.8331238967583031E-2</v>
      </c>
      <c r="K1656" s="52">
        <f>IFERROR(_xll.qlIndexFixing(ONIndex1M,I1656,TRUE,_xll.ohTrigger(RecalcTrigger,Trigger1M)),NA())</f>
        <v>1.8321300917989447E-2</v>
      </c>
      <c r="L1656" s="52">
        <f>IFERROR(_xll.qlIndexFixing(Index3M,H1656,TRUE,_xll.ohTrigger(RecalcTrigger,Trigger3M)),NA())</f>
        <v>2.0462212550132058E-2</v>
      </c>
      <c r="M1656" s="52">
        <f>IFERROR(_xll.qlIndexFixing(ONIndex3M,I1656,TRUE,_xll.ohTrigger(RecalcTrigger,Trigger3M)),NA())</f>
        <v>2.0415374633220296E-2</v>
      </c>
      <c r="N1656" s="52">
        <f>IFERROR(_xll.qlIndexFixing(Index6M,$H1656,TRUE,_xll.ohTrigger(RecalcTrigger,Trigger6M)),NA())</f>
        <v>2.2178467828127293E-2</v>
      </c>
      <c r="O1656" s="52">
        <f>IFERROR(_xll.qlIndexFixing(ONIndex6M,I1656,TRUE,_xll.ohTrigger(RecalcTrigger,Trigger6M)),NA())</f>
        <v>2.2074319541145471E-2</v>
      </c>
      <c r="P1656" s="52">
        <f>IFERROR(_xll.qlIndexFixing(Index1Y,$H1656,TRUE,_xll.ohTrigger(RecalcTrigger,Trigger1Y)),NA())</f>
        <v>2.4130421127513162E-2</v>
      </c>
      <c r="Q1656" s="52">
        <f>IFERROR(_xll.qlIndexFixing(ONIndex1Y,I1656,TRUE,_xll.ohTrigger(RecalcTrigger,Trigger1Y)),NA())</f>
        <v>2.3823080857541257E-2</v>
      </c>
    </row>
    <row r="1657" spans="2:17" x14ac:dyDescent="0.2">
      <c r="B1657" s="46" t="s">
        <v>51</v>
      </c>
      <c r="D1657" s="49">
        <f>_xll.qlCalendarAdvance(LocalCalendar,$D1656,B1657,"f",FALSE)</f>
        <v>51306</v>
      </c>
      <c r="E1657" s="49">
        <f>_xll.qlInterestRateIndexValueDate(IndexON,D1657)</f>
        <v>51306</v>
      </c>
      <c r="F1657" s="52">
        <f>IFERROR(_xll.qlIndexFixing(IndexON,D1657,TRUE,_xll.ohTrigger(RecalcTrigger,TriggerON)),NA())</f>
        <v>1.6315845356453806E-2</v>
      </c>
      <c r="H1657" s="49">
        <f>_xll.qlCalendarAdvance(IborCalendar,$H1656,B1657,"f",FALSE)</f>
        <v>51300</v>
      </c>
      <c r="I1657" s="49">
        <f>_xll.qlInterestRateIndexValueDate(Index1M,$H1657)</f>
        <v>51302</v>
      </c>
      <c r="J1657" s="52">
        <f>IFERROR(_xll.qlIndexFixing(Index1M,$H1657,TRUE,_xll.ohTrigger(RecalcTrigger,Trigger1M)),NA())</f>
        <v>1.8329710170751967E-2</v>
      </c>
      <c r="K1657" s="52">
        <f>IFERROR(_xll.qlIndexFixing(ONIndex1M,I1657,TRUE,_xll.ohTrigger(RecalcTrigger,Trigger1M)),NA())</f>
        <v>1.8319716192225499E-2</v>
      </c>
      <c r="L1657" s="52">
        <f>IFERROR(_xll.qlIndexFixing(Index3M,H1657,TRUE,_xll.ohTrigger(RecalcTrigger,Trigger3M)),NA())</f>
        <v>2.046135333155322E-2</v>
      </c>
      <c r="M1657" s="52">
        <f>IFERROR(_xll.qlIndexFixing(ONIndex3M,I1657,TRUE,_xll.ohTrigger(RecalcTrigger,Trigger3M)),NA())</f>
        <v>2.0414388656293525E-2</v>
      </c>
      <c r="N1657" s="52">
        <f>IFERROR(_xll.qlIndexFixing(Index6M,$H1657,TRUE,_xll.ohTrigger(RecalcTrigger,Trigger6M)),NA())</f>
        <v>2.2177049911509445E-2</v>
      </c>
      <c r="O1657" s="52">
        <f>IFERROR(_xll.qlIndexFixing(ONIndex6M,I1657,TRUE,_xll.ohTrigger(RecalcTrigger,Trigger6M)),NA())</f>
        <v>2.2072700744475426E-2</v>
      </c>
      <c r="P1657" s="52">
        <f>IFERROR(_xll.qlIndexFixing(Index1Y,$H1657,TRUE,_xll.ohTrigger(RecalcTrigger,Trigger1Y)),NA())</f>
        <v>2.4131371538475735E-2</v>
      </c>
      <c r="Q1657" s="52">
        <f>IFERROR(_xll.qlIndexFixing(ONIndex1Y,I1657,TRUE,_xll.ohTrigger(RecalcTrigger,Trigger1Y)),NA())</f>
        <v>2.3823301204295433E-2</v>
      </c>
    </row>
    <row r="1658" spans="2:17" x14ac:dyDescent="0.2">
      <c r="B1658" s="46" t="s">
        <v>51</v>
      </c>
      <c r="D1658" s="49">
        <f>_xll.qlCalendarAdvance(LocalCalendar,$D1657,B1658,"f",FALSE)</f>
        <v>51313</v>
      </c>
      <c r="E1658" s="49">
        <f>_xll.qlInterestRateIndexValueDate(IndexON,D1658)</f>
        <v>51313</v>
      </c>
      <c r="F1658" s="52">
        <f>IFERROR(_xll.qlIndexFixing(IndexON,D1658,TRUE,_xll.ohTrigger(RecalcTrigger,TriggerON)),NA())</f>
        <v>1.6314041904825771E-2</v>
      </c>
      <c r="H1658" s="49">
        <f>_xll.qlCalendarAdvance(IborCalendar,$H1657,B1658,"f",FALSE)</f>
        <v>51307</v>
      </c>
      <c r="I1658" s="49">
        <f>_xll.qlInterestRateIndexValueDate(Index1M,$H1658)</f>
        <v>51309</v>
      </c>
      <c r="J1658" s="52">
        <f>IFERROR(_xll.qlIndexFixing(Index1M,$H1658,TRUE,_xll.ohTrigger(RecalcTrigger,Trigger1M)),NA())</f>
        <v>1.8328210468157597E-2</v>
      </c>
      <c r="K1658" s="52">
        <f>IFERROR(_xll.qlIndexFixing(ONIndex1M,I1658,TRUE,_xll.ohTrigger(RecalcTrigger,Trigger1M)),NA())</f>
        <v>1.8318160519061877E-2</v>
      </c>
      <c r="L1658" s="52">
        <f>IFERROR(_xll.qlIndexFixing(Index3M,H1658,TRUE,_xll.ohTrigger(RecalcTrigger,Trigger3M)),NA())</f>
        <v>2.0460514398948134E-2</v>
      </c>
      <c r="M1658" s="52">
        <f>IFERROR(_xll.qlIndexFixing(ONIndex3M,I1658,TRUE,_xll.ohTrigger(RecalcTrigger,Trigger3M)),NA())</f>
        <v>2.041342286076997E-2</v>
      </c>
      <c r="N1658" s="52">
        <f>IFERROR(_xll.qlIndexFixing(Index6M,$H1658,TRUE,_xll.ohTrigger(RecalcTrigger,Trigger6M)),NA())</f>
        <v>2.2175648844220446E-2</v>
      </c>
      <c r="O1658" s="52">
        <f>IFERROR(_xll.qlIndexFixing(ONIndex6M,I1658,TRUE,_xll.ohTrigger(RecalcTrigger,Trigger6M)),NA())</f>
        <v>2.2071098609384165E-2</v>
      </c>
      <c r="P1658" s="52">
        <f>IFERROR(_xll.qlIndexFixing(Index1Y,$H1658,TRUE,_xll.ohTrigger(RecalcTrigger,Trigger1Y)),NA())</f>
        <v>2.4132349823011406E-2</v>
      </c>
      <c r="Q1658" s="52">
        <f>IFERROR(_xll.qlIndexFixing(ONIndex1Y,I1658,TRUE,_xll.ohTrigger(RecalcTrigger,Trigger1Y)),NA())</f>
        <v>2.3823548759818181E-2</v>
      </c>
    </row>
    <row r="1659" spans="2:17" x14ac:dyDescent="0.2">
      <c r="B1659" s="46" t="s">
        <v>51</v>
      </c>
      <c r="D1659" s="49">
        <f>_xll.qlCalendarAdvance(LocalCalendar,$D1658,B1659,"f",FALSE)</f>
        <v>51320</v>
      </c>
      <c r="E1659" s="49">
        <f>_xll.qlInterestRateIndexValueDate(IndexON,D1659)</f>
        <v>51320</v>
      </c>
      <c r="F1659" s="52">
        <f>IFERROR(_xll.qlIndexFixing(IndexON,D1659,TRUE,_xll.ohTrigger(RecalcTrigger,TriggerON)),NA())</f>
        <v>1.6312503387352351E-2</v>
      </c>
      <c r="H1659" s="49">
        <f>_xll.qlCalendarAdvance(IborCalendar,$H1658,B1659,"f",FALSE)</f>
        <v>51314</v>
      </c>
      <c r="I1659" s="49">
        <f>_xll.qlInterestRateIndexValueDate(Index1M,$H1659)</f>
        <v>51316</v>
      </c>
      <c r="J1659" s="52">
        <f>IFERROR(_xll.qlIndexFixing(Index1M,$H1659,TRUE,_xll.ohTrigger(RecalcTrigger,Trigger1M)),NA())</f>
        <v>1.8327103731022032E-2</v>
      </c>
      <c r="K1659" s="52">
        <f>IFERROR(_xll.qlIndexFixing(ONIndex1M,I1659,TRUE,_xll.ohTrigger(RecalcTrigger,Trigger1M)),NA())</f>
        <v>1.8316633898578516E-2</v>
      </c>
      <c r="L1659" s="52">
        <f>IFERROR(_xll.qlIndexFixing(Index3M,H1659,TRUE,_xll.ohTrigger(RecalcTrigger,Trigger3M)),NA())</f>
        <v>2.0458118900533645E-2</v>
      </c>
      <c r="M1659" s="52">
        <f>IFERROR(_xll.qlIndexFixing(ONIndex3M,I1659,TRUE,_xll.ohTrigger(RecalcTrigger,Trigger3M)),NA())</f>
        <v>2.041247724670292E-2</v>
      </c>
      <c r="N1659" s="52">
        <f>IFERROR(_xll.qlIndexFixing(Index6M,$H1659,TRUE,_xll.ohTrigger(RecalcTrigger,Trigger6M)),NA())</f>
        <v>2.2174264626223572E-2</v>
      </c>
      <c r="O1659" s="52">
        <f>IFERROR(_xll.qlIndexFixing(ONIndex6M,I1659,TRUE,_xll.ohTrigger(RecalcTrigger,Trigger6M)),NA())</f>
        <v>2.2069513135791752E-2</v>
      </c>
      <c r="P1659" s="52">
        <f>IFERROR(_xll.qlIndexFixing(Index1Y,$H1659,TRUE,_xll.ohTrigger(RecalcTrigger,Trigger1Y)),NA())</f>
        <v>2.4130679180697407E-2</v>
      </c>
      <c r="Q1659" s="52">
        <f>IFERROR(_xll.qlIndexFixing(ONIndex1Y,I1659,TRUE,_xll.ohTrigger(RecalcTrigger,Trigger1Y)),NA())</f>
        <v>2.3823823524242727E-2</v>
      </c>
    </row>
    <row r="1660" spans="2:17" x14ac:dyDescent="0.2">
      <c r="B1660" s="46" t="s">
        <v>51</v>
      </c>
      <c r="D1660" s="49">
        <f>_xll.qlCalendarAdvance(LocalCalendar,$D1659,B1660,"f",FALSE)</f>
        <v>51327</v>
      </c>
      <c r="E1660" s="49">
        <f>_xll.qlInterestRateIndexValueDate(IndexON,D1660)</f>
        <v>51327</v>
      </c>
      <c r="F1660" s="52">
        <f>IFERROR(_xll.qlIndexFixing(IndexON,D1660,TRUE,_xll.ohTrigger(RecalcTrigger,TriggerON)),NA())</f>
        <v>1.6310500244101078E-2</v>
      </c>
      <c r="H1660" s="49">
        <f>_xll.qlCalendarAdvance(IborCalendar,$H1659,B1660,"f",FALSE)</f>
        <v>51321</v>
      </c>
      <c r="I1660" s="49">
        <f>_xll.qlInterestRateIndexValueDate(Index1M,$H1660)</f>
        <v>51323</v>
      </c>
      <c r="J1660" s="52">
        <f>IFERROR(_xll.qlIndexFixing(Index1M,$H1660,TRUE,_xll.ohTrigger(RecalcTrigger,Trigger1M)),NA())</f>
        <v>1.8325298345660903E-2</v>
      </c>
      <c r="K1660" s="52">
        <f>IFERROR(_xll.qlIndexFixing(ONIndex1M,I1660,TRUE,_xll.ohTrigger(RecalcTrigger,Trigger1M)),NA())</f>
        <v>1.8315136330722126E-2</v>
      </c>
      <c r="L1660" s="52">
        <f>IFERROR(_xll.qlIndexFixing(Index3M,H1660,TRUE,_xll.ohTrigger(RecalcTrigger,Trigger3M)),NA())</f>
        <v>2.0459424720175208E-2</v>
      </c>
      <c r="M1660" s="52">
        <f>IFERROR(_xll.qlIndexFixing(ONIndex3M,I1660,TRUE,_xll.ohTrigger(RecalcTrigger,Trigger3M)),NA())</f>
        <v>2.0411551814039086E-2</v>
      </c>
      <c r="N1660" s="52">
        <f>IFERROR(_xll.qlIndexFixing(Index6M,$H1660,TRUE,_xll.ohTrigger(RecalcTrigger,Trigger6M)),NA())</f>
        <v>2.2172897257482959E-2</v>
      </c>
      <c r="O1660" s="52">
        <f>IFERROR(_xll.qlIndexFixing(ONIndex6M,I1660,TRUE,_xll.ohTrigger(RecalcTrigger,Trigger6M)),NA())</f>
        <v>2.2067944323751476E-2</v>
      </c>
      <c r="P1660" s="52">
        <f>IFERROR(_xll.qlIndexFixing(Index1Y,$H1660,TRUE,_xll.ohTrigger(RecalcTrigger,Trigger1Y)),NA())</f>
        <v>2.4134390013128743E-2</v>
      </c>
      <c r="Q1660" s="52">
        <f>IFERROR(_xll.qlIndexFixing(ONIndex1Y,I1660,TRUE,_xll.ohTrigger(RecalcTrigger,Trigger1Y)),NA())</f>
        <v>2.3824125497435844E-2</v>
      </c>
    </row>
    <row r="1661" spans="2:17" x14ac:dyDescent="0.2">
      <c r="B1661" s="46" t="s">
        <v>51</v>
      </c>
      <c r="D1661" s="49">
        <f>_xll.qlCalendarAdvance(LocalCalendar,$D1660,B1661,"f",FALSE)</f>
        <v>51334</v>
      </c>
      <c r="E1661" s="49">
        <f>_xll.qlInterestRateIndexValueDate(IndexON,D1661)</f>
        <v>51334</v>
      </c>
      <c r="F1661" s="52">
        <f>IFERROR(_xll.qlIndexFixing(IndexON,D1661,TRUE,_xll.ohTrigger(RecalcTrigger,TriggerON)),NA())</f>
        <v>1.630876203500442E-2</v>
      </c>
      <c r="H1661" s="49">
        <f>_xll.qlCalendarAdvance(IborCalendar,$H1660,B1661,"f",FALSE)</f>
        <v>51328</v>
      </c>
      <c r="I1661" s="49">
        <f>_xll.qlInterestRateIndexValueDate(Index1M,$H1661)</f>
        <v>51330</v>
      </c>
      <c r="J1661" s="52">
        <f>IFERROR(_xll.qlIndexFixing(Index1M,$H1661,TRUE,_xll.ohTrigger(RecalcTrigger,Trigger1M)),NA())</f>
        <v>1.8323885925732791E-2</v>
      </c>
      <c r="K1661" s="52">
        <f>IFERROR(_xll.qlIndexFixing(ONIndex1M,I1661,TRUE,_xll.ohTrigger(RecalcTrigger,Trigger1M)),NA())</f>
        <v>1.8313667815572643E-2</v>
      </c>
      <c r="L1661" s="52">
        <f>IFERROR(_xll.qlIndexFixing(Index3M,H1661,TRUE,_xll.ohTrigger(RecalcTrigger,Trigger3M)),NA())</f>
        <v>2.0458119316842723E-2</v>
      </c>
      <c r="M1661" s="52">
        <f>IFERROR(_xll.qlIndexFixing(ONIndex3M,I1661,TRUE,_xll.ohTrigger(RecalcTrigger,Trigger3M)),NA())</f>
        <v>2.0410646562778467E-2</v>
      </c>
      <c r="N1661" s="52">
        <f>IFERROR(_xll.qlIndexFixing(Index6M,$H1661,TRUE,_xll.ohTrigger(RecalcTrigger,Trigger6M)),NA())</f>
        <v>2.2171546737964041E-2</v>
      </c>
      <c r="O1661" s="52">
        <f>IFERROR(_xll.qlIndexFixing(ONIndex6M,I1661,TRUE,_xll.ohTrigger(RecalcTrigger,Trigger6M)),NA())</f>
        <v>2.2066392173316629E-2</v>
      </c>
      <c r="P1661" s="52">
        <f>IFERROR(_xll.qlIndexFixing(Index1Y,$H1661,TRUE,_xll.ohTrigger(RecalcTrigger,Trigger1Y)),NA())</f>
        <v>2.4135451918880519E-2</v>
      </c>
      <c r="Q1661" s="52">
        <f>IFERROR(_xll.qlIndexFixing(ONIndex1Y,I1661,TRUE,_xll.ohTrigger(RecalcTrigger,Trigger1Y)),NA())</f>
        <v>2.3824454679504115E-2</v>
      </c>
    </row>
    <row r="1662" spans="2:17" x14ac:dyDescent="0.2">
      <c r="B1662" s="46" t="s">
        <v>51</v>
      </c>
      <c r="D1662" s="49">
        <f>_xll.qlCalendarAdvance(LocalCalendar,$D1661,B1662,"f",FALSE)</f>
        <v>51341</v>
      </c>
      <c r="E1662" s="49">
        <f>_xll.qlInterestRateIndexValueDate(IndexON,D1662)</f>
        <v>51341</v>
      </c>
      <c r="F1662" s="52">
        <f>IFERROR(_xll.qlIndexFixing(IndexON,D1662,TRUE,_xll.ohTrigger(RecalcTrigger,TriggerON)),NA())</f>
        <v>1.630704557331164E-2</v>
      </c>
      <c r="H1662" s="49">
        <f>_xll.qlCalendarAdvance(IborCalendar,$H1661,B1662,"f",FALSE)</f>
        <v>51335</v>
      </c>
      <c r="I1662" s="49">
        <f>_xll.qlInterestRateIndexValueDate(Index1M,$H1662)</f>
        <v>51337</v>
      </c>
      <c r="J1662" s="52">
        <f>IFERROR(_xll.qlIndexFixing(Index1M,$H1662,TRUE,_xll.ohTrigger(RecalcTrigger,Trigger1M)),NA())</f>
        <v>1.8322502600002698E-2</v>
      </c>
      <c r="K1662" s="52">
        <f>IFERROR(_xll.qlIndexFixing(ONIndex1M,I1662,TRUE,_xll.ohTrigger(RecalcTrigger,Trigger1M)),NA())</f>
        <v>1.831222835299684E-2</v>
      </c>
      <c r="L1662" s="52">
        <f>IFERROR(_xll.qlIndexFixing(Index3M,H1662,TRUE,_xll.ohTrigger(RecalcTrigger,Trigger3M)),NA())</f>
        <v>2.0457361528001684E-2</v>
      </c>
      <c r="M1662" s="52">
        <f>IFERROR(_xll.qlIndexFixing(ONIndex3M,I1662,TRUE,_xll.ohTrigger(RecalcTrigger,Trigger3M)),NA())</f>
        <v>2.0409761492947709E-2</v>
      </c>
      <c r="N1662" s="52">
        <f>IFERROR(_xll.qlIndexFixing(Index6M,$H1662,TRUE,_xll.ohTrigger(RecalcTrigger,Trigger6M)),NA())</f>
        <v>2.2170803860357483E-2</v>
      </c>
      <c r="O1662" s="52">
        <f>IFERROR(_xll.qlIndexFixing(ONIndex6M,I1662,TRUE,_xll.ohTrigger(RecalcTrigger,Trigger6M)),NA())</f>
        <v>2.2064856684407275E-2</v>
      </c>
      <c r="P1662" s="52">
        <f>IFERROR(_xll.qlIndexFixing(Index1Y,$H1662,TRUE,_xll.ohTrigger(RecalcTrigger,Trigger1Y)),NA())</f>
        <v>2.4136541698544307E-2</v>
      </c>
      <c r="Q1662" s="52">
        <f>IFERROR(_xll.qlIndexFixing(ONIndex1Y,I1662,TRUE,_xll.ohTrigger(RecalcTrigger,Trigger1Y)),NA())</f>
        <v>2.3824811070394247E-2</v>
      </c>
    </row>
    <row r="1663" spans="2:17" x14ac:dyDescent="0.2">
      <c r="B1663" s="46" t="s">
        <v>51</v>
      </c>
      <c r="D1663" s="49">
        <f>_xll.qlCalendarAdvance(LocalCalendar,$D1662,B1663,"f",FALSE)</f>
        <v>51348</v>
      </c>
      <c r="E1663" s="49">
        <f>_xll.qlInterestRateIndexValueDate(IndexON,D1663)</f>
        <v>51348</v>
      </c>
      <c r="F1663" s="52">
        <f>IFERROR(_xll.qlIndexFixing(IndexON,D1663,TRUE,_xll.ohTrigger(RecalcTrigger,TriggerON)),NA())</f>
        <v>1.6305350859022738E-2</v>
      </c>
      <c r="H1663" s="49">
        <f>_xll.qlCalendarAdvance(IborCalendar,$H1662,B1663,"f",FALSE)</f>
        <v>51342</v>
      </c>
      <c r="I1663" s="49">
        <f>_xll.qlInterestRateIndexValueDate(Index1M,$H1663)</f>
        <v>51344</v>
      </c>
      <c r="J1663" s="52">
        <f>IFERROR(_xll.qlIndexFixing(Index1M,$H1663,TRUE,_xll.ohTrigger(RecalcTrigger,Trigger1M)),NA())</f>
        <v>1.8321520268347324E-2</v>
      </c>
      <c r="K1663" s="52">
        <f>IFERROR(_xll.qlIndexFixing(ONIndex1M,I1663,TRUE,_xll.ohTrigger(RecalcTrigger,Trigger1M)),NA())</f>
        <v>1.8310817943101299E-2</v>
      </c>
      <c r="L1663" s="52">
        <f>IFERROR(_xll.qlIndexFixing(Index3M,H1663,TRUE,_xll.ohTrigger(RecalcTrigger,Trigger3M)),NA())</f>
        <v>2.0456624025071469E-2</v>
      </c>
      <c r="M1663" s="52">
        <f>IFERROR(_xll.qlIndexFixing(ONIndex3M,I1663,TRUE,_xll.ohTrigger(RecalcTrigger,Trigger3M)),NA())</f>
        <v>2.0408896604520166E-2</v>
      </c>
      <c r="N1663" s="52">
        <f>IFERROR(_xll.qlIndexFixing(Index6M,$H1663,TRUE,_xll.ohTrigger(RecalcTrigger,Trigger6M)),NA())</f>
        <v>2.2168896246453445E-2</v>
      </c>
      <c r="O1663" s="52">
        <f>IFERROR(_xll.qlIndexFixing(ONIndex6M,I1663,TRUE,_xll.ohTrigger(RecalcTrigger,Trigger6M)),NA())</f>
        <v>2.2063337857076704E-2</v>
      </c>
      <c r="P1663" s="52">
        <f>IFERROR(_xll.qlIndexFixing(Index1Y,$H1663,TRUE,_xll.ohTrigger(RecalcTrigger,Trigger1Y)),NA())</f>
        <v>2.4137659203964167E-2</v>
      </c>
      <c r="Q1663" s="52">
        <f>IFERROR(_xll.qlIndexFixing(ONIndex1Y,I1663,TRUE,_xll.ohTrigger(RecalcTrigger,Trigger1Y)),NA())</f>
        <v>2.3825194670079597E-2</v>
      </c>
    </row>
    <row r="1664" spans="2:17" x14ac:dyDescent="0.2">
      <c r="B1664" s="46" t="s">
        <v>51</v>
      </c>
      <c r="D1664" s="49">
        <f>_xll.qlCalendarAdvance(LocalCalendar,$D1663,B1664,"f",FALSE)</f>
        <v>51355</v>
      </c>
      <c r="E1664" s="49">
        <f>_xll.qlInterestRateIndexValueDate(IndexON,D1664)</f>
        <v>51355</v>
      </c>
      <c r="F1664" s="52">
        <f>IFERROR(_xll.qlIndexFixing(IndexON,D1664,TRUE,_xll.ohTrigger(RecalcTrigger,TriggerON)),NA())</f>
        <v>1.6303677892297586E-2</v>
      </c>
      <c r="H1664" s="49">
        <f>_xll.qlCalendarAdvance(IborCalendar,$H1663,B1664,"f",FALSE)</f>
        <v>51349</v>
      </c>
      <c r="I1664" s="49">
        <f>_xll.qlInterestRateIndexValueDate(Index1M,$H1664)</f>
        <v>51351</v>
      </c>
      <c r="J1664" s="52">
        <f>IFERROR(_xll.qlIndexFixing(Index1M,$H1664,TRUE,_xll.ohTrigger(RecalcTrigger,Trigger1M)),NA())</f>
        <v>1.8320197141858952E-2</v>
      </c>
      <c r="K1664" s="52">
        <f>IFERROR(_xll.qlIndexFixing(ONIndex1M,I1664,TRUE,_xll.ohTrigger(RecalcTrigger,Trigger1M)),NA())</f>
        <v>1.8309436585832728E-2</v>
      </c>
      <c r="L1664" s="52">
        <f>IFERROR(_xll.qlIndexFixing(Index3M,H1664,TRUE,_xll.ohTrigger(RecalcTrigger,Trigger3M)),NA())</f>
        <v>2.0455906808040172E-2</v>
      </c>
      <c r="M1664" s="52">
        <f>IFERROR(_xll.qlIndexFixing(ONIndex3M,I1664,TRUE,_xll.ohTrigger(RecalcTrigger,Trigger3M)),NA())</f>
        <v>2.0408051897549129E-2</v>
      </c>
      <c r="N1664" s="52">
        <f>IFERROR(_xll.qlIndexFixing(Index6M,$H1664,TRUE,_xll.ohTrigger(RecalcTrigger,Trigger6M)),NA())</f>
        <v>2.2167596274393069E-2</v>
      </c>
      <c r="O1664" s="52">
        <f>IFERROR(_xll.qlIndexFixing(ONIndex6M,I1664,TRUE,_xll.ohTrigger(RecalcTrigger,Trigger6M)),NA())</f>
        <v>2.206183569124498E-2</v>
      </c>
      <c r="P1664" s="52">
        <f>IFERROR(_xll.qlIndexFixing(Index1Y,$H1664,TRUE,_xll.ohTrigger(RecalcTrigger,Trigger1Y)),NA())</f>
        <v>2.4138803693997596E-2</v>
      </c>
      <c r="Q1664" s="52">
        <f>IFERROR(_xll.qlIndexFixing(ONIndex1Y,I1664,TRUE,_xll.ohTrigger(RecalcTrigger,Trigger1Y)),NA())</f>
        <v>2.3825605478613454E-2</v>
      </c>
    </row>
    <row r="1665" spans="2:17" x14ac:dyDescent="0.2">
      <c r="B1665" s="46" t="s">
        <v>51</v>
      </c>
      <c r="D1665" s="49">
        <f>_xll.qlCalendarAdvance(LocalCalendar,$D1664,B1665,"f",FALSE)</f>
        <v>51362</v>
      </c>
      <c r="E1665" s="49">
        <f>_xll.qlInterestRateIndexValueDate(IndexON,D1665)</f>
        <v>51362</v>
      </c>
      <c r="F1665" s="52">
        <f>IFERROR(_xll.qlIndexFixing(IndexON,D1665,TRUE,_xll.ohTrigger(RecalcTrigger,TriggerON)),NA())</f>
        <v>1.6302026672896375E-2</v>
      </c>
      <c r="H1665" s="49">
        <f>_xll.qlCalendarAdvance(IborCalendar,$H1664,B1665,"f",FALSE)</f>
        <v>51356</v>
      </c>
      <c r="I1665" s="49">
        <f>_xll.qlInterestRateIndexValueDate(Index1M,$H1665)</f>
        <v>51358</v>
      </c>
      <c r="J1665" s="52">
        <f>IFERROR(_xll.qlIndexFixing(Index1M,$H1665,TRUE,_xll.ohTrigger(RecalcTrigger,Trigger1M)),NA())</f>
        <v>1.8318527187902542E-2</v>
      </c>
      <c r="K1665" s="52">
        <f>IFERROR(_xll.qlIndexFixing(ONIndex1M,I1665,TRUE,_xll.ohTrigger(RecalcTrigger,Trigger1M)),NA())</f>
        <v>1.8308084281217774E-2</v>
      </c>
      <c r="L1665" s="52">
        <f>IFERROR(_xll.qlIndexFixing(Index3M,H1665,TRUE,_xll.ohTrigger(RecalcTrigger,Trigger3M)),NA())</f>
        <v>2.0455744241848893E-2</v>
      </c>
      <c r="M1665" s="52">
        <f>IFERROR(_xll.qlIndexFixing(ONIndex3M,I1665,TRUE,_xll.ohTrigger(RecalcTrigger,Trigger3M)),NA())</f>
        <v>2.0407227371981307E-2</v>
      </c>
      <c r="N1665" s="52">
        <f>IFERROR(_xll.qlIndexFixing(Index6M,$H1665,TRUE,_xll.ohTrigger(RecalcTrigger,Trigger6M)),NA())</f>
        <v>2.2166313151417847E-2</v>
      </c>
      <c r="O1665" s="52">
        <f>IFERROR(_xll.qlIndexFixing(ONIndex6M,I1665,TRUE,_xll.ohTrigger(RecalcTrigger,Trigger6M)),NA())</f>
        <v>2.2060350186992039E-2</v>
      </c>
      <c r="P1665" s="52">
        <f>IFERROR(_xll.qlIndexFixing(Index1Y,$H1665,TRUE,_xll.ohTrigger(RecalcTrigger,Trigger1Y)),NA())</f>
        <v>2.4139974279253351E-2</v>
      </c>
      <c r="Q1665" s="52">
        <f>IFERROR(_xll.qlIndexFixing(ONIndex1Y,I1665,TRUE,_xll.ohTrigger(RecalcTrigger,Trigger1Y)),NA())</f>
        <v>2.3826043495969174E-2</v>
      </c>
    </row>
    <row r="1666" spans="2:17" x14ac:dyDescent="0.2">
      <c r="B1666" s="46" t="s">
        <v>51</v>
      </c>
      <c r="D1666" s="49">
        <f>_xll.qlCalendarAdvance(LocalCalendar,$D1665,B1666,"f",FALSE)</f>
        <v>51369</v>
      </c>
      <c r="E1666" s="49">
        <f>_xll.qlInterestRateIndexValueDate(IndexON,D1666)</f>
        <v>51369</v>
      </c>
      <c r="F1666" s="52">
        <f>IFERROR(_xll.qlIndexFixing(IndexON,D1666,TRUE,_xll.ohTrigger(RecalcTrigger,TriggerON)),NA())</f>
        <v>1.6300397201058914E-2</v>
      </c>
      <c r="H1666" s="49">
        <f>_xll.qlCalendarAdvance(IborCalendar,$H1665,B1666,"f",FALSE)</f>
        <v>51363</v>
      </c>
      <c r="I1666" s="49">
        <f>_xll.qlInterestRateIndexValueDate(Index1M,$H1666)</f>
        <v>51365</v>
      </c>
      <c r="J1666" s="52">
        <f>IFERROR(_xll.qlIndexFixing(Index1M,$H1666,TRUE,_xll.ohTrigger(RecalcTrigger,Trigger1M)),NA())</f>
        <v>1.8317260238869117E-2</v>
      </c>
      <c r="K1666" s="52">
        <f>IFERROR(_xll.qlIndexFixing(ONIndex1M,I1666,TRUE,_xll.ohTrigger(RecalcTrigger,Trigger1M)),NA())</f>
        <v>1.8306761029256435E-2</v>
      </c>
      <c r="L1666" s="52">
        <f>IFERROR(_xll.qlIndexFixing(Index3M,H1666,TRUE,_xll.ohTrigger(RecalcTrigger,Trigger3M)),NA())</f>
        <v>2.0454533231629261E-2</v>
      </c>
      <c r="M1666" s="52">
        <f>IFERROR(_xll.qlIndexFixing(ONIndex3M,I1666,TRUE,_xll.ohTrigger(RecalcTrigger,Trigger3M)),NA())</f>
        <v>2.0406423027843346E-2</v>
      </c>
      <c r="N1666" s="52">
        <f>IFERROR(_xll.qlIndexFixing(Index6M,$H1666,TRUE,_xll.ohTrigger(RecalcTrigger,Trigger6M)),NA())</f>
        <v>2.2165642168198198E-2</v>
      </c>
      <c r="O1666" s="52">
        <f>IFERROR(_xll.qlIndexFixing(ONIndex6M,I1666,TRUE,_xll.ohTrigger(RecalcTrigger,Trigger6M)),NA())</f>
        <v>2.2058881344291237E-2</v>
      </c>
      <c r="P1666" s="52">
        <f>IFERROR(_xll.qlIndexFixing(Index1Y,$H1666,TRUE,_xll.ohTrigger(RecalcTrigger,Trigger1Y)),NA())</f>
        <v>2.4141170070338031E-2</v>
      </c>
      <c r="Q1666" s="52">
        <f>IFERROR(_xll.qlIndexFixing(ONIndex1Y,I1666,TRUE,_xll.ohTrigger(RecalcTrigger,Trigger1Y)),NA())</f>
        <v>2.3826508722173401E-2</v>
      </c>
    </row>
    <row r="1667" spans="2:17" x14ac:dyDescent="0.2">
      <c r="B1667" s="46" t="s">
        <v>51</v>
      </c>
      <c r="D1667" s="49">
        <f>_xll.qlCalendarAdvance(LocalCalendar,$D1666,B1667,"f",FALSE)</f>
        <v>51376</v>
      </c>
      <c r="E1667" s="49">
        <f>_xll.qlInterestRateIndexValueDate(IndexON,D1667)</f>
        <v>51376</v>
      </c>
      <c r="F1667" s="52">
        <f>IFERROR(_xll.qlIndexFixing(IndexON,D1667,TRUE,_xll.ohTrigger(RecalcTrigger,TriggerON)),NA())</f>
        <v>1.6298789476625331E-2</v>
      </c>
      <c r="H1667" s="49">
        <f>_xll.qlCalendarAdvance(IborCalendar,$H1666,B1667,"f",FALSE)</f>
        <v>51370</v>
      </c>
      <c r="I1667" s="49">
        <f>_xll.qlInterestRateIndexValueDate(Index1M,$H1667)</f>
        <v>51372</v>
      </c>
      <c r="J1667" s="52">
        <f>IFERROR(_xll.qlIndexFixing(Index1M,$H1667,TRUE,_xll.ohTrigger(RecalcTrigger,Trigger1M)),NA())</f>
        <v>1.8316022383984713E-2</v>
      </c>
      <c r="K1667" s="52">
        <f>IFERROR(_xll.qlIndexFixing(ONIndex1M,I1667,TRUE,_xll.ohTrigger(RecalcTrigger,Trigger1M)),NA())</f>
        <v>1.830584105430022E-2</v>
      </c>
      <c r="L1667" s="52">
        <f>IFERROR(_xll.qlIndexFixing(Index3M,H1667,TRUE,_xll.ohTrigger(RecalcTrigger,Trigger3M)),NA())</f>
        <v>2.045387687222754E-2</v>
      </c>
      <c r="M1667" s="52">
        <f>IFERROR(_xll.qlIndexFixing(ONIndex3M,I1667,TRUE,_xll.ohTrigger(RecalcTrigger,Trigger3M)),NA())</f>
        <v>2.0406162040451647E-2</v>
      </c>
      <c r="N1667" s="52">
        <f>IFERROR(_xll.qlIndexFixing(Index6M,$H1667,TRUE,_xll.ohTrigger(RecalcTrigger,Trigger6M)),NA())</f>
        <v>2.216379745259324E-2</v>
      </c>
      <c r="O1667" s="52">
        <f>IFERROR(_xll.qlIndexFixing(ONIndex6M,I1667,TRUE,_xll.ohTrigger(RecalcTrigger,Trigger6M)),NA())</f>
        <v>2.2058001875107092E-2</v>
      </c>
      <c r="P1667" s="52">
        <f>IFERROR(_xll.qlIndexFixing(Index1Y,$H1667,TRUE,_xll.ohTrigger(RecalcTrigger,Trigger1Y)),NA())</f>
        <v>2.4143297866986508E-2</v>
      </c>
      <c r="Q1667" s="52">
        <f>IFERROR(_xll.qlIndexFixing(ONIndex1Y,I1667,TRUE,_xll.ohTrigger(RecalcTrigger,Trigger1Y)),NA())</f>
        <v>2.3827826010152098E-2</v>
      </c>
    </row>
    <row r="1668" spans="2:17" x14ac:dyDescent="0.2">
      <c r="B1668" s="46" t="s">
        <v>51</v>
      </c>
      <c r="D1668" s="49">
        <f>_xll.qlCalendarAdvance(LocalCalendar,$D1667,B1668,"f",FALSE)</f>
        <v>51383</v>
      </c>
      <c r="E1668" s="49">
        <f>_xll.qlInterestRateIndexValueDate(IndexON,D1668)</f>
        <v>51383</v>
      </c>
      <c r="F1668" s="52">
        <f>IFERROR(_xll.qlIndexFixing(IndexON,D1668,TRUE,_xll.ohTrigger(RecalcTrigger,TriggerON)),NA())</f>
        <v>1.6297203499675561E-2</v>
      </c>
      <c r="H1668" s="49">
        <f>_xll.qlCalendarAdvance(IborCalendar,$H1667,B1668,"f",FALSE)</f>
        <v>51377</v>
      </c>
      <c r="I1668" s="49">
        <f>_xll.qlInterestRateIndexValueDate(Index1M,$H1668)</f>
        <v>51379</v>
      </c>
      <c r="J1668" s="52">
        <f>IFERROR(_xll.qlIndexFixing(Index1M,$H1668,TRUE,_xll.ohTrigger(RecalcTrigger,Trigger1M)),NA())</f>
        <v>1.8313668946931459E-2</v>
      </c>
      <c r="K1668" s="52">
        <f>IFERROR(_xll.qlIndexFixing(ONIndex1M,I1668,TRUE,_xll.ohTrigger(RecalcTrigger,Trigger1M)),NA())</f>
        <v>1.8304577918564213E-2</v>
      </c>
      <c r="L1668" s="52">
        <f>IFERROR(_xll.qlIndexFixing(Index3M,H1668,TRUE,_xll.ohTrigger(RecalcTrigger,Trigger3M)),NA())</f>
        <v>2.0451625928147078E-2</v>
      </c>
      <c r="M1668" s="52">
        <f>IFERROR(_xll.qlIndexFixing(ONIndex3M,I1668,TRUE,_xll.ohTrigger(RecalcTrigger,Trigger3M)),NA())</f>
        <v>2.0405399457454898E-2</v>
      </c>
      <c r="N1668" s="52">
        <f>IFERROR(_xll.qlIndexFixing(Index6M,$H1668,TRUE,_xll.ohTrigger(RecalcTrigger,Trigger6M)),NA())</f>
        <v>2.2160176016109676E-2</v>
      </c>
      <c r="O1668" s="52">
        <f>IFERROR(_xll.qlIndexFixing(ONIndex6M,I1668,TRUE,_xll.ohTrigger(RecalcTrigger,Trigger6M)),NA())</f>
        <v>2.2056567457762188E-2</v>
      </c>
      <c r="P1668" s="52">
        <f>IFERROR(_xll.qlIndexFixing(Index1Y,$H1668,TRUE,_xll.ohTrigger(RecalcTrigger,Trigger1Y)),NA())</f>
        <v>2.41409072934087E-2</v>
      </c>
      <c r="Q1668" s="52">
        <f>IFERROR(_xll.qlIndexFixing(ONIndex1Y,I1668,TRUE,_xll.ohTrigger(RecalcTrigger,Trigger1Y)),NA())</f>
        <v>2.3828347632017799E-2</v>
      </c>
    </row>
    <row r="1669" spans="2:17" x14ac:dyDescent="0.2">
      <c r="B1669" s="46" t="s">
        <v>51</v>
      </c>
      <c r="D1669" s="49">
        <f>_xll.qlCalendarAdvance(LocalCalendar,$D1668,B1669,"f",FALSE)</f>
        <v>51390</v>
      </c>
      <c r="E1669" s="49">
        <f>_xll.qlInterestRateIndexValueDate(IndexON,D1669)</f>
        <v>51390</v>
      </c>
      <c r="F1669" s="52">
        <f>IFERROR(_xll.qlIndexFixing(IndexON,D1669,TRUE,_xll.ohTrigger(RecalcTrigger,TriggerON)),NA())</f>
        <v>1.6295639270209605E-2</v>
      </c>
      <c r="H1669" s="49">
        <f>_xll.qlCalendarAdvance(IborCalendar,$H1668,B1669,"f",FALSE)</f>
        <v>51384</v>
      </c>
      <c r="I1669" s="49">
        <f>_xll.qlInterestRateIndexValueDate(Index1M,$H1669)</f>
        <v>51386</v>
      </c>
      <c r="J1669" s="52">
        <f>IFERROR(_xll.qlIndexFixing(Index1M,$H1669,TRUE,_xll.ohTrigger(RecalcTrigger,Trigger1M)),NA())</f>
        <v>1.8314017944015548E-2</v>
      </c>
      <c r="K1669" s="52">
        <f>IFERROR(_xll.qlIndexFixing(ONIndex1M,I1669,TRUE,_xll.ohTrigger(RecalcTrigger,Trigger1M)),NA())</f>
        <v>1.8302965589214182E-2</v>
      </c>
      <c r="L1669" s="52">
        <f>IFERROR(_xll.qlIndexFixing(Index3M,H1669,TRUE,_xll.ohTrigger(RecalcTrigger,Trigger3M)),NA())</f>
        <v>2.0451005898887497E-2</v>
      </c>
      <c r="M1669" s="52">
        <f>IFERROR(_xll.qlIndexFixing(ONIndex3M,I1669,TRUE,_xll.ohTrigger(RecalcTrigger,Trigger3M)),NA())</f>
        <v>2.0404131083875399E-2</v>
      </c>
      <c r="N1669" s="52">
        <f>IFERROR(_xll.qlIndexFixing(Index6M,$H1669,TRUE,_xll.ohTrigger(RecalcTrigger,Trigger6M)),NA())</f>
        <v>2.2158955773999889E-2</v>
      </c>
      <c r="O1669" s="52">
        <f>IFERROR(_xll.qlIndexFixing(ONIndex6M,I1669,TRUE,_xll.ohTrigger(RecalcTrigger,Trigger6M)),NA())</f>
        <v>2.2054574785475012E-2</v>
      </c>
      <c r="P1669" s="52">
        <f>IFERROR(_xll.qlIndexFixing(Index1Y,$H1669,TRUE,_xll.ohTrigger(RecalcTrigger,Trigger1Y)),NA())</f>
        <v>2.4144899784599282E-2</v>
      </c>
      <c r="Q1669" s="52">
        <f>IFERROR(_xll.qlIndexFixing(ONIndex1Y,I1669,TRUE,_xll.ohTrigger(RecalcTrigger,Trigger1Y)),NA())</f>
        <v>2.382806765369061E-2</v>
      </c>
    </row>
    <row r="1670" spans="2:17" x14ac:dyDescent="0.2">
      <c r="B1670" s="46" t="s">
        <v>51</v>
      </c>
      <c r="D1670" s="49">
        <f>_xll.qlCalendarAdvance(LocalCalendar,$D1669,B1670,"f",FALSE)</f>
        <v>51397</v>
      </c>
      <c r="E1670" s="49">
        <f>_xll.qlInterestRateIndexValueDate(IndexON,D1670)</f>
        <v>51397</v>
      </c>
      <c r="F1670" s="52">
        <f>IFERROR(_xll.qlIndexFixing(IndexON,D1670,TRUE,_xll.ohTrigger(RecalcTrigger,TriggerON)),NA())</f>
        <v>1.6294096788147527E-2</v>
      </c>
      <c r="H1670" s="49">
        <f>_xll.qlCalendarAdvance(IborCalendar,$H1669,B1670,"f",FALSE)</f>
        <v>51391</v>
      </c>
      <c r="I1670" s="49">
        <f>_xll.qlInterestRateIndexValueDate(Index1M,$H1670)</f>
        <v>51393</v>
      </c>
      <c r="J1670" s="52">
        <f>IFERROR(_xll.qlIndexFixing(Index1M,$H1670,TRUE,_xll.ohTrigger(RecalcTrigger,Trigger1M)),NA())</f>
        <v>1.8312483384132834E-2</v>
      </c>
      <c r="K1670" s="52">
        <f>IFERROR(_xll.qlIndexFixing(ONIndex1M,I1670,TRUE,_xll.ohTrigger(RecalcTrigger,Trigger1M)),NA())</f>
        <v>1.8301758547787372E-2</v>
      </c>
      <c r="L1670" s="52">
        <f>IFERROR(_xll.qlIndexFixing(Index3M,H1670,TRUE,_xll.ohTrigger(RecalcTrigger,Trigger3M)),NA())</f>
        <v>2.0450406152014673E-2</v>
      </c>
      <c r="M1670" s="52">
        <f>IFERROR(_xll.qlIndexFixing(ONIndex3M,I1670,TRUE,_xll.ohTrigger(RecalcTrigger,Trigger3M)),NA())</f>
        <v>2.0403407465430234E-2</v>
      </c>
      <c r="N1670" s="52">
        <f>IFERROR(_xll.qlIndexFixing(Index6M,$H1670,TRUE,_xll.ohTrigger(RecalcTrigger,Trigger6M)),NA())</f>
        <v>2.2157752376683066E-2</v>
      </c>
      <c r="O1670" s="52">
        <f>IFERROR(_xll.qlIndexFixing(ONIndex6M,I1670,TRUE,_xll.ohTrigger(RecalcTrigger,Trigger6M)),NA())</f>
        <v>2.2053172588982761E-2</v>
      </c>
      <c r="P1670" s="52">
        <f>IFERROR(_xll.qlIndexFixing(Index1Y,$H1670,TRUE,_xll.ohTrigger(RecalcTrigger,Trigger1Y)),NA())</f>
        <v>2.4146187505019824E-2</v>
      </c>
      <c r="Q1670" s="52">
        <f>IFERROR(_xll.qlIndexFixing(ONIndex1Y,I1670,TRUE,_xll.ohTrigger(RecalcTrigger,Trigger1Y)),NA())</f>
        <v>2.3828641715235577E-2</v>
      </c>
    </row>
    <row r="1671" spans="2:17" x14ac:dyDescent="0.2">
      <c r="B1671" s="46" t="s">
        <v>51</v>
      </c>
      <c r="D1671" s="49">
        <f>_xll.qlCalendarAdvance(LocalCalendar,$D1670,B1671,"f",FALSE)</f>
        <v>51404</v>
      </c>
      <c r="E1671" s="49">
        <f>_xll.qlInterestRateIndexValueDate(IndexON,D1671)</f>
        <v>51404</v>
      </c>
      <c r="F1671" s="52">
        <f>IFERROR(_xll.qlIndexFixing(IndexON,D1671,TRUE,_xll.ohTrigger(RecalcTrigger,TriggerON)),NA())</f>
        <v>1.6292576053489327E-2</v>
      </c>
      <c r="H1671" s="49">
        <f>_xll.qlCalendarAdvance(IborCalendar,$H1670,B1671,"f",FALSE)</f>
        <v>51398</v>
      </c>
      <c r="I1671" s="49">
        <f>_xll.qlInterestRateIndexValueDate(Index1M,$H1671)</f>
        <v>51400</v>
      </c>
      <c r="J1671" s="52">
        <f>IFERROR(_xll.qlIndexFixing(Index1M,$H1671,TRUE,_xll.ohTrigger(RecalcTrigger,Trigger1M)),NA())</f>
        <v>1.8311361905756864E-2</v>
      </c>
      <c r="K1671" s="52">
        <f>IFERROR(_xll.qlIndexFixing(ONIndex1M,I1671,TRUE,_xll.ohTrigger(RecalcTrigger,Trigger1M)),NA())</f>
        <v>1.8300580559040824E-2</v>
      </c>
      <c r="L1671" s="52">
        <f>IFERROR(_xll.qlIndexFixing(Index3M,H1671,TRUE,_xll.ohTrigger(RecalcTrigger,Trigger3M)),NA())</f>
        <v>2.0449826687519823E-2</v>
      </c>
      <c r="M1671" s="52">
        <f>IFERROR(_xll.qlIndexFixing(ONIndex3M,I1671,TRUE,_xll.ohTrigger(RecalcTrigger,Trigger3M)),NA())</f>
        <v>2.0402704028334995E-2</v>
      </c>
      <c r="N1671" s="52">
        <f>IFERROR(_xll.qlIndexFixing(Index6M,$H1671,TRUE,_xll.ohTrigger(RecalcTrigger,Trigger6M)),NA())</f>
        <v>2.215656582412829E-2</v>
      </c>
      <c r="O1671" s="52">
        <f>IFERROR(_xll.qlIndexFixing(ONIndex6M,I1671,TRUE,_xll.ohTrigger(RecalcTrigger,Trigger6M)),NA())</f>
        <v>2.2051787054016003E-2</v>
      </c>
      <c r="P1671" s="52">
        <f>IFERROR(_xll.qlIndexFixing(Index1Y,$H1671,TRUE,_xll.ohTrigger(RecalcTrigger,Trigger1Y)),NA())</f>
        <v>2.4147495984264779E-2</v>
      </c>
      <c r="Q1671" s="52">
        <f>IFERROR(_xll.qlIndexFixing(ONIndex1Y,I1671,TRUE,_xll.ohTrigger(RecalcTrigger,Trigger1Y)),NA())</f>
        <v>2.382924298557576E-2</v>
      </c>
    </row>
    <row r="1672" spans="2:17" x14ac:dyDescent="0.2">
      <c r="B1672" s="46" t="s">
        <v>51</v>
      </c>
      <c r="D1672" s="49">
        <f>_xll.qlCalendarAdvance(LocalCalendar,$D1671,B1672,"f",FALSE)</f>
        <v>51411</v>
      </c>
      <c r="E1672" s="49">
        <f>_xll.qlInterestRateIndexValueDate(IndexON,D1672)</f>
        <v>51411</v>
      </c>
      <c r="F1672" s="52">
        <f>IFERROR(_xll.qlIndexFixing(IndexON,D1672,TRUE,_xll.ohTrigger(RecalcTrigger,TriggerON)),NA())</f>
        <v>1.6291077066394877E-2</v>
      </c>
      <c r="H1672" s="49">
        <f>_xll.qlCalendarAdvance(IborCalendar,$H1671,B1672,"f",FALSE)</f>
        <v>51405</v>
      </c>
      <c r="I1672" s="49">
        <f>_xll.qlInterestRateIndexValueDate(Index1M,$H1672)</f>
        <v>51407</v>
      </c>
      <c r="J1672" s="52">
        <f>IFERROR(_xll.qlIndexFixing(Index1M,$H1672,TRUE,_xll.ohTrigger(RecalcTrigger,Trigger1M)),NA())</f>
        <v>1.8311049829834145E-2</v>
      </c>
      <c r="K1672" s="52">
        <f>IFERROR(_xll.qlIndexFixing(ONIndex1M,I1672,TRUE,_xll.ohTrigger(RecalcTrigger,Trigger1M)),NA())</f>
        <v>1.8299431622894602E-2</v>
      </c>
      <c r="L1672" s="52">
        <f>IFERROR(_xll.qlIndexFixing(Index3M,H1672,TRUE,_xll.ohTrigger(RecalcTrigger,Trigger3M)),NA())</f>
        <v>2.0450899362851462E-2</v>
      </c>
      <c r="M1672" s="52">
        <f>IFERROR(_xll.qlIndexFixing(ONIndex3M,I1672,TRUE,_xll.ohTrigger(RecalcTrigger,Trigger3M)),NA())</f>
        <v>2.0402020772722906E-2</v>
      </c>
      <c r="N1672" s="52">
        <f>IFERROR(_xll.qlIndexFixing(Index6M,$H1672,TRUE,_xll.ohTrigger(RecalcTrigger,Trigger6M)),NA())</f>
        <v>2.2155997653530695E-2</v>
      </c>
      <c r="O1672" s="52">
        <f>IFERROR(_xll.qlIndexFixing(ONIndex6M,I1672,TRUE,_xll.ohTrigger(RecalcTrigger,Trigger6M)),NA())</f>
        <v>2.2050418180601383E-2</v>
      </c>
      <c r="P1672" s="52">
        <f>IFERROR(_xll.qlIndexFixing(Index1Y,$H1672,TRUE,_xll.ohTrigger(RecalcTrigger,Trigger1Y)),NA())</f>
        <v>2.4148824332924621E-2</v>
      </c>
      <c r="Q1672" s="52">
        <f>IFERROR(_xll.qlIndexFixing(ONIndex1Y,I1672,TRUE,_xll.ohTrigger(RecalcTrigger,Trigger1Y)),NA())</f>
        <v>2.3829871464764452E-2</v>
      </c>
    </row>
    <row r="1673" spans="2:17" x14ac:dyDescent="0.2">
      <c r="B1673" s="46" t="s">
        <v>51</v>
      </c>
      <c r="D1673" s="49">
        <f>_xll.qlCalendarAdvance(LocalCalendar,$D1672,B1673,"f",FALSE)</f>
        <v>51418</v>
      </c>
      <c r="E1673" s="49">
        <f>_xll.qlInterestRateIndexValueDate(IndexON,D1673)</f>
        <v>51418</v>
      </c>
      <c r="F1673" s="52">
        <f>IFERROR(_xll.qlIndexFixing(IndexON,D1673,TRUE,_xll.ohTrigger(RecalcTrigger,TriggerON)),NA())</f>
        <v>1.628959982678424E-2</v>
      </c>
      <c r="H1673" s="49">
        <f>_xll.qlCalendarAdvance(IborCalendar,$H1672,B1673,"f",FALSE)</f>
        <v>51412</v>
      </c>
      <c r="I1673" s="49">
        <f>_xll.qlInterestRateIndexValueDate(Index1M,$H1673)</f>
        <v>51414</v>
      </c>
      <c r="J1673" s="52">
        <f>IFERROR(_xll.qlIndexFixing(Index1M,$H1673,TRUE,_xll.ohTrigger(RecalcTrigger,Trigger1M)),NA())</f>
        <v>1.8309206231305018E-2</v>
      </c>
      <c r="K1673" s="52">
        <f>IFERROR(_xll.qlIndexFixing(ONIndex1M,I1673,TRUE,_xll.ohTrigger(RecalcTrigger,Trigger1M)),NA())</f>
        <v>1.829869805179074E-2</v>
      </c>
      <c r="L1673" s="52">
        <f>IFERROR(_xll.qlIndexFixing(Index3M,H1673,TRUE,_xll.ohTrigger(RecalcTrigger,Trigger3M)),NA())</f>
        <v>2.0450364718437614E-2</v>
      </c>
      <c r="M1673" s="52">
        <f>IFERROR(_xll.qlIndexFixing(ONIndex3M,I1673,TRUE,_xll.ohTrigger(RecalcTrigger,Trigger3M)),NA())</f>
        <v>2.0401889280865504E-2</v>
      </c>
      <c r="N1673" s="52">
        <f>IFERROR(_xll.qlIndexFixing(Index6M,$H1673,TRUE,_xll.ohTrigger(RecalcTrigger,Trigger6M)),NA())</f>
        <v>2.215484592311592E-2</v>
      </c>
      <c r="O1673" s="52">
        <f>IFERROR(_xll.qlIndexFixing(ONIndex6M,I1673,TRUE,_xll.ohTrigger(RecalcTrigger,Trigger6M)),NA())</f>
        <v>2.2049645309527577E-2</v>
      </c>
      <c r="P1673" s="52">
        <f>IFERROR(_xll.qlIndexFixing(Index1Y,$H1673,TRUE,_xll.ohTrigger(RecalcTrigger,Trigger1Y)),NA())</f>
        <v>2.4150171661585465E-2</v>
      </c>
      <c r="Q1673" s="52">
        <f>IFERROR(_xll.qlIndexFixing(ONIndex1Y,I1673,TRUE,_xll.ohTrigger(RecalcTrigger,Trigger1Y)),NA())</f>
        <v>2.3831363900832514E-2</v>
      </c>
    </row>
    <row r="1674" spans="2:17" x14ac:dyDescent="0.2">
      <c r="B1674" s="46" t="s">
        <v>51</v>
      </c>
      <c r="D1674" s="49">
        <f>_xll.qlCalendarAdvance(LocalCalendar,$D1673,B1674,"f",FALSE)</f>
        <v>51425</v>
      </c>
      <c r="E1674" s="49">
        <f>_xll.qlInterestRateIndexValueDate(IndexON,D1674)</f>
        <v>51425</v>
      </c>
      <c r="F1674" s="52">
        <f>IFERROR(_xll.qlIndexFixing(IndexON,D1674,TRUE,_xll.ohTrigger(RecalcTrigger,TriggerON)),NA())</f>
        <v>1.6288144334577481E-2</v>
      </c>
      <c r="H1674" s="49">
        <f>_xll.qlCalendarAdvance(IborCalendar,$H1673,B1674,"f",FALSE)</f>
        <v>51419</v>
      </c>
      <c r="I1674" s="49">
        <f>_xll.qlInterestRateIndexValueDate(Index1M,$H1674)</f>
        <v>51421</v>
      </c>
      <c r="J1674" s="52">
        <f>IFERROR(_xll.qlIndexFixing(Index1M,$H1674,TRUE,_xll.ohTrigger(RecalcTrigger,Trigger1M)),NA())</f>
        <v>1.8308566136285287E-2</v>
      </c>
      <c r="K1674" s="52">
        <f>IFERROR(_xll.qlIndexFixing(ONIndex1M,I1674,TRUE,_xll.ohTrigger(RecalcTrigger,Trigger1M)),NA())</f>
        <v>1.829722090853636E-2</v>
      </c>
      <c r="L1674" s="52">
        <f>IFERROR(_xll.qlIndexFixing(Index3M,H1674,TRUE,_xll.ohTrigger(RecalcTrigger,Trigger3M)),NA())</f>
        <v>2.0449850359822341E-2</v>
      </c>
      <c r="M1674" s="52">
        <f>IFERROR(_xll.qlIndexFixing(ONIndex3M,I1674,TRUE,_xll.ohTrigger(RecalcTrigger,Trigger3M)),NA())</f>
        <v>2.0400714805655085E-2</v>
      </c>
      <c r="N1674" s="52">
        <f>IFERROR(_xll.qlIndexFixing(Index6M,$H1674,TRUE,_xll.ohTrigger(RecalcTrigger,Trigger6M)),NA())</f>
        <v>2.2153711038408391E-2</v>
      </c>
      <c r="O1674" s="52">
        <f>IFERROR(_xll.qlIndexFixing(ONIndex6M,I1674,TRUE,_xll.ohTrigger(RecalcTrigger,Trigger6M)),NA())</f>
        <v>2.2047730418401912E-2</v>
      </c>
      <c r="P1674" s="52">
        <f>IFERROR(_xll.qlIndexFixing(Index1Y,$H1674,TRUE,_xll.ohTrigger(RecalcTrigger,Trigger1Y)),NA())</f>
        <v>2.4152452356357414E-2</v>
      </c>
      <c r="Q1674" s="52">
        <f>IFERROR(_xll.qlIndexFixing(ONIndex1Y,I1674,TRUE,_xll.ohTrigger(RecalcTrigger,Trigger1Y)),NA())</f>
        <v>2.3831210049607421E-2</v>
      </c>
    </row>
    <row r="1675" spans="2:17" x14ac:dyDescent="0.2">
      <c r="B1675" s="46" t="s">
        <v>51</v>
      </c>
      <c r="D1675" s="49">
        <f>_xll.qlCalendarAdvance(LocalCalendar,$D1674,B1675,"f",FALSE)</f>
        <v>51432</v>
      </c>
      <c r="E1675" s="49">
        <f>_xll.qlInterestRateIndexValueDate(IndexON,D1675)</f>
        <v>51432</v>
      </c>
      <c r="F1675" s="52">
        <f>IFERROR(_xll.qlIndexFixing(IndexON,D1675,TRUE,_xll.ohTrigger(RecalcTrigger,TriggerON)),NA())</f>
        <v>1.62867105897746E-2</v>
      </c>
      <c r="H1675" s="49">
        <f>_xll.qlCalendarAdvance(IborCalendar,$H1674,B1675,"f",FALSE)</f>
        <v>51426</v>
      </c>
      <c r="I1675" s="49">
        <f>_xll.qlInterestRateIndexValueDate(Index1M,$H1675)</f>
        <v>51428</v>
      </c>
      <c r="J1675" s="52">
        <f>IFERROR(_xll.qlIndexFixing(Index1M,$H1675,TRUE,_xll.ohTrigger(RecalcTrigger,Trigger1M)),NA())</f>
        <v>1.8307166933212042E-2</v>
      </c>
      <c r="K1675" s="52">
        <f>IFERROR(_xll.qlIndexFixing(ONIndex1M,I1675,TRUE,_xll.ohTrigger(RecalcTrigger,Trigger1M)),NA())</f>
        <v>1.8296159130324341E-2</v>
      </c>
      <c r="L1675" s="52">
        <f>IFERROR(_xll.qlIndexFixing(Index3M,H1675,TRUE,_xll.ohTrigger(RecalcTrigger,Trigger3M)),NA())</f>
        <v>2.0449904810966476E-2</v>
      </c>
      <c r="M1675" s="52">
        <f>IFERROR(_xll.qlIndexFixing(ONIndex3M,I1675,TRUE,_xll.ohTrigger(RecalcTrigger,Trigger3M)),NA())</f>
        <v>2.0400092094252642E-2</v>
      </c>
      <c r="N1675" s="52">
        <f>IFERROR(_xll.qlIndexFixing(Index6M,$H1675,TRUE,_xll.ohTrigger(RecalcTrigger,Trigger6M)),NA())</f>
        <v>2.2155014085938337E-2</v>
      </c>
      <c r="O1675" s="52">
        <f>IFERROR(_xll.qlIndexFixing(ONIndex6M,I1675,TRUE,_xll.ohTrigger(RecalcTrigger,Trigger6M)),NA())</f>
        <v>2.2046411529643706E-2</v>
      </c>
      <c r="P1675" s="52">
        <f>IFERROR(_xll.qlIndexFixing(Index1Y,$H1675,TRUE,_xll.ohTrigger(RecalcTrigger,Trigger1Y)),NA())</f>
        <v>2.415291970123765E-2</v>
      </c>
      <c r="Q1675" s="52">
        <f>IFERROR(_xll.qlIndexFixing(ONIndex1Y,I1675,TRUE,_xll.ohTrigger(RecalcTrigger,Trigger1Y)),NA())</f>
        <v>2.3831920155288344E-2</v>
      </c>
    </row>
    <row r="1676" spans="2:17" x14ac:dyDescent="0.2">
      <c r="B1676" s="46" t="s">
        <v>51</v>
      </c>
      <c r="D1676" s="49">
        <f>_xll.qlCalendarAdvance(LocalCalendar,$D1675,B1676,"f",FALSE)</f>
        <v>51439</v>
      </c>
      <c r="E1676" s="49">
        <f>_xll.qlInterestRateIndexValueDate(IndexON,D1676)</f>
        <v>51439</v>
      </c>
      <c r="F1676" s="52">
        <f>IFERROR(_xll.qlIndexFixing(IndexON,D1676,TRUE,_xll.ohTrigger(RecalcTrigger,TriggerON)),NA())</f>
        <v>1.6285298592455533E-2</v>
      </c>
      <c r="H1676" s="49">
        <f>_xll.qlCalendarAdvance(IborCalendar,$H1675,B1676,"f",FALSE)</f>
        <v>51433</v>
      </c>
      <c r="I1676" s="49">
        <f>_xll.qlInterestRateIndexValueDate(Index1M,$H1676)</f>
        <v>51435</v>
      </c>
      <c r="J1676" s="52">
        <f>IFERROR(_xll.qlIndexFixing(Index1M,$H1676,TRUE,_xll.ohTrigger(RecalcTrigger,Trigger1M)),NA())</f>
        <v>1.8306190925279506E-2</v>
      </c>
      <c r="K1676" s="52">
        <f>IFERROR(_xll.qlIndexFixing(ONIndex1M,I1676,TRUE,_xll.ohTrigger(RecalcTrigger,Trigger1M)),NA())</f>
        <v>1.8295126404712647E-2</v>
      </c>
      <c r="L1676" s="52">
        <f>IFERROR(_xll.qlIndexFixing(Index3M,H1676,TRUE,_xll.ohTrigger(RecalcTrigger,Trigger3M)),NA())</f>
        <v>2.0448882499961147E-2</v>
      </c>
      <c r="M1676" s="52">
        <f>IFERROR(_xll.qlIndexFixing(ONIndex3M,I1676,TRUE,_xll.ohTrigger(RecalcTrigger,Trigger3M)),NA())</f>
        <v>2.0399489564253415E-2</v>
      </c>
      <c r="N1676" s="52">
        <f>IFERROR(_xll.qlIndexFixing(Index6M,$H1676,TRUE,_xll.ohTrigger(RecalcTrigger,Trigger6M)),NA())</f>
        <v>2.2151491805998246E-2</v>
      </c>
      <c r="O1676" s="52">
        <f>IFERROR(_xll.qlIndexFixing(ONIndex6M,I1676,TRUE,_xll.ohTrigger(RecalcTrigger,Trigger6M)),NA())</f>
        <v>2.2045109302384347E-2</v>
      </c>
      <c r="P1676" s="52">
        <f>IFERROR(_xll.qlIndexFixing(Index1Y,$H1676,TRUE,_xll.ohTrigger(RecalcTrigger,Trigger1Y)),NA())</f>
        <v>2.4154318633383142E-2</v>
      </c>
      <c r="Q1676" s="52">
        <f>IFERROR(_xll.qlIndexFixing(ONIndex1Y,I1676,TRUE,_xll.ohTrigger(RecalcTrigger,Trigger1Y)),NA())</f>
        <v>2.383265746979113E-2</v>
      </c>
    </row>
    <row r="1677" spans="2:17" x14ac:dyDescent="0.2">
      <c r="B1677" s="46" t="s">
        <v>51</v>
      </c>
      <c r="D1677" s="49">
        <f>_xll.qlCalendarAdvance(LocalCalendar,$D1676,B1677,"f",FALSE)</f>
        <v>51446</v>
      </c>
      <c r="E1677" s="49">
        <f>_xll.qlInterestRateIndexValueDate(IndexON,D1677)</f>
        <v>51446</v>
      </c>
      <c r="F1677" s="52">
        <f>IFERROR(_xll.qlIndexFixing(IndexON,D1677,TRUE,_xll.ohTrigger(RecalcTrigger,TriggerON)),NA())</f>
        <v>1.6283908342620279E-2</v>
      </c>
      <c r="H1677" s="49">
        <f>_xll.qlCalendarAdvance(IborCalendar,$H1676,B1677,"f",FALSE)</f>
        <v>51440</v>
      </c>
      <c r="I1677" s="49">
        <f>_xll.qlInterestRateIndexValueDate(Index1M,$H1677)</f>
        <v>51442</v>
      </c>
      <c r="J1677" s="52">
        <f>IFERROR(_xll.qlIndexFixing(Index1M,$H1677,TRUE,_xll.ohTrigger(RecalcTrigger,Trigger1M)),NA())</f>
        <v>1.8305244011416057E-2</v>
      </c>
      <c r="K1677" s="52">
        <f>IFERROR(_xll.qlIndexFixing(ONIndex1M,I1677,TRUE,_xll.ohTrigger(RecalcTrigger,Trigger1M)),NA())</f>
        <v>1.8294122731781215E-2</v>
      </c>
      <c r="L1677" s="52">
        <f>IFERROR(_xll.qlIndexFixing(Index3M,H1677,TRUE,_xll.ohTrigger(RecalcTrigger,Trigger3M)),NA())</f>
        <v>2.0448428998698222E-2</v>
      </c>
      <c r="M1677" s="52">
        <f>IFERROR(_xll.qlIndexFixing(ONIndex3M,I1677,TRUE,_xll.ohTrigger(RecalcTrigger,Trigger3M)),NA())</f>
        <v>2.0398907215684048E-2</v>
      </c>
      <c r="N1677" s="52">
        <f>IFERROR(_xll.qlIndexFixing(Index6M,$H1677,TRUE,_xll.ohTrigger(RecalcTrigger,Trigger6M)),NA())</f>
        <v>2.2149800247171281E-2</v>
      </c>
      <c r="O1677" s="52">
        <f>IFERROR(_xll.qlIndexFixing(ONIndex6M,I1677,TRUE,_xll.ohTrigger(RecalcTrigger,Trigger6M)),NA())</f>
        <v>2.2043823736730417E-2</v>
      </c>
      <c r="P1677" s="52">
        <f>IFERROR(_xll.qlIndexFixing(Index1Y,$H1677,TRUE,_xll.ohTrigger(RecalcTrigger,Trigger1Y)),NA())</f>
        <v>2.4155732987837512E-2</v>
      </c>
      <c r="Q1677" s="52">
        <f>IFERROR(_xll.qlIndexFixing(ONIndex1Y,I1677,TRUE,_xll.ohTrigger(RecalcTrigger,Trigger1Y)),NA())</f>
        <v>2.3833421993169068E-2</v>
      </c>
    </row>
    <row r="1678" spans="2:17" x14ac:dyDescent="0.2">
      <c r="B1678" s="46" t="s">
        <v>51</v>
      </c>
      <c r="D1678" s="49">
        <f>_xll.qlCalendarAdvance(LocalCalendar,$D1677,B1678,"f",FALSE)</f>
        <v>51453</v>
      </c>
      <c r="E1678" s="49">
        <f>_xll.qlInterestRateIndexValueDate(IndexON,D1678)</f>
        <v>51453</v>
      </c>
      <c r="F1678" s="52">
        <f>IFERROR(_xll.qlIndexFixing(IndexON,D1678,TRUE,_xll.ohTrigger(RecalcTrigger,TriggerON)),NA())</f>
        <v>1.6282539840188903E-2</v>
      </c>
      <c r="H1678" s="49">
        <f>_xll.qlCalendarAdvance(IborCalendar,$H1677,B1678,"f",FALSE)</f>
        <v>51447</v>
      </c>
      <c r="I1678" s="49">
        <f>_xll.qlInterestRateIndexValueDate(Index1M,$H1678)</f>
        <v>51449</v>
      </c>
      <c r="J1678" s="52">
        <f>IFERROR(_xll.qlIndexFixing(Index1M,$H1678,TRUE,_xll.ohTrigger(RecalcTrigger,Trigger1M)),NA())</f>
        <v>1.8304326191608804E-2</v>
      </c>
      <c r="K1678" s="52">
        <f>IFERROR(_xll.qlIndexFixing(ONIndex1M,I1678,TRUE,_xll.ohTrigger(RecalcTrigger,Trigger1M)),NA())</f>
        <v>1.8293544537895112E-2</v>
      </c>
      <c r="L1678" s="52">
        <f>IFERROR(_xll.qlIndexFixing(Index3M,H1678,TRUE,_xll.ohTrigger(RecalcTrigger,Trigger3M)),NA())</f>
        <v>2.0447995783204956E-2</v>
      </c>
      <c r="M1678" s="52">
        <f>IFERROR(_xll.qlIndexFixing(ONIndex3M,I1678,TRUE,_xll.ohTrigger(RecalcTrigger,Trigger3M)),NA())</f>
        <v>2.0398883668306667E-2</v>
      </c>
      <c r="N1678" s="52">
        <f>IFERROR(_xll.qlIndexFixing(Index6M,$H1678,TRUE,_xll.ohTrigger(RecalcTrigger,Trigger6M)),NA())</f>
        <v>2.2148731607141772E-2</v>
      </c>
      <c r="O1678" s="52">
        <f>IFERROR(_xll.qlIndexFixing(ONIndex6M,I1678,TRUE,_xll.ohTrigger(RecalcTrigger,Trigger6M)),NA())</f>
        <v>2.2043139725576033E-2</v>
      </c>
      <c r="P1678" s="52">
        <f>IFERROR(_xll.qlIndexFixing(Index1Y,$H1678,TRUE,_xll.ohTrigger(RecalcTrigger,Trigger1Y)),NA())</f>
        <v>2.4158079309193049E-2</v>
      </c>
      <c r="Q1678" s="52">
        <f>IFERROR(_xll.qlIndexFixing(ONIndex1Y,I1678,TRUE,_xll.ohTrigger(RecalcTrigger,Trigger1Y)),NA())</f>
        <v>2.3835060435510869E-2</v>
      </c>
    </row>
    <row r="1679" spans="2:17" x14ac:dyDescent="0.2">
      <c r="B1679" s="46" t="s">
        <v>51</v>
      </c>
      <c r="D1679" s="49">
        <f>_xll.qlCalendarAdvance(LocalCalendar,$D1678,B1679,"f",FALSE)</f>
        <v>51460</v>
      </c>
      <c r="E1679" s="49">
        <f>_xll.qlInterestRateIndexValueDate(IndexON,D1679)</f>
        <v>51460</v>
      </c>
      <c r="F1679" s="52">
        <f>IFERROR(_xll.qlIndexFixing(IndexON,D1679,TRUE,_xll.ohTrigger(RecalcTrigger,TriggerON)),NA())</f>
        <v>1.6281193085321277E-2</v>
      </c>
      <c r="H1679" s="49">
        <f>_xll.qlCalendarAdvance(IborCalendar,$H1678,B1679,"f",FALSE)</f>
        <v>51454</v>
      </c>
      <c r="I1679" s="49">
        <f>_xll.qlInterestRateIndexValueDate(Index1M,$H1679)</f>
        <v>51456</v>
      </c>
      <c r="J1679" s="52">
        <f>IFERROR(_xll.qlIndexFixing(Index1M,$H1679,TRUE,_xll.ohTrigger(RecalcTrigger,Trigger1M)),NA())</f>
        <v>1.8303437465855169E-2</v>
      </c>
      <c r="K1679" s="52">
        <f>IFERROR(_xll.qlIndexFixing(ONIndex1M,I1679,TRUE,_xll.ohTrigger(RecalcTrigger,Trigger1M)),NA())</f>
        <v>1.8292202543772618E-2</v>
      </c>
      <c r="L1679" s="52">
        <f>IFERROR(_xll.qlIndexFixing(Index3M,H1679,TRUE,_xll.ohTrigger(RecalcTrigger,Trigger3M)),NA())</f>
        <v>2.0448137073233438E-2</v>
      </c>
      <c r="M1679" s="52">
        <f>IFERROR(_xll.qlIndexFixing(ONIndex3M,I1679,TRUE,_xll.ohTrigger(RecalcTrigger,Trigger3M)),NA())</f>
        <v>2.0397803062808251E-2</v>
      </c>
      <c r="N1679" s="52">
        <f>IFERROR(_xll.qlIndexFixing(Index6M,$H1679,TRUE,_xll.ohTrigger(RecalcTrigger,Trigger6M)),NA())</f>
        <v>2.21476798116482E-2</v>
      </c>
      <c r="O1679" s="52">
        <f>IFERROR(_xll.qlIndexFixing(ONIndex6M,I1679,TRUE,_xll.ohTrigger(RecalcTrigger,Trigger6M)),NA())</f>
        <v>2.2041302589999034E-2</v>
      </c>
      <c r="P1679" s="52">
        <f>IFERROR(_xll.qlIndexFixing(Index1Y,$H1679,TRUE,_xll.ohTrigger(RecalcTrigger,Trigger1Y)),NA())</f>
        <v>2.4158604405934377E-2</v>
      </c>
      <c r="Q1679" s="52">
        <f>IFERROR(_xll.qlIndexFixing(ONIndex1Y,I1679,TRUE,_xll.ohTrigger(RecalcTrigger,Trigger1Y)),NA())</f>
        <v>2.3835032666337241E-2</v>
      </c>
    </row>
    <row r="1680" spans="2:17" x14ac:dyDescent="0.2">
      <c r="B1680" s="46" t="s">
        <v>51</v>
      </c>
      <c r="D1680" s="49">
        <f>_xll.qlCalendarAdvance(LocalCalendar,$D1679,B1680,"f",FALSE)</f>
        <v>51467</v>
      </c>
      <c r="E1680" s="49">
        <f>_xll.qlInterestRateIndexValueDate(IndexON,D1680)</f>
        <v>51467</v>
      </c>
      <c r="F1680" s="52">
        <f>IFERROR(_xll.qlIndexFixing(IndexON,D1680,TRUE,_xll.ohTrigger(RecalcTrigger,TriggerON)),NA())</f>
        <v>1.6279868077777593E-2</v>
      </c>
      <c r="H1680" s="49">
        <f>_xll.qlCalendarAdvance(IborCalendar,$H1679,B1680,"f",FALSE)</f>
        <v>51461</v>
      </c>
      <c r="I1680" s="49">
        <f>_xll.qlInterestRateIndexValueDate(Index1M,$H1680)</f>
        <v>51463</v>
      </c>
      <c r="J1680" s="52">
        <f>IFERROR(_xll.qlIndexFixing(Index1M,$H1680,TRUE,_xll.ohTrigger(RecalcTrigger,Trigger1M)),NA())</f>
        <v>1.8302577834147418E-2</v>
      </c>
      <c r="K1680" s="52">
        <f>IFERROR(_xll.qlIndexFixing(ONIndex1M,I1680,TRUE,_xll.ohTrigger(RecalcTrigger,Trigger1M)),NA())</f>
        <v>1.8291286028695453E-2</v>
      </c>
      <c r="L1680" s="52">
        <f>IFERROR(_xll.qlIndexFixing(Index3M,H1680,TRUE,_xll.ohTrigger(RecalcTrigger,Trigger3M)),NA())</f>
        <v>2.0447190209498492E-2</v>
      </c>
      <c r="M1680" s="52">
        <f>IFERROR(_xll.qlIndexFixing(ONIndex3M,I1680,TRUE,_xll.ohTrigger(RecalcTrigger,Trigger3M)),NA())</f>
        <v>2.0397281258475175E-2</v>
      </c>
      <c r="N1680" s="52">
        <f>IFERROR(_xll.qlIndexFixing(Index6M,$H1680,TRUE,_xll.ohTrigger(RecalcTrigger,Trigger6M)),NA())</f>
        <v>2.2146644860664502E-2</v>
      </c>
      <c r="O1680" s="52">
        <f>IFERROR(_xll.qlIndexFixing(ONIndex6M,I1680,TRUE,_xll.ohTrigger(RecalcTrigger,Trigger6M)),NA())</f>
        <v>2.2040067008948228E-2</v>
      </c>
      <c r="P1680" s="52">
        <f>IFERROR(_xll.qlIndexFixing(Index1Y,$H1680,TRUE,_xll.ohTrigger(RecalcTrigger,Trigger1Y)),NA())</f>
        <v>2.4160059690697046E-2</v>
      </c>
      <c r="Q1680" s="52">
        <f>IFERROR(_xll.qlIndexFixing(ONIndex1Y,I1680,TRUE,_xll.ohTrigger(RecalcTrigger,Trigger1Y)),NA())</f>
        <v>2.3835878816207412E-2</v>
      </c>
    </row>
    <row r="1681" spans="2:17" x14ac:dyDescent="0.2">
      <c r="B1681" s="46" t="s">
        <v>51</v>
      </c>
      <c r="D1681" s="49">
        <f>_xll.qlCalendarAdvance(LocalCalendar,$D1680,B1681,"f",FALSE)</f>
        <v>51474</v>
      </c>
      <c r="E1681" s="49">
        <f>_xll.qlInterestRateIndexValueDate(IndexON,D1681)</f>
        <v>51474</v>
      </c>
      <c r="F1681" s="52">
        <f>IFERROR(_xll.qlIndexFixing(IndexON,D1681,TRUE,_xll.ohTrigger(RecalcTrigger,TriggerON)),NA())</f>
        <v>1.6278564817797658E-2</v>
      </c>
      <c r="H1681" s="49">
        <f>_xll.qlCalendarAdvance(IborCalendar,$H1680,B1681,"f",FALSE)</f>
        <v>51468</v>
      </c>
      <c r="I1681" s="49">
        <f>_xll.qlInterestRateIndexValueDate(Index1M,$H1681)</f>
        <v>51470</v>
      </c>
      <c r="J1681" s="52">
        <f>IFERROR(_xll.qlIndexFixing(Index1M,$H1681,TRUE,_xll.ohTrigger(RecalcTrigger,Trigger1M)),NA())</f>
        <v>1.8301747296477811E-2</v>
      </c>
      <c r="K1681" s="52">
        <f>IFERROR(_xll.qlIndexFixing(ONIndex1M,I1681,TRUE,_xll.ohTrigger(RecalcTrigger,Trigger1M)),NA())</f>
        <v>1.8290398566298549E-2</v>
      </c>
      <c r="L1681" s="52">
        <f>IFERROR(_xll.qlIndexFixing(Index3M,H1681,TRUE,_xll.ohTrigger(RecalcTrigger,Trigger3M)),NA())</f>
        <v>2.0444591126155487E-2</v>
      </c>
      <c r="M1681" s="52">
        <f>IFERROR(_xll.qlIndexFixing(ONIndex3M,I1681,TRUE,_xll.ohTrigger(RecalcTrigger,Trigger3M)),NA())</f>
        <v>2.039677963557196E-2</v>
      </c>
      <c r="N1681" s="52">
        <f>IFERROR(_xll.qlIndexFixing(Index6M,$H1681,TRUE,_xll.ohTrigger(RecalcTrigger,Trigger6M)),NA())</f>
        <v>2.2146238522886431E-2</v>
      </c>
      <c r="O1681" s="52">
        <f>IFERROR(_xll.qlIndexFixing(ONIndex6M,I1681,TRUE,_xll.ohTrigger(RecalcTrigger,Trigger6M)),NA())</f>
        <v>2.2038848089396268E-2</v>
      </c>
      <c r="P1681" s="52">
        <f>IFERROR(_xll.qlIndexFixing(Index1Y,$H1681,TRUE,_xll.ohTrigger(RecalcTrigger,Trigger1Y)),NA())</f>
        <v>2.4158772485918002E-2</v>
      </c>
      <c r="Q1681" s="52">
        <f>IFERROR(_xll.qlIndexFixing(ONIndex1Y,I1681,TRUE,_xll.ohTrigger(RecalcTrigger,Trigger1Y)),NA())</f>
        <v>2.3836752174899445E-2</v>
      </c>
    </row>
    <row r="1682" spans="2:17" x14ac:dyDescent="0.2">
      <c r="B1682" s="46" t="s">
        <v>51</v>
      </c>
      <c r="D1682" s="49">
        <f>_xll.qlCalendarAdvance(LocalCalendar,$D1681,B1682,"f",FALSE)</f>
        <v>51481</v>
      </c>
      <c r="E1682" s="49">
        <f>_xll.qlInterestRateIndexValueDate(IndexON,D1682)</f>
        <v>51481</v>
      </c>
      <c r="F1682" s="52">
        <f>IFERROR(_xll.qlIndexFixing(IndexON,D1682,TRUE,_xll.ohTrigger(RecalcTrigger,TriggerON)),NA())</f>
        <v>1.6277283305221601E-2</v>
      </c>
      <c r="H1682" s="49">
        <f>_xll.qlCalendarAdvance(IborCalendar,$H1681,B1682,"f",FALSE)</f>
        <v>51475</v>
      </c>
      <c r="I1682" s="49">
        <f>_xll.qlInterestRateIndexValueDate(Index1M,$H1682)</f>
        <v>51477</v>
      </c>
      <c r="J1682" s="52">
        <f>IFERROR(_xll.qlIndexFixing(Index1M,$H1682,TRUE,_xll.ohTrigger(RecalcTrigger,Trigger1M)),NA())</f>
        <v>1.8300945852841193E-2</v>
      </c>
      <c r="K1682" s="52">
        <f>IFERROR(_xll.qlIndexFixing(ONIndex1M,I1682,TRUE,_xll.ohTrigger(RecalcTrigger,Trigger1M)),NA())</f>
        <v>1.8289540156475326E-2</v>
      </c>
      <c r="L1682" s="52">
        <f>IFERROR(_xll.qlIndexFixing(Index3M,H1682,TRUE,_xll.ohTrigger(RecalcTrigger,Trigger3M)),NA())</f>
        <v>2.0444233338825946E-2</v>
      </c>
      <c r="M1682" s="52">
        <f>IFERROR(_xll.qlIndexFixing(ONIndex3M,I1682,TRUE,_xll.ohTrigger(RecalcTrigger,Trigger3M)),NA())</f>
        <v>2.039629819407196E-2</v>
      </c>
      <c r="N1682" s="52">
        <f>IFERROR(_xll.qlIndexFixing(Index6M,$H1682,TRUE,_xll.ohTrigger(RecalcTrigger,Trigger6M)),NA())</f>
        <v>2.2145238402835919E-2</v>
      </c>
      <c r="O1682" s="52">
        <f>IFERROR(_xll.qlIndexFixing(ONIndex6M,I1682,TRUE,_xll.ohTrigger(RecalcTrigger,Trigger6M)),NA())</f>
        <v>2.2037645831449737E-2</v>
      </c>
      <c r="P1682" s="52">
        <f>IFERROR(_xll.qlIndexFixing(Index1Y,$H1682,TRUE,_xll.ohTrigger(RecalcTrigger,Trigger1Y)),NA())</f>
        <v>2.4163004964415476E-2</v>
      </c>
      <c r="Q1682" s="52">
        <f>IFERROR(_xll.qlIndexFixing(ONIndex1Y,I1682,TRUE,_xll.ohTrigger(RecalcTrigger,Trigger1Y)),NA())</f>
        <v>2.383765274241334E-2</v>
      </c>
    </row>
    <row r="1683" spans="2:17" x14ac:dyDescent="0.2">
      <c r="B1683" s="46" t="s">
        <v>51</v>
      </c>
      <c r="D1683" s="49">
        <f>_xll.qlCalendarAdvance(LocalCalendar,$D1682,B1683,"f",FALSE)</f>
        <v>51488</v>
      </c>
      <c r="E1683" s="49">
        <f>_xll.qlInterestRateIndexValueDate(IndexON,D1683)</f>
        <v>51488</v>
      </c>
      <c r="F1683" s="52">
        <f>IFERROR(_xll.qlIndexFixing(IndexON,D1683,TRUE,_xll.ohTrigger(RecalcTrigger,TriggerON)),NA())</f>
        <v>1.6276023540129358E-2</v>
      </c>
      <c r="H1683" s="49">
        <f>_xll.qlCalendarAdvance(IborCalendar,$H1682,B1683,"f",FALSE)</f>
        <v>51482</v>
      </c>
      <c r="I1683" s="49">
        <f>_xll.qlInterestRateIndexValueDate(Index1M,$H1683)</f>
        <v>51484</v>
      </c>
      <c r="J1683" s="52">
        <f>IFERROR(_xll.qlIndexFixing(Index1M,$H1683,TRUE,_xll.ohTrigger(RecalcTrigger,Trigger1M)),NA())</f>
        <v>1.830017350323241E-2</v>
      </c>
      <c r="K1683" s="52">
        <f>IFERROR(_xll.qlIndexFixing(ONIndex1M,I1683,TRUE,_xll.ohTrigger(RecalcTrigger,Trigger1M)),NA())</f>
        <v>1.8288710799305719E-2</v>
      </c>
      <c r="L1683" s="52">
        <f>IFERROR(_xll.qlIndexFixing(Index3M,H1683,TRUE,_xll.ohTrigger(RecalcTrigger,Trigger3M)),NA())</f>
        <v>2.0443895832639392E-2</v>
      </c>
      <c r="M1683" s="52">
        <f>IFERROR(_xll.qlIndexFixing(ONIndex3M,I1683,TRUE,_xll.ohTrigger(RecalcTrigger,Trigger3M)),NA())</f>
        <v>2.0395836933975175E-2</v>
      </c>
      <c r="N1683" s="52">
        <f>IFERROR(_xll.qlIndexFixing(Index6M,$H1683,TRUE,_xll.ohTrigger(RecalcTrigger,Trigger6M)),NA())</f>
        <v>2.2144255128249333E-2</v>
      </c>
      <c r="O1683" s="52">
        <f>IFERROR(_xll.qlIndexFixing(ONIndex6M,I1683,TRUE,_xll.ohTrigger(RecalcTrigger,Trigger6M)),NA())</f>
        <v>2.2036460235002053E-2</v>
      </c>
      <c r="P1683" s="52">
        <f>IFERROR(_xll.qlIndexFixing(Index1Y,$H1683,TRUE,_xll.ohTrigger(RecalcTrigger,Trigger1Y)),NA())</f>
        <v>2.4164493174463095E-2</v>
      </c>
      <c r="Q1683" s="52">
        <f>IFERROR(_xll.qlIndexFixing(ONIndex1Y,I1683,TRUE,_xll.ohTrigger(RecalcTrigger,Trigger1Y)),NA())</f>
        <v>2.3838580518775743E-2</v>
      </c>
    </row>
    <row r="1684" spans="2:17" x14ac:dyDescent="0.2">
      <c r="B1684" s="46" t="s">
        <v>51</v>
      </c>
      <c r="D1684" s="49">
        <f>_xll.qlCalendarAdvance(LocalCalendar,$D1683,B1684,"f",FALSE)</f>
        <v>51496</v>
      </c>
      <c r="E1684" s="49">
        <f>_xll.qlInterestRateIndexValueDate(IndexON,D1684)</f>
        <v>51496</v>
      </c>
      <c r="F1684" s="52">
        <f>IFERROR(_xll.qlIndexFixing(IndexON,D1684,TRUE,_xll.ohTrigger(RecalcTrigger,TriggerON)),NA())</f>
        <v>1.6274610438014037E-2</v>
      </c>
      <c r="H1684" s="49">
        <f>_xll.qlCalendarAdvance(IborCalendar,$H1683,B1684,"f",FALSE)</f>
        <v>51489</v>
      </c>
      <c r="I1684" s="49">
        <f>_xll.qlInterestRateIndexValueDate(Index1M,$H1684)</f>
        <v>51491</v>
      </c>
      <c r="J1684" s="52">
        <f>IFERROR(_xll.qlIndexFixing(Index1M,$H1684,TRUE,_xll.ohTrigger(RecalcTrigger,Trigger1M)),NA())</f>
        <v>1.829984468710244E-2</v>
      </c>
      <c r="K1684" s="52">
        <f>IFERROR(_xll.qlIndexFixing(ONIndex1M,I1684,TRUE,_xll.ohTrigger(RecalcTrigger,Trigger1M)),NA())</f>
        <v>1.8287910494789728E-2</v>
      </c>
      <c r="L1684" s="52">
        <f>IFERROR(_xll.qlIndexFixing(Index3M,H1684,TRUE,_xll.ohTrigger(RecalcTrigger,Trigger3M)),NA())</f>
        <v>2.0443578607589608E-2</v>
      </c>
      <c r="M1684" s="52">
        <f>IFERROR(_xll.qlIndexFixing(ONIndex3M,I1684,TRUE,_xll.ohTrigger(RecalcTrigger,Trigger3M)),NA())</f>
        <v>2.0395395855308251E-2</v>
      </c>
      <c r="N1684" s="52">
        <f>IFERROR(_xll.qlIndexFixing(Index6M,$H1684,TRUE,_xll.ohTrigger(RecalcTrigger,Trigger6M)),NA())</f>
        <v>2.2143288699101635E-2</v>
      </c>
      <c r="O1684" s="52">
        <f>IFERROR(_xll.qlIndexFixing(ONIndex6M,I1684,TRUE,_xll.ohTrigger(RecalcTrigger,Trigger6M)),NA())</f>
        <v>2.2035291300106508E-2</v>
      </c>
      <c r="P1684" s="52">
        <f>IFERROR(_xll.qlIndexFixing(Index1Y,$H1684,TRUE,_xll.ohTrigger(RecalcTrigger,Trigger1Y)),NA())</f>
        <v>2.4165990580689356E-2</v>
      </c>
      <c r="Q1684" s="52">
        <f>IFERROR(_xll.qlIndexFixing(ONIndex1Y,I1684,TRUE,_xll.ohTrigger(RecalcTrigger,Trigger1Y)),NA())</f>
        <v>2.3839535503986653E-2</v>
      </c>
    </row>
    <row r="1685" spans="2:17" x14ac:dyDescent="0.2">
      <c r="B1685" s="46" t="s">
        <v>51</v>
      </c>
      <c r="D1685" s="49">
        <f>_xll.qlCalendarAdvance(LocalCalendar,$D1684,B1685,"f",FALSE)</f>
        <v>51503</v>
      </c>
      <c r="E1685" s="49">
        <f>_xll.qlInterestRateIndexValueDate(IndexON,D1685)</f>
        <v>51503</v>
      </c>
      <c r="F1685" s="52">
        <f>IFERROR(_xll.qlIndexFixing(IndexON,D1685,TRUE,_xll.ohTrigger(RecalcTrigger,TriggerON)),NA())</f>
        <v>1.6273397274604307E-2</v>
      </c>
      <c r="H1685" s="49">
        <f>_xll.qlCalendarAdvance(IborCalendar,$H1684,B1685,"f",FALSE)</f>
        <v>51497</v>
      </c>
      <c r="I1685" s="49">
        <f>_xll.qlInterestRateIndexValueDate(Index1M,$H1685)</f>
        <v>51501</v>
      </c>
      <c r="J1685" s="52">
        <f>IFERROR(_xll.qlIndexFixing(Index1M,$H1685,TRUE,_xll.ohTrigger(RecalcTrigger,Trigger1M)),NA())</f>
        <v>1.829841892315634E-2</v>
      </c>
      <c r="K1685" s="52">
        <f>IFERROR(_xll.qlIndexFixing(ONIndex1M,I1685,TRUE,_xll.ohTrigger(RecalcTrigger,Trigger1M)),NA())</f>
        <v>1.8286406286684986E-2</v>
      </c>
      <c r="L1685" s="52">
        <f>IFERROR(_xll.qlIndexFixing(Index3M,H1685,TRUE,_xll.ohTrigger(RecalcTrigger,Trigger3M)),NA())</f>
        <v>2.0442035524042609E-2</v>
      </c>
      <c r="M1685" s="52">
        <f>IFERROR(_xll.qlIndexFixing(ONIndex3M,I1685,TRUE,_xll.ohTrigger(RecalcTrigger,Trigger3M)),NA())</f>
        <v>2.039425177931431E-2</v>
      </c>
      <c r="N1685" s="52">
        <f>IFERROR(_xll.qlIndexFixing(Index6M,$H1685,TRUE,_xll.ohTrigger(RecalcTrigger,Trigger6M)),NA())</f>
        <v>2.2140087210010786E-2</v>
      </c>
      <c r="O1685" s="52">
        <f>IFERROR(_xll.qlIndexFixing(ONIndex6M,I1685,TRUE,_xll.ohTrigger(RecalcTrigger,Trigger6M)),NA())</f>
        <v>2.2033057237451636E-2</v>
      </c>
      <c r="P1685" s="52">
        <f>IFERROR(_xll.qlIndexFixing(Index1Y,$H1685,TRUE,_xll.ohTrigger(RecalcTrigger,Trigger1Y)),NA())</f>
        <v>2.4166308136639832E-2</v>
      </c>
      <c r="Q1685" s="52">
        <f>IFERROR(_xll.qlIndexFixing(ONIndex1Y,I1685,TRUE,_xll.ohTrigger(RecalcTrigger,Trigger1Y)),NA())</f>
        <v>2.3840085602713224E-2</v>
      </c>
    </row>
    <row r="1686" spans="2:17" x14ac:dyDescent="0.2">
      <c r="B1686" s="46" t="s">
        <v>51</v>
      </c>
      <c r="D1686" s="49">
        <f>_xll.qlCalendarAdvance(LocalCalendar,$D1685,B1686,"f",FALSE)</f>
        <v>51510</v>
      </c>
      <c r="E1686" s="49">
        <f>_xll.qlInterestRateIndexValueDate(IndexON,D1686)</f>
        <v>51510</v>
      </c>
      <c r="F1686" s="52">
        <f>IFERROR(_xll.qlIndexFixing(IndexON,D1686,TRUE,_xll.ohTrigger(RecalcTrigger,TriggerON)),NA())</f>
        <v>1.6272205858598454E-2</v>
      </c>
      <c r="H1686" s="49">
        <f>_xll.qlCalendarAdvance(IborCalendar,$H1685,B1686,"f",FALSE)</f>
        <v>51504</v>
      </c>
      <c r="I1686" s="49">
        <f>_xll.qlInterestRateIndexValueDate(Index1M,$H1686)</f>
        <v>51508</v>
      </c>
      <c r="J1686" s="52">
        <f>IFERROR(_xll.qlIndexFixing(Index1M,$H1686,TRUE,_xll.ohTrigger(RecalcTrigger,Trigger1M)),NA())</f>
        <v>1.8297746324457024E-2</v>
      </c>
      <c r="K1686" s="52">
        <f>IFERROR(_xll.qlIndexFixing(ONIndex1M,I1686,TRUE,_xll.ohTrigger(RecalcTrigger,Trigger1M)),NA())</f>
        <v>1.8285261357293692E-2</v>
      </c>
      <c r="L1686" s="52">
        <f>IFERROR(_xll.qlIndexFixing(Index3M,H1686,TRUE,_xll.ohTrigger(RecalcTrigger,Trigger3M)),NA())</f>
        <v>2.0443456853335311E-2</v>
      </c>
      <c r="M1686" s="52">
        <f>IFERROR(_xll.qlIndexFixing(ONIndex3M,I1686,TRUE,_xll.ohTrigger(RecalcTrigger,Trigger3M)),NA())</f>
        <v>2.0393308057933268E-2</v>
      </c>
      <c r="N1686" s="52">
        <f>IFERROR(_xll.qlIndexFixing(Index6M,$H1686,TRUE,_xll.ohTrigger(RecalcTrigger,Trigger6M)),NA())</f>
        <v>2.214101178876883E-2</v>
      </c>
      <c r="O1686" s="52">
        <f>IFERROR(_xll.qlIndexFixing(ONIndex6M,I1686,TRUE,_xll.ohTrigger(RecalcTrigger,Trigger6M)),NA())</f>
        <v>2.203133359706122E-2</v>
      </c>
      <c r="P1686" s="52">
        <f>IFERROR(_xll.qlIndexFixing(Index1Y,$H1686,TRUE,_xll.ohTrigger(RecalcTrigger,Trigger1Y)),NA())</f>
        <v>2.416782467245402E-2</v>
      </c>
      <c r="Q1686" s="52">
        <f>IFERROR(_xll.qlIndexFixing(ONIndex1Y,I1686,TRUE,_xll.ohTrigger(RecalcTrigger,Trigger1Y)),NA())</f>
        <v>2.384024150948072E-2</v>
      </c>
    </row>
    <row r="1687" spans="2:17" x14ac:dyDescent="0.2">
      <c r="B1687" s="46" t="s">
        <v>51</v>
      </c>
      <c r="D1687" s="49">
        <f>_xll.qlCalendarAdvance(LocalCalendar,$D1686,B1687,"f",FALSE)</f>
        <v>51517</v>
      </c>
      <c r="E1687" s="49">
        <f>_xll.qlInterestRateIndexValueDate(IndexON,D1687)</f>
        <v>51517</v>
      </c>
      <c r="F1687" s="52">
        <f>IFERROR(_xll.qlIndexFixing(IndexON,D1687,TRUE,_xll.ohTrigger(RecalcTrigger,TriggerON)),NA())</f>
        <v>1.6271036190076416E-2</v>
      </c>
      <c r="H1687" s="49">
        <f>_xll.qlCalendarAdvance(IborCalendar,$H1686,B1687,"f",FALSE)</f>
        <v>51511</v>
      </c>
      <c r="I1687" s="49">
        <f>_xll.qlInterestRateIndexValueDate(Index1M,$H1687)</f>
        <v>51515</v>
      </c>
      <c r="J1687" s="52">
        <f>IFERROR(_xll.qlIndexFixing(Index1M,$H1687,TRUE,_xll.ohTrigger(RecalcTrigger,Trigger1M)),NA())</f>
        <v>1.8297102819759752E-2</v>
      </c>
      <c r="K1687" s="52">
        <f>IFERROR(_xll.qlIndexFixing(ONIndex1M,I1687,TRUE,_xll.ohTrigger(RecalcTrigger,Trigger1M)),NA())</f>
        <v>1.8284556582974787E-2</v>
      </c>
      <c r="L1687" s="52">
        <f>IFERROR(_xll.qlIndexFixing(Index3M,H1687,TRUE,_xll.ohTrigger(RecalcTrigger,Trigger3M)),NA())</f>
        <v>2.0443210598282916E-2</v>
      </c>
      <c r="M1687" s="52">
        <f>IFERROR(_xll.qlIndexFixing(ONIndex3M,I1687,TRUE,_xll.ohTrigger(RecalcTrigger,Trigger3M)),NA())</f>
        <v>2.0392933332082919E-2</v>
      </c>
      <c r="N1687" s="52">
        <f>IFERROR(_xll.qlIndexFixing(Index6M,$H1687,TRUE,_xll.ohTrigger(RecalcTrigger,Trigger6M)),NA())</f>
        <v>2.2140103115229778E-2</v>
      </c>
      <c r="O1687" s="52">
        <f>IFERROR(_xll.qlIndexFixing(ONIndex6M,I1687,TRUE,_xll.ohTrigger(RecalcTrigger,Trigger6M)),NA())</f>
        <v>2.2030219543571761E-2</v>
      </c>
      <c r="P1687" s="52">
        <f>IFERROR(_xll.qlIndexFixing(Index1Y,$H1687,TRUE,_xll.ohTrigger(RecalcTrigger,Trigger1Y)),NA())</f>
        <v>2.4169347490453939E-2</v>
      </c>
      <c r="Q1687" s="52">
        <f>IFERROR(_xll.qlIndexFixing(ONIndex1Y,I1687,TRUE,_xll.ohTrigger(RecalcTrigger,Trigger1Y)),NA())</f>
        <v>2.3841285756969199E-2</v>
      </c>
    </row>
    <row r="1688" spans="2:17" x14ac:dyDescent="0.2">
      <c r="B1688" s="46" t="s">
        <v>51</v>
      </c>
      <c r="D1688" s="49">
        <f>_xll.qlCalendarAdvance(LocalCalendar,$D1687,B1688,"f",FALSE)</f>
        <v>51524</v>
      </c>
      <c r="E1688" s="49">
        <f>_xll.qlInterestRateIndexValueDate(IndexON,D1688)</f>
        <v>51524</v>
      </c>
      <c r="F1688" s="52">
        <f>IFERROR(_xll.qlIndexFixing(IndexON,D1688,TRUE,_xll.ohTrigger(RecalcTrigger,TriggerON)),NA())</f>
        <v>1.6269888269038191E-2</v>
      </c>
      <c r="H1688" s="49">
        <f>_xll.qlCalendarAdvance(IborCalendar,$H1687,B1688,"f",FALSE)</f>
        <v>51518</v>
      </c>
      <c r="I1688" s="49">
        <f>_xll.qlInterestRateIndexValueDate(Index1M,$H1688)</f>
        <v>51523</v>
      </c>
      <c r="J1688" s="52">
        <f>IFERROR(_xll.qlIndexFixing(Index1M,$H1688,TRUE,_xll.ohTrigger(RecalcTrigger,Trigger1M)),NA())</f>
        <v>1.829640301112033E-2</v>
      </c>
      <c r="K1688" s="52">
        <f>IFERROR(_xll.qlIndexFixing(ONIndex1M,I1688,TRUE,_xll.ohTrigger(RecalcTrigger,Trigger1M)),NA())</f>
        <v>1.828378669761932E-2</v>
      </c>
      <c r="L1688" s="52">
        <f>IFERROR(_xll.qlIndexFixing(Index3M,H1688,TRUE,_xll.ohTrigger(RecalcTrigger,Trigger3M)),NA())</f>
        <v>2.0442953999366735E-2</v>
      </c>
      <c r="M1688" s="52">
        <f>IFERROR(_xll.qlIndexFixing(ONIndex3M,I1688,TRUE,_xll.ohTrigger(RecalcTrigger,Trigger3M)),NA())</f>
        <v>2.0392529783128666E-2</v>
      </c>
      <c r="N1688" s="52">
        <f>IFERROR(_xll.qlIndexFixing(Index6M,$H1688,TRUE,_xll.ohTrigger(RecalcTrigger,Trigger6M)),NA())</f>
        <v>2.2138464817232494E-2</v>
      </c>
      <c r="O1688" s="52">
        <f>IFERROR(_xll.qlIndexFixing(ONIndex6M,I1688,TRUE,_xll.ohTrigger(RecalcTrigger,Trigger6M)),NA())</f>
        <v>2.2028966738991684E-2</v>
      </c>
      <c r="P1688" s="52">
        <f>IFERROR(_xll.qlIndexFixing(Index1Y,$H1688,TRUE,_xll.ohTrigger(RecalcTrigger,Trigger1Y)),NA())</f>
        <v>2.4171094399224564E-2</v>
      </c>
      <c r="Q1688" s="52">
        <f>IFERROR(_xll.qlIndexFixing(ONIndex1Y,I1688,TRUE,_xll.ohTrigger(RecalcTrigger,Trigger1Y)),NA())</f>
        <v>2.3842512494960388E-2</v>
      </c>
    </row>
    <row r="1689" spans="2:17" x14ac:dyDescent="0.2">
      <c r="B1689" s="46" t="s">
        <v>51</v>
      </c>
      <c r="D1689" s="49">
        <f>_xll.qlCalendarAdvance(LocalCalendar,$D1688,B1689,"f",FALSE)</f>
        <v>51531</v>
      </c>
      <c r="E1689" s="49">
        <f>_xll.qlInterestRateIndexValueDate(IndexON,D1689)</f>
        <v>51531</v>
      </c>
      <c r="F1689" s="52">
        <f>IFERROR(_xll.qlIndexFixing(IndexON,D1689,TRUE,_xll.ohTrigger(RecalcTrigger,TriggerON)),NA())</f>
        <v>1.6268762095403844E-2</v>
      </c>
      <c r="H1689" s="49">
        <f>_xll.qlCalendarAdvance(IborCalendar,$H1688,B1689,"f",FALSE)</f>
        <v>51525</v>
      </c>
      <c r="I1689" s="49">
        <f>_xll.qlInterestRateIndexValueDate(Index1M,$H1689)</f>
        <v>51529</v>
      </c>
      <c r="J1689" s="52">
        <f>IFERROR(_xll.qlIndexFixing(Index1M,$H1689,TRUE,_xll.ohTrigger(RecalcTrigger,Trigger1M)),NA())</f>
        <v>1.8295903092350723E-2</v>
      </c>
      <c r="K1689" s="52">
        <f>IFERROR(_xll.qlIndexFixing(ONIndex1M,I1689,TRUE,_xll.ohTrigger(RecalcTrigger,Trigger1M)),NA())</f>
        <v>1.8283234183424923E-2</v>
      </c>
      <c r="L1689" s="52">
        <f>IFERROR(_xll.qlIndexFixing(Index3M,H1689,TRUE,_xll.ohTrigger(RecalcTrigger,Trigger3M)),NA())</f>
        <v>2.0442778934975619E-2</v>
      </c>
      <c r="M1689" s="52">
        <f>IFERROR(_xll.qlIndexFixing(ONIndex3M,I1689,TRUE,_xll.ohTrigger(RecalcTrigger,Trigger3M)),NA())</f>
        <v>2.0392244417717365E-2</v>
      </c>
      <c r="N1689" s="52">
        <f>IFERROR(_xll.qlIndexFixing(Index6M,$H1689,TRUE,_xll.ohTrigger(RecalcTrigger,Trigger6M)),NA())</f>
        <v>2.2138336162049525E-2</v>
      </c>
      <c r="O1689" s="52">
        <f>IFERROR(_xll.qlIndexFixing(ONIndex6M,I1689,TRUE,_xll.ohTrigger(RecalcTrigger,Trigger6M)),NA())</f>
        <v>2.2028041415094179E-2</v>
      </c>
      <c r="P1689" s="52">
        <f>IFERROR(_xll.qlIndexFixing(Index1Y,$H1689,TRUE,_xll.ohTrigger(RecalcTrigger,Trigger1Y)),NA())</f>
        <v>2.4172408396047364E-2</v>
      </c>
      <c r="Q1689" s="52">
        <f>IFERROR(_xll.qlIndexFixing(ONIndex1Y,I1689,TRUE,_xll.ohTrigger(RecalcTrigger,Trigger1Y)),NA())</f>
        <v>2.384345586738057E-2</v>
      </c>
    </row>
    <row r="1690" spans="2:17" x14ac:dyDescent="0.2">
      <c r="B1690" s="46" t="s">
        <v>51</v>
      </c>
      <c r="D1690" s="49">
        <f>_xll.qlCalendarAdvance(LocalCalendar,$D1689,B1690,"f",FALSE)</f>
        <v>51538</v>
      </c>
      <c r="E1690" s="49">
        <f>_xll.qlInterestRateIndexValueDate(IndexON,D1690)</f>
        <v>51538</v>
      </c>
      <c r="F1690" s="52">
        <f>IFERROR(_xll.qlIndexFixing(IndexON,D1690,TRUE,_xll.ohTrigger(RecalcTrigger,TriggerON)),NA())</f>
        <v>1.6267657669173374E-2</v>
      </c>
      <c r="H1690" s="49">
        <f>_xll.qlCalendarAdvance(IborCalendar,$H1689,B1690,"f",FALSE)</f>
        <v>51532</v>
      </c>
      <c r="I1690" s="49">
        <f>_xll.qlInterestRateIndexValueDate(Index1M,$H1690)</f>
        <v>51536</v>
      </c>
      <c r="J1690" s="52">
        <f>IFERROR(_xll.qlIndexFixing(Index1M,$H1690,TRUE,_xll.ohTrigger(RecalcTrigger,Trigger1M)),NA())</f>
        <v>1.8294065352049773E-2</v>
      </c>
      <c r="K1690" s="52">
        <f>IFERROR(_xll.qlIndexFixing(ONIndex1M,I1690,TRUE,_xll.ohTrigger(RecalcTrigger,Trigger1M)),NA())</f>
        <v>1.8282616558114029E-2</v>
      </c>
      <c r="L1690" s="52">
        <f>IFERROR(_xll.qlIndexFixing(Index3M,H1690,TRUE,_xll.ohTrigger(RecalcTrigger,Trigger3M)),NA())</f>
        <v>2.0443163644931171E-2</v>
      </c>
      <c r="M1690" s="52">
        <f>IFERROR(_xll.qlIndexFixing(ONIndex3M,I1690,TRUE,_xll.ohTrigger(RecalcTrigger,Trigger3M)),NA())</f>
        <v>2.039193022920216E-2</v>
      </c>
      <c r="N1690" s="52">
        <f>IFERROR(_xll.qlIndexFixing(Index6M,$H1690,TRUE,_xll.ohTrigger(RecalcTrigger,Trigger6M)),NA())</f>
        <v>2.2137477029872257E-2</v>
      </c>
      <c r="O1690" s="52">
        <f>IFERROR(_xll.qlIndexFixing(ONIndex6M,I1690,TRUE,_xll.ohTrigger(RecalcTrigger,Trigger6M)),NA())</f>
        <v>2.2026977340106058E-2</v>
      </c>
      <c r="P1690" s="52">
        <f>IFERROR(_xll.qlIndexFixing(Index1Y,$H1690,TRUE,_xll.ohTrigger(RecalcTrigger,Trigger1Y)),NA())</f>
        <v>2.4173944695147356E-2</v>
      </c>
      <c r="Q1690" s="52">
        <f>IFERROR(_xll.qlIndexFixing(ONIndex1Y,I1690,TRUE,_xll.ohTrigger(RecalcTrigger,Trigger1Y)),NA())</f>
        <v>2.3844581730383396E-2</v>
      </c>
    </row>
    <row r="1691" spans="2:17" x14ac:dyDescent="0.2">
      <c r="B1691" s="46" t="s">
        <v>51</v>
      </c>
      <c r="D1691" s="49">
        <f>_xll.qlCalendarAdvance(LocalCalendar,$D1690,B1691,"f",FALSE)</f>
        <v>51545</v>
      </c>
      <c r="E1691" s="49">
        <f>_xll.qlInterestRateIndexValueDate(IndexON,D1691)</f>
        <v>51545</v>
      </c>
      <c r="F1691" s="52">
        <f>IFERROR(_xll.qlIndexFixing(IndexON,D1691,TRUE,_xll.ohTrigger(RecalcTrigger,TriggerON)),NA())</f>
        <v>1.6266574990506655E-2</v>
      </c>
      <c r="H1691" s="49">
        <f>_xll.qlCalendarAdvance(IborCalendar,$H1690,B1691,"f",FALSE)</f>
        <v>51539</v>
      </c>
      <c r="I1691" s="49">
        <f>_xll.qlInterestRateIndexValueDate(Index1M,$H1691)</f>
        <v>51543</v>
      </c>
      <c r="J1691" s="52">
        <f>IFERROR(_xll.qlIndexFixing(Index1M,$H1691,TRUE,_xll.ohTrigger(RecalcTrigger,Trigger1M)),NA())</f>
        <v>1.8293532070139711E-2</v>
      </c>
      <c r="K1691" s="52">
        <f>IFERROR(_xll.qlIndexFixing(ONIndex1M,I1691,TRUE,_xll.ohTrigger(RecalcTrigger,Trigger1M)),NA())</f>
        <v>1.8282027982445825E-2</v>
      </c>
      <c r="L1691" s="52">
        <f>IFERROR(_xll.qlIndexFixing(Index3M,H1691,TRUE,_xll.ohTrigger(RecalcTrigger,Trigger3M)),NA())</f>
        <v>2.0442428400711147E-2</v>
      </c>
      <c r="M1691" s="52">
        <f>IFERROR(_xll.qlIndexFixing(ONIndex3M,I1691,TRUE,_xll.ohTrigger(RecalcTrigger,Trigger3M)),NA())</f>
        <v>2.0391636219825315E-2</v>
      </c>
      <c r="N1691" s="52">
        <f>IFERROR(_xll.qlIndexFixing(Index6M,$H1691,TRUE,_xll.ohTrigger(RecalcTrigger,Trigger6M)),NA())</f>
        <v>2.2136633037982256E-2</v>
      </c>
      <c r="O1691" s="52">
        <f>IFERROR(_xll.qlIndexFixing(ONIndex6M,I1691,TRUE,_xll.ohTrigger(RecalcTrigger,Trigger6M)),NA())</f>
        <v>2.2025929924591736E-2</v>
      </c>
      <c r="P1691" s="52">
        <f>IFERROR(_xll.qlIndexFixing(Index1Y,$H1691,TRUE,_xll.ohTrigger(RecalcTrigger,Trigger1Y)),NA())</f>
        <v>2.4175483699444288E-2</v>
      </c>
      <c r="Q1691" s="52">
        <f>IFERROR(_xll.qlIndexFixing(ONIndex1Y,I1691,TRUE,_xll.ohTrigger(RecalcTrigger,Trigger1Y)),NA())</f>
        <v>2.3845734798664253E-2</v>
      </c>
    </row>
    <row r="1692" spans="2:17" x14ac:dyDescent="0.2">
      <c r="B1692" s="46" t="s">
        <v>51</v>
      </c>
      <c r="D1692" s="49">
        <f>_xll.qlCalendarAdvance(LocalCalendar,$D1691,B1692,"f",FALSE)</f>
        <v>51552</v>
      </c>
      <c r="E1692" s="49">
        <f>_xll.qlInterestRateIndexValueDate(IndexON,D1692)</f>
        <v>51552</v>
      </c>
      <c r="F1692" s="52">
        <f>IFERROR(_xll.qlIndexFixing(IndexON,D1692,TRUE,_xll.ohTrigger(RecalcTrigger,TriggerON)),NA())</f>
        <v>1.6265514059243813E-2</v>
      </c>
      <c r="H1692" s="49">
        <f>_xll.qlCalendarAdvance(IborCalendar,$H1691,B1692,"f",FALSE)</f>
        <v>51546</v>
      </c>
      <c r="I1692" s="49">
        <f>_xll.qlInterestRateIndexValueDate(Index1M,$H1692)</f>
        <v>51551</v>
      </c>
      <c r="J1692" s="52">
        <f>IFERROR(_xll.qlIndexFixing(Index1M,$H1692,TRUE,_xll.ohTrigger(RecalcTrigger,Trigger1M)),NA())</f>
        <v>1.8292958224954057E-2</v>
      </c>
      <c r="K1692" s="52">
        <f>IFERROR(_xll.qlIndexFixing(ONIndex1M,I1692,TRUE,_xll.ohTrigger(RecalcTrigger,Trigger1M)),NA())</f>
        <v>1.8281390895742433E-2</v>
      </c>
      <c r="L1692" s="52">
        <f>IFERROR(_xll.qlIndexFixing(Index3M,H1692,TRUE,_xll.ohTrigger(RecalcTrigger,Trigger3M)),NA())</f>
        <v>2.0441691475659773E-2</v>
      </c>
      <c r="M1692" s="52">
        <f>IFERROR(_xll.qlIndexFixing(ONIndex3M,I1692,TRUE,_xll.ohTrigger(RecalcTrigger,Trigger3M)),NA())</f>
        <v>2.0391324918280773E-2</v>
      </c>
      <c r="N1692" s="52">
        <f>IFERROR(_xll.qlIndexFixing(Index6M,$H1692,TRUE,_xll.ohTrigger(RecalcTrigger,Trigger6M)),NA())</f>
        <v>2.2135061834883545E-2</v>
      </c>
      <c r="O1692" s="52">
        <f>IFERROR(_xll.qlIndexFixing(ONIndex6M,I1692,TRUE,_xll.ohTrigger(RecalcTrigger,Trigger6M)),NA())</f>
        <v>2.202475327773179E-2</v>
      </c>
      <c r="P1692" s="52">
        <f>IFERROR(_xll.qlIndexFixing(Index1Y,$H1692,TRUE,_xll.ohTrigger(RecalcTrigger,Trigger1Y)),NA())</f>
        <v>2.4177244726827606E-2</v>
      </c>
      <c r="Q1692" s="52">
        <f>IFERROR(_xll.qlIndexFixing(ONIndex1Y,I1692,TRUE,_xll.ohTrigger(RecalcTrigger,Trigger1Y)),NA())</f>
        <v>2.3847085903492271E-2</v>
      </c>
    </row>
    <row r="1693" spans="2:17" x14ac:dyDescent="0.2">
      <c r="B1693" s="46" t="s">
        <v>51</v>
      </c>
      <c r="D1693" s="49">
        <f>_xll.qlCalendarAdvance(LocalCalendar,$D1692,B1693,"f",FALSE)</f>
        <v>51559</v>
      </c>
      <c r="E1693" s="49">
        <f>_xll.qlInterestRateIndexValueDate(IndexON,D1693)</f>
        <v>51559</v>
      </c>
      <c r="F1693" s="52">
        <f>IFERROR(_xll.qlIndexFixing(IndexON,D1693,TRUE,_xll.ohTrigger(RecalcTrigger,TriggerON)),NA())</f>
        <v>1.6264474875464785E-2</v>
      </c>
      <c r="H1693" s="49">
        <f>_xll.qlCalendarAdvance(IborCalendar,$H1692,B1693,"f",FALSE)</f>
        <v>51553</v>
      </c>
      <c r="I1693" s="49">
        <f>_xll.qlInterestRateIndexValueDate(Index1M,$H1693)</f>
        <v>51557</v>
      </c>
      <c r="J1693" s="52">
        <f>IFERROR(_xll.qlIndexFixing(Index1M,$H1693,TRUE,_xll.ohTrigger(RecalcTrigger,Trigger1M)),NA())</f>
        <v>1.8292552774954767E-2</v>
      </c>
      <c r="K1693" s="52">
        <f>IFERROR(_xll.qlIndexFixing(ONIndex1M,I1693,TRUE,_xll.ohTrigger(RecalcTrigger,Trigger1M)),NA())</f>
        <v>1.8280937980277301E-2</v>
      </c>
      <c r="L1693" s="52">
        <f>IFERROR(_xll.qlIndexFixing(Index3M,H1693,TRUE,_xll.ohTrigger(RecalcTrigger,Trigger3M)),NA())</f>
        <v>2.0442733435516124E-2</v>
      </c>
      <c r="M1693" s="52">
        <f>IFERROR(_xll.qlIndexFixing(ONIndex3M,I1693,TRUE,_xll.ohTrigger(RecalcTrigger,Trigger3M)),NA())</f>
        <v>2.0391108738486707E-2</v>
      </c>
      <c r="N1693" s="52">
        <f>IFERROR(_xll.qlIndexFixing(Index6M,$H1693,TRUE,_xll.ohTrigger(RecalcTrigger,Trigger6M)),NA())</f>
        <v>2.2135611774439918E-2</v>
      </c>
      <c r="O1693" s="52">
        <f>IFERROR(_xll.qlIndexFixing(ONIndex6M,I1693,TRUE,_xll.ohTrigger(RecalcTrigger,Trigger6M)),NA())</f>
        <v>2.2023885072064431E-2</v>
      </c>
      <c r="P1693" s="52">
        <f>IFERROR(_xll.qlIndexFixing(Index1Y,$H1693,TRUE,_xll.ohTrigger(RecalcTrigger,Trigger1Y)),NA())</f>
        <v>2.4178566246581944E-2</v>
      </c>
      <c r="Q1693" s="52">
        <f>IFERROR(_xll.qlIndexFixing(ONIndex1Y,I1693,TRUE,_xll.ohTrigger(RecalcTrigger,Trigger1Y)),NA())</f>
        <v>2.3848122550980122E-2</v>
      </c>
    </row>
    <row r="1694" spans="2:17" x14ac:dyDescent="0.2">
      <c r="B1694" s="46" t="s">
        <v>51</v>
      </c>
      <c r="D1694" s="49">
        <f>_xll.qlCalendarAdvance(LocalCalendar,$D1693,B1694,"f",FALSE)</f>
        <v>51566</v>
      </c>
      <c r="E1694" s="49">
        <f>_xll.qlInterestRateIndexValueDate(IndexON,D1694)</f>
        <v>51566</v>
      </c>
      <c r="F1694" s="52">
        <f>IFERROR(_xll.qlIndexFixing(IndexON,D1694,TRUE,_xll.ohTrigger(RecalcTrigger,TriggerON)),NA())</f>
        <v>1.6263457439009699E-2</v>
      </c>
      <c r="H1694" s="49">
        <f>_xll.qlCalendarAdvance(IborCalendar,$H1693,B1694,"f",FALSE)</f>
        <v>51560</v>
      </c>
      <c r="I1694" s="49">
        <f>_xll.qlInterestRateIndexValueDate(Index1M,$H1694)</f>
        <v>51564</v>
      </c>
      <c r="J1694" s="52">
        <f>IFERROR(_xll.qlIndexFixing(Index1M,$H1694,TRUE,_xll.ohTrigger(RecalcTrigger,Trigger1M)),NA())</f>
        <v>1.8293412918572574E-2</v>
      </c>
      <c r="K1694" s="52">
        <f>IFERROR(_xll.qlIndexFixing(ONIndex1M,I1694,TRUE,_xll.ohTrigger(RecalcTrigger,Trigger1M)),NA())</f>
        <v>1.8280436553697044E-2</v>
      </c>
      <c r="L1694" s="52">
        <f>IFERROR(_xll.qlIndexFixing(Index3M,H1694,TRUE,_xll.ohTrigger(RecalcTrigger,Trigger3M)),NA())</f>
        <v>2.0442630599181024E-2</v>
      </c>
      <c r="M1694" s="52">
        <f>IFERROR(_xll.qlIndexFixing(ONIndex3M,I1694,TRUE,_xll.ohTrigger(RecalcTrigger,Trigger3M)),NA())</f>
        <v>2.0390875266524944E-2</v>
      </c>
      <c r="N1694" s="52">
        <f>IFERROR(_xll.qlIndexFixing(Index6M,$H1694,TRUE,_xll.ohTrigger(RecalcTrigger,Trigger6M)),NA())</f>
        <v>2.2135433950260158E-2</v>
      </c>
      <c r="O1694" s="52">
        <f>IFERROR(_xll.qlIndexFixing(ONIndex6M,I1694,TRUE,_xll.ohTrigger(RecalcTrigger,Trigger6M)),NA())</f>
        <v>2.2022887634971511E-2</v>
      </c>
      <c r="P1694" s="52">
        <f>IFERROR(_xll.qlIndexFixing(Index1Y,$H1694,TRUE,_xll.ohTrigger(RecalcTrigger,Trigger1Y)),NA())</f>
        <v>2.4180108000884909E-2</v>
      </c>
      <c r="Q1694" s="52">
        <f>IFERROR(_xll.qlIndexFixing(ONIndex1Y,I1694,TRUE,_xll.ohTrigger(RecalcTrigger,Trigger1Y)),NA())</f>
        <v>2.3849357234935198E-2</v>
      </c>
    </row>
    <row r="1695" spans="2:17" x14ac:dyDescent="0.2">
      <c r="B1695" s="46" t="s">
        <v>51</v>
      </c>
      <c r="D1695" s="49">
        <f>_xll.qlCalendarAdvance(LocalCalendar,$D1694,B1695,"f",FALSE)</f>
        <v>51573</v>
      </c>
      <c r="E1695" s="49">
        <f>_xll.qlInterestRateIndexValueDate(IndexON,D1695)</f>
        <v>51573</v>
      </c>
      <c r="F1695" s="52">
        <f>IFERROR(_xll.qlIndexFixing(IndexON,D1695,TRUE,_xll.ohTrigger(RecalcTrigger,TriggerON)),NA())</f>
        <v>1.6262461750118362E-2</v>
      </c>
      <c r="H1695" s="49">
        <f>_xll.qlCalendarAdvance(IborCalendar,$H1694,B1695,"f",FALSE)</f>
        <v>51567</v>
      </c>
      <c r="I1695" s="49">
        <f>_xll.qlInterestRateIndexValueDate(Index1M,$H1695)</f>
        <v>51571</v>
      </c>
      <c r="J1695" s="52">
        <f>IFERROR(_xll.qlIndexFixing(Index1M,$H1695,TRUE,_xll.ohTrigger(RecalcTrigger,Trigger1M)),NA())</f>
        <v>1.8293002165742117E-2</v>
      </c>
      <c r="K1695" s="52">
        <f>IFERROR(_xll.qlIndexFixing(ONIndex1M,I1695,TRUE,_xll.ohTrigger(RecalcTrigger,Trigger1M)),NA())</f>
        <v>1.8279964176759478E-2</v>
      </c>
      <c r="L1695" s="52">
        <f>IFERROR(_xll.qlIndexFixing(Index3M,H1695,TRUE,_xll.ohTrigger(RecalcTrigger,Trigger3M)),NA())</f>
        <v>2.0442548046241755E-2</v>
      </c>
      <c r="M1695" s="52">
        <f>IFERROR(_xll.qlIndexFixing(ONIndex3M,I1695,TRUE,_xll.ohTrigger(RecalcTrigger,Trigger3M)),NA())</f>
        <v>2.0390661973621604E-2</v>
      </c>
      <c r="N1695" s="52">
        <f>IFERROR(_xll.qlIndexFixing(Index6M,$H1695,TRUE,_xll.ohTrigger(RecalcTrigger,Trigger6M)),NA())</f>
        <v>2.2134642899891907E-2</v>
      </c>
      <c r="O1695" s="52">
        <f>IFERROR(_xll.qlIndexFixing(ONIndex6M,I1695,TRUE,_xll.ohTrigger(RecalcTrigger,Trigger6M)),NA())</f>
        <v>2.2021906857432327E-2</v>
      </c>
      <c r="P1695" s="52">
        <f>IFERROR(_xll.qlIndexFixing(Index1Y,$H1695,TRUE,_xll.ohTrigger(RecalcTrigger,Trigger1Y)),NA())</f>
        <v>2.4181648883310179E-2</v>
      </c>
      <c r="Q1695" s="52">
        <f>IFERROR(_xll.qlIndexFixing(ONIndex1Y,I1695,TRUE,_xll.ohTrigger(RecalcTrigger,Trigger1Y)),NA())</f>
        <v>2.3850619124168304E-2</v>
      </c>
    </row>
    <row r="1696" spans="2:17" x14ac:dyDescent="0.2">
      <c r="B1696" s="46" t="s">
        <v>51</v>
      </c>
      <c r="D1696" s="49">
        <f>_xll.qlCalendarAdvance(LocalCalendar,$D1695,B1696,"f",FALSE)</f>
        <v>51580</v>
      </c>
      <c r="E1696" s="49">
        <f>_xll.qlInterestRateIndexValueDate(IndexON,D1696)</f>
        <v>51580</v>
      </c>
      <c r="F1696" s="52">
        <f>IFERROR(_xll.qlIndexFixing(IndexON,D1696,TRUE,_xll.ohTrigger(RecalcTrigger,TriggerON)),NA())</f>
        <v>1.6261487808710839E-2</v>
      </c>
      <c r="H1696" s="49">
        <f>_xll.qlCalendarAdvance(IborCalendar,$H1695,B1696,"f",FALSE)</f>
        <v>51574</v>
      </c>
      <c r="I1696" s="49">
        <f>_xll.qlInterestRateIndexValueDate(Index1M,$H1696)</f>
        <v>51578</v>
      </c>
      <c r="J1696" s="52">
        <f>IFERROR(_xll.qlIndexFixing(Index1M,$H1696,TRUE,_xll.ohTrigger(RecalcTrigger,Trigger1M)),NA())</f>
        <v>1.8292620506880183E-2</v>
      </c>
      <c r="K1696" s="52">
        <f>IFERROR(_xll.qlIndexFixing(ONIndex1M,I1696,TRUE,_xll.ohTrigger(RecalcTrigger,Trigger1M)),NA())</f>
        <v>1.8279520849544539E-2</v>
      </c>
      <c r="L1696" s="52">
        <f>IFERROR(_xll.qlIndexFixing(Index3M,H1696,TRUE,_xll.ohTrigger(RecalcTrigger,Trigger3M)),NA())</f>
        <v>2.0442485776700929E-2</v>
      </c>
      <c r="M1696" s="52">
        <f>IFERROR(_xll.qlIndexFixing(ONIndex3M,I1696,TRUE,_xll.ohTrigger(RecalcTrigger,Trigger3M)),NA())</f>
        <v>2.0390468859936561E-2</v>
      </c>
      <c r="N1696" s="52">
        <f>IFERROR(_xll.qlIndexFixing(Index6M,$H1696,TRUE,_xll.ohTrigger(RecalcTrigger,Trigger6M)),NA())</f>
        <v>2.2133862552531264E-2</v>
      </c>
      <c r="O1696" s="52">
        <f>IFERROR(_xll.qlIndexFixing(ONIndex6M,I1696,TRUE,_xll.ohTrigger(RecalcTrigger,Trigger6M)),NA())</f>
        <v>2.202094273944688E-2</v>
      </c>
      <c r="P1696" s="52">
        <f>IFERROR(_xll.qlIndexFixing(Index1Y,$H1696,TRUE,_xll.ohTrigger(RecalcTrigger,Trigger1Y)),NA())</f>
        <v>2.418318799957541E-2</v>
      </c>
      <c r="Q1696" s="52">
        <f>IFERROR(_xll.qlIndexFixing(ONIndex1Y,I1696,TRUE,_xll.ohTrigger(RecalcTrigger,Trigger1Y)),NA())</f>
        <v>2.3851908218679441E-2</v>
      </c>
    </row>
    <row r="1697" spans="2:17" x14ac:dyDescent="0.2">
      <c r="B1697" s="46" t="s">
        <v>51</v>
      </c>
      <c r="D1697" s="49">
        <f>_xll.qlCalendarAdvance(LocalCalendar,$D1696,B1697,"f",FALSE)</f>
        <v>51587</v>
      </c>
      <c r="E1697" s="49">
        <f>_xll.qlInterestRateIndexValueDate(IndexON,D1697)</f>
        <v>51587</v>
      </c>
      <c r="F1697" s="52">
        <f>IFERROR(_xll.qlIndexFixing(IndexON,D1697,TRUE,_xll.ohTrigger(RecalcTrigger,TriggerON)),NA())</f>
        <v>1.6260535614707194E-2</v>
      </c>
      <c r="H1697" s="49">
        <f>_xll.qlCalendarAdvance(IborCalendar,$H1696,B1697,"f",FALSE)</f>
        <v>51581</v>
      </c>
      <c r="I1697" s="49">
        <f>_xll.qlInterestRateIndexValueDate(Index1M,$H1697)</f>
        <v>51585</v>
      </c>
      <c r="J1697" s="52">
        <f>IFERROR(_xll.qlIndexFixing(Index1M,$H1697,TRUE,_xll.ohTrigger(RecalcTrigger,Trigger1M)),NA())</f>
        <v>1.8292267941981615E-2</v>
      </c>
      <c r="K1697" s="52">
        <f>IFERROR(_xll.qlIndexFixing(ONIndex1M,I1697,TRUE,_xll.ohTrigger(RecalcTrigger,Trigger1M)),NA())</f>
        <v>1.8279106571892356E-2</v>
      </c>
      <c r="L1697" s="52">
        <f>IFERROR(_xll.qlIndexFixing(Index3M,H1697,TRUE,_xll.ohTrigger(RecalcTrigger,Trigger3M)),NA())</f>
        <v>2.0442443790555931E-2</v>
      </c>
      <c r="M1697" s="52">
        <f>IFERROR(_xll.qlIndexFixing(ONIndex3M,I1697,TRUE,_xll.ohTrigger(RecalcTrigger,Trigger3M)),NA())</f>
        <v>2.0390295925309943E-2</v>
      </c>
      <c r="N1697" s="52">
        <f>IFERROR(_xll.qlIndexFixing(Index6M,$H1697,TRUE,_xll.ohTrigger(RecalcTrigger,Trigger6M)),NA())</f>
        <v>2.2133092064838919E-2</v>
      </c>
      <c r="O1697" s="52">
        <f>IFERROR(_xll.qlIndexFixing(ONIndex6M,I1697,TRUE,_xll.ohTrigger(RecalcTrigger,Trigger6M)),NA())</f>
        <v>2.2019995280855298E-2</v>
      </c>
      <c r="P1697" s="52">
        <f>IFERROR(_xll.qlIndexFixing(Index1Y,$H1697,TRUE,_xll.ohTrigger(RecalcTrigger,Trigger1Y)),NA())</f>
        <v>2.418472445539278E-2</v>
      </c>
      <c r="Q1697" s="52">
        <f>IFERROR(_xll.qlIndexFixing(ONIndex1Y,I1697,TRUE,_xll.ohTrigger(RecalcTrigger,Trigger1Y)),NA())</f>
        <v>2.3853224518308735E-2</v>
      </c>
    </row>
    <row r="1698" spans="2:17" x14ac:dyDescent="0.2">
      <c r="B1698" s="46" t="s">
        <v>51</v>
      </c>
      <c r="D1698" s="49">
        <f>_xll.qlCalendarAdvance(LocalCalendar,$D1697,B1698,"f",FALSE)</f>
        <v>51594</v>
      </c>
      <c r="E1698" s="49">
        <f>_xll.qlInterestRateIndexValueDate(IndexON,D1698)</f>
        <v>51594</v>
      </c>
      <c r="F1698" s="52">
        <f>IFERROR(_xll.qlIndexFixing(IndexON,D1698,TRUE,_xll.ohTrigger(RecalcTrigger,TriggerON)),NA())</f>
        <v>1.6259605168187363E-2</v>
      </c>
      <c r="H1698" s="49">
        <f>_xll.qlCalendarAdvance(IborCalendar,$H1697,B1698,"f",FALSE)</f>
        <v>51588</v>
      </c>
      <c r="I1698" s="49">
        <f>_xll.qlInterestRateIndexValueDate(Index1M,$H1698)</f>
        <v>51592</v>
      </c>
      <c r="J1698" s="52">
        <f>IFERROR(_xll.qlIndexFixing(Index1M,$H1698,TRUE,_xll.ohTrigger(RecalcTrigger,Trigger1M)),NA())</f>
        <v>1.8291500637154456E-2</v>
      </c>
      <c r="K1698" s="52">
        <f>IFERROR(_xll.qlIndexFixing(ONIndex1M,I1698,TRUE,_xll.ohTrigger(RecalcTrigger,Trigger1M)),NA())</f>
        <v>1.82787213439628E-2</v>
      </c>
      <c r="L1698" s="52">
        <f>IFERROR(_xll.qlIndexFixing(Index3M,H1698,TRUE,_xll.ohTrigger(RecalcTrigger,Trigger3M)),NA())</f>
        <v>2.0441840421732235E-2</v>
      </c>
      <c r="M1698" s="52">
        <f>IFERROR(_xll.qlIndexFixing(ONIndex3M,I1698,TRUE,_xll.ohTrigger(RecalcTrigger,Trigger3M)),NA())</f>
        <v>2.0390143169821684E-2</v>
      </c>
      <c r="N1698" s="52">
        <f>IFERROR(_xll.qlIndexFixing(Index6M,$H1698,TRUE,_xll.ohTrigger(RecalcTrigger,Trigger6M)),NA())</f>
        <v>2.2131703992932572E-2</v>
      </c>
      <c r="O1698" s="52">
        <f>IFERROR(_xll.qlIndexFixing(ONIndex6M,I1698,TRUE,_xll.ohTrigger(RecalcTrigger,Trigger6M)),NA())</f>
        <v>2.2019064481817452E-2</v>
      </c>
      <c r="P1698" s="52">
        <f>IFERROR(_xll.qlIndexFixing(Index1Y,$H1698,TRUE,_xll.ohTrigger(RecalcTrigger,Trigger1Y)),NA())</f>
        <v>2.4186257356468989E-2</v>
      </c>
      <c r="Q1698" s="52">
        <f>IFERROR(_xll.qlIndexFixing(ONIndex1Y,I1698,TRUE,_xll.ohTrigger(RecalcTrigger,Trigger1Y)),NA())</f>
        <v>2.3854568023216061E-2</v>
      </c>
    </row>
    <row r="1699" spans="2:17" x14ac:dyDescent="0.2">
      <c r="B1699" s="46" t="s">
        <v>51</v>
      </c>
      <c r="D1699" s="49">
        <f>_xll.qlCalendarAdvance(LocalCalendar,$D1698,B1699,"f",FALSE)</f>
        <v>51601</v>
      </c>
      <c r="E1699" s="49">
        <f>_xll.qlInterestRateIndexValueDate(IndexON,D1699)</f>
        <v>51601</v>
      </c>
      <c r="F1699" s="52">
        <f>IFERROR(_xll.qlIndexFixing(IndexON,D1699,TRUE,_xll.ohTrigger(RecalcTrigger,TriggerON)),NA())</f>
        <v>1.625869646907141E-2</v>
      </c>
      <c r="H1699" s="49">
        <f>_xll.qlCalendarAdvance(IborCalendar,$H1698,B1699,"f",FALSE)</f>
        <v>51595</v>
      </c>
      <c r="I1699" s="49">
        <f>_xll.qlInterestRateIndexValueDate(Index1M,$H1699)</f>
        <v>51599</v>
      </c>
      <c r="J1699" s="52">
        <f>IFERROR(_xll.qlIndexFixing(Index1M,$H1699,TRUE,_xll.ohTrigger(RecalcTrigger,Trigger1M)),NA())</f>
        <v>1.8291204197089961E-2</v>
      </c>
      <c r="K1699" s="52">
        <f>IFERROR(_xll.qlIndexFixing(ONIndex1M,I1699,TRUE,_xll.ohTrigger(RecalcTrigger,Trigger1M)),NA())</f>
        <v>1.8278365165755872E-2</v>
      </c>
      <c r="L1699" s="52">
        <f>IFERROR(_xll.qlIndexFixing(Index3M,H1699,TRUE,_xll.ohTrigger(RecalcTrigger,Trigger3M)),NA())</f>
        <v>2.0441837553724865E-2</v>
      </c>
      <c r="M1699" s="52">
        <f>IFERROR(_xll.qlIndexFixing(ONIndex3M,I1699,TRUE,_xll.ohTrigger(RecalcTrigger,Trigger3M)),NA())</f>
        <v>2.0390010593471786E-2</v>
      </c>
      <c r="N1699" s="52">
        <f>IFERROR(_xll.qlIndexFixing(Index6M,$H1699,TRUE,_xll.ohTrigger(RecalcTrigger,Trigger6M)),NA())</f>
        <v>2.2130950566876164E-2</v>
      </c>
      <c r="O1699" s="52">
        <f>IFERROR(_xll.qlIndexFixing(ONIndex6M,I1699,TRUE,_xll.ohTrigger(RecalcTrigger,Trigger6M)),NA())</f>
        <v>2.2018150342253406E-2</v>
      </c>
      <c r="P1699" s="52">
        <f>IFERROR(_xll.qlIndexFixing(Index1Y,$H1699,TRUE,_xll.ohTrigger(RecalcTrigger,Trigger1Y)),NA())</f>
        <v>2.4187785808505488E-2</v>
      </c>
      <c r="Q1699" s="52">
        <f>IFERROR(_xll.qlIndexFixing(ONIndex1Y,I1699,TRUE,_xll.ohTrigger(RecalcTrigger,Trigger1Y)),NA())</f>
        <v>2.3855938733401416E-2</v>
      </c>
    </row>
    <row r="1700" spans="2:17" x14ac:dyDescent="0.2">
      <c r="B1700" s="46" t="s">
        <v>51</v>
      </c>
      <c r="D1700" s="49">
        <f>_xll.qlCalendarAdvance(LocalCalendar,$D1699,B1700,"f",FALSE)</f>
        <v>51608</v>
      </c>
      <c r="E1700" s="49">
        <f>_xll.qlInterestRateIndexValueDate(IndexON,D1700)</f>
        <v>51608</v>
      </c>
      <c r="F1700" s="52">
        <f>IFERROR(_xll.qlIndexFixing(IndexON,D1700,TRUE,_xll.ohTrigger(RecalcTrigger,TriggerON)),NA())</f>
        <v>1.6257809517359334E-2</v>
      </c>
      <c r="H1700" s="49">
        <f>_xll.qlCalendarAdvance(IborCalendar,$H1699,B1700,"f",FALSE)</f>
        <v>51602</v>
      </c>
      <c r="I1700" s="49">
        <f>_xll.qlInterestRateIndexValueDate(Index1M,$H1700)</f>
        <v>51606</v>
      </c>
      <c r="J1700" s="52">
        <f>IFERROR(_xll.qlIndexFixing(Index1M,$H1700,TRUE,_xll.ohTrigger(RecalcTrigger,Trigger1M)),NA())</f>
        <v>1.8290936849503225E-2</v>
      </c>
      <c r="K1700" s="52">
        <f>IFERROR(_xll.qlIndexFixing(ONIndex1M,I1700,TRUE,_xll.ohTrigger(RecalcTrigger,Trigger1M)),NA())</f>
        <v>1.8278038037111699E-2</v>
      </c>
      <c r="L1700" s="52">
        <f>IFERROR(_xll.qlIndexFixing(Index3M,H1700,TRUE,_xll.ohTrigger(RecalcTrigger,Trigger3M)),NA())</f>
        <v>2.0441854967964586E-2</v>
      </c>
      <c r="M1700" s="52">
        <f>IFERROR(_xll.qlIndexFixing(ONIndex3M,I1700,TRUE,_xll.ohTrigger(RecalcTrigger,Trigger3M)),NA())</f>
        <v>2.0389898196180312E-2</v>
      </c>
      <c r="N1700" s="52">
        <f>IFERROR(_xll.qlIndexFixing(Index6M,$H1700,TRUE,_xll.ohTrigger(RecalcTrigger,Trigger6M)),NA())</f>
        <v>2.2130204539152196E-2</v>
      </c>
      <c r="O1700" s="52">
        <f>IFERROR(_xll.qlIndexFixing(ONIndex6M,I1700,TRUE,_xll.ohTrigger(RecalcTrigger,Trigger6M)),NA())</f>
        <v>2.2017252862163161E-2</v>
      </c>
      <c r="P1700" s="52">
        <f>IFERROR(_xll.qlIndexFixing(Index1Y,$H1700,TRUE,_xll.ohTrigger(RecalcTrigger,Trigger1Y)),NA())</f>
        <v>2.4189308917198466E-2</v>
      </c>
      <c r="Q1700" s="52">
        <f>IFERROR(_xll.qlIndexFixing(ONIndex1Y,I1700,TRUE,_xll.ohTrigger(RecalcTrigger,Trigger1Y)),NA())</f>
        <v>2.3857336648784866E-2</v>
      </c>
    </row>
    <row r="1701" spans="2:17" x14ac:dyDescent="0.2">
      <c r="B1701" s="46" t="s">
        <v>51</v>
      </c>
      <c r="D1701" s="49">
        <f>_xll.qlCalendarAdvance(LocalCalendar,$D1700,B1701,"f",FALSE)</f>
        <v>51615</v>
      </c>
      <c r="E1701" s="49">
        <f>_xll.qlInterestRateIndexValueDate(IndexON,D1701)</f>
        <v>51615</v>
      </c>
      <c r="F1701" s="52">
        <f>IFERROR(_xll.qlIndexFixing(IndexON,D1701,TRUE,_xll.ohTrigger(RecalcTrigger,TriggerON)),NA())</f>
        <v>1.6256944313131072E-2</v>
      </c>
      <c r="H1701" s="49">
        <f>_xll.qlCalendarAdvance(IborCalendar,$H1700,B1701,"f",FALSE)</f>
        <v>51609</v>
      </c>
      <c r="I1701" s="49">
        <f>_xll.qlInterestRateIndexValueDate(Index1M,$H1701)</f>
        <v>51615</v>
      </c>
      <c r="J1701" s="52">
        <f>IFERROR(_xll.qlIndexFixing(Index1M,$H1701,TRUE,_xll.ohTrigger(RecalcTrigger,Trigger1M)),NA())</f>
        <v>1.8290635865023219E-2</v>
      </c>
      <c r="K1701" s="52">
        <f>IFERROR(_xll.qlIndexFixing(ONIndex1M,I1701,TRUE,_xll.ohTrigger(RecalcTrigger,Trigger1M)),NA())</f>
        <v>1.8277660128527273E-2</v>
      </c>
      <c r="L1701" s="52">
        <f>IFERROR(_xll.qlIndexFixing(Index3M,H1701,TRUE,_xll.ohTrigger(RecalcTrigger,Trigger3M)),NA())</f>
        <v>2.0441907150405812E-2</v>
      </c>
      <c r="M1701" s="52">
        <f>IFERROR(_xll.qlIndexFixing(ONIndex3M,I1701,TRUE,_xll.ohTrigger(RecalcTrigger,Trigger3M)),NA())</f>
        <v>2.0389783336378642E-2</v>
      </c>
      <c r="N1701" s="52">
        <f>IFERROR(_xll.qlIndexFixing(Index6M,$H1701,TRUE,_xll.ohTrigger(RecalcTrigger,Trigger6M)),NA())</f>
        <v>2.2129254867137727E-2</v>
      </c>
      <c r="O1701" s="52">
        <f>IFERROR(_xll.qlIndexFixing(ONIndex6M,I1701,TRUE,_xll.ohTrigger(RecalcTrigger,Trigger6M)),NA())</f>
        <v>2.2016123438408641E-2</v>
      </c>
      <c r="P1701" s="52">
        <f>IFERROR(_xll.qlIndexFixing(Index1Y,$H1701,TRUE,_xll.ohTrigger(RecalcTrigger,Trigger1Y)),NA())</f>
        <v>2.4191257909121276E-2</v>
      </c>
      <c r="Q1701" s="52">
        <f>IFERROR(_xll.qlIndexFixing(ONIndex1Y,I1701,TRUE,_xll.ohTrigger(RecalcTrigger,Trigger1Y)),NA())</f>
        <v>2.3859173943661105E-2</v>
      </c>
    </row>
    <row r="1702" spans="2:17" x14ac:dyDescent="0.2">
      <c r="B1702" s="46" t="s">
        <v>51</v>
      </c>
      <c r="D1702" s="49">
        <f>_xll.qlCalendarAdvance(LocalCalendar,$D1701,B1702,"f",FALSE)</f>
        <v>51622</v>
      </c>
      <c r="E1702" s="49">
        <f>_xll.qlInterestRateIndexValueDate(IndexON,D1702)</f>
        <v>51622</v>
      </c>
      <c r="F1702" s="52">
        <f>IFERROR(_xll.qlIndexFixing(IndexON,D1702,TRUE,_xll.ohTrigger(RecalcTrigger,TriggerON)),NA())</f>
        <v>1.625610085646656E-2</v>
      </c>
      <c r="H1702" s="49">
        <f>_xll.qlCalendarAdvance(IborCalendar,$H1701,B1702,"f",FALSE)</f>
        <v>51616</v>
      </c>
      <c r="I1702" s="49">
        <f>_xll.qlInterestRateIndexValueDate(Index1M,$H1702)</f>
        <v>51620</v>
      </c>
      <c r="J1702" s="52">
        <f>IFERROR(_xll.qlIndexFixing(Index1M,$H1702,TRUE,_xll.ohTrigger(RecalcTrigger,Trigger1M)),NA())</f>
        <v>1.82904894317657E-2</v>
      </c>
      <c r="K1702" s="52">
        <f>IFERROR(_xll.qlIndexFixing(ONIndex1M,I1702,TRUE,_xll.ohTrigger(RecalcTrigger,Trigger1M)),NA())</f>
        <v>1.8277470929071171E-2</v>
      </c>
      <c r="L1702" s="52">
        <f>IFERROR(_xll.qlIndexFixing(Index3M,H1702,TRUE,_xll.ohTrigger(RecalcTrigger,Trigger3M)),NA())</f>
        <v>2.0441950223842497E-2</v>
      </c>
      <c r="M1702" s="52">
        <f>IFERROR(_xll.qlIndexFixing(ONIndex3M,I1702,TRUE,_xll.ohTrigger(RecalcTrigger,Trigger3M)),NA())</f>
        <v>2.0389733939012444E-2</v>
      </c>
      <c r="N1702" s="52">
        <f>IFERROR(_xll.qlIndexFixing(Index6M,$H1702,TRUE,_xll.ohTrigger(RecalcTrigger,Trigger6M)),NA())</f>
        <v>2.2128731287148307E-2</v>
      </c>
      <c r="O1702" s="52">
        <f>IFERROR(_xll.qlIndexFixing(ONIndex6M,I1702,TRUE,_xll.ohTrigger(RecalcTrigger,Trigger6M)),NA())</f>
        <v>2.2015507880484009E-2</v>
      </c>
      <c r="P1702" s="52">
        <f>IFERROR(_xll.qlIndexFixing(Index1Y,$H1702,TRUE,_xll.ohTrigger(RecalcTrigger,Trigger1Y)),NA())</f>
        <v>2.4192335527311246E-2</v>
      </c>
      <c r="Q1702" s="52">
        <f>IFERROR(_xll.qlIndexFixing(ONIndex1Y,I1702,TRUE,_xll.ohTrigger(RecalcTrigger,Trigger1Y)),NA())</f>
        <v>2.3860214095225984E-2</v>
      </c>
    </row>
    <row r="1703" spans="2:17" x14ac:dyDescent="0.2">
      <c r="B1703" s="46" t="s">
        <v>51</v>
      </c>
      <c r="D1703" s="49">
        <f>_xll.qlCalendarAdvance(LocalCalendar,$D1702,B1703,"f",FALSE)</f>
        <v>51629</v>
      </c>
      <c r="E1703" s="49">
        <f>_xll.qlInterestRateIndexValueDate(IndexON,D1703)</f>
        <v>51629</v>
      </c>
      <c r="F1703" s="52">
        <f>IFERROR(_xll.qlIndexFixing(IndexON,D1703,TRUE,_xll.ohTrigger(RecalcTrigger,TriggerON)),NA())</f>
        <v>1.6255279147046053E-2</v>
      </c>
      <c r="H1703" s="49">
        <f>_xll.qlCalendarAdvance(IborCalendar,$H1702,B1703,"f",FALSE)</f>
        <v>51623</v>
      </c>
      <c r="I1703" s="49">
        <f>_xll.qlInterestRateIndexValueDate(Index1M,$H1703)</f>
        <v>51628</v>
      </c>
      <c r="J1703" s="52">
        <f>IFERROR(_xll.qlIndexFixing(Index1M,$H1703,TRUE,_xll.ohTrigger(RecalcTrigger,Trigger1M)),NA())</f>
        <v>1.8290740471996282E-2</v>
      </c>
      <c r="K1703" s="52">
        <f>IFERROR(_xll.qlIndexFixing(ONIndex1M,I1703,TRUE,_xll.ohTrigger(RecalcTrigger,Trigger1M)),NA())</f>
        <v>1.8277199038081449E-2</v>
      </c>
      <c r="L1703" s="52">
        <f>IFERROR(_xll.qlIndexFixing(Index3M,H1703,TRUE,_xll.ohTrigger(RecalcTrigger,Trigger3M)),NA())</f>
        <v>2.0442625915015795E-2</v>
      </c>
      <c r="M1703" s="52">
        <f>IFERROR(_xll.qlIndexFixing(ONIndex3M,I1703,TRUE,_xll.ohTrigger(RecalcTrigger,Trigger3M)),NA())</f>
        <v>2.0389676317984495E-2</v>
      </c>
      <c r="N1703" s="52">
        <f>IFERROR(_xll.qlIndexFixing(Index6M,$H1703,TRUE,_xll.ohTrigger(RecalcTrigger,Trigger6M)),NA())</f>
        <v>2.2128525159052771E-2</v>
      </c>
      <c r="O1703" s="52">
        <f>IFERROR(_xll.qlIndexFixing(ONIndex6M,I1703,TRUE,_xll.ohTrigger(RecalcTrigger,Trigger6M)),NA())</f>
        <v>2.2014540667134597E-2</v>
      </c>
      <c r="P1703" s="52">
        <f>IFERROR(_xll.qlIndexFixing(Index1Y,$H1703,TRUE,_xll.ohTrigger(RecalcTrigger,Trigger1Y)),NA())</f>
        <v>2.4194051063140147E-2</v>
      </c>
      <c r="Q1703" s="52">
        <f>IFERROR(_xll.qlIndexFixing(ONIndex1Y,I1703,TRUE,_xll.ohTrigger(RecalcTrigger,Trigger1Y)),NA())</f>
        <v>2.386190720879533E-2</v>
      </c>
    </row>
    <row r="1704" spans="2:17" x14ac:dyDescent="0.2">
      <c r="B1704" s="46" t="s">
        <v>51</v>
      </c>
      <c r="D1704" s="49">
        <f>_xll.qlCalendarAdvance(LocalCalendar,$D1703,B1704,"f",FALSE)</f>
        <v>51636</v>
      </c>
      <c r="E1704" s="49">
        <f>_xll.qlInterestRateIndexValueDate(IndexON,D1704)</f>
        <v>51636</v>
      </c>
      <c r="F1704" s="52">
        <f>IFERROR(_xll.qlIndexFixing(IndexON,D1704,TRUE,_xll.ohTrigger(RecalcTrigger,TriggerON)),NA())</f>
        <v>1.6254479185269233E-2</v>
      </c>
      <c r="H1704" s="49">
        <f>_xll.qlCalendarAdvance(IborCalendar,$H1703,B1704,"f",FALSE)</f>
        <v>51630</v>
      </c>
      <c r="I1704" s="49">
        <f>_xll.qlInterestRateIndexValueDate(Index1M,$H1704)</f>
        <v>51634</v>
      </c>
      <c r="J1704" s="52">
        <f>IFERROR(_xll.qlIndexFixing(Index1M,$H1704,TRUE,_xll.ohTrigger(RecalcTrigger,Trigger1M)),NA())</f>
        <v>1.8290614618508651E-2</v>
      </c>
      <c r="K1704" s="52">
        <f>IFERROR(_xll.qlIndexFixing(ONIndex1M,I1704,TRUE,_xll.ohTrigger(RecalcTrigger,Trigger1M)),NA())</f>
        <v>1.8277020019601409E-2</v>
      </c>
      <c r="L1704" s="52">
        <f>IFERROR(_xll.qlIndexFixing(Index3M,H1704,TRUE,_xll.ohTrigger(RecalcTrigger,Trigger3M)),NA())</f>
        <v>2.0442704945433654E-2</v>
      </c>
      <c r="M1704" s="52">
        <f>IFERROR(_xll.qlIndexFixing(ONIndex3M,I1704,TRUE,_xll.ohTrigger(RecalcTrigger,Trigger3M)),NA())</f>
        <v>2.0389650398477954E-2</v>
      </c>
      <c r="N1704" s="52">
        <f>IFERROR(_xll.qlIndexFixing(Index6M,$H1704,TRUE,_xll.ohTrigger(RecalcTrigger,Trigger6M)),NA())</f>
        <v>2.2127903881574613E-2</v>
      </c>
      <c r="O1704" s="52">
        <f>IFERROR(_xll.qlIndexFixing(ONIndex6M,I1704,TRUE,_xll.ohTrigger(RecalcTrigger,Trigger6M)),NA())</f>
        <v>2.2013829536779994E-2</v>
      </c>
      <c r="P1704" s="52">
        <f>IFERROR(_xll.qlIndexFixing(Index1Y,$H1704,TRUE,_xll.ohTrigger(RecalcTrigger,Trigger1Y)),NA())</f>
        <v>2.4195330032269983E-2</v>
      </c>
      <c r="Q1704" s="52">
        <f>IFERROR(_xll.qlIndexFixing(ONIndex1Y,I1704,TRUE,_xll.ohTrigger(RecalcTrigger,Trigger1Y)),NA())</f>
        <v>2.3863200362779224E-2</v>
      </c>
    </row>
    <row r="1705" spans="2:17" x14ac:dyDescent="0.2">
      <c r="B1705" s="46" t="s">
        <v>51</v>
      </c>
      <c r="D1705" s="49">
        <f>_xll.qlCalendarAdvance(LocalCalendar,$D1704,B1705,"f",FALSE)</f>
        <v>51643</v>
      </c>
      <c r="E1705" s="49">
        <f>_xll.qlInterestRateIndexValueDate(IndexON,D1705)</f>
        <v>51643</v>
      </c>
      <c r="F1705" s="52">
        <f>IFERROR(_xll.qlIndexFixing(IndexON,D1705,TRUE,_xll.ohTrigger(RecalcTrigger,TriggerON)),NA())</f>
        <v>1.625370097089629E-2</v>
      </c>
      <c r="H1705" s="49">
        <f>_xll.qlCalendarAdvance(IborCalendar,$H1704,B1705,"f",FALSE)</f>
        <v>51637</v>
      </c>
      <c r="I1705" s="49">
        <f>_xll.qlInterestRateIndexValueDate(Index1M,$H1705)</f>
        <v>51641</v>
      </c>
      <c r="J1705" s="52">
        <f>IFERROR(_xll.qlIndexFixing(Index1M,$H1705,TRUE,_xll.ohTrigger(RecalcTrigger,Trigger1M)),NA())</f>
        <v>1.8290494805247401E-2</v>
      </c>
      <c r="K1705" s="52">
        <f>IFERROR(_xll.qlIndexFixing(ONIndex1M,I1705,TRUE,_xll.ohTrigger(RecalcTrigger,Trigger1M)),NA())</f>
        <v>1.8276838139410501E-2</v>
      </c>
      <c r="L1705" s="52">
        <f>IFERROR(_xll.qlIndexFixing(Index3M,H1705,TRUE,_xll.ohTrigger(RecalcTrigger,Trigger3M)),NA())</f>
        <v>2.0442808608756798E-2</v>
      </c>
      <c r="M1705" s="52">
        <f>IFERROR(_xll.qlIndexFixing(ONIndex3M,I1705,TRUE,_xll.ohTrigger(RecalcTrigger,Trigger3M)),NA())</f>
        <v>2.0389638896878282E-2</v>
      </c>
      <c r="N1705" s="52">
        <f>IFERROR(_xll.qlIndexFixing(Index6M,$H1705,TRUE,_xll.ohTrigger(RecalcTrigger,Trigger6M)),NA())</f>
        <v>2.2127181911212421E-2</v>
      </c>
      <c r="O1705" s="52">
        <f>IFERROR(_xll.qlIndexFixing(ONIndex6M,I1705,TRUE,_xll.ohTrigger(RecalcTrigger,Trigger6M)),NA())</f>
        <v>2.2013015354138687E-2</v>
      </c>
      <c r="P1705" s="52">
        <f>IFERROR(_xll.qlIndexFixing(Index1Y,$H1705,TRUE,_xll.ohTrigger(RecalcTrigger,Trigger1Y)),NA())</f>
        <v>2.4196813009501189E-2</v>
      </c>
      <c r="Q1705" s="52">
        <f>IFERROR(_xll.qlIndexFixing(ONIndex1Y,I1705,TRUE,_xll.ohTrigger(RecalcTrigger,Trigger1Y)),NA())</f>
        <v>2.3864734304313018E-2</v>
      </c>
    </row>
    <row r="1706" spans="2:17" x14ac:dyDescent="0.2">
      <c r="B1706" s="46" t="s">
        <v>51</v>
      </c>
      <c r="D1706" s="49">
        <f>_xll.qlCalendarAdvance(LocalCalendar,$D1705,B1706,"f",FALSE)</f>
        <v>51650</v>
      </c>
      <c r="E1706" s="49">
        <f>_xll.qlInterestRateIndexValueDate(IndexON,D1706)</f>
        <v>51650</v>
      </c>
      <c r="F1706" s="52">
        <f>IFERROR(_xll.qlIndexFixing(IndexON,D1706,TRUE,_xll.ohTrigger(RecalcTrigger,TriggerON)),NA())</f>
        <v>1.6252944503927225E-2</v>
      </c>
      <c r="H1706" s="49">
        <f>_xll.qlCalendarAdvance(IborCalendar,$H1705,B1706,"f",FALSE)</f>
        <v>51644</v>
      </c>
      <c r="I1706" s="49">
        <f>_xll.qlInterestRateIndexValueDate(Index1M,$H1706)</f>
        <v>51649</v>
      </c>
      <c r="J1706" s="52">
        <f>IFERROR(_xll.qlIndexFixing(Index1M,$H1706,TRUE,_xll.ohTrigger(RecalcTrigger,Trigger1M)),NA())</f>
        <v>1.8290393501053982E-2</v>
      </c>
      <c r="K1706" s="52">
        <f>IFERROR(_xll.qlIndexFixing(ONIndex1M,I1706,TRUE,_xll.ohTrigger(RecalcTrigger,Trigger1M)),NA())</f>
        <v>1.8276665847309914E-2</v>
      </c>
      <c r="L1706" s="52">
        <f>IFERROR(_xll.qlIndexFixing(Index3M,H1706,TRUE,_xll.ohTrigger(RecalcTrigger,Trigger3M)),NA())</f>
        <v>2.0442939147187297E-2</v>
      </c>
      <c r="M1706" s="52">
        <f>IFERROR(_xll.qlIndexFixing(ONIndex3M,I1706,TRUE,_xll.ohTrigger(RecalcTrigger,Trigger3M)),NA())</f>
        <v>2.0389650461307696E-2</v>
      </c>
      <c r="N1706" s="52">
        <f>IFERROR(_xll.qlIndexFixing(Index6M,$H1706,TRUE,_xll.ohTrigger(RecalcTrigger,Trigger6M)),NA())</f>
        <v>2.2126985435998024E-2</v>
      </c>
      <c r="O1706" s="52">
        <f>IFERROR(_xll.qlIndexFixing(ONIndex6M,I1706,TRUE,_xll.ohTrigger(RecalcTrigger,Trigger6M)),NA())</f>
        <v>2.2012105259019421E-2</v>
      </c>
      <c r="P1706" s="52">
        <f>IFERROR(_xll.qlIndexFixing(Index1Y,$H1706,TRUE,_xll.ohTrigger(RecalcTrigger,Trigger1Y)),NA())</f>
        <v>2.4198494675074449E-2</v>
      </c>
      <c r="Q1706" s="52">
        <f>IFERROR(_xll.qlIndexFixing(ONIndex1Y,I1706,TRUE,_xll.ohTrigger(RecalcTrigger,Trigger1Y)),NA())</f>
        <v>2.3866520692950033E-2</v>
      </c>
    </row>
    <row r="1707" spans="2:17" x14ac:dyDescent="0.2">
      <c r="B1707" s="46" t="s">
        <v>51</v>
      </c>
      <c r="D1707" s="49">
        <f>_xll.qlCalendarAdvance(LocalCalendar,$D1706,B1707,"f",FALSE)</f>
        <v>51657</v>
      </c>
      <c r="E1707" s="49">
        <f>_xll.qlInterestRateIndexValueDate(IndexON,D1707)</f>
        <v>51657</v>
      </c>
      <c r="F1707" s="52">
        <f>IFERROR(_xll.qlIndexFixing(IndexON,D1707,TRUE,_xll.ohTrigger(RecalcTrigger,TriggerON)),NA())</f>
        <v>1.6252209784362037E-2</v>
      </c>
      <c r="H1707" s="49">
        <f>_xll.qlCalendarAdvance(IborCalendar,$H1706,B1707,"f",FALSE)</f>
        <v>51651</v>
      </c>
      <c r="I1707" s="49">
        <f>_xll.qlInterestRateIndexValueDate(Index1M,$H1707)</f>
        <v>51655</v>
      </c>
      <c r="J1707" s="52">
        <f>IFERROR(_xll.qlIndexFixing(Index1M,$H1707,TRUE,_xll.ohTrigger(RecalcTrigger,Trigger1M)),NA())</f>
        <v>1.8289880005712078E-2</v>
      </c>
      <c r="K1707" s="52">
        <f>IFERROR(_xll.qlIndexFixing(ONIndex1M,I1707,TRUE,_xll.ohTrigger(RecalcTrigger,Trigger1M)),NA())</f>
        <v>1.8276561527956758E-2</v>
      </c>
      <c r="L1707" s="52">
        <f>IFERROR(_xll.qlIndexFixing(Index3M,H1707,TRUE,_xll.ohTrigger(RecalcTrigger,Trigger3M)),NA())</f>
        <v>2.0443043363957296E-2</v>
      </c>
      <c r="M1707" s="52">
        <f>IFERROR(_xll.qlIndexFixing(ONIndex3M,I1707,TRUE,_xll.ohTrigger(RecalcTrigger,Trigger3M)),NA())</f>
        <v>2.0389676431014081E-2</v>
      </c>
      <c r="N1707" s="52">
        <f>IFERROR(_xll.qlIndexFixing(Index6M,$H1707,TRUE,_xll.ohTrigger(RecalcTrigger,Trigger6M)),NA())</f>
        <v>2.2125118275866676E-2</v>
      </c>
      <c r="O1707" s="52">
        <f>IFERROR(_xll.qlIndexFixing(ONIndex6M,I1707,TRUE,_xll.ohTrigger(RecalcTrigger,Trigger6M)),NA())</f>
        <v>2.2011436967357412E-2</v>
      </c>
      <c r="P1707" s="52">
        <f>IFERROR(_xll.qlIndexFixing(Index1Y,$H1707,TRUE,_xll.ohTrigger(RecalcTrigger,Trigger1Y)),NA())</f>
        <v>2.4199745941793402E-2</v>
      </c>
      <c r="Q1707" s="52">
        <f>IFERROR(_xll.qlIndexFixing(ONIndex1Y,I1707,TRUE,_xll.ohTrigger(RecalcTrigger,Trigger1Y)),NA())</f>
        <v>2.386788380313476E-2</v>
      </c>
    </row>
    <row r="1708" spans="2:17" x14ac:dyDescent="0.2">
      <c r="B1708" s="46" t="s">
        <v>51</v>
      </c>
      <c r="D1708" s="49">
        <f>_xll.qlCalendarAdvance(LocalCalendar,$D1707,B1708,"f",FALSE)</f>
        <v>51664</v>
      </c>
      <c r="E1708" s="49">
        <f>_xll.qlInterestRateIndexValueDate(IndexON,D1708)</f>
        <v>51664</v>
      </c>
      <c r="F1708" s="52">
        <f>IFERROR(_xll.qlIndexFixing(IndexON,D1708,TRUE,_xll.ohTrigger(RecalcTrigger,TriggerON)),NA())</f>
        <v>1.62514968123606E-2</v>
      </c>
      <c r="H1708" s="49">
        <f>_xll.qlCalendarAdvance(IborCalendar,$H1707,B1708,"f",FALSE)</f>
        <v>51658</v>
      </c>
      <c r="I1708" s="49">
        <f>_xll.qlInterestRateIndexValueDate(Index1M,$H1708)</f>
        <v>51662</v>
      </c>
      <c r="J1708" s="52">
        <f>IFERROR(_xll.qlIndexFixing(Index1M,$H1708,TRUE,_xll.ohTrigger(RecalcTrigger,Trigger1M)),NA())</f>
        <v>1.828984539791545E-2</v>
      </c>
      <c r="K1708" s="52">
        <f>IFERROR(_xll.qlIndexFixing(ONIndex1M,I1708,TRUE,_xll.ohTrigger(RecalcTrigger,Trigger1M)),NA())</f>
        <v>1.8276466796693924E-2</v>
      </c>
      <c r="L1708" s="52">
        <f>IFERROR(_xll.qlIndexFixing(Index3M,H1708,TRUE,_xll.ohTrigger(RecalcTrigger,Trigger3M)),NA())</f>
        <v>2.0443169478145083E-2</v>
      </c>
      <c r="M1708" s="52">
        <f>IFERROR(_xll.qlIndexFixing(ONIndex3M,I1708,TRUE,_xll.ohTrigger(RecalcTrigger,Trigger3M)),NA())</f>
        <v>2.0389725466749553E-2</v>
      </c>
      <c r="N1708" s="52">
        <f>IFERROR(_xll.qlIndexFixing(Index6M,$H1708,TRUE,_xll.ohTrigger(RecalcTrigger,Trigger6M)),NA())</f>
        <v>2.2124400910897065E-2</v>
      </c>
      <c r="O1708" s="52">
        <f>IFERROR(_xll.qlIndexFixing(ONIndex6M,I1708,TRUE,_xll.ohTrigger(RecalcTrigger,Trigger6M)),NA())</f>
        <v>2.2010672763137507E-2</v>
      </c>
      <c r="P1708" s="52">
        <f>IFERROR(_xll.qlIndexFixing(Index1Y,$H1708,TRUE,_xll.ohTrigger(RecalcTrigger,Trigger1Y)),NA())</f>
        <v>2.4201194108169698E-2</v>
      </c>
      <c r="Q1708" s="52">
        <f>IFERROR(_xll.qlIndexFixing(ONIndex1Y,I1708,TRUE,_xll.ohTrigger(RecalcTrigger,Trigger1Y)),NA())</f>
        <v>2.3869499360422708E-2</v>
      </c>
    </row>
    <row r="1709" spans="2:17" x14ac:dyDescent="0.2">
      <c r="B1709" s="46" t="s">
        <v>51</v>
      </c>
      <c r="D1709" s="49">
        <f>_xll.qlCalendarAdvance(LocalCalendar,$D1708,B1709,"f",FALSE)</f>
        <v>51671</v>
      </c>
      <c r="E1709" s="49">
        <f>_xll.qlInterestRateIndexValueDate(IndexON,D1709)</f>
        <v>51671</v>
      </c>
      <c r="F1709" s="52">
        <f>IFERROR(_xll.qlIndexFixing(IndexON,D1709,TRUE,_xll.ohTrigger(RecalcTrigger,TriggerON)),NA())</f>
        <v>1.625080558776304E-2</v>
      </c>
      <c r="H1709" s="49">
        <f>_xll.qlCalendarAdvance(IborCalendar,$H1708,B1709,"f",FALSE)</f>
        <v>51665</v>
      </c>
      <c r="I1709" s="49">
        <f>_xll.qlInterestRateIndexValueDate(Index1M,$H1709)</f>
        <v>51669</v>
      </c>
      <c r="J1709" s="52">
        <f>IFERROR(_xll.qlIndexFixing(Index1M,$H1709,TRUE,_xll.ohTrigger(RecalcTrigger,Trigger1M)),NA())</f>
        <v>1.8289839882588588E-2</v>
      </c>
      <c r="K1709" s="52">
        <f>IFERROR(_xll.qlIndexFixing(ONIndex1M,I1709,TRUE,_xll.ohTrigger(RecalcTrigger,Trigger1M)),NA())</f>
        <v>1.8276401115153718E-2</v>
      </c>
      <c r="L1709" s="52">
        <f>IFERROR(_xll.qlIndexFixing(Index3M,H1709,TRUE,_xll.ohTrigger(RecalcTrigger,Trigger3M)),NA())</f>
        <v>2.0443298098262248E-2</v>
      </c>
      <c r="M1709" s="52">
        <f>IFERROR(_xll.qlIndexFixing(ONIndex3M,I1709,TRUE,_xll.ohTrigger(RecalcTrigger,Trigger3M)),NA())</f>
        <v>2.0389794681623385E-2</v>
      </c>
      <c r="N1709" s="52">
        <f>IFERROR(_xll.qlIndexFixing(Index6M,$H1709,TRUE,_xll.ohTrigger(RecalcTrigger,Trigger6M)),NA())</f>
        <v>2.2123683313300856E-2</v>
      </c>
      <c r="O1709" s="52">
        <f>IFERROR(_xll.qlIndexFixing(ONIndex6M,I1709,TRUE,_xll.ohTrigger(RecalcTrigger,Trigger6M)),NA())</f>
        <v>2.2009925218471338E-2</v>
      </c>
      <c r="P1709" s="52">
        <f>IFERROR(_xll.qlIndexFixing(Index1Y,$H1709,TRUE,_xll.ohTrigger(RecalcTrigger,Trigger1Y)),NA())</f>
        <v>2.4202628882235608E-2</v>
      </c>
      <c r="Q1709" s="52">
        <f>IFERROR(_xll.qlIndexFixing(ONIndex1Y,I1709,TRUE,_xll.ohTrigger(RecalcTrigger,Trigger1Y)),NA())</f>
        <v>2.3871142122988687E-2</v>
      </c>
    </row>
    <row r="1710" spans="2:17" x14ac:dyDescent="0.2">
      <c r="B1710" s="46" t="s">
        <v>51</v>
      </c>
      <c r="D1710" s="49">
        <f>_xll.qlCalendarAdvance(LocalCalendar,$D1709,B1710,"f",FALSE)</f>
        <v>51678</v>
      </c>
      <c r="E1710" s="49">
        <f>_xll.qlInterestRateIndexValueDate(IndexON,D1710)</f>
        <v>51678</v>
      </c>
      <c r="F1710" s="52">
        <f>IFERROR(_xll.qlIndexFixing(IndexON,D1710,TRUE,_xll.ohTrigger(RecalcTrigger,TriggerON)),NA())</f>
        <v>1.6250136110569358E-2</v>
      </c>
      <c r="H1710" s="49">
        <f>_xll.qlCalendarAdvance(IborCalendar,$H1709,B1710,"f",FALSE)</f>
        <v>51672</v>
      </c>
      <c r="I1710" s="49">
        <f>_xll.qlInterestRateIndexValueDate(Index1M,$H1710)</f>
        <v>51676</v>
      </c>
      <c r="J1710" s="52">
        <f>IFERROR(_xll.qlIndexFixing(Index1M,$H1710,TRUE,_xll.ohTrigger(RecalcTrigger,Trigger1M)),NA())</f>
        <v>1.8289863431932396E-2</v>
      </c>
      <c r="K1710" s="52">
        <f>IFERROR(_xll.qlIndexFixing(ONIndex1M,I1710,TRUE,_xll.ohTrigger(RecalcTrigger,Trigger1M)),NA())</f>
        <v>1.8276364483416074E-2</v>
      </c>
      <c r="L1710" s="52">
        <f>IFERROR(_xll.qlIndexFixing(Index3M,H1710,TRUE,_xll.ohTrigger(RecalcTrigger,Trigger3M)),NA())</f>
        <v>2.0443426735465748E-2</v>
      </c>
      <c r="M1710" s="52">
        <f>IFERROR(_xll.qlIndexFixing(ONIndex3M,I1710,TRUE,_xll.ohTrigger(RecalcTrigger,Trigger3M)),NA())</f>
        <v>2.0389884075555642E-2</v>
      </c>
      <c r="N1710" s="52">
        <f>IFERROR(_xll.qlIndexFixing(Index6M,$H1710,TRUE,_xll.ohTrigger(RecalcTrigger,Trigger6M)),NA())</f>
        <v>2.2122964635201529E-2</v>
      </c>
      <c r="O1710" s="52">
        <f>IFERROR(_xll.qlIndexFixing(ONIndex6M,I1710,TRUE,_xll.ohTrigger(RecalcTrigger,Trigger6M)),NA())</f>
        <v>2.200919433327897E-2</v>
      </c>
      <c r="P1710" s="52">
        <f>IFERROR(_xll.qlIndexFixing(Index1Y,$H1710,TRUE,_xll.ohTrigger(RecalcTrigger,Trigger1Y)),NA())</f>
        <v>2.4204049369636736E-2</v>
      </c>
      <c r="Q1710" s="52">
        <f>IFERROR(_xll.qlIndexFixing(ONIndex1Y,I1710,TRUE,_xll.ohTrigger(RecalcTrigger,Trigger1Y)),NA())</f>
        <v>2.387281209075276E-2</v>
      </c>
    </row>
    <row r="1711" spans="2:17" x14ac:dyDescent="0.2">
      <c r="B1711" s="46" t="s">
        <v>51</v>
      </c>
      <c r="D1711" s="49">
        <f>_xll.qlCalendarAdvance(LocalCalendar,$D1710,B1711,"f",FALSE)</f>
        <v>51685</v>
      </c>
      <c r="E1711" s="49">
        <f>_xll.qlInterestRateIndexValueDate(IndexON,D1711)</f>
        <v>51685</v>
      </c>
      <c r="F1711" s="52">
        <f>IFERROR(_xll.qlIndexFixing(IndexON,D1711,TRUE,_xll.ohTrigger(RecalcTrigger,TriggerON)),NA())</f>
        <v>1.6249809730406461E-2</v>
      </c>
      <c r="H1711" s="49">
        <f>_xll.qlCalendarAdvance(IborCalendar,$H1710,B1711,"f",FALSE)</f>
        <v>51679</v>
      </c>
      <c r="I1711" s="49">
        <f>_xll.qlInterestRateIndexValueDate(Index1M,$H1711)</f>
        <v>51683</v>
      </c>
      <c r="J1711" s="52">
        <f>IFERROR(_xll.qlIndexFixing(Index1M,$H1711,TRUE,_xll.ohTrigger(RecalcTrigger,Trigger1M)),NA())</f>
        <v>1.8290383535361193E-2</v>
      </c>
      <c r="K1711" s="52">
        <f>IFERROR(_xll.qlIndexFixing(ONIndex1M,I1711,TRUE,_xll.ohTrigger(RecalcTrigger,Trigger1M)),NA())</f>
        <v>1.8276356901081314E-2</v>
      </c>
      <c r="L1711" s="52">
        <f>IFERROR(_xll.qlIndexFixing(Index3M,H1711,TRUE,_xll.ohTrigger(RecalcTrigger,Trigger3M)),NA())</f>
        <v>2.044355290090645E-2</v>
      </c>
      <c r="M1711" s="52">
        <f>IFERROR(_xll.qlIndexFixing(ONIndex3M,I1711,TRUE,_xll.ohTrigger(RecalcTrigger,Trigger3M)),NA())</f>
        <v>2.0389993648706195E-2</v>
      </c>
      <c r="N1711" s="52">
        <f>IFERROR(_xll.qlIndexFixing(Index6M,$H1711,TRUE,_xll.ohTrigger(RecalcTrigger,Trigger6M)),NA())</f>
        <v>2.2123492428557975E-2</v>
      </c>
      <c r="O1711" s="52">
        <f>IFERROR(_xll.qlIndexFixing(ONIndex6M,I1711,TRUE,_xll.ohTrigger(RecalcTrigger,Trigger6M)),NA())</f>
        <v>2.2008480107640338E-2</v>
      </c>
      <c r="P1711" s="52">
        <f>IFERROR(_xll.qlIndexFixing(Index1Y,$H1711,TRUE,_xll.ohTrigger(RecalcTrigger,Trigger1Y)),NA())</f>
        <v>2.4205454676014964E-2</v>
      </c>
      <c r="Q1711" s="52">
        <f>IFERROR(_xll.qlIndexFixing(ONIndex1Y,I1711,TRUE,_xll.ohTrigger(RecalcTrigger,Trigger1Y)),NA())</f>
        <v>2.3874509263634991E-2</v>
      </c>
    </row>
    <row r="1712" spans="2:17" x14ac:dyDescent="0.2">
      <c r="B1712" s="46" t="s">
        <v>51</v>
      </c>
      <c r="D1712" s="49">
        <f>_xll.qlCalendarAdvance(LocalCalendar,$D1711,B1712,"f",FALSE)</f>
        <v>51692</v>
      </c>
      <c r="E1712" s="49">
        <f>_xll.qlInterestRateIndexValueDate(IndexON,D1712)</f>
        <v>51692</v>
      </c>
      <c r="F1712" s="52">
        <f>IFERROR(_xll.qlIndexFixing(IndexON,D1712,TRUE,_xll.ohTrigger(RecalcTrigger,TriggerON)),NA())</f>
        <v>1.6248862398553499E-2</v>
      </c>
      <c r="H1712" s="49">
        <f>_xll.qlCalendarAdvance(IborCalendar,$H1711,B1712,"f",FALSE)</f>
        <v>51686</v>
      </c>
      <c r="I1712" s="49">
        <f>_xll.qlInterestRateIndexValueDate(Index1M,$H1712)</f>
        <v>51690</v>
      </c>
      <c r="J1712" s="52">
        <f>IFERROR(_xll.qlIndexFixing(Index1M,$H1712,TRUE,_xll.ohTrigger(RecalcTrigger,Trigger1M)),NA())</f>
        <v>1.8290454219382413E-2</v>
      </c>
      <c r="K1712" s="52">
        <f>IFERROR(_xll.qlIndexFixing(ONIndex1M,I1712,TRUE,_xll.ohTrigger(RecalcTrigger,Trigger1M)),NA())</f>
        <v>1.827637836870899E-2</v>
      </c>
      <c r="L1712" s="52">
        <f>IFERROR(_xll.qlIndexFixing(Index3M,H1712,TRUE,_xll.ohTrigger(RecalcTrigger,Trigger3M)),NA())</f>
        <v>2.0443674105739575E-2</v>
      </c>
      <c r="M1712" s="52">
        <f>IFERROR(_xll.qlIndexFixing(ONIndex3M,I1712,TRUE,_xll.ohTrigger(RecalcTrigger,Trigger3M)),NA())</f>
        <v>2.0390123400995108E-2</v>
      </c>
      <c r="N1712" s="52">
        <f>IFERROR(_xll.qlIndexFixing(Index6M,$H1712,TRUE,_xll.ohTrigger(RecalcTrigger,Trigger6M)),NA())</f>
        <v>2.2122144443691913E-2</v>
      </c>
      <c r="O1712" s="52">
        <f>IFERROR(_xll.qlIndexFixing(ONIndex6M,I1712,TRUE,_xll.ohTrigger(RecalcTrigger,Trigger6M)),NA())</f>
        <v>2.2007782541475507E-2</v>
      </c>
      <c r="P1712" s="52">
        <f>IFERROR(_xll.qlIndexFixing(Index1Y,$H1712,TRUE,_xll.ohTrigger(RecalcTrigger,Trigger1Y)),NA())</f>
        <v>2.4206843907008221E-2</v>
      </c>
      <c r="Q1712" s="52">
        <f>IFERROR(_xll.qlIndexFixing(ONIndex1Y,I1712,TRUE,_xll.ohTrigger(RecalcTrigger,Trigger1Y)),NA())</f>
        <v>2.3876233642035061E-2</v>
      </c>
    </row>
    <row r="1713" spans="2:17" x14ac:dyDescent="0.2">
      <c r="B1713" s="46" t="s">
        <v>51</v>
      </c>
      <c r="D1713" s="49">
        <f>_xll.qlCalendarAdvance(LocalCalendar,$D1712,B1713,"f",FALSE)</f>
        <v>51699</v>
      </c>
      <c r="E1713" s="49">
        <f>_xll.qlInterestRateIndexValueDate(IndexON,D1713)</f>
        <v>51699</v>
      </c>
      <c r="F1713" s="52">
        <f>IFERROR(_xll.qlIndexFixing(IndexON,D1713,TRUE,_xll.ohTrigger(RecalcTrigger,TriggerON)),NA())</f>
        <v>1.6248258163811258E-2</v>
      </c>
      <c r="H1713" s="49">
        <f>_xll.qlCalendarAdvance(IborCalendar,$H1712,B1713,"f",FALSE)</f>
        <v>51693</v>
      </c>
      <c r="I1713" s="49">
        <f>_xll.qlInterestRateIndexValueDate(Index1M,$H1713)</f>
        <v>51697</v>
      </c>
      <c r="J1713" s="52">
        <f>IFERROR(_xll.qlIndexFixing(Index1M,$H1713,TRUE,_xll.ohTrigger(RecalcTrigger,Trigger1M)),NA())</f>
        <v>1.8290537187876422E-2</v>
      </c>
      <c r="K1713" s="52">
        <f>IFERROR(_xll.qlIndexFixing(ONIndex1M,I1713,TRUE,_xll.ohTrigger(RecalcTrigger,Trigger1M)),NA())</f>
        <v>1.8276428885739548E-2</v>
      </c>
      <c r="L1713" s="52">
        <f>IFERROR(_xll.qlIndexFixing(Index3M,H1713,TRUE,_xll.ohTrigger(RecalcTrigger,Trigger3M)),NA())</f>
        <v>2.0443787861115132E-2</v>
      </c>
      <c r="M1713" s="52">
        <f>IFERROR(_xll.qlIndexFixing(ONIndex3M,I1713,TRUE,_xll.ohTrigger(RecalcTrigger,Trigger3M)),NA())</f>
        <v>2.0390273332342446E-2</v>
      </c>
      <c r="N1713" s="52">
        <f>IFERROR(_xll.qlIndexFixing(Index6M,$H1713,TRUE,_xll.ohTrigger(RecalcTrigger,Trigger6M)),NA())</f>
        <v>2.2121417017761116E-2</v>
      </c>
      <c r="O1713" s="52">
        <f>IFERROR(_xll.qlIndexFixing(ONIndex6M,I1713,TRUE,_xll.ohTrigger(RecalcTrigger,Trigger6M)),NA())</f>
        <v>2.200710163470454E-2</v>
      </c>
      <c r="P1713" s="52">
        <f>IFERROR(_xll.qlIndexFixing(Index1Y,$H1713,TRUE,_xll.ohTrigger(RecalcTrigger,Trigger1Y)),NA())</f>
        <v>2.4208216168248968E-2</v>
      </c>
      <c r="Q1713" s="52">
        <f>IFERROR(_xll.qlIndexFixing(ONIndex1Y,I1713,TRUE,_xll.ohTrigger(RecalcTrigger,Trigger1Y)),NA())</f>
        <v>2.3877985225393417E-2</v>
      </c>
    </row>
    <row r="1714" spans="2:17" x14ac:dyDescent="0.2">
      <c r="B1714" s="46" t="s">
        <v>51</v>
      </c>
      <c r="D1714" s="49">
        <f>_xll.qlCalendarAdvance(LocalCalendar,$D1713,B1714,"f",FALSE)</f>
        <v>51706</v>
      </c>
      <c r="E1714" s="49">
        <f>_xll.qlInterestRateIndexValueDate(IndexON,D1714)</f>
        <v>51706</v>
      </c>
      <c r="F1714" s="52">
        <f>IFERROR(_xll.qlIndexFixing(IndexON,D1714,TRUE,_xll.ohTrigger(RecalcTrigger,TriggerON)),NA())</f>
        <v>1.6247673854250522E-2</v>
      </c>
      <c r="H1714" s="49">
        <f>_xll.qlCalendarAdvance(IborCalendar,$H1713,B1714,"f",FALSE)</f>
        <v>51700</v>
      </c>
      <c r="I1714" s="49">
        <f>_xll.qlInterestRateIndexValueDate(Index1M,$H1714)</f>
        <v>51704</v>
      </c>
      <c r="J1714" s="52">
        <f>IFERROR(_xll.qlIndexFixing(Index1M,$H1714,TRUE,_xll.ohTrigger(RecalcTrigger,Trigger1M)),NA())</f>
        <v>1.8290625519303754E-2</v>
      </c>
      <c r="K1714" s="52">
        <f>IFERROR(_xll.qlIndexFixing(ONIndex1M,I1714,TRUE,_xll.ohTrigger(RecalcTrigger,Trigger1M)),NA())</f>
        <v>1.8276508348575859E-2</v>
      </c>
      <c r="L1714" s="52">
        <f>IFERROR(_xll.qlIndexFixing(Index3M,H1714,TRUE,_xll.ohTrigger(RecalcTrigger,Trigger3M)),NA())</f>
        <v>2.0443891678190069E-2</v>
      </c>
      <c r="M1714" s="52">
        <f>IFERROR(_xll.qlIndexFixing(ONIndex3M,I1714,TRUE,_xll.ohTrigger(RecalcTrigger,Trigger3M)),NA())</f>
        <v>2.0390443332196639E-2</v>
      </c>
      <c r="N1714" s="52">
        <f>IFERROR(_xll.qlIndexFixing(Index6M,$H1714,TRUE,_xll.ohTrigger(RecalcTrigger,Trigger6M)),NA())</f>
        <v>2.2120685114947108E-2</v>
      </c>
      <c r="O1714" s="52">
        <f>IFERROR(_xll.qlIndexFixing(ONIndex6M,I1714,TRUE,_xll.ohTrigger(RecalcTrigger,Trigger6M)),NA())</f>
        <v>2.2006437312986904E-2</v>
      </c>
      <c r="P1714" s="52">
        <f>IFERROR(_xll.qlIndexFixing(Index1Y,$H1714,TRUE,_xll.ohTrigger(RecalcTrigger,Trigger1Y)),NA())</f>
        <v>2.4209570565366826E-2</v>
      </c>
      <c r="Q1714" s="52">
        <f>IFERROR(_xll.qlIndexFixing(ONIndex1Y,I1714,TRUE,_xll.ohTrigger(RecalcTrigger,Trigger1Y)),NA())</f>
        <v>2.3879763859353531E-2</v>
      </c>
    </row>
    <row r="1715" spans="2:17" x14ac:dyDescent="0.2">
      <c r="B1715" s="46" t="s">
        <v>51</v>
      </c>
      <c r="D1715" s="49">
        <f>_xll.qlCalendarAdvance(LocalCalendar,$D1714,B1715,"f",FALSE)</f>
        <v>51713</v>
      </c>
      <c r="E1715" s="49">
        <f>_xll.qlInterestRateIndexValueDate(IndexON,D1715)</f>
        <v>51713</v>
      </c>
      <c r="F1715" s="52">
        <f>IFERROR(_xll.qlIndexFixing(IndexON,D1715,TRUE,_xll.ohTrigger(RecalcTrigger,TriggerON)),NA())</f>
        <v>1.6247088947087818E-2</v>
      </c>
      <c r="H1715" s="49">
        <f>_xll.qlCalendarAdvance(IborCalendar,$H1714,B1715,"f",FALSE)</f>
        <v>51707</v>
      </c>
      <c r="I1715" s="49">
        <f>_xll.qlInterestRateIndexValueDate(Index1M,$H1715)</f>
        <v>51711</v>
      </c>
      <c r="J1715" s="52">
        <f>IFERROR(_xll.qlIndexFixing(Index1M,$H1715,TRUE,_xll.ohTrigger(RecalcTrigger,Trigger1M)),NA())</f>
        <v>1.8290713445702822E-2</v>
      </c>
      <c r="K1715" s="52">
        <f>IFERROR(_xll.qlIndexFixing(ONIndex1M,I1715,TRUE,_xll.ohTrigger(RecalcTrigger,Trigger1M)),NA())</f>
        <v>1.8276599475921529E-2</v>
      </c>
      <c r="L1715" s="52">
        <f>IFERROR(_xll.qlIndexFixing(Index3M,H1715,TRUE,_xll.ohTrigger(RecalcTrigger,Trigger3M)),NA())</f>
        <v>2.0443983482922579E-2</v>
      </c>
      <c r="M1715" s="52">
        <f>IFERROR(_xll.qlIndexFixing(ONIndex3M,I1715,TRUE,_xll.ohTrigger(RecalcTrigger,Trigger3M)),NA())</f>
        <v>2.0390615026135706E-2</v>
      </c>
      <c r="N1715" s="52">
        <f>IFERROR(_xll.qlIndexFixing(Index6M,$H1715,TRUE,_xll.ohTrigger(RecalcTrigger,Trigger6M)),NA())</f>
        <v>2.211994803248726E-2</v>
      </c>
      <c r="O1715" s="52">
        <f>IFERROR(_xll.qlIndexFixing(ONIndex6M,I1715,TRUE,_xll.ohTrigger(RecalcTrigger,Trigger6M)),NA())</f>
        <v>2.2005777199023413E-2</v>
      </c>
      <c r="P1715" s="52">
        <f>IFERROR(_xll.qlIndexFixing(Index1Y,$H1715,TRUE,_xll.ohTrigger(RecalcTrigger,Trigger1Y)),NA())</f>
        <v>2.4210906353037548E-2</v>
      </c>
      <c r="Q1715" s="52">
        <f>IFERROR(_xll.qlIndexFixing(ONIndex1Y,I1715,TRUE,_xll.ohTrigger(RecalcTrigger,Trigger1Y)),NA())</f>
        <v>2.3881543843433661E-2</v>
      </c>
    </row>
    <row r="1716" spans="2:17" x14ac:dyDescent="0.2">
      <c r="B1716" s="46" t="s">
        <v>51</v>
      </c>
      <c r="D1716" s="49">
        <f>_xll.qlCalendarAdvance(LocalCalendar,$D1715,B1716,"f",FALSE)</f>
        <v>51720</v>
      </c>
      <c r="E1716" s="49">
        <f>_xll.qlInterestRateIndexValueDate(IndexON,D1716)</f>
        <v>51720</v>
      </c>
      <c r="F1716" s="52">
        <f>IFERROR(_xll.qlIndexFixing(IndexON,D1716,TRUE,_xll.ohTrigger(RecalcTrigger,TriggerON)),NA())</f>
        <v>1.6246497592202758E-2</v>
      </c>
      <c r="H1716" s="49">
        <f>_xll.qlCalendarAdvance(IborCalendar,$H1715,B1716,"f",FALSE)</f>
        <v>51714</v>
      </c>
      <c r="I1716" s="49">
        <f>_xll.qlInterestRateIndexValueDate(Index1M,$H1716)</f>
        <v>51718</v>
      </c>
      <c r="J1716" s="52">
        <f>IFERROR(_xll.qlIndexFixing(Index1M,$H1716,TRUE,_xll.ohTrigger(RecalcTrigger,Trigger1M)),NA())</f>
        <v>1.8290799813485425E-2</v>
      </c>
      <c r="K1716" s="52">
        <f>IFERROR(_xll.qlIndexFixing(ONIndex1M,I1716,TRUE,_xll.ohTrigger(RecalcTrigger,Trigger1M)),NA())</f>
        <v>1.8276689047072026E-2</v>
      </c>
      <c r="L1716" s="52">
        <f>IFERROR(_xll.qlIndexFixing(Index3M,H1716,TRUE,_xll.ohTrigger(RecalcTrigger,Trigger3M)),NA())</f>
        <v>2.0444062860503608E-2</v>
      </c>
      <c r="M1716" s="52">
        <f>IFERROR(_xll.qlIndexFixing(ONIndex3M,I1716,TRUE,_xll.ohTrigger(RecalcTrigger,Trigger3M)),NA())</f>
        <v>2.0390774356924268E-2</v>
      </c>
      <c r="N1716" s="52">
        <f>IFERROR(_xll.qlIndexFixing(Index6M,$H1716,TRUE,_xll.ohTrigger(RecalcTrigger,Trigger6M)),NA())</f>
        <v>2.2119205629833993E-2</v>
      </c>
      <c r="O1716" s="52">
        <f>IFERROR(_xll.qlIndexFixing(ONIndex6M,I1716,TRUE,_xll.ohTrigger(RecalcTrigger,Trigger6M)),NA())</f>
        <v>2.2005111823828472E-2</v>
      </c>
      <c r="P1716" s="52">
        <f>IFERROR(_xll.qlIndexFixing(Index1Y,$H1716,TRUE,_xll.ohTrigger(RecalcTrigger,Trigger1Y)),NA())</f>
        <v>2.4212223382136147E-2</v>
      </c>
      <c r="Q1716" s="52">
        <f>IFERROR(_xll.qlIndexFixing(ONIndex1Y,I1716,TRUE,_xll.ohTrigger(RecalcTrigger,Trigger1Y)),NA())</f>
        <v>2.3883305515521869E-2</v>
      </c>
    </row>
    <row r="1717" spans="2:17" x14ac:dyDescent="0.2">
      <c r="B1717" s="46" t="s">
        <v>51</v>
      </c>
      <c r="D1717" s="49">
        <f>_xll.qlCalendarAdvance(LocalCalendar,$D1716,B1717,"f",FALSE)</f>
        <v>51727</v>
      </c>
      <c r="E1717" s="49">
        <f>_xll.qlInterestRateIndexValueDate(IndexON,D1717)</f>
        <v>51727</v>
      </c>
      <c r="F1717" s="52">
        <f>IFERROR(_xll.qlIndexFixing(IndexON,D1717,TRUE,_xll.ohTrigger(RecalcTrigger,TriggerON)),NA())</f>
        <v>1.6245899789595342E-2</v>
      </c>
      <c r="H1717" s="49">
        <f>_xll.qlCalendarAdvance(IborCalendar,$H1716,B1717,"f",FALSE)</f>
        <v>51721</v>
      </c>
      <c r="I1717" s="49">
        <f>_xll.qlInterestRateIndexValueDate(Index1M,$H1717)</f>
        <v>51725</v>
      </c>
      <c r="J1717" s="52">
        <f>IFERROR(_xll.qlIndexFixing(Index1M,$H1717,TRUE,_xll.ohTrigger(RecalcTrigger,Trigger1M)),NA())</f>
        <v>1.8290884622654144E-2</v>
      </c>
      <c r="K1717" s="52">
        <f>IFERROR(_xll.qlIndexFixing(ONIndex1M,I1717,TRUE,_xll.ohTrigger(RecalcTrigger,Trigger1M)),NA())</f>
        <v>1.8276777061947413E-2</v>
      </c>
      <c r="L1717" s="52">
        <f>IFERROR(_xll.qlIndexFixing(Index3M,H1717,TRUE,_xll.ohTrigger(RecalcTrigger,Trigger3M)),NA())</f>
        <v>2.0444129810933156E-2</v>
      </c>
      <c r="M1717" s="52">
        <f>IFERROR(_xll.qlIndexFixing(ONIndex3M,I1717,TRUE,_xll.ohTrigger(RecalcTrigger,Trigger3M)),NA())</f>
        <v>2.0390921324242584E-2</v>
      </c>
      <c r="N1717" s="52">
        <f>IFERROR(_xll.qlIndexFixing(Index6M,$H1717,TRUE,_xll.ohTrigger(RecalcTrigger,Trigger6M)),NA())</f>
        <v>2.2118457906993391E-2</v>
      </c>
      <c r="O1717" s="52">
        <f>IFERROR(_xll.qlIndexFixing(ONIndex6M,I1717,TRUE,_xll.ohTrigger(RecalcTrigger,Trigger6M)),NA())</f>
        <v>2.2004441187242207E-2</v>
      </c>
      <c r="P1717" s="52">
        <f>IFERROR(_xll.qlIndexFixing(Index1Y,$H1717,TRUE,_xll.ohTrigger(RecalcTrigger,Trigger1Y)),NA())</f>
        <v>2.4213521652589703E-2</v>
      </c>
      <c r="Q1717" s="52">
        <f>IFERROR(_xll.qlIndexFixing(ONIndex1Y,I1717,TRUE,_xll.ohTrigger(RecalcTrigger,Trigger1Y)),NA())</f>
        <v>2.3885048875458281E-2</v>
      </c>
    </row>
    <row r="1718" spans="2:17" x14ac:dyDescent="0.2">
      <c r="B1718" s="46" t="s">
        <v>51</v>
      </c>
      <c r="D1718" s="49">
        <f>_xll.qlCalendarAdvance(LocalCalendar,$D1717,B1718,"f",FALSE)</f>
        <v>51734</v>
      </c>
      <c r="E1718" s="49">
        <f>_xll.qlInterestRateIndexValueDate(IndexON,D1718)</f>
        <v>51734</v>
      </c>
      <c r="F1718" s="52">
        <f>IFERROR(_xll.qlIndexFixing(IndexON,D1718,TRUE,_xll.ohTrigger(RecalcTrigger,TriggerON)),NA())</f>
        <v>1.6245295539185634E-2</v>
      </c>
      <c r="H1718" s="49">
        <f>_xll.qlCalendarAdvance(IborCalendar,$H1717,B1718,"f",FALSE)</f>
        <v>51728</v>
      </c>
      <c r="I1718" s="49">
        <f>_xll.qlInterestRateIndexValueDate(Index1M,$H1718)</f>
        <v>51732</v>
      </c>
      <c r="J1718" s="52">
        <f>IFERROR(_xll.qlIndexFixing(Index1M,$H1718,TRUE,_xll.ohTrigger(RecalcTrigger,Trigger1M)),NA())</f>
        <v>1.8290967873203823E-2</v>
      </c>
      <c r="K1718" s="52">
        <f>IFERROR(_xll.qlIndexFixing(ONIndex1M,I1718,TRUE,_xll.ohTrigger(RecalcTrigger,Trigger1M)),NA())</f>
        <v>1.8276863520707565E-2</v>
      </c>
      <c r="L1718" s="52">
        <f>IFERROR(_xll.qlIndexFixing(Index3M,H1718,TRUE,_xll.ohTrigger(RecalcTrigger,Trigger3M)),NA())</f>
        <v>2.0444184334210354E-2</v>
      </c>
      <c r="M1718" s="52">
        <f>IFERROR(_xll.qlIndexFixing(ONIndex3M,I1718,TRUE,_xll.ohTrigger(RecalcTrigger,Trigger3M)),NA())</f>
        <v>2.0391055928490331E-2</v>
      </c>
      <c r="N1718" s="52">
        <f>IFERROR(_xll.qlIndexFixing(Index6M,$H1718,TRUE,_xll.ohTrigger(RecalcTrigger,Trigger6M)),NA())</f>
        <v>2.2117704863971539E-2</v>
      </c>
      <c r="O1718" s="52">
        <f>IFERROR(_xll.qlIndexFixing(ONIndex6M,I1718,TRUE,_xll.ohTrigger(RecalcTrigger,Trigger6M)),NA())</f>
        <v>2.2003765289424493E-2</v>
      </c>
      <c r="P1718" s="52">
        <f>IFERROR(_xll.qlIndexFixing(Index1Y,$H1718,TRUE,_xll.ohTrigger(RecalcTrigger,Trigger1Y)),NA())</f>
        <v>2.4214801164326373E-2</v>
      </c>
      <c r="Q1718" s="52">
        <f>IFERROR(_xll.qlIndexFixing(ONIndex1Y,I1718,TRUE,_xll.ohTrigger(RecalcTrigger,Trigger1Y)),NA())</f>
        <v>2.3886773923402771E-2</v>
      </c>
    </row>
    <row r="1719" spans="2:17" x14ac:dyDescent="0.2">
      <c r="B1719" s="46" t="s">
        <v>51</v>
      </c>
      <c r="D1719" s="49">
        <f>_xll.qlCalendarAdvance(LocalCalendar,$D1718,B1719,"f",FALSE)</f>
        <v>51741</v>
      </c>
      <c r="E1719" s="49">
        <f>_xll.qlInterestRateIndexValueDate(IndexON,D1719)</f>
        <v>51741</v>
      </c>
      <c r="F1719" s="52">
        <f>IFERROR(_xll.qlIndexFixing(IndexON,D1719,TRUE,_xll.ohTrigger(RecalcTrigger,TriggerON)),NA())</f>
        <v>1.6244684841213441E-2</v>
      </c>
      <c r="H1719" s="49">
        <f>_xll.qlCalendarAdvance(IborCalendar,$H1718,B1719,"f",FALSE)</f>
        <v>51735</v>
      </c>
      <c r="I1719" s="49">
        <f>_xll.qlInterestRateIndexValueDate(Index1M,$H1719)</f>
        <v>51740</v>
      </c>
      <c r="J1719" s="52">
        <f>IFERROR(_xll.qlIndexFixing(Index1M,$H1719,TRUE,_xll.ohTrigger(RecalcTrigger,Trigger1M)),NA())</f>
        <v>1.829106110818227E-2</v>
      </c>
      <c r="K1719" s="52">
        <f>IFERROR(_xll.qlIndexFixing(ONIndex1M,I1719,TRUE,_xll.ohTrigger(RecalcTrigger,Trigger1M)),NA())</f>
        <v>1.8276960424952193E-2</v>
      </c>
      <c r="L1719" s="52">
        <f>IFERROR(_xll.qlIndexFixing(Index3M,H1719,TRUE,_xll.ohTrigger(RecalcTrigger,Trigger3M)),NA())</f>
        <v>2.0444231429605764E-2</v>
      </c>
      <c r="M1719" s="52">
        <f>IFERROR(_xll.qlIndexFixing(ONIndex3M,I1719,TRUE,_xll.ohTrigger(RecalcTrigger,Trigger3M)),NA())</f>
        <v>2.0391194623146092E-2</v>
      </c>
      <c r="N1719" s="52">
        <f>IFERROR(_xll.qlIndexFixing(Index6M,$H1719,TRUE,_xll.ohTrigger(RecalcTrigger,Trigger6M)),NA())</f>
        <v>2.2116837728875637E-2</v>
      </c>
      <c r="O1719" s="52">
        <f>IFERROR(_xll.qlIndexFixing(ONIndex6M,I1719,TRUE,_xll.ohTrigger(RecalcTrigger,Trigger6M)),NA())</f>
        <v>2.200298639231768E-2</v>
      </c>
      <c r="P1719" s="52">
        <f>IFERROR(_xll.qlIndexFixing(Index1Y,$H1719,TRUE,_xll.ohTrigger(RecalcTrigger,Trigger1Y)),NA())</f>
        <v>2.42162404935043E-2</v>
      </c>
      <c r="Q1719" s="52">
        <f>IFERROR(_xll.qlIndexFixing(ONIndex1Y,I1719,TRUE,_xll.ohTrigger(RecalcTrigger,Trigger1Y)),NA())</f>
        <v>2.3888722983995692E-2</v>
      </c>
    </row>
    <row r="1720" spans="2:17" x14ac:dyDescent="0.2">
      <c r="B1720" s="46" t="s">
        <v>51</v>
      </c>
      <c r="D1720" s="49">
        <f>_xll.qlCalendarAdvance(LocalCalendar,$D1719,B1720,"f",FALSE)</f>
        <v>51748</v>
      </c>
      <c r="E1720" s="49">
        <f>_xll.qlInterestRateIndexValueDate(IndexON,D1720)</f>
        <v>51748</v>
      </c>
      <c r="F1720" s="52">
        <f>IFERROR(_xll.qlIndexFixing(IndexON,D1720,TRUE,_xll.ohTrigger(RecalcTrigger,TriggerON)),NA())</f>
        <v>1.6244067695438957E-2</v>
      </c>
      <c r="H1720" s="49">
        <f>_xll.qlCalendarAdvance(IborCalendar,$H1719,B1720,"f",FALSE)</f>
        <v>51742</v>
      </c>
      <c r="I1720" s="49">
        <f>_xll.qlInterestRateIndexValueDate(Index1M,$H1720)</f>
        <v>51747</v>
      </c>
      <c r="J1720" s="52">
        <f>IFERROR(_xll.qlIndexFixing(Index1M,$H1720,TRUE,_xll.ohTrigger(RecalcTrigger,Trigger1M)),NA())</f>
        <v>1.8290671020610993E-2</v>
      </c>
      <c r="K1720" s="52">
        <f>IFERROR(_xll.qlIndexFixing(ONIndex1M,I1720,TRUE,_xll.ohTrigger(RecalcTrigger,Trigger1M)),NA())</f>
        <v>1.8277043548780014E-2</v>
      </c>
      <c r="L1720" s="52">
        <f>IFERROR(_xll.qlIndexFixing(Index3M,H1720,TRUE,_xll.ohTrigger(RecalcTrigger,Trigger3M)),NA())</f>
        <v>2.0443680185337872E-2</v>
      </c>
      <c r="M1720" s="52">
        <f>IFERROR(_xll.qlIndexFixing(ONIndex3M,I1720,TRUE,_xll.ohTrigger(RecalcTrigger,Trigger3M)),NA())</f>
        <v>2.0391302734585892E-2</v>
      </c>
      <c r="N1720" s="52">
        <f>IFERROR(_xll.qlIndexFixing(Index6M,$H1720,TRUE,_xll.ohTrigger(RecalcTrigger,Trigger6M)),NA())</f>
        <v>2.2114212222814008E-2</v>
      </c>
      <c r="O1720" s="52">
        <f>IFERROR(_xll.qlIndexFixing(ONIndex6M,I1720,TRUE,_xll.ohTrigger(RecalcTrigger,Trigger6M)),NA())</f>
        <v>2.2002299220318378E-2</v>
      </c>
      <c r="P1720" s="52">
        <f>IFERROR(_xll.qlIndexFixing(Index1Y,$H1720,TRUE,_xll.ohTrigger(RecalcTrigger,Trigger1Y)),NA())</f>
        <v>2.4217479807750485E-2</v>
      </c>
      <c r="Q1720" s="52">
        <f>IFERROR(_xll.qlIndexFixing(ONIndex1Y,I1720,TRUE,_xll.ohTrigger(RecalcTrigger,Trigger1Y)),NA())</f>
        <v>2.3890408791809037E-2</v>
      </c>
    </row>
    <row r="1721" spans="2:17" x14ac:dyDescent="0.2">
      <c r="B1721" s="46" t="s">
        <v>51</v>
      </c>
      <c r="D1721" s="49">
        <f>_xll.qlCalendarAdvance(LocalCalendar,$D1720,B1721,"f",FALSE)</f>
        <v>51755</v>
      </c>
      <c r="E1721" s="49">
        <f>_xll.qlInterestRateIndexValueDate(IndexON,D1721)</f>
        <v>51755</v>
      </c>
      <c r="F1721" s="52">
        <f>IFERROR(_xll.qlIndexFixing(IndexON,D1721,TRUE,_xll.ohTrigger(RecalcTrigger,TriggerON)),NA())</f>
        <v>1.6243444101942117E-2</v>
      </c>
      <c r="H1721" s="49">
        <f>_xll.qlCalendarAdvance(IborCalendar,$H1720,B1721,"f",FALSE)</f>
        <v>51749</v>
      </c>
      <c r="I1721" s="49">
        <f>_xll.qlInterestRateIndexValueDate(Index1M,$H1721)</f>
        <v>51753</v>
      </c>
      <c r="J1721" s="52">
        <f>IFERROR(_xll.qlIndexFixing(Index1M,$H1721,TRUE,_xll.ohTrigger(RecalcTrigger,Trigger1M)),NA())</f>
        <v>1.8290738366936843E-2</v>
      </c>
      <c r="K1721" s="52">
        <f>IFERROR(_xll.qlIndexFixing(ONIndex1M,I1721,TRUE,_xll.ohTrigger(RecalcTrigger,Trigger1M)),NA())</f>
        <v>1.8277113559177494E-2</v>
      </c>
      <c r="L1721" s="52">
        <f>IFERROR(_xll.qlIndexFixing(Index3M,H1721,TRUE,_xll.ohTrigger(RecalcTrigger,Trigger3M)),NA())</f>
        <v>2.0443694963201201E-2</v>
      </c>
      <c r="M1721" s="52">
        <f>IFERROR(_xll.qlIndexFixing(ONIndex3M,I1721,TRUE,_xll.ohTrigger(RecalcTrigger,Trigger3M)),NA())</f>
        <v>2.0391385561451258E-2</v>
      </c>
      <c r="N1721" s="52">
        <f>IFERROR(_xll.qlIndexFixing(Index6M,$H1721,TRUE,_xll.ohTrigger(RecalcTrigger,Trigger6M)),NA())</f>
        <v>2.2114173852858278E-2</v>
      </c>
      <c r="O1721" s="52">
        <f>IFERROR(_xll.qlIndexFixing(ONIndex6M,I1721,TRUE,_xll.ohTrigger(RecalcTrigger,Trigger6M)),NA())</f>
        <v>2.2001706028023094E-2</v>
      </c>
      <c r="P1721" s="52">
        <f>IFERROR(_xll.qlIndexFixing(Index1Y,$H1721,TRUE,_xll.ohTrigger(RecalcTrigger,Trigger1Y)),NA())</f>
        <v>2.4218527146523564E-2</v>
      </c>
      <c r="Q1721" s="52">
        <f>IFERROR(_xll.qlIndexFixing(ONIndex1Y,I1721,TRUE,_xll.ohTrigger(RecalcTrigger,Trigger1Y)),NA())</f>
        <v>2.3891839195044895E-2</v>
      </c>
    </row>
    <row r="1722" spans="2:17" x14ac:dyDescent="0.2">
      <c r="B1722" s="46" t="s">
        <v>51</v>
      </c>
      <c r="D1722" s="49">
        <f>_xll.qlCalendarAdvance(LocalCalendar,$D1721,B1722,"f",FALSE)</f>
        <v>51762</v>
      </c>
      <c r="E1722" s="49">
        <f>_xll.qlInterestRateIndexValueDate(IndexON,D1722)</f>
        <v>51762</v>
      </c>
      <c r="F1722" s="52">
        <f>IFERROR(_xll.qlIndexFixing(IndexON,D1722,TRUE,_xll.ohTrigger(RecalcTrigger,TriggerON)),NA())</f>
        <v>1.6242814060802857E-2</v>
      </c>
      <c r="H1722" s="49">
        <f>_xll.qlCalendarAdvance(IborCalendar,$H1721,B1722,"f",FALSE)</f>
        <v>51756</v>
      </c>
      <c r="I1722" s="49">
        <f>_xll.qlInterestRateIndexValueDate(Index1M,$H1722)</f>
        <v>51760</v>
      </c>
      <c r="J1722" s="52">
        <f>IFERROR(_xll.qlIndexFixing(Index1M,$H1722,TRUE,_xll.ohTrigger(RecalcTrigger,Trigger1M)),NA())</f>
        <v>1.82908154904311E-2</v>
      </c>
      <c r="K1722" s="52">
        <f>IFERROR(_xll.qlIndexFixing(ONIndex1M,I1722,TRUE,_xll.ohTrigger(RecalcTrigger,Trigger1M)),NA())</f>
        <v>1.827719379283721E-2</v>
      </c>
      <c r="L1722" s="52">
        <f>IFERROR(_xll.qlIndexFixing(Index3M,H1722,TRUE,_xll.ohTrigger(RecalcTrigger,Trigger3M)),NA())</f>
        <v>2.044370066519656E-2</v>
      </c>
      <c r="M1722" s="52">
        <f>IFERROR(_xll.qlIndexFixing(ONIndex3M,I1722,TRUE,_xll.ohTrigger(RecalcTrigger,Trigger3M)),NA())</f>
        <v>2.0391470712537441E-2</v>
      </c>
      <c r="N1722" s="52">
        <f>IFERROR(_xll.qlIndexFixing(Index6M,$H1722,TRUE,_xll.ohTrigger(RecalcTrigger,Trigger6M)),NA())</f>
        <v>2.2113400383696153E-2</v>
      </c>
      <c r="O1722" s="52">
        <f>IFERROR(_xll.qlIndexFixing(ONIndex6M,I1722,TRUE,_xll.ohTrigger(RecalcTrigger,Trigger6M)),NA())</f>
        <v>2.2001009084959833E-2</v>
      </c>
      <c r="P1722" s="52">
        <f>IFERROR(_xll.qlIndexFixing(Index1Y,$H1722,TRUE,_xll.ohTrigger(RecalcTrigger,Trigger1Y)),NA())</f>
        <v>2.4219731622688177E-2</v>
      </c>
      <c r="Q1722" s="52">
        <f>IFERROR(_xll.qlIndexFixing(ONIndex1Y,I1722,TRUE,_xll.ohTrigger(RecalcTrigger,Trigger1Y)),NA())</f>
        <v>2.3893490994861821E-2</v>
      </c>
    </row>
    <row r="1723" spans="2:17" x14ac:dyDescent="0.2">
      <c r="B1723" s="46" t="s">
        <v>51</v>
      </c>
      <c r="D1723" s="49">
        <f>_xll.qlCalendarAdvance(LocalCalendar,$D1722,B1723,"f",FALSE)</f>
        <v>51769</v>
      </c>
      <c r="E1723" s="49">
        <f>_xll.qlInterestRateIndexValueDate(IndexON,D1723)</f>
        <v>51769</v>
      </c>
      <c r="F1723" s="52">
        <f>IFERROR(_xll.qlIndexFixing(IndexON,D1723,TRUE,_xll.ohTrigger(RecalcTrigger,TriggerON)),NA())</f>
        <v>1.6242177571861305E-2</v>
      </c>
      <c r="H1723" s="49">
        <f>_xll.qlCalendarAdvance(IborCalendar,$H1722,B1723,"f",FALSE)</f>
        <v>51763</v>
      </c>
      <c r="I1723" s="49">
        <f>_xll.qlInterestRateIndexValueDate(Index1M,$H1723)</f>
        <v>51767</v>
      </c>
      <c r="J1723" s="52">
        <f>IFERROR(_xll.qlIndexFixing(Index1M,$H1723,TRUE,_xll.ohTrigger(RecalcTrigger,Trigger1M)),NA())</f>
        <v>1.8290891055393388E-2</v>
      </c>
      <c r="K1723" s="52">
        <f>IFERROR(_xll.qlIndexFixing(ONIndex1M,I1723,TRUE,_xll.ohTrigger(RecalcTrigger,Trigger1M)),NA())</f>
        <v>1.8277272470381689E-2</v>
      </c>
      <c r="L1723" s="52">
        <f>IFERROR(_xll.qlIndexFixing(Index3M,H1723,TRUE,_xll.ohTrigger(RecalcTrigger,Trigger3M)),NA())</f>
        <v>2.044369394074172E-2</v>
      </c>
      <c r="M1723" s="52">
        <f>IFERROR(_xll.qlIndexFixing(ONIndex3M,I1723,TRUE,_xll.ohTrigger(RecalcTrigger,Trigger3M)),NA())</f>
        <v>2.0391543500473119E-2</v>
      </c>
      <c r="N1723" s="52">
        <f>IFERROR(_xll.qlIndexFixing(Index6M,$H1723,TRUE,_xll.ohTrigger(RecalcTrigger,Trigger6M)),NA())</f>
        <v>2.2112621595029629E-2</v>
      </c>
      <c r="O1723" s="52">
        <f>IFERROR(_xll.qlIndexFixing(ONIndex6M,I1723,TRUE,_xll.ohTrigger(RecalcTrigger,Trigger6M)),NA())</f>
        <v>2.2000306880585185E-2</v>
      </c>
      <c r="P1723" s="52">
        <f>IFERROR(_xll.qlIndexFixing(Index1Y,$H1723,TRUE,_xll.ohTrigger(RecalcTrigger,Trigger1Y)),NA())</f>
        <v>2.4220917339789667E-2</v>
      </c>
      <c r="Q1723" s="52">
        <f>IFERROR(_xll.qlIndexFixing(ONIndex1Y,I1723,TRUE,_xll.ohTrigger(RecalcTrigger,Trigger1Y)),NA())</f>
        <v>2.3895124482686825E-2</v>
      </c>
    </row>
    <row r="1724" spans="2:17" x14ac:dyDescent="0.2">
      <c r="B1724" s="46" t="s">
        <v>51</v>
      </c>
      <c r="D1724" s="49">
        <f>_xll.qlCalendarAdvance(LocalCalendar,$D1723,B1724,"f",FALSE)</f>
        <v>51776</v>
      </c>
      <c r="E1724" s="49">
        <f>_xll.qlInterestRateIndexValueDate(IndexON,D1724)</f>
        <v>51776</v>
      </c>
      <c r="F1724" s="52">
        <f>IFERROR(_xll.qlIndexFixing(IndexON,D1724,TRUE,_xll.ohTrigger(RecalcTrigger,TriggerON)),NA())</f>
        <v>1.6241534635277333E-2</v>
      </c>
      <c r="H1724" s="49">
        <f>_xll.qlCalendarAdvance(IborCalendar,$H1723,B1724,"f",FALSE)</f>
        <v>51770</v>
      </c>
      <c r="I1724" s="49">
        <f>_xll.qlInterestRateIndexValueDate(Index1M,$H1724)</f>
        <v>51774</v>
      </c>
      <c r="J1724" s="52">
        <f>IFERROR(_xll.qlIndexFixing(Index1M,$H1724,TRUE,_xll.ohTrigger(RecalcTrigger,Trigger1M)),NA())</f>
        <v>1.8291434645558786E-2</v>
      </c>
      <c r="K1724" s="52">
        <f>IFERROR(_xll.qlIndexFixing(ONIndex1M,I1724,TRUE,_xll.ohTrigger(RecalcTrigger,Trigger1M)),NA())</f>
        <v>1.8277349591491188E-2</v>
      </c>
      <c r="L1724" s="52">
        <f>IFERROR(_xll.qlIndexFixing(Index3M,H1724,TRUE,_xll.ohTrigger(RecalcTrigger,Trigger3M)),NA())</f>
        <v>2.0444250503654192E-2</v>
      </c>
      <c r="M1724" s="52">
        <f>IFERROR(_xll.qlIndexFixing(ONIndex3M,I1724,TRUE,_xll.ohTrigger(RecalcTrigger,Trigger3M)),NA())</f>
        <v>2.0391603925018487E-2</v>
      </c>
      <c r="N1724" s="52">
        <f>IFERROR(_xll.qlIndexFixing(Index6M,$H1724,TRUE,_xll.ohTrigger(RecalcTrigger,Trigger6M)),NA())</f>
        <v>2.2111837486864419E-2</v>
      </c>
      <c r="O1724" s="52">
        <f>IFERROR(_xll.qlIndexFixing(ONIndex6M,I1724,TRUE,_xll.ohTrigger(RecalcTrigger,Trigger6M)),NA())</f>
        <v>2.1999599414899151E-2</v>
      </c>
      <c r="P1724" s="52">
        <f>IFERROR(_xll.qlIndexFixing(Index1Y,$H1724,TRUE,_xll.ohTrigger(RecalcTrigger,Trigger1Y)),NA())</f>
        <v>2.4222084297761674E-2</v>
      </c>
      <c r="Q1724" s="52">
        <f>IFERROR(_xll.qlIndexFixing(ONIndex1Y,I1724,TRUE,_xll.ohTrigger(RecalcTrigger,Trigger1Y)),NA())</f>
        <v>2.3896739658360033E-2</v>
      </c>
    </row>
    <row r="1725" spans="2:17" x14ac:dyDescent="0.2">
      <c r="B1725" s="46" t="s">
        <v>51</v>
      </c>
      <c r="D1725" s="49">
        <f>_xll.qlCalendarAdvance(LocalCalendar,$D1724,B1725,"f",FALSE)</f>
        <v>51783</v>
      </c>
      <c r="E1725" s="49">
        <f>_xll.qlInterestRateIndexValueDate(IndexON,D1725)</f>
        <v>51783</v>
      </c>
      <c r="F1725" s="52">
        <f>IFERROR(_xll.qlIndexFixing(IndexON,D1725,TRUE,_xll.ohTrigger(RecalcTrigger,TriggerON)),NA())</f>
        <v>1.6240885250971004E-2</v>
      </c>
      <c r="H1725" s="49">
        <f>_xll.qlCalendarAdvance(IborCalendar,$H1724,B1725,"f",FALSE)</f>
        <v>51777</v>
      </c>
      <c r="I1725" s="49">
        <f>_xll.qlInterestRateIndexValueDate(Index1M,$H1725)</f>
        <v>51781</v>
      </c>
      <c r="J1725" s="52">
        <f>IFERROR(_xll.qlIndexFixing(Index1M,$H1725,TRUE,_xll.ohTrigger(RecalcTrigger,Trigger1M)),NA())</f>
        <v>1.8291506985790653E-2</v>
      </c>
      <c r="K1725" s="52">
        <f>IFERROR(_xll.qlIndexFixing(ONIndex1M,I1725,TRUE,_xll.ohTrigger(RecalcTrigger,Trigger1M)),NA())</f>
        <v>1.8277425156405513E-2</v>
      </c>
      <c r="L1725" s="52">
        <f>IFERROR(_xll.qlIndexFixing(Index3M,H1725,TRUE,_xll.ohTrigger(RecalcTrigger,Trigger3M)),NA())</f>
        <v>2.0444218036857115E-2</v>
      </c>
      <c r="M1725" s="52">
        <f>IFERROR(_xll.qlIndexFixing(ONIndex3M,I1725,TRUE,_xll.ohTrigger(RecalcTrigger,Trigger3M)),NA())</f>
        <v>2.0391651986413351E-2</v>
      </c>
      <c r="N1725" s="52">
        <f>IFERROR(_xll.qlIndexFixing(Index6M,$H1725,TRUE,_xll.ohTrigger(RecalcTrigger,Trigger6M)),NA())</f>
        <v>2.2111666336601884E-2</v>
      </c>
      <c r="O1725" s="52">
        <f>IFERROR(_xll.qlIndexFixing(ONIndex6M,I1725,TRUE,_xll.ohTrigger(RecalcTrigger,Trigger6M)),NA())</f>
        <v>2.1998886687901731E-2</v>
      </c>
      <c r="P1725" s="52">
        <f>IFERROR(_xll.qlIndexFixing(Index1Y,$H1725,TRUE,_xll.ohTrigger(RecalcTrigger,Trigger1Y)),NA())</f>
        <v>2.4223232496539376E-2</v>
      </c>
      <c r="Q1725" s="52">
        <f>IFERROR(_xll.qlIndexFixing(ONIndex1Y,I1725,TRUE,_xll.ohTrigger(RecalcTrigger,Trigger1Y)),NA())</f>
        <v>2.3898336522041319E-2</v>
      </c>
    </row>
    <row r="1726" spans="2:17" x14ac:dyDescent="0.2">
      <c r="B1726" s="46" t="s">
        <v>51</v>
      </c>
      <c r="D1726" s="49">
        <f>_xll.qlCalendarAdvance(LocalCalendar,$D1725,B1726,"f",FALSE)</f>
        <v>51790</v>
      </c>
      <c r="E1726" s="49">
        <f>_xll.qlInterestRateIndexValueDate(IndexON,D1726)</f>
        <v>51790</v>
      </c>
      <c r="F1726" s="52">
        <f>IFERROR(_xll.qlIndexFixing(IndexON,D1726,TRUE,_xll.ohTrigger(RecalcTrigger,TriggerON)),NA())</f>
        <v>1.624022941894232E-2</v>
      </c>
      <c r="H1726" s="49">
        <f>_xll.qlCalendarAdvance(IborCalendar,$H1725,B1726,"f",FALSE)</f>
        <v>51784</v>
      </c>
      <c r="I1726" s="49">
        <f>_xll.qlInterestRateIndexValueDate(Index1M,$H1726)</f>
        <v>51789</v>
      </c>
      <c r="J1726" s="52">
        <f>IFERROR(_xll.qlIndexFixing(Index1M,$H1726,TRUE,_xll.ohTrigger(RecalcTrigger,Trigger1M)),NA())</f>
        <v>1.8291587751829673E-2</v>
      </c>
      <c r="K1726" s="52">
        <f>IFERROR(_xll.qlIndexFixing(ONIndex1M,I1726,TRUE,_xll.ohTrigger(RecalcTrigger,Trigger1M)),NA())</f>
        <v>1.8277509610769016E-2</v>
      </c>
      <c r="L1726" s="52">
        <f>IFERROR(_xll.qlIndexFixing(Index3M,H1726,TRUE,_xll.ohTrigger(RecalcTrigger,Trigger3M)),NA())</f>
        <v>2.0444165715024162E-2</v>
      </c>
      <c r="M1726" s="52">
        <f>IFERROR(_xll.qlIndexFixing(ONIndex3M,I1726,TRUE,_xll.ohTrigger(RecalcTrigger,Trigger3M)),NA())</f>
        <v>2.0391691774905851E-2</v>
      </c>
      <c r="N1726" s="52">
        <f>IFERROR(_xll.qlIndexFixing(Index6M,$H1726,TRUE,_xll.ohTrigger(RecalcTrigger,Trigger6M)),NA())</f>
        <v>2.2110139342514448E-2</v>
      </c>
      <c r="O1726" s="52">
        <f>IFERROR(_xll.qlIndexFixing(ONIndex6M,I1726,TRUE,_xll.ohTrigger(RecalcTrigger,Trigger6M)),NA())</f>
        <v>2.1998065700303826E-2</v>
      </c>
      <c r="P1726" s="52">
        <f>IFERROR(_xll.qlIndexFixing(Index1Y,$H1726,TRUE,_xll.ohTrigger(RecalcTrigger,Trigger1Y)),NA())</f>
        <v>2.4224521753190401E-2</v>
      </c>
      <c r="Q1726" s="52">
        <f>IFERROR(_xll.qlIndexFixing(ONIndex1Y,I1726,TRUE,_xll.ohTrigger(RecalcTrigger,Trigger1Y)),NA())</f>
        <v>2.3900139086219241E-2</v>
      </c>
    </row>
    <row r="1727" spans="2:17" x14ac:dyDescent="0.2">
      <c r="B1727" s="46" t="s">
        <v>51</v>
      </c>
      <c r="D1727" s="49">
        <f>_xll.qlCalendarAdvance(LocalCalendar,$D1726,B1727,"f",FALSE)</f>
        <v>51797</v>
      </c>
      <c r="E1727" s="49">
        <f>_xll.qlInterestRateIndexValueDate(IndexON,D1727)</f>
        <v>51797</v>
      </c>
      <c r="F1727" s="52">
        <f>IFERROR(_xll.qlIndexFixing(IndexON,D1727,TRUE,_xll.ohTrigger(RecalcTrigger,TriggerON)),NA())</f>
        <v>1.623956713919128E-2</v>
      </c>
      <c r="H1727" s="49">
        <f>_xll.qlCalendarAdvance(IborCalendar,$H1726,B1727,"f",FALSE)</f>
        <v>51791</v>
      </c>
      <c r="I1727" s="49">
        <f>_xll.qlInterestRateIndexValueDate(Index1M,$H1727)</f>
        <v>51795</v>
      </c>
      <c r="J1727" s="52">
        <f>IFERROR(_xll.qlIndexFixing(Index1M,$H1727,TRUE,_xll.ohTrigger(RecalcTrigger,Trigger1M)),NA())</f>
        <v>1.8291646990405006E-2</v>
      </c>
      <c r="K1727" s="52">
        <f>IFERROR(_xll.qlIndexFixing(ONIndex1M,I1727,TRUE,_xll.ohTrigger(RecalcTrigger,Trigger1M)),NA())</f>
        <v>1.8277571617568711E-2</v>
      </c>
      <c r="L1727" s="52">
        <f>IFERROR(_xll.qlIndexFixing(Index3M,H1727,TRUE,_xll.ohTrigger(RecalcTrigger,Trigger3M)),NA())</f>
        <v>2.0444115821804172E-2</v>
      </c>
      <c r="M1727" s="52">
        <f>IFERROR(_xll.qlIndexFixing(ONIndex3M,I1727,TRUE,_xll.ohTrigger(RecalcTrigger,Trigger3M)),NA())</f>
        <v>2.0391711019271952E-2</v>
      </c>
      <c r="N1727" s="52">
        <f>IFERROR(_xll.qlIndexFixing(Index6M,$H1727,TRUE,_xll.ohTrigger(RecalcTrigger,Trigger6M)),NA())</f>
        <v>2.2109453245440787E-2</v>
      </c>
      <c r="O1727" s="52">
        <f>IFERROR(_xll.qlIndexFixing(ONIndex6M,I1727,TRUE,_xll.ohTrigger(RecalcTrigger,Trigger6M)),NA())</f>
        <v>2.1997445449892794E-2</v>
      </c>
      <c r="P1727" s="52">
        <f>IFERROR(_xll.qlIndexFixing(Index1Y,$H1727,TRUE,_xll.ohTrigger(RecalcTrigger,Trigger1Y)),NA())</f>
        <v>2.4225472616257591E-2</v>
      </c>
      <c r="Q1727" s="52">
        <f>IFERROR(_xll.qlIndexFixing(ONIndex1Y,I1727,TRUE,_xll.ohTrigger(RecalcTrigger,Trigger1Y)),NA())</f>
        <v>2.3901475313188314E-2</v>
      </c>
    </row>
    <row r="1728" spans="2:17" x14ac:dyDescent="0.2">
      <c r="B1728" s="46" t="s">
        <v>51</v>
      </c>
      <c r="D1728" s="49">
        <f>_xll.qlCalendarAdvance(LocalCalendar,$D1727,B1728,"f",FALSE)</f>
        <v>51804</v>
      </c>
      <c r="E1728" s="49">
        <f>_xll.qlInterestRateIndexValueDate(IndexON,D1728)</f>
        <v>51804</v>
      </c>
      <c r="F1728" s="52">
        <f>IFERROR(_xll.qlIndexFixing(IndexON,D1728,TRUE,_xll.ohTrigger(RecalcTrigger,TriggerON)),NA())</f>
        <v>1.6238898411717884E-2</v>
      </c>
      <c r="H1728" s="49">
        <f>_xll.qlCalendarAdvance(IborCalendar,$H1727,B1728,"f",FALSE)</f>
        <v>51798</v>
      </c>
      <c r="I1728" s="49">
        <f>_xll.qlInterestRateIndexValueDate(Index1M,$H1728)</f>
        <v>51802</v>
      </c>
      <c r="J1728" s="52">
        <f>IFERROR(_xll.qlIndexFixing(Index1M,$H1728,TRUE,_xll.ohTrigger(RecalcTrigger,Trigger1M)),NA())</f>
        <v>1.8292183813047314E-2</v>
      </c>
      <c r="K1728" s="52">
        <f>IFERROR(_xll.qlIndexFixing(ONIndex1M,I1728,TRUE,_xll.ohTrigger(RecalcTrigger,Trigger1M)),NA())</f>
        <v>1.8277642513817582E-2</v>
      </c>
      <c r="L1728" s="52">
        <f>IFERROR(_xll.qlIndexFixing(Index3M,H1728,TRUE,_xll.ohTrigger(RecalcTrigger,Trigger3M)),NA())</f>
        <v>2.0444046073549174E-2</v>
      </c>
      <c r="M1728" s="52">
        <f>IFERROR(_xll.qlIndexFixing(ONIndex3M,I1728,TRUE,_xll.ohTrigger(RecalcTrigger,Trigger3M)),NA())</f>
        <v>2.0391721990815626E-2</v>
      </c>
      <c r="N1728" s="52">
        <f>IFERROR(_xll.qlIndexFixing(Index6M,$H1728,TRUE,_xll.ohTrigger(RecalcTrigger,Trigger6M)),NA())</f>
        <v>2.2108647859344951E-2</v>
      </c>
      <c r="O1728" s="52">
        <f>IFERROR(_xll.qlIndexFixing(ONIndex6M,I1728,TRUE,_xll.ohTrigger(RecalcTrigger,Trigger6M)),NA())</f>
        <v>2.1996716938961214E-2</v>
      </c>
      <c r="P1728" s="52">
        <f>IFERROR(_xll.qlIndexFixing(Index1Y,$H1728,TRUE,_xll.ohTrigger(RecalcTrigger,Trigger1Y)),NA())</f>
        <v>2.4226564537073274E-2</v>
      </c>
      <c r="Q1728" s="52">
        <f>IFERROR(_xll.qlIndexFixing(ONIndex1Y,I1728,TRUE,_xll.ohTrigger(RecalcTrigger,Trigger1Y)),NA())</f>
        <v>2.3903017240813895E-2</v>
      </c>
    </row>
    <row r="1729" spans="2:17" x14ac:dyDescent="0.2">
      <c r="B1729" s="46" t="s">
        <v>51</v>
      </c>
      <c r="D1729" s="49">
        <f>_xll.qlCalendarAdvance(LocalCalendar,$D1728,B1729,"f",FALSE)</f>
        <v>51811</v>
      </c>
      <c r="E1729" s="49">
        <f>_xll.qlInterestRateIndexValueDate(IndexON,D1729)</f>
        <v>51811</v>
      </c>
      <c r="F1729" s="52">
        <f>IFERROR(_xll.qlIndexFixing(IndexON,D1729,TRUE,_xll.ohTrigger(RecalcTrigger,TriggerON)),NA())</f>
        <v>1.6238223236522131E-2</v>
      </c>
      <c r="H1729" s="49">
        <f>_xll.qlCalendarAdvance(IborCalendar,$H1728,B1729,"f",FALSE)</f>
        <v>51805</v>
      </c>
      <c r="I1729" s="49">
        <f>_xll.qlInterestRateIndexValueDate(Index1M,$H1729)</f>
        <v>51809</v>
      </c>
      <c r="J1729" s="52">
        <f>IFERROR(_xll.qlIndexFixing(Index1M,$H1729,TRUE,_xll.ohTrigger(RecalcTrigger,Trigger1M)),NA())</f>
        <v>1.8291311715857184E-2</v>
      </c>
      <c r="K1729" s="52">
        <f>IFERROR(_xll.qlIndexFixing(ONIndex1M,I1729,TRUE,_xll.ohTrigger(RecalcTrigger,Trigger1M)),NA())</f>
        <v>1.8277711853791345E-2</v>
      </c>
      <c r="L1729" s="52">
        <f>IFERROR(_xll.qlIndexFixing(Index3M,H1729,TRUE,_xll.ohTrigger(RecalcTrigger,Trigger3M)),NA())</f>
        <v>2.0443963898142695E-2</v>
      </c>
      <c r="M1729" s="52">
        <f>IFERROR(_xll.qlIndexFixing(ONIndex3M,I1729,TRUE,_xll.ohTrigger(RecalcTrigger,Trigger3M)),NA())</f>
        <v>2.0391720599048924E-2</v>
      </c>
      <c r="N1729" s="52">
        <f>IFERROR(_xll.qlIndexFixing(Index6M,$H1729,TRUE,_xll.ohTrigger(RecalcTrigger,Trigger6M)),NA())</f>
        <v>2.2108453715127246E-2</v>
      </c>
      <c r="O1729" s="52">
        <f>IFERROR(_xll.qlIndexFixing(ONIndex6M,I1729,TRUE,_xll.ohTrigger(RecalcTrigger,Trigger6M)),NA())</f>
        <v>2.1995983166718247E-2</v>
      </c>
      <c r="P1729" s="52">
        <f>IFERROR(_xll.qlIndexFixing(Index1Y,$H1729,TRUE,_xll.ohTrigger(RecalcTrigger,Trigger1Y)),NA())</f>
        <v>2.4227637698444986E-2</v>
      </c>
      <c r="Q1729" s="52">
        <f>IFERROR(_xll.qlIndexFixing(ONIndex1Y,I1729,TRUE,_xll.ohTrigger(RecalcTrigger,Trigger1Y)),NA())</f>
        <v>2.3904540856367618E-2</v>
      </c>
    </row>
    <row r="1730" spans="2:17" x14ac:dyDescent="0.2">
      <c r="B1730" s="46" t="s">
        <v>51</v>
      </c>
      <c r="D1730" s="49">
        <f>_xll.qlCalendarAdvance(LocalCalendar,$D1729,B1730,"f",FALSE)</f>
        <v>51818</v>
      </c>
      <c r="E1730" s="49">
        <f>_xll.qlInterestRateIndexValueDate(IndexON,D1730)</f>
        <v>51818</v>
      </c>
      <c r="F1730" s="52">
        <f>IFERROR(_xll.qlIndexFixing(IndexON,D1730,TRUE,_xll.ohTrigger(RecalcTrigger,TriggerON)),NA())</f>
        <v>1.6237541613683959E-2</v>
      </c>
      <c r="H1730" s="49">
        <f>_xll.qlCalendarAdvance(IborCalendar,$H1729,B1730,"f",FALSE)</f>
        <v>51812</v>
      </c>
      <c r="I1730" s="49">
        <f>_xll.qlInterestRateIndexValueDate(Index1M,$H1730)</f>
        <v>51817</v>
      </c>
      <c r="J1730" s="52">
        <f>IFERROR(_xll.qlIndexFixing(Index1M,$H1730,TRUE,_xll.ohTrigger(RecalcTrigger,Trigger1M)),NA())</f>
        <v>1.8291385480281086E-2</v>
      </c>
      <c r="K1730" s="52">
        <f>IFERROR(_xll.qlIndexFixing(ONIndex1M,I1730,TRUE,_xll.ohTrigger(RecalcTrigger,Trigger1M)),NA())</f>
        <v>1.8277789193845706E-2</v>
      </c>
      <c r="L1730" s="52">
        <f>IFERROR(_xll.qlIndexFixing(Index3M,H1730,TRUE,_xll.ohTrigger(RecalcTrigger,Trigger3M)),NA())</f>
        <v>2.0443854766472907E-2</v>
      </c>
      <c r="M1730" s="52">
        <f>IFERROR(_xll.qlIndexFixing(ONIndex3M,I1730,TRUE,_xll.ohTrigger(RecalcTrigger,Trigger3M)),NA())</f>
        <v>2.0391703869790945E-2</v>
      </c>
      <c r="N1730" s="52">
        <f>IFERROR(_xll.qlIndexFixing(Index6M,$H1730,TRUE,_xll.ohTrigger(RecalcTrigger,Trigger6M)),NA())</f>
        <v>2.2106288033437293E-2</v>
      </c>
      <c r="O1730" s="52">
        <f>IFERROR(_xll.qlIndexFixing(ONIndex6M,I1730,TRUE,_xll.ohTrigger(RecalcTrigger,Trigger6M)),NA())</f>
        <v>2.1995138127479663E-2</v>
      </c>
      <c r="P1730" s="52">
        <f>IFERROR(_xll.qlIndexFixing(Index1Y,$H1730,TRUE,_xll.ohTrigger(RecalcTrigger,Trigger1Y)),NA())</f>
        <v>2.422884119775966E-2</v>
      </c>
      <c r="Q1730" s="52">
        <f>IFERROR(_xll.qlIndexFixing(ONIndex1Y,I1730,TRUE,_xll.ohTrigger(RecalcTrigger,Trigger1Y)),NA())</f>
        <v>2.3906259708308397E-2</v>
      </c>
    </row>
    <row r="1731" spans="2:17" x14ac:dyDescent="0.2">
      <c r="B1731" s="46" t="s">
        <v>51</v>
      </c>
      <c r="D1731" s="49">
        <f>_xll.qlCalendarAdvance(LocalCalendar,$D1730,B1731,"f",FALSE)</f>
        <v>51825</v>
      </c>
      <c r="E1731" s="49">
        <f>_xll.qlInterestRateIndexValueDate(IndexON,D1731)</f>
        <v>51825</v>
      </c>
      <c r="F1731" s="52">
        <f>IFERROR(_xll.qlIndexFixing(IndexON,D1731,TRUE,_xll.ohTrigger(RecalcTrigger,TriggerON)),NA())</f>
        <v>1.6236853543043495E-2</v>
      </c>
      <c r="H1731" s="49">
        <f>_xll.qlCalendarAdvance(IborCalendar,$H1730,B1731,"f",FALSE)</f>
        <v>51819</v>
      </c>
      <c r="I1731" s="49">
        <f>_xll.qlInterestRateIndexValueDate(Index1M,$H1731)</f>
        <v>51823</v>
      </c>
      <c r="J1731" s="52">
        <f>IFERROR(_xll.qlIndexFixing(Index1M,$H1731,TRUE,_xll.ohTrigger(RecalcTrigger,Trigger1M)),NA())</f>
        <v>1.8291439467711612E-2</v>
      </c>
      <c r="K1731" s="52">
        <f>IFERROR(_xll.qlIndexFixing(ONIndex1M,I1731,TRUE,_xll.ohTrigger(RecalcTrigger,Trigger1M)),NA())</f>
        <v>1.8277845864993481E-2</v>
      </c>
      <c r="L1731" s="52">
        <f>IFERROR(_xll.qlIndexFixing(Index3M,H1731,TRUE,_xll.ohTrigger(RecalcTrigger,Trigger3M)),NA())</f>
        <v>2.0443762265877897E-2</v>
      </c>
      <c r="M1731" s="52">
        <f>IFERROR(_xll.qlIndexFixing(ONIndex3M,I1731,TRUE,_xll.ohTrigger(RecalcTrigger,Trigger3M)),NA())</f>
        <v>2.0391680725824202E-2</v>
      </c>
      <c r="N1731" s="52">
        <f>IFERROR(_xll.qlIndexFixing(Index6M,$H1731,TRUE,_xll.ohTrigger(RecalcTrigger,Trigger6M)),NA())</f>
        <v>2.2106199784282285E-2</v>
      </c>
      <c r="O1731" s="52">
        <f>IFERROR(_xll.qlIndexFixing(ONIndex6M,I1731,TRUE,_xll.ohTrigger(RecalcTrigger,Trigger6M)),NA())</f>
        <v>2.1994499838298154E-2</v>
      </c>
      <c r="P1731" s="52">
        <f>IFERROR(_xll.qlIndexFixing(Index1Y,$H1731,TRUE,_xll.ohTrigger(RecalcTrigger,Trigger1Y)),NA())</f>
        <v>2.4229727742618664E-2</v>
      </c>
      <c r="Q1731" s="52">
        <f>IFERROR(_xll.qlIndexFixing(ONIndex1Y,I1731,TRUE,_xll.ohTrigger(RecalcTrigger,Trigger1Y)),NA())</f>
        <v>2.390753315117955E-2</v>
      </c>
    </row>
    <row r="1732" spans="2:17" x14ac:dyDescent="0.2">
      <c r="B1732" s="46" t="s">
        <v>51</v>
      </c>
      <c r="D1732" s="49">
        <f>_xll.qlCalendarAdvance(LocalCalendar,$D1731,B1732,"f",FALSE)</f>
        <v>51832</v>
      </c>
      <c r="E1732" s="49">
        <f>_xll.qlInterestRateIndexValueDate(IndexON,D1732)</f>
        <v>51832</v>
      </c>
      <c r="F1732" s="52">
        <f>IFERROR(_xll.qlIndexFixing(IndexON,D1732,TRUE,_xll.ohTrigger(RecalcTrigger,TriggerON)),NA())</f>
        <v>1.6236475279862717E-2</v>
      </c>
      <c r="H1732" s="49">
        <f>_xll.qlCalendarAdvance(IborCalendar,$H1731,B1732,"f",FALSE)</f>
        <v>51826</v>
      </c>
      <c r="I1732" s="49">
        <f>_xll.qlInterestRateIndexValueDate(Index1M,$H1732)</f>
        <v>51830</v>
      </c>
      <c r="J1732" s="52">
        <f>IFERROR(_xll.qlIndexFixing(Index1M,$H1732,TRUE,_xll.ohTrigger(RecalcTrigger,Trigger1M)),NA())</f>
        <v>1.8292438452012227E-2</v>
      </c>
      <c r="K1732" s="52">
        <f>IFERROR(_xll.qlIndexFixing(ONIndex1M,I1732,TRUE,_xll.ohTrigger(RecalcTrigger,Trigger1M)),NA())</f>
        <v>1.8277910536141917E-2</v>
      </c>
      <c r="L1732" s="52">
        <f>IFERROR(_xll.qlIndexFixing(Index3M,H1732,TRUE,_xll.ohTrigger(RecalcTrigger,Trigger3M)),NA())</f>
        <v>2.0443642809023055E-2</v>
      </c>
      <c r="M1732" s="52">
        <f>IFERROR(_xll.qlIndexFixing(ONIndex3M,I1732,TRUE,_xll.ohTrigger(RecalcTrigger,Trigger3M)),NA())</f>
        <v>2.0391642244366182E-2</v>
      </c>
      <c r="N1732" s="52">
        <f>IFERROR(_xll.qlIndexFixing(Index6M,$H1732,TRUE,_xll.ohTrigger(RecalcTrigger,Trigger6M)),NA())</f>
        <v>2.2105988391279228E-2</v>
      </c>
      <c r="O1732" s="52">
        <f>IFERROR(_xll.qlIndexFixing(ONIndex6M,I1732,TRUE,_xll.ohTrigger(RecalcTrigger,Trigger6M)),NA())</f>
        <v>2.1993750282121027E-2</v>
      </c>
      <c r="P1732" s="52">
        <f>IFERROR(_xll.qlIndexFixing(Index1Y,$H1732,TRUE,_xll.ohTrigger(RecalcTrigger,Trigger1Y)),NA())</f>
        <v>2.4230744625304553E-2</v>
      </c>
      <c r="Q1732" s="52">
        <f>IFERROR(_xll.qlIndexFixing(ONIndex1Y,I1732,TRUE,_xll.ohTrigger(RecalcTrigger,Trigger1Y)),NA())</f>
        <v>2.3909001830597632E-2</v>
      </c>
    </row>
    <row r="1733" spans="2:17" x14ac:dyDescent="0.2">
      <c r="B1733" s="46" t="s">
        <v>51</v>
      </c>
      <c r="D1733" s="49">
        <f>_xll.qlCalendarAdvance(LocalCalendar,$D1732,B1733,"f",FALSE)</f>
        <v>51839</v>
      </c>
      <c r="E1733" s="49">
        <f>_xll.qlInterestRateIndexValueDate(IndexON,D1733)</f>
        <v>51839</v>
      </c>
      <c r="F1733" s="52">
        <f>IFERROR(_xll.qlIndexFixing(IndexON,D1733,TRUE,_xll.ohTrigger(RecalcTrigger,TriggerON)),NA())</f>
        <v>1.623545805875537E-2</v>
      </c>
      <c r="H1733" s="49">
        <f>_xll.qlCalendarAdvance(IborCalendar,$H1732,B1733,"f",FALSE)</f>
        <v>51833</v>
      </c>
      <c r="I1733" s="49">
        <f>_xll.qlInterestRateIndexValueDate(Index1M,$H1733)</f>
        <v>51837</v>
      </c>
      <c r="J1733" s="52">
        <f>IFERROR(_xll.qlIndexFixing(Index1M,$H1733,TRUE,_xll.ohTrigger(RecalcTrigger,Trigger1M)),NA())</f>
        <v>1.8292029597442673E-2</v>
      </c>
      <c r="K1733" s="52">
        <f>IFERROR(_xll.qlIndexFixing(ONIndex1M,I1733,TRUE,_xll.ohTrigger(RecalcTrigger,Trigger1M)),NA())</f>
        <v>1.8277973651175117E-2</v>
      </c>
      <c r="L1733" s="52">
        <f>IFERROR(_xll.qlIndexFixing(Index3M,H1733,TRUE,_xll.ohTrigger(RecalcTrigger,Trigger3M)),NA())</f>
        <v>2.0442943241520253E-2</v>
      </c>
      <c r="M1733" s="52">
        <f>IFERROR(_xll.qlIndexFixing(ONIndex3M,I1733,TRUE,_xll.ohTrigger(RecalcTrigger,Trigger3M)),NA())</f>
        <v>2.039159139951785E-2</v>
      </c>
      <c r="N1733" s="52">
        <f>IFERROR(_xll.qlIndexFixing(Index6M,$H1733,TRUE,_xll.ohTrigger(RecalcTrigger,Trigger6M)),NA())</f>
        <v>2.2104541136993318E-2</v>
      </c>
      <c r="O1733" s="52">
        <f>IFERROR(_xll.qlIndexFixing(ONIndex6M,I1733,TRUE,_xll.ohTrigger(RecalcTrigger,Trigger6M)),NA())</f>
        <v>2.1992995464632514E-2</v>
      </c>
      <c r="P1733" s="52">
        <f>IFERROR(_xll.qlIndexFixing(Index1Y,$H1733,TRUE,_xll.ohTrigger(RecalcTrigger,Trigger1Y)),NA())</f>
        <v>2.4231742748313675E-2</v>
      </c>
      <c r="Q1733" s="52">
        <f>IFERROR(_xll.qlIndexFixing(ONIndex1Y,I1733,TRUE,_xll.ohTrigger(RecalcTrigger,Trigger1Y)),NA())</f>
        <v>2.3910452197863918E-2</v>
      </c>
    </row>
    <row r="1734" spans="2:17" x14ac:dyDescent="0.2">
      <c r="B1734" s="46" t="s">
        <v>51</v>
      </c>
      <c r="D1734" s="49">
        <f>_xll.qlCalendarAdvance(LocalCalendar,$D1733,B1734,"f",FALSE)</f>
        <v>51846</v>
      </c>
      <c r="E1734" s="49">
        <f>_xll.qlInterestRateIndexValueDate(IndexON,D1734)</f>
        <v>51846</v>
      </c>
      <c r="F1734" s="52">
        <f>IFERROR(_xll.qlIndexFixing(IndexON,D1734,TRUE,_xll.ohTrigger(RecalcTrigger,TriggerON)),NA())</f>
        <v>1.6234750645027773E-2</v>
      </c>
      <c r="H1734" s="49">
        <f>_xll.qlCalendarAdvance(IborCalendar,$H1733,B1734,"f",FALSE)</f>
        <v>51840</v>
      </c>
      <c r="I1734" s="49">
        <f>_xll.qlInterestRateIndexValueDate(Index1M,$H1734)</f>
        <v>51844</v>
      </c>
      <c r="J1734" s="52">
        <f>IFERROR(_xll.qlIndexFixing(Index1M,$H1734,TRUE,_xll.ohTrigger(RecalcTrigger,Trigger1M)),NA())</f>
        <v>1.8292087910123808E-2</v>
      </c>
      <c r="K1734" s="52">
        <f>IFERROR(_xll.qlIndexFixing(ONIndex1M,I1734,TRUE,_xll.ohTrigger(RecalcTrigger,Trigger1M)),NA())</f>
        <v>1.8278035209933208E-2</v>
      </c>
      <c r="L1734" s="52">
        <f>IFERROR(_xll.qlIndexFixing(Index3M,H1734,TRUE,_xll.ohTrigger(RecalcTrigger,Trigger3M)),NA())</f>
        <v>2.0442799826146611E-2</v>
      </c>
      <c r="M1734" s="52">
        <f>IFERROR(_xll.qlIndexFixing(ONIndex3M,I1734,TRUE,_xll.ohTrigger(RecalcTrigger,Trigger3M)),NA())</f>
        <v>2.0391528191519015E-2</v>
      </c>
      <c r="N1734" s="52">
        <f>IFERROR(_xll.qlIndexFixing(Index6M,$H1734,TRUE,_xll.ohTrigger(RecalcTrigger,Trigger6M)),NA())</f>
        <v>2.2103703834194792E-2</v>
      </c>
      <c r="O1734" s="52">
        <f>IFERROR(_xll.qlIndexFixing(ONIndex6M,I1734,TRUE,_xll.ohTrigger(RecalcTrigger,Trigger6M)),NA())</f>
        <v>2.1992235385832615E-2</v>
      </c>
      <c r="P1734" s="52">
        <f>IFERROR(_xll.qlIndexFixing(Index1Y,$H1734,TRUE,_xll.ohTrigger(RecalcTrigger,Trigger1Y)),NA())</f>
        <v>2.4232722111590617E-2</v>
      </c>
      <c r="Q1734" s="52">
        <f>IFERROR(_xll.qlIndexFixing(ONIndex1Y,I1734,TRUE,_xll.ohTrigger(RecalcTrigger,Trigger1Y)),NA())</f>
        <v>2.3911884253218219E-2</v>
      </c>
    </row>
    <row r="1735" spans="2:17" x14ac:dyDescent="0.2">
      <c r="B1735" s="46" t="s">
        <v>51</v>
      </c>
      <c r="D1735" s="49">
        <f>_xll.qlCalendarAdvance(LocalCalendar,$D1734,B1735,"f",FALSE)</f>
        <v>51853</v>
      </c>
      <c r="E1735" s="49">
        <f>_xll.qlInterestRateIndexValueDate(IndexON,D1735)</f>
        <v>51853</v>
      </c>
      <c r="F1735" s="52">
        <f>IFERROR(_xll.qlIndexFixing(IndexON,D1735,TRUE,_xll.ohTrigger(RecalcTrigger,TriggerON)),NA())</f>
        <v>1.6234036783577821E-2</v>
      </c>
      <c r="H1735" s="49">
        <f>_xll.qlCalendarAdvance(IborCalendar,$H1734,B1735,"f",FALSE)</f>
        <v>51847</v>
      </c>
      <c r="I1735" s="49">
        <f>_xll.qlInterestRateIndexValueDate(Index1M,$H1735)</f>
        <v>51851</v>
      </c>
      <c r="J1735" s="52">
        <f>IFERROR(_xll.qlIndexFixing(Index1M,$H1735,TRUE,_xll.ohTrigger(RecalcTrigger,Trigger1M)),NA())</f>
        <v>1.8292144664183323E-2</v>
      </c>
      <c r="K1735" s="52">
        <f>IFERROR(_xll.qlIndexFixing(ONIndex1M,I1735,TRUE,_xll.ohTrigger(RecalcTrigger,Trigger1M)),NA())</f>
        <v>1.8278095212336254E-2</v>
      </c>
      <c r="L1735" s="52">
        <f>IFERROR(_xll.qlIndexFixing(Index3M,H1735,TRUE,_xll.ohTrigger(RecalcTrigger,Trigger3M)),NA())</f>
        <v>2.0442643984332431E-2</v>
      </c>
      <c r="M1735" s="52">
        <f>IFERROR(_xll.qlIndexFixing(ONIndex3M,I1735,TRUE,_xll.ohTrigger(RecalcTrigger,Trigger3M)),NA())</f>
        <v>2.0391452620209805E-2</v>
      </c>
      <c r="N1735" s="52">
        <f>IFERROR(_xll.qlIndexFixing(Index6M,$H1735,TRUE,_xll.ohTrigger(RecalcTrigger,Trigger6M)),NA())</f>
        <v>2.2102861211968736E-2</v>
      </c>
      <c r="O1735" s="52">
        <f>IFERROR(_xll.qlIndexFixing(ONIndex6M,I1735,TRUE,_xll.ohTrigger(RecalcTrigger,Trigger6M)),NA())</f>
        <v>2.1991470045721329E-2</v>
      </c>
      <c r="P1735" s="52">
        <f>IFERROR(_xll.qlIndexFixing(Index1Y,$H1735,TRUE,_xll.ohTrigger(RecalcTrigger,Trigger1Y)),NA())</f>
        <v>2.4233682715081067E-2</v>
      </c>
      <c r="Q1735" s="52">
        <f>IFERROR(_xll.qlIndexFixing(ONIndex1Y,I1735,TRUE,_xll.ohTrigger(RecalcTrigger,Trigger1Y)),NA())</f>
        <v>2.3913297996420724E-2</v>
      </c>
    </row>
    <row r="1736" spans="2:17" x14ac:dyDescent="0.2">
      <c r="B1736" s="46" t="s">
        <v>51</v>
      </c>
      <c r="D1736" s="49">
        <f>_xll.qlCalendarAdvance(LocalCalendar,$D1735,B1736,"f",FALSE)</f>
        <v>51861</v>
      </c>
      <c r="E1736" s="49">
        <f>_xll.qlInterestRateIndexValueDate(IndexON,D1736)</f>
        <v>51861</v>
      </c>
      <c r="F1736" s="52">
        <f>IFERROR(_xll.qlIndexFixing(IndexON,D1736,TRUE,_xll.ohTrigger(RecalcTrigger,TriggerON)),NA())</f>
        <v>1.6233213046819017E-2</v>
      </c>
      <c r="H1736" s="49">
        <f>_xll.qlCalendarAdvance(IborCalendar,$H1735,B1736,"f",FALSE)</f>
        <v>51854</v>
      </c>
      <c r="I1736" s="49">
        <f>_xll.qlInterestRateIndexValueDate(Index1M,$H1736)</f>
        <v>51858</v>
      </c>
      <c r="J1736" s="52">
        <f>IFERROR(_xll.qlIndexFixing(Index1M,$H1736,TRUE,_xll.ohTrigger(RecalcTrigger,Trigger1M)),NA())</f>
        <v>1.8292199859628957E-2</v>
      </c>
      <c r="K1736" s="52">
        <f>IFERROR(_xll.qlIndexFixing(ONIndex1M,I1736,TRUE,_xll.ohTrigger(RecalcTrigger,Trigger1M)),NA())</f>
        <v>1.8278153658624063E-2</v>
      </c>
      <c r="L1736" s="52">
        <f>IFERROR(_xll.qlIndexFixing(Index3M,H1736,TRUE,_xll.ohTrigger(RecalcTrigger,Trigger3M)),NA())</f>
        <v>2.0442475716076838E-2</v>
      </c>
      <c r="M1736" s="52">
        <f>IFERROR(_xll.qlIndexFixing(ONIndex3M,I1736,TRUE,_xll.ohTrigger(RecalcTrigger,Trigger3M)),NA())</f>
        <v>2.0391364685590219E-2</v>
      </c>
      <c r="N1736" s="52">
        <f>IFERROR(_xll.qlIndexFixing(Index6M,$H1736,TRUE,_xll.ohTrigger(RecalcTrigger,Trigger6M)),NA())</f>
        <v>2.2102013270321727E-2</v>
      </c>
      <c r="O1736" s="52">
        <f>IFERROR(_xll.qlIndexFixing(ONIndex6M,I1736,TRUE,_xll.ohTrigger(RecalcTrigger,Trigger6M)),NA())</f>
        <v>2.1990699444298656E-2</v>
      </c>
      <c r="P1736" s="52">
        <f>IFERROR(_xll.qlIndexFixing(Index1Y,$H1736,TRUE,_xll.ohTrigger(RecalcTrigger,Trigger1Y)),NA())</f>
        <v>2.4234624558731151E-2</v>
      </c>
      <c r="Q1736" s="52">
        <f>IFERROR(_xll.qlIndexFixing(ONIndex1Y,I1736,TRUE,_xll.ohTrigger(RecalcTrigger,Trigger1Y)),NA())</f>
        <v>2.3914693427631306E-2</v>
      </c>
    </row>
    <row r="1737" spans="2:17" x14ac:dyDescent="0.2">
      <c r="B1737" s="46" t="s">
        <v>51</v>
      </c>
      <c r="D1737" s="49">
        <f>_xll.qlCalendarAdvance(LocalCalendar,$D1736,B1737,"f",FALSE)</f>
        <v>51868</v>
      </c>
      <c r="E1737" s="49">
        <f>_xll.qlInterestRateIndexValueDate(IndexON,D1737)</f>
        <v>51868</v>
      </c>
      <c r="F1737" s="52">
        <f>IFERROR(_xll.qlIndexFixing(IndexON,D1737,TRUE,_xll.ohTrigger(RecalcTrigger,TriggerON)),NA())</f>
        <v>1.6232485368741223E-2</v>
      </c>
      <c r="H1737" s="49">
        <f>_xll.qlCalendarAdvance(IborCalendar,$H1736,B1737,"f",FALSE)</f>
        <v>51862</v>
      </c>
      <c r="I1737" s="49">
        <f>_xll.qlInterestRateIndexValueDate(Index1M,$H1737)</f>
        <v>51866</v>
      </c>
      <c r="J1737" s="52">
        <f>IFERROR(_xll.qlIndexFixing(Index1M,$H1737,TRUE,_xll.ohTrigger(RecalcTrigger,Trigger1M)),NA())</f>
        <v>1.8292261031628038E-2</v>
      </c>
      <c r="K1737" s="52">
        <f>IFERROR(_xll.qlIndexFixing(ONIndex1M,I1737,TRUE,_xll.ohTrigger(RecalcTrigger,Trigger1M)),NA())</f>
        <v>1.8278686551593815E-2</v>
      </c>
      <c r="L1737" s="52">
        <f>IFERROR(_xll.qlIndexFixing(Index3M,H1737,TRUE,_xll.ohTrigger(RecalcTrigger,Trigger3M)),NA())</f>
        <v>2.0441704161217267E-2</v>
      </c>
      <c r="M1737" s="52">
        <f>IFERROR(_xll.qlIndexFixing(ONIndex3M,I1737,TRUE,_xll.ohTrigger(RecalcTrigger,Trigger3M)),NA())</f>
        <v>2.0391818759168956E-2</v>
      </c>
      <c r="N1737" s="52">
        <f>IFERROR(_xll.qlIndexFixing(Index6M,$H1737,TRUE,_xll.ohTrigger(RecalcTrigger,Trigger6M)),NA())</f>
        <v>2.2100424612247829E-2</v>
      </c>
      <c r="O1737" s="52">
        <f>IFERROR(_xll.qlIndexFixing(ONIndex6M,I1737,TRUE,_xll.ohTrigger(RecalcTrigger,Trigger6M)),NA())</f>
        <v>2.199042822373265E-2</v>
      </c>
      <c r="P1737" s="52">
        <f>IFERROR(_xll.qlIndexFixing(Index1Y,$H1737,TRUE,_xll.ohTrigger(RecalcTrigger,Trigger1Y)),NA())</f>
        <v>2.4235677980173721E-2</v>
      </c>
      <c r="Q1737" s="52">
        <f>IFERROR(_xll.qlIndexFixing(ONIndex1Y,I1737,TRUE,_xll.ohTrigger(RecalcTrigger,Trigger1Y)),NA())</f>
        <v>2.3917157648498666E-2</v>
      </c>
    </row>
    <row r="1738" spans="2:17" x14ac:dyDescent="0.2">
      <c r="B1738" s="46" t="s">
        <v>51</v>
      </c>
      <c r="D1738" s="49">
        <f>_xll.qlCalendarAdvance(LocalCalendar,$D1737,B1738,"f",FALSE)</f>
        <v>51875</v>
      </c>
      <c r="E1738" s="49">
        <f>_xll.qlInterestRateIndexValueDate(IndexON,D1738)</f>
        <v>51875</v>
      </c>
      <c r="F1738" s="52">
        <f>IFERROR(_xll.qlIndexFixing(IndexON,D1738,TRUE,_xll.ohTrigger(RecalcTrigger,TriggerON)),NA())</f>
        <v>1.6231751243180881E-2</v>
      </c>
      <c r="H1738" s="49">
        <f>_xll.qlCalendarAdvance(IborCalendar,$H1737,B1738,"f",FALSE)</f>
        <v>51869</v>
      </c>
      <c r="I1738" s="49">
        <f>_xll.qlInterestRateIndexValueDate(Index1M,$H1738)</f>
        <v>51873</v>
      </c>
      <c r="J1738" s="52">
        <f>IFERROR(_xll.qlIndexFixing(Index1M,$H1738,TRUE,_xll.ohTrigger(RecalcTrigger,Trigger1M)),NA())</f>
        <v>1.8292312887180147E-2</v>
      </c>
      <c r="K1738" s="52">
        <f>IFERROR(_xll.qlIndexFixing(ONIndex1M,I1738,TRUE,_xll.ohTrigger(RecalcTrigger,Trigger1M)),NA())</f>
        <v>1.8278273660232713E-2</v>
      </c>
      <c r="L1738" s="52">
        <f>IFERROR(_xll.qlIndexFixing(Index3M,H1738,TRUE,_xll.ohTrigger(RecalcTrigger,Trigger3M)),NA())</f>
        <v>2.0442073297118026E-2</v>
      </c>
      <c r="M1738" s="52">
        <f>IFERROR(_xll.qlIndexFixing(ONIndex3M,I1738,TRUE,_xll.ohTrigger(RecalcTrigger,Trigger3M)),NA())</f>
        <v>2.0391134623061191E-2</v>
      </c>
      <c r="N1738" s="52">
        <f>IFERROR(_xll.qlIndexFixing(Index6M,$H1738,TRUE,_xll.ohTrigger(RecalcTrigger,Trigger6M)),NA())</f>
        <v>2.2099565704260887E-2</v>
      </c>
      <c r="O1738" s="52">
        <f>IFERROR(_xll.qlIndexFixing(ONIndex6M,I1738,TRUE,_xll.ohTrigger(RecalcTrigger,Trigger6M)),NA())</f>
        <v>2.1989030438884782E-2</v>
      </c>
      <c r="P1738" s="52">
        <f>IFERROR(_xll.qlIndexFixing(Index1Y,$H1738,TRUE,_xll.ohTrigger(RecalcTrigger,Trigger1Y)),NA())</f>
        <v>2.4236579623991082E-2</v>
      </c>
      <c r="Q1738" s="52">
        <f>IFERROR(_xll.qlIndexFixing(ONIndex1Y,I1738,TRUE,_xll.ohTrigger(RecalcTrigger,Trigger1Y)),NA())</f>
        <v>2.3917621974316461E-2</v>
      </c>
    </row>
    <row r="1739" spans="2:17" x14ac:dyDescent="0.2">
      <c r="B1739" s="46" t="s">
        <v>51</v>
      </c>
      <c r="D1739" s="49">
        <f>_xll.qlCalendarAdvance(LocalCalendar,$D1738,B1739,"f",FALSE)</f>
        <v>51882</v>
      </c>
      <c r="E1739" s="49">
        <f>_xll.qlInterestRateIndexValueDate(IndexON,D1739)</f>
        <v>51882</v>
      </c>
      <c r="F1739" s="52">
        <f>IFERROR(_xll.qlIndexFixing(IndexON,D1739,TRUE,_xll.ohTrigger(RecalcTrigger,TriggerON)),NA())</f>
        <v>1.6231010669738311E-2</v>
      </c>
      <c r="H1739" s="49">
        <f>_xll.qlCalendarAdvance(IborCalendar,$H1738,B1739,"f",FALSE)</f>
        <v>51876</v>
      </c>
      <c r="I1739" s="49">
        <f>_xll.qlInterestRateIndexValueDate(Index1M,$H1739)</f>
        <v>51880</v>
      </c>
      <c r="J1739" s="52">
        <f>IFERROR(_xll.qlIndexFixing(Index1M,$H1739,TRUE,_xll.ohTrigger(RecalcTrigger,Trigger1M)),NA())</f>
        <v>1.8292363184113217E-2</v>
      </c>
      <c r="K1739" s="52">
        <f>IFERROR(_xll.qlIndexFixing(ONIndex1M,I1739,TRUE,_xll.ohTrigger(RecalcTrigger,Trigger1M)),NA())</f>
        <v>1.827832721539302E-2</v>
      </c>
      <c r="L1739" s="52">
        <f>IFERROR(_xll.qlIndexFixing(Index3M,H1739,TRUE,_xll.ohTrigger(RecalcTrigger,Trigger3M)),NA())</f>
        <v>2.0441303739997529E-2</v>
      </c>
      <c r="M1739" s="52">
        <f>IFERROR(_xll.qlIndexFixing(ONIndex3M,I1739,TRUE,_xll.ohTrigger(RecalcTrigger,Trigger3M)),NA())</f>
        <v>2.0391007832483155E-2</v>
      </c>
      <c r="N1739" s="52">
        <f>IFERROR(_xll.qlIndexFixing(Index6M,$H1739,TRUE,_xll.ohTrigger(RecalcTrigger,Trigger6M)),NA())</f>
        <v>2.209870147719661E-2</v>
      </c>
      <c r="O1739" s="52">
        <f>IFERROR(_xll.qlIndexFixing(ONIndex6M,I1739,TRUE,_xll.ohTrigger(RecalcTrigger,Trigger6M)),NA())</f>
        <v>2.1988243301889199E-2</v>
      </c>
      <c r="P1739" s="52">
        <f>IFERROR(_xll.qlIndexFixing(Index1Y,$H1739,TRUE,_xll.ohTrigger(RecalcTrigger,Trigger1Y)),NA())</f>
        <v>2.4237462507806454E-2</v>
      </c>
      <c r="Q1739" s="52">
        <f>IFERROR(_xll.qlIndexFixing(ONIndex1Y,I1739,TRUE,_xll.ohTrigger(RecalcTrigger,Trigger1Y)),NA())</f>
        <v>2.3918959853403976E-2</v>
      </c>
    </row>
    <row r="1740" spans="2:17" x14ac:dyDescent="0.2">
      <c r="B1740" s="46" t="s">
        <v>51</v>
      </c>
      <c r="D1740" s="49">
        <f>_xll.qlCalendarAdvance(LocalCalendar,$D1739,B1740,"f",FALSE)</f>
        <v>51889</v>
      </c>
      <c r="E1740" s="49">
        <f>_xll.qlInterestRateIndexValueDate(IndexON,D1740)</f>
        <v>51889</v>
      </c>
      <c r="F1740" s="52">
        <f>IFERROR(_xll.qlIndexFixing(IndexON,D1740,TRUE,_xll.ohTrigger(RecalcTrigger,TriggerON)),NA())</f>
        <v>1.6230263648573384E-2</v>
      </c>
      <c r="H1740" s="49">
        <f>_xll.qlCalendarAdvance(IborCalendar,$H1739,B1740,"f",FALSE)</f>
        <v>51883</v>
      </c>
      <c r="I1740" s="49">
        <f>_xll.qlInterestRateIndexValueDate(Index1M,$H1740)</f>
        <v>51887</v>
      </c>
      <c r="J1740" s="52">
        <f>IFERROR(_xll.qlIndexFixing(Index1M,$H1740,TRUE,_xll.ohTrigger(RecalcTrigger,Trigger1M)),NA())</f>
        <v>1.8292411922429825E-2</v>
      </c>
      <c r="K1740" s="52">
        <f>IFERROR(_xll.qlIndexFixing(ONIndex1M,I1740,TRUE,_xll.ohTrigger(RecalcTrigger,Trigger1M)),NA())</f>
        <v>1.8278379214358154E-2</v>
      </c>
      <c r="L1740" s="52">
        <f>IFERROR(_xll.qlIndexFixing(Index3M,H1740,TRUE,_xll.ohTrigger(RecalcTrigger,Trigger3M)),NA())</f>
        <v>2.0441084890792105E-2</v>
      </c>
      <c r="M1740" s="52">
        <f>IFERROR(_xll.qlIndexFixing(ONIndex3M,I1740,TRUE,_xll.ohTrigger(RecalcTrigger,Trigger3M)),NA())</f>
        <v>2.0390868678674678E-2</v>
      </c>
      <c r="N1740" s="52">
        <f>IFERROR(_xll.qlIndexFixing(Index6M,$H1740,TRUE,_xll.ohTrigger(RecalcTrigger,Trigger6M)),NA())</f>
        <v>2.2097831931062066E-2</v>
      </c>
      <c r="O1740" s="52">
        <f>IFERROR(_xll.qlIndexFixing(ONIndex6M,I1740,TRUE,_xll.ohTrigger(RecalcTrigger,Trigger6M)),NA())</f>
        <v>2.1987450903662165E-2</v>
      </c>
      <c r="P1740" s="52">
        <f>IFERROR(_xll.qlIndexFixing(Index1Y,$H1740,TRUE,_xll.ohTrigger(RecalcTrigger,Trigger1Y)),NA())</f>
        <v>2.4238326631571216E-2</v>
      </c>
      <c r="Q1740" s="52">
        <f>IFERROR(_xll.qlIndexFixing(ONIndex1Y,I1740,TRUE,_xll.ohTrigger(RecalcTrigger,Trigger1Y)),NA())</f>
        <v>2.3920279420339696E-2</v>
      </c>
    </row>
    <row r="1741" spans="2:17" x14ac:dyDescent="0.2">
      <c r="B1741" s="46" t="s">
        <v>51</v>
      </c>
      <c r="D1741" s="49">
        <f>_xll.qlCalendarAdvance(LocalCalendar,$D1740,B1741,"f",FALSE)</f>
        <v>51896</v>
      </c>
      <c r="E1741" s="49">
        <f>_xll.qlInterestRateIndexValueDate(IndexON,D1741)</f>
        <v>51896</v>
      </c>
      <c r="F1741" s="52">
        <f>IFERROR(_xll.qlIndexFixing(IndexON,D1741,TRUE,_xll.ohTrigger(RecalcTrigger,TriggerON)),NA())</f>
        <v>1.6229510179845974E-2</v>
      </c>
      <c r="H1741" s="49">
        <f>_xll.qlCalendarAdvance(IborCalendar,$H1740,B1741,"f",FALSE)</f>
        <v>51890</v>
      </c>
      <c r="I1741" s="49">
        <f>_xll.qlInterestRateIndexValueDate(Index1M,$H1741)</f>
        <v>51894</v>
      </c>
      <c r="J1741" s="52">
        <f>IFERROR(_xll.qlIndexFixing(Index1M,$H1741,TRUE,_xll.ohTrigger(RecalcTrigger,Trigger1M)),NA())</f>
        <v>1.8292459102127394E-2</v>
      </c>
      <c r="K1741" s="52">
        <f>IFERROR(_xll.qlIndexFixing(ONIndex1M,I1741,TRUE,_xll.ohTrigger(RecalcTrigger,Trigger1M)),NA())</f>
        <v>1.8278429657048179E-2</v>
      </c>
      <c r="L1741" s="52">
        <f>IFERROR(_xll.qlIndexFixing(Index3M,H1741,TRUE,_xll.ohTrigger(RecalcTrigger,Trigger3M)),NA())</f>
        <v>2.0440853615860455E-2</v>
      </c>
      <c r="M1741" s="52">
        <f>IFERROR(_xll.qlIndexFixing(ONIndex3M,I1741,TRUE,_xll.ohTrigger(RecalcTrigger,Trigger3M)),NA())</f>
        <v>2.0390717161635763E-2</v>
      </c>
      <c r="N1741" s="52">
        <f>IFERROR(_xll.qlIndexFixing(Index6M,$H1741,TRUE,_xll.ohTrigger(RecalcTrigger,Trigger6M)),NA())</f>
        <v>2.2096957065864762E-2</v>
      </c>
      <c r="O1741" s="52">
        <f>IFERROR(_xll.qlIndexFixing(ONIndex6M,I1741,TRUE,_xll.ohTrigger(RecalcTrigger,Trigger6M)),NA())</f>
        <v>2.1986653244123744E-2</v>
      </c>
      <c r="P1741" s="52">
        <f>IFERROR(_xll.qlIndexFixing(Index1Y,$H1741,TRUE,_xll.ohTrigger(RecalcTrigger,Trigger1Y)),NA())</f>
        <v>2.423917199523697E-2</v>
      </c>
      <c r="Q1741" s="52">
        <f>IFERROR(_xll.qlIndexFixing(ONIndex1Y,I1741,TRUE,_xll.ohTrigger(RecalcTrigger,Trigger1Y)),NA())</f>
        <v>2.3921580675443366E-2</v>
      </c>
    </row>
    <row r="1742" spans="2:17" x14ac:dyDescent="0.2">
      <c r="B1742" s="46" t="s">
        <v>51</v>
      </c>
      <c r="D1742" s="49">
        <f>_xll.qlCalendarAdvance(LocalCalendar,$D1741,B1742,"f",FALSE)</f>
        <v>51903</v>
      </c>
      <c r="E1742" s="49">
        <f>_xll.qlInterestRateIndexValueDate(IndexON,D1742)</f>
        <v>51903</v>
      </c>
      <c r="F1742" s="52">
        <f>IFERROR(_xll.qlIndexFixing(IndexON,D1742,TRUE,_xll.ohTrigger(RecalcTrigger,TriggerON)),NA())</f>
        <v>1.6228750263316272E-2</v>
      </c>
      <c r="H1742" s="49">
        <f>_xll.qlCalendarAdvance(IborCalendar,$H1741,B1742,"f",FALSE)</f>
        <v>51897</v>
      </c>
      <c r="I1742" s="49">
        <f>_xll.qlInterestRateIndexValueDate(Index1M,$H1742)</f>
        <v>51901</v>
      </c>
      <c r="J1742" s="52">
        <f>IFERROR(_xll.qlIndexFixing(Index1M,$H1742,TRUE,_xll.ohTrigger(RecalcTrigger,Trigger1M)),NA())</f>
        <v>1.8291101884532677E-2</v>
      </c>
      <c r="K1742" s="52">
        <f>IFERROR(_xll.qlIndexFixing(ONIndex1M,I1742,TRUE,_xll.ohTrigger(RecalcTrigger,Trigger1M)),NA())</f>
        <v>1.8278478543463095E-2</v>
      </c>
      <c r="L1742" s="52">
        <f>IFERROR(_xll.qlIndexFixing(Index3M,H1742,TRUE,_xll.ohTrigger(RecalcTrigger,Trigger3M)),NA())</f>
        <v>2.0441169447452143E-2</v>
      </c>
      <c r="M1742" s="52">
        <f>IFERROR(_xll.qlIndexFixing(ONIndex3M,I1742,TRUE,_xll.ohTrigger(RecalcTrigger,Trigger3M)),NA())</f>
        <v>2.0390553281286472E-2</v>
      </c>
      <c r="N1742" s="52">
        <f>IFERROR(_xll.qlIndexFixing(Index6M,$H1742,TRUE,_xll.ohTrigger(RecalcTrigger,Trigger6M)),NA())</f>
        <v>2.2096076881609999E-2</v>
      </c>
      <c r="O1742" s="52">
        <f>IFERROR(_xll.qlIndexFixing(ONIndex6M,I1742,TRUE,_xll.ohTrigger(RecalcTrigger,Trigger6M)),NA())</f>
        <v>2.1985850323114065E-2</v>
      </c>
      <c r="P1742" s="52">
        <f>IFERROR(_xll.qlIndexFixing(Index1Y,$H1742,TRUE,_xll.ohTrigger(RecalcTrigger,Trigger1Y)),NA())</f>
        <v>2.4239998598756848E-2</v>
      </c>
      <c r="Q1742" s="52">
        <f>IFERROR(_xll.qlIndexFixing(ONIndex1Y,I1742,TRUE,_xll.ohTrigger(RecalcTrigger,Trigger1Y)),NA())</f>
        <v>2.3922863618315304E-2</v>
      </c>
    </row>
    <row r="1743" spans="2:17" x14ac:dyDescent="0.2">
      <c r="B1743" s="46" t="s">
        <v>51</v>
      </c>
      <c r="D1743" s="49">
        <f>_xll.qlCalendarAdvance(LocalCalendar,$D1742,B1743,"f",FALSE)</f>
        <v>51910</v>
      </c>
      <c r="E1743" s="49">
        <f>_xll.qlInterestRateIndexValueDate(IndexON,D1743)</f>
        <v>51910</v>
      </c>
      <c r="F1743" s="52">
        <f>IFERROR(_xll.qlIndexFixing(IndexON,D1743,TRUE,_xll.ohTrigger(RecalcTrigger,TriggerON)),NA())</f>
        <v>1.6227983899064213E-2</v>
      </c>
      <c r="H1743" s="49">
        <f>_xll.qlCalendarAdvance(IborCalendar,$H1742,B1743,"f",FALSE)</f>
        <v>51904</v>
      </c>
      <c r="I1743" s="49">
        <f>_xll.qlInterestRateIndexValueDate(Index1M,$H1743)</f>
        <v>51908</v>
      </c>
      <c r="J1743" s="52">
        <f>IFERROR(_xll.qlIndexFixing(Index1M,$H1743,TRUE,_xll.ohTrigger(RecalcTrigger,Trigger1M)),NA())</f>
        <v>1.8291146274224599E-2</v>
      </c>
      <c r="K1743" s="52">
        <f>IFERROR(_xll.qlIndexFixing(ONIndex1M,I1743,TRUE,_xll.ohTrigger(RecalcTrigger,Trigger1M)),NA())</f>
        <v>1.8278525873682838E-2</v>
      </c>
      <c r="L1743" s="52">
        <f>IFERROR(_xll.qlIndexFixing(Index3M,H1743,TRUE,_xll.ohTrigger(RecalcTrigger,Trigger3M)),NA())</f>
        <v>2.0440353788822918E-2</v>
      </c>
      <c r="M1743" s="52">
        <f>IFERROR(_xll.qlIndexFixing(ONIndex3M,I1743,TRUE,_xll.ohTrigger(RecalcTrigger,Trigger3M)),NA())</f>
        <v>2.0390377037626806E-2</v>
      </c>
      <c r="N1743" s="52">
        <f>IFERROR(_xll.qlIndexFixing(Index6M,$H1743,TRUE,_xll.ohTrigger(RecalcTrigger,Trigger6M)),NA())</f>
        <v>2.2095191378307049E-2</v>
      </c>
      <c r="O1743" s="52">
        <f>IFERROR(_xll.qlIndexFixing(ONIndex6M,I1743,TRUE,_xll.ohTrigger(RecalcTrigger,Trigger6M)),NA())</f>
        <v>2.1985042140952871E-2</v>
      </c>
      <c r="P1743" s="52">
        <f>IFERROR(_xll.qlIndexFixing(Index1Y,$H1743,TRUE,_xll.ohTrigger(RecalcTrigger,Trigger1Y)),NA())</f>
        <v>2.4240806442084643E-2</v>
      </c>
      <c r="Q1743" s="52">
        <f>IFERROR(_xll.qlIndexFixing(ONIndex1Y,I1743,TRUE,_xll.ohTrigger(RecalcTrigger,Trigger1Y)),NA())</f>
        <v>2.3924128249115384E-2</v>
      </c>
    </row>
    <row r="1744" spans="2:17" x14ac:dyDescent="0.2">
      <c r="B1744" s="46" t="s">
        <v>51</v>
      </c>
      <c r="D1744" s="49">
        <f>_xll.qlCalendarAdvance(LocalCalendar,$D1743,B1744,"f",FALSE)</f>
        <v>51917</v>
      </c>
      <c r="E1744" s="49">
        <f>_xll.qlInterestRateIndexValueDate(IndexON,D1744)</f>
        <v>51917</v>
      </c>
      <c r="F1744" s="52">
        <f>IFERROR(_xll.qlIndexFixing(IndexON,D1744,TRUE,_xll.ohTrigger(RecalcTrigger,TriggerON)),NA())</f>
        <v>1.6227211087089799E-2</v>
      </c>
      <c r="H1744" s="49">
        <f>_xll.qlCalendarAdvance(IborCalendar,$H1743,B1744,"f",FALSE)</f>
        <v>51911</v>
      </c>
      <c r="I1744" s="49">
        <f>_xll.qlInterestRateIndexValueDate(Index1M,$H1744)</f>
        <v>51915</v>
      </c>
      <c r="J1744" s="52">
        <f>IFERROR(_xll.qlIndexFixing(Index1M,$H1744,TRUE,_xll.ohTrigger(RecalcTrigger,Trigger1M)),NA())</f>
        <v>1.829118910553738E-2</v>
      </c>
      <c r="K1744" s="52">
        <f>IFERROR(_xll.qlIndexFixing(ONIndex1M,I1744,TRUE,_xll.ohTrigger(RecalcTrigger,Trigger1M)),NA())</f>
        <v>1.8278571647627473E-2</v>
      </c>
      <c r="L1744" s="52">
        <f>IFERROR(_xll.qlIndexFixing(Index3M,H1744,TRUE,_xll.ohTrigger(RecalcTrigger,Trigger3M)),NA())</f>
        <v>2.0440085236723249E-2</v>
      </c>
      <c r="M1744" s="52">
        <f>IFERROR(_xll.qlIndexFixing(ONIndex3M,I1744,TRUE,_xll.ohTrigger(RecalcTrigger,Trigger3M)),NA())</f>
        <v>2.0390188430816636E-2</v>
      </c>
      <c r="N1744" s="52">
        <f>IFERROR(_xll.qlIndexFixing(Index6M,$H1744,TRUE,_xll.ohTrigger(RecalcTrigger,Trigger6M)),NA())</f>
        <v>2.2094300555961215E-2</v>
      </c>
      <c r="O1744" s="52">
        <f>IFERROR(_xll.qlIndexFixing(ONIndex6M,I1744,TRUE,_xll.ohTrigger(RecalcTrigger,Trigger6M)),NA())</f>
        <v>2.1984228697400354E-2</v>
      </c>
      <c r="P1744" s="52">
        <f>IFERROR(_xll.qlIndexFixing(Index1Y,$H1744,TRUE,_xll.ohTrigger(RecalcTrigger,Trigger1Y)),NA())</f>
        <v>2.4241595525175456E-2</v>
      </c>
      <c r="Q1744" s="52">
        <f>IFERROR(_xll.qlIndexFixing(ONIndex1Y,I1744,TRUE,_xll.ohTrigger(RecalcTrigger,Trigger1Y)),NA())</f>
        <v>2.3925374568003477E-2</v>
      </c>
    </row>
    <row r="1745" spans="2:17" x14ac:dyDescent="0.2">
      <c r="B1745" s="46" t="s">
        <v>51</v>
      </c>
      <c r="D1745" s="49">
        <f>_xll.qlCalendarAdvance(LocalCalendar,$D1744,B1745,"f",FALSE)</f>
        <v>51924</v>
      </c>
      <c r="E1745" s="49">
        <f>_xll.qlInterestRateIndexValueDate(IndexON,D1745)</f>
        <v>51924</v>
      </c>
      <c r="F1745" s="52">
        <f>IFERROR(_xll.qlIndexFixing(IndexON,D1745,TRUE,_xll.ohTrigger(RecalcTrigger,TriggerON)),NA())</f>
        <v>1.6226431827393029E-2</v>
      </c>
      <c r="H1745" s="49">
        <f>_xll.qlCalendarAdvance(IborCalendar,$H1744,B1745,"f",FALSE)</f>
        <v>51918</v>
      </c>
      <c r="I1745" s="49">
        <f>_xll.qlInterestRateIndexValueDate(Index1M,$H1745)</f>
        <v>51922</v>
      </c>
      <c r="J1745" s="52">
        <f>IFERROR(_xll.qlIndexFixing(Index1M,$H1745,TRUE,_xll.ohTrigger(RecalcTrigger,Trigger1M)),NA())</f>
        <v>1.8291230378468169E-2</v>
      </c>
      <c r="K1745" s="52">
        <f>IFERROR(_xll.qlIndexFixing(ONIndex1M,I1745,TRUE,_xll.ohTrigger(RecalcTrigger,Trigger1M)),NA())</f>
        <v>1.8278615865376935E-2</v>
      </c>
      <c r="L1745" s="52">
        <f>IFERROR(_xll.qlIndexFixing(Index3M,H1745,TRUE,_xll.ohTrigger(RecalcTrigger,Trigger3M)),NA())</f>
        <v>2.0440361082720508E-2</v>
      </c>
      <c r="M1745" s="52">
        <f>IFERROR(_xll.qlIndexFixing(ONIndex3M,I1745,TRUE,_xll.ohTrigger(RecalcTrigger,Trigger3M)),NA())</f>
        <v>2.0389987460696091E-2</v>
      </c>
      <c r="N1745" s="52">
        <f>IFERROR(_xll.qlIndexFixing(Index6M,$H1745,TRUE,_xll.ohTrigger(RecalcTrigger,Trigger6M)),NA())</f>
        <v>2.2094014014740725E-2</v>
      </c>
      <c r="O1745" s="52">
        <f>IFERROR(_xll.qlIndexFixing(ONIndex6M,I1745,TRUE,_xll.ohTrigger(RecalcTrigger,Trigger6M)),NA())</f>
        <v>2.1983409992536451E-2</v>
      </c>
      <c r="P1745" s="52">
        <f>IFERROR(_xll.qlIndexFixing(Index1Y,$H1745,TRUE,_xll.ohTrigger(RecalcTrigger,Trigger1Y)),NA())</f>
        <v>2.4242365847985489E-2</v>
      </c>
      <c r="Q1745" s="52">
        <f>IFERROR(_xll.qlIndexFixing(ONIndex1Y,I1745,TRUE,_xll.ohTrigger(RecalcTrigger,Trigger1Y)),NA())</f>
        <v>2.3926602574739775E-2</v>
      </c>
    </row>
    <row r="1746" spans="2:17" x14ac:dyDescent="0.2">
      <c r="B1746" s="46" t="s">
        <v>51</v>
      </c>
      <c r="D1746" s="49">
        <f>_xll.qlCalendarAdvance(LocalCalendar,$D1745,B1746,"f",FALSE)</f>
        <v>51931</v>
      </c>
      <c r="E1746" s="49">
        <f>_xll.qlInterestRateIndexValueDate(IndexON,D1746)</f>
        <v>51931</v>
      </c>
      <c r="F1746" s="52">
        <f>IFERROR(_xll.qlIndexFixing(IndexON,D1746,TRUE,_xll.ohTrigger(RecalcTrigger,TriggerON)),NA())</f>
        <v>1.6225646119973902E-2</v>
      </c>
      <c r="H1746" s="49">
        <f>_xll.qlCalendarAdvance(IborCalendar,$H1745,B1746,"f",FALSE)</f>
        <v>51925</v>
      </c>
      <c r="I1746" s="49">
        <f>_xll.qlInterestRateIndexValueDate(Index1M,$H1746)</f>
        <v>51929</v>
      </c>
      <c r="J1746" s="52">
        <f>IFERROR(_xll.qlIndexFixing(Index1M,$H1746,TRUE,_xll.ohTrigger(RecalcTrigger,Trigger1M)),NA())</f>
        <v>1.8294540401334252E-2</v>
      </c>
      <c r="K1746" s="52">
        <f>IFERROR(_xll.qlIndexFixing(ONIndex1M,I1746,TRUE,_xll.ohTrigger(RecalcTrigger,Trigger1M)),NA())</f>
        <v>1.8278658526851288E-2</v>
      </c>
      <c r="L1746" s="52">
        <f>IFERROR(_xll.qlIndexFixing(Index3M,H1746,TRUE,_xll.ohTrigger(RecalcTrigger,Trigger3M)),NA())</f>
        <v>2.0440622629265465E-2</v>
      </c>
      <c r="M1746" s="52">
        <f>IFERROR(_xll.qlIndexFixing(ONIndex3M,I1746,TRUE,_xll.ohTrigger(RecalcTrigger,Trigger3M)),NA())</f>
        <v>2.0389774127345106E-2</v>
      </c>
      <c r="N1746" s="52">
        <f>IFERROR(_xll.qlIndexFixing(Index6M,$H1746,TRUE,_xll.ohTrigger(RecalcTrigger,Trigger6M)),NA())</f>
        <v>2.2094330399428052E-2</v>
      </c>
      <c r="O1746" s="52">
        <f>IFERROR(_xll.qlIndexFixing(ONIndex6M,I1746,TRUE,_xll.ohTrigger(RecalcTrigger,Trigger6M)),NA())</f>
        <v>2.1982586026521034E-2</v>
      </c>
      <c r="P1746" s="52">
        <f>IFERROR(_xll.qlIndexFixing(Index1Y,$H1746,TRUE,_xll.ohTrigger(RecalcTrigger,Trigger1Y)),NA())</f>
        <v>2.4243117410471599E-2</v>
      </c>
      <c r="Q1746" s="52">
        <f>IFERROR(_xll.qlIndexFixing(ONIndex1Y,I1746,TRUE,_xll.ohTrigger(RecalcTrigger,Trigger1Y)),NA())</f>
        <v>2.392781226948415E-2</v>
      </c>
    </row>
    <row r="1747" spans="2:17" x14ac:dyDescent="0.2">
      <c r="B1747" s="46" t="s">
        <v>51</v>
      </c>
      <c r="D1747" s="49">
        <f>_xll.qlCalendarAdvance(LocalCalendar,$D1746,B1747,"f",FALSE)</f>
        <v>51938</v>
      </c>
      <c r="E1747" s="49">
        <f>_xll.qlInterestRateIndexValueDate(IndexON,D1747)</f>
        <v>51938</v>
      </c>
      <c r="F1747" s="52">
        <f>IFERROR(_xll.qlIndexFixing(IndexON,D1747,TRUE,_xll.ohTrigger(RecalcTrigger,TriggerON)),NA())</f>
        <v>1.6224853964912356E-2</v>
      </c>
      <c r="H1747" s="49">
        <f>_xll.qlCalendarAdvance(IborCalendar,$H1746,B1747,"f",FALSE)</f>
        <v>51932</v>
      </c>
      <c r="I1747" s="49">
        <f>_xll.qlInterestRateIndexValueDate(Index1M,$H1747)</f>
        <v>51936</v>
      </c>
      <c r="J1747" s="52">
        <f>IFERROR(_xll.qlIndexFixing(Index1M,$H1747,TRUE,_xll.ohTrigger(RecalcTrigger,Trigger1M)),NA())</f>
        <v>1.8292709449361948E-2</v>
      </c>
      <c r="K1747" s="52">
        <f>IFERROR(_xll.qlIndexFixing(ONIndex1M,I1747,TRUE,_xll.ohTrigger(RecalcTrigger,Trigger1M)),NA())</f>
        <v>1.8278699632130468E-2</v>
      </c>
      <c r="L1747" s="52">
        <f>IFERROR(_xll.qlIndexFixing(Index3M,H1747,TRUE,_xll.ohTrigger(RecalcTrigger,Trigger3M)),NA())</f>
        <v>2.0440314990075689E-2</v>
      </c>
      <c r="M1747" s="52">
        <f>IFERROR(_xll.qlIndexFixing(ONIndex3M,I1747,TRUE,_xll.ohTrigger(RecalcTrigger,Trigger3M)),NA())</f>
        <v>2.0389548430683746E-2</v>
      </c>
      <c r="N1747" s="52">
        <f>IFERROR(_xll.qlIndexFixing(Index6M,$H1747,TRUE,_xll.ohTrigger(RecalcTrigger,Trigger6M)),NA())</f>
        <v>2.2093422313970785E-2</v>
      </c>
      <c r="O1747" s="52">
        <f>IFERROR(_xll.qlIndexFixing(ONIndex6M,I1747,TRUE,_xll.ohTrigger(RecalcTrigger,Trigger6M)),NA())</f>
        <v>2.1981756799114294E-2</v>
      </c>
      <c r="P1747" s="52">
        <f>IFERROR(_xll.qlIndexFixing(Index1Y,$H1747,TRUE,_xll.ohTrigger(RecalcTrigger,Trigger1Y)),NA())</f>
        <v>2.4243850212591952E-2</v>
      </c>
      <c r="Q1747" s="52">
        <f>IFERROR(_xll.qlIndexFixing(ONIndex1Y,I1747,TRUE,_xll.ohTrigger(RecalcTrigger,Trigger1Y)),NA())</f>
        <v>2.3929003652156666E-2</v>
      </c>
    </row>
    <row r="1748" spans="2:17" x14ac:dyDescent="0.2">
      <c r="B1748" s="46" t="s">
        <v>51</v>
      </c>
      <c r="D1748" s="49">
        <f>_xll.qlCalendarAdvance(LocalCalendar,$D1747,B1748,"f",FALSE)</f>
        <v>51945</v>
      </c>
      <c r="E1748" s="49">
        <f>_xll.qlInterestRateIndexValueDate(IndexON,D1748)</f>
        <v>51945</v>
      </c>
      <c r="F1748" s="52">
        <f>IFERROR(_xll.qlIndexFixing(IndexON,D1748,TRUE,_xll.ohTrigger(RecalcTrigger,TriggerON)),NA())</f>
        <v>1.6224055362128453E-2</v>
      </c>
      <c r="H1748" s="49">
        <f>_xll.qlCalendarAdvance(IborCalendar,$H1747,B1748,"f",FALSE)</f>
        <v>51939</v>
      </c>
      <c r="I1748" s="49">
        <f>_xll.qlInterestRateIndexValueDate(Index1M,$H1748)</f>
        <v>51943</v>
      </c>
      <c r="J1748" s="52">
        <f>IFERROR(_xll.qlIndexFixing(Index1M,$H1748,TRUE,_xll.ohTrigger(RecalcTrigger,Trigger1M)),NA())</f>
        <v>1.829274571873913E-2</v>
      </c>
      <c r="K1748" s="52">
        <f>IFERROR(_xll.qlIndexFixing(ONIndex1M,I1748,TRUE,_xll.ohTrigger(RecalcTrigger,Trigger1M)),NA())</f>
        <v>1.827873918113454E-2</v>
      </c>
      <c r="L1748" s="52">
        <f>IFERROR(_xll.qlIndexFixing(Index3M,H1748,TRUE,_xll.ohTrigger(RecalcTrigger,Trigger3M)),NA())</f>
        <v>2.0439994923770927E-2</v>
      </c>
      <c r="M1748" s="52">
        <f>IFERROR(_xll.qlIndexFixing(ONIndex3M,I1748,TRUE,_xll.ohTrigger(RecalcTrigger,Trigger3M)),NA())</f>
        <v>2.038931037071201E-2</v>
      </c>
      <c r="N1748" s="52">
        <f>IFERROR(_xll.qlIndexFixing(Index6M,$H1748,TRUE,_xll.ohTrigger(RecalcTrigger,Trigger6M)),NA())</f>
        <v>2.2092508908533412E-2</v>
      </c>
      <c r="O1748" s="52">
        <f>IFERROR(_xll.qlIndexFixing(ONIndex6M,I1748,TRUE,_xll.ohTrigger(RecalcTrigger,Trigger6M)),NA())</f>
        <v>2.1980922310236295E-2</v>
      </c>
      <c r="P1748" s="52">
        <f>IFERROR(_xll.qlIndexFixing(Index1Y,$H1748,TRUE,_xll.ohTrigger(RecalcTrigger,Trigger1Y)),NA())</f>
        <v>2.4244564254305601E-2</v>
      </c>
      <c r="Q1748" s="52">
        <f>IFERROR(_xll.qlIndexFixing(ONIndex1Y,I1748,TRUE,_xll.ohTrigger(RecalcTrigger,Trigger1Y)),NA())</f>
        <v>2.393017672283726E-2</v>
      </c>
    </row>
    <row r="1749" spans="2:17" x14ac:dyDescent="0.2">
      <c r="B1749" s="46" t="s">
        <v>51</v>
      </c>
      <c r="D1749" s="49">
        <f>_xll.qlCalendarAdvance(LocalCalendar,$D1748,B1749,"f",FALSE)</f>
        <v>51952</v>
      </c>
      <c r="E1749" s="49">
        <f>_xll.qlInterestRateIndexValueDate(IndexON,D1749)</f>
        <v>51952</v>
      </c>
      <c r="F1749" s="52">
        <f>IFERROR(_xll.qlIndexFixing(IndexON,D1749,TRUE,_xll.ohTrigger(RecalcTrigger,TriggerON)),NA())</f>
        <v>1.6223250311622195E-2</v>
      </c>
      <c r="H1749" s="49">
        <f>_xll.qlCalendarAdvance(IborCalendar,$H1748,B1749,"f",FALSE)</f>
        <v>51946</v>
      </c>
      <c r="I1749" s="49">
        <f>_xll.qlInterestRateIndexValueDate(Index1M,$H1749)</f>
        <v>51950</v>
      </c>
      <c r="J1749" s="52">
        <f>IFERROR(_xll.qlIndexFixing(Index1M,$H1749,TRUE,_xll.ohTrigger(RecalcTrigger,Trigger1M)),NA())</f>
        <v>1.8292780429499847E-2</v>
      </c>
      <c r="K1749" s="52">
        <f>IFERROR(_xll.qlIndexFixing(ONIndex1M,I1749,TRUE,_xll.ohTrigger(RecalcTrigger,Trigger1M)),NA())</f>
        <v>1.8278777173863503E-2</v>
      </c>
      <c r="L1749" s="52">
        <f>IFERROR(_xll.qlIndexFixing(Index3M,H1749,TRUE,_xll.ohTrigger(RecalcTrigger,Trigger3M)),NA())</f>
        <v>2.043966243035291E-2</v>
      </c>
      <c r="M1749" s="52">
        <f>IFERROR(_xll.qlIndexFixing(ONIndex3M,I1749,TRUE,_xll.ohTrigger(RecalcTrigger,Trigger3M)),NA())</f>
        <v>2.0389059947589772E-2</v>
      </c>
      <c r="N1749" s="52">
        <f>IFERROR(_xll.qlIndexFixing(Index6M,$H1749,TRUE,_xll.ohTrigger(RecalcTrigger,Trigger6M)),NA())</f>
        <v>2.2091590183125055E-2</v>
      </c>
      <c r="O1749" s="52">
        <f>IFERROR(_xll.qlIndexFixing(ONIndex6M,I1749,TRUE,_xll.ohTrigger(RecalcTrigger,Trigger6M)),NA())</f>
        <v>2.1980082560126846E-2</v>
      </c>
      <c r="P1749" s="52">
        <f>IFERROR(_xll.qlIndexFixing(Index1Y,$H1749,TRUE,_xll.ohTrigger(RecalcTrigger,Trigger1Y)),NA())</f>
        <v>2.4245259535573337E-2</v>
      </c>
      <c r="Q1749" s="52">
        <f>IFERROR(_xll.qlIndexFixing(ONIndex1Y,I1749,TRUE,_xll.ohTrigger(RecalcTrigger,Trigger1Y)),NA())</f>
        <v>2.3931331481366058E-2</v>
      </c>
    </row>
    <row r="1750" spans="2:17" x14ac:dyDescent="0.2">
      <c r="B1750" s="46" t="s">
        <v>51</v>
      </c>
      <c r="D1750" s="49">
        <f>_xll.qlCalendarAdvance(LocalCalendar,$D1749,B1750,"f",FALSE)</f>
        <v>51959</v>
      </c>
      <c r="E1750" s="49">
        <f>_xll.qlInterestRateIndexValueDate(IndexON,D1750)</f>
        <v>51959</v>
      </c>
      <c r="F1750" s="52">
        <f>IFERROR(_xll.qlIndexFixing(IndexON,D1750,TRUE,_xll.ohTrigger(RecalcTrigger,TriggerON)),NA())</f>
        <v>1.622243881339358E-2</v>
      </c>
      <c r="H1750" s="49">
        <f>_xll.qlCalendarAdvance(IborCalendar,$H1749,B1750,"f",FALSE)</f>
        <v>51953</v>
      </c>
      <c r="I1750" s="49">
        <f>_xll.qlInterestRateIndexValueDate(Index1M,$H1750)</f>
        <v>51957</v>
      </c>
      <c r="J1750" s="52">
        <f>IFERROR(_xll.qlIndexFixing(Index1M,$H1750,TRUE,_xll.ohTrigger(RecalcTrigger,Trigger1M)),NA())</f>
        <v>1.8292346838223672E-2</v>
      </c>
      <c r="K1750" s="52">
        <f>IFERROR(_xll.qlIndexFixing(ONIndex1M,I1750,TRUE,_xll.ohTrigger(RecalcTrigger,Trigger1M)),NA())</f>
        <v>1.8278813610397293E-2</v>
      </c>
      <c r="L1750" s="52">
        <f>IFERROR(_xll.qlIndexFixing(Index3M,H1750,TRUE,_xll.ohTrigger(RecalcTrigger,Trigger3M)),NA())</f>
        <v>2.0438765279838143E-2</v>
      </c>
      <c r="M1750" s="52">
        <f>IFERROR(_xll.qlIndexFixing(ONIndex3M,I1750,TRUE,_xll.ohTrigger(RecalcTrigger,Trigger3M)),NA())</f>
        <v>2.0388797161077221E-2</v>
      </c>
      <c r="N1750" s="52">
        <f>IFERROR(_xll.qlIndexFixing(Index6M,$H1750,TRUE,_xll.ohTrigger(RecalcTrigger,Trigger6M)),NA())</f>
        <v>2.2090058749604419E-2</v>
      </c>
      <c r="O1750" s="52">
        <f>IFERROR(_xll.qlIndexFixing(ONIndex6M,I1750,TRUE,_xll.ohTrigger(RecalcTrigger,Trigger6M)),NA())</f>
        <v>2.1979237548865882E-2</v>
      </c>
      <c r="P1750" s="52">
        <f>IFERROR(_xll.qlIndexFixing(Index1Y,$H1750,TRUE,_xll.ohTrigger(RecalcTrigger,Trigger1Y)),NA())</f>
        <v>2.4245936056355964E-2</v>
      </c>
      <c r="Q1750" s="52">
        <f>IFERROR(_xll.qlIndexFixing(ONIndex1Y,I1750,TRUE,_xll.ohTrigger(RecalcTrigger,Trigger1Y)),NA())</f>
        <v>2.3932467928062806E-2</v>
      </c>
    </row>
    <row r="1751" spans="2:17" x14ac:dyDescent="0.2">
      <c r="B1751" s="46" t="s">
        <v>51</v>
      </c>
      <c r="D1751" s="49">
        <f>_xll.qlCalendarAdvance(LocalCalendar,$D1750,B1751,"f",FALSE)</f>
        <v>51966</v>
      </c>
      <c r="E1751" s="49">
        <f>_xll.qlInterestRateIndexValueDate(IndexON,D1751)</f>
        <v>51966</v>
      </c>
      <c r="F1751" s="52">
        <f>IFERROR(_xll.qlIndexFixing(IndexON,D1751,TRUE,_xll.ohTrigger(RecalcTrigger,TriggerON)),NA())</f>
        <v>1.622162086744261E-2</v>
      </c>
      <c r="H1751" s="49">
        <f>_xll.qlCalendarAdvance(IborCalendar,$H1750,B1751,"f",FALSE)</f>
        <v>51964</v>
      </c>
      <c r="I1751" s="49">
        <f>_xll.qlInterestRateIndexValueDate(Index1M,$H1751)</f>
        <v>51966</v>
      </c>
      <c r="J1751" s="52">
        <f>IFERROR(_xll.qlIndexFixing(Index1M,$H1751,TRUE,_xll.ohTrigger(RecalcTrigger,Trigger1M)),NA())</f>
        <v>1.829332052328575E-2</v>
      </c>
      <c r="K1751" s="52">
        <f>IFERROR(_xll.qlIndexFixing(ONIndex1M,I1751,TRUE,_xll.ohTrigger(RecalcTrigger,Trigger1M)),NA())</f>
        <v>1.8278858170592827E-2</v>
      </c>
      <c r="L1751" s="52">
        <f>IFERROR(_xll.qlIndexFixing(Index3M,H1751,TRUE,_xll.ohTrigger(RecalcTrigger,Trigger3M)),NA())</f>
        <v>2.0438304717695872E-2</v>
      </c>
      <c r="M1751" s="52">
        <f>IFERROR(_xll.qlIndexFixing(ONIndex3M,I1751,TRUE,_xll.ohTrigger(RecalcTrigger,Trigger3M)),NA())</f>
        <v>2.0388441126435453E-2</v>
      </c>
      <c r="N1751" s="52">
        <f>IFERROR(_xll.qlIndexFixing(Index6M,$H1751,TRUE,_xll.ohTrigger(RecalcTrigger,Trigger6M)),NA())</f>
        <v>2.2088863435692743E-2</v>
      </c>
      <c r="O1751" s="52">
        <f>IFERROR(_xll.qlIndexFixing(ONIndex6M,I1751,TRUE,_xll.ohTrigger(RecalcTrigger,Trigger6M)),NA())</f>
        <v>2.1978143374754566E-2</v>
      </c>
      <c r="P1751" s="52">
        <f>IFERROR(_xll.qlIndexFixing(Index1Y,$H1751,TRUE,_xll.ohTrigger(RecalcTrigger,Trigger1Y)),NA())</f>
        <v>2.4246778302303033E-2</v>
      </c>
      <c r="Q1751" s="52">
        <f>IFERROR(_xll.qlIndexFixing(ONIndex1Y,I1751,TRUE,_xll.ohTrigger(RecalcTrigger,Trigger1Y)),NA())</f>
        <v>2.3933902165991228E-2</v>
      </c>
    </row>
    <row r="1752" spans="2:17" x14ac:dyDescent="0.2">
      <c r="B1752" s="46" t="s">
        <v>51</v>
      </c>
      <c r="D1752" s="49">
        <f>_xll.qlCalendarAdvance(LocalCalendar,$D1751,B1752,"f",FALSE)</f>
        <v>51973</v>
      </c>
      <c r="E1752" s="49">
        <f>_xll.qlInterestRateIndexValueDate(IndexON,D1752)</f>
        <v>51973</v>
      </c>
      <c r="F1752" s="52">
        <f>IFERROR(_xll.qlIndexFixing(IndexON,D1752,TRUE,_xll.ohTrigger(RecalcTrigger,TriggerON)),NA())</f>
        <v>1.6220796473849219E-2</v>
      </c>
      <c r="H1752" s="49">
        <f>_xll.qlCalendarAdvance(IborCalendar,$H1751,B1752,"f",FALSE)</f>
        <v>51971</v>
      </c>
      <c r="I1752" s="49">
        <f>_xll.qlInterestRateIndexValueDate(Index1M,$H1752)</f>
        <v>51973</v>
      </c>
      <c r="J1752" s="52">
        <f>IFERROR(_xll.qlIndexFixing(Index1M,$H1752,TRUE,_xll.ohTrigger(RecalcTrigger,Trigger1M)),NA())</f>
        <v>1.8293350003039388E-2</v>
      </c>
      <c r="K1752" s="52">
        <f>IFERROR(_xll.qlIndexFixing(ONIndex1M,I1752,TRUE,_xll.ohTrigger(RecalcTrigger,Trigger1M)),NA())</f>
        <v>1.827889104989211E-2</v>
      </c>
      <c r="L1752" s="52">
        <f>IFERROR(_xll.qlIndexFixing(Index3M,H1752,TRUE,_xll.ohTrigger(RecalcTrigger,Trigger3M)),NA())</f>
        <v>2.0437932301095457E-2</v>
      </c>
      <c r="M1752" s="52">
        <f>IFERROR(_xll.qlIndexFixing(ONIndex3M,I1752,TRUE,_xll.ohTrigger(RecalcTrigger,Trigger3M)),NA())</f>
        <v>2.038815008108763E-2</v>
      </c>
      <c r="N1752" s="52">
        <f>IFERROR(_xll.qlIndexFixing(Index6M,$H1752,TRUE,_xll.ohTrigger(RecalcTrigger,Trigger6M)),NA())</f>
        <v>2.2087927667521597E-2</v>
      </c>
      <c r="O1752" s="52">
        <f>IFERROR(_xll.qlIndexFixing(ONIndex6M,I1752,TRUE,_xll.ohTrigger(RecalcTrigger,Trigger6M)),NA())</f>
        <v>2.1977286337513391E-2</v>
      </c>
      <c r="P1752" s="52">
        <f>IFERROR(_xll.qlIndexFixing(Index1Y,$H1752,TRUE,_xll.ohTrigger(RecalcTrigger,Trigger1Y)),NA())</f>
        <v>2.4247411941837299E-2</v>
      </c>
      <c r="Q1752" s="52">
        <f>IFERROR(_xll.qlIndexFixing(ONIndex1Y,I1752,TRUE,_xll.ohTrigger(RecalcTrigger,Trigger1Y)),NA())</f>
        <v>2.3934996756409532E-2</v>
      </c>
    </row>
    <row r="1753" spans="2:17" x14ac:dyDescent="0.2">
      <c r="B1753" s="46" t="s">
        <v>51</v>
      </c>
      <c r="D1753" s="49">
        <f>_xll.qlCalendarAdvance(LocalCalendar,$D1752,B1753,"f",FALSE)</f>
        <v>51980</v>
      </c>
      <c r="E1753" s="49">
        <f>_xll.qlInterestRateIndexValueDate(IndexON,D1753)</f>
        <v>51980</v>
      </c>
      <c r="F1753" s="52">
        <f>IFERROR(_xll.qlIndexFixing(IndexON,D1753,TRUE,_xll.ohTrigger(RecalcTrigger,TriggerON)),NA())</f>
        <v>1.6219965632533473E-2</v>
      </c>
      <c r="H1753" s="49">
        <f>_xll.qlCalendarAdvance(IborCalendar,$H1752,B1753,"f",FALSE)</f>
        <v>51978</v>
      </c>
      <c r="I1753" s="49">
        <f>_xll.qlInterestRateIndexValueDate(Index1M,$H1753)</f>
        <v>51980</v>
      </c>
      <c r="J1753" s="52">
        <f>IFERROR(_xll.qlIndexFixing(Index1M,$H1753,TRUE,_xll.ohTrigger(RecalcTrigger,Trigger1M)),NA())</f>
        <v>1.8293844317335779E-2</v>
      </c>
      <c r="K1753" s="52">
        <f>IFERROR(_xll.qlIndexFixing(ONIndex1M,I1753,TRUE,_xll.ohTrigger(RecalcTrigger,Trigger1M)),NA())</f>
        <v>1.827892237299622E-2</v>
      </c>
      <c r="L1753" s="52">
        <f>IFERROR(_xll.qlIndexFixing(Index3M,H1753,TRUE,_xll.ohTrigger(RecalcTrigger,Trigger3M)),NA())</f>
        <v>2.0437547458100183E-2</v>
      </c>
      <c r="M1753" s="52">
        <f>IFERROR(_xll.qlIndexFixing(ONIndex3M,I1753,TRUE,_xll.ohTrigger(RecalcTrigger,Trigger3M)),NA())</f>
        <v>2.0387846672429433E-2</v>
      </c>
      <c r="N1753" s="52">
        <f>IFERROR(_xll.qlIndexFixing(Index6M,$H1753,TRUE,_xll.ohTrigger(RecalcTrigger,Trigger6M)),NA())</f>
        <v>2.2086986579731606E-2</v>
      </c>
      <c r="O1753" s="52">
        <f>IFERROR(_xll.qlIndexFixing(ONIndex6M,I1753,TRUE,_xll.ohTrigger(RecalcTrigger,Trigger6M)),NA())</f>
        <v>2.1976424038880893E-2</v>
      </c>
      <c r="P1753" s="52">
        <f>IFERROR(_xll.qlIndexFixing(Index1Y,$H1753,TRUE,_xll.ohTrigger(RecalcTrigger,Trigger1Y)),NA())</f>
        <v>2.4248026820766443E-2</v>
      </c>
      <c r="Q1753" s="52">
        <f>IFERROR(_xll.qlIndexFixing(ONIndex1Y,I1753,TRUE,_xll.ohTrigger(RecalcTrigger,Trigger1Y)),NA())</f>
        <v>2.3936073034835914E-2</v>
      </c>
    </row>
    <row r="1754" spans="2:17" x14ac:dyDescent="0.2">
      <c r="B1754" s="46" t="s">
        <v>51</v>
      </c>
      <c r="D1754" s="49">
        <f>_xll.qlCalendarAdvance(LocalCalendar,$D1753,B1754,"f",FALSE)</f>
        <v>51987</v>
      </c>
      <c r="E1754" s="49">
        <f>_xll.qlInterestRateIndexValueDate(IndexON,D1754)</f>
        <v>51987</v>
      </c>
      <c r="F1754" s="52">
        <f>IFERROR(_xll.qlIndexFixing(IndexON,D1754,TRUE,_xll.ohTrigger(RecalcTrigger,TriggerON)),NA())</f>
        <v>1.6219128343415434E-2</v>
      </c>
      <c r="H1754" s="49">
        <f>_xll.qlCalendarAdvance(IborCalendar,$H1753,B1754,"f",FALSE)</f>
        <v>51985</v>
      </c>
      <c r="I1754" s="49">
        <f>_xll.qlInterestRateIndexValueDate(Index1M,$H1754)</f>
        <v>51987</v>
      </c>
      <c r="J1754" s="52">
        <f>IFERROR(_xll.qlIndexFixing(Index1M,$H1754,TRUE,_xll.ohTrigger(RecalcTrigger,Trigger1M)),NA())</f>
        <v>1.8293404286462145E-2</v>
      </c>
      <c r="K1754" s="52">
        <f>IFERROR(_xll.qlIndexFixing(ONIndex1M,I1754,TRUE,_xll.ohTrigger(RecalcTrigger,Trigger1M)),NA())</f>
        <v>1.8278952139825222E-2</v>
      </c>
      <c r="L1754" s="52">
        <f>IFERROR(_xll.qlIndexFixing(Index3M,H1754,TRUE,_xll.ohTrigger(RecalcTrigger,Trigger3M)),NA())</f>
        <v>2.0437698523027452E-2</v>
      </c>
      <c r="M1754" s="52">
        <f>IFERROR(_xll.qlIndexFixing(ONIndex3M,I1754,TRUE,_xll.ohTrigger(RecalcTrigger,Trigger3M)),NA())</f>
        <v>2.0387530900620732E-2</v>
      </c>
      <c r="N1754" s="52">
        <f>IFERROR(_xll.qlIndexFixing(Index6M,$H1754,TRUE,_xll.ohTrigger(RecalcTrigger,Trigger6M)),NA())</f>
        <v>2.2087856663960438E-2</v>
      </c>
      <c r="O1754" s="52">
        <f>IFERROR(_xll.qlIndexFixing(ONIndex6M,I1754,TRUE,_xll.ohTrigger(RecalcTrigger,Trigger6M)),NA())</f>
        <v>2.1975556479176817E-2</v>
      </c>
      <c r="P1754" s="52">
        <f>IFERROR(_xll.qlIndexFixing(Index1Y,$H1754,TRUE,_xll.ohTrigger(RecalcTrigger,Trigger1Y)),NA())</f>
        <v>2.4248622939056733E-2</v>
      </c>
      <c r="Q1754" s="52">
        <f>IFERROR(_xll.qlIndexFixing(ONIndex1Y,I1754,TRUE,_xll.ohTrigger(RecalcTrigger,Trigger1Y)),NA())</f>
        <v>2.3937131001190437E-2</v>
      </c>
    </row>
    <row r="1755" spans="2:17" x14ac:dyDescent="0.2">
      <c r="B1755" s="46" t="s">
        <v>51</v>
      </c>
      <c r="D1755" s="49">
        <f>_xll.qlCalendarAdvance(LocalCalendar,$D1754,B1755,"f",FALSE)</f>
        <v>51994</v>
      </c>
      <c r="E1755" s="49">
        <f>_xll.qlInterestRateIndexValueDate(IndexON,D1755)</f>
        <v>51994</v>
      </c>
      <c r="F1755" s="52">
        <f>IFERROR(_xll.qlIndexFixing(IndexON,D1755,TRUE,_xll.ohTrigger(RecalcTrigger,TriggerON)),NA())</f>
        <v>1.6218284606654976E-2</v>
      </c>
      <c r="H1755" s="49">
        <f>_xll.qlCalendarAdvance(IborCalendar,$H1754,B1755,"f",FALSE)</f>
        <v>51992</v>
      </c>
      <c r="I1755" s="49">
        <f>_xll.qlInterestRateIndexValueDate(Index1M,$H1755)</f>
        <v>51994</v>
      </c>
      <c r="J1755" s="52">
        <f>IFERROR(_xll.qlIndexFixing(Index1M,$H1755,TRUE,_xll.ohTrigger(RecalcTrigger,Trigger1M)),NA())</f>
        <v>1.8293429090126267E-2</v>
      </c>
      <c r="K1755" s="52">
        <f>IFERROR(_xll.qlIndexFixing(ONIndex1M,I1755,TRUE,_xll.ohTrigger(RecalcTrigger,Trigger1M)),NA())</f>
        <v>1.8278980350538987E-2</v>
      </c>
      <c r="L1755" s="52">
        <f>IFERROR(_xll.qlIndexFixing(Index3M,H1755,TRUE,_xll.ohTrigger(RecalcTrigger,Trigger3M)),NA())</f>
        <v>2.0437287916403098E-2</v>
      </c>
      <c r="M1755" s="52">
        <f>IFERROR(_xll.qlIndexFixing(ONIndex3M,I1755,TRUE,_xll.ohTrigger(RecalcTrigger,Trigger3M)),NA())</f>
        <v>2.0387202765501655E-2</v>
      </c>
      <c r="N1755" s="52">
        <f>IFERROR(_xll.qlIndexFixing(Index6M,$H1755,TRUE,_xll.ohTrigger(RecalcTrigger,Trigger6M)),NA())</f>
        <v>2.2086903622636298E-2</v>
      </c>
      <c r="O1755" s="52">
        <f>IFERROR(_xll.qlIndexFixing(ONIndex6M,I1755,TRUE,_xll.ohTrigger(RecalcTrigger,Trigger6M)),NA())</f>
        <v>2.1974683657921545E-2</v>
      </c>
      <c r="P1755" s="52">
        <f>IFERROR(_xll.qlIndexFixing(Index1Y,$H1755,TRUE,_xll.ohTrigger(RecalcTrigger,Trigger1Y)),NA())</f>
        <v>2.4249200296674447E-2</v>
      </c>
      <c r="Q1755" s="52">
        <f>IFERROR(_xll.qlIndexFixing(ONIndex1Y,I1755,TRUE,_xll.ohTrigger(RecalcTrigger,Trigger1Y)),NA())</f>
        <v>2.3938170655473101E-2</v>
      </c>
    </row>
    <row r="1756" spans="2:17" x14ac:dyDescent="0.2">
      <c r="B1756" s="46" t="s">
        <v>51</v>
      </c>
      <c r="D1756" s="49">
        <f>_xll.qlCalendarAdvance(LocalCalendar,$D1755,B1756,"f",FALSE)</f>
        <v>52001</v>
      </c>
      <c r="E1756" s="49">
        <f>_xll.qlInterestRateIndexValueDate(IndexON,D1756)</f>
        <v>52001</v>
      </c>
      <c r="F1756" s="52">
        <f>IFERROR(_xll.qlIndexFixing(IndexON,D1756,TRUE,_xll.ohTrigger(RecalcTrigger,TriggerON)),NA())</f>
        <v>1.6217434422172161E-2</v>
      </c>
      <c r="H1756" s="49">
        <f>_xll.qlCalendarAdvance(IborCalendar,$H1755,B1756,"f",FALSE)</f>
        <v>51999</v>
      </c>
      <c r="I1756" s="49">
        <f>_xll.qlInterestRateIndexValueDate(Index1M,$H1756)</f>
        <v>52001</v>
      </c>
      <c r="J1756" s="52">
        <f>IFERROR(_xll.qlIndexFixing(Index1M,$H1756,TRUE,_xll.ohTrigger(RecalcTrigger,Trigger1M)),NA())</f>
        <v>1.8293452335094718E-2</v>
      </c>
      <c r="K1756" s="52">
        <f>IFERROR(_xll.qlIndexFixing(ONIndex1M,I1756,TRUE,_xll.ohTrigger(RecalcTrigger,Trigger1M)),NA())</f>
        <v>1.8279007004897707E-2</v>
      </c>
      <c r="L1756" s="52">
        <f>IFERROR(_xll.qlIndexFixing(Index3M,H1756,TRUE,_xll.ohTrigger(RecalcTrigger,Trigger3M)),NA())</f>
        <v>2.0436864882692429E-2</v>
      </c>
      <c r="M1756" s="52">
        <f>IFERROR(_xll.qlIndexFixing(ONIndex3M,I1756,TRUE,_xll.ohTrigger(RecalcTrigger,Trigger3M)),NA())</f>
        <v>2.0386862267152139E-2</v>
      </c>
      <c r="N1756" s="52">
        <f>IFERROR(_xll.qlIndexFixing(Index6M,$H1756,TRUE,_xll.ohTrigger(RecalcTrigger,Trigger6M)),NA())</f>
        <v>2.2085945260753543E-2</v>
      </c>
      <c r="O1756" s="52">
        <f>IFERROR(_xll.qlIndexFixing(ONIndex6M,I1756,TRUE,_xll.ohTrigger(RecalcTrigger,Trigger6M)),NA())</f>
        <v>2.197380557551476E-2</v>
      </c>
      <c r="P1756" s="52">
        <f>IFERROR(_xll.qlIndexFixing(Index1Y,$H1756,TRUE,_xll.ohTrigger(RecalcTrigger,Trigger1Y)),NA())</f>
        <v>2.4249758893587832E-2</v>
      </c>
      <c r="Q1756" s="52">
        <f>IFERROR(_xll.qlIndexFixing(ONIndex1Y,I1756,TRUE,_xll.ohTrigger(RecalcTrigger,Trigger1Y)),NA())</f>
        <v>2.3939191997683906E-2</v>
      </c>
    </row>
    <row r="1757" spans="2:17" x14ac:dyDescent="0.2">
      <c r="B1757" s="46" t="s">
        <v>51</v>
      </c>
      <c r="D1757" s="49">
        <f>_xll.qlCalendarAdvance(LocalCalendar,$D1756,B1757,"f",FALSE)</f>
        <v>52008</v>
      </c>
      <c r="E1757" s="49">
        <f>_xll.qlInterestRateIndexValueDate(IndexON,D1757)</f>
        <v>52008</v>
      </c>
      <c r="F1757" s="52">
        <f>IFERROR(_xll.qlIndexFixing(IndexON,D1757,TRUE,_xll.ohTrigger(RecalcTrigger,TriggerON)),NA())</f>
        <v>1.6216577789887054E-2</v>
      </c>
      <c r="H1757" s="49">
        <f>_xll.qlCalendarAdvance(IborCalendar,$H1756,B1757,"f",FALSE)</f>
        <v>52006</v>
      </c>
      <c r="I1757" s="49">
        <f>_xll.qlInterestRateIndexValueDate(Index1M,$H1757)</f>
        <v>52008</v>
      </c>
      <c r="J1757" s="52">
        <f>IFERROR(_xll.qlIndexFixing(Index1M,$H1757,TRUE,_xll.ohTrigger(RecalcTrigger,Trigger1M)),NA())</f>
        <v>1.8293474021367495E-2</v>
      </c>
      <c r="K1757" s="52">
        <f>IFERROR(_xll.qlIndexFixing(ONIndex1M,I1757,TRUE,_xll.ohTrigger(RecalcTrigger,Trigger1M)),NA())</f>
        <v>1.8279032103061255E-2</v>
      </c>
      <c r="L1757" s="52">
        <f>IFERROR(_xll.qlIndexFixing(Index3M,H1757,TRUE,_xll.ohTrigger(RecalcTrigger,Trigger3M)),NA())</f>
        <v>2.0436429421897179E-2</v>
      </c>
      <c r="M1757" s="52">
        <f>IFERROR(_xll.qlIndexFixing(ONIndex3M,I1757,TRUE,_xll.ohTrigger(RecalcTrigger,Trigger3M)),NA())</f>
        <v>2.0386509405412312E-2</v>
      </c>
      <c r="N1757" s="52">
        <f>IFERROR(_xll.qlIndexFixing(Index6M,$H1757,TRUE,_xll.ohTrigger(RecalcTrigger,Trigger6M)),NA())</f>
        <v>2.2084981578318185E-2</v>
      </c>
      <c r="O1757" s="52">
        <f>IFERROR(_xll.qlIndexFixing(ONIndex6M,I1757,TRUE,_xll.ohTrigger(RecalcTrigger,Trigger6M)),NA())</f>
        <v>2.1972922231796588E-2</v>
      </c>
      <c r="P1757" s="52">
        <f>IFERROR(_xll.qlIndexFixing(Index1Y,$H1757,TRUE,_xll.ohTrigger(RecalcTrigger,Trigger1Y)),NA())</f>
        <v>2.4250298729765345E-2</v>
      </c>
      <c r="Q1757" s="52">
        <f>IFERROR(_xll.qlIndexFixing(ONIndex1Y,I1757,TRUE,_xll.ohTrigger(RecalcTrigger,Trigger1Y)),NA())</f>
        <v>2.3940195027902789E-2</v>
      </c>
    </row>
    <row r="1758" spans="2:17" x14ac:dyDescent="0.2">
      <c r="B1758" s="46" t="s">
        <v>51</v>
      </c>
      <c r="D1758" s="49">
        <f>_xll.qlCalendarAdvance(LocalCalendar,$D1757,B1758,"f",FALSE)</f>
        <v>52015</v>
      </c>
      <c r="E1758" s="49">
        <f>_xll.qlInterestRateIndexValueDate(IndexON,D1758)</f>
        <v>52015</v>
      </c>
      <c r="F1758" s="52">
        <f>IFERROR(_xll.qlIndexFixing(IndexON,D1758,TRUE,_xll.ohTrigger(RecalcTrigger,TriggerON)),NA())</f>
        <v>1.6215714710039464E-2</v>
      </c>
      <c r="H1758" s="49">
        <f>_xll.qlCalendarAdvance(IborCalendar,$H1757,B1758,"f",FALSE)</f>
        <v>52013</v>
      </c>
      <c r="I1758" s="49">
        <f>_xll.qlInterestRateIndexValueDate(Index1M,$H1758)</f>
        <v>52015</v>
      </c>
      <c r="J1758" s="52">
        <f>IFERROR(_xll.qlIndexFixing(Index1M,$H1758,TRUE,_xll.ohTrigger(RecalcTrigger,Trigger1M)),NA())</f>
        <v>1.82934941489446E-2</v>
      </c>
      <c r="K1758" s="52">
        <f>IFERROR(_xll.qlIndexFixing(ONIndex1M,I1758,TRUE,_xll.ohTrigger(RecalcTrigger,Trigger1M)),NA())</f>
        <v>1.8279055644949693E-2</v>
      </c>
      <c r="L1758" s="52">
        <f>IFERROR(_xll.qlIndexFixing(Index3M,H1758,TRUE,_xll.ohTrigger(RecalcTrigger,Trigger3M)),NA())</f>
        <v>2.0435981534023432E-2</v>
      </c>
      <c r="M1758" s="52">
        <f>IFERROR(_xll.qlIndexFixing(ONIndex3M,I1758,TRUE,_xll.ohTrigger(RecalcTrigger,Trigger3M)),NA())</f>
        <v>2.0386144180601917E-2</v>
      </c>
      <c r="N1758" s="52">
        <f>IFERROR(_xll.qlIndexFixing(Index6M,$H1758,TRUE,_xll.ohTrigger(RecalcTrigger,Trigger6M)),NA())</f>
        <v>2.208220134677855E-2</v>
      </c>
      <c r="O1758" s="52">
        <f>IFERROR(_xll.qlIndexFixing(ONIndex6M,I1758,TRUE,_xll.ohTrigger(RecalcTrigger,Trigger6M)),NA())</f>
        <v>2.1972033626687093E-2</v>
      </c>
      <c r="P1758" s="52">
        <f>IFERROR(_xll.qlIndexFixing(Index1Y,$H1758,TRUE,_xll.ohTrigger(RecalcTrigger,Trigger1Y)),NA())</f>
        <v>2.4250819805177425E-2</v>
      </c>
      <c r="Q1758" s="52">
        <f>IFERROR(_xll.qlIndexFixing(ONIndex1Y,I1758,TRUE,_xll.ohTrigger(RecalcTrigger,Trigger1Y)),NA())</f>
        <v>2.3941179746129748E-2</v>
      </c>
    </row>
    <row r="1759" spans="2:17" x14ac:dyDescent="0.2">
      <c r="B1759" s="46" t="s">
        <v>51</v>
      </c>
      <c r="D1759" s="49">
        <f>_xll.qlCalendarAdvance(LocalCalendar,$D1758,B1759,"f",FALSE)</f>
        <v>52022</v>
      </c>
      <c r="E1759" s="49">
        <f>_xll.qlInterestRateIndexValueDate(IndexON,D1759)</f>
        <v>52022</v>
      </c>
      <c r="F1759" s="52">
        <f>IFERROR(_xll.qlIndexFixing(IndexON,D1759,TRUE,_xll.ohTrigger(RecalcTrigger,TriggerON)),NA())</f>
        <v>1.6214845182389581E-2</v>
      </c>
      <c r="H1759" s="49">
        <f>_xll.qlCalendarAdvance(IborCalendar,$H1758,B1759,"f",FALSE)</f>
        <v>52020</v>
      </c>
      <c r="I1759" s="49">
        <f>_xll.qlInterestRateIndexValueDate(Index1M,$H1759)</f>
        <v>52022</v>
      </c>
      <c r="J1759" s="52">
        <f>IFERROR(_xll.qlIndexFixing(Index1M,$H1759,TRUE,_xll.ohTrigger(RecalcTrigger,Trigger1M)),NA())</f>
        <v>1.8293512717823535E-2</v>
      </c>
      <c r="K1759" s="52">
        <f>IFERROR(_xll.qlIndexFixing(ONIndex1M,I1759,TRUE,_xll.ohTrigger(RecalcTrigger,Trigger1M)),NA())</f>
        <v>1.8279077630563023E-2</v>
      </c>
      <c r="L1759" s="52">
        <f>IFERROR(_xll.qlIndexFixing(Index3M,H1759,TRUE,_xll.ohTrigger(RecalcTrigger,Trigger3M)),NA())</f>
        <v>2.0435521219074666E-2</v>
      </c>
      <c r="M1759" s="52">
        <f>IFERROR(_xll.qlIndexFixing(ONIndex3M,I1759,TRUE,_xll.ohTrigger(RecalcTrigger,Trigger3M)),NA())</f>
        <v>2.0385766592401211E-2</v>
      </c>
      <c r="N1759" s="52">
        <f>IFERROR(_xll.qlIndexFixing(Index6M,$H1759,TRUE,_xll.ohTrigger(RecalcTrigger,Trigger6M)),NA())</f>
        <v>2.2081228341439298E-2</v>
      </c>
      <c r="O1759" s="52">
        <f>IFERROR(_xll.qlIndexFixing(ONIndex6M,I1759,TRUE,_xll.ohTrigger(RecalcTrigger,Trigger6M)),NA())</f>
        <v>2.1971139760186276E-2</v>
      </c>
      <c r="P1759" s="52">
        <f>IFERROR(_xll.qlIndexFixing(Index1Y,$H1759,TRUE,_xll.ohTrigger(RecalcTrigger,Trigger1Y)),NA())</f>
        <v>2.4251322119794722E-2</v>
      </c>
      <c r="Q1759" s="52">
        <f>IFERROR(_xll.qlIndexFixing(ONIndex1Y,I1759,TRUE,_xll.ohTrigger(RecalcTrigger,Trigger1Y)),NA())</f>
        <v>2.3942146152204913E-2</v>
      </c>
    </row>
    <row r="1760" spans="2:17" x14ac:dyDescent="0.2">
      <c r="B1760" s="46" t="s">
        <v>51</v>
      </c>
      <c r="D1760" s="49">
        <f>_xll.qlCalendarAdvance(LocalCalendar,$D1759,B1760,"f",FALSE)</f>
        <v>52029</v>
      </c>
      <c r="E1760" s="49">
        <f>_xll.qlInterestRateIndexValueDate(IndexON,D1760)</f>
        <v>52029</v>
      </c>
      <c r="F1760" s="52">
        <f>IFERROR(_xll.qlIndexFixing(IndexON,D1760,TRUE,_xll.ohTrigger(RecalcTrigger,TriggerON)),NA())</f>
        <v>1.6213969207097279E-2</v>
      </c>
      <c r="H1760" s="49">
        <f>_xll.qlCalendarAdvance(IborCalendar,$H1759,B1760,"f",FALSE)</f>
        <v>52027</v>
      </c>
      <c r="I1760" s="49">
        <f>_xll.qlInterestRateIndexValueDate(Index1M,$H1760)</f>
        <v>52029</v>
      </c>
      <c r="J1760" s="52">
        <f>IFERROR(_xll.qlIndexFixing(Index1M,$H1760,TRUE,_xll.ohTrigger(RecalcTrigger,Trigger1M)),NA())</f>
        <v>1.8293529728006797E-2</v>
      </c>
      <c r="K1760" s="52">
        <f>IFERROR(_xll.qlIndexFixing(ONIndex1M,I1760,TRUE,_xll.ohTrigger(RecalcTrigger,Trigger1M)),NA())</f>
        <v>1.8279098060061116E-2</v>
      </c>
      <c r="L1760" s="52">
        <f>IFERROR(_xll.qlIndexFixing(Index3M,H1760,TRUE,_xll.ohTrigger(RecalcTrigger,Trigger3M)),NA())</f>
        <v>2.0435048477054352E-2</v>
      </c>
      <c r="M1760" s="52">
        <f>IFERROR(_xll.qlIndexFixing(ONIndex3M,I1760,TRUE,_xll.ohTrigger(RecalcTrigger,Trigger3M)),NA())</f>
        <v>2.0385376640970065E-2</v>
      </c>
      <c r="N1760" s="52">
        <f>IFERROR(_xll.qlIndexFixing(Index6M,$H1760,TRUE,_xll.ohTrigger(RecalcTrigger,Trigger6M)),NA())</f>
        <v>2.2080250016537115E-2</v>
      </c>
      <c r="O1760" s="52">
        <f>IFERROR(_xll.qlIndexFixing(ONIndex6M,I1760,TRUE,_xll.ohTrigger(RecalcTrigger,Trigger6M)),NA())</f>
        <v>2.197024063261388E-2</v>
      </c>
      <c r="P1760" s="52">
        <f>IFERROR(_xll.qlIndexFixing(Index1Y,$H1760,TRUE,_xll.ohTrigger(RecalcTrigger,Trigger1Y)),NA())</f>
        <v>2.4251805673589207E-2</v>
      </c>
      <c r="Q1760" s="52">
        <f>IFERROR(_xll.qlIndexFixing(ONIndex1Y,I1760,TRUE,_xll.ohTrigger(RecalcTrigger,Trigger1Y)),NA())</f>
        <v>2.3943094246208219E-2</v>
      </c>
    </row>
    <row r="1761" spans="2:17" x14ac:dyDescent="0.2">
      <c r="B1761" s="46" t="s">
        <v>51</v>
      </c>
      <c r="D1761" s="49">
        <f>_xll.qlCalendarAdvance(LocalCalendar,$D1760,B1761,"f",FALSE)</f>
        <v>52036</v>
      </c>
      <c r="E1761" s="49">
        <f>_xll.qlInterestRateIndexValueDate(IndexON,D1761)</f>
        <v>52036</v>
      </c>
      <c r="F1761" s="52">
        <f>IFERROR(_xll.qlIndexFixing(IndexON,D1761,TRUE,_xll.ohTrigger(RecalcTrigger,TriggerON)),NA())</f>
        <v>1.621308678408262E-2</v>
      </c>
      <c r="H1761" s="49">
        <f>_xll.qlCalendarAdvance(IborCalendar,$H1760,B1761,"f",FALSE)</f>
        <v>52034</v>
      </c>
      <c r="I1761" s="49">
        <f>_xll.qlInterestRateIndexValueDate(Index1M,$H1761)</f>
        <v>52036</v>
      </c>
      <c r="J1761" s="52">
        <f>IFERROR(_xll.qlIndexFixing(Index1M,$H1761,TRUE,_xll.ohTrigger(RecalcTrigger,Trigger1M)),NA())</f>
        <v>1.8293545179491888E-2</v>
      </c>
      <c r="K1761" s="52">
        <f>IFERROR(_xll.qlIndexFixing(ONIndex1M,I1761,TRUE,_xll.ohTrigger(RecalcTrigger,Trigger1M)),NA())</f>
        <v>1.8279116933124229E-2</v>
      </c>
      <c r="L1761" s="52">
        <f>IFERROR(_xll.qlIndexFixing(Index3M,H1761,TRUE,_xll.ohTrigger(RecalcTrigger,Trigger3M)),NA())</f>
        <v>2.043456330796771E-2</v>
      </c>
      <c r="M1761" s="52">
        <f>IFERROR(_xll.qlIndexFixing(ONIndex3M,I1761,TRUE,_xll.ohTrigger(RecalcTrigger,Trigger3M)),NA())</f>
        <v>2.0384974326228544E-2</v>
      </c>
      <c r="N1761" s="52">
        <f>IFERROR(_xll.qlIndexFixing(Index6M,$H1761,TRUE,_xll.ohTrigger(RecalcTrigger,Trigger6M)),NA())</f>
        <v>2.2079266372077241E-2</v>
      </c>
      <c r="O1761" s="52">
        <f>IFERROR(_xll.qlIndexFixing(ONIndex6M,I1761,TRUE,_xll.ohTrigger(RecalcTrigger,Trigger6M)),NA())</f>
        <v>2.1969336243570226E-2</v>
      </c>
      <c r="P1761" s="52">
        <f>IFERROR(_xll.qlIndexFixing(Index1Y,$H1761,TRUE,_xll.ohTrigger(RecalcTrigger,Trigger1Y)),NA())</f>
        <v>2.425227046653438E-2</v>
      </c>
      <c r="Q1761" s="52">
        <f>IFERROR(_xll.qlIndexFixing(ONIndex1Y,I1761,TRUE,_xll.ohTrigger(RecalcTrigger,Trigger1Y)),NA())</f>
        <v>2.3944024028219602E-2</v>
      </c>
    </row>
    <row r="1762" spans="2:17" x14ac:dyDescent="0.2">
      <c r="B1762" s="46" t="s">
        <v>51</v>
      </c>
      <c r="D1762" s="49">
        <f>_xll.qlCalendarAdvance(LocalCalendar,$D1761,B1762,"f",FALSE)</f>
        <v>52043</v>
      </c>
      <c r="E1762" s="49">
        <f>_xll.qlInterestRateIndexValueDate(IndexON,D1762)</f>
        <v>52043</v>
      </c>
      <c r="F1762" s="52">
        <f>IFERROR(_xll.qlIndexFixing(IndexON,D1762,TRUE,_xll.ohTrigger(RecalcTrigger,TriggerON)),NA())</f>
        <v>1.6212197913265669E-2</v>
      </c>
      <c r="H1762" s="49">
        <f>_xll.qlCalendarAdvance(IborCalendar,$H1761,B1762,"f",FALSE)</f>
        <v>52041</v>
      </c>
      <c r="I1762" s="49">
        <f>_xll.qlInterestRateIndexValueDate(Index1M,$H1762)</f>
        <v>52043</v>
      </c>
      <c r="J1762" s="52">
        <f>IFERROR(_xll.qlIndexFixing(Index1M,$H1762,TRUE,_xll.ohTrigger(RecalcTrigger,Trigger1M)),NA())</f>
        <v>1.8293559072281307E-2</v>
      </c>
      <c r="K1762" s="52">
        <f>IFERROR(_xll.qlIndexFixing(ONIndex1M,I1762,TRUE,_xll.ohTrigger(RecalcTrigger,Trigger1M)),NA())</f>
        <v>1.8279134249992168E-2</v>
      </c>
      <c r="L1762" s="52">
        <f>IFERROR(_xll.qlIndexFixing(Index3M,H1762,TRUE,_xll.ohTrigger(RecalcTrigger,Trigger3M)),NA())</f>
        <v>2.0434065711820812E-2</v>
      </c>
      <c r="M1762" s="52">
        <f>IFERROR(_xll.qlIndexFixing(ONIndex3M,I1762,TRUE,_xll.ohTrigger(RecalcTrigger,Trigger3M)),NA())</f>
        <v>2.0384559648256584E-2</v>
      </c>
      <c r="N1762" s="52">
        <f>IFERROR(_xll.qlIndexFixing(Index6M,$H1762,TRUE,_xll.ohTrigger(RecalcTrigger,Trigger6M)),NA())</f>
        <v>2.2080083358136039E-2</v>
      </c>
      <c r="O1762" s="52">
        <f>IFERROR(_xll.qlIndexFixing(ONIndex6M,I1762,TRUE,_xll.ohTrigger(RecalcTrigger,Trigger6M)),NA())</f>
        <v>2.1968426593295121E-2</v>
      </c>
      <c r="P1762" s="52">
        <f>IFERROR(_xll.qlIndexFixing(Index1Y,$H1762,TRUE,_xll.ohTrigger(RecalcTrigger,Trigger1Y)),NA())</f>
        <v>2.4252716498603961E-2</v>
      </c>
      <c r="Q1762" s="52">
        <f>IFERROR(_xll.qlIndexFixing(ONIndex1Y,I1762,TRUE,_xll.ohTrigger(RecalcTrigger,Trigger1Y)),NA())</f>
        <v>2.394493549807919E-2</v>
      </c>
    </row>
    <row r="1763" spans="2:17" x14ac:dyDescent="0.2">
      <c r="B1763" s="46" t="s">
        <v>51</v>
      </c>
      <c r="D1763" s="49">
        <f>_xll.qlCalendarAdvance(LocalCalendar,$D1762,B1763,"f",FALSE)</f>
        <v>52050</v>
      </c>
      <c r="E1763" s="49">
        <f>_xll.qlInterestRateIndexValueDate(IndexON,D1763)</f>
        <v>52050</v>
      </c>
      <c r="F1763" s="52">
        <f>IFERROR(_xll.qlIndexFixing(IndexON,D1763,TRUE,_xll.ohTrigger(RecalcTrigger,TriggerON)),NA())</f>
        <v>1.6212204852934509E-2</v>
      </c>
      <c r="H1763" s="49">
        <f>_xll.qlCalendarAdvance(IborCalendar,$H1762,B1763,"f",FALSE)</f>
        <v>52048</v>
      </c>
      <c r="I1763" s="49">
        <f>_xll.qlInterestRateIndexValueDate(Index1M,$H1763)</f>
        <v>52050</v>
      </c>
      <c r="J1763" s="52">
        <f>IFERROR(_xll.qlIndexFixing(Index1M,$H1763,TRUE,_xll.ohTrigger(RecalcTrigger,Trigger1M)),NA())</f>
        <v>1.8293571406372555E-2</v>
      </c>
      <c r="K1763" s="52">
        <f>IFERROR(_xll.qlIndexFixing(ONIndex1M,I1763,TRUE,_xll.ohTrigger(RecalcTrigger,Trigger1M)),NA())</f>
        <v>1.8280545410480631E-2</v>
      </c>
      <c r="L1763" s="52">
        <f>IFERROR(_xll.qlIndexFixing(Index3M,H1763,TRUE,_xll.ohTrigger(RecalcTrigger,Trigger3M)),NA())</f>
        <v>2.0433555688616274E-2</v>
      </c>
      <c r="M1763" s="52">
        <f>IFERROR(_xll.qlIndexFixing(ONIndex3M,I1763,TRUE,_xll.ohTrigger(RecalcTrigger,Trigger3M)),NA())</f>
        <v>2.0385770685147353E-2</v>
      </c>
      <c r="N1763" s="52">
        <f>IFERROR(_xll.qlIndexFixing(Index6M,$H1763,TRUE,_xll.ohTrigger(RecalcTrigger,Trigger6M)),NA())</f>
        <v>2.2079087752553978E-2</v>
      </c>
      <c r="O1763" s="52">
        <f>IFERROR(_xll.qlIndexFixing(ONIndex6M,I1763,TRUE,_xll.ohTrigger(RecalcTrigger,Trigger6M)),NA())</f>
        <v>2.1969325638113713E-2</v>
      </c>
      <c r="P1763" s="52">
        <f>IFERROR(_xll.qlIndexFixing(Index1Y,$H1763,TRUE,_xll.ohTrigger(RecalcTrigger,Trigger1Y)),NA())</f>
        <v>2.4255629028633513E-2</v>
      </c>
      <c r="Q1763" s="52">
        <f>IFERROR(_xll.qlIndexFixing(ONIndex1Y,I1763,TRUE,_xll.ohTrigger(RecalcTrigger,Trigger1Y)),NA())</f>
        <v>2.3948406752603013E-2</v>
      </c>
    </row>
    <row r="1764" spans="2:17" x14ac:dyDescent="0.2">
      <c r="B1764" s="46" t="s">
        <v>51</v>
      </c>
      <c r="D1764" s="49">
        <f>_xll.qlCalendarAdvance(LocalCalendar,$D1763,B1764,"f",FALSE)</f>
        <v>52057</v>
      </c>
      <c r="E1764" s="49">
        <f>_xll.qlInterestRateIndexValueDate(IndexON,D1764)</f>
        <v>52057</v>
      </c>
      <c r="F1764" s="52">
        <f>IFERROR(_xll.qlIndexFixing(IndexON,D1764,TRUE,_xll.ohTrigger(RecalcTrigger,TriggerON)),NA())</f>
        <v>1.6210400828544635E-2</v>
      </c>
      <c r="H1764" s="49">
        <f>_xll.qlCalendarAdvance(IborCalendar,$H1763,B1764,"f",FALSE)</f>
        <v>52055</v>
      </c>
      <c r="I1764" s="49">
        <f>_xll.qlInterestRateIndexValueDate(Index1M,$H1764)</f>
        <v>52057</v>
      </c>
      <c r="J1764" s="52">
        <f>IFERROR(_xll.qlIndexFixing(Index1M,$H1764,TRUE,_xll.ohTrigger(RecalcTrigger,Trigger1M)),NA())</f>
        <v>1.8293582181770629E-2</v>
      </c>
      <c r="K1764" s="52">
        <f>IFERROR(_xll.qlIndexFixing(ONIndex1M,I1764,TRUE,_xll.ohTrigger(RecalcTrigger,Trigger1M)),NA())</f>
        <v>1.8279164215142529E-2</v>
      </c>
      <c r="L1764" s="52">
        <f>IFERROR(_xll.qlIndexFixing(Index3M,H1764,TRUE,_xll.ohTrigger(RecalcTrigger,Trigger3M)),NA())</f>
        <v>2.0433033238358433E-2</v>
      </c>
      <c r="M1764" s="52">
        <f>IFERROR(_xll.qlIndexFixing(ONIndex3M,I1764,TRUE,_xll.ohTrigger(RecalcTrigger,Trigger3M)),NA())</f>
        <v>2.0383693202541409E-2</v>
      </c>
      <c r="N1764" s="52">
        <f>IFERROR(_xll.qlIndexFixing(Index6M,$H1764,TRUE,_xll.ohTrigger(RecalcTrigger,Trigger6M)),NA())</f>
        <v>2.2078086826476471E-2</v>
      </c>
      <c r="O1764" s="52">
        <f>IFERROR(_xll.qlIndexFixing(ONIndex6M,I1764,TRUE,_xll.ohTrigger(RecalcTrigger,Trigger6M)),NA())</f>
        <v>2.1966591508650879E-2</v>
      </c>
      <c r="P1764" s="52">
        <f>IFERROR(_xll.qlIndexFixing(Index1Y,$H1764,TRUE,_xll.ohTrigger(RecalcTrigger,Trigger1Y)),NA())</f>
        <v>2.4253552280018228E-2</v>
      </c>
      <c r="Q1764" s="52">
        <f>IFERROR(_xll.qlIndexFixing(ONIndex1Y,I1764,TRUE,_xll.ohTrigger(RecalcTrigger,Trigger1Y)),NA())</f>
        <v>2.3946703501902533E-2</v>
      </c>
    </row>
    <row r="1765" spans="2:17" x14ac:dyDescent="0.2">
      <c r="B1765" s="46" t="s">
        <v>51</v>
      </c>
      <c r="D1765" s="49">
        <f>_xll.qlCalendarAdvance(LocalCalendar,$D1764,B1765,"f",FALSE)</f>
        <v>52064</v>
      </c>
      <c r="E1765" s="49">
        <f>_xll.qlInterestRateIndexValueDate(IndexON,D1765)</f>
        <v>52064</v>
      </c>
      <c r="F1765" s="52">
        <f>IFERROR(_xll.qlIndexFixing(IndexON,D1765,TRUE,_xll.ohTrigger(RecalcTrigger,TriggerON)),NA())</f>
        <v>1.6209492614720489E-2</v>
      </c>
      <c r="H1765" s="49">
        <f>_xll.qlCalendarAdvance(IborCalendar,$H1764,B1765,"f",FALSE)</f>
        <v>52062</v>
      </c>
      <c r="I1765" s="49">
        <f>_xll.qlInterestRateIndexValueDate(Index1M,$H1765)</f>
        <v>52064</v>
      </c>
      <c r="J1765" s="52">
        <f>IFERROR(_xll.qlIndexFixing(Index1M,$H1765,TRUE,_xll.ohTrigger(RecalcTrigger,Trigger1M)),NA())</f>
        <v>1.8293591398468034E-2</v>
      </c>
      <c r="K1765" s="52">
        <f>IFERROR(_xll.qlIndexFixing(ONIndex1M,I1765,TRUE,_xll.ohTrigger(RecalcTrigger,Trigger1M)),NA())</f>
        <v>1.8279176863345015E-2</v>
      </c>
      <c r="L1765" s="52">
        <f>IFERROR(_xll.qlIndexFixing(Index3M,H1765,TRUE,_xll.ohTrigger(RecalcTrigger,Trigger3M)),NA())</f>
        <v>2.0432498361055117E-2</v>
      </c>
      <c r="M1765" s="52">
        <f>IFERROR(_xll.qlIndexFixing(ONIndex3M,I1765,TRUE,_xll.ohTrigger(RecalcTrigger,Trigger3M)),NA())</f>
        <v>2.0383241434798194E-2</v>
      </c>
      <c r="N1765" s="52">
        <f>IFERROR(_xll.qlIndexFixing(Index6M,$H1765,TRUE,_xll.ohTrigger(RecalcTrigger,Trigger6M)),NA())</f>
        <v>2.2077681204784691E-2</v>
      </c>
      <c r="O1765" s="52">
        <f>IFERROR(_xll.qlIndexFixing(ONIndex6M,I1765,TRUE,_xll.ohTrigger(RecalcTrigger,Trigger6M)),NA())</f>
        <v>2.1965666074361678E-2</v>
      </c>
      <c r="P1765" s="52">
        <f>IFERROR(_xll.qlIndexFixing(Index1Y,$H1765,TRUE,_xll.ohTrigger(RecalcTrigger,Trigger1Y)),NA())</f>
        <v>2.4253942029316706E-2</v>
      </c>
      <c r="Q1765" s="52">
        <f>IFERROR(_xll.qlIndexFixing(ONIndex1Y,I1765,TRUE,_xll.ohTrigger(RecalcTrigger,Trigger1Y)),NA())</f>
        <v>2.3947560035786353E-2</v>
      </c>
    </row>
    <row r="1766" spans="2:17" x14ac:dyDescent="0.2">
      <c r="B1766" s="46" t="s">
        <v>51</v>
      </c>
      <c r="D1766" s="49">
        <f>_xll.qlCalendarAdvance(LocalCalendar,$D1765,B1766,"f",FALSE)</f>
        <v>52071</v>
      </c>
      <c r="E1766" s="49">
        <f>_xll.qlInterestRateIndexValueDate(IndexON,D1766)</f>
        <v>52071</v>
      </c>
      <c r="F1766" s="52">
        <f>IFERROR(_xll.qlIndexFixing(IndexON,D1766,TRUE,_xll.ohTrigger(RecalcTrigger,TriggerON)),NA())</f>
        <v>1.620857795309405E-2</v>
      </c>
      <c r="H1766" s="49">
        <f>_xll.qlCalendarAdvance(IborCalendar,$H1765,B1766,"f",FALSE)</f>
        <v>52069</v>
      </c>
      <c r="I1766" s="49">
        <f>_xll.qlInterestRateIndexValueDate(Index1M,$H1766)</f>
        <v>52071</v>
      </c>
      <c r="J1766" s="52">
        <f>IFERROR(_xll.qlIndexFixing(Index1M,$H1766,TRUE,_xll.ohTrigger(RecalcTrigger,Trigger1M)),NA())</f>
        <v>1.8294064013502493E-2</v>
      </c>
      <c r="K1766" s="52">
        <f>IFERROR(_xll.qlIndexFixing(ONIndex1M,I1766,TRUE,_xll.ohTrigger(RecalcTrigger,Trigger1M)),NA())</f>
        <v>1.8279187955272391E-2</v>
      </c>
      <c r="L1766" s="52">
        <f>IFERROR(_xll.qlIndexFixing(Index3M,H1766,TRUE,_xll.ohTrigger(RecalcTrigger,Trigger3M)),NA())</f>
        <v>2.0431951056708926E-2</v>
      </c>
      <c r="M1766" s="52">
        <f>IFERROR(_xll.qlIndexFixing(ONIndex3M,I1766,TRUE,_xll.ohTrigger(RecalcTrigger,Trigger3M)),NA())</f>
        <v>2.038277730382454E-2</v>
      </c>
      <c r="N1766" s="52">
        <f>IFERROR(_xll.qlIndexFixing(Index6M,$H1766,TRUE,_xll.ohTrigger(RecalcTrigger,Trigger6M)),NA())</f>
        <v>2.207606901286565E-2</v>
      </c>
      <c r="O1766" s="52">
        <f>IFERROR(_xll.qlIndexFixing(ONIndex6M,I1766,TRUE,_xll.ohTrigger(RecalcTrigger,Trigger6M)),NA())</f>
        <v>2.1964735378841027E-2</v>
      </c>
      <c r="P1766" s="52">
        <f>IFERROR(_xll.qlIndexFixing(Index1Y,$H1766,TRUE,_xll.ohTrigger(RecalcTrigger,Trigger1Y)),NA())</f>
        <v>2.4254313017646079E-2</v>
      </c>
      <c r="Q1766" s="52">
        <f>IFERROR(_xll.qlIndexFixing(ONIndex1Y,I1766,TRUE,_xll.ohTrigger(RecalcTrigger,Trigger1Y)),NA())</f>
        <v>2.3948398257358505E-2</v>
      </c>
    </row>
    <row r="1767" spans="2:17" x14ac:dyDescent="0.2">
      <c r="B1767" s="46" t="s">
        <v>51</v>
      </c>
      <c r="D1767" s="49">
        <f>_xll.qlCalendarAdvance(LocalCalendar,$D1766,B1767,"f",FALSE)</f>
        <v>52078</v>
      </c>
      <c r="E1767" s="49">
        <f>_xll.qlInterestRateIndexValueDate(IndexON,D1767)</f>
        <v>52078</v>
      </c>
      <c r="F1767" s="52">
        <f>IFERROR(_xll.qlIndexFixing(IndexON,D1767,TRUE,_xll.ohTrigger(RecalcTrigger,TriggerON)),NA())</f>
        <v>1.6207656843745255E-2</v>
      </c>
      <c r="H1767" s="49">
        <f>_xll.qlCalendarAdvance(IborCalendar,$H1766,B1767,"f",FALSE)</f>
        <v>52076</v>
      </c>
      <c r="I1767" s="49">
        <f>_xll.qlInterestRateIndexValueDate(Index1M,$H1767)</f>
        <v>52078</v>
      </c>
      <c r="J1767" s="52">
        <f>IFERROR(_xll.qlIndexFixing(Index1M,$H1767,TRUE,_xll.ohTrigger(RecalcTrigger,Trigger1M)),NA())</f>
        <v>1.8292210648700839E-2</v>
      </c>
      <c r="K1767" s="52">
        <f>IFERROR(_xll.qlIndexFixing(ONIndex1M,I1767,TRUE,_xll.ohTrigger(RecalcTrigger,Trigger1M)),NA())</f>
        <v>1.8279197491004595E-2</v>
      </c>
      <c r="L1767" s="52">
        <f>IFERROR(_xll.qlIndexFixing(Index3M,H1767,TRUE,_xll.ohTrigger(RecalcTrigger,Trigger3M)),NA())</f>
        <v>2.0431391325326811E-2</v>
      </c>
      <c r="M1767" s="52">
        <f>IFERROR(_xll.qlIndexFixing(ONIndex3M,I1767,TRUE,_xll.ohTrigger(RecalcTrigger,Trigger3M)),NA())</f>
        <v>2.038230080954051E-2</v>
      </c>
      <c r="N1767" s="52">
        <f>IFERROR(_xll.qlIndexFixing(Index6M,$H1767,TRUE,_xll.ohTrigger(RecalcTrigger,Trigger6M)),NA())</f>
        <v>2.2073252795076069E-2</v>
      </c>
      <c r="O1767" s="52">
        <f>IFERROR(_xll.qlIndexFixing(ONIndex6M,I1767,TRUE,_xll.ohTrigger(RecalcTrigger,Trigger6M)),NA())</f>
        <v>2.1963799422008989E-2</v>
      </c>
      <c r="P1767" s="52">
        <f>IFERROR(_xll.qlIndexFixing(Index1Y,$H1767,TRUE,_xll.ohTrigger(RecalcTrigger,Trigger1Y)),NA())</f>
        <v>2.4254665244986633E-2</v>
      </c>
      <c r="Q1767" s="52">
        <f>IFERROR(_xll.qlIndexFixing(ONIndex1Y,I1767,TRUE,_xll.ohTrigger(RecalcTrigger,Trigger1Y)),NA())</f>
        <v>2.3949218167178543E-2</v>
      </c>
    </row>
    <row r="1768" spans="2:17" x14ac:dyDescent="0.2">
      <c r="B1768" s="46" t="s">
        <v>51</v>
      </c>
      <c r="D1768" s="49">
        <f>_xll.qlCalendarAdvance(LocalCalendar,$D1767,B1768,"f",FALSE)</f>
        <v>52085</v>
      </c>
      <c r="E1768" s="49">
        <f>_xll.qlInterestRateIndexValueDate(IndexON,D1768)</f>
        <v>52085</v>
      </c>
      <c r="F1768" s="52">
        <f>IFERROR(_xll.qlIndexFixing(IndexON,D1768,TRUE,_xll.ohTrigger(RecalcTrigger,TriggerON)),NA())</f>
        <v>1.6206729286833976E-2</v>
      </c>
      <c r="H1768" s="49">
        <f>_xll.qlCalendarAdvance(IborCalendar,$H1767,B1768,"f",FALSE)</f>
        <v>52083</v>
      </c>
      <c r="I1768" s="49">
        <f>_xll.qlInterestRateIndexValueDate(Index1M,$H1768)</f>
        <v>52085</v>
      </c>
      <c r="J1768" s="52">
        <f>IFERROR(_xll.qlIndexFixing(Index1M,$H1768,TRUE,_xll.ohTrigger(RecalcTrigger,Trigger1M)),NA())</f>
        <v>1.8293609696383717E-2</v>
      </c>
      <c r="K1768" s="52">
        <f>IFERROR(_xll.qlIndexFixing(ONIndex1M,I1768,TRUE,_xll.ohTrigger(RecalcTrigger,Trigger1M)),NA())</f>
        <v>1.8279205470301818E-2</v>
      </c>
      <c r="L1768" s="52">
        <f>IFERROR(_xll.qlIndexFixing(Index3M,H1768,TRUE,_xll.ohTrigger(RecalcTrigger,Trigger3M)),NA())</f>
        <v>2.0430819166911383E-2</v>
      </c>
      <c r="M1768" s="52">
        <f>IFERROR(_xll.qlIndexFixing(ONIndex3M,I1768,TRUE,_xll.ohTrigger(RecalcTrigger,Trigger3M)),NA())</f>
        <v>2.0381811951946105E-2</v>
      </c>
      <c r="N1768" s="52">
        <f>IFERROR(_xll.qlIndexFixing(Index6M,$H1768,TRUE,_xll.ohTrigger(RecalcTrigger,Trigger6M)),NA())</f>
        <v>2.2074029917368895E-2</v>
      </c>
      <c r="O1768" s="52">
        <f>IFERROR(_xll.qlIndexFixing(ONIndex6M,I1768,TRUE,_xll.ohTrigger(RecalcTrigger,Trigger6M)),NA())</f>
        <v>2.1962858203865565E-2</v>
      </c>
      <c r="P1768" s="52">
        <f>IFERROR(_xll.qlIndexFixing(Index1Y,$H1768,TRUE,_xll.ohTrigger(RecalcTrigger,Trigger1Y)),NA())</f>
        <v>2.4254998711318223E-2</v>
      </c>
      <c r="Q1768" s="52">
        <f>IFERROR(_xll.qlIndexFixing(ONIndex1Y,I1768,TRUE,_xll.ohTrigger(RecalcTrigger,Trigger1Y)),NA())</f>
        <v>2.3950019764846786E-2</v>
      </c>
    </row>
    <row r="1769" spans="2:17" x14ac:dyDescent="0.2">
      <c r="B1769" s="46" t="s">
        <v>51</v>
      </c>
      <c r="D1769" s="49">
        <f>_xll.qlCalendarAdvance(LocalCalendar,$D1768,B1769,"f",FALSE)</f>
        <v>52092</v>
      </c>
      <c r="E1769" s="49">
        <f>_xll.qlInterestRateIndexValueDate(IndexON,D1769)</f>
        <v>52092</v>
      </c>
      <c r="F1769" s="52">
        <f>IFERROR(_xll.qlIndexFixing(IndexON,D1769,TRUE,_xll.ohTrigger(RecalcTrigger,TriggerON)),NA())</f>
        <v>1.6205795282120405E-2</v>
      </c>
      <c r="H1769" s="49">
        <f>_xll.qlCalendarAdvance(IborCalendar,$H1768,B1769,"f",FALSE)</f>
        <v>52090</v>
      </c>
      <c r="I1769" s="49">
        <f>_xll.qlInterestRateIndexValueDate(Index1M,$H1769)</f>
        <v>52092</v>
      </c>
      <c r="J1769" s="52">
        <f>IFERROR(_xll.qlIndexFixing(Index1M,$H1769,TRUE,_xll.ohTrigger(RecalcTrigger,Trigger1M)),NA())</f>
        <v>1.8293612678295934E-2</v>
      </c>
      <c r="K1769" s="52">
        <f>IFERROR(_xll.qlIndexFixing(ONIndex1M,I1769,TRUE,_xll.ohTrigger(RecalcTrigger,Trigger1M)),NA())</f>
        <v>1.8279211893483804E-2</v>
      </c>
      <c r="L1769" s="52">
        <f>IFERROR(_xll.qlIndexFixing(Index3M,H1769,TRUE,_xll.ohTrigger(RecalcTrigger,Trigger3M)),NA())</f>
        <v>2.0430234581471328E-2</v>
      </c>
      <c r="M1769" s="52">
        <f>IFERROR(_xll.qlIndexFixing(ONIndex3M,I1769,TRUE,_xll.ohTrigger(RecalcTrigger,Trigger3M)),NA())</f>
        <v>2.0381310731201197E-2</v>
      </c>
      <c r="N1769" s="52">
        <f>IFERROR(_xll.qlIndexFixing(Index6M,$H1769,TRUE,_xll.ohTrigger(RecalcTrigger,Trigger6M)),NA())</f>
        <v>2.2073601244920828E-2</v>
      </c>
      <c r="O1769" s="52">
        <f>IFERROR(_xll.qlIndexFixing(ONIndex6M,I1769,TRUE,_xll.ohTrigger(RecalcTrigger,Trigger6M)),NA())</f>
        <v>2.1961911724330818E-2</v>
      </c>
      <c r="P1769" s="52">
        <f>IFERROR(_xll.qlIndexFixing(Index1Y,$H1769,TRUE,_xll.ohTrigger(RecalcTrigger,Trigger1Y)),NA())</f>
        <v>2.425531341662223E-2</v>
      </c>
      <c r="Q1769" s="52">
        <f>IFERROR(_xll.qlIndexFixing(ONIndex1Y,I1769,TRUE,_xll.ohTrigger(RecalcTrigger,Trigger1Y)),NA())</f>
        <v>2.395080305044317E-2</v>
      </c>
    </row>
    <row r="1770" spans="2:17" x14ac:dyDescent="0.2">
      <c r="B1770" s="46" t="s">
        <v>51</v>
      </c>
      <c r="D1770" s="49">
        <f>_xll.qlCalendarAdvance(LocalCalendar,$D1769,B1770,"f",FALSE)</f>
        <v>52099</v>
      </c>
      <c r="E1770" s="49">
        <f>_xll.qlInterestRateIndexValueDate(IndexON,D1770)</f>
        <v>52099</v>
      </c>
      <c r="F1770" s="52">
        <f>IFERROR(_xll.qlIndexFixing(IndexON,D1770,TRUE,_xll.ohTrigger(RecalcTrigger,TriggerON)),NA())</f>
        <v>1.6204854829684479E-2</v>
      </c>
      <c r="H1770" s="49">
        <f>_xll.qlCalendarAdvance(IborCalendar,$H1769,B1770,"f",FALSE)</f>
        <v>52097</v>
      </c>
      <c r="I1770" s="49">
        <f>_xll.qlInterestRateIndexValueDate(Index1M,$H1770)</f>
        <v>52099</v>
      </c>
      <c r="J1770" s="52">
        <f>IFERROR(_xll.qlIndexFixing(Index1M,$H1770,TRUE,_xll.ohTrigger(RecalcTrigger,Trigger1M)),NA())</f>
        <v>1.8293614101509981E-2</v>
      </c>
      <c r="K1770" s="52">
        <f>IFERROR(_xll.qlIndexFixing(ONIndex1M,I1770,TRUE,_xll.ohTrigger(RecalcTrigger,Trigger1M)),NA())</f>
        <v>1.8279216760470618E-2</v>
      </c>
      <c r="L1770" s="52">
        <f>IFERROR(_xll.qlIndexFixing(Index3M,H1770,TRUE,_xll.ohTrigger(RecalcTrigger,Trigger3M)),NA())</f>
        <v>2.0429637569010121E-2</v>
      </c>
      <c r="M1770" s="52">
        <f>IFERROR(_xll.qlIndexFixing(ONIndex3M,I1770,TRUE,_xll.ohTrigger(RecalcTrigger,Trigger3M)),NA())</f>
        <v>2.0380797147145913E-2</v>
      </c>
      <c r="N1770" s="52">
        <f>IFERROR(_xll.qlIndexFixing(Index6M,$H1770,TRUE,_xll.ohTrigger(RecalcTrigger,Trigger6M)),NA())</f>
        <v>2.2071969540051962E-2</v>
      </c>
      <c r="O1770" s="52">
        <f>IFERROR(_xll.qlIndexFixing(ONIndex6M,I1770,TRUE,_xll.ohTrigger(RecalcTrigger,Trigger6M)),NA())</f>
        <v>2.1960959983564621E-2</v>
      </c>
      <c r="P1770" s="52">
        <f>IFERROR(_xll.qlIndexFixing(Index1Y,$H1770,TRUE,_xll.ohTrigger(RecalcTrigger,Trigger1Y)),NA())</f>
        <v>2.4255609360881357E-2</v>
      </c>
      <c r="Q1770" s="52">
        <f>IFERROR(_xll.qlIndexFixing(ONIndex1Y,I1770,TRUE,_xll.ohTrigger(RecalcTrigger,Trigger1Y)),NA())</f>
        <v>2.3951568024047631E-2</v>
      </c>
    </row>
    <row r="1771" spans="2:17" x14ac:dyDescent="0.2">
      <c r="B1771" s="46" t="s">
        <v>51</v>
      </c>
      <c r="D1771" s="49">
        <f>_xll.qlCalendarAdvance(LocalCalendar,$D1770,B1771,"f",FALSE)</f>
        <v>52106</v>
      </c>
      <c r="E1771" s="49">
        <f>_xll.qlInterestRateIndexValueDate(IndexON,D1771)</f>
        <v>52106</v>
      </c>
      <c r="F1771" s="52">
        <f>IFERROR(_xll.qlIndexFixing(IndexON,D1771,TRUE,_xll.ohTrigger(RecalcTrigger,TriggerON)),NA())</f>
        <v>1.620390792944626E-2</v>
      </c>
      <c r="H1771" s="49">
        <f>_xll.qlCalendarAdvance(IborCalendar,$H1770,B1771,"f",FALSE)</f>
        <v>52104</v>
      </c>
      <c r="I1771" s="49">
        <f>_xll.qlInterestRateIndexValueDate(Index1M,$H1771)</f>
        <v>52106</v>
      </c>
      <c r="J1771" s="52">
        <f>IFERROR(_xll.qlIndexFixing(Index1M,$H1771,TRUE,_xll.ohTrigger(RecalcTrigger,Trigger1M)),NA())</f>
        <v>1.8293613966028355E-2</v>
      </c>
      <c r="K1771" s="52">
        <f>IFERROR(_xll.qlIndexFixing(ONIndex1M,I1771,TRUE,_xll.ohTrigger(RecalcTrigger,Trigger1M)),NA())</f>
        <v>1.8279220071182323E-2</v>
      </c>
      <c r="L1771" s="52">
        <f>IFERROR(_xll.qlIndexFixing(Index3M,H1771,TRUE,_xll.ohTrigger(RecalcTrigger,Trigger3M)),NA())</f>
        <v>2.0429028129533844E-2</v>
      </c>
      <c r="M1771" s="52">
        <f>IFERROR(_xll.qlIndexFixing(ONIndex3M,I1771,TRUE,_xll.ohTrigger(RecalcTrigger,Trigger3M)),NA())</f>
        <v>2.0380271199780253E-2</v>
      </c>
      <c r="N1771" s="52">
        <f>IFERROR(_xll.qlIndexFixing(Index6M,$H1771,TRUE,_xll.ohTrigger(RecalcTrigger,Trigger6M)),NA())</f>
        <v>2.206913735362484E-2</v>
      </c>
      <c r="O1771" s="52">
        <f>IFERROR(_xll.qlIndexFixing(ONIndex6M,I1771,TRUE,_xll.ohTrigger(RecalcTrigger,Trigger6M)),NA())</f>
        <v>2.1960002981407101E-2</v>
      </c>
      <c r="P1771" s="52">
        <f>IFERROR(_xll.qlIndexFixing(Index1Y,$H1771,TRUE,_xll.ohTrigger(RecalcTrigger,Trigger1Y)),NA())</f>
        <v>2.4255886544078738E-2</v>
      </c>
      <c r="Q1771" s="52">
        <f>IFERROR(_xll.qlIndexFixing(ONIndex1Y,I1771,TRUE,_xll.ohTrigger(RecalcTrigger,Trigger1Y)),NA())</f>
        <v>2.3952314685500298E-2</v>
      </c>
    </row>
    <row r="1772" spans="2:17" x14ac:dyDescent="0.2">
      <c r="B1772" s="46" t="s">
        <v>51</v>
      </c>
      <c r="D1772" s="49">
        <f>_xll.qlCalendarAdvance(LocalCalendar,$D1771,B1772,"f",FALSE)</f>
        <v>52113</v>
      </c>
      <c r="E1772" s="49">
        <f>_xll.qlInterestRateIndexValueDate(IndexON,D1772)</f>
        <v>52113</v>
      </c>
      <c r="F1772" s="52">
        <f>IFERROR(_xll.qlIndexFixing(IndexON,D1772,TRUE,_xll.ohTrigger(RecalcTrigger,TriggerON)),NA())</f>
        <v>1.6202954581565621E-2</v>
      </c>
      <c r="H1772" s="49">
        <f>_xll.qlCalendarAdvance(IborCalendar,$H1771,B1772,"f",FALSE)</f>
        <v>52111</v>
      </c>
      <c r="I1772" s="49">
        <f>_xll.qlInterestRateIndexValueDate(Index1M,$H1772)</f>
        <v>52113</v>
      </c>
      <c r="J1772" s="52">
        <f>IFERROR(_xll.qlIndexFixing(Index1M,$H1772,TRUE,_xll.ohTrigger(RecalcTrigger,Trigger1M)),NA())</f>
        <v>1.8293612271851056E-2</v>
      </c>
      <c r="K1772" s="52">
        <f>IFERROR(_xll.qlIndexFixing(ONIndex1M,I1772,TRUE,_xll.ohTrigger(RecalcTrigger,Trigger1M)),NA())</f>
        <v>1.8279221825698855E-2</v>
      </c>
      <c r="L1772" s="52">
        <f>IFERROR(_xll.qlIndexFixing(Index3M,H1772,TRUE,_xll.ohTrigger(RecalcTrigger,Trigger3M)),NA())</f>
        <v>2.0427874431490151E-2</v>
      </c>
      <c r="M1772" s="52">
        <f>IFERROR(_xll.qlIndexFixing(ONIndex3M,I1772,TRUE,_xll.ohTrigger(RecalcTrigger,Trigger3M)),NA())</f>
        <v>2.0379732889184154E-2</v>
      </c>
      <c r="N1772" s="52">
        <f>IFERROR(_xll.qlIndexFixing(Index6M,$H1772,TRUE,_xll.ohTrigger(RecalcTrigger,Trigger6M)),NA())</f>
        <v>2.2066899979905158E-2</v>
      </c>
      <c r="O1772" s="52">
        <f>IFERROR(_xll.qlIndexFixing(ONIndex6M,I1772,TRUE,_xll.ohTrigger(RecalcTrigger,Trigger6M)),NA())</f>
        <v>2.195904071801813E-2</v>
      </c>
      <c r="P1772" s="52">
        <f>IFERROR(_xll.qlIndexFixing(Index1Y,$H1772,TRUE,_xll.ohTrigger(RecalcTrigger,Trigger1Y)),NA())</f>
        <v>2.42561449661997E-2</v>
      </c>
      <c r="Q1772" s="52">
        <f>IFERROR(_xll.qlIndexFixing(ONIndex1Y,I1772,TRUE,_xll.ohTrigger(RecalcTrigger,Trigger1Y)),NA())</f>
        <v>2.3953043034881105E-2</v>
      </c>
    </row>
    <row r="1773" spans="2:17" x14ac:dyDescent="0.2">
      <c r="B1773" s="46" t="s">
        <v>51</v>
      </c>
      <c r="D1773" s="49">
        <f>_xll.qlCalendarAdvance(LocalCalendar,$D1772,B1773,"f",FALSE)</f>
        <v>52120</v>
      </c>
      <c r="E1773" s="49">
        <f>_xll.qlInterestRateIndexValueDate(IndexON,D1773)</f>
        <v>52120</v>
      </c>
      <c r="F1773" s="52">
        <f>IFERROR(_xll.qlIndexFixing(IndexON,D1773,TRUE,_xll.ohTrigger(RecalcTrigger,TriggerON)),NA())</f>
        <v>1.6201994786042562E-2</v>
      </c>
      <c r="H1773" s="49">
        <f>_xll.qlCalendarAdvance(IborCalendar,$H1772,B1773,"f",FALSE)</f>
        <v>52118</v>
      </c>
      <c r="I1773" s="49">
        <f>_xll.qlInterestRateIndexValueDate(Index1M,$H1773)</f>
        <v>52120</v>
      </c>
      <c r="J1773" s="52">
        <f>IFERROR(_xll.qlIndexFixing(Index1M,$H1773,TRUE,_xll.ohTrigger(RecalcTrigger,Trigger1M)),NA())</f>
        <v>1.8294073197123627E-2</v>
      </c>
      <c r="K1773" s="52">
        <f>IFERROR(_xll.qlIndexFixing(ONIndex1M,I1773,TRUE,_xll.ohTrigger(RecalcTrigger,Trigger1M)),NA())</f>
        <v>1.8279222023860342E-2</v>
      </c>
      <c r="L1773" s="52">
        <f>IFERROR(_xll.qlIndexFixing(Index3M,H1773,TRUE,_xll.ohTrigger(RecalcTrigger,Trigger3M)),NA())</f>
        <v>2.0427241061492823E-2</v>
      </c>
      <c r="M1773" s="52">
        <f>IFERROR(_xll.qlIndexFixing(ONIndex3M,I1773,TRUE,_xll.ohTrigger(RecalcTrigger,Trigger3M)),NA())</f>
        <v>2.0379182215357616E-2</v>
      </c>
      <c r="N1773" s="52">
        <f>IFERROR(_xll.qlIndexFixing(Index6M,$H1773,TRUE,_xll.ohTrigger(RecalcTrigger,Trigger6M)),NA())</f>
        <v>2.2065853388918907E-2</v>
      </c>
      <c r="O1773" s="52">
        <f>IFERROR(_xll.qlIndexFixing(ONIndex6M,I1773,TRUE,_xll.ohTrigger(RecalcTrigger,Trigger6M)),NA())</f>
        <v>2.1958073193317773E-2</v>
      </c>
      <c r="P1773" s="52">
        <f>IFERROR(_xll.qlIndexFixing(Index1Y,$H1773,TRUE,_xll.ohTrigger(RecalcTrigger,Trigger1Y)),NA())</f>
        <v>2.4256384627229354E-2</v>
      </c>
      <c r="Q1773" s="52">
        <f>IFERROR(_xll.qlIndexFixing(ONIndex1Y,I1773,TRUE,_xll.ohTrigger(RecalcTrigger,Trigger1Y)),NA())</f>
        <v>2.395375307226999E-2</v>
      </c>
    </row>
    <row r="1774" spans="2:17" x14ac:dyDescent="0.2">
      <c r="B1774" s="46" t="s">
        <v>51</v>
      </c>
      <c r="D1774" s="49">
        <f>_xll.qlCalendarAdvance(LocalCalendar,$D1773,B1774,"f",FALSE)</f>
        <v>52127</v>
      </c>
      <c r="E1774" s="49">
        <f>_xll.qlInterestRateIndexValueDate(IndexON,D1774)</f>
        <v>52127</v>
      </c>
      <c r="F1774" s="52">
        <f>IFERROR(_xll.qlIndexFixing(IndexON,D1774,TRUE,_xll.ohTrigger(RecalcTrigger,TriggerON)),NA())</f>
        <v>1.6201028542797147E-2</v>
      </c>
      <c r="H1774" s="49">
        <f>_xll.qlCalendarAdvance(IborCalendar,$H1773,B1774,"f",FALSE)</f>
        <v>52125</v>
      </c>
      <c r="I1774" s="49">
        <f>_xll.qlInterestRateIndexValueDate(Index1M,$H1774)</f>
        <v>52127</v>
      </c>
      <c r="J1774" s="52">
        <f>IFERROR(_xll.qlIndexFixing(Index1M,$H1774,TRUE,_xll.ohTrigger(RecalcTrigger,Trigger1M)),NA())</f>
        <v>1.8293604207401948E-2</v>
      </c>
      <c r="K1774" s="52">
        <f>IFERROR(_xll.qlIndexFixing(ONIndex1M,I1774,TRUE,_xll.ohTrigger(RecalcTrigger,Trigger1M)),NA())</f>
        <v>1.8279220665826657E-2</v>
      </c>
      <c r="L1774" s="52">
        <f>IFERROR(_xll.qlIndexFixing(Index3M,H1774,TRUE,_xll.ohTrigger(RecalcTrigger,Trigger3M)),NA())</f>
        <v>2.0426595265199021E-2</v>
      </c>
      <c r="M1774" s="52">
        <f>IFERROR(_xll.qlIndexFixing(ONIndex3M,I1774,TRUE,_xll.ohTrigger(RecalcTrigger,Trigger3M)),NA())</f>
        <v>2.0378619178220703E-2</v>
      </c>
      <c r="N1774" s="52">
        <f>IFERROR(_xll.qlIndexFixing(Index6M,$H1774,TRUE,_xll.ohTrigger(RecalcTrigger,Trigger6M)),NA())</f>
        <v>2.2064801479122952E-2</v>
      </c>
      <c r="O1774" s="52">
        <f>IFERROR(_xll.qlIndexFixing(ONIndex6M,I1774,TRUE,_xll.ohTrigger(RecalcTrigger,Trigger6M)),NA())</f>
        <v>2.1957100407306029E-2</v>
      </c>
      <c r="P1774" s="52">
        <f>IFERROR(_xll.qlIndexFixing(Index1Y,$H1774,TRUE,_xll.ohTrigger(RecalcTrigger,Trigger1Y)),NA())</f>
        <v>2.4256605527154116E-2</v>
      </c>
      <c r="Q1774" s="52">
        <f>IFERROR(_xll.qlIndexFixing(ONIndex1Y,I1774,TRUE,_xll.ohTrigger(RecalcTrigger,Trigger1Y)),NA())</f>
        <v>2.3954444797587016E-2</v>
      </c>
    </row>
    <row r="1775" spans="2:17" x14ac:dyDescent="0.2">
      <c r="B1775" s="46" t="s">
        <v>51</v>
      </c>
      <c r="D1775" s="49">
        <f>_xll.qlCalendarAdvance(LocalCalendar,$D1774,B1775,"f",FALSE)</f>
        <v>52134</v>
      </c>
      <c r="E1775" s="49">
        <f>_xll.qlInterestRateIndexValueDate(IndexON,D1775)</f>
        <v>52134</v>
      </c>
      <c r="F1775" s="52">
        <f>IFERROR(_xll.qlIndexFixing(IndexON,D1775,TRUE,_xll.ohTrigger(RecalcTrigger,TriggerON)),NA())</f>
        <v>1.620005585174944E-2</v>
      </c>
      <c r="H1775" s="49">
        <f>_xll.qlCalendarAdvance(IborCalendar,$H1774,B1775,"f",FALSE)</f>
        <v>52132</v>
      </c>
      <c r="I1775" s="49">
        <f>_xll.qlInterestRateIndexValueDate(Index1M,$H1775)</f>
        <v>52134</v>
      </c>
      <c r="J1775" s="52">
        <f>IFERROR(_xll.qlIndexFixing(Index1M,$H1775,TRUE,_xll.ohTrigger(RecalcTrigger,Trigger1M)),NA())</f>
        <v>1.8293597837135134E-2</v>
      </c>
      <c r="K1775" s="52">
        <f>IFERROR(_xll.qlIndexFixing(ONIndex1M,I1775,TRUE,_xll.ohTrigger(RecalcTrigger,Trigger1M)),NA())</f>
        <v>1.8279217751597798E-2</v>
      </c>
      <c r="L1775" s="52">
        <f>IFERROR(_xll.qlIndexFixing(Index3M,H1775,TRUE,_xll.ohTrigger(RecalcTrigger,Trigger3M)),NA())</f>
        <v>2.0428052868676296E-2</v>
      </c>
      <c r="M1775" s="52">
        <f>IFERROR(_xll.qlIndexFixing(ONIndex3M,I1775,TRUE,_xll.ohTrigger(RecalcTrigger,Trigger3M)),NA())</f>
        <v>2.037804377785335E-2</v>
      </c>
      <c r="N1775" s="52">
        <f>IFERROR(_xll.qlIndexFixing(Index6M,$H1775,TRUE,_xll.ohTrigger(RecalcTrigger,Trigger6M)),NA())</f>
        <v>2.2063744250525246E-2</v>
      </c>
      <c r="O1775" s="52">
        <f>IFERROR(_xll.qlIndexFixing(ONIndex6M,I1775,TRUE,_xll.ohTrigger(RecalcTrigger,Trigger6M)),NA())</f>
        <v>2.1956122359982899E-2</v>
      </c>
      <c r="P1775" s="52">
        <f>IFERROR(_xll.qlIndexFixing(Index1Y,$H1775,TRUE,_xll.ohTrigger(RecalcTrigger,Trigger1Y)),NA())</f>
        <v>2.4256807665961944E-2</v>
      </c>
      <c r="Q1775" s="52">
        <f>IFERROR(_xll.qlIndexFixing(ONIndex1Y,I1775,TRUE,_xll.ohTrigger(RecalcTrigger,Trigger1Y)),NA())</f>
        <v>2.3955118210912119E-2</v>
      </c>
    </row>
    <row r="1776" spans="2:17" x14ac:dyDescent="0.2">
      <c r="B1776" s="46" t="s">
        <v>51</v>
      </c>
      <c r="D1776" s="49">
        <f>_xll.qlCalendarAdvance(LocalCalendar,$D1775,B1776,"f",FALSE)</f>
        <v>52141</v>
      </c>
      <c r="E1776" s="49">
        <f>_xll.qlInterestRateIndexValueDate(IndexON,D1776)</f>
        <v>52141</v>
      </c>
      <c r="F1776" s="52">
        <f>IFERROR(_xll.qlIndexFixing(IndexON,D1776,TRUE,_xll.ohTrigger(RecalcTrigger,TriggerON)),NA())</f>
        <v>1.6199076712979377E-2</v>
      </c>
      <c r="H1776" s="49">
        <f>_xll.qlCalendarAdvance(IborCalendar,$H1775,B1776,"f",FALSE)</f>
        <v>52139</v>
      </c>
      <c r="I1776" s="49">
        <f>_xll.qlInterestRateIndexValueDate(Index1M,$H1776)</f>
        <v>52141</v>
      </c>
      <c r="J1776" s="52">
        <f>IFERROR(_xll.qlIndexFixing(Index1M,$H1776,TRUE,_xll.ohTrigger(RecalcTrigger,Trigger1M)),NA())</f>
        <v>1.8293589908170149E-2</v>
      </c>
      <c r="K1776" s="52">
        <f>IFERROR(_xll.qlIndexFixing(ONIndex1M,I1776,TRUE,_xll.ohTrigger(RecalcTrigger,Trigger1M)),NA())</f>
        <v>1.8279213281093831E-2</v>
      </c>
      <c r="L1776" s="52">
        <f>IFERROR(_xll.qlIndexFixing(Index3M,H1776,TRUE,_xll.ohTrigger(RecalcTrigger,Trigger3M)),NA())</f>
        <v>2.0425794527134958E-2</v>
      </c>
      <c r="M1776" s="52">
        <f>IFERROR(_xll.qlIndexFixing(ONIndex3M,I1776,TRUE,_xll.ohTrigger(RecalcTrigger,Trigger3M)),NA())</f>
        <v>2.0377456014175621E-2</v>
      </c>
      <c r="N1776" s="52">
        <f>IFERROR(_xll.qlIndexFixing(Index6M,$H1776,TRUE,_xll.ohTrigger(RecalcTrigger,Trigger6M)),NA())</f>
        <v>2.2063277542632129E-2</v>
      </c>
      <c r="O1776" s="52">
        <f>IFERROR(_xll.qlIndexFixing(ONIndex6M,I1776,TRUE,_xll.ohTrigger(RecalcTrigger,Trigger6M)),NA())</f>
        <v>2.1955139051348382E-2</v>
      </c>
      <c r="P1776" s="52">
        <f>IFERROR(_xll.qlIndexFixing(Index1Y,$H1776,TRUE,_xll.ohTrigger(RecalcTrigger,Trigger1Y)),NA())</f>
        <v>2.4256991043641672E-2</v>
      </c>
      <c r="Q1776" s="52">
        <f>IFERROR(_xll.qlIndexFixing(ONIndex1Y,I1776,TRUE,_xll.ohTrigger(RecalcTrigger,Trigger1Y)),NA())</f>
        <v>2.3955773312165363E-2</v>
      </c>
    </row>
    <row r="1777" spans="2:17" x14ac:dyDescent="0.2">
      <c r="B1777" s="46" t="s">
        <v>51</v>
      </c>
      <c r="D1777" s="49">
        <f>_xll.qlCalendarAdvance(LocalCalendar,$D1776,B1777,"f",FALSE)</f>
        <v>52148</v>
      </c>
      <c r="E1777" s="49">
        <f>_xll.qlInterestRateIndexValueDate(IndexON,D1777)</f>
        <v>52148</v>
      </c>
      <c r="F1777" s="52">
        <f>IFERROR(_xll.qlIndexFixing(IndexON,D1777,TRUE,_xll.ohTrigger(RecalcTrigger,TriggerON)),NA())</f>
        <v>1.619809112664683E-2</v>
      </c>
      <c r="H1777" s="49">
        <f>_xll.qlCalendarAdvance(IborCalendar,$H1776,B1777,"f",FALSE)</f>
        <v>52146</v>
      </c>
      <c r="I1777" s="49">
        <f>_xll.qlInterestRateIndexValueDate(Index1M,$H1777)</f>
        <v>52148</v>
      </c>
      <c r="J1777" s="52">
        <f>IFERROR(_xll.qlIndexFixing(Index1M,$H1777,TRUE,_xll.ohTrigger(RecalcTrigger,Trigger1M)),NA())</f>
        <v>1.8293580420509492E-2</v>
      </c>
      <c r="K1777" s="52">
        <f>IFERROR(_xll.qlIndexFixing(ONIndex1M,I1777,TRUE,_xll.ohTrigger(RecalcTrigger,Trigger1M)),NA())</f>
        <v>1.8279207254234819E-2</v>
      </c>
      <c r="L1777" s="52">
        <f>IFERROR(_xll.qlIndexFixing(Index3M,H1777,TRUE,_xll.ohTrigger(RecalcTrigger,Trigger3M)),NA())</f>
        <v>2.0425110525694252E-2</v>
      </c>
      <c r="M1777" s="52">
        <f>IFERROR(_xll.qlIndexFixing(ONIndex3M,I1777,TRUE,_xll.ohTrigger(RecalcTrigger,Trigger3M)),NA())</f>
        <v>2.0376855887187517E-2</v>
      </c>
      <c r="N1777" s="52">
        <f>IFERROR(_xll.qlIndexFixing(Index6M,$H1777,TRUE,_xll.ohTrigger(RecalcTrigger,Trigger6M)),NA())</f>
        <v>2.2062209231437459E-2</v>
      </c>
      <c r="O1777" s="52">
        <f>IFERROR(_xll.qlIndexFixing(ONIndex6M,I1777,TRUE,_xll.ohTrigger(RecalcTrigger,Trigger6M)),NA())</f>
        <v>2.1954150481322543E-2</v>
      </c>
      <c r="P1777" s="52">
        <f>IFERROR(_xll.qlIndexFixing(Index1Y,$H1777,TRUE,_xll.ohTrigger(RecalcTrigger,Trigger1Y)),NA())</f>
        <v>2.4257155660183001E-2</v>
      </c>
      <c r="Q1777" s="52">
        <f>IFERROR(_xll.qlIndexFixing(ONIndex1Y,I1777,TRUE,_xll.ohTrigger(RecalcTrigger,Trigger1Y)),NA())</f>
        <v>2.3956410101426684E-2</v>
      </c>
    </row>
    <row r="1778" spans="2:17" x14ac:dyDescent="0.2">
      <c r="B1778" s="46" t="s">
        <v>51</v>
      </c>
      <c r="D1778" s="49">
        <f>_xll.qlCalendarAdvance(LocalCalendar,$D1777,B1778,"f",FALSE)</f>
        <v>52155</v>
      </c>
      <c r="E1778" s="49">
        <f>_xll.qlInterestRateIndexValueDate(IndexON,D1778)</f>
        <v>52155</v>
      </c>
      <c r="F1778" s="52">
        <f>IFERROR(_xll.qlIndexFixing(IndexON,D1778,TRUE,_xll.ohTrigger(RecalcTrigger,TriggerON)),NA())</f>
        <v>1.6197099092511991E-2</v>
      </c>
      <c r="H1778" s="49">
        <f>_xll.qlCalendarAdvance(IborCalendar,$H1777,B1778,"f",FALSE)</f>
        <v>52153</v>
      </c>
      <c r="I1778" s="49">
        <f>_xll.qlInterestRateIndexValueDate(Index1M,$H1778)</f>
        <v>52155</v>
      </c>
      <c r="J1778" s="52">
        <f>IFERROR(_xll.qlIndexFixing(Index1M,$H1778,TRUE,_xll.ohTrigger(RecalcTrigger,Trigger1M)),NA())</f>
        <v>1.8293569374150664E-2</v>
      </c>
      <c r="K1778" s="52">
        <f>IFERROR(_xll.qlIndexFixing(ONIndex1M,I1778,TRUE,_xll.ohTrigger(RecalcTrigger,Trigger1M)),NA())</f>
        <v>1.8279199671260571E-2</v>
      </c>
      <c r="L1778" s="52">
        <f>IFERROR(_xll.qlIndexFixing(Index3M,H1778,TRUE,_xll.ohTrigger(RecalcTrigger,Trigger3M)),NA())</f>
        <v>2.0424414097281924E-2</v>
      </c>
      <c r="M1778" s="52">
        <f>IFERROR(_xll.qlIndexFixing(ONIndex3M,I1778,TRUE,_xll.ohTrigger(RecalcTrigger,Trigger3M)),NA())</f>
        <v>2.0376243397128846E-2</v>
      </c>
      <c r="N1778" s="52">
        <f>IFERROR(_xll.qlIndexFixing(Index6M,$H1778,TRUE,_xll.ohTrigger(RecalcTrigger,Trigger6M)),NA())</f>
        <v>2.2061135601148172E-2</v>
      </c>
      <c r="O1778" s="52">
        <f>IFERROR(_xll.qlIndexFixing(ONIndex6M,I1778,TRUE,_xll.ohTrigger(RecalcTrigger,Trigger6M)),NA())</f>
        <v>2.1953156650145189E-2</v>
      </c>
      <c r="P1778" s="52">
        <f>IFERROR(_xll.qlIndexFixing(Index1Y,$H1778,TRUE,_xll.ohTrigger(RecalcTrigger,Trigger1Y)),NA())</f>
        <v>2.4257301515576736E-2</v>
      </c>
      <c r="Q1778" s="52">
        <f>IFERROR(_xll.qlIndexFixing(ONIndex1Y,I1778,TRUE,_xll.ohTrigger(RecalcTrigger,Trigger1Y)),NA())</f>
        <v>2.395702857853621E-2</v>
      </c>
    </row>
    <row r="1779" spans="2:17" x14ac:dyDescent="0.2">
      <c r="B1779" s="46" t="s">
        <v>51</v>
      </c>
      <c r="D1779" s="49">
        <f>_xll.qlCalendarAdvance(LocalCalendar,$D1778,B1779,"f",FALSE)</f>
        <v>52162</v>
      </c>
      <c r="E1779" s="49">
        <f>_xll.qlInterestRateIndexValueDate(IndexON,D1779)</f>
        <v>52162</v>
      </c>
      <c r="F1779" s="52">
        <f>IFERROR(_xll.qlIndexFixing(IndexON,D1779,TRUE,_xll.ohTrigger(RecalcTrigger,TriggerON)),NA())</f>
        <v>1.6196100610654796E-2</v>
      </c>
      <c r="H1779" s="49">
        <f>_xll.qlCalendarAdvance(IborCalendar,$H1778,B1779,"f",FALSE)</f>
        <v>52160</v>
      </c>
      <c r="I1779" s="49">
        <f>_xll.qlInterestRateIndexValueDate(Index1M,$H1779)</f>
        <v>52162</v>
      </c>
      <c r="J1779" s="52">
        <f>IFERROR(_xll.qlIndexFixing(Index1M,$H1779,TRUE,_xll.ohTrigger(RecalcTrigger,Trigger1M)),NA())</f>
        <v>1.8293556769093666E-2</v>
      </c>
      <c r="K1779" s="52">
        <f>IFERROR(_xll.qlIndexFixing(ONIndex1M,I1779,TRUE,_xll.ohTrigger(RecalcTrigger,Trigger1M)),NA())</f>
        <v>1.8279190532011214E-2</v>
      </c>
      <c r="L1779" s="52">
        <f>IFERROR(_xll.qlIndexFixing(Index3M,H1779,TRUE,_xll.ohTrigger(RecalcTrigger,Trigger3M)),NA())</f>
        <v>2.0423705241904049E-2</v>
      </c>
      <c r="M1779" s="52">
        <f>IFERROR(_xll.qlIndexFixing(ONIndex3M,I1779,TRUE,_xll.ohTrigger(RecalcTrigger,Trigger3M)),NA())</f>
        <v>2.0375618543679863E-2</v>
      </c>
      <c r="N1779" s="52">
        <f>IFERROR(_xll.qlIndexFixing(Index6M,$H1779,TRUE,_xll.ohTrigger(RecalcTrigger,Trigger6M)),NA())</f>
        <v>2.2060056651769976E-2</v>
      </c>
      <c r="O1779" s="52">
        <f>IFERROR(_xll.qlIndexFixing(ONIndex6M,I1779,TRUE,_xll.ohTrigger(RecalcTrigger,Trigger6M)),NA())</f>
        <v>2.1952157557576513E-2</v>
      </c>
      <c r="P1779" s="52">
        <f>IFERROR(_xll.qlIndexFixing(Index1Y,$H1779,TRUE,_xll.ohTrigger(RecalcTrigger,Trigger1Y)),NA())</f>
        <v>2.4257428609814773E-2</v>
      </c>
      <c r="Q1779" s="52">
        <f>IFERROR(_xll.qlIndexFixing(ONIndex1Y,I1779,TRUE,_xll.ohTrigger(RecalcTrigger,Trigger1Y)),NA())</f>
        <v>2.3957628743573878E-2</v>
      </c>
    </row>
    <row r="1780" spans="2:17" x14ac:dyDescent="0.2">
      <c r="B1780" s="46" t="s">
        <v>51</v>
      </c>
      <c r="D1780" s="49">
        <f>_xll.qlCalendarAdvance(LocalCalendar,$D1779,B1780,"f",FALSE)</f>
        <v>52169</v>
      </c>
      <c r="E1780" s="49">
        <f>_xll.qlInterestRateIndexValueDate(IndexON,D1780)</f>
        <v>52169</v>
      </c>
      <c r="F1780" s="52">
        <f>IFERROR(_xll.qlIndexFixing(IndexON,D1780,TRUE,_xll.ohTrigger(RecalcTrigger,TriggerON)),NA())</f>
        <v>1.6195095681075244E-2</v>
      </c>
      <c r="H1780" s="49">
        <f>_xll.qlCalendarAdvance(IborCalendar,$H1779,B1780,"f",FALSE)</f>
        <v>52167</v>
      </c>
      <c r="I1780" s="49">
        <f>_xll.qlInterestRateIndexValueDate(Index1M,$H1780)</f>
        <v>52169</v>
      </c>
      <c r="J1780" s="52">
        <f>IFERROR(_xll.qlIndexFixing(Index1M,$H1780,TRUE,_xll.ohTrigger(RecalcTrigger,Trigger1M)),NA())</f>
        <v>1.8292152449216986E-2</v>
      </c>
      <c r="K1780" s="52">
        <f>IFERROR(_xll.qlIndexFixing(ONIndex1M,I1780,TRUE,_xll.ohTrigger(RecalcTrigger,Trigger1M)),NA())</f>
        <v>1.8279179836486747E-2</v>
      </c>
      <c r="L1780" s="52">
        <f>IFERROR(_xll.qlIndexFixing(Index3M,H1780,TRUE,_xll.ohTrigger(RecalcTrigger,Trigger3M)),NA())</f>
        <v>2.0422983959567584E-2</v>
      </c>
      <c r="M1780" s="52">
        <f>IFERROR(_xll.qlIndexFixing(ONIndex3M,I1780,TRUE,_xll.ohTrigger(RecalcTrigger,Trigger3M)),NA())</f>
        <v>2.0374981327000441E-2</v>
      </c>
      <c r="N1780" s="52">
        <f>IFERROR(_xll.qlIndexFixing(Index6M,$H1780,TRUE,_xll.ohTrigger(RecalcTrigger,Trigger6M)),NA())</f>
        <v>2.2058972383313419E-2</v>
      </c>
      <c r="O1780" s="52">
        <f>IFERROR(_xll.qlIndexFixing(ONIndex6M,I1780,TRUE,_xll.ohTrigger(RecalcTrigger,Trigger6M)),NA())</f>
        <v>2.1951153203616514E-2</v>
      </c>
      <c r="P1780" s="52">
        <f>IFERROR(_xll.qlIndexFixing(Index1Y,$H1780,TRUE,_xll.ohTrigger(RecalcTrigger,Trigger1Y)),NA())</f>
        <v>2.4257536942890325E-2</v>
      </c>
      <c r="Q1780" s="52">
        <f>IFERROR(_xll.qlIndexFixing(ONIndex1Y,I1780,TRUE,_xll.ohTrigger(RecalcTrigger,Trigger1Y)),NA())</f>
        <v>2.3958210596619622E-2</v>
      </c>
    </row>
    <row r="1781" spans="2:17" x14ac:dyDescent="0.2">
      <c r="B1781" s="46" t="s">
        <v>51</v>
      </c>
      <c r="D1781" s="49">
        <f>_xll.qlCalendarAdvance(LocalCalendar,$D1780,B1781,"f",FALSE)</f>
        <v>52176</v>
      </c>
      <c r="E1781" s="49">
        <f>_xll.qlInterestRateIndexValueDate(IndexON,D1781)</f>
        <v>52176</v>
      </c>
      <c r="F1781" s="52">
        <f>IFERROR(_xll.qlIndexFixing(IndexON,D1781,TRUE,_xll.ohTrigger(RecalcTrigger,TriggerON)),NA())</f>
        <v>1.6194084303853273E-2</v>
      </c>
      <c r="H1781" s="49">
        <f>_xll.qlCalendarAdvance(IborCalendar,$H1780,B1781,"f",FALSE)</f>
        <v>52174</v>
      </c>
      <c r="I1781" s="49">
        <f>_xll.qlInterestRateIndexValueDate(Index1M,$H1781)</f>
        <v>52176</v>
      </c>
      <c r="J1781" s="52">
        <f>IFERROR(_xll.qlIndexFixing(Index1M,$H1781,TRUE,_xll.ohTrigger(RecalcTrigger,Trigger1M)),NA())</f>
        <v>1.8293526882890154E-2</v>
      </c>
      <c r="K1781" s="52">
        <f>IFERROR(_xll.qlIndexFixing(ONIndex1M,I1781,TRUE,_xll.ohTrigger(RecalcTrigger,Trigger1M)),NA())</f>
        <v>1.8279167584687173E-2</v>
      </c>
      <c r="L1781" s="52">
        <f>IFERROR(_xll.qlIndexFixing(Index3M,H1781,TRUE,_xll.ohTrigger(RecalcTrigger,Trigger3M)),NA())</f>
        <v>2.0422250250278606E-2</v>
      </c>
      <c r="M1781" s="52">
        <f>IFERROR(_xll.qlIndexFixing(ONIndex3M,I1781,TRUE,_xll.ohTrigger(RecalcTrigger,Trigger3M)),NA())</f>
        <v>2.0374331747010643E-2</v>
      </c>
      <c r="N1781" s="52">
        <f>IFERROR(_xll.qlIndexFixing(Index6M,$H1781,TRUE,_xll.ohTrigger(RecalcTrigger,Trigger6M)),NA())</f>
        <v>2.2057289184590215E-2</v>
      </c>
      <c r="O1781" s="52">
        <f>IFERROR(_xll.qlIndexFixing(ONIndex6M,I1781,TRUE,_xll.ohTrigger(RecalcTrigger,Trigger6M)),NA())</f>
        <v>2.1950143588505E-2</v>
      </c>
      <c r="P1781" s="52">
        <f>IFERROR(_xll.qlIndexFixing(Index1Y,$H1781,TRUE,_xll.ohTrigger(RecalcTrigger,Trigger1Y)),NA())</f>
        <v>2.4257626514796821E-2</v>
      </c>
      <c r="Q1781" s="52">
        <f>IFERROR(_xll.qlIndexFixing(ONIndex1Y,I1781,TRUE,_xll.ohTrigger(RecalcTrigger,Trigger1Y)),NA())</f>
        <v>2.3958774137593508E-2</v>
      </c>
    </row>
    <row r="1782" spans="2:17" x14ac:dyDescent="0.2">
      <c r="B1782" s="46" t="s">
        <v>51</v>
      </c>
      <c r="D1782" s="49">
        <f>_xll.qlCalendarAdvance(LocalCalendar,$D1781,B1782,"f",FALSE)</f>
        <v>52183</v>
      </c>
      <c r="E1782" s="49">
        <f>_xll.qlInterestRateIndexValueDate(IndexON,D1782)</f>
        <v>52183</v>
      </c>
      <c r="F1782" s="52">
        <f>IFERROR(_xll.qlIndexFixing(IndexON,D1782,TRUE,_xll.ohTrigger(RecalcTrigger,TriggerON)),NA())</f>
        <v>1.6193066478908946E-2</v>
      </c>
      <c r="H1782" s="49">
        <f>_xll.qlCalendarAdvance(IborCalendar,$H1781,B1782,"f",FALSE)</f>
        <v>52181</v>
      </c>
      <c r="I1782" s="49">
        <f>_xll.qlInterestRateIndexValueDate(Index1M,$H1782)</f>
        <v>52183</v>
      </c>
      <c r="J1782" s="52">
        <f>IFERROR(_xll.qlIndexFixing(Index1M,$H1782,TRUE,_xll.ohTrigger(RecalcTrigger,Trigger1M)),NA())</f>
        <v>1.8293509601746138E-2</v>
      </c>
      <c r="K1782" s="52">
        <f>IFERROR(_xll.qlIndexFixing(ONIndex1M,I1782,TRUE,_xll.ohTrigger(RecalcTrigger,Trigger1M)),NA())</f>
        <v>1.8279153776692425E-2</v>
      </c>
      <c r="L1782" s="52">
        <f>IFERROR(_xll.qlIndexFixing(Index3M,H1782,TRUE,_xll.ohTrigger(RecalcTrigger,Trigger3M)),NA())</f>
        <v>2.0421504114044937E-2</v>
      </c>
      <c r="M1782" s="52">
        <f>IFERROR(_xll.qlIndexFixing(ONIndex3M,I1782,TRUE,_xll.ohTrigger(RecalcTrigger,Trigger3M)),NA())</f>
        <v>2.0373669803790406E-2</v>
      </c>
      <c r="N1782" s="52">
        <f>IFERROR(_xll.qlIndexFixing(Index6M,$H1782,TRUE,_xll.ohTrigger(RecalcTrigger,Trigger6M)),NA())</f>
        <v>2.2056194724622256E-2</v>
      </c>
      <c r="O1782" s="52">
        <f>IFERROR(_xll.qlIndexFixing(ONIndex6M,I1782,TRUE,_xll.ohTrigger(RecalcTrigger,Trigger6M)),NA())</f>
        <v>2.1949128712002164E-2</v>
      </c>
      <c r="P1782" s="52">
        <f>IFERROR(_xll.qlIndexFixing(Index1Y,$H1782,TRUE,_xll.ohTrigger(RecalcTrigger,Trigger1Y)),NA())</f>
        <v>2.4257697325529438E-2</v>
      </c>
      <c r="Q1782" s="52">
        <f>IFERROR(_xll.qlIndexFixing(ONIndex1Y,I1782,TRUE,_xll.ohTrigger(RecalcTrigger,Trigger1Y)),NA())</f>
        <v>2.3959319366575471E-2</v>
      </c>
    </row>
    <row r="1783" spans="2:17" x14ac:dyDescent="0.2">
      <c r="B1783" s="46" t="s">
        <v>51</v>
      </c>
      <c r="D1783" s="49">
        <f>_xll.qlCalendarAdvance(LocalCalendar,$D1782,B1783,"f",FALSE)</f>
        <v>52190</v>
      </c>
      <c r="E1783" s="49">
        <f>_xll.qlInterestRateIndexValueDate(IndexON,D1783)</f>
        <v>52190</v>
      </c>
      <c r="F1783" s="52">
        <f>IFERROR(_xll.qlIndexFixing(IndexON,D1783,TRUE,_xll.ohTrigger(RecalcTrigger,TriggerON)),NA())</f>
        <v>1.6192042206162327E-2</v>
      </c>
      <c r="H1783" s="49">
        <f>_xll.qlCalendarAdvance(IborCalendar,$H1782,B1783,"f",FALSE)</f>
        <v>52188</v>
      </c>
      <c r="I1783" s="49">
        <f>_xll.qlInterestRateIndexValueDate(Index1M,$H1783)</f>
        <v>52190</v>
      </c>
      <c r="J1783" s="52">
        <f>IFERROR(_xll.qlIndexFixing(Index1M,$H1783,TRUE,_xll.ohTrigger(RecalcTrigger,Trigger1M)),NA())</f>
        <v>1.829349076190645E-2</v>
      </c>
      <c r="K1783" s="52">
        <f>IFERROR(_xll.qlIndexFixing(ONIndex1M,I1783,TRUE,_xll.ohTrigger(RecalcTrigger,Trigger1M)),NA())</f>
        <v>1.8279138412502505E-2</v>
      </c>
      <c r="L1783" s="52">
        <f>IFERROR(_xll.qlIndexFixing(Index3M,H1783,TRUE,_xll.ohTrigger(RecalcTrigger,Trigger3M)),NA())</f>
        <v>2.0420745550874399E-2</v>
      </c>
      <c r="M1783" s="52">
        <f>IFERROR(_xll.qlIndexFixing(ONIndex3M,I1783,TRUE,_xll.ohTrigger(RecalcTrigger,Trigger3M)),NA())</f>
        <v>2.037299549733973E-2</v>
      </c>
      <c r="N1783" s="52">
        <f>IFERROR(_xll.qlIndexFixing(Index6M,$H1783,TRUE,_xll.ohTrigger(RecalcTrigger,Trigger6M)),NA())</f>
        <v>2.2055094945920999E-2</v>
      </c>
      <c r="O1783" s="52">
        <f>IFERROR(_xll.qlIndexFixing(ONIndex6M,I1783,TRUE,_xll.ohTrigger(RecalcTrigger,Trigger6M)),NA())</f>
        <v>2.1948108574187941E-2</v>
      </c>
      <c r="P1783" s="52">
        <f>IFERROR(_xll.qlIndexFixing(Index1Y,$H1783,TRUE,_xll.ohTrigger(RecalcTrigger,Trigger1Y)),NA())</f>
        <v>2.4257749375084462E-2</v>
      </c>
      <c r="Q1783" s="52">
        <f>IFERROR(_xll.qlIndexFixing(ONIndex1Y,I1783,TRUE,_xll.ohTrigger(RecalcTrigger,Trigger1Y)),NA())</f>
        <v>2.3959846283485575E-2</v>
      </c>
    </row>
    <row r="1784" spans="2:17" x14ac:dyDescent="0.2">
      <c r="B1784" s="46" t="s">
        <v>51</v>
      </c>
      <c r="D1784" s="49">
        <f>_xll.qlCalendarAdvance(LocalCalendar,$D1783,B1784,"f",FALSE)</f>
        <v>52198</v>
      </c>
      <c r="E1784" s="49">
        <f>_xll.qlInterestRateIndexValueDate(IndexON,D1784)</f>
        <v>52198</v>
      </c>
      <c r="F1784" s="52">
        <f>IFERROR(_xll.qlIndexFixing(IndexON,D1784,TRUE,_xll.ohTrigger(RecalcTrigger,TriggerON)),NA())</f>
        <v>1.619144394173766E-2</v>
      </c>
      <c r="H1784" s="49">
        <f>_xll.qlCalendarAdvance(IborCalendar,$H1783,B1784,"f",FALSE)</f>
        <v>52195</v>
      </c>
      <c r="I1784" s="49">
        <f>_xll.qlInterestRateIndexValueDate(Index1M,$H1784)</f>
        <v>52198</v>
      </c>
      <c r="J1784" s="52">
        <f>IFERROR(_xll.qlIndexFixing(Index1M,$H1784,TRUE,_xll.ohTrigger(RecalcTrigger,Trigger1M)),NA())</f>
        <v>1.8293930252342768E-2</v>
      </c>
      <c r="K1784" s="52">
        <f>IFERROR(_xll.qlIndexFixing(ONIndex1M,I1784,TRUE,_xll.ohTrigger(RecalcTrigger,Trigger1M)),NA())</f>
        <v>1.828004450493026E-2</v>
      </c>
      <c r="L1784" s="52">
        <f>IFERROR(_xll.qlIndexFixing(Index3M,H1784,TRUE,_xll.ohTrigger(RecalcTrigger,Trigger3M)),NA())</f>
        <v>2.0419342834598335E-2</v>
      </c>
      <c r="M1784" s="52">
        <f>IFERROR(_xll.qlIndexFixing(ONIndex3M,I1784,TRUE,_xll.ohTrigger(RecalcTrigger,Trigger3M)),NA())</f>
        <v>2.0373263144364273E-2</v>
      </c>
      <c r="N1784" s="52">
        <f>IFERROR(_xll.qlIndexFixing(Index6M,$H1784,TRUE,_xll.ohTrigger(RecalcTrigger,Trigger6M)),NA())</f>
        <v>2.2054423749706946E-2</v>
      </c>
      <c r="O1784" s="52">
        <f>IFERROR(_xll.qlIndexFixing(ONIndex6M,I1784,TRUE,_xll.ohTrigger(RecalcTrigger,Trigger6M)),NA())</f>
        <v>2.1948127177733312E-2</v>
      </c>
      <c r="P1784" s="52">
        <f>IFERROR(_xll.qlIndexFixing(Index1Y,$H1784,TRUE,_xll.ohTrigger(RecalcTrigger,Trigger1Y)),NA())</f>
        <v>2.425938676007193E-2</v>
      </c>
      <c r="Q1784" s="52">
        <f>IFERROR(_xll.qlIndexFixing(ONIndex1Y,I1784,TRUE,_xll.ohTrigger(RecalcTrigger,Trigger1Y)),NA())</f>
        <v>2.3962091488600734E-2</v>
      </c>
    </row>
    <row r="1785" spans="2:17" x14ac:dyDescent="0.2">
      <c r="B1785" s="46" t="s">
        <v>51</v>
      </c>
      <c r="D1785" s="49">
        <f>_xll.qlCalendarAdvance(LocalCalendar,$D1784,B1785,"f",FALSE)</f>
        <v>52205</v>
      </c>
      <c r="E1785" s="49">
        <f>_xll.qlInterestRateIndexValueDate(IndexON,D1785)</f>
        <v>52205</v>
      </c>
      <c r="F1785" s="52">
        <f>IFERROR(_xll.qlIndexFixing(IndexON,D1785,TRUE,_xll.ohTrigger(RecalcTrigger,TriggerON)),NA())</f>
        <v>1.6190404837974626E-2</v>
      </c>
      <c r="H1785" s="49">
        <f>_xll.qlCalendarAdvance(IborCalendar,$H1784,B1785,"f",FALSE)</f>
        <v>52202</v>
      </c>
      <c r="I1785" s="49">
        <f>_xll.qlInterestRateIndexValueDate(Index1M,$H1785)</f>
        <v>52204</v>
      </c>
      <c r="J1785" s="52">
        <f>IFERROR(_xll.qlIndexFixing(Index1M,$H1785,TRUE,_xll.ohTrigger(RecalcTrigger,Trigger1M)),NA())</f>
        <v>1.8293448406130064E-2</v>
      </c>
      <c r="K1785" s="52">
        <f>IFERROR(_xll.qlIndexFixing(ONIndex1M,I1785,TRUE,_xll.ohTrigger(RecalcTrigger,Trigger1M)),NA())</f>
        <v>1.8279103015297338E-2</v>
      </c>
      <c r="L1785" s="52">
        <f>IFERROR(_xll.qlIndexFixing(Index3M,H1785,TRUE,_xll.ohTrigger(RecalcTrigger,Trigger3M)),NA())</f>
        <v>2.0418151531497841E-2</v>
      </c>
      <c r="M1785" s="52">
        <f>IFERROR(_xll.qlIndexFixing(ONIndex3M,I1785,TRUE,_xll.ohTrigger(RecalcTrigger,Trigger3M)),NA())</f>
        <v>2.0371609794587187E-2</v>
      </c>
      <c r="N1785" s="52">
        <f>IFERROR(_xll.qlIndexFixing(Index6M,$H1785,TRUE,_xll.ohTrigger(RecalcTrigger,Trigger6M)),NA())</f>
        <v>2.2053471255148116E-2</v>
      </c>
      <c r="O1785" s="52">
        <f>IFERROR(_xll.qlIndexFixing(ONIndex6M,I1785,TRUE,_xll.ohTrigger(RecalcTrigger,Trigger6M)),NA())</f>
        <v>2.1946052514705272E-2</v>
      </c>
      <c r="P1785" s="52">
        <f>IFERROR(_xll.qlIndexFixing(Index1Y,$H1785,TRUE,_xll.ohTrigger(RecalcTrigger,Trigger1Y)),NA())</f>
        <v>2.4257797190650545E-2</v>
      </c>
      <c r="Q1785" s="52">
        <f>IFERROR(_xll.qlIndexFixing(ONIndex1Y,I1785,TRUE,_xll.ohTrigger(RecalcTrigger,Trigger1Y)),NA())</f>
        <v>2.3960845181170143E-2</v>
      </c>
    </row>
    <row r="1786" spans="2:17" x14ac:dyDescent="0.2">
      <c r="B1786" s="46" t="s">
        <v>51</v>
      </c>
      <c r="D1786" s="49">
        <f>_xll.qlCalendarAdvance(LocalCalendar,$D1785,B1786,"f",FALSE)</f>
        <v>52212</v>
      </c>
      <c r="E1786" s="49">
        <f>_xll.qlInterestRateIndexValueDate(IndexON,D1786)</f>
        <v>52212</v>
      </c>
      <c r="F1786" s="52">
        <f>IFERROR(_xll.qlIndexFixing(IndexON,D1786,TRUE,_xll.ohTrigger(RecalcTrigger,TriggerON)),NA())</f>
        <v>1.6189359285929683E-2</v>
      </c>
      <c r="H1786" s="49">
        <f>_xll.qlCalendarAdvance(IborCalendar,$H1785,B1786,"f",FALSE)</f>
        <v>52209</v>
      </c>
      <c r="I1786" s="49">
        <f>_xll.qlInterestRateIndexValueDate(Index1M,$H1786)</f>
        <v>52211</v>
      </c>
      <c r="J1786" s="52">
        <f>IFERROR(_xll.qlIndexFixing(Index1M,$H1786,TRUE,_xll.ohTrigger(RecalcTrigger,Trigger1M)),NA())</f>
        <v>1.8293424890198362E-2</v>
      </c>
      <c r="K1786" s="52">
        <f>IFERROR(_xll.qlIndexFixing(ONIndex1M,I1786,TRUE,_xll.ohTrigger(RecalcTrigger,Trigger1M)),NA())</f>
        <v>1.8279082982362027E-2</v>
      </c>
      <c r="L1786" s="52">
        <f>IFERROR(_xll.qlIndexFixing(Index3M,H1786,TRUE,_xll.ohTrigger(RecalcTrigger,Trigger3M)),NA())</f>
        <v>2.0417357552667603E-2</v>
      </c>
      <c r="M1786" s="52">
        <f>IFERROR(_xll.qlIndexFixing(ONIndex3M,I1786,TRUE,_xll.ohTrigger(RecalcTrigger,Trigger3M)),NA())</f>
        <v>2.037089839828532E-2</v>
      </c>
      <c r="N1786" s="52">
        <f>IFERROR(_xll.qlIndexFixing(Index6M,$H1786,TRUE,_xll.ohTrigger(RecalcTrigger,Trigger6M)),NA())</f>
        <v>2.205235507239969E-2</v>
      </c>
      <c r="O1786" s="52">
        <f>IFERROR(_xll.qlIndexFixing(ONIndex6M,I1786,TRUE,_xll.ohTrigger(RecalcTrigger,Trigger6M)),NA())</f>
        <v>2.194501659295689E-2</v>
      </c>
      <c r="P1786" s="52">
        <f>IFERROR(_xll.qlIndexFixing(Index1Y,$H1786,TRUE,_xll.ohTrigger(RecalcTrigger,Trigger1Y)),NA())</f>
        <v>2.4257792956659193E-2</v>
      </c>
      <c r="Q1786" s="52">
        <f>IFERROR(_xll.qlIndexFixing(ONIndex1Y,I1786,TRUE,_xll.ohTrigger(RecalcTrigger,Trigger1Y)),NA())</f>
        <v>2.396131716186467E-2</v>
      </c>
    </row>
    <row r="1787" spans="2:17" x14ac:dyDescent="0.2">
      <c r="B1787" s="46" t="s">
        <v>51</v>
      </c>
      <c r="D1787" s="49">
        <f>_xll.qlCalendarAdvance(LocalCalendar,$D1786,B1787,"f",FALSE)</f>
        <v>52219</v>
      </c>
      <c r="E1787" s="49">
        <f>_xll.qlInterestRateIndexValueDate(IndexON,D1787)</f>
        <v>52219</v>
      </c>
      <c r="F1787" s="52">
        <f>IFERROR(_xll.qlIndexFixing(IndexON,D1787,TRUE,_xll.ohTrigger(RecalcTrigger,TriggerON)),NA())</f>
        <v>1.6188307285602832E-2</v>
      </c>
      <c r="H1787" s="49">
        <f>_xll.qlCalendarAdvance(IborCalendar,$H1786,B1787,"f",FALSE)</f>
        <v>52216</v>
      </c>
      <c r="I1787" s="49">
        <f>_xll.qlInterestRateIndexValueDate(Index1M,$H1787)</f>
        <v>52218</v>
      </c>
      <c r="J1787" s="52">
        <f>IFERROR(_xll.qlIndexFixing(Index1M,$H1787,TRUE,_xll.ohTrigger(RecalcTrigger,Trigger1M)),NA())</f>
        <v>1.8293862424323203E-2</v>
      </c>
      <c r="K1787" s="52">
        <f>IFERROR(_xll.qlIndexFixing(ONIndex1M,I1787,TRUE,_xll.ohTrigger(RecalcTrigger,Trigger1M)),NA())</f>
        <v>1.8279061393151608E-2</v>
      </c>
      <c r="L1787" s="52">
        <f>IFERROR(_xll.qlIndexFixing(Index3M,H1787,TRUE,_xll.ohTrigger(RecalcTrigger,Trigger3M)),NA())</f>
        <v>2.0416551148329631E-2</v>
      </c>
      <c r="M1787" s="52">
        <f>IFERROR(_xll.qlIndexFixing(ONIndex3M,I1787,TRUE,_xll.ohTrigger(RecalcTrigger,Trigger3M)),NA())</f>
        <v>2.0370174638753014E-2</v>
      </c>
      <c r="N1787" s="52">
        <f>IFERROR(_xll.qlIndexFixing(Index6M,$H1787,TRUE,_xll.ohTrigger(RecalcTrigger,Trigger6M)),NA())</f>
        <v>2.2051233570634824E-2</v>
      </c>
      <c r="O1787" s="52">
        <f>IFERROR(_xll.qlIndexFixing(ONIndex6M,I1787,TRUE,_xll.ohTrigger(RecalcTrigger,Trigger6M)),NA())</f>
        <v>2.1943975409977057E-2</v>
      </c>
      <c r="P1787" s="52">
        <f>IFERROR(_xll.qlIndexFixing(Index1Y,$H1787,TRUE,_xll.ohTrigger(RecalcTrigger,Trigger1Y)),NA())</f>
        <v>2.4257769961484772E-2</v>
      </c>
      <c r="Q1787" s="52">
        <f>IFERROR(_xll.qlIndexFixing(ONIndex1Y,I1787,TRUE,_xll.ohTrigger(RecalcTrigger,Trigger1Y)),NA())</f>
        <v>2.3961770830487339E-2</v>
      </c>
    </row>
    <row r="1788" spans="2:17" x14ac:dyDescent="0.2">
      <c r="B1788" s="46" t="s">
        <v>51</v>
      </c>
      <c r="D1788" s="49">
        <f>_xll.qlCalendarAdvance(LocalCalendar,$D1787,B1788,"f",FALSE)</f>
        <v>52226</v>
      </c>
      <c r="E1788" s="49">
        <f>_xll.qlInterestRateIndexValueDate(IndexON,D1788)</f>
        <v>52226</v>
      </c>
      <c r="F1788" s="52">
        <f>IFERROR(_xll.qlIndexFixing(IndexON,D1788,TRUE,_xll.ohTrigger(RecalcTrigger,TriggerON)),NA())</f>
        <v>1.6187248837020718E-2</v>
      </c>
      <c r="H1788" s="49">
        <f>_xll.qlCalendarAdvance(IborCalendar,$H1787,B1788,"f",FALSE)</f>
        <v>52223</v>
      </c>
      <c r="I1788" s="49">
        <f>_xll.qlInterestRateIndexValueDate(Index1M,$H1788)</f>
        <v>52229</v>
      </c>
      <c r="J1788" s="52">
        <f>IFERROR(_xll.qlIndexFixing(Index1M,$H1788,TRUE,_xll.ohTrigger(RecalcTrigger,Trigger1M)),NA())</f>
        <v>1.8292894836662299E-2</v>
      </c>
      <c r="K1788" s="52">
        <f>IFERROR(_xll.qlIndexFixing(ONIndex1M,I1788,TRUE,_xll.ohTrigger(RecalcTrigger,Trigger1M)),NA())</f>
        <v>1.8279024322964688E-2</v>
      </c>
      <c r="L1788" s="52">
        <f>IFERROR(_xll.qlIndexFixing(Index3M,H1788,TRUE,_xll.ohTrigger(RecalcTrigger,Trigger3M)),NA())</f>
        <v>2.0416291781640117E-2</v>
      </c>
      <c r="M1788" s="52">
        <f>IFERROR(_xll.qlIndexFixing(ONIndex3M,I1788,TRUE,_xll.ohTrigger(RecalcTrigger,Trigger3M)),NA())</f>
        <v>2.0369012323468993E-2</v>
      </c>
      <c r="N1788" s="52">
        <f>IFERROR(_xll.qlIndexFixing(Index6M,$H1788,TRUE,_xll.ohTrigger(RecalcTrigger,Trigger6M)),NA())</f>
        <v>2.2049460464152088E-2</v>
      </c>
      <c r="O1788" s="52">
        <f>IFERROR(_xll.qlIndexFixing(ONIndex6M,I1788,TRUE,_xll.ohTrigger(RecalcTrigger,Trigger6M)),NA())</f>
        <v>2.1942328635260466E-2</v>
      </c>
      <c r="P1788" s="52">
        <f>IFERROR(_xll.qlIndexFixing(Index1Y,$H1788,TRUE,_xll.ohTrigger(RecalcTrigger,Trigger1Y)),NA())</f>
        <v>2.42576959209664E-2</v>
      </c>
      <c r="Q1788" s="52">
        <f>IFERROR(_xll.qlIndexFixing(ONIndex1Y,I1788,TRUE,_xll.ohTrigger(RecalcTrigger,Trigger1Y)),NA())</f>
        <v>2.3962446740615206E-2</v>
      </c>
    </row>
    <row r="1789" spans="2:17" x14ac:dyDescent="0.2">
      <c r="B1789" s="46" t="s">
        <v>51</v>
      </c>
      <c r="D1789" s="49">
        <f>_xll.qlCalendarAdvance(LocalCalendar,$D1788,B1789,"f",FALSE)</f>
        <v>52233</v>
      </c>
      <c r="E1789" s="49">
        <f>_xll.qlInterestRateIndexValueDate(IndexON,D1789)</f>
        <v>52233</v>
      </c>
      <c r="F1789" s="52">
        <f>IFERROR(_xll.qlIndexFixing(IndexON,D1789,TRUE,_xll.ohTrigger(RecalcTrigger,TriggerON)),NA())</f>
        <v>1.618618394013005E-2</v>
      </c>
      <c r="H1789" s="49">
        <f>_xll.qlCalendarAdvance(IborCalendar,$H1788,B1789,"f",FALSE)</f>
        <v>52230</v>
      </c>
      <c r="I1789" s="49">
        <f>_xll.qlInterestRateIndexValueDate(Index1M,$H1789)</f>
        <v>52233</v>
      </c>
      <c r="J1789" s="52">
        <f>IFERROR(_xll.qlIndexFixing(Index1M,$H1789,TRUE,_xll.ohTrigger(RecalcTrigger,Trigger1M)),NA())</f>
        <v>1.8292878473284549E-2</v>
      </c>
      <c r="K1789" s="52">
        <f>IFERROR(_xll.qlIndexFixing(ONIndex1M,I1789,TRUE,_xll.ohTrigger(RecalcTrigger,Trigger1M)),NA())</f>
        <v>1.827993432442554E-2</v>
      </c>
      <c r="L1789" s="52">
        <f>IFERROR(_xll.qlIndexFixing(Index3M,H1789,TRUE,_xll.ohTrigger(RecalcTrigger,Trigger3M)),NA())</f>
        <v>2.04147812980775E-2</v>
      </c>
      <c r="M1789" s="52">
        <f>IFERROR(_xll.qlIndexFixing(ONIndex3M,I1789,TRUE,_xll.ohTrigger(RecalcTrigger,Trigger3M)),NA())</f>
        <v>2.0369626273373242E-2</v>
      </c>
      <c r="N1789" s="52">
        <f>IFERROR(_xll.qlIndexFixing(Index6M,$H1789,TRUE,_xll.ohTrigger(RecalcTrigger,Trigger6M)),NA())</f>
        <v>2.2048222476511087E-2</v>
      </c>
      <c r="O1789" s="52">
        <f>IFERROR(_xll.qlIndexFixing(ONIndex6M,I1789,TRUE,_xll.ohTrigger(RecalcTrigger,Trigger6M)),NA())</f>
        <v>2.1942913110795104E-2</v>
      </c>
      <c r="P1789" s="52">
        <f>IFERROR(_xll.qlIndexFixing(Index1Y,$H1789,TRUE,_xll.ohTrigger(RecalcTrigger,Trigger1Y)),NA())</f>
        <v>2.4259244963644469E-2</v>
      </c>
      <c r="Q1789" s="52">
        <f>IFERROR(_xll.qlIndexFixing(ONIndex1Y,I1789,TRUE,_xll.ohTrigger(RecalcTrigger,Trigger1Y)),NA())</f>
        <v>2.3964333970427631E-2</v>
      </c>
    </row>
    <row r="1790" spans="2:17" x14ac:dyDescent="0.2">
      <c r="B1790" s="46" t="s">
        <v>51</v>
      </c>
      <c r="D1790" s="49">
        <f>_xll.qlCalendarAdvance(LocalCalendar,$D1789,B1790,"f",FALSE)</f>
        <v>52240</v>
      </c>
      <c r="E1790" s="49">
        <f>_xll.qlInterestRateIndexValueDate(IndexON,D1790)</f>
        <v>52240</v>
      </c>
      <c r="F1790" s="52">
        <f>IFERROR(_xll.qlIndexFixing(IndexON,D1790,TRUE,_xll.ohTrigger(RecalcTrigger,TriggerON)),NA())</f>
        <v>1.6185112594930828E-2</v>
      </c>
      <c r="H1790" s="49">
        <f>_xll.qlCalendarAdvance(IborCalendar,$H1789,B1790,"f",FALSE)</f>
        <v>52237</v>
      </c>
      <c r="I1790" s="49">
        <f>_xll.qlInterestRateIndexValueDate(Index1M,$H1790)</f>
        <v>52239</v>
      </c>
      <c r="J1790" s="52">
        <f>IFERROR(_xll.qlIndexFixing(Index1M,$H1790,TRUE,_xll.ohTrigger(RecalcTrigger,Trigger1M)),NA())</f>
        <v>1.8293315239502339E-2</v>
      </c>
      <c r="K1790" s="52">
        <f>IFERROR(_xll.qlIndexFixing(ONIndex1M,I1790,TRUE,_xll.ohTrigger(RecalcTrigger,Trigger1M)),NA())</f>
        <v>1.8278987287949633E-2</v>
      </c>
      <c r="L1790" s="52">
        <f>IFERROR(_xll.qlIndexFixing(Index3M,H1790,TRUE,_xll.ohTrigger(RecalcTrigger,Trigger3M)),NA())</f>
        <v>2.0414057382350137E-2</v>
      </c>
      <c r="M1790" s="52">
        <f>IFERROR(_xll.qlIndexFixing(ONIndex3M,I1790,TRUE,_xll.ohTrigger(RecalcTrigger,Trigger3M)),NA())</f>
        <v>2.036792918053365E-2</v>
      </c>
      <c r="N1790" s="52">
        <f>IFERROR(_xll.qlIndexFixing(Index6M,$H1790,TRUE,_xll.ohTrigger(RecalcTrigger,Trigger6M)),NA())</f>
        <v>2.2047247571235024E-2</v>
      </c>
      <c r="O1790" s="52">
        <f>IFERROR(_xll.qlIndexFixing(ONIndex6M,I1790,TRUE,_xll.ohTrigger(RecalcTrigger,Trigger6M)),NA())</f>
        <v>2.194082029292943E-2</v>
      </c>
      <c r="P1790" s="52">
        <f>IFERROR(_xll.qlIndexFixing(Index1Y,$H1790,TRUE,_xll.ohTrigger(RecalcTrigger,Trigger1Y)),NA())</f>
        <v>2.4257588408880808E-2</v>
      </c>
      <c r="Q1790" s="52">
        <f>IFERROR(_xll.qlIndexFixing(ONIndex1Y,I1790,TRUE,_xll.ohTrigger(RecalcTrigger,Trigger1Y)),NA())</f>
        <v>2.3963021964164E-2</v>
      </c>
    </row>
    <row r="1791" spans="2:17" x14ac:dyDescent="0.2">
      <c r="B1791" s="46" t="s">
        <v>51</v>
      </c>
      <c r="D1791" s="49">
        <f>_xll.qlCalendarAdvance(LocalCalendar,$D1790,B1791,"f",FALSE)</f>
        <v>52247</v>
      </c>
      <c r="E1791" s="49">
        <f>_xll.qlInterestRateIndexValueDate(IndexON,D1791)</f>
        <v>52247</v>
      </c>
      <c r="F1791" s="52">
        <f>IFERROR(_xll.qlIndexFixing(IndexON,D1791,TRUE,_xll.ohTrigger(RecalcTrigger,TriggerON)),NA())</f>
        <v>1.618432129866898E-2</v>
      </c>
      <c r="H1791" s="49">
        <f>_xll.qlCalendarAdvance(IborCalendar,$H1790,B1791,"f",FALSE)</f>
        <v>52244</v>
      </c>
      <c r="I1791" s="49">
        <f>_xll.qlInterestRateIndexValueDate(Index1M,$H1791)</f>
        <v>52246</v>
      </c>
      <c r="J1791" s="52">
        <f>IFERROR(_xll.qlIndexFixing(Index1M,$H1791,TRUE,_xll.ohTrigger(RecalcTrigger,Trigger1M)),NA())</f>
        <v>1.8293746087589019E-2</v>
      </c>
      <c r="K1791" s="52">
        <f>IFERROR(_xll.qlIndexFixing(ONIndex1M,I1791,TRUE,_xll.ohTrigger(RecalcTrigger,Trigger1M)),NA())</f>
        <v>1.8278959473718714E-2</v>
      </c>
      <c r="L1791" s="52">
        <f>IFERROR(_xll.qlIndexFixing(Index3M,H1791,TRUE,_xll.ohTrigger(RecalcTrigger,Trigger3M)),NA())</f>
        <v>2.0413201276061166E-2</v>
      </c>
      <c r="M1791" s="52">
        <f>IFERROR(_xll.qlIndexFixing(ONIndex3M,I1791,TRUE,_xll.ohTrigger(RecalcTrigger,Trigger3M)),NA())</f>
        <v>2.0367155968079587E-2</v>
      </c>
      <c r="N1791" s="52">
        <f>IFERROR(_xll.qlIndexFixing(Index6M,$H1791,TRUE,_xll.ohTrigger(RecalcTrigger,Trigger6M)),NA())</f>
        <v>2.2046105242988882E-2</v>
      </c>
      <c r="O1791" s="52">
        <f>IFERROR(_xll.qlIndexFixing(ONIndex6M,I1791,TRUE,_xll.ohTrigger(RecalcTrigger,Trigger6M)),NA())</f>
        <v>2.1939758064704051E-2</v>
      </c>
      <c r="P1791" s="52">
        <f>IFERROR(_xll.qlIndexFixing(Index1Y,$H1791,TRUE,_xll.ohTrigger(RecalcTrigger,Trigger1Y)),NA())</f>
        <v>2.4257490368997527E-2</v>
      </c>
      <c r="Q1791" s="52">
        <f>IFERROR(_xll.qlIndexFixing(ONIndex1Y,I1791,TRUE,_xll.ohTrigger(RecalcTrigger,Trigger1Y)),NA())</f>
        <v>2.3963402384739041E-2</v>
      </c>
    </row>
    <row r="1792" spans="2:17" x14ac:dyDescent="0.2">
      <c r="B1792" s="46" t="s">
        <v>51</v>
      </c>
      <c r="D1792" s="49">
        <f>_xll.qlCalendarAdvance(LocalCalendar,$D1791,B1792,"f",FALSE)</f>
        <v>52254</v>
      </c>
      <c r="E1792" s="49">
        <f>_xll.qlInterestRateIndexValueDate(IndexON,D1792)</f>
        <v>52254</v>
      </c>
      <c r="F1792" s="52">
        <f>IFERROR(_xll.qlIndexFixing(IndexON,D1792,TRUE,_xll.ohTrigger(RecalcTrigger,TriggerON)),NA())</f>
        <v>1.618295055973995E-2</v>
      </c>
      <c r="H1792" s="49">
        <f>_xll.qlCalendarAdvance(IborCalendar,$H1791,B1792,"f",FALSE)</f>
        <v>52251</v>
      </c>
      <c r="I1792" s="49">
        <f>_xll.qlInterestRateIndexValueDate(Index1M,$H1792)</f>
        <v>52253</v>
      </c>
      <c r="J1792" s="52">
        <f>IFERROR(_xll.qlIndexFixing(Index1M,$H1792,TRUE,_xll.ohTrigger(RecalcTrigger,Trigger1M)),NA())</f>
        <v>1.8293251061974047E-2</v>
      </c>
      <c r="K1792" s="52">
        <f>IFERROR(_xll.qlIndexFixing(ONIndex1M,I1792,TRUE,_xll.ohTrigger(RecalcTrigger,Trigger1M)),NA())</f>
        <v>1.8278930103292623E-2</v>
      </c>
      <c r="L1792" s="52">
        <f>IFERROR(_xll.qlIndexFixing(Index3M,H1792,TRUE,_xll.ohTrigger(RecalcTrigger,Trigger3M)),NA())</f>
        <v>2.0412332744301764E-2</v>
      </c>
      <c r="M1792" s="52">
        <f>IFERROR(_xll.qlIndexFixing(ONIndex3M,I1792,TRUE,_xll.ohTrigger(RecalcTrigger,Trigger3M)),NA())</f>
        <v>2.0366370392235211E-2</v>
      </c>
      <c r="N1792" s="52">
        <f>IFERROR(_xll.qlIndexFixing(Index6M,$H1792,TRUE,_xll.ohTrigger(RecalcTrigger,Trigger6M)),NA())</f>
        <v>2.2044957596090264E-2</v>
      </c>
      <c r="O1792" s="52">
        <f>IFERROR(_xll.qlIndexFixing(ONIndex6M,I1792,TRUE,_xll.ohTrigger(RecalcTrigger,Trigger6M)),NA())</f>
        <v>2.1938690575167286E-2</v>
      </c>
      <c r="P1792" s="52">
        <f>IFERROR(_xll.qlIndexFixing(Index1Y,$H1792,TRUE,_xll.ohTrigger(RecalcTrigger,Trigger1Y)),NA())</f>
        <v>2.4257373567947601E-2</v>
      </c>
      <c r="Q1792" s="52">
        <f>IFERROR(_xll.qlIndexFixing(ONIndex1Y,I1792,TRUE,_xll.ohTrigger(RecalcTrigger,Trigger1Y)),NA())</f>
        <v>2.3963764493162287E-2</v>
      </c>
    </row>
    <row r="1793" spans="2:17" x14ac:dyDescent="0.2">
      <c r="B1793" s="46" t="s">
        <v>51</v>
      </c>
      <c r="D1793" s="49">
        <f>_xll.qlCalendarAdvance(LocalCalendar,$D1792,B1793,"f",FALSE)</f>
        <v>52261</v>
      </c>
      <c r="E1793" s="49">
        <f>_xll.qlInterestRateIndexValueDate(IndexON,D1793)</f>
        <v>52261</v>
      </c>
      <c r="F1793" s="52">
        <f>IFERROR(_xll.qlIndexFixing(IndexON,D1793,TRUE,_xll.ohTrigger(RecalcTrigger,TriggerON)),NA())</f>
        <v>1.6181859869774939E-2</v>
      </c>
      <c r="H1793" s="49">
        <f>_xll.qlCalendarAdvance(IborCalendar,$H1792,B1793,"f",FALSE)</f>
        <v>52258</v>
      </c>
      <c r="I1793" s="49">
        <f>_xll.qlInterestRateIndexValueDate(Index1M,$H1793)</f>
        <v>52260</v>
      </c>
      <c r="J1793" s="52">
        <f>IFERROR(_xll.qlIndexFixing(Index1M,$H1793,TRUE,_xll.ohTrigger(RecalcTrigger,Trigger1M)),NA())</f>
        <v>1.829183087011433E-2</v>
      </c>
      <c r="K1793" s="52">
        <f>IFERROR(_xll.qlIndexFixing(ONIndex1M,I1793,TRUE,_xll.ohTrigger(RecalcTrigger,Trigger1M)),NA())</f>
        <v>1.8278899176671359E-2</v>
      </c>
      <c r="L1793" s="52">
        <f>IFERROR(_xll.qlIndexFixing(Index3M,H1793,TRUE,_xll.ohTrigger(RecalcTrigger,Trigger3M)),NA())</f>
        <v>2.0411451787082591E-2</v>
      </c>
      <c r="M1793" s="52">
        <f>IFERROR(_xll.qlIndexFixing(ONIndex3M,I1793,TRUE,_xll.ohTrigger(RecalcTrigger,Trigger3M)),NA())</f>
        <v>2.036557245308046E-2</v>
      </c>
      <c r="N1793" s="52">
        <f>IFERROR(_xll.qlIndexFixing(Index6M,$H1793,TRUE,_xll.ohTrigger(RecalcTrigger,Trigger6M)),NA())</f>
        <v>2.2043804630547999E-2</v>
      </c>
      <c r="O1793" s="52">
        <f>IFERROR(_xll.qlIndexFixing(ONIndex6M,I1793,TRUE,_xll.ohTrigger(RecalcTrigger,Trigger6M)),NA())</f>
        <v>2.1937617824239197E-2</v>
      </c>
      <c r="P1793" s="52">
        <f>IFERROR(_xll.qlIndexFixing(Index1Y,$H1793,TRUE,_xll.ohTrigger(RecalcTrigger,Trigger1Y)),NA())</f>
        <v>2.4257238005738032E-2</v>
      </c>
      <c r="Q1793" s="52">
        <f>IFERROR(_xll.qlIndexFixing(ONIndex1Y,I1793,TRUE,_xll.ohTrigger(RecalcTrigger,Trigger1Y)),NA())</f>
        <v>2.3964108289433739E-2</v>
      </c>
    </row>
    <row r="1794" spans="2:17" x14ac:dyDescent="0.2">
      <c r="B1794" s="46" t="s">
        <v>51</v>
      </c>
      <c r="D1794" s="49">
        <f>_xll.qlCalendarAdvance(LocalCalendar,$D1793,B1794,"f",FALSE)</f>
        <v>52268</v>
      </c>
      <c r="E1794" s="49">
        <f>_xll.qlInterestRateIndexValueDate(IndexON,D1794)</f>
        <v>52268</v>
      </c>
      <c r="F1794" s="52">
        <f>IFERROR(_xll.qlIndexFixing(IndexON,D1794,TRUE,_xll.ohTrigger(RecalcTrigger,TriggerON)),NA())</f>
        <v>1.6180762731421439E-2</v>
      </c>
      <c r="H1794" s="49">
        <f>_xll.qlCalendarAdvance(IborCalendar,$H1793,B1794,"f",FALSE)</f>
        <v>52265</v>
      </c>
      <c r="I1794" s="49">
        <f>_xll.qlInterestRateIndexValueDate(Index1M,$H1794)</f>
        <v>52267</v>
      </c>
      <c r="J1794" s="52">
        <f>IFERROR(_xll.qlIndexFixing(Index1M,$H1794,TRUE,_xll.ohTrigger(RecalcTrigger,Trigger1M)),NA())</f>
        <v>1.8291333425205027E-2</v>
      </c>
      <c r="K1794" s="52">
        <f>IFERROR(_xll.qlIndexFixing(ONIndex1M,I1794,TRUE,_xll.ohTrigger(RecalcTrigger,Trigger1M)),NA())</f>
        <v>1.8278866693695051E-2</v>
      </c>
      <c r="L1794" s="52">
        <f>IFERROR(_xll.qlIndexFixing(Index3M,H1794,TRUE,_xll.ohTrigger(RecalcTrigger,Trigger3M)),NA())</f>
        <v>2.0410046911158122E-2</v>
      </c>
      <c r="M1794" s="52">
        <f>IFERROR(_xll.qlIndexFixing(ONIndex3M,I1794,TRUE,_xll.ohTrigger(RecalcTrigger,Trigger3M)),NA())</f>
        <v>2.036476215069527E-2</v>
      </c>
      <c r="N1794" s="52">
        <f>IFERROR(_xll.qlIndexFixing(Index6M,$H1794,TRUE,_xll.ohTrigger(RecalcTrigger,Trigger6M)),NA())</f>
        <v>2.2042646346371361E-2</v>
      </c>
      <c r="O1794" s="52">
        <f>IFERROR(_xll.qlIndexFixing(ONIndex6M,I1794,TRUE,_xll.ohTrigger(RecalcTrigger,Trigger6M)),NA())</f>
        <v>2.1936539812079658E-2</v>
      </c>
      <c r="P1794" s="52">
        <f>IFERROR(_xll.qlIndexFixing(Index1Y,$H1794,TRUE,_xll.ohTrigger(RecalcTrigger,Trigger1Y)),NA())</f>
        <v>2.4257083682376491E-2</v>
      </c>
      <c r="Q1794" s="52">
        <f>IFERROR(_xll.qlIndexFixing(ONIndex1Y,I1794,TRUE,_xll.ohTrigger(RecalcTrigger,Trigger1Y)),NA())</f>
        <v>2.3964433773793203E-2</v>
      </c>
    </row>
    <row r="1795" spans="2:17" x14ac:dyDescent="0.2">
      <c r="B1795" s="46" t="s">
        <v>51</v>
      </c>
      <c r="D1795" s="49">
        <f>_xll.qlCalendarAdvance(LocalCalendar,$D1794,B1795,"f",FALSE)</f>
        <v>52275</v>
      </c>
      <c r="E1795" s="49">
        <f>_xll.qlInterestRateIndexValueDate(IndexON,D1795)</f>
        <v>52275</v>
      </c>
      <c r="F1795" s="52">
        <f>IFERROR(_xll.qlIndexFixing(IndexON,D1795,TRUE,_xll.ohTrigger(RecalcTrigger,TriggerON)),NA())</f>
        <v>1.6179943602923075E-2</v>
      </c>
      <c r="H1795" s="49">
        <f>_xll.qlCalendarAdvance(IborCalendar,$H1794,B1795,"f",FALSE)</f>
        <v>52272</v>
      </c>
      <c r="I1795" s="49">
        <f>_xll.qlInterestRateIndexValueDate(Index1M,$H1795)</f>
        <v>52274</v>
      </c>
      <c r="J1795" s="52">
        <f>IFERROR(_xll.qlIndexFixing(Index1M,$H1795,TRUE,_xll.ohTrigger(RecalcTrigger,Trigger1M)),NA())</f>
        <v>1.8291296333877875E-2</v>
      </c>
      <c r="K1795" s="52">
        <f>IFERROR(_xll.qlIndexFixing(ONIndex1M,I1795,TRUE,_xll.ohTrigger(RecalcTrigger,Trigger1M)),NA())</f>
        <v>1.8278832654523569E-2</v>
      </c>
      <c r="L1795" s="52">
        <f>IFERROR(_xll.qlIndexFixing(Index3M,H1795,TRUE,_xll.ohTrigger(RecalcTrigger,Trigger3M)),NA())</f>
        <v>2.040914204174726E-2</v>
      </c>
      <c r="M1795" s="52">
        <f>IFERROR(_xll.qlIndexFixing(ONIndex3M,I1795,TRUE,_xll.ohTrigger(RecalcTrigger,Trigger3M)),NA())</f>
        <v>2.0363939485079641E-2</v>
      </c>
      <c r="N1795" s="52">
        <f>IFERROR(_xll.qlIndexFixing(Index6M,$H1795,TRUE,_xll.ohTrigger(RecalcTrigger,Trigger6M)),NA())</f>
        <v>2.2041482743569624E-2</v>
      </c>
      <c r="O1795" s="52">
        <f>IFERROR(_xll.qlIndexFixing(ONIndex6M,I1795,TRUE,_xll.ohTrigger(RecalcTrigger,Trigger6M)),NA())</f>
        <v>2.1935456538608733E-2</v>
      </c>
      <c r="P1795" s="52">
        <f>IFERROR(_xll.qlIndexFixing(Index1Y,$H1795,TRUE,_xll.ohTrigger(RecalcTrigger,Trigger1Y)),NA())</f>
        <v>2.4256910597871297E-2</v>
      </c>
      <c r="Q1795" s="52">
        <f>IFERROR(_xll.qlIndexFixing(ONIndex1Y,I1795,TRUE,_xll.ohTrigger(RecalcTrigger,Trigger1Y)),NA())</f>
        <v>2.3964740946080809E-2</v>
      </c>
    </row>
    <row r="1796" spans="2:17" x14ac:dyDescent="0.2">
      <c r="B1796" s="46" t="s">
        <v>51</v>
      </c>
      <c r="D1796" s="49">
        <f>_xll.qlCalendarAdvance(LocalCalendar,$D1795,B1796,"f",FALSE)</f>
        <v>52282</v>
      </c>
      <c r="E1796" s="49">
        <f>_xll.qlInterestRateIndexValueDate(IndexON,D1796)</f>
        <v>52282</v>
      </c>
      <c r="F1796" s="52">
        <f>IFERROR(_xll.qlIndexFixing(IndexON,D1796,TRUE,_xll.ohTrigger(RecalcTrigger,TriggerON)),NA())</f>
        <v>1.6178549109975293E-2</v>
      </c>
      <c r="H1796" s="49">
        <f>_xll.qlCalendarAdvance(IborCalendar,$H1795,B1796,"f",FALSE)</f>
        <v>52279</v>
      </c>
      <c r="I1796" s="49">
        <f>_xll.qlInterestRateIndexValueDate(Index1M,$H1796)</f>
        <v>52281</v>
      </c>
      <c r="J1796" s="52">
        <f>IFERROR(_xll.qlIndexFixing(Index1M,$H1796,TRUE,_xll.ohTrigger(RecalcTrigger,Trigger1M)),NA())</f>
        <v>1.8291257684171582E-2</v>
      </c>
      <c r="K1796" s="52">
        <f>IFERROR(_xll.qlIndexFixing(ONIndex1M,I1796,TRUE,_xll.ohTrigger(RecalcTrigger,Trigger1M)),NA())</f>
        <v>1.8278797059076979E-2</v>
      </c>
      <c r="L1796" s="52">
        <f>IFERROR(_xll.qlIndexFixing(Index3M,H1796,TRUE,_xll.ohTrigger(RecalcTrigger,Trigger3M)),NA())</f>
        <v>2.0408224747599207E-2</v>
      </c>
      <c r="M1796" s="52">
        <f>IFERROR(_xll.qlIndexFixing(ONIndex3M,I1796,TRUE,_xll.ohTrigger(RecalcTrigger,Trigger3M)),NA())</f>
        <v>2.0363104456233572E-2</v>
      </c>
      <c r="N1796" s="52">
        <f>IFERROR(_xll.qlIndexFixing(Index6M,$H1796,TRUE,_xll.ohTrigger(RecalcTrigger,Trigger6M)),NA())</f>
        <v>2.2040313822151179E-2</v>
      </c>
      <c r="O1796" s="52">
        <f>IFERROR(_xll.qlIndexFixing(ONIndex6M,I1796,TRUE,_xll.ohTrigger(RecalcTrigger,Trigger6M)),NA())</f>
        <v>2.1934368003826421E-2</v>
      </c>
      <c r="P1796" s="52">
        <f>IFERROR(_xll.qlIndexFixing(Index1Y,$H1796,TRUE,_xll.ohTrigger(RecalcTrigger,Trigger1Y)),NA())</f>
        <v>2.4256718752232304E-2</v>
      </c>
      <c r="Q1796" s="52">
        <f>IFERROR(_xll.qlIndexFixing(ONIndex1Y,I1796,TRUE,_xll.ohTrigger(RecalcTrigger,Trigger1Y)),NA())</f>
        <v>2.3965029806376492E-2</v>
      </c>
    </row>
    <row r="1797" spans="2:17" x14ac:dyDescent="0.2">
      <c r="B1797" s="46" t="s">
        <v>51</v>
      </c>
      <c r="D1797" s="49">
        <f>_xll.qlCalendarAdvance(LocalCalendar,$D1796,B1797,"f",FALSE)</f>
        <v>52289</v>
      </c>
      <c r="E1797" s="49">
        <f>_xll.qlInterestRateIndexValueDate(IndexON,D1797)</f>
        <v>52289</v>
      </c>
      <c r="F1797" s="52">
        <f>IFERROR(_xll.qlIndexFixing(IndexON,D1797,TRUE,_xll.ohTrigger(RecalcTrigger,TriggerON)),NA())</f>
        <v>1.6177432626829358E-2</v>
      </c>
      <c r="H1797" s="49">
        <f>_xll.qlCalendarAdvance(IborCalendar,$H1796,B1797,"f",FALSE)</f>
        <v>52286</v>
      </c>
      <c r="I1797" s="49">
        <f>_xll.qlInterestRateIndexValueDate(Index1M,$H1797)</f>
        <v>52288</v>
      </c>
      <c r="J1797" s="52">
        <f>IFERROR(_xll.qlIndexFixing(Index1M,$H1797,TRUE,_xll.ohTrigger(RecalcTrigger,Trigger1M)),NA())</f>
        <v>1.8291217476086148E-2</v>
      </c>
      <c r="K1797" s="52">
        <f>IFERROR(_xll.qlIndexFixing(ONIndex1M,I1797,TRUE,_xll.ohTrigger(RecalcTrigger,Trigger1M)),NA())</f>
        <v>1.827875990735528E-2</v>
      </c>
      <c r="L1797" s="52">
        <f>IFERROR(_xll.qlIndexFixing(Index3M,H1797,TRUE,_xll.ohTrigger(RecalcTrigger,Trigger3M)),NA())</f>
        <v>2.040729502872294E-2</v>
      </c>
      <c r="M1797" s="52">
        <f>IFERROR(_xll.qlIndexFixing(ONIndex3M,I1797,TRUE,_xll.ohTrigger(RecalcTrigger,Trigger3M)),NA())</f>
        <v>2.0362257064077127E-2</v>
      </c>
      <c r="N1797" s="52">
        <f>IFERROR(_xll.qlIndexFixing(Index6M,$H1797,TRUE,_xll.ohTrigger(RecalcTrigger,Trigger6M)),NA())</f>
        <v>2.2039139582126187E-2</v>
      </c>
      <c r="O1797" s="52">
        <f>IFERROR(_xll.qlIndexFixing(ONIndex6M,I1797,TRUE,_xll.ohTrigger(RecalcTrigger,Trigger6M)),NA())</f>
        <v>2.1933274207652786E-2</v>
      </c>
      <c r="P1797" s="52">
        <f>IFERROR(_xll.qlIndexFixing(Index1Y,$H1797,TRUE,_xll.ohTrigger(RecalcTrigger,Trigger1Y)),NA())</f>
        <v>2.4256508145469809E-2</v>
      </c>
      <c r="Q1797" s="52">
        <f>IFERROR(_xll.qlIndexFixing(ONIndex1Y,I1797,TRUE,_xll.ohTrigger(RecalcTrigger,Trigger1Y)),NA())</f>
        <v>2.3965300354440444E-2</v>
      </c>
    </row>
    <row r="1798" spans="2:17" x14ac:dyDescent="0.2">
      <c r="B1798" s="46" t="s">
        <v>51</v>
      </c>
      <c r="D1798" s="49">
        <f>_xll.qlCalendarAdvance(LocalCalendar,$D1797,B1798,"f",FALSE)</f>
        <v>52296</v>
      </c>
      <c r="E1798" s="49">
        <f>_xll.qlInterestRateIndexValueDate(IndexON,D1798)</f>
        <v>52296</v>
      </c>
      <c r="F1798" s="52">
        <f>IFERROR(_xll.qlIndexFixing(IndexON,D1798,TRUE,_xll.ohTrigger(RecalcTrigger,TriggerON)),NA())</f>
        <v>1.6176309695401514E-2</v>
      </c>
      <c r="H1798" s="49">
        <f>_xll.qlCalendarAdvance(IborCalendar,$H1797,B1798,"f",FALSE)</f>
        <v>52293</v>
      </c>
      <c r="I1798" s="49">
        <f>_xll.qlInterestRateIndexValueDate(Index1M,$H1798)</f>
        <v>52295</v>
      </c>
      <c r="J1798" s="52">
        <f>IFERROR(_xll.qlIndexFixing(Index1M,$H1798,TRUE,_xll.ohTrigger(RecalcTrigger,Trigger1M)),NA())</f>
        <v>1.8293021120675546E-2</v>
      </c>
      <c r="K1798" s="52">
        <f>IFERROR(_xll.qlIndexFixing(ONIndex1M,I1798,TRUE,_xll.ohTrigger(RecalcTrigger,Trigger1M)),NA())</f>
        <v>1.8278721199438408E-2</v>
      </c>
      <c r="L1798" s="52">
        <f>IFERROR(_xll.qlIndexFixing(Index3M,H1798,TRUE,_xll.ohTrigger(RecalcTrigger,Trigger3M)),NA())</f>
        <v>2.0407875875929533E-2</v>
      </c>
      <c r="M1798" s="52">
        <f>IFERROR(_xll.qlIndexFixing(ONIndex3M,I1798,TRUE,_xll.ohTrigger(RecalcTrigger,Trigger3M)),NA())</f>
        <v>2.0361397308770179E-2</v>
      </c>
      <c r="N1798" s="52">
        <f>IFERROR(_xll.qlIndexFixing(Index6M,$H1798,TRUE,_xll.ohTrigger(RecalcTrigger,Trigger6M)),NA())</f>
        <v>2.2041475583687568E-2</v>
      </c>
      <c r="O1798" s="52">
        <f>IFERROR(_xll.qlIndexFixing(ONIndex6M,I1798,TRUE,_xll.ohTrigger(RecalcTrigger,Trigger6M)),NA())</f>
        <v>2.1932175150247701E-2</v>
      </c>
      <c r="P1798" s="52">
        <f>IFERROR(_xll.qlIndexFixing(Index1Y,$H1798,TRUE,_xll.ohTrigger(RecalcTrigger,Trigger1Y)),NA())</f>
        <v>2.4258623925915206E-2</v>
      </c>
      <c r="Q1798" s="52">
        <f>IFERROR(_xll.qlIndexFixing(ONIndex1Y,I1798,TRUE,_xll.ohTrigger(RecalcTrigger,Trigger1Y)),NA())</f>
        <v>2.3965552590592409E-2</v>
      </c>
    </row>
    <row r="1799" spans="2:17" x14ac:dyDescent="0.2">
      <c r="B1799" s="46" t="s">
        <v>51</v>
      </c>
      <c r="D1799" s="49">
        <f>_xll.qlCalendarAdvance(LocalCalendar,$D1798,B1799,"f",FALSE)</f>
        <v>52303</v>
      </c>
      <c r="E1799" s="49">
        <f>_xll.qlInterestRateIndexValueDate(IndexON,D1799)</f>
        <v>52303</v>
      </c>
      <c r="F1799" s="52">
        <f>IFERROR(_xll.qlIndexFixing(IndexON,D1799,TRUE,_xll.ohTrigger(RecalcTrigger,TriggerON)),NA())</f>
        <v>1.6175180315691762E-2</v>
      </c>
      <c r="H1799" s="49">
        <f>_xll.qlCalendarAdvance(IborCalendar,$H1798,B1799,"f",FALSE)</f>
        <v>52300</v>
      </c>
      <c r="I1799" s="49">
        <f>_xll.qlInterestRateIndexValueDate(Index1M,$H1799)</f>
        <v>52302</v>
      </c>
      <c r="J1799" s="52">
        <f>IFERROR(_xll.qlIndexFixing(Index1M,$H1799,TRUE,_xll.ohTrigger(RecalcTrigger,Trigger1M)),NA())</f>
        <v>1.8292977341690109E-2</v>
      </c>
      <c r="K1799" s="52">
        <f>IFERROR(_xll.qlIndexFixing(ONIndex1M,I1799,TRUE,_xll.ohTrigger(RecalcTrigger,Trigger1M)),NA())</f>
        <v>1.8278680935326364E-2</v>
      </c>
      <c r="L1799" s="52">
        <f>IFERROR(_xll.qlIndexFixing(Index3M,H1799,TRUE,_xll.ohTrigger(RecalcTrigger,Trigger3M)),NA())</f>
        <v>2.0406918482809965E-2</v>
      </c>
      <c r="M1799" s="52">
        <f>IFERROR(_xll.qlIndexFixing(ONIndex3M,I1799,TRUE,_xll.ohTrigger(RecalcTrigger,Trigger3M)),NA())</f>
        <v>2.036052519007292E-2</v>
      </c>
      <c r="N1799" s="52">
        <f>IFERROR(_xll.qlIndexFixing(Index6M,$H1799,TRUE,_xll.ohTrigger(RecalcTrigger,Trigger6M)),NA())</f>
        <v>2.2039702567458765E-2</v>
      </c>
      <c r="O1799" s="52">
        <f>IFERROR(_xll.qlIndexFixing(ONIndex6M,I1799,TRUE,_xll.ohTrigger(RecalcTrigger,Trigger6M)),NA())</f>
        <v>2.193107083153123E-2</v>
      </c>
      <c r="P1799" s="52">
        <f>IFERROR(_xll.qlIndexFixing(Index1Y,$H1799,TRUE,_xll.ohTrigger(RecalcTrigger,Trigger1Y)),NA())</f>
        <v>2.4258371726361357E-2</v>
      </c>
      <c r="Q1799" s="52">
        <f>IFERROR(_xll.qlIndexFixing(ONIndex1Y,I1799,TRUE,_xll.ohTrigger(RecalcTrigger,Trigger1Y)),NA())</f>
        <v>2.396578651459258E-2</v>
      </c>
    </row>
    <row r="1800" spans="2:17" x14ac:dyDescent="0.2">
      <c r="B1800" s="46" t="s">
        <v>51</v>
      </c>
      <c r="D1800" s="49">
        <f>_xll.qlCalendarAdvance(LocalCalendar,$D1799,B1800,"f",FALSE)</f>
        <v>52310</v>
      </c>
      <c r="E1800" s="49">
        <f>_xll.qlInterestRateIndexValueDate(IndexON,D1800)</f>
        <v>52310</v>
      </c>
      <c r="F1800" s="52">
        <f>IFERROR(_xll.qlIndexFixing(IndexON,D1800,TRUE,_xll.ohTrigger(RecalcTrigger,TriggerON)),NA())</f>
        <v>1.6174044487726746E-2</v>
      </c>
      <c r="H1800" s="49">
        <f>_xll.qlCalendarAdvance(IborCalendar,$H1799,B1800,"f",FALSE)</f>
        <v>52307</v>
      </c>
      <c r="I1800" s="49">
        <f>_xll.qlInterestRateIndexValueDate(Index1M,$H1800)</f>
        <v>52309</v>
      </c>
      <c r="J1800" s="52">
        <f>IFERROR(_xll.qlIndexFixing(Index1M,$H1800,TRUE,_xll.ohTrigger(RecalcTrigger,Trigger1M)),NA())</f>
        <v>1.8292932004004003E-2</v>
      </c>
      <c r="K1800" s="52">
        <f>IFERROR(_xll.qlIndexFixing(ONIndex1M,I1800,TRUE,_xll.ohTrigger(RecalcTrigger,Trigger1M)),NA())</f>
        <v>1.8278639114859274E-2</v>
      </c>
      <c r="L1800" s="52">
        <f>IFERROR(_xll.qlIndexFixing(Index3M,H1800,TRUE,_xll.ohTrigger(RecalcTrigger,Trigger3M)),NA())</f>
        <v>2.0405948662889941E-2</v>
      </c>
      <c r="M1800" s="52">
        <f>IFERROR(_xll.qlIndexFixing(ONIndex3M,I1800,TRUE,_xll.ohTrigger(RecalcTrigger,Trigger3M)),NA())</f>
        <v>2.0359640708145221E-2</v>
      </c>
      <c r="N1800" s="52">
        <f>IFERROR(_xll.qlIndexFixing(Index6M,$H1800,TRUE,_xll.ohTrigger(RecalcTrigger,Trigger6M)),NA())</f>
        <v>2.2038510109291719E-2</v>
      </c>
      <c r="O1800" s="52">
        <f>IFERROR(_xll.qlIndexFixing(ONIndex6M,I1800,TRUE,_xll.ohTrigger(RecalcTrigger,Trigger6M)),NA())</f>
        <v>2.1929961251503371E-2</v>
      </c>
      <c r="P1800" s="52">
        <f>IFERROR(_xll.qlIndexFixing(Index1Y,$H1800,TRUE,_xll.ohTrigger(RecalcTrigger,Trigger1Y)),NA())</f>
        <v>2.4258100761980209E-2</v>
      </c>
      <c r="Q1800" s="52">
        <f>IFERROR(_xll.qlIndexFixing(ONIndex1Y,I1800,TRUE,_xll.ohTrigger(RecalcTrigger,Trigger1Y)),NA())</f>
        <v>2.3966002126680763E-2</v>
      </c>
    </row>
    <row r="1801" spans="2:17" x14ac:dyDescent="0.2">
      <c r="B1801" s="46" t="s">
        <v>51</v>
      </c>
      <c r="D1801" s="49">
        <f>_xll.qlCalendarAdvance(LocalCalendar,$D1800,B1801,"f",FALSE)</f>
        <v>52317</v>
      </c>
      <c r="E1801" s="49">
        <f>_xll.qlInterestRateIndexValueDate(IndexON,D1801)</f>
        <v>52317</v>
      </c>
      <c r="F1801" s="52">
        <f>IFERROR(_xll.qlIndexFixing(IndexON,D1801,TRUE,_xll.ohTrigger(RecalcTrigger,TriggerON)),NA())</f>
        <v>1.6172902211453177E-2</v>
      </c>
      <c r="H1801" s="49">
        <f>_xll.qlCalendarAdvance(IborCalendar,$H1800,B1801,"f",FALSE)</f>
        <v>52314</v>
      </c>
      <c r="I1801" s="49">
        <f>_xll.qlInterestRateIndexValueDate(Index1M,$H1801)</f>
        <v>52316</v>
      </c>
      <c r="J1801" s="52">
        <f>IFERROR(_xll.qlIndexFixing(Index1M,$H1801,TRUE,_xll.ohTrigger(RecalcTrigger,Trigger1M)),NA())</f>
        <v>1.8292885107624723E-2</v>
      </c>
      <c r="K1801" s="52">
        <f>IFERROR(_xll.qlIndexFixing(ONIndex1M,I1801,TRUE,_xll.ohTrigger(RecalcTrigger,Trigger1M)),NA())</f>
        <v>1.8280439269316773E-2</v>
      </c>
      <c r="L1801" s="52">
        <f>IFERROR(_xll.qlIndexFixing(Index3M,H1801,TRUE,_xll.ohTrigger(RecalcTrigger,Trigger3M)),NA())</f>
        <v>2.0404966416180757E-2</v>
      </c>
      <c r="M1801" s="52">
        <f>IFERROR(_xll.qlIndexFixing(ONIndex3M,I1801,TRUE,_xll.ohTrigger(RecalcTrigger,Trigger3M)),NA())</f>
        <v>2.0360787828080262E-2</v>
      </c>
      <c r="N1801" s="52">
        <f>IFERROR(_xll.qlIndexFixing(Index6M,$H1801,TRUE,_xll.ohTrigger(RecalcTrigger,Trigger6M)),NA())</f>
        <v>2.2037312330959714E-2</v>
      </c>
      <c r="O1801" s="52">
        <f>IFERROR(_xll.qlIndexFixing(ONIndex6M,I1801,TRUE,_xll.ohTrigger(RecalcTrigger,Trigger6M)),NA())</f>
        <v>2.193119841908775E-2</v>
      </c>
      <c r="P1801" s="52">
        <f>IFERROR(_xll.qlIndexFixing(Index1Y,$H1801,TRUE,_xll.ohTrigger(RecalcTrigger,Trigger1Y)),NA())</f>
        <v>2.425781103278718E-2</v>
      </c>
      <c r="Q1801" s="52">
        <f>IFERROR(_xll.qlIndexFixing(ONIndex1Y,I1801,TRUE,_xll.ohTrigger(RecalcTrigger,Trigger1Y)),NA())</f>
        <v>2.3969443280154934E-2</v>
      </c>
    </row>
    <row r="1802" spans="2:17" x14ac:dyDescent="0.2">
      <c r="B1802" s="46" t="s">
        <v>51</v>
      </c>
      <c r="D1802" s="49">
        <f>_xll.qlCalendarAdvance(LocalCalendar,$D1801,B1802,"f",FALSE)</f>
        <v>52324</v>
      </c>
      <c r="E1802" s="49">
        <f>_xll.qlInterestRateIndexValueDate(IndexON,D1802)</f>
        <v>52324</v>
      </c>
      <c r="F1802" s="52">
        <f>IFERROR(_xll.qlIndexFixing(IndexON,D1802,TRUE,_xll.ohTrigger(RecalcTrigger,TriggerON)),NA())</f>
        <v>1.61717534868977E-2</v>
      </c>
      <c r="H1802" s="49">
        <f>_xll.qlCalendarAdvance(IborCalendar,$H1801,B1802,"f",FALSE)</f>
        <v>52321</v>
      </c>
      <c r="I1802" s="49">
        <f>_xll.qlInterestRateIndexValueDate(Index1M,$H1802)</f>
        <v>52323</v>
      </c>
      <c r="J1802" s="52">
        <f>IFERROR(_xll.qlIndexFixing(Index1M,$H1802,TRUE,_xll.ohTrigger(RecalcTrigger,Trigger1M)),NA())</f>
        <v>1.8293297562587636E-2</v>
      </c>
      <c r="K1802" s="52">
        <f>IFERROR(_xll.qlIndexFixing(ONIndex1M,I1802,TRUE,_xll.ohTrigger(RecalcTrigger,Trigger1M)),NA())</f>
        <v>1.8278550805339577E-2</v>
      </c>
      <c r="L1802" s="52">
        <f>IFERROR(_xll.qlIndexFixing(Index3M,H1802,TRUE,_xll.ohTrigger(RecalcTrigger,Trigger3M)),NA())</f>
        <v>2.040346792076211E-2</v>
      </c>
      <c r="M1802" s="52">
        <f>IFERROR(_xll.qlIndexFixing(ONIndex3M,I1802,TRUE,_xll.ohTrigger(RecalcTrigger,Trigger3M)),NA())</f>
        <v>2.035783465451857E-2</v>
      </c>
      <c r="N1802" s="52">
        <f>IFERROR(_xll.qlIndexFixing(Index6M,$H1802,TRUE,_xll.ohTrigger(RecalcTrigger,Trigger6M)),NA())</f>
        <v>2.2034356913653273E-2</v>
      </c>
      <c r="O1802" s="52">
        <f>IFERROR(_xll.qlIndexFixing(ONIndex6M,I1802,TRUE,_xll.ohTrigger(RecalcTrigger,Trigger6M)),NA())</f>
        <v>2.1927726307433559E-2</v>
      </c>
      <c r="P1802" s="52">
        <f>IFERROR(_xll.qlIndexFixing(Index1Y,$H1802,TRUE,_xll.ohTrigger(RecalcTrigger,Trigger1Y)),NA())</f>
        <v>2.4257502538798128E-2</v>
      </c>
      <c r="Q1802" s="52">
        <f>IFERROR(_xll.qlIndexFixing(ONIndex1Y,I1802,TRUE,_xll.ohTrigger(RecalcTrigger,Trigger1Y)),NA())</f>
        <v>2.3966378414561618E-2</v>
      </c>
    </row>
    <row r="1803" spans="2:17" x14ac:dyDescent="0.2">
      <c r="B1803" s="46" t="s">
        <v>51</v>
      </c>
      <c r="D1803" s="49">
        <f>_xll.qlCalendarAdvance(LocalCalendar,$D1802,B1803,"f",FALSE)</f>
        <v>52331</v>
      </c>
      <c r="E1803" s="49">
        <f>_xll.qlInterestRateIndexValueDate(IndexON,D1803)</f>
        <v>52331</v>
      </c>
      <c r="F1803" s="52">
        <f>IFERROR(_xll.qlIndexFixing(IndexON,D1803,TRUE,_xll.ohTrigger(RecalcTrigger,TriggerON)),NA())</f>
        <v>1.6170598314033668E-2</v>
      </c>
      <c r="H1803" s="49">
        <f>_xll.qlCalendarAdvance(IborCalendar,$H1802,B1803,"f",FALSE)</f>
        <v>52328</v>
      </c>
      <c r="I1803" s="49">
        <f>_xll.qlInterestRateIndexValueDate(Index1M,$H1803)</f>
        <v>52330</v>
      </c>
      <c r="J1803" s="52">
        <f>IFERROR(_xll.qlIndexFixing(Index1M,$H1803,TRUE,_xll.ohTrigger(RecalcTrigger,Trigger1M)),NA())</f>
        <v>1.829278663877415E-2</v>
      </c>
      <c r="K1803" s="52">
        <f>IFERROR(_xll.qlIndexFixing(ONIndex1M,I1803,TRUE,_xll.ohTrigger(RecalcTrigger,Trigger1M)),NA())</f>
        <v>1.8278504316207034E-2</v>
      </c>
      <c r="L1803" s="52">
        <f>IFERROR(_xll.qlIndexFixing(Index3M,H1803,TRUE,_xll.ohTrigger(RecalcTrigger,Trigger3M)),NA())</f>
        <v>2.0402461765005597E-2</v>
      </c>
      <c r="M1803" s="52">
        <f>IFERROR(_xll.qlIndexFixing(ONIndex3M,I1803,TRUE,_xll.ohTrigger(RecalcTrigger,Trigger3M)),NA())</f>
        <v>2.0356913082819617E-2</v>
      </c>
      <c r="N1803" s="52">
        <f>IFERROR(_xll.qlIndexFixing(Index6M,$H1803,TRUE,_xll.ohTrigger(RecalcTrigger,Trigger6M)),NA())</f>
        <v>2.2033149855468719E-2</v>
      </c>
      <c r="O1803" s="52">
        <f>IFERROR(_xll.qlIndexFixing(ONIndex6M,I1803,TRUE,_xll.ohTrigger(RecalcTrigger,Trigger6M)),NA())</f>
        <v>2.1926600943551477E-2</v>
      </c>
      <c r="P1803" s="52">
        <f>IFERROR(_xll.qlIndexFixing(Index1Y,$H1803,TRUE,_xll.ohTrigger(RecalcTrigger,Trigger1Y)),NA())</f>
        <v>2.4257175280030435E-2</v>
      </c>
      <c r="Q1803" s="52">
        <f>IFERROR(_xll.qlIndexFixing(ONIndex1Y,I1803,TRUE,_xll.ohTrigger(RecalcTrigger,Trigger1Y)),NA())</f>
        <v>2.3966539090274352E-2</v>
      </c>
    </row>
    <row r="1804" spans="2:17" x14ac:dyDescent="0.2">
      <c r="B1804" s="46" t="s">
        <v>51</v>
      </c>
      <c r="D1804" s="49">
        <f>_xll.qlCalendarAdvance(LocalCalendar,$D1803,B1804,"f",FALSE)</f>
        <v>52338</v>
      </c>
      <c r="E1804" s="49">
        <f>_xll.qlInterestRateIndexValueDate(IndexON,D1804)</f>
        <v>52338</v>
      </c>
      <c r="F1804" s="52">
        <f>IFERROR(_xll.qlIndexFixing(IndexON,D1804,TRUE,_xll.ohTrigger(RecalcTrigger,TriggerON)),NA())</f>
        <v>1.6169436692941019E-2</v>
      </c>
      <c r="H1804" s="49">
        <f>_xll.qlCalendarAdvance(IborCalendar,$H1803,B1804,"f",FALSE)</f>
        <v>52335</v>
      </c>
      <c r="I1804" s="49">
        <f>_xll.qlInterestRateIndexValueDate(Index1M,$H1804)</f>
        <v>52337</v>
      </c>
      <c r="J1804" s="52">
        <f>IFERROR(_xll.qlIndexFixing(Index1M,$H1804,TRUE,_xll.ohTrigger(RecalcTrigger,Trigger1M)),NA())</f>
        <v>1.8292735066305355E-2</v>
      </c>
      <c r="K1804" s="52">
        <f>IFERROR(_xll.qlIndexFixing(ONIndex1M,I1804,TRUE,_xll.ohTrigger(RecalcTrigger,Trigger1M)),NA())</f>
        <v>1.8278456270799381E-2</v>
      </c>
      <c r="L1804" s="52">
        <f>IFERROR(_xll.qlIndexFixing(Index3M,H1804,TRUE,_xll.ohTrigger(RecalcTrigger,Trigger3M)),NA())</f>
        <v>2.0401443183183633E-2</v>
      </c>
      <c r="M1804" s="52">
        <f>IFERROR(_xll.qlIndexFixing(ONIndex3M,I1804,TRUE,_xll.ohTrigger(RecalcTrigger,Trigger3M)),NA())</f>
        <v>2.0355979147810288E-2</v>
      </c>
      <c r="N1804" s="52">
        <f>IFERROR(_xll.qlIndexFixing(Index6M,$H1804,TRUE,_xll.ohTrigger(RecalcTrigger,Trigger6M)),NA())</f>
        <v>2.2031937478105626E-2</v>
      </c>
      <c r="O1804" s="52">
        <f>IFERROR(_xll.qlIndexFixing(ONIndex6M,I1804,TRUE,_xll.ohTrigger(RecalcTrigger,Trigger6M)),NA())</f>
        <v>2.1925470318278073E-2</v>
      </c>
      <c r="P1804" s="52">
        <f>IFERROR(_xll.qlIndexFixing(Index1Y,$H1804,TRUE,_xll.ohTrigger(RecalcTrigger,Trigger1Y)),NA())</f>
        <v>2.4257602619660132E-2</v>
      </c>
      <c r="Q1804" s="52">
        <f>IFERROR(_xll.qlIndexFixing(ONIndex1Y,I1804,TRUE,_xll.ohTrigger(RecalcTrigger,Trigger1Y)),NA())</f>
        <v>2.3966681454155037E-2</v>
      </c>
    </row>
    <row r="1805" spans="2:17" x14ac:dyDescent="0.2">
      <c r="B1805" s="46" t="s">
        <v>51</v>
      </c>
      <c r="D1805" s="49">
        <f>_xll.qlCalendarAdvance(LocalCalendar,$D1804,B1805,"f",FALSE)</f>
        <v>52345</v>
      </c>
      <c r="E1805" s="49">
        <f>_xll.qlInterestRateIndexValueDate(IndexON,D1805)</f>
        <v>52345</v>
      </c>
      <c r="F1805" s="52">
        <f>IFERROR(_xll.qlIndexFixing(IndexON,D1805,TRUE,_xll.ohTrigger(RecalcTrigger,TriggerON)),NA())</f>
        <v>1.6168268623539817E-2</v>
      </c>
      <c r="H1805" s="49">
        <f>_xll.qlCalendarAdvance(IborCalendar,$H1804,B1805,"f",FALSE)</f>
        <v>52342</v>
      </c>
      <c r="I1805" s="49">
        <f>_xll.qlInterestRateIndexValueDate(Index1M,$H1805)</f>
        <v>52344</v>
      </c>
      <c r="J1805" s="52">
        <f>IFERROR(_xll.qlIndexFixing(Index1M,$H1805,TRUE,_xll.ohTrigger(RecalcTrigger,Trigger1M)),NA())</f>
        <v>1.8293142503296167E-2</v>
      </c>
      <c r="K1805" s="52">
        <f>IFERROR(_xll.qlIndexFixing(ONIndex1M,I1805,TRUE,_xll.ohTrigger(RecalcTrigger,Trigger1M)),NA())</f>
        <v>1.8278406669196556E-2</v>
      </c>
      <c r="L1805" s="52">
        <f>IFERROR(_xll.qlIndexFixing(Index3M,H1805,TRUE,_xll.ohTrigger(RecalcTrigger,Trigger3M)),NA())</f>
        <v>2.0400412175309395E-2</v>
      </c>
      <c r="M1805" s="52">
        <f>IFERROR(_xll.qlIndexFixing(ONIndex3M,I1805,TRUE,_xll.ohTrigger(RecalcTrigger,Trigger3M)),NA())</f>
        <v>2.035503284957052E-2</v>
      </c>
      <c r="N1805" s="52">
        <f>IFERROR(_xll.qlIndexFixing(Index6M,$H1805,TRUE,_xll.ohTrigger(RecalcTrigger,Trigger6M)),NA())</f>
        <v>2.2030719781574039E-2</v>
      </c>
      <c r="O1805" s="52">
        <f>IFERROR(_xll.qlIndexFixing(ONIndex6M,I1805,TRUE,_xll.ohTrigger(RecalcTrigger,Trigger6M)),NA())</f>
        <v>2.1924334431773218E-2</v>
      </c>
      <c r="P1805" s="52">
        <f>IFERROR(_xll.qlIndexFixing(Index1Y,$H1805,TRUE,_xll.ohTrigger(RecalcTrigger,Trigger1Y)),NA())</f>
        <v>2.4256464468234273E-2</v>
      </c>
      <c r="Q1805" s="52">
        <f>IFERROR(_xll.qlIndexFixing(ONIndex1Y,I1805,TRUE,_xll.ohTrigger(RecalcTrigger,Trigger1Y)),NA())</f>
        <v>2.3966805505883926E-2</v>
      </c>
    </row>
    <row r="1806" spans="2:17" x14ac:dyDescent="0.2">
      <c r="B1806" s="46" t="s">
        <v>51</v>
      </c>
      <c r="D1806" s="49">
        <f>_xll.qlCalendarAdvance(LocalCalendar,$D1805,B1806,"f",FALSE)</f>
        <v>52352</v>
      </c>
      <c r="E1806" s="49">
        <f>_xll.qlInterestRateIndexValueDate(IndexON,D1806)</f>
        <v>52352</v>
      </c>
      <c r="F1806" s="52">
        <f>IFERROR(_xll.qlIndexFixing(IndexON,D1806,TRUE,_xll.ohTrigger(RecalcTrigger,TriggerON)),NA())</f>
        <v>1.6167094105856705E-2</v>
      </c>
      <c r="H1806" s="49">
        <f>_xll.qlCalendarAdvance(IborCalendar,$H1805,B1806,"f",FALSE)</f>
        <v>52349</v>
      </c>
      <c r="I1806" s="49">
        <f>_xll.qlInterestRateIndexValueDate(Index1M,$H1806)</f>
        <v>52351</v>
      </c>
      <c r="J1806" s="52">
        <f>IFERROR(_xll.qlIndexFixing(Index1M,$H1806,TRUE,_xll.ohTrigger(RecalcTrigger,Trigger1M)),NA())</f>
        <v>1.8291245911406649E-2</v>
      </c>
      <c r="K1806" s="52">
        <f>IFERROR(_xll.qlIndexFixing(ONIndex1M,I1806,TRUE,_xll.ohTrigger(RecalcTrigger,Trigger1M)),NA())</f>
        <v>1.8278355511238686E-2</v>
      </c>
      <c r="L1806" s="52">
        <f>IFERROR(_xll.qlIndexFixing(Index3M,H1806,TRUE,_xll.ohTrigger(RecalcTrigger,Trigger3M)),NA())</f>
        <v>2.0399868781107566E-2</v>
      </c>
      <c r="M1806" s="52">
        <f>IFERROR(_xll.qlIndexFixing(ONIndex3M,I1806,TRUE,_xll.ohTrigger(RecalcTrigger,Trigger3M)),NA())</f>
        <v>2.0354074188100313E-2</v>
      </c>
      <c r="N1806" s="52">
        <f>IFERROR(_xll.qlIndexFixing(Index6M,$H1806,TRUE,_xll.ohTrigger(RecalcTrigger,Trigger6M)),NA())</f>
        <v>2.2029496765882259E-2</v>
      </c>
      <c r="O1806" s="52">
        <f>IFERROR(_xll.qlIndexFixing(ONIndex6M,I1806,TRUE,_xll.ohTrigger(RecalcTrigger,Trigger6M)),NA())</f>
        <v>2.1923193283797104E-2</v>
      </c>
      <c r="P1806" s="52">
        <f>IFERROR(_xll.qlIndexFixing(Index1Y,$H1806,TRUE,_xll.ohTrigger(RecalcTrigger,Trigger1Y)),NA())</f>
        <v>2.4253768436343724E-2</v>
      </c>
      <c r="Q1806" s="52">
        <f>IFERROR(_xll.qlIndexFixing(ONIndex1Y,I1806,TRUE,_xll.ohTrigger(RecalcTrigger,Trigger1Y)),NA())</f>
        <v>2.396691124546102E-2</v>
      </c>
    </row>
    <row r="1807" spans="2:17" x14ac:dyDescent="0.2">
      <c r="B1807" s="46" t="s">
        <v>51</v>
      </c>
      <c r="D1807" s="49">
        <f>_xll.qlCalendarAdvance(LocalCalendar,$D1806,B1807,"f",FALSE)</f>
        <v>52359</v>
      </c>
      <c r="E1807" s="49">
        <f>_xll.qlInterestRateIndexValueDate(IndexON,D1807)</f>
        <v>52359</v>
      </c>
      <c r="F1807" s="52">
        <f>IFERROR(_xll.qlIndexFixing(IndexON,D1807,TRUE,_xll.ohTrigger(RecalcTrigger,TriggerON)),NA())</f>
        <v>1.6165913139918331E-2</v>
      </c>
      <c r="H1807" s="49">
        <f>_xll.qlCalendarAdvance(IborCalendar,$H1806,B1807,"f",FALSE)</f>
        <v>52356</v>
      </c>
      <c r="I1807" s="49">
        <f>_xll.qlInterestRateIndexValueDate(Index1M,$H1807)</f>
        <v>52358</v>
      </c>
      <c r="J1807" s="52">
        <f>IFERROR(_xll.qlIndexFixing(Index1M,$H1807,TRUE,_xll.ohTrigger(RecalcTrigger,Trigger1M)),NA())</f>
        <v>1.8292570996717439E-2</v>
      </c>
      <c r="K1807" s="52">
        <f>IFERROR(_xll.qlIndexFixing(ONIndex1M,I1807,TRUE,_xll.ohTrigger(RecalcTrigger,Trigger1M)),NA())</f>
        <v>1.827830279716558E-2</v>
      </c>
      <c r="L1807" s="52">
        <f>IFERROR(_xll.qlIndexFixing(Index3M,H1807,TRUE,_xll.ohTrigger(RecalcTrigger,Trigger3M)),NA())</f>
        <v>2.0398811973855423E-2</v>
      </c>
      <c r="M1807" s="52">
        <f>IFERROR(_xll.qlIndexFixing(ONIndex3M,I1807,TRUE,_xll.ohTrigger(RecalcTrigger,Trigger3M)),NA())</f>
        <v>2.035310316331973E-2</v>
      </c>
      <c r="N1807" s="52">
        <f>IFERROR(_xll.qlIndexFixing(Index6M,$H1807,TRUE,_xll.ohTrigger(RecalcTrigger,Trigger6M)),NA())</f>
        <v>2.2030013938047325E-2</v>
      </c>
      <c r="O1807" s="52">
        <f>IFERROR(_xll.qlIndexFixing(ONIndex6M,I1807,TRUE,_xll.ohTrigger(RecalcTrigger,Trigger6M)),NA())</f>
        <v>2.1922046874669476E-2</v>
      </c>
      <c r="P1807" s="52">
        <f>IFERROR(_xll.qlIndexFixing(Index1Y,$H1807,TRUE,_xll.ohTrigger(RecalcTrigger,Trigger1Y)),NA())</f>
        <v>2.4255678597558349E-2</v>
      </c>
      <c r="Q1807" s="52">
        <f>IFERROR(_xll.qlIndexFixing(ONIndex1Y,I1807,TRUE,_xll.ohTrigger(RecalcTrigger,Trigger1Y)),NA())</f>
        <v>2.3966998673206064E-2</v>
      </c>
    </row>
    <row r="1808" spans="2:17" x14ac:dyDescent="0.2">
      <c r="B1808" s="46" t="s">
        <v>51</v>
      </c>
      <c r="D1808" s="49">
        <f>_xll.qlCalendarAdvance(LocalCalendar,$D1807,B1808,"f",FALSE)</f>
        <v>52366</v>
      </c>
      <c r="E1808" s="49">
        <f>_xll.qlInterestRateIndexValueDate(IndexON,D1808)</f>
        <v>52366</v>
      </c>
      <c r="F1808" s="52">
        <f>IFERROR(_xll.qlIndexFixing(IndexON,D1808,TRUE,_xll.ohTrigger(RecalcTrigger,TriggerON)),NA())</f>
        <v>1.6164725725698048E-2</v>
      </c>
      <c r="H1808" s="49">
        <f>_xll.qlCalendarAdvance(IborCalendar,$H1807,B1808,"f",FALSE)</f>
        <v>52363</v>
      </c>
      <c r="I1808" s="49">
        <f>_xll.qlInterestRateIndexValueDate(Index1M,$H1808)</f>
        <v>52365</v>
      </c>
      <c r="J1808" s="52">
        <f>IFERROR(_xll.qlIndexFixing(Index1M,$H1808,TRUE,_xll.ohTrigger(RecalcTrigger,Trigger1M)),NA())</f>
        <v>1.8292513189460957E-2</v>
      </c>
      <c r="K1808" s="52">
        <f>IFERROR(_xll.qlIndexFixing(ONIndex1M,I1808,TRUE,_xll.ohTrigger(RecalcTrigger,Trigger1M)),NA())</f>
        <v>1.8278248526817364E-2</v>
      </c>
      <c r="L1808" s="52">
        <f>IFERROR(_xll.qlIndexFixing(Index3M,H1808,TRUE,_xll.ohTrigger(RecalcTrigger,Trigger3M)),NA())</f>
        <v>2.0397742739879283E-2</v>
      </c>
      <c r="M1808" s="52">
        <f>IFERROR(_xll.qlIndexFixing(ONIndex3M,I1808,TRUE,_xll.ohTrigger(RecalcTrigger,Trigger3M)),NA())</f>
        <v>2.0352119775308708E-2</v>
      </c>
      <c r="N1808" s="52">
        <f>IFERROR(_xll.qlIndexFixing(Index6M,$H1808,TRUE,_xll.ohTrigger(RecalcTrigger,Trigger6M)),NA())</f>
        <v>2.2028778918833977E-2</v>
      </c>
      <c r="O1808" s="52">
        <f>IFERROR(_xll.qlIndexFixing(ONIndex6M,I1808,TRUE,_xll.ohTrigger(RecalcTrigger,Trigger6M)),NA())</f>
        <v>2.1920895204230462E-2</v>
      </c>
      <c r="P1808" s="52">
        <f>IFERROR(_xll.qlIndexFixing(Index1Y,$H1808,TRUE,_xll.ohTrigger(RecalcTrigger,Trigger1Y)),NA())</f>
        <v>2.4255257515195021E-2</v>
      </c>
      <c r="Q1808" s="52">
        <f>IFERROR(_xll.qlIndexFixing(ONIndex1Y,I1808,TRUE,_xll.ohTrigger(RecalcTrigger,Trigger1Y)),NA())</f>
        <v>2.3967067788719376E-2</v>
      </c>
    </row>
    <row r="1809" spans="2:17" x14ac:dyDescent="0.2">
      <c r="B1809" s="46" t="s">
        <v>51</v>
      </c>
      <c r="D1809" s="49">
        <f>_xll.qlCalendarAdvance(LocalCalendar,$D1808,B1809,"f",FALSE)</f>
        <v>52373</v>
      </c>
      <c r="E1809" s="49">
        <f>_xll.qlInterestRateIndexValueDate(IndexON,D1809)</f>
        <v>52373</v>
      </c>
      <c r="F1809" s="52">
        <f>IFERROR(_xll.qlIndexFixing(IndexON,D1809,TRUE,_xll.ohTrigger(RecalcTrigger,TriggerON)),NA())</f>
        <v>1.616380914823079E-2</v>
      </c>
      <c r="H1809" s="49">
        <f>_xll.qlCalendarAdvance(IborCalendar,$H1808,B1809,"f",FALSE)</f>
        <v>52370</v>
      </c>
      <c r="I1809" s="49">
        <f>_xll.qlInterestRateIndexValueDate(Index1M,$H1809)</f>
        <v>52372</v>
      </c>
      <c r="J1809" s="52">
        <f>IFERROR(_xll.qlIndexFixing(Index1M,$H1809,TRUE,_xll.ohTrigger(RecalcTrigger,Trigger1M)),NA())</f>
        <v>1.8292453823508803E-2</v>
      </c>
      <c r="K1809" s="52">
        <f>IFERROR(_xll.qlIndexFixing(ONIndex1M,I1809,TRUE,_xll.ohTrigger(RecalcTrigger,Trigger1M)),NA())</f>
        <v>1.827819270019404E-2</v>
      </c>
      <c r="L1809" s="52">
        <f>IFERROR(_xll.qlIndexFixing(Index3M,H1809,TRUE,_xll.ohTrigger(RecalcTrigger,Trigger3M)),NA())</f>
        <v>2.0396661079192177E-2</v>
      </c>
      <c r="M1809" s="52">
        <f>IFERROR(_xll.qlIndexFixing(ONIndex3M,I1809,TRUE,_xll.ohTrigger(RecalcTrigger,Trigger3M)),NA())</f>
        <v>2.0351124024067246E-2</v>
      </c>
      <c r="N1809" s="52">
        <f>IFERROR(_xll.qlIndexFixing(Index6M,$H1809,TRUE,_xll.ohTrigger(RecalcTrigger,Trigger6M)),NA())</f>
        <v>2.202753857953518E-2</v>
      </c>
      <c r="O1809" s="52">
        <f>IFERROR(_xll.qlIndexFixing(ONIndex6M,I1809,TRUE,_xll.ohTrigger(RecalcTrigger,Trigger6M)),NA())</f>
        <v>2.1919738272320188E-2</v>
      </c>
      <c r="P1809" s="52">
        <f>IFERROR(_xll.qlIndexFixing(Index1Y,$H1809,TRUE,_xll.ohTrigger(RecalcTrigger,Trigger1Y)),NA())</f>
        <v>2.4254817668178823E-2</v>
      </c>
      <c r="Q1809" s="52">
        <f>IFERROR(_xll.qlIndexFixing(ONIndex1Y,I1809,TRUE,_xll.ohTrigger(RecalcTrigger,Trigger1Y)),NA())</f>
        <v>2.3967118592240766E-2</v>
      </c>
    </row>
    <row r="1810" spans="2:17" x14ac:dyDescent="0.2">
      <c r="B1810" s="46" t="s">
        <v>51</v>
      </c>
      <c r="D1810" s="49">
        <f>_xll.qlCalendarAdvance(LocalCalendar,$D1809,B1810,"f",FALSE)</f>
        <v>52380</v>
      </c>
      <c r="E1810" s="49">
        <f>_xll.qlInterestRateIndexValueDate(IndexON,D1810)</f>
        <v>52380</v>
      </c>
      <c r="F1810" s="52">
        <f>IFERROR(_xll.qlIndexFixing(IndexON,D1810,TRUE,_xll.ohTrigger(RecalcTrigger,TriggerON)),NA())</f>
        <v>1.6162331552385112E-2</v>
      </c>
      <c r="H1810" s="49">
        <f>_xll.qlCalendarAdvance(IborCalendar,$H1809,B1810,"f",FALSE)</f>
        <v>52377</v>
      </c>
      <c r="I1810" s="49">
        <f>_xll.qlInterestRateIndexValueDate(Index1M,$H1810)</f>
        <v>52379</v>
      </c>
      <c r="J1810" s="52">
        <f>IFERROR(_xll.qlIndexFixing(Index1M,$H1810,TRUE,_xll.ohTrigger(RecalcTrigger,Trigger1M)),NA())</f>
        <v>1.8292392898860976E-2</v>
      </c>
      <c r="K1810" s="52">
        <f>IFERROR(_xll.qlIndexFixing(ONIndex1M,I1810,TRUE,_xll.ohTrigger(RecalcTrigger,Trigger1M)),NA())</f>
        <v>1.8278135317295607E-2</v>
      </c>
      <c r="L1810" s="52">
        <f>IFERROR(_xll.qlIndexFixing(Index3M,H1810,TRUE,_xll.ohTrigger(RecalcTrigger,Trigger3M)),NA())</f>
        <v>2.0395566991801926E-2</v>
      </c>
      <c r="M1810" s="52">
        <f>IFERROR(_xll.qlIndexFixing(ONIndex3M,I1810,TRUE,_xll.ohTrigger(RecalcTrigger,Trigger3M)),NA())</f>
        <v>2.0350115909515409E-2</v>
      </c>
      <c r="N1810" s="52">
        <f>IFERROR(_xll.qlIndexFixing(Index6M,$H1810,TRUE,_xll.ohTrigger(RecalcTrigger,Trigger6M)),NA())</f>
        <v>2.2026292920160392E-2</v>
      </c>
      <c r="O1810" s="52">
        <f>IFERROR(_xll.qlIndexFixing(ONIndex6M,I1810,TRUE,_xll.ohTrigger(RecalcTrigger,Trigger6M)),NA())</f>
        <v>2.1918576079258401E-2</v>
      </c>
      <c r="P1810" s="52">
        <f>IFERROR(_xll.qlIndexFixing(Index1Y,$H1810,TRUE,_xll.ohTrigger(RecalcTrigger,Trigger1Y)),NA())</f>
        <v>2.4255124212773801E-2</v>
      </c>
      <c r="Q1810" s="52">
        <f>IFERROR(_xll.qlIndexFixing(ONIndex1Y,I1810,TRUE,_xll.ohTrigger(RecalcTrigger,Trigger1Y)),NA())</f>
        <v>2.3967151083770233E-2</v>
      </c>
    </row>
    <row r="1811" spans="2:17" x14ac:dyDescent="0.2">
      <c r="B1811" s="46" t="s">
        <v>51</v>
      </c>
      <c r="D1811" s="49">
        <f>_xll.qlCalendarAdvance(LocalCalendar,$D1810,B1811,"f",FALSE)</f>
        <v>52387</v>
      </c>
      <c r="E1811" s="49">
        <f>_xll.qlInterestRateIndexValueDate(IndexON,D1811)</f>
        <v>52387</v>
      </c>
      <c r="F1811" s="52">
        <f>IFERROR(_xll.qlIndexFixing(IndexON,D1811,TRUE,_xll.ohTrigger(RecalcTrigger,TriggerON)),NA())</f>
        <v>1.6161124793319104E-2</v>
      </c>
      <c r="H1811" s="49">
        <f>_xll.qlCalendarAdvance(IborCalendar,$H1810,B1811,"f",FALSE)</f>
        <v>52384</v>
      </c>
      <c r="I1811" s="49">
        <f>_xll.qlInterestRateIndexValueDate(Index1M,$H1811)</f>
        <v>52386</v>
      </c>
      <c r="J1811" s="52">
        <f>IFERROR(_xll.qlIndexFixing(Index1M,$H1811,TRUE,_xll.ohTrigger(RecalcTrigger,Trigger1M)),NA())</f>
        <v>1.8292330415517477E-2</v>
      </c>
      <c r="K1811" s="52">
        <f>IFERROR(_xll.qlIndexFixing(ONIndex1M,I1811,TRUE,_xll.ohTrigger(RecalcTrigger,Trigger1M)),NA())</f>
        <v>1.8278076378202002E-2</v>
      </c>
      <c r="L1811" s="52">
        <f>IFERROR(_xll.qlIndexFixing(Index3M,H1811,TRUE,_xll.ohTrigger(RecalcTrigger,Trigger3M)),NA())</f>
        <v>2.0394460477719825E-2</v>
      </c>
      <c r="M1811" s="52">
        <f>IFERROR(_xll.qlIndexFixing(ONIndex3M,I1811,TRUE,_xll.ohTrigger(RecalcTrigger,Trigger3M)),NA())</f>
        <v>2.0349095431813069E-2</v>
      </c>
      <c r="N1811" s="52">
        <f>IFERROR(_xll.qlIndexFixing(Index6M,$H1811,TRUE,_xll.ohTrigger(RecalcTrigger,Trigger6M)),NA())</f>
        <v>2.2023301900382559E-2</v>
      </c>
      <c r="O1811" s="52">
        <f>IFERROR(_xll.qlIndexFixing(ONIndex6M,I1811,TRUE,_xll.ohTrigger(RecalcTrigger,Trigger6M)),NA())</f>
        <v>2.191740862480529E-2</v>
      </c>
      <c r="P1811" s="52">
        <f>IFERROR(_xll.qlIndexFixing(Index1Y,$H1811,TRUE,_xll.ohTrigger(RecalcTrigger,Trigger1Y)),NA())</f>
        <v>2.4253881680289455E-2</v>
      </c>
      <c r="Q1811" s="52">
        <f>IFERROR(_xll.qlIndexFixing(ONIndex1Y,I1811,TRUE,_xll.ohTrigger(RecalcTrigger,Trigger1Y)),NA())</f>
        <v>2.3967165263147905E-2</v>
      </c>
    </row>
    <row r="1812" spans="2:17" x14ac:dyDescent="0.2">
      <c r="B1812" s="46" t="s">
        <v>51</v>
      </c>
      <c r="D1812" s="49">
        <f>_xll.qlCalendarAdvance(LocalCalendar,$D1811,B1812,"f",FALSE)</f>
        <v>52394</v>
      </c>
      <c r="E1812" s="49">
        <f>_xll.qlInterestRateIndexValueDate(IndexON,D1812)</f>
        <v>52394</v>
      </c>
      <c r="F1812" s="52">
        <f>IFERROR(_xll.qlIndexFixing(IndexON,D1812,TRUE,_xll.ohTrigger(RecalcTrigger,TriggerON)),NA())</f>
        <v>1.6159911585971187E-2</v>
      </c>
      <c r="H1812" s="49">
        <f>_xll.qlCalendarAdvance(IborCalendar,$H1811,B1812,"f",FALSE)</f>
        <v>52391</v>
      </c>
      <c r="I1812" s="49">
        <f>_xll.qlInterestRateIndexValueDate(Index1M,$H1812)</f>
        <v>52393</v>
      </c>
      <c r="J1812" s="52">
        <f>IFERROR(_xll.qlIndexFixing(Index1M,$H1812,TRUE,_xll.ohTrigger(RecalcTrigger,Trigger1M)),NA())</f>
        <v>1.8292266373475807E-2</v>
      </c>
      <c r="K1812" s="52">
        <f>IFERROR(_xll.qlIndexFixing(ONIndex1M,I1812,TRUE,_xll.ohTrigger(RecalcTrigger,Trigger1M)),NA())</f>
        <v>1.8278015882913223E-2</v>
      </c>
      <c r="L1812" s="52">
        <f>IFERROR(_xll.qlIndexFixing(Index3M,H1812,TRUE,_xll.ohTrigger(RecalcTrigger,Trigger3M)),NA())</f>
        <v>2.0393341536955434E-2</v>
      </c>
      <c r="M1812" s="52">
        <f>IFERROR(_xll.qlIndexFixing(ONIndex3M,I1812,TRUE,_xll.ohTrigger(RecalcTrigger,Trigger3M)),NA())</f>
        <v>2.0348062590720417E-2</v>
      </c>
      <c r="N1812" s="52">
        <f>IFERROR(_xll.qlIndexFixing(Index6M,$H1812,TRUE,_xll.ohTrigger(RecalcTrigger,Trigger6M)),NA())</f>
        <v>2.202204696994365E-2</v>
      </c>
      <c r="O1812" s="52">
        <f>IFERROR(_xll.qlIndexFixing(ONIndex6M,I1812,TRUE,_xll.ohTrigger(RecalcTrigger,Trigger6M)),NA())</f>
        <v>2.1916235909120729E-2</v>
      </c>
      <c r="P1812" s="52">
        <f>IFERROR(_xll.qlIndexFixing(Index1Y,$H1812,TRUE,_xll.ohTrigger(RecalcTrigger,Trigger1Y)),NA())</f>
        <v>2.4253385539468417E-2</v>
      </c>
      <c r="Q1812" s="52">
        <f>IFERROR(_xll.qlIndexFixing(ONIndex1Y,I1812,TRUE,_xll.ohTrigger(RecalcTrigger,Trigger1Y)),NA())</f>
        <v>2.3967161130453718E-2</v>
      </c>
    </row>
    <row r="1813" spans="2:17" x14ac:dyDescent="0.2">
      <c r="B1813" s="46" t="s">
        <v>51</v>
      </c>
      <c r="D1813" s="49">
        <f>_xll.qlCalendarAdvance(LocalCalendar,$D1812,B1813,"f",FALSE)</f>
        <v>52401</v>
      </c>
      <c r="E1813" s="49">
        <f>_xll.qlInterestRateIndexValueDate(IndexON,D1813)</f>
        <v>52401</v>
      </c>
      <c r="F1813" s="52">
        <f>IFERROR(_xll.qlIndexFixing(IndexON,D1813,TRUE,_xll.ohTrigger(RecalcTrigger,TriggerON)),NA())</f>
        <v>1.6158691930314717E-2</v>
      </c>
      <c r="H1813" s="49">
        <f>_xll.qlCalendarAdvance(IborCalendar,$H1812,B1813,"f",FALSE)</f>
        <v>52398</v>
      </c>
      <c r="I1813" s="49">
        <f>_xll.qlInterestRateIndexValueDate(Index1M,$H1813)</f>
        <v>52400</v>
      </c>
      <c r="J1813" s="52">
        <f>IFERROR(_xll.qlIndexFixing(Index1M,$H1813,TRUE,_xll.ohTrigger(RecalcTrigger,Trigger1M)),NA())</f>
        <v>1.8292200772738465E-2</v>
      </c>
      <c r="K1813" s="52">
        <f>IFERROR(_xll.qlIndexFixing(ONIndex1M,I1813,TRUE,_xll.ohTrigger(RecalcTrigger,Trigger1M)),NA())</f>
        <v>1.82779538312694E-2</v>
      </c>
      <c r="L1813" s="52">
        <f>IFERROR(_xll.qlIndexFixing(Index3M,H1813,TRUE,_xll.ohTrigger(RecalcTrigger,Trigger3M)),NA())</f>
        <v>2.0392210169521783E-2</v>
      </c>
      <c r="M1813" s="52">
        <f>IFERROR(_xll.qlIndexFixing(ONIndex3M,I1813,TRUE,_xll.ohTrigger(RecalcTrigger,Trigger3M)),NA())</f>
        <v>2.0347017386397326E-2</v>
      </c>
      <c r="N1813" s="52">
        <f>IFERROR(_xll.qlIndexFixing(Index6M,$H1813,TRUE,_xll.ohTrigger(RecalcTrigger,Trigger6M)),NA())</f>
        <v>2.2020786720414871E-2</v>
      </c>
      <c r="O1813" s="52">
        <f>IFERROR(_xll.qlIndexFixing(ONIndex6M,I1813,TRUE,_xll.ohTrigger(RecalcTrigger,Trigger6M)),NA())</f>
        <v>2.1915057932124782E-2</v>
      </c>
      <c r="P1813" s="52">
        <f>IFERROR(_xll.qlIndexFixing(Index1Y,$H1813,TRUE,_xll.ohTrigger(RecalcTrigger,Trigger1Y)),NA())</f>
        <v>2.4252870634100074E-2</v>
      </c>
      <c r="Q1813" s="52">
        <f>IFERROR(_xll.qlIndexFixing(ONIndex1Y,I1813,TRUE,_xll.ohTrigger(RecalcTrigger,Trigger1Y)),NA())</f>
        <v>2.3967138685847544E-2</v>
      </c>
    </row>
    <row r="1814" spans="2:17" x14ac:dyDescent="0.2">
      <c r="B1814" s="46" t="s">
        <v>51</v>
      </c>
      <c r="D1814" s="49">
        <f>_xll.qlCalendarAdvance(LocalCalendar,$D1813,B1814,"f",FALSE)</f>
        <v>52408</v>
      </c>
      <c r="E1814" s="49">
        <f>_xll.qlInterestRateIndexValueDate(IndexON,D1814)</f>
        <v>52408</v>
      </c>
      <c r="F1814" s="52">
        <f>IFERROR(_xll.qlIndexFixing(IndexON,D1814,TRUE,_xll.ohTrigger(RecalcTrigger,TriggerON)),NA())</f>
        <v>1.6157465826402984E-2</v>
      </c>
      <c r="H1814" s="49">
        <f>_xll.qlCalendarAdvance(IborCalendar,$H1813,B1814,"f",FALSE)</f>
        <v>52405</v>
      </c>
      <c r="I1814" s="49">
        <f>_xll.qlInterestRateIndexValueDate(Index1M,$H1814)</f>
        <v>52407</v>
      </c>
      <c r="J1814" s="52">
        <f>IFERROR(_xll.qlIndexFixing(Index1M,$H1814,TRUE,_xll.ohTrigger(RecalcTrigger,Trigger1M)),NA())</f>
        <v>1.8292133613310446E-2</v>
      </c>
      <c r="K1814" s="52">
        <f>IFERROR(_xll.qlIndexFixing(ONIndex1M,I1814,TRUE,_xll.ohTrigger(RecalcTrigger,Trigger1M)),NA())</f>
        <v>1.8277890223430404E-2</v>
      </c>
      <c r="L1814" s="52">
        <f>IFERROR(_xll.qlIndexFixing(Index3M,H1814,TRUE,_xll.ohTrigger(RecalcTrigger,Trigger3M)),NA())</f>
        <v>2.0391066375425825E-2</v>
      </c>
      <c r="M1814" s="52">
        <f>IFERROR(_xll.qlIndexFixing(ONIndex3M,I1814,TRUE,_xll.ohTrigger(RecalcTrigger,Trigger3M)),NA())</f>
        <v>2.0345959818843795E-2</v>
      </c>
      <c r="N1814" s="52">
        <f>IFERROR(_xll.qlIndexFixing(Index6M,$H1814,TRUE,_xll.ohTrigger(RecalcTrigger,Trigger6M)),NA())</f>
        <v>2.2021835685159117E-2</v>
      </c>
      <c r="O1814" s="52">
        <f>IFERROR(_xll.qlIndexFixing(ONIndex6M,I1814,TRUE,_xll.ohTrigger(RecalcTrigger,Trigger6M)),NA())</f>
        <v>2.1913874693817448E-2</v>
      </c>
      <c r="P1814" s="52">
        <f>IFERROR(_xll.qlIndexFixing(Index1Y,$H1814,TRUE,_xll.ohTrigger(RecalcTrigger,Trigger1Y)),NA())</f>
        <v>2.4252336964213531E-2</v>
      </c>
      <c r="Q1814" s="52">
        <f>IFERROR(_xll.qlIndexFixing(ONIndex1Y,I1814,TRUE,_xll.ohTrigger(RecalcTrigger,Trigger1Y)),NA())</f>
        <v>2.3967097929089576E-2</v>
      </c>
    </row>
    <row r="1815" spans="2:17" x14ac:dyDescent="0.2">
      <c r="B1815" s="46" t="s">
        <v>51</v>
      </c>
      <c r="D1815" s="49">
        <f>_xll.qlCalendarAdvance(LocalCalendar,$D1814,B1815,"f",FALSE)</f>
        <v>52418</v>
      </c>
      <c r="E1815" s="49">
        <f>_xll.qlInterestRateIndexValueDate(IndexON,D1815)</f>
        <v>52418</v>
      </c>
      <c r="F1815" s="52">
        <f>IFERROR(_xll.qlIndexFixing(IndexON,D1815,TRUE,_xll.ohTrigger(RecalcTrigger,TriggerON)),NA())</f>
        <v>1.6155154995596277E-2</v>
      </c>
      <c r="H1815" s="49">
        <f>_xll.qlCalendarAdvance(IborCalendar,$H1814,B1815,"f",FALSE)</f>
        <v>52412</v>
      </c>
      <c r="I1815" s="49">
        <f>_xll.qlInterestRateIndexValueDate(Index1M,$H1815)</f>
        <v>52414</v>
      </c>
      <c r="J1815" s="52">
        <f>IFERROR(_xll.qlIndexFixing(Index1M,$H1815,TRUE,_xll.ohTrigger(RecalcTrigger,Trigger1M)),NA())</f>
        <v>1.8292064895179261E-2</v>
      </c>
      <c r="K1815" s="52">
        <f>IFERROR(_xll.qlIndexFixing(ONIndex1M,I1815,TRUE,_xll.ohTrigger(RecalcTrigger,Trigger1M)),NA())</f>
        <v>1.8279202913606962E-2</v>
      </c>
      <c r="L1815" s="52">
        <f>IFERROR(_xll.qlIndexFixing(Index3M,H1815,TRUE,_xll.ohTrigger(RecalcTrigger,Trigger3M)),NA())</f>
        <v>2.0389910154682327E-2</v>
      </c>
      <c r="M1815" s="52">
        <f>IFERROR(_xll.qlIndexFixing(ONIndex3M,I1815,TRUE,_xll.ohTrigger(RecalcTrigger,Trigger3M)),NA())</f>
        <v>2.0346383520697398E-2</v>
      </c>
      <c r="N1815" s="52">
        <f>IFERROR(_xll.qlIndexFixing(Index6M,$H1815,TRUE,_xll.ohTrigger(RecalcTrigger,Trigger6M)),NA())</f>
        <v>2.201998482250541E-2</v>
      </c>
      <c r="O1815" s="52">
        <f>IFERROR(_xll.qlIndexFixing(ONIndex6M,I1815,TRUE,_xll.ohTrigger(RecalcTrigger,Trigger6M)),NA())</f>
        <v>2.1914431489467034E-2</v>
      </c>
      <c r="P1815" s="52">
        <f>IFERROR(_xll.qlIndexFixing(Index1Y,$H1815,TRUE,_xll.ohTrigger(RecalcTrigger,Trigger1Y)),NA())</f>
        <v>2.425254281270817E-2</v>
      </c>
      <c r="Q1815" s="52">
        <f>IFERROR(_xll.qlIndexFixing(ONIndex1Y,I1815,TRUE,_xll.ohTrigger(RecalcTrigger,Trigger1Y)),NA())</f>
        <v>2.3969417102183144E-2</v>
      </c>
    </row>
    <row r="1816" spans="2:17" x14ac:dyDescent="0.2">
      <c r="B1816" s="46" t="s">
        <v>51</v>
      </c>
      <c r="D1816" s="49">
        <f>_xll.qlCalendarAdvance(LocalCalendar,$D1815,B1816,"f",FALSE)</f>
        <v>52425</v>
      </c>
      <c r="E1816" s="49">
        <f>_xll.qlInterestRateIndexValueDate(IndexON,D1816)</f>
        <v>52425</v>
      </c>
      <c r="F1816" s="52">
        <f>IFERROR(_xll.qlIndexFixing(IndexON,D1816,TRUE,_xll.ohTrigger(RecalcTrigger,TriggerON)),NA())</f>
        <v>1.615391426407875E-2</v>
      </c>
      <c r="H1816" s="49">
        <f>_xll.qlCalendarAdvance(IborCalendar,$H1815,B1816,"f",FALSE)</f>
        <v>52419</v>
      </c>
      <c r="I1816" s="49">
        <f>_xll.qlInterestRateIndexValueDate(Index1M,$H1816)</f>
        <v>52421</v>
      </c>
      <c r="J1816" s="52">
        <f>IFERROR(_xll.qlIndexFixing(Index1M,$H1816,TRUE,_xll.ohTrigger(RecalcTrigger,Trigger1M)),NA())</f>
        <v>1.8291994618354901E-2</v>
      </c>
      <c r="K1816" s="52">
        <f>IFERROR(_xll.qlIndexFixing(ONIndex1M,I1816,TRUE,_xll.ohTrigger(RecalcTrigger,Trigger1M)),NA())</f>
        <v>1.8277758339007022E-2</v>
      </c>
      <c r="L1816" s="52">
        <f>IFERROR(_xll.qlIndexFixing(Index3M,H1816,TRUE,_xll.ohTrigger(RecalcTrigger,Trigger3M)),NA())</f>
        <v>2.0388741507299114E-2</v>
      </c>
      <c r="M1816" s="52">
        <f>IFERROR(_xll.qlIndexFixing(ONIndex3M,I1816,TRUE,_xll.ohTrigger(RecalcTrigger,Trigger3M)),NA())</f>
        <v>2.0343807593885543E-2</v>
      </c>
      <c r="N1816" s="52">
        <f>IFERROR(_xll.qlIndexFixing(Index6M,$H1816,TRUE,_xll.ohTrigger(RecalcTrigger,Trigger6M)),NA())</f>
        <v>2.2018707242890408E-2</v>
      </c>
      <c r="O1816" s="52">
        <f>IFERROR(_xll.qlIndexFixing(ONIndex6M,I1816,TRUE,_xll.ohTrigger(RecalcTrigger,Trigger6M)),NA())</f>
        <v>2.1911492433188684E-2</v>
      </c>
      <c r="P1816" s="52">
        <f>IFERROR(_xll.qlIndexFixing(Index1Y,$H1816,TRUE,_xll.ohTrigger(RecalcTrigger,Trigger1Y)),NA())</f>
        <v>2.4251213331005966E-2</v>
      </c>
      <c r="Q1816" s="52">
        <f>IFERROR(_xll.qlIndexFixing(ONIndex1Y,I1816,TRUE,_xll.ohTrigger(RecalcTrigger,Trigger1Y)),NA())</f>
        <v>2.3966961479517934E-2</v>
      </c>
    </row>
    <row r="1817" spans="2:17" x14ac:dyDescent="0.2">
      <c r="B1817" s="46" t="s">
        <v>51</v>
      </c>
      <c r="D1817" s="49">
        <f>_xll.qlCalendarAdvance(LocalCalendar,$D1816,B1817,"f",FALSE)</f>
        <v>52432</v>
      </c>
      <c r="E1817" s="49">
        <f>_xll.qlInterestRateIndexValueDate(IndexON,D1817)</f>
        <v>52432</v>
      </c>
      <c r="F1817" s="52">
        <f>IFERROR(_xll.qlIndexFixing(IndexON,D1817,TRUE,_xll.ohTrigger(RecalcTrigger,TriggerON)),NA())</f>
        <v>1.6152667084918804E-2</v>
      </c>
      <c r="H1817" s="49">
        <f>_xll.qlCalendarAdvance(IborCalendar,$H1816,B1817,"f",FALSE)</f>
        <v>52426</v>
      </c>
      <c r="I1817" s="49">
        <f>_xll.qlInterestRateIndexValueDate(Index1M,$H1817)</f>
        <v>52428</v>
      </c>
      <c r="J1817" s="52">
        <f>IFERROR(_xll.qlIndexFixing(Index1M,$H1817,TRUE,_xll.ohTrigger(RecalcTrigger,Trigger1M)),NA())</f>
        <v>1.829192278283237E-2</v>
      </c>
      <c r="K1817" s="52">
        <f>IFERROR(_xll.qlIndexFixing(ONIndex1M,I1817,TRUE,_xll.ohTrigger(RecalcTrigger,Trigger1M)),NA())</f>
        <v>1.8277690062422636E-2</v>
      </c>
      <c r="L1817" s="52">
        <f>IFERROR(_xll.qlIndexFixing(Index3M,H1817,TRUE,_xll.ohTrigger(RecalcTrigger,Trigger3M)),NA())</f>
        <v>2.0387560433289219E-2</v>
      </c>
      <c r="M1817" s="52">
        <f>IFERROR(_xll.qlIndexFixing(ONIndex3M,I1817,TRUE,_xll.ohTrigger(RecalcTrigger,Trigger3M)),NA())</f>
        <v>2.0342712936640694E-2</v>
      </c>
      <c r="N1817" s="52">
        <f>IFERROR(_xll.qlIndexFixing(Index6M,$H1817,TRUE,_xll.ohTrigger(RecalcTrigger,Trigger6M)),NA())</f>
        <v>2.2018001573144288E-2</v>
      </c>
      <c r="O1817" s="52">
        <f>IFERROR(_xll.qlIndexFixing(ONIndex6M,I1817,TRUE,_xll.ohTrigger(RecalcTrigger,Trigger6M)),NA())</f>
        <v>2.191029341094719E-2</v>
      </c>
      <c r="P1817" s="52">
        <f>IFERROR(_xll.qlIndexFixing(Index1Y,$H1817,TRUE,_xll.ohTrigger(RecalcTrigger,Trigger1Y)),NA())</f>
        <v>2.4250623367748154E-2</v>
      </c>
      <c r="Q1817" s="52">
        <f>IFERROR(_xll.qlIndexFixing(ONIndex1Y,I1817,TRUE,_xll.ohTrigger(RecalcTrigger,Trigger1Y)),NA())</f>
        <v>2.3966865786624325E-2</v>
      </c>
    </row>
    <row r="1818" spans="2:17" x14ac:dyDescent="0.2">
      <c r="B1818" s="46" t="s">
        <v>51</v>
      </c>
      <c r="D1818" s="49">
        <f>_xll.qlCalendarAdvance(LocalCalendar,$D1817,B1818,"f",FALSE)</f>
        <v>52439</v>
      </c>
      <c r="E1818" s="49">
        <f>_xll.qlInterestRateIndexValueDate(IndexON,D1818)</f>
        <v>52439</v>
      </c>
      <c r="F1818" s="52">
        <f>IFERROR(_xll.qlIndexFixing(IndexON,D1818,TRUE,_xll.ohTrigger(RecalcTrigger,TriggerON)),NA())</f>
        <v>1.6151413458036501E-2</v>
      </c>
      <c r="H1818" s="49">
        <f>_xll.qlCalendarAdvance(IborCalendar,$H1817,B1818,"f",FALSE)</f>
        <v>52433</v>
      </c>
      <c r="I1818" s="49">
        <f>_xll.qlInterestRateIndexValueDate(Index1M,$H1818)</f>
        <v>52435</v>
      </c>
      <c r="J1818" s="52">
        <f>IFERROR(_xll.qlIndexFixing(Index1M,$H1818,TRUE,_xll.ohTrigger(RecalcTrigger,Trigger1M)),NA())</f>
        <v>1.8291849388614168E-2</v>
      </c>
      <c r="K1818" s="52">
        <f>IFERROR(_xll.qlIndexFixing(ONIndex1M,I1818,TRUE,_xll.ohTrigger(RecalcTrigger,Trigger1M)),NA())</f>
        <v>1.8277620229563141E-2</v>
      </c>
      <c r="L1818" s="52">
        <f>IFERROR(_xll.qlIndexFixing(Index3M,H1818,TRUE,_xll.ohTrigger(RecalcTrigger,Trigger3M)),NA())</f>
        <v>2.0386366932663064E-2</v>
      </c>
      <c r="M1818" s="52">
        <f>IFERROR(_xll.qlIndexFixing(ONIndex3M,I1818,TRUE,_xll.ohTrigger(RecalcTrigger,Trigger3M)),NA())</f>
        <v>2.0341605916005534E-2</v>
      </c>
      <c r="N1818" s="52">
        <f>IFERROR(_xll.qlIndexFixing(Index6M,$H1818,TRUE,_xll.ohTrigger(RecalcTrigger,Trigger6M)),NA())</f>
        <v>2.2016136123659338E-2</v>
      </c>
      <c r="O1818" s="52">
        <f>IFERROR(_xll.qlIndexFixing(ONIndex6M,I1818,TRUE,_xll.ohTrigger(RecalcTrigger,Trigger6M)),NA())</f>
        <v>2.190908912739431E-2</v>
      </c>
      <c r="P1818" s="52">
        <f>IFERROR(_xll.qlIndexFixing(Index1Y,$H1818,TRUE,_xll.ohTrigger(RecalcTrigger,Trigger1Y)),NA())</f>
        <v>2.4250014640097912E-2</v>
      </c>
      <c r="Q1818" s="52">
        <f>IFERROR(_xll.qlIndexFixing(ONIndex1Y,I1818,TRUE,_xll.ohTrigger(RecalcTrigger,Trigger1Y)),NA())</f>
        <v>2.3966751781578921E-2</v>
      </c>
    </row>
    <row r="1819" spans="2:17" x14ac:dyDescent="0.2">
      <c r="B1819" s="46" t="s">
        <v>51</v>
      </c>
      <c r="D1819" s="49">
        <f>_xll.qlCalendarAdvance(LocalCalendar,$D1818,B1819,"f",FALSE)</f>
        <v>52446</v>
      </c>
      <c r="E1819" s="49">
        <f>_xll.qlInterestRateIndexValueDate(IndexON,D1819)</f>
        <v>52446</v>
      </c>
      <c r="F1819" s="52">
        <f>IFERROR(_xll.qlIndexFixing(IndexON,D1819,TRUE,_xll.ohTrigger(RecalcTrigger,TriggerON)),NA())</f>
        <v>1.6150153383431842E-2</v>
      </c>
      <c r="H1819" s="49">
        <f>_xll.qlCalendarAdvance(IborCalendar,$H1818,B1819,"f",FALSE)</f>
        <v>52440</v>
      </c>
      <c r="I1819" s="49">
        <f>_xll.qlInterestRateIndexValueDate(Index1M,$H1819)</f>
        <v>52442</v>
      </c>
      <c r="J1819" s="52">
        <f>IFERROR(_xll.qlIndexFixing(Index1M,$H1819,TRUE,_xll.ohTrigger(RecalcTrigger,Trigger1M)),NA())</f>
        <v>1.8290397573143564E-2</v>
      </c>
      <c r="K1819" s="52">
        <f>IFERROR(_xll.qlIndexFixing(ONIndex1M,I1819,TRUE,_xll.ohTrigger(RecalcTrigger,Trigger1M)),NA())</f>
        <v>1.8277548840588409E-2</v>
      </c>
      <c r="L1819" s="52">
        <f>IFERROR(_xll.qlIndexFixing(Index3M,H1819,TRUE,_xll.ohTrigger(RecalcTrigger,Trigger3M)),NA())</f>
        <v>2.0385161005431945E-2</v>
      </c>
      <c r="M1819" s="52">
        <f>IFERROR(_xll.qlIndexFixing(ONIndex3M,I1819,TRUE,_xll.ohTrigger(RecalcTrigger,Trigger3M)),NA())</f>
        <v>2.0340486532139934E-2</v>
      </c>
      <c r="N1819" s="52">
        <f>IFERROR(_xll.qlIndexFixing(Index6M,$H1819,TRUE,_xll.ohTrigger(RecalcTrigger,Trigger6M)),NA())</f>
        <v>2.2013113522927633E-2</v>
      </c>
      <c r="O1819" s="52">
        <f>IFERROR(_xll.qlIndexFixing(ONIndex6M,I1819,TRUE,_xll.ohTrigger(RecalcTrigger,Trigger6M)),NA())</f>
        <v>2.1907879582530043E-2</v>
      </c>
      <c r="P1819" s="52">
        <f>IFERROR(_xll.qlIndexFixing(Index1Y,$H1819,TRUE,_xll.ohTrigger(RecalcTrigger,Trigger1Y)),NA())</f>
        <v>2.4247128267364675E-2</v>
      </c>
      <c r="Q1819" s="52">
        <f>IFERROR(_xll.qlIndexFixing(ONIndex1Y,I1819,TRUE,_xll.ohTrigger(RecalcTrigger,Trigger1Y)),NA())</f>
        <v>2.396661946462153E-2</v>
      </c>
    </row>
    <row r="1820" spans="2:17" x14ac:dyDescent="0.2">
      <c r="B1820" s="46" t="s">
        <v>51</v>
      </c>
      <c r="D1820" s="49">
        <f>_xll.qlCalendarAdvance(LocalCalendar,$D1819,B1820,"f",FALSE)</f>
        <v>52453</v>
      </c>
      <c r="E1820" s="49">
        <f>_xll.qlInterestRateIndexValueDate(IndexON,D1820)</f>
        <v>52453</v>
      </c>
      <c r="F1820" s="52">
        <f>IFERROR(_xll.qlIndexFixing(IndexON,D1820,TRUE,_xll.ohTrigger(RecalcTrigger,TriggerON)),NA())</f>
        <v>1.6148886861104828E-2</v>
      </c>
      <c r="H1820" s="49">
        <f>_xll.qlCalendarAdvance(IborCalendar,$H1819,B1820,"f",FALSE)</f>
        <v>52447</v>
      </c>
      <c r="I1820" s="49">
        <f>_xll.qlInterestRateIndexValueDate(Index1M,$H1820)</f>
        <v>52449</v>
      </c>
      <c r="J1820" s="52">
        <f>IFERROR(_xll.qlIndexFixing(Index1M,$H1820,TRUE,_xll.ohTrigger(RecalcTrigger,Trigger1M)),NA())</f>
        <v>1.8292156772177621E-2</v>
      </c>
      <c r="K1820" s="52">
        <f>IFERROR(_xll.qlIndexFixing(ONIndex1M,I1820,TRUE,_xll.ohTrigger(RecalcTrigger,Trigger1M)),NA())</f>
        <v>1.8277475895258632E-2</v>
      </c>
      <c r="L1820" s="52">
        <f>IFERROR(_xll.qlIndexFixing(Index3M,H1820,TRUE,_xll.ohTrigger(RecalcTrigger,Trigger3M)),NA())</f>
        <v>2.0383942651607163E-2</v>
      </c>
      <c r="M1820" s="52">
        <f>IFERROR(_xll.qlIndexFixing(ONIndex3M,I1820,TRUE,_xll.ohTrigger(RecalcTrigger,Trigger3M)),NA())</f>
        <v>2.0339354785043895E-2</v>
      </c>
      <c r="N1820" s="52">
        <f>IFERROR(_xll.qlIndexFixing(Index6M,$H1820,TRUE,_xll.ohTrigger(RecalcTrigger,Trigger6M)),NA())</f>
        <v>2.2013543724496903E-2</v>
      </c>
      <c r="O1820" s="52">
        <f>IFERROR(_xll.qlIndexFixing(ONIndex6M,I1820,TRUE,_xll.ohTrigger(RecalcTrigger,Trigger6M)),NA())</f>
        <v>2.1906664776274454E-2</v>
      </c>
      <c r="P1820" s="52">
        <f>IFERROR(_xll.qlIndexFixing(Index1Y,$H1820,TRUE,_xll.ohTrigger(RecalcTrigger,Trigger1Y)),NA())</f>
        <v>2.4248740891758502E-2</v>
      </c>
      <c r="Q1820" s="52">
        <f>IFERROR(_xll.qlIndexFixing(ONIndex1Y,I1820,TRUE,_xll.ohTrigger(RecalcTrigger,Trigger1Y)),NA())</f>
        <v>2.3966468835592281E-2</v>
      </c>
    </row>
    <row r="1821" spans="2:17" x14ac:dyDescent="0.2">
      <c r="B1821" s="46" t="s">
        <v>51</v>
      </c>
      <c r="D1821" s="49">
        <f>_xll.qlCalendarAdvance(LocalCalendar,$D1820,B1821,"f",FALSE)</f>
        <v>52460</v>
      </c>
      <c r="E1821" s="49">
        <f>_xll.qlInterestRateIndexValueDate(IndexON,D1821)</f>
        <v>52460</v>
      </c>
      <c r="F1821" s="52">
        <f>IFERROR(_xll.qlIndexFixing(IndexON,D1821,TRUE,_xll.ohTrigger(RecalcTrigger,TriggerON)),NA())</f>
        <v>1.6147613891135393E-2</v>
      </c>
      <c r="H1821" s="49">
        <f>_xll.qlCalendarAdvance(IborCalendar,$H1820,B1821,"f",FALSE)</f>
        <v>52454</v>
      </c>
      <c r="I1821" s="49">
        <f>_xll.qlInterestRateIndexValueDate(Index1M,$H1821)</f>
        <v>52456</v>
      </c>
      <c r="J1821" s="52">
        <f>IFERROR(_xll.qlIndexFixing(Index1M,$H1821,TRUE,_xll.ohTrigger(RecalcTrigger,Trigger1M)),NA())</f>
        <v>1.8291619853790519E-2</v>
      </c>
      <c r="K1821" s="52">
        <f>IFERROR(_xll.qlIndexFixing(ONIndex1M,I1821,TRUE,_xll.ohTrigger(RecalcTrigger,Trigger1M)),NA())</f>
        <v>1.8277401393653747E-2</v>
      </c>
      <c r="L1821" s="52">
        <f>IFERROR(_xll.qlIndexFixing(Index3M,H1821,TRUE,_xll.ohTrigger(RecalcTrigger,Trigger3M)),NA())</f>
        <v>2.0382711871200006E-2</v>
      </c>
      <c r="M1821" s="52">
        <f>IFERROR(_xll.qlIndexFixing(ONIndex3M,I1821,TRUE,_xll.ohTrigger(RecalcTrigger,Trigger3M)),NA())</f>
        <v>2.0338210674557544E-2</v>
      </c>
      <c r="N1821" s="52">
        <f>IFERROR(_xll.qlIndexFixing(Index6M,$H1821,TRUE,_xll.ohTrigger(RecalcTrigger,Trigger6M)),NA())</f>
        <v>2.2012814939480554E-2</v>
      </c>
      <c r="O1821" s="52">
        <f>IFERROR(_xll.qlIndexFixing(ONIndex6M,I1821,TRUE,_xll.ohTrigger(RecalcTrigger,Trigger6M)),NA())</f>
        <v>2.190544470886735E-2</v>
      </c>
      <c r="P1821" s="52">
        <f>IFERROR(_xll.qlIndexFixing(Index1Y,$H1821,TRUE,_xll.ohTrigger(RecalcTrigger,Trigger1Y)),NA())</f>
        <v>2.4248075871141014E-2</v>
      </c>
      <c r="Q1821" s="52">
        <f>IFERROR(_xll.qlIndexFixing(ONIndex1Y,I1821,TRUE,_xll.ohTrigger(RecalcTrigger,Trigger1Y)),NA())</f>
        <v>2.3966299894491172E-2</v>
      </c>
    </row>
    <row r="1822" spans="2:17" x14ac:dyDescent="0.2">
      <c r="B1822" s="46" t="s">
        <v>51</v>
      </c>
      <c r="D1822" s="49">
        <f>_xll.qlCalendarAdvance(LocalCalendar,$D1821,B1822,"f",FALSE)</f>
        <v>52467</v>
      </c>
      <c r="E1822" s="49">
        <f>_xll.qlInterestRateIndexValueDate(IndexON,D1822)</f>
        <v>52467</v>
      </c>
      <c r="F1822" s="52">
        <f>IFERROR(_xll.qlIndexFixing(IndexON,D1822,TRUE,_xll.ohTrigger(RecalcTrigger,TriggerON)),NA())</f>
        <v>1.6146334473363666E-2</v>
      </c>
      <c r="H1822" s="49">
        <f>_xll.qlCalendarAdvance(IborCalendar,$H1821,B1822,"f",FALSE)</f>
        <v>52461</v>
      </c>
      <c r="I1822" s="49">
        <f>_xll.qlInterestRateIndexValueDate(Index1M,$H1822)</f>
        <v>52463</v>
      </c>
      <c r="J1822" s="52">
        <f>IFERROR(_xll.qlIndexFixing(Index1M,$H1822,TRUE,_xll.ohTrigger(RecalcTrigger,Trigger1M)),NA())</f>
        <v>1.8291540224787128E-2</v>
      </c>
      <c r="K1822" s="52">
        <f>IFERROR(_xll.qlIndexFixing(ONIndex1M,I1822,TRUE,_xll.ohTrigger(RecalcTrigger,Trigger1M)),NA())</f>
        <v>1.8277325335773753E-2</v>
      </c>
      <c r="L1822" s="52">
        <f>IFERROR(_xll.qlIndexFixing(Index3M,H1822,TRUE,_xll.ohTrigger(RecalcTrigger,Trigger3M)),NA())</f>
        <v>2.038146866422438E-2</v>
      </c>
      <c r="M1822" s="52">
        <f>IFERROR(_xll.qlIndexFixing(ONIndex3M,I1822,TRUE,_xll.ohTrigger(RecalcTrigger,Trigger3M)),NA())</f>
        <v>2.0337054201000626E-2</v>
      </c>
      <c r="N1822" s="52">
        <f>IFERROR(_xll.qlIndexFixing(Index6M,$H1822,TRUE,_xll.ohTrigger(RecalcTrigger,Trigger6M)),NA())</f>
        <v>2.2010930045488198E-2</v>
      </c>
      <c r="O1822" s="52">
        <f>IFERROR(_xll.qlIndexFixing(ONIndex6M,I1822,TRUE,_xll.ohTrigger(RecalcTrigger,Trigger6M)),NA())</f>
        <v>2.1904219380068923E-2</v>
      </c>
      <c r="P1822" s="52">
        <f>IFERROR(_xll.qlIndexFixing(Index1Y,$H1822,TRUE,_xll.ohTrigger(RecalcTrigger,Trigger1Y)),NA())</f>
        <v>2.4247392086274241E-2</v>
      </c>
      <c r="Q1822" s="52">
        <f>IFERROR(_xll.qlIndexFixing(ONIndex1Y,I1822,TRUE,_xll.ohTrigger(RecalcTrigger,Trigger1Y)),NA())</f>
        <v>2.3966112641238269E-2</v>
      </c>
    </row>
    <row r="1823" spans="2:17" x14ac:dyDescent="0.2">
      <c r="B1823" s="46" t="s">
        <v>51</v>
      </c>
      <c r="D1823" s="49">
        <f>_xll.qlCalendarAdvance(LocalCalendar,$D1822,B1823,"f",FALSE)</f>
        <v>52474</v>
      </c>
      <c r="E1823" s="49">
        <f>_xll.qlInterestRateIndexValueDate(IndexON,D1823)</f>
        <v>52474</v>
      </c>
      <c r="F1823" s="52">
        <f>IFERROR(_xll.qlIndexFixing(IndexON,D1823,TRUE,_xll.ohTrigger(RecalcTrigger,TriggerON)),NA())</f>
        <v>1.6145048607949519E-2</v>
      </c>
      <c r="H1823" s="49">
        <f>_xll.qlCalendarAdvance(IborCalendar,$H1822,B1823,"f",FALSE)</f>
        <v>52468</v>
      </c>
      <c r="I1823" s="49">
        <f>_xll.qlInterestRateIndexValueDate(Index1M,$H1823)</f>
        <v>52470</v>
      </c>
      <c r="J1823" s="52">
        <f>IFERROR(_xll.qlIndexFixing(Index1M,$H1823,TRUE,_xll.ohTrigger(RecalcTrigger,Trigger1M)),NA())</f>
        <v>1.8291459037093061E-2</v>
      </c>
      <c r="K1823" s="52">
        <f>IFERROR(_xll.qlIndexFixing(ONIndex1M,I1823,TRUE,_xll.ohTrigger(RecalcTrigger,Trigger1M)),NA())</f>
        <v>1.8277247721778522E-2</v>
      </c>
      <c r="L1823" s="52">
        <f>IFERROR(_xll.qlIndexFixing(Index3M,H1823,TRUE,_xll.ohTrigger(RecalcTrigger,Trigger3M)),NA())</f>
        <v>2.0380213030688973E-2</v>
      </c>
      <c r="M1823" s="52">
        <f>IFERROR(_xll.qlIndexFixing(ONIndex3M,I1823,TRUE,_xll.ohTrigger(RecalcTrigger,Trigger3M)),NA())</f>
        <v>2.0335885364133333E-2</v>
      </c>
      <c r="N1823" s="52">
        <f>IFERROR(_xll.qlIndexFixing(Index6M,$H1823,TRUE,_xll.ohTrigger(RecalcTrigger,Trigger6M)),NA())</f>
        <v>2.2009615226067977E-2</v>
      </c>
      <c r="O1823" s="52">
        <f>IFERROR(_xll.qlIndexFixing(ONIndex6M,I1823,TRUE,_xll.ohTrigger(RecalcTrigger,Trigger6M)),NA())</f>
        <v>2.1902988790039046E-2</v>
      </c>
      <c r="P1823" s="52">
        <f>IFERROR(_xll.qlIndexFixing(Index1Y,$H1823,TRUE,_xll.ohTrigger(RecalcTrigger,Trigger1Y)),NA())</f>
        <v>2.4247436757925279E-2</v>
      </c>
      <c r="Q1823" s="52">
        <f>IFERROR(_xll.qlIndexFixing(ONIndex1Y,I1823,TRUE,_xll.ohTrigger(RecalcTrigger,Trigger1Y)),NA())</f>
        <v>2.3965907075993442E-2</v>
      </c>
    </row>
    <row r="1824" spans="2:17" x14ac:dyDescent="0.2">
      <c r="B1824" s="46" t="s">
        <v>51</v>
      </c>
      <c r="D1824" s="49">
        <f>_xll.qlCalendarAdvance(LocalCalendar,$D1823,B1824,"f",FALSE)</f>
        <v>52482</v>
      </c>
      <c r="E1824" s="49">
        <f>_xll.qlInterestRateIndexValueDate(IndexON,D1824)</f>
        <v>52482</v>
      </c>
      <c r="F1824" s="52">
        <f>IFERROR(_xll.qlIndexFixing(IndexON,D1824,TRUE,_xll.ohTrigger(RecalcTrigger,TriggerON)),NA())</f>
        <v>1.6143571152351655E-2</v>
      </c>
      <c r="H1824" s="49">
        <f>_xll.qlCalendarAdvance(IborCalendar,$H1823,B1824,"f",FALSE)</f>
        <v>52475</v>
      </c>
      <c r="I1824" s="49">
        <f>_xll.qlInterestRateIndexValueDate(Index1M,$H1824)</f>
        <v>52477</v>
      </c>
      <c r="J1824" s="52">
        <f>IFERROR(_xll.qlIndexFixing(Index1M,$H1824,TRUE,_xll.ohTrigger(RecalcTrigger,Trigger1M)),NA())</f>
        <v>1.8291376290700823E-2</v>
      </c>
      <c r="K1824" s="52">
        <f>IFERROR(_xll.qlIndexFixing(ONIndex1M,I1824,TRUE,_xll.ohTrigger(RecalcTrigger,Trigger1M)),NA())</f>
        <v>1.8277168551428247E-2</v>
      </c>
      <c r="L1824" s="52">
        <f>IFERROR(_xll.qlIndexFixing(Index3M,H1824,TRUE,_xll.ohTrigger(RecalcTrigger,Trigger3M)),NA())</f>
        <v>2.0378462089045628E-2</v>
      </c>
      <c r="M1824" s="52">
        <f>IFERROR(_xll.qlIndexFixing(ONIndex3M,I1824,TRUE,_xll.ohTrigger(RecalcTrigger,Trigger3M)),NA())</f>
        <v>2.0334704163955664E-2</v>
      </c>
      <c r="N1824" s="52">
        <f>IFERROR(_xll.qlIndexFixing(Index6M,$H1824,TRUE,_xll.ohTrigger(RecalcTrigger,Trigger6M)),NA())</f>
        <v>2.2005998821198091E-2</v>
      </c>
      <c r="O1824" s="52">
        <f>IFERROR(_xll.qlIndexFixing(ONIndex6M,I1824,TRUE,_xll.ohTrigger(RecalcTrigger,Trigger6M)),NA())</f>
        <v>2.1901752938617847E-2</v>
      </c>
      <c r="P1824" s="52">
        <f>IFERROR(_xll.qlIndexFixing(Index1Y,$H1824,TRUE,_xll.ohTrigger(RecalcTrigger,Trigger1Y)),NA())</f>
        <v>2.4246714056309005E-2</v>
      </c>
      <c r="Q1824" s="52">
        <f>IFERROR(_xll.qlIndexFixing(ONIndex1Y,I1824,TRUE,_xll.ohTrigger(RecalcTrigger,Trigger1Y)),NA())</f>
        <v>2.3965683198836629E-2</v>
      </c>
    </row>
    <row r="1825" spans="2:17" x14ac:dyDescent="0.2">
      <c r="B1825" s="46" t="s">
        <v>51</v>
      </c>
      <c r="D1825" s="49">
        <f>_xll.qlCalendarAdvance(LocalCalendar,$D1824,B1825,"f",FALSE)</f>
        <v>52489</v>
      </c>
      <c r="E1825" s="49">
        <f>_xll.qlInterestRateIndexValueDate(IndexON,D1825)</f>
        <v>52489</v>
      </c>
      <c r="F1825" s="52">
        <f>IFERROR(_xll.qlIndexFixing(IndexON,D1825,TRUE,_xll.ohTrigger(RecalcTrigger,TriggerON)),NA())</f>
        <v>1.6142271470389602E-2</v>
      </c>
      <c r="H1825" s="49">
        <f>_xll.qlCalendarAdvance(IborCalendar,$H1824,B1825,"f",FALSE)</f>
        <v>52482</v>
      </c>
      <c r="I1825" s="49">
        <f>_xll.qlInterestRateIndexValueDate(Index1M,$H1825)</f>
        <v>52484</v>
      </c>
      <c r="J1825" s="52">
        <f>IFERROR(_xll.qlIndexFixing(Index1M,$H1825,TRUE,_xll.ohTrigger(RecalcTrigger,Trigger1M)),NA())</f>
        <v>1.829175025638205E-2</v>
      </c>
      <c r="K1825" s="52">
        <f>IFERROR(_xll.qlIndexFixing(ONIndex1M,I1825,TRUE,_xll.ohTrigger(RecalcTrigger,Trigger1M)),NA())</f>
        <v>1.827708782504267E-2</v>
      </c>
      <c r="L1825" s="52">
        <f>IFERROR(_xll.qlIndexFixing(Index3M,H1825,TRUE,_xll.ohTrigger(RecalcTrigger,Trigger3M)),NA())</f>
        <v>2.0377182562281528E-2</v>
      </c>
      <c r="M1825" s="52">
        <f>IFERROR(_xll.qlIndexFixing(ONIndex3M,I1825,TRUE,_xll.ohTrigger(RecalcTrigger,Trigger3M)),NA())</f>
        <v>2.0333510600547555E-2</v>
      </c>
      <c r="N1825" s="52">
        <f>IFERROR(_xll.qlIndexFixing(Index6M,$H1825,TRUE,_xll.ohTrigger(RecalcTrigger,Trigger6M)),NA())</f>
        <v>2.2004675203781542E-2</v>
      </c>
      <c r="O1825" s="52">
        <f>IFERROR(_xll.qlIndexFixing(ONIndex6M,I1825,TRUE,_xll.ohTrigger(RecalcTrigger,Trigger6M)),NA())</f>
        <v>2.1900511825805324E-2</v>
      </c>
      <c r="P1825" s="52">
        <f>IFERROR(_xll.qlIndexFixing(Index1Y,$H1825,TRUE,_xll.ohTrigger(RecalcTrigger,Trigger1Y)),NA())</f>
        <v>2.4245228146567904E-2</v>
      </c>
      <c r="Q1825" s="52">
        <f>IFERROR(_xll.qlIndexFixing(ONIndex1Y,I1825,TRUE,_xll.ohTrigger(RecalcTrigger,Trigger1Y)),NA())</f>
        <v>2.3965441009448085E-2</v>
      </c>
    </row>
    <row r="1826" spans="2:17" x14ac:dyDescent="0.2">
      <c r="B1826" s="46" t="s">
        <v>51</v>
      </c>
      <c r="D1826" s="49">
        <f>_xll.qlCalendarAdvance(LocalCalendar,$D1825,B1826,"f",FALSE)</f>
        <v>52496</v>
      </c>
      <c r="E1826" s="49">
        <f>_xll.qlInterestRateIndexValueDate(IndexON,D1826)</f>
        <v>52496</v>
      </c>
      <c r="F1826" s="52">
        <f>IFERROR(_xll.qlIndexFixing(IndexON,D1826,TRUE,_xll.ohTrigger(RecalcTrigger,TriggerON)),NA())</f>
        <v>1.6140965340705193E-2</v>
      </c>
      <c r="H1826" s="49">
        <f>_xll.qlCalendarAdvance(IborCalendar,$H1825,B1826,"f",FALSE)</f>
        <v>52489</v>
      </c>
      <c r="I1826" s="49">
        <f>_xll.qlInterestRateIndexValueDate(Index1M,$H1826)</f>
        <v>52491</v>
      </c>
      <c r="J1826" s="52">
        <f>IFERROR(_xll.qlIndexFixing(Index1M,$H1826,TRUE,_xll.ohTrigger(RecalcTrigger,Trigger1M)),NA())</f>
        <v>1.8291206121826831E-2</v>
      </c>
      <c r="K1826" s="52">
        <f>IFERROR(_xll.qlIndexFixing(ONIndex1M,I1826,TRUE,_xll.ohTrigger(RecalcTrigger,Trigger1M)),NA())</f>
        <v>1.8277005542142177E-2</v>
      </c>
      <c r="L1826" s="52">
        <f>IFERROR(_xll.qlIndexFixing(Index3M,H1826,TRUE,_xll.ohTrigger(RecalcTrigger,Trigger3M)),NA())</f>
        <v>2.0375890609690903E-2</v>
      </c>
      <c r="M1826" s="52">
        <f>IFERROR(_xll.qlIndexFixing(ONIndex3M,I1826,TRUE,_xll.ohTrigger(RecalcTrigger,Trigger3M)),NA())</f>
        <v>2.0332304673909007E-2</v>
      </c>
      <c r="N1826" s="52">
        <f>IFERROR(_xll.qlIndexFixing(Index6M,$H1826,TRUE,_xll.ohTrigger(RecalcTrigger,Trigger6M)),NA())</f>
        <v>2.2003346267728471E-2</v>
      </c>
      <c r="O1826" s="52">
        <f>IFERROR(_xll.qlIndexFixing(ONIndex6M,I1826,TRUE,_xll.ohTrigger(RecalcTrigger,Trigger6M)),NA())</f>
        <v>2.1899265451921224E-2</v>
      </c>
      <c r="P1826" s="52">
        <f>IFERROR(_xll.qlIndexFixing(Index1Y,$H1826,TRUE,_xll.ohTrigger(RecalcTrigger,Trigger1Y)),NA())</f>
        <v>2.4244469305099329E-2</v>
      </c>
      <c r="Q1826" s="52">
        <f>IFERROR(_xll.qlIndexFixing(ONIndex1Y,I1826,TRUE,_xll.ohTrigger(RecalcTrigger,Trigger1Y)),NA())</f>
        <v>2.3965180508147554E-2</v>
      </c>
    </row>
    <row r="1827" spans="2:17" x14ac:dyDescent="0.2">
      <c r="B1827" s="46" t="s">
        <v>51</v>
      </c>
      <c r="D1827" s="49">
        <f>_xll.qlCalendarAdvance(LocalCalendar,$D1826,B1827,"f",FALSE)</f>
        <v>52503</v>
      </c>
      <c r="E1827" s="49">
        <f>_xll.qlInterestRateIndexValueDate(IndexON,D1827)</f>
        <v>52503</v>
      </c>
      <c r="F1827" s="52">
        <f>IFERROR(_xll.qlIndexFixing(IndexON,D1827,TRUE,_xll.ohTrigger(RecalcTrigger,TriggerON)),NA())</f>
        <v>1.6139652763378365E-2</v>
      </c>
      <c r="H1827" s="49">
        <f>_xll.qlCalendarAdvance(IborCalendar,$H1826,B1827,"f",FALSE)</f>
        <v>52496</v>
      </c>
      <c r="I1827" s="49">
        <f>_xll.qlInterestRateIndexValueDate(Index1M,$H1827)</f>
        <v>52498</v>
      </c>
      <c r="J1827" s="52">
        <f>IFERROR(_xll.qlIndexFixing(Index1M,$H1827,TRUE,_xll.ohTrigger(RecalcTrigger,Trigger1M)),NA())</f>
        <v>1.8291118699350073E-2</v>
      </c>
      <c r="K1827" s="52">
        <f>IFERROR(_xll.qlIndexFixing(ONIndex1M,I1827,TRUE,_xll.ohTrigger(RecalcTrigger,Trigger1M)),NA())</f>
        <v>1.8276921703206384E-2</v>
      </c>
      <c r="L1827" s="52">
        <f>IFERROR(_xll.qlIndexFixing(Index3M,H1827,TRUE,_xll.ohTrigger(RecalcTrigger,Trigger3M)),NA())</f>
        <v>2.0374586231286934E-2</v>
      </c>
      <c r="M1827" s="52">
        <f>IFERROR(_xll.qlIndexFixing(ONIndex3M,I1827,TRUE,_xll.ohTrigger(RecalcTrigger,Trigger3M)),NA())</f>
        <v>2.0331086383960084E-2</v>
      </c>
      <c r="N1827" s="52">
        <f>IFERROR(_xll.qlIndexFixing(Index6M,$H1827,TRUE,_xll.ohTrigger(RecalcTrigger,Trigger6M)),NA())</f>
        <v>2.2002012013048543E-2</v>
      </c>
      <c r="O1827" s="52">
        <f>IFERROR(_xll.qlIndexFixing(ONIndex6M,I1827,TRUE,_xll.ohTrigger(RecalcTrigger,Trigger6M)),NA())</f>
        <v>2.1898013816485928E-2</v>
      </c>
      <c r="P1827" s="52">
        <f>IFERROR(_xll.qlIndexFixing(Index1Y,$H1827,TRUE,_xll.ohTrigger(RecalcTrigger,Trigger1Y)),NA())</f>
        <v>2.4243691699583049E-2</v>
      </c>
      <c r="Q1827" s="52">
        <f>IFERROR(_xll.qlIndexFixing(ONIndex1Y,I1827,TRUE,_xll.ohTrigger(RecalcTrigger,Trigger1Y)),NA())</f>
        <v>2.3964901694615293E-2</v>
      </c>
    </row>
    <row r="1828" spans="2:17" x14ac:dyDescent="0.2">
      <c r="B1828" s="46" t="s">
        <v>51</v>
      </c>
      <c r="D1828" s="49">
        <f>_xll.qlCalendarAdvance(LocalCalendar,$D1827,B1828,"f",FALSE)</f>
        <v>52510</v>
      </c>
      <c r="E1828" s="49">
        <f>_xll.qlInterestRateIndexValueDate(IndexON,D1828)</f>
        <v>52510</v>
      </c>
      <c r="F1828" s="52">
        <f>IFERROR(_xll.qlIndexFixing(IndexON,D1828,TRUE,_xll.ohTrigger(RecalcTrigger,TriggerON)),NA())</f>
        <v>1.6138333738249244E-2</v>
      </c>
      <c r="H1828" s="49">
        <f>_xll.qlCalendarAdvance(IborCalendar,$H1827,B1828,"f",FALSE)</f>
        <v>52503</v>
      </c>
      <c r="I1828" s="49">
        <f>_xll.qlInterestRateIndexValueDate(Index1M,$H1828)</f>
        <v>52505</v>
      </c>
      <c r="J1828" s="52">
        <f>IFERROR(_xll.qlIndexFixing(Index1M,$H1828,TRUE,_xll.ohTrigger(RecalcTrigger,Trigger1M)),NA())</f>
        <v>1.8291029718172647E-2</v>
      </c>
      <c r="K1828" s="52">
        <f>IFERROR(_xll.qlIndexFixing(ONIndex1M,I1828,TRUE,_xll.ohTrigger(RecalcTrigger,Trigger1M)),NA())</f>
        <v>1.8276836307915545E-2</v>
      </c>
      <c r="L1828" s="52">
        <f>IFERROR(_xll.qlIndexFixing(Index3M,H1828,TRUE,_xll.ohTrigger(RecalcTrigger,Trigger3M)),NA())</f>
        <v>2.037518513635047E-2</v>
      </c>
      <c r="M1828" s="52">
        <f>IFERROR(_xll.qlIndexFixing(ONIndex3M,I1828,TRUE,_xll.ohTrigger(RecalcTrigger,Trigger3M)),NA())</f>
        <v>2.0329855730780722E-2</v>
      </c>
      <c r="N1828" s="52">
        <f>IFERROR(_xll.qlIndexFixing(Index6M,$H1828,TRUE,_xll.ohTrigger(RecalcTrigger,Trigger6M)),NA())</f>
        <v>2.2001244693699785E-2</v>
      </c>
      <c r="O1828" s="52">
        <f>IFERROR(_xll.qlIndexFixing(ONIndex6M,I1828,TRUE,_xll.ohTrigger(RecalcTrigger,Trigger6M)),NA())</f>
        <v>2.1896756919979055E-2</v>
      </c>
      <c r="P1828" s="52">
        <f>IFERROR(_xll.qlIndexFixing(Index1Y,$H1828,TRUE,_xll.ohTrigger(RecalcTrigger,Trigger1Y)),NA())</f>
        <v>2.4242895330064674E-2</v>
      </c>
      <c r="Q1828" s="52">
        <f>IFERROR(_xll.qlIndexFixing(ONIndex1Y,I1828,TRUE,_xll.ohTrigger(RecalcTrigger,Trigger1Y)),NA())</f>
        <v>2.396460456925098E-2</v>
      </c>
    </row>
    <row r="1829" spans="2:17" x14ac:dyDescent="0.2">
      <c r="B1829" s="46" t="s">
        <v>51</v>
      </c>
      <c r="D1829" s="49">
        <f>_xll.qlCalendarAdvance(LocalCalendar,$D1828,B1829,"f",FALSE)</f>
        <v>52517</v>
      </c>
      <c r="E1829" s="49">
        <f>_xll.qlInterestRateIndexValueDate(IndexON,D1829)</f>
        <v>52517</v>
      </c>
      <c r="F1829" s="52">
        <f>IFERROR(_xll.qlIndexFixing(IndexON,D1829,TRUE,_xll.ohTrigger(RecalcTrigger,TriggerON)),NA())</f>
        <v>1.613700826555764E-2</v>
      </c>
      <c r="H1829" s="49">
        <f>_xll.qlCalendarAdvance(IborCalendar,$H1828,B1829,"f",FALSE)</f>
        <v>52510</v>
      </c>
      <c r="I1829" s="49">
        <f>_xll.qlInterestRateIndexValueDate(Index1M,$H1829)</f>
        <v>52512</v>
      </c>
      <c r="J1829" s="52">
        <f>IFERROR(_xll.qlIndexFixing(Index1M,$H1829,TRUE,_xll.ohTrigger(RecalcTrigger,Trigger1M)),NA())</f>
        <v>1.8290939178302046E-2</v>
      </c>
      <c r="K1829" s="52">
        <f>IFERROR(_xll.qlIndexFixing(ONIndex1M,I1829,TRUE,_xll.ohTrigger(RecalcTrigger,Trigger1M)),NA())</f>
        <v>1.8276749356269661E-2</v>
      </c>
      <c r="L1829" s="52">
        <f>IFERROR(_xll.qlIndexFixing(Index3M,H1829,TRUE,_xll.ohTrigger(RecalcTrigger,Trigger3M)),NA())</f>
        <v>2.0372418272427514E-2</v>
      </c>
      <c r="M1829" s="52">
        <f>IFERROR(_xll.qlIndexFixing(ONIndex3M,I1829,TRUE,_xll.ohTrigger(RecalcTrigger,Trigger3M)),NA())</f>
        <v>2.0328612714370919E-2</v>
      </c>
      <c r="N1829" s="52">
        <f>IFERROR(_xll.qlIndexFixing(Index6M,$H1829,TRUE,_xll.ohTrigger(RecalcTrigger,Trigger6M)),NA())</f>
        <v>2.1999899340140079E-2</v>
      </c>
      <c r="O1829" s="52">
        <f>IFERROR(_xll.qlIndexFixing(ONIndex6M,I1829,TRUE,_xll.ohTrigger(RecalcTrigger,Trigger6M)),NA())</f>
        <v>2.1895494762000922E-2</v>
      </c>
      <c r="P1829" s="52">
        <f>IFERROR(_xll.qlIndexFixing(Index1Y,$H1829,TRUE,_xll.ohTrigger(RecalcTrigger,Trigger1Y)),NA())</f>
        <v>2.424281906845914E-2</v>
      </c>
      <c r="Q1829" s="52">
        <f>IFERROR(_xll.qlIndexFixing(ONIndex1Y,I1829,TRUE,_xll.ohTrigger(RecalcTrigger,Trigger1Y)),NA())</f>
        <v>2.3964289131654937E-2</v>
      </c>
    </row>
    <row r="1830" spans="2:17" x14ac:dyDescent="0.2">
      <c r="B1830" s="46" t="s">
        <v>51</v>
      </c>
      <c r="D1830" s="49">
        <f>_xll.qlCalendarAdvance(LocalCalendar,$D1829,B1830,"f",FALSE)</f>
        <v>52524</v>
      </c>
      <c r="E1830" s="49">
        <f>_xll.qlInterestRateIndexValueDate(IndexON,D1830)</f>
        <v>52524</v>
      </c>
      <c r="F1830" s="52">
        <f>IFERROR(_xll.qlIndexFixing(IndexON,D1830,TRUE,_xll.ohTrigger(RecalcTrigger,TriggerON)),NA())</f>
        <v>1.6135676344983807E-2</v>
      </c>
      <c r="H1830" s="49">
        <f>_xll.qlCalendarAdvance(IborCalendar,$H1829,B1830,"f",FALSE)</f>
        <v>52517</v>
      </c>
      <c r="I1830" s="49">
        <f>_xll.qlInterestRateIndexValueDate(Index1M,$H1830)</f>
        <v>52519</v>
      </c>
      <c r="J1830" s="52">
        <f>IFERROR(_xll.qlIndexFixing(Index1M,$H1830,TRUE,_xll.ohTrigger(RecalcTrigger,Trigger1M)),NA())</f>
        <v>1.8290847079733275E-2</v>
      </c>
      <c r="K1830" s="52">
        <f>IFERROR(_xll.qlIndexFixing(ONIndex1M,I1830,TRUE,_xll.ohTrigger(RecalcTrigger,Trigger1M)),NA())</f>
        <v>1.8276660848588477E-2</v>
      </c>
      <c r="L1830" s="52">
        <f>IFERROR(_xll.qlIndexFixing(Index3M,H1830,TRUE,_xll.ohTrigger(RecalcTrigger,Trigger3M)),NA())</f>
        <v>2.0371075653322926E-2</v>
      </c>
      <c r="M1830" s="52">
        <f>IFERROR(_xll.qlIndexFixing(ONIndex3M,I1830,TRUE,_xll.ohTrigger(RecalcTrigger,Trigger3M)),NA())</f>
        <v>2.0327357334650742E-2</v>
      </c>
      <c r="N1830" s="52">
        <f>IFERROR(_xll.qlIndexFixing(Index6M,$H1830,TRUE,_xll.ohTrigger(RecalcTrigger,Trigger6M)),NA())</f>
        <v>2.2000833779052285E-2</v>
      </c>
      <c r="O1830" s="52">
        <f>IFERROR(_xll.qlIndexFixing(ONIndex6M,I1830,TRUE,_xll.ohTrigger(RecalcTrigger,Trigger6M)),NA())</f>
        <v>2.1894227342791339E-2</v>
      </c>
      <c r="P1830" s="52">
        <f>IFERROR(_xll.qlIndexFixing(Index1Y,$H1830,TRUE,_xll.ohTrigger(RecalcTrigger,Trigger1Y)),NA())</f>
        <v>2.4241246299198251E-2</v>
      </c>
      <c r="Q1830" s="52">
        <f>IFERROR(_xll.qlIndexFixing(ONIndex1Y,I1830,TRUE,_xll.ohTrigger(RecalcTrigger,Trigger1Y)),NA())</f>
        <v>2.396395538206697E-2</v>
      </c>
    </row>
    <row r="1831" spans="2:17" x14ac:dyDescent="0.2">
      <c r="B1831" s="46" t="s">
        <v>51</v>
      </c>
      <c r="D1831" s="49">
        <f>_xll.qlCalendarAdvance(LocalCalendar,$D1830,B1831,"f",FALSE)</f>
        <v>52531</v>
      </c>
      <c r="E1831" s="49">
        <f>_xll.qlInterestRateIndexValueDate(IndexON,D1831)</f>
        <v>52531</v>
      </c>
      <c r="F1831" s="52">
        <f>IFERROR(_xll.qlIndexFixing(IndexON,D1831,TRUE,_xll.ohTrigger(RecalcTrigger,TriggerON)),NA())</f>
        <v>1.6134337976927426E-2</v>
      </c>
      <c r="H1831" s="49">
        <f>_xll.qlCalendarAdvance(IborCalendar,$H1830,B1831,"f",FALSE)</f>
        <v>52524</v>
      </c>
      <c r="I1831" s="49">
        <f>_xll.qlInterestRateIndexValueDate(Index1M,$H1831)</f>
        <v>52526</v>
      </c>
      <c r="J1831" s="52">
        <f>IFERROR(_xll.qlIndexFixing(Index1M,$H1831,TRUE,_xll.ohTrigger(RecalcTrigger,Trigger1M)),NA())</f>
        <v>1.8290753422471329E-2</v>
      </c>
      <c r="K1831" s="52">
        <f>IFERROR(_xll.qlIndexFixing(ONIndex1M,I1831,TRUE,_xll.ohTrigger(RecalcTrigger,Trigger1M)),NA())</f>
        <v>1.8276570784472312E-2</v>
      </c>
      <c r="L1831" s="52">
        <f>IFERROR(_xll.qlIndexFixing(Index3M,H1831,TRUE,_xll.ohTrigger(RecalcTrigger,Trigger3M)),NA())</f>
        <v>2.0369720607759344E-2</v>
      </c>
      <c r="M1831" s="52">
        <f>IFERROR(_xll.qlIndexFixing(ONIndex3M,I1831,TRUE,_xll.ohTrigger(RecalcTrigger,Trigger3M)),NA())</f>
        <v>2.0326089591700125E-2</v>
      </c>
      <c r="N1831" s="52">
        <f>IFERROR(_xll.qlIndexFixing(Index6M,$H1831,TRUE,_xll.ohTrigger(RecalcTrigger,Trigger6M)),NA())</f>
        <v>2.1997192676296205E-2</v>
      </c>
      <c r="O1831" s="52">
        <f>IFERROR(_xll.qlIndexFixing(ONIndex6M,I1831,TRUE,_xll.ohTrigger(RecalcTrigger,Trigger6M)),NA())</f>
        <v>2.189295466227037E-2</v>
      </c>
      <c r="P1831" s="52">
        <f>IFERROR(_xll.qlIndexFixing(Index1Y,$H1831,TRUE,_xll.ohTrigger(RecalcTrigger,Trigger1Y)),NA())</f>
        <v>2.4240393637942954E-2</v>
      </c>
      <c r="Q1831" s="52">
        <f>IFERROR(_xll.qlIndexFixing(ONIndex1Y,I1831,TRUE,_xll.ohTrigger(RecalcTrigger,Trigger1Y)),NA())</f>
        <v>2.3963603320407145E-2</v>
      </c>
    </row>
    <row r="1832" spans="2:17" x14ac:dyDescent="0.2">
      <c r="B1832" s="46" t="s">
        <v>51</v>
      </c>
      <c r="D1832" s="49">
        <f>_xll.qlCalendarAdvance(LocalCalendar,$D1831,B1832,"f",FALSE)</f>
        <v>52538</v>
      </c>
      <c r="E1832" s="49">
        <f>_xll.qlInterestRateIndexValueDate(IndexON,D1832)</f>
        <v>52538</v>
      </c>
      <c r="F1832" s="52">
        <f>IFERROR(_xll.qlIndexFixing(IndexON,D1832,TRUE,_xll.ohTrigger(RecalcTrigger,TriggerON)),NA())</f>
        <v>1.6132993160988818E-2</v>
      </c>
      <c r="H1832" s="49">
        <f>_xll.qlCalendarAdvance(IborCalendar,$H1831,B1832,"f",FALSE)</f>
        <v>52531</v>
      </c>
      <c r="I1832" s="49">
        <f>_xll.qlInterestRateIndexValueDate(Index1M,$H1832)</f>
        <v>52533</v>
      </c>
      <c r="J1832" s="52">
        <f>IFERROR(_xll.qlIndexFixing(Index1M,$H1832,TRUE,_xll.ohTrigger(RecalcTrigger,Trigger1M)),NA())</f>
        <v>1.8290658206516208E-2</v>
      </c>
      <c r="K1832" s="52">
        <f>IFERROR(_xll.qlIndexFixing(ONIndex1M,I1832,TRUE,_xll.ohTrigger(RecalcTrigger,Trigger1M)),NA())</f>
        <v>1.8276479164320847E-2</v>
      </c>
      <c r="L1832" s="52">
        <f>IFERROR(_xll.qlIndexFixing(Index3M,H1832,TRUE,_xll.ohTrigger(RecalcTrigger,Trigger3M)),NA())</f>
        <v>2.0368353135748064E-2</v>
      </c>
      <c r="M1832" s="52">
        <f>IFERROR(_xll.qlIndexFixing(ONIndex3M,I1832,TRUE,_xll.ohTrigger(RecalcTrigger,Trigger3M)),NA())</f>
        <v>2.0324809485519069E-2</v>
      </c>
      <c r="N1832" s="52">
        <f>IFERROR(_xll.qlIndexFixing(Index6M,$H1832,TRUE,_xll.ohTrigger(RecalcTrigger,Trigger6M)),NA())</f>
        <v>2.1995831366033877E-2</v>
      </c>
      <c r="O1832" s="52">
        <f>IFERROR(_xll.qlIndexFixing(ONIndex6M,I1832,TRUE,_xll.ohTrigger(RecalcTrigger,Trigger6M)),NA())</f>
        <v>2.1891676720438014E-2</v>
      </c>
      <c r="P1832" s="52">
        <f>IFERROR(_xll.qlIndexFixing(Index1Y,$H1832,TRUE,_xll.ohTrigger(RecalcTrigger,Trigger1Y)),NA())</f>
        <v>2.42395222128702E-2</v>
      </c>
      <c r="Q1832" s="52">
        <f>IFERROR(_xll.qlIndexFixing(ONIndex1Y,I1832,TRUE,_xll.ohTrigger(RecalcTrigger,Trigger1Y)),NA())</f>
        <v>2.3963232946835333E-2</v>
      </c>
    </row>
    <row r="1833" spans="2:17" x14ac:dyDescent="0.2">
      <c r="B1833" s="46" t="s">
        <v>51</v>
      </c>
      <c r="D1833" s="49">
        <f>_xll.qlCalendarAdvance(LocalCalendar,$D1832,B1833,"f",FALSE)</f>
        <v>52545</v>
      </c>
      <c r="E1833" s="49">
        <f>_xll.qlInterestRateIndexValueDate(IndexON,D1833)</f>
        <v>52545</v>
      </c>
      <c r="F1833" s="52">
        <f>IFERROR(_xll.qlIndexFixing(IndexON,D1833,TRUE,_xll.ohTrigger(RecalcTrigger,TriggerON)),NA())</f>
        <v>1.6131906541434482E-2</v>
      </c>
      <c r="H1833" s="49">
        <f>_xll.qlCalendarAdvance(IborCalendar,$H1832,B1833,"f",FALSE)</f>
        <v>52538</v>
      </c>
      <c r="I1833" s="49">
        <f>_xll.qlInterestRateIndexValueDate(Index1M,$H1833)</f>
        <v>52540</v>
      </c>
      <c r="J1833" s="52">
        <f>IFERROR(_xll.qlIndexFixing(Index1M,$H1833,TRUE,_xll.ohTrigger(RecalcTrigger,Trigger1M)),NA())</f>
        <v>1.8290561431860419E-2</v>
      </c>
      <c r="K1833" s="52">
        <f>IFERROR(_xll.qlIndexFixing(ONIndex1M,I1833,TRUE,_xll.ohTrigger(RecalcTrigger,Trigger1M)),NA())</f>
        <v>1.82763859877344E-2</v>
      </c>
      <c r="L1833" s="52">
        <f>IFERROR(_xll.qlIndexFixing(Index3M,H1833,TRUE,_xll.ohTrigger(RecalcTrigger,Trigger3M)),NA())</f>
        <v>2.036697323730299E-2</v>
      </c>
      <c r="M1833" s="52">
        <f>IFERROR(_xll.qlIndexFixing(ONIndex3M,I1833,TRUE,_xll.ohTrigger(RecalcTrigger,Trigger3M)),NA())</f>
        <v>2.0323517016027637E-2</v>
      </c>
      <c r="N1833" s="52">
        <f>IFERROR(_xll.qlIndexFixing(Index6M,$H1833,TRUE,_xll.ohTrigger(RecalcTrigger,Trigger6M)),NA())</f>
        <v>2.1993894794408879E-2</v>
      </c>
      <c r="O1833" s="52">
        <f>IFERROR(_xll.qlIndexFixing(ONIndex6M,I1833,TRUE,_xll.ohTrigger(RecalcTrigger,Trigger6M)),NA())</f>
        <v>2.1890393517214335E-2</v>
      </c>
      <c r="P1833" s="52">
        <f>IFERROR(_xll.qlIndexFixing(Index1Y,$H1833,TRUE,_xll.ohTrigger(RecalcTrigger,Trigger1Y)),NA())</f>
        <v>2.4238632024028213E-2</v>
      </c>
      <c r="Q1833" s="52">
        <f>IFERROR(_xll.qlIndexFixing(ONIndex1Y,I1833,TRUE,_xll.ohTrigger(RecalcTrigger,Trigger1Y)),NA())</f>
        <v>2.396284426103179E-2</v>
      </c>
    </row>
    <row r="1834" spans="2:17" x14ac:dyDescent="0.2">
      <c r="B1834" s="46" t="s">
        <v>51</v>
      </c>
      <c r="D1834" s="49">
        <f>_xll.qlCalendarAdvance(LocalCalendar,$D1833,B1834,"f",FALSE)</f>
        <v>52552</v>
      </c>
      <c r="E1834" s="49">
        <f>_xll.qlInterestRateIndexValueDate(IndexON,D1834)</f>
        <v>52552</v>
      </c>
      <c r="F1834" s="52">
        <f>IFERROR(_xll.qlIndexFixing(IndexON,D1834,TRUE,_xll.ohTrigger(RecalcTrigger,TriggerON)),NA())</f>
        <v>1.6130284186104404E-2</v>
      </c>
      <c r="H1834" s="49">
        <f>_xll.qlCalendarAdvance(IborCalendar,$H1833,B1834,"f",FALSE)</f>
        <v>52545</v>
      </c>
      <c r="I1834" s="49">
        <f>_xll.qlInterestRateIndexValueDate(Index1M,$H1834)</f>
        <v>52547</v>
      </c>
      <c r="J1834" s="52">
        <f>IFERROR(_xll.qlIndexFixing(Index1M,$H1834,TRUE,_xll.ohTrigger(RecalcTrigger,Trigger1M)),NA())</f>
        <v>1.8290463098511456E-2</v>
      </c>
      <c r="K1834" s="52">
        <f>IFERROR(_xll.qlIndexFixing(ONIndex1M,I1834,TRUE,_xll.ohTrigger(RecalcTrigger,Trigger1M)),NA())</f>
        <v>1.8276291255112653E-2</v>
      </c>
      <c r="L1834" s="52">
        <f>IFERROR(_xll.qlIndexFixing(Index3M,H1834,TRUE,_xll.ohTrigger(RecalcTrigger,Trigger3M)),NA())</f>
        <v>2.0365580912436287E-2</v>
      </c>
      <c r="M1834" s="52">
        <f>IFERROR(_xll.qlIndexFixing(ONIndex3M,I1834,TRUE,_xll.ohTrigger(RecalcTrigger,Trigger3M)),NA())</f>
        <v>2.0322212183305766E-2</v>
      </c>
      <c r="N1834" s="52">
        <f>IFERROR(_xll.qlIndexFixing(Index6M,$H1834,TRUE,_xll.ohTrigger(RecalcTrigger,Trigger6M)),NA())</f>
        <v>2.1992523309644442E-2</v>
      </c>
      <c r="O1834" s="52">
        <f>IFERROR(_xll.qlIndexFixing(ONIndex6M,I1834,TRUE,_xll.ohTrigger(RecalcTrigger,Trigger6M)),NA())</f>
        <v>2.1889105052839142E-2</v>
      </c>
      <c r="P1834" s="52">
        <f>IFERROR(_xll.qlIndexFixing(Index1Y,$H1834,TRUE,_xll.ohTrigger(RecalcTrigger,Trigger1Y)),NA())</f>
        <v>2.4237723071467387E-2</v>
      </c>
      <c r="Q1834" s="52">
        <f>IFERROR(_xll.qlIndexFixing(ONIndex1Y,I1834,TRUE,_xll.ohTrigger(RecalcTrigger,Trigger1Y)),NA())</f>
        <v>2.3962437263316261E-2</v>
      </c>
    </row>
    <row r="1835" spans="2:17" x14ac:dyDescent="0.2">
      <c r="B1835" s="46" t="s">
        <v>51</v>
      </c>
      <c r="D1835" s="49">
        <f>_xll.qlCalendarAdvance(LocalCalendar,$D1834,B1835,"f",FALSE)</f>
        <v>52559</v>
      </c>
      <c r="E1835" s="49">
        <f>_xll.qlInterestRateIndexValueDate(IndexON,D1835)</f>
        <v>52559</v>
      </c>
      <c r="F1835" s="52">
        <f>IFERROR(_xll.qlIndexFixing(IndexON,D1835,TRUE,_xll.ohTrigger(RecalcTrigger,TriggerON)),NA())</f>
        <v>1.6128920027078664E-2</v>
      </c>
      <c r="H1835" s="49">
        <f>_xll.qlCalendarAdvance(IborCalendar,$H1834,B1835,"f",FALSE)</f>
        <v>52552</v>
      </c>
      <c r="I1835" s="49">
        <f>_xll.qlInterestRateIndexValueDate(Index1M,$H1835)</f>
        <v>52554</v>
      </c>
      <c r="J1835" s="52">
        <f>IFERROR(_xll.qlIndexFixing(Index1M,$H1835,TRUE,_xll.ohTrigger(RecalcTrigger,Trigger1M)),NA())</f>
        <v>1.8290363206469318E-2</v>
      </c>
      <c r="K1835" s="52">
        <f>IFERROR(_xll.qlIndexFixing(ONIndex1M,I1835,TRUE,_xll.ohTrigger(RecalcTrigger,Trigger1M)),NA())</f>
        <v>1.8276194966055925E-2</v>
      </c>
      <c r="L1835" s="52">
        <f>IFERROR(_xll.qlIndexFixing(Index3M,H1835,TRUE,_xll.ohTrigger(RecalcTrigger,Trigger3M)),NA())</f>
        <v>2.0364176161162723E-2</v>
      </c>
      <c r="M1835" s="52">
        <f>IFERROR(_xll.qlIndexFixing(ONIndex3M,I1835,TRUE,_xll.ohTrigger(RecalcTrigger,Trigger3M)),NA())</f>
        <v>2.0320894987353455E-2</v>
      </c>
      <c r="N1835" s="52">
        <f>IFERROR(_xll.qlIndexFixing(Index6M,$H1835,TRUE,_xll.ohTrigger(RecalcTrigger,Trigger6M)),NA())</f>
        <v>2.1991146506338353E-2</v>
      </c>
      <c r="O1835" s="52">
        <f>IFERROR(_xll.qlIndexFixing(ONIndex6M,I1835,TRUE,_xll.ohTrigger(RecalcTrigger,Trigger6M)),NA())</f>
        <v>2.188781132699269E-2</v>
      </c>
      <c r="P1835" s="52">
        <f>IFERROR(_xll.qlIndexFixing(Index1Y,$H1835,TRUE,_xll.ohTrigger(RecalcTrigger,Trigger1Y)),NA())</f>
        <v>2.4236795355238764E-2</v>
      </c>
      <c r="Q1835" s="52">
        <f>IFERROR(_xll.qlIndexFixing(ONIndex1Y,I1835,TRUE,_xll.ohTrigger(RecalcTrigger,Trigger1Y)),NA())</f>
        <v>2.3962011953448936E-2</v>
      </c>
    </row>
    <row r="1836" spans="2:17" x14ac:dyDescent="0.2">
      <c r="B1836" s="46" t="s">
        <v>51</v>
      </c>
      <c r="D1836" s="49">
        <f>_xll.qlCalendarAdvance(LocalCalendar,$D1835,B1836,"f",FALSE)</f>
        <v>52566</v>
      </c>
      <c r="E1836" s="49">
        <f>_xll.qlInterestRateIndexValueDate(IndexON,D1836)</f>
        <v>52566</v>
      </c>
      <c r="F1836" s="52">
        <f>IFERROR(_xll.qlIndexFixing(IndexON,D1836,TRUE,_xll.ohTrigger(RecalcTrigger,TriggerON)),NA())</f>
        <v>1.6127549420330567E-2</v>
      </c>
      <c r="H1836" s="49">
        <f>_xll.qlCalendarAdvance(IborCalendar,$H1835,B1836,"f",FALSE)</f>
        <v>52559</v>
      </c>
      <c r="I1836" s="49">
        <f>_xll.qlInterestRateIndexValueDate(Index1M,$H1836)</f>
        <v>52562</v>
      </c>
      <c r="J1836" s="52">
        <f>IFERROR(_xll.qlIndexFixing(Index1M,$H1836,TRUE,_xll.ohTrigger(RecalcTrigger,Trigger1M)),NA())</f>
        <v>1.8290247135526461E-2</v>
      </c>
      <c r="K1836" s="52">
        <f>IFERROR(_xll.qlIndexFixing(ONIndex1M,I1836,TRUE,_xll.ohTrigger(RecalcTrigger,Trigger1M)),NA())</f>
        <v>1.8276996702892845E-2</v>
      </c>
      <c r="L1836" s="52">
        <f>IFERROR(_xll.qlIndexFixing(Index3M,H1836,TRUE,_xll.ohTrigger(RecalcTrigger,Trigger3M)),NA())</f>
        <v>2.0363497649605898E-2</v>
      </c>
      <c r="M1836" s="52">
        <f>IFERROR(_xll.qlIndexFixing(ONIndex3M,I1836,TRUE,_xll.ohTrigger(RecalcTrigger,Trigger3M)),NA())</f>
        <v>2.0320330079579563E-2</v>
      </c>
      <c r="N1836" s="52">
        <f>IFERROR(_xll.qlIndexFixing(Index6M,$H1836,TRUE,_xll.ohTrigger(RecalcTrigger,Trigger6M)),NA())</f>
        <v>2.1989566504362065E-2</v>
      </c>
      <c r="O1836" s="52">
        <f>IFERROR(_xll.qlIndexFixing(ONIndex6M,I1836,TRUE,_xll.ohTrigger(RecalcTrigger,Trigger6M)),NA())</f>
        <v>2.1887470789874186E-2</v>
      </c>
      <c r="P1836" s="52">
        <f>IFERROR(_xll.qlIndexFixing(Index1Y,$H1836,TRUE,_xll.ohTrigger(RecalcTrigger,Trigger1Y)),NA())</f>
        <v>2.4234983155477605E-2</v>
      </c>
      <c r="Q1836" s="52">
        <f>IFERROR(_xll.qlIndexFixing(ONIndex1Y,I1836,TRUE,_xll.ohTrigger(RecalcTrigger,Trigger1Y)),NA())</f>
        <v>2.3963032992355693E-2</v>
      </c>
    </row>
    <row r="1837" spans="2:17" x14ac:dyDescent="0.2">
      <c r="B1837" s="46" t="s">
        <v>51</v>
      </c>
      <c r="D1837" s="49">
        <f>_xll.qlCalendarAdvance(LocalCalendar,$D1836,B1837,"f",FALSE)</f>
        <v>52573</v>
      </c>
      <c r="E1837" s="49">
        <f>_xll.qlInterestRateIndexValueDate(IndexON,D1837)</f>
        <v>52573</v>
      </c>
      <c r="F1837" s="52">
        <f>IFERROR(_xll.qlIndexFixing(IndexON,D1837,TRUE,_xll.ohTrigger(RecalcTrigger,TriggerON)),NA())</f>
        <v>1.612617236594005E-2</v>
      </c>
      <c r="H1837" s="49">
        <f>_xll.qlCalendarAdvance(IborCalendar,$H1836,B1837,"f",FALSE)</f>
        <v>52566</v>
      </c>
      <c r="I1837" s="49">
        <f>_xll.qlInterestRateIndexValueDate(Index1M,$H1837)</f>
        <v>52568</v>
      </c>
      <c r="J1837" s="52">
        <f>IFERROR(_xll.qlIndexFixing(Index1M,$H1837,TRUE,_xll.ohTrigger(RecalcTrigger,Trigger1M)),NA())</f>
        <v>1.8290158746295526E-2</v>
      </c>
      <c r="K1837" s="52">
        <f>IFERROR(_xll.qlIndexFixing(ONIndex1M,I1837,TRUE,_xll.ohTrigger(RecalcTrigger,Trigger1M)),NA())</f>
        <v>1.8275997719356951E-2</v>
      </c>
      <c r="L1837" s="52">
        <f>IFERROR(_xll.qlIndexFixing(Index3M,H1837,TRUE,_xll.ohTrigger(RecalcTrigger,Trigger3M)),NA())</f>
        <v>2.03608590302179E-2</v>
      </c>
      <c r="M1837" s="52">
        <f>IFERROR(_xll.qlIndexFixing(ONIndex3M,I1837,TRUE,_xll.ohTrigger(RecalcTrigger,Trigger3M)),NA())</f>
        <v>2.0318223505517707E-2</v>
      </c>
      <c r="N1837" s="52">
        <f>IFERROR(_xll.qlIndexFixing(Index6M,$H1837,TRUE,_xll.ohTrigger(RecalcTrigger,Trigger6M)),NA())</f>
        <v>2.1988945031749432E-2</v>
      </c>
      <c r="O1837" s="52">
        <f>IFERROR(_xll.qlIndexFixing(ONIndex6M,I1837,TRUE,_xll.ohTrigger(RecalcTrigger,Trigger6M)),NA())</f>
        <v>2.1885208091605435E-2</v>
      </c>
      <c r="P1837" s="52">
        <f>IFERROR(_xll.qlIndexFixing(Index1Y,$H1837,TRUE,_xll.ohTrigger(RecalcTrigger,Trigger1Y)),NA())</f>
        <v>2.4234883631987322E-2</v>
      </c>
      <c r="Q1837" s="52">
        <f>IFERROR(_xll.qlIndexFixing(ONIndex1Y,I1837,TRUE,_xll.ohTrigger(RecalcTrigger,Trigger1Y)),NA())</f>
        <v>2.3961106397578646E-2</v>
      </c>
    </row>
    <row r="1838" spans="2:17" x14ac:dyDescent="0.2">
      <c r="B1838" s="46" t="s">
        <v>51</v>
      </c>
      <c r="D1838" s="49">
        <f>_xll.qlCalendarAdvance(LocalCalendar,$D1837,B1838,"f",FALSE)</f>
        <v>52580</v>
      </c>
      <c r="E1838" s="49">
        <f>_xll.qlInterestRateIndexValueDate(IndexON,D1838)</f>
        <v>52580</v>
      </c>
      <c r="F1838" s="52">
        <f>IFERROR(_xll.qlIndexFixing(IndexON,D1838,TRUE,_xll.ohTrigger(RecalcTrigger,TriggerON)),NA())</f>
        <v>1.6124788863747241E-2</v>
      </c>
      <c r="H1838" s="49">
        <f>_xll.qlCalendarAdvance(IborCalendar,$H1837,B1838,"f",FALSE)</f>
        <v>52573</v>
      </c>
      <c r="I1838" s="49">
        <f>_xll.qlInterestRateIndexValueDate(Index1M,$H1838)</f>
        <v>52575</v>
      </c>
      <c r="J1838" s="52">
        <f>IFERROR(_xll.qlIndexFixing(Index1M,$H1838,TRUE,_xll.ohTrigger(RecalcTrigger,Trigger1M)),NA())</f>
        <v>1.8290054178163873E-2</v>
      </c>
      <c r="K1838" s="52">
        <f>IFERROR(_xll.qlIndexFixing(ONIndex1M,I1838,TRUE,_xll.ohTrigger(RecalcTrigger,Trigger1M)),NA())</f>
        <v>1.8275896761634769E-2</v>
      </c>
      <c r="L1838" s="52">
        <f>IFERROR(_xll.qlIndexFixing(Index3M,H1838,TRUE,_xll.ohTrigger(RecalcTrigger,Trigger3M)),NA())</f>
        <v>2.0359417968691087E-2</v>
      </c>
      <c r="M1838" s="52">
        <f>IFERROR(_xll.qlIndexFixing(ONIndex3M,I1838,TRUE,_xll.ohTrigger(RecalcTrigger,Trigger3M)),NA())</f>
        <v>2.0316869219794143E-2</v>
      </c>
      <c r="N1838" s="52">
        <f>IFERROR(_xll.qlIndexFixing(Index6M,$H1838,TRUE,_xll.ohTrigger(RecalcTrigger,Trigger6M)),NA())</f>
        <v>2.1987551808375822E-2</v>
      </c>
      <c r="O1838" s="52">
        <f>IFERROR(_xll.qlIndexFixing(ONIndex6M,I1838,TRUE,_xll.ohTrigger(RecalcTrigger,Trigger6M)),NA())</f>
        <v>2.1883898581984695E-2</v>
      </c>
      <c r="P1838" s="52">
        <f>IFERROR(_xll.qlIndexFixing(Index1Y,$H1838,TRUE,_xll.ohTrigger(RecalcTrigger,Trigger1Y)),NA())</f>
        <v>2.423389962507181E-2</v>
      </c>
      <c r="Q1838" s="52">
        <f>IFERROR(_xll.qlIndexFixing(ONIndex1Y,I1838,TRUE,_xll.ohTrigger(RecalcTrigger,Trigger1Y)),NA())</f>
        <v>2.3960626151575681E-2</v>
      </c>
    </row>
    <row r="1839" spans="2:17" x14ac:dyDescent="0.2">
      <c r="B1839" s="46" t="s">
        <v>51</v>
      </c>
      <c r="D1839" s="49">
        <f>_xll.qlCalendarAdvance(LocalCalendar,$D1838,B1839,"f",FALSE)</f>
        <v>52587</v>
      </c>
      <c r="E1839" s="49">
        <f>_xll.qlInterestRateIndexValueDate(IndexON,D1839)</f>
        <v>52587</v>
      </c>
      <c r="F1839" s="52">
        <f>IFERROR(_xll.qlIndexFixing(IndexON,D1839,TRUE,_xll.ohTrigger(RecalcTrigger,TriggerON)),NA())</f>
        <v>1.6123398913991949E-2</v>
      </c>
      <c r="H1839" s="49">
        <f>_xll.qlCalendarAdvance(IborCalendar,$H1838,B1839,"f",FALSE)</f>
        <v>52580</v>
      </c>
      <c r="I1839" s="49">
        <f>_xll.qlInterestRateIndexValueDate(Index1M,$H1839)</f>
        <v>52582</v>
      </c>
      <c r="J1839" s="52">
        <f>IFERROR(_xll.qlIndexFixing(Index1M,$H1839,TRUE,_xll.ohTrigger(RecalcTrigger,Trigger1M)),NA())</f>
        <v>1.8290404695105105E-2</v>
      </c>
      <c r="K1839" s="52">
        <f>IFERROR(_xll.qlIndexFixing(ONIndex1M,I1839,TRUE,_xll.ohTrigger(RecalcTrigger,Trigger1M)),NA())</f>
        <v>1.8275794247637478E-2</v>
      </c>
      <c r="L1839" s="52">
        <f>IFERROR(_xll.qlIndexFixing(Index3M,H1839,TRUE,_xll.ohTrigger(RecalcTrigger,Trigger3M)),NA())</f>
        <v>2.0357964481504655E-2</v>
      </c>
      <c r="M1839" s="52">
        <f>IFERROR(_xll.qlIndexFixing(ONIndex3M,I1839,TRUE,_xll.ohTrigger(RecalcTrigger,Trigger3M)),NA())</f>
        <v>2.0315502570760202E-2</v>
      </c>
      <c r="N1839" s="52">
        <f>IFERROR(_xll.qlIndexFixing(Index6M,$H1839,TRUE,_xll.ohTrigger(RecalcTrigger,Trigger6M)),NA())</f>
        <v>2.1986153266189717E-2</v>
      </c>
      <c r="O1839" s="52">
        <f>IFERROR(_xll.qlIndexFixing(ONIndex6M,I1839,TRUE,_xll.ohTrigger(RecalcTrigger,Trigger6M)),NA())</f>
        <v>2.1882583810972633E-2</v>
      </c>
      <c r="P1839" s="52">
        <f>IFERROR(_xll.qlIndexFixing(Index1Y,$H1839,TRUE,_xll.ohTrigger(RecalcTrigger,Trigger1Y)),NA())</f>
        <v>2.4232896854703544E-2</v>
      </c>
      <c r="Q1839" s="52">
        <f>IFERROR(_xll.qlIndexFixing(ONIndex1Y,I1839,TRUE,_xll.ohTrigger(RecalcTrigger,Trigger1Y)),NA())</f>
        <v>2.3960127593580793E-2</v>
      </c>
    </row>
    <row r="1840" spans="2:17" x14ac:dyDescent="0.2">
      <c r="B1840" s="46" t="s">
        <v>51</v>
      </c>
      <c r="D1840" s="49">
        <f>_xll.qlCalendarAdvance(LocalCalendar,$D1839,B1840,"f",FALSE)</f>
        <v>52594</v>
      </c>
      <c r="E1840" s="49">
        <f>_xll.qlInterestRateIndexValueDate(IndexON,D1840)</f>
        <v>52594</v>
      </c>
      <c r="F1840" s="52">
        <f>IFERROR(_xll.qlIndexFixing(IndexON,D1840,TRUE,_xll.ohTrigger(RecalcTrigger,TriggerON)),NA())</f>
        <v>1.6122002516434364E-2</v>
      </c>
      <c r="H1840" s="49">
        <f>_xll.qlCalendarAdvance(IborCalendar,$H1839,B1840,"f",FALSE)</f>
        <v>52587</v>
      </c>
      <c r="I1840" s="49">
        <f>_xll.qlInterestRateIndexValueDate(Index1M,$H1840)</f>
        <v>52589</v>
      </c>
      <c r="J1840" s="52">
        <f>IFERROR(_xll.qlIndexFixing(Index1M,$H1840,TRUE,_xll.ohTrigger(RecalcTrigger,Trigger1M)),NA())</f>
        <v>1.8289840365816046E-2</v>
      </c>
      <c r="K1840" s="52">
        <f>IFERROR(_xll.qlIndexFixing(ONIndex1M,I1840,TRUE,_xll.ohTrigger(RecalcTrigger,Trigger1M)),NA())</f>
        <v>1.8277515773855058E-2</v>
      </c>
      <c r="L1840" s="52">
        <f>IFERROR(_xll.qlIndexFixing(Index3M,H1840,TRUE,_xll.ohTrigger(RecalcTrigger,Trigger3M)),NA())</f>
        <v>2.0356498568671777E-2</v>
      </c>
      <c r="M1840" s="52">
        <f>IFERROR(_xll.qlIndexFixing(ONIndex3M,I1840,TRUE,_xll.ohTrigger(RecalcTrigger,Trigger3M)),NA())</f>
        <v>2.0316019647429684E-2</v>
      </c>
      <c r="N1840" s="52">
        <f>IFERROR(_xll.qlIndexFixing(Index6M,$H1840,TRUE,_xll.ohTrigger(RecalcTrigger,Trigger6M)),NA())</f>
        <v>2.1984749405201166E-2</v>
      </c>
      <c r="O1840" s="52">
        <f>IFERROR(_xll.qlIndexFixing(ONIndex6M,I1840,TRUE,_xll.ohTrigger(RecalcTrigger,Trigger6M)),NA())</f>
        <v>2.1883545565360762E-2</v>
      </c>
      <c r="P1840" s="52">
        <f>IFERROR(_xll.qlIndexFixing(Index1Y,$H1840,TRUE,_xll.ohTrigger(RecalcTrigger,Trigger1Y)),NA())</f>
        <v>2.4233322116775025E-2</v>
      </c>
      <c r="Q1840" s="52">
        <f>IFERROR(_xll.qlIndexFixing(ONIndex1Y,I1840,TRUE,_xll.ohTrigger(RecalcTrigger,Trigger1Y)),NA())</f>
        <v>2.3962648719656698E-2</v>
      </c>
    </row>
    <row r="1841" spans="2:17" x14ac:dyDescent="0.2">
      <c r="B1841" s="46" t="s">
        <v>51</v>
      </c>
      <c r="D1841" s="49">
        <f>_xll.qlCalendarAdvance(LocalCalendar,$D1840,B1841,"f",FALSE)</f>
        <v>52601</v>
      </c>
      <c r="E1841" s="49">
        <f>_xll.qlInterestRateIndexValueDate(IndexON,D1841)</f>
        <v>52601</v>
      </c>
      <c r="F1841" s="52">
        <f>IFERROR(_xll.qlIndexFixing(IndexON,D1841,TRUE,_xll.ohTrigger(RecalcTrigger,TriggerON)),NA())</f>
        <v>1.6120599671154423E-2</v>
      </c>
      <c r="H1841" s="49">
        <f>_xll.qlCalendarAdvance(IborCalendar,$H1840,B1841,"f",FALSE)</f>
        <v>52594</v>
      </c>
      <c r="I1841" s="49">
        <f>_xll.qlInterestRateIndexValueDate(Index1M,$H1841)</f>
        <v>52596</v>
      </c>
      <c r="J1841" s="52">
        <f>IFERROR(_xll.qlIndexFixing(Index1M,$H1841,TRUE,_xll.ohTrigger(RecalcTrigger,Trigger1M)),NA())</f>
        <v>1.8288361917229386E-2</v>
      </c>
      <c r="K1841" s="52">
        <f>IFERROR(_xll.qlIndexFixing(ONIndex1M,I1841,TRUE,_xll.ohTrigger(RecalcTrigger,Trigger1M)),NA())</f>
        <v>1.8276953392137862E-2</v>
      </c>
      <c r="L1841" s="52">
        <f>IFERROR(_xll.qlIndexFixing(Index3M,H1841,TRUE,_xll.ohTrigger(RecalcTrigger,Trigger3M)),NA())</f>
        <v>2.0355020230206505E-2</v>
      </c>
      <c r="M1841" s="52">
        <f>IFERROR(_xll.qlIndexFixing(ONIndex3M,I1841,TRUE,_xll.ohTrigger(RecalcTrigger,Trigger3M)),NA())</f>
        <v>2.0314151475044895E-2</v>
      </c>
      <c r="N1841" s="52">
        <f>IFERROR(_xll.qlIndexFixing(Index6M,$H1841,TRUE,_xll.ohTrigger(RecalcTrigger,Trigger6M)),NA())</f>
        <v>2.1982773997777177E-2</v>
      </c>
      <c r="O1841" s="52">
        <f>IFERROR(_xll.qlIndexFixing(ONIndex6M,I1841,TRUE,_xll.ohTrigger(RecalcTrigger,Trigger6M)),NA())</f>
        <v>2.1881648486334893E-2</v>
      </c>
      <c r="P1841" s="52">
        <f>IFERROR(_xll.qlIndexFixing(Index1Y,$H1841,TRUE,_xll.ohTrigger(RecalcTrigger,Trigger1Y)),NA())</f>
        <v>2.4228668284493705E-2</v>
      </c>
      <c r="Q1841" s="52">
        <f>IFERROR(_xll.qlIndexFixing(ONIndex1Y,I1841,TRUE,_xll.ohTrigger(RecalcTrigger,Trigger1Y)),NA())</f>
        <v>2.3961350148178351E-2</v>
      </c>
    </row>
    <row r="1842" spans="2:17" x14ac:dyDescent="0.2">
      <c r="B1842" s="46" t="s">
        <v>51</v>
      </c>
      <c r="D1842" s="49">
        <f>_xll.qlCalendarAdvance(LocalCalendar,$D1841,B1842,"f",FALSE)</f>
        <v>52608</v>
      </c>
      <c r="E1842" s="49">
        <f>_xll.qlInterestRateIndexValueDate(IndexON,D1842)</f>
        <v>52608</v>
      </c>
      <c r="F1842" s="52">
        <f>IFERROR(_xll.qlIndexFixing(IndexON,D1842,TRUE,_xll.ohTrigger(RecalcTrigger,TriggerON)),NA())</f>
        <v>1.6119190378152126E-2</v>
      </c>
      <c r="H1842" s="49">
        <f>_xll.qlCalendarAdvance(IborCalendar,$H1841,B1842,"f",FALSE)</f>
        <v>52601</v>
      </c>
      <c r="I1842" s="49">
        <f>_xll.qlInterestRateIndexValueDate(Index1M,$H1842)</f>
        <v>52603</v>
      </c>
      <c r="J1842" s="52">
        <f>IFERROR(_xll.qlIndexFixing(Index1M,$H1842,TRUE,_xll.ohTrigger(RecalcTrigger,Trigger1M)),NA())</f>
        <v>1.8289620318690525E-2</v>
      </c>
      <c r="K1842" s="52">
        <f>IFERROR(_xll.qlIndexFixing(ONIndex1M,I1842,TRUE,_xll.ohTrigger(RecalcTrigger,Trigger1M)),NA())</f>
        <v>1.827547736823476E-2</v>
      </c>
      <c r="L1842" s="52">
        <f>IFERROR(_xll.qlIndexFixing(Index3M,H1842,TRUE,_xll.ohTrigger(RecalcTrigger,Trigger3M)),NA())</f>
        <v>2.0353529466123777E-2</v>
      </c>
      <c r="M1842" s="52">
        <f>IFERROR(_xll.qlIndexFixing(ONIndex3M,I1842,TRUE,_xll.ohTrigger(RecalcTrigger,Trigger3M)),NA())</f>
        <v>2.0311328444275745E-2</v>
      </c>
      <c r="N1842" s="52">
        <f>IFERROR(_xll.qlIndexFixing(Index6M,$H1842,TRUE,_xll.ohTrigger(RecalcTrigger,Trigger6M)),NA())</f>
        <v>2.1981359964999274E-2</v>
      </c>
      <c r="O1842" s="52">
        <f>IFERROR(_xll.qlIndexFixing(ONIndex6M,I1842,TRUE,_xll.ohTrigger(RecalcTrigger,Trigger6M)),NA())</f>
        <v>2.1878607930148064E-2</v>
      </c>
      <c r="P1842" s="52">
        <f>IFERROR(_xll.qlIndexFixing(Index1Y,$H1842,TRUE,_xll.ohTrigger(RecalcTrigger,Trigger1Y)),NA())</f>
        <v>2.4229775963447251E-2</v>
      </c>
      <c r="Q1842" s="52">
        <f>IFERROR(_xll.qlIndexFixing(ONIndex1Y,I1842,TRUE,_xll.ohTrigger(RecalcTrigger,Trigger1Y)),NA())</f>
        <v>2.395852204708504E-2</v>
      </c>
    </row>
    <row r="1843" spans="2:17" x14ac:dyDescent="0.2">
      <c r="B1843" s="46" t="s">
        <v>51</v>
      </c>
      <c r="D1843" s="49">
        <f>_xll.qlCalendarAdvance(LocalCalendar,$D1842,B1843,"f",FALSE)</f>
        <v>52615</v>
      </c>
      <c r="E1843" s="49">
        <f>_xll.qlInterestRateIndexValueDate(IndexON,D1843)</f>
        <v>52615</v>
      </c>
      <c r="F1843" s="52">
        <f>IFERROR(_xll.qlIndexFixing(IndexON,D1843,TRUE,_xll.ohTrigger(RecalcTrigger,TriggerON)),NA())</f>
        <v>1.6117774637507409E-2</v>
      </c>
      <c r="H1843" s="49">
        <f>_xll.qlCalendarAdvance(IborCalendar,$H1842,B1843,"f",FALSE)</f>
        <v>52608</v>
      </c>
      <c r="I1843" s="49">
        <f>_xll.qlInterestRateIndexValueDate(Index1M,$H1843)</f>
        <v>52610</v>
      </c>
      <c r="J1843" s="52">
        <f>IFERROR(_xll.qlIndexFixing(Index1M,$H1843,TRUE,_xll.ohTrigger(RecalcTrigger,Trigger1M)),NA())</f>
        <v>1.8289964133149702E-2</v>
      </c>
      <c r="K1843" s="52">
        <f>IFERROR(_xll.qlIndexFixing(ONIndex1M,I1843,TRUE,_xll.ohTrigger(RecalcTrigger,Trigger1M)),NA())</f>
        <v>1.8275368629296906E-2</v>
      </c>
      <c r="L1843" s="52">
        <f>IFERROR(_xll.qlIndexFixing(Index3M,H1843,TRUE,_xll.ohTrigger(RecalcTrigger,Trigger3M)),NA())</f>
        <v>2.035202627643589E-2</v>
      </c>
      <c r="M1843" s="52">
        <f>IFERROR(_xll.qlIndexFixing(ONIndex3M,I1843,TRUE,_xll.ohTrigger(RecalcTrigger,Trigger3M)),NA())</f>
        <v>2.0309912342240111E-2</v>
      </c>
      <c r="N1843" s="52">
        <f>IFERROR(_xll.qlIndexFixing(Index6M,$H1843,TRUE,_xll.ohTrigger(RecalcTrigger,Trigger6M)),NA())</f>
        <v>2.1979940613771079E-2</v>
      </c>
      <c r="O1843" s="52">
        <f>IFERROR(_xll.qlIndexFixing(ONIndex6M,I1843,TRUE,_xll.ohTrigger(RecalcTrigger,Trigger6M)),NA())</f>
        <v>2.1877272113970392E-2</v>
      </c>
      <c r="P1843" s="52">
        <f>IFERROR(_xll.qlIndexFixing(Index1Y,$H1843,TRUE,_xll.ohTrigger(RecalcTrigger,Trigger1Y)),NA())</f>
        <v>2.4229417357132542E-2</v>
      </c>
      <c r="Q1843" s="52">
        <f>IFERROR(_xll.qlIndexFixing(ONIndex1Y,I1843,TRUE,_xll.ohTrigger(RecalcTrigger,Trigger1Y)),NA())</f>
        <v>2.3957950240882653E-2</v>
      </c>
    </row>
    <row r="1844" spans="2:17" x14ac:dyDescent="0.2">
      <c r="B1844" s="46" t="s">
        <v>51</v>
      </c>
      <c r="D1844" s="49">
        <f>_xll.qlCalendarAdvance(LocalCalendar,$D1843,B1844,"f",FALSE)</f>
        <v>52622</v>
      </c>
      <c r="E1844" s="49">
        <f>_xll.qlInterestRateIndexValueDate(IndexON,D1844)</f>
        <v>52622</v>
      </c>
      <c r="F1844" s="52">
        <f>IFERROR(_xll.qlIndexFixing(IndexON,D1844,TRUE,_xll.ohTrigger(RecalcTrigger,TriggerON)),NA())</f>
        <v>1.6116352449140336E-2</v>
      </c>
      <c r="H1844" s="49">
        <f>_xll.qlCalendarAdvance(IborCalendar,$H1843,B1844,"f",FALSE)</f>
        <v>52615</v>
      </c>
      <c r="I1844" s="49">
        <f>_xll.qlInterestRateIndexValueDate(Index1M,$H1844)</f>
        <v>52617</v>
      </c>
      <c r="J1844" s="52">
        <f>IFERROR(_xll.qlIndexFixing(Index1M,$H1844,TRUE,_xll.ohTrigger(RecalcTrigger,Trigger1M)),NA())</f>
        <v>1.8289394036784812E-2</v>
      </c>
      <c r="K1844" s="52">
        <f>IFERROR(_xll.qlIndexFixing(ONIndex1M,I1844,TRUE,_xll.ohTrigger(RecalcTrigger,Trigger1M)),NA())</f>
        <v>1.8275258334083944E-2</v>
      </c>
      <c r="L1844" s="52">
        <f>IFERROR(_xll.qlIndexFixing(Index3M,H1844,TRUE,_xll.ohTrigger(RecalcTrigger,Trigger3M)),NA())</f>
        <v>2.0350510661157773E-2</v>
      </c>
      <c r="M1844" s="52">
        <f>IFERROR(_xll.qlIndexFixing(ONIndex3M,I1844,TRUE,_xll.ohTrigger(RecalcTrigger,Trigger3M)),NA())</f>
        <v>2.0308483876894101E-2</v>
      </c>
      <c r="N1844" s="52">
        <f>IFERROR(_xll.qlIndexFixing(Index6M,$H1844,TRUE,_xll.ohTrigger(RecalcTrigger,Trigger6M)),NA())</f>
        <v>2.1978515944102248E-2</v>
      </c>
      <c r="O1844" s="52">
        <f>IFERROR(_xll.qlIndexFixing(ONIndex6M,I1844,TRUE,_xll.ohTrigger(RecalcTrigger,Trigger6M)),NA())</f>
        <v>2.1875931036401397E-2</v>
      </c>
      <c r="P1844" s="52">
        <f>IFERROR(_xll.qlIndexFixing(Index1Y,$H1844,TRUE,_xll.ohTrigger(RecalcTrigger,Trigger1Y)),NA())</f>
        <v>2.4227601553071149E-2</v>
      </c>
      <c r="Q1844" s="52">
        <f>IFERROR(_xll.qlIndexFixing(ONIndex1Y,I1844,TRUE,_xll.ohTrigger(RecalcTrigger,Trigger1Y)),NA())</f>
        <v>2.3957360122608407E-2</v>
      </c>
    </row>
    <row r="1845" spans="2:17" x14ac:dyDescent="0.2">
      <c r="B1845" s="46" t="s">
        <v>51</v>
      </c>
      <c r="D1845" s="49">
        <f>_xll.qlCalendarAdvance(LocalCalendar,$D1844,B1845,"f",FALSE)</f>
        <v>52629</v>
      </c>
      <c r="E1845" s="49">
        <f>_xll.qlInterestRateIndexValueDate(IndexON,D1845)</f>
        <v>52629</v>
      </c>
      <c r="F1845" s="52">
        <f>IFERROR(_xll.qlIndexFixing(IndexON,D1845,TRUE,_xll.ohTrigger(RecalcTrigger,TriggerON)),NA())</f>
        <v>1.6114923813130844E-2</v>
      </c>
      <c r="H1845" s="49">
        <f>_xll.qlCalendarAdvance(IborCalendar,$H1844,B1845,"f",FALSE)</f>
        <v>52622</v>
      </c>
      <c r="I1845" s="49">
        <f>_xll.qlInterestRateIndexValueDate(Index1M,$H1845)</f>
        <v>52624</v>
      </c>
      <c r="J1845" s="52">
        <f>IFERROR(_xll.qlIndexFixing(Index1M,$H1845,TRUE,_xll.ohTrigger(RecalcTrigger,Trigger1M)),NA())</f>
        <v>1.8289278557788446E-2</v>
      </c>
      <c r="K1845" s="52">
        <f>IFERROR(_xll.qlIndexFixing(ONIndex1M,I1845,TRUE,_xll.ohTrigger(RecalcTrigger,Trigger1M)),NA())</f>
        <v>1.8275146482675808E-2</v>
      </c>
      <c r="L1845" s="52">
        <f>IFERROR(_xll.qlIndexFixing(Index3M,H1845,TRUE,_xll.ohTrigger(RecalcTrigger,Trigger3M)),NA())</f>
        <v>2.0348982620303484E-2</v>
      </c>
      <c r="M1845" s="52">
        <f>IFERROR(_xll.qlIndexFixing(ONIndex3M,I1845,TRUE,_xll.ohTrigger(RecalcTrigger,Trigger3M)),NA())</f>
        <v>2.0307043048397588E-2</v>
      </c>
      <c r="N1845" s="52">
        <f>IFERROR(_xll.qlIndexFixing(Index6M,$H1845,TRUE,_xll.ohTrigger(RecalcTrigger,Trigger6M)),NA())</f>
        <v>2.1977085956005522E-2</v>
      </c>
      <c r="O1845" s="52">
        <f>IFERROR(_xll.qlIndexFixing(ONIndex6M,I1845,TRUE,_xll.ohTrigger(RecalcTrigger,Trigger6M)),NA())</f>
        <v>2.1874584697680888E-2</v>
      </c>
      <c r="P1845" s="52">
        <f>IFERROR(_xll.qlIndexFixing(Index1Y,$H1845,TRUE,_xll.ohTrigger(RecalcTrigger,Trigger1Y)),NA())</f>
        <v>2.4226486203202814E-2</v>
      </c>
      <c r="Q1845" s="52">
        <f>IFERROR(_xll.qlIndexFixing(ONIndex1Y,I1845,TRUE,_xll.ohTrigger(RecalcTrigger,Trigger1Y)),NA())</f>
        <v>2.3956751692182365E-2</v>
      </c>
    </row>
    <row r="1846" spans="2:17" x14ac:dyDescent="0.2">
      <c r="B1846" s="46" t="s">
        <v>51</v>
      </c>
      <c r="D1846" s="49">
        <f>_xll.qlCalendarAdvance(LocalCalendar,$D1845,B1846,"f",FALSE)</f>
        <v>52636</v>
      </c>
      <c r="E1846" s="49">
        <f>_xll.qlInterestRateIndexValueDate(IndexON,D1846)</f>
        <v>52636</v>
      </c>
      <c r="F1846" s="52">
        <f>IFERROR(_xll.qlIndexFixing(IndexON,D1846,TRUE,_xll.ohTrigger(RecalcTrigger,TriggerON)),NA())</f>
        <v>1.6113488729319059E-2</v>
      </c>
      <c r="H1846" s="49">
        <f>_xll.qlCalendarAdvance(IborCalendar,$H1845,B1846,"f",FALSE)</f>
        <v>52629</v>
      </c>
      <c r="I1846" s="49">
        <f>_xll.qlInterestRateIndexValueDate(Index1M,$H1846)</f>
        <v>52631</v>
      </c>
      <c r="J1846" s="52">
        <f>IFERROR(_xll.qlIndexFixing(Index1M,$H1846,TRUE,_xll.ohTrigger(RecalcTrigger,Trigger1M)),NA())</f>
        <v>1.8287794072236289E-2</v>
      </c>
      <c r="K1846" s="52">
        <f>IFERROR(_xll.qlIndexFixing(ONIndex1M,I1846,TRUE,_xll.ohTrigger(RecalcTrigger,Trigger1M)),NA())</f>
        <v>1.8275033074992564E-2</v>
      </c>
      <c r="L1846" s="52">
        <f>IFERROR(_xll.qlIndexFixing(Index3M,H1846,TRUE,_xll.ohTrigger(RecalcTrigger,Trigger3M)),NA())</f>
        <v>2.0346980474031717E-2</v>
      </c>
      <c r="M1846" s="52">
        <f>IFERROR(_xll.qlIndexFixing(ONIndex3M,I1846,TRUE,_xll.ohTrigger(RecalcTrigger,Trigger3M)),NA())</f>
        <v>2.03055898565907E-2</v>
      </c>
      <c r="N1846" s="52">
        <f>IFERROR(_xll.qlIndexFixing(Index6M,$H1846,TRUE,_xll.ohTrigger(RecalcTrigger,Trigger6M)),NA())</f>
        <v>2.197565064949188E-2</v>
      </c>
      <c r="O1846" s="52">
        <f>IFERROR(_xll.qlIndexFixing(ONIndex6M,I1846,TRUE,_xll.ohTrigger(RecalcTrigger,Trigger6M)),NA())</f>
        <v>2.1873233097569056E-2</v>
      </c>
      <c r="P1846" s="52">
        <f>IFERROR(_xll.qlIndexFixing(Index1Y,$H1846,TRUE,_xll.ohTrigger(RecalcTrigger,Trigger1Y)),NA())</f>
        <v>2.4225352090297924E-2</v>
      </c>
      <c r="Q1846" s="52">
        <f>IFERROR(_xll.qlIndexFixing(ONIndex1Y,I1846,TRUE,_xll.ohTrigger(RecalcTrigger,Trigger1Y)),NA())</f>
        <v>2.3956124949764401E-2</v>
      </c>
    </row>
    <row r="1847" spans="2:17" x14ac:dyDescent="0.2">
      <c r="B1847" s="46" t="s">
        <v>51</v>
      </c>
      <c r="D1847" s="49">
        <f>_xll.qlCalendarAdvance(LocalCalendar,$D1846,B1847,"f",FALSE)</f>
        <v>52643</v>
      </c>
      <c r="E1847" s="49">
        <f>_xll.qlInterestRateIndexValueDate(IndexON,D1847)</f>
        <v>52643</v>
      </c>
      <c r="F1847" s="52">
        <f>IFERROR(_xll.qlIndexFixing(IndexON,D1847,TRUE,_xll.ohTrigger(RecalcTrigger,TriggerON)),NA())</f>
        <v>1.6112047197864854E-2</v>
      </c>
      <c r="H1847" s="49">
        <f>_xll.qlCalendarAdvance(IborCalendar,$H1846,B1847,"f",FALSE)</f>
        <v>52636</v>
      </c>
      <c r="I1847" s="49">
        <f>_xll.qlInterestRateIndexValueDate(Index1M,$H1847)</f>
        <v>52638</v>
      </c>
      <c r="J1847" s="52">
        <f>IFERROR(_xll.qlIndexFixing(Index1M,$H1847,TRUE,_xll.ohTrigger(RecalcTrigger,Trigger1M)),NA())</f>
        <v>1.8287675827864752E-2</v>
      </c>
      <c r="K1847" s="52">
        <f>IFERROR(_xll.qlIndexFixing(ONIndex1M,I1847,TRUE,_xll.ohTrigger(RecalcTrigger,Trigger1M)),NA())</f>
        <v>1.8274918111034211E-2</v>
      </c>
      <c r="L1847" s="52">
        <f>IFERROR(_xll.qlIndexFixing(Index3M,H1847,TRUE,_xll.ohTrigger(RecalcTrigger,Trigger3M)),NA())</f>
        <v>2.03454285570972E-2</v>
      </c>
      <c r="M1847" s="52">
        <f>IFERROR(_xll.qlIndexFixing(ONIndex3M,I1847,TRUE,_xll.ohTrigger(RecalcTrigger,Trigger3M)),NA())</f>
        <v>2.0304124301553372E-2</v>
      </c>
      <c r="N1847" s="52">
        <f>IFERROR(_xll.qlIndexFixing(Index6M,$H1847,TRUE,_xll.ohTrigger(RecalcTrigger,Trigger6M)),NA())</f>
        <v>2.1974210024571863E-2</v>
      </c>
      <c r="O1847" s="52">
        <f>IFERROR(_xll.qlIndexFixing(ONIndex6M,I1847,TRUE,_xll.ohTrigger(RecalcTrigger,Trigger6M)),NA())</f>
        <v>2.1871876236065901E-2</v>
      </c>
      <c r="P1847" s="52">
        <f>IFERROR(_xll.qlIndexFixing(Index1Y,$H1847,TRUE,_xll.ohTrigger(RecalcTrigger,Trigger1Y)),NA())</f>
        <v>2.4224199214419463E-2</v>
      </c>
      <c r="Q1847" s="52">
        <f>IFERROR(_xll.qlIndexFixing(ONIndex1Y,I1847,TRUE,_xll.ohTrigger(RecalcTrigger,Trigger1Y)),NA())</f>
        <v>2.3955479895274578E-2</v>
      </c>
    </row>
    <row r="1848" spans="2:17" x14ac:dyDescent="0.2">
      <c r="B1848" s="46" t="s">
        <v>51</v>
      </c>
      <c r="D1848" s="49">
        <f>_xll.qlCalendarAdvance(LocalCalendar,$D1847,B1848,"f",FALSE)</f>
        <v>52650</v>
      </c>
      <c r="E1848" s="49">
        <f>_xll.qlInterestRateIndexValueDate(IndexON,D1848)</f>
        <v>52650</v>
      </c>
      <c r="F1848" s="52">
        <f>IFERROR(_xll.qlIndexFixing(IndexON,D1848,TRUE,_xll.ohTrigger(RecalcTrigger,TriggerON)),NA())</f>
        <v>1.6110599218608357E-2</v>
      </c>
      <c r="H1848" s="49">
        <f>_xll.qlCalendarAdvance(IborCalendar,$H1847,B1848,"f",FALSE)</f>
        <v>52643</v>
      </c>
      <c r="I1848" s="49">
        <f>_xll.qlInterestRateIndexValueDate(Index1M,$H1848)</f>
        <v>52645</v>
      </c>
      <c r="J1848" s="52">
        <f>IFERROR(_xll.qlIndexFixing(Index1M,$H1848,TRUE,_xll.ohTrigger(RecalcTrigger,Trigger1M)),NA())</f>
        <v>1.828755602503503E-2</v>
      </c>
      <c r="K1848" s="52">
        <f>IFERROR(_xll.qlIndexFixing(ONIndex1M,I1848,TRUE,_xll.ohTrigger(RecalcTrigger,Trigger1M)),NA())</f>
        <v>1.8274801590800749E-2</v>
      </c>
      <c r="L1848" s="52">
        <f>IFERROR(_xll.qlIndexFixing(Index3M,H1848,TRUE,_xll.ohTrigger(RecalcTrigger,Trigger3M)),NA())</f>
        <v>2.0343864215321084E-2</v>
      </c>
      <c r="M1848" s="52">
        <f>IFERROR(_xll.qlIndexFixing(ONIndex3M,I1848,TRUE,_xll.ohTrigger(RecalcTrigger,Trigger3M)),NA())</f>
        <v>2.0302646383285605E-2</v>
      </c>
      <c r="N1848" s="52">
        <f>IFERROR(_xll.qlIndexFixing(Index6M,$H1848,TRUE,_xll.ohTrigger(RecalcTrigger,Trigger6M)),NA())</f>
        <v>2.1972764081259089E-2</v>
      </c>
      <c r="O1848" s="52">
        <f>IFERROR(_xll.qlIndexFixing(ONIndex6M,I1848,TRUE,_xll.ohTrigger(RecalcTrigger,Trigger6M)),NA())</f>
        <v>2.1870514113411232E-2</v>
      </c>
      <c r="P1848" s="52">
        <f>IFERROR(_xll.qlIndexFixing(Index1Y,$H1848,TRUE,_xll.ohTrigger(RecalcTrigger,Trigger1Y)),NA())</f>
        <v>2.4223739714516978E-2</v>
      </c>
      <c r="Q1848" s="52">
        <f>IFERROR(_xll.qlIndexFixing(ONIndex1Y,I1848,TRUE,_xll.ohTrigger(RecalcTrigger,Trigger1Y)),NA())</f>
        <v>2.3954816528792833E-2</v>
      </c>
    </row>
    <row r="1849" spans="2:17" x14ac:dyDescent="0.2">
      <c r="B1849" s="46" t="s">
        <v>51</v>
      </c>
      <c r="D1849" s="49">
        <f>_xll.qlCalendarAdvance(LocalCalendar,$D1848,B1849,"f",FALSE)</f>
        <v>52657</v>
      </c>
      <c r="E1849" s="49">
        <f>_xll.qlInterestRateIndexValueDate(IndexON,D1849)</f>
        <v>52657</v>
      </c>
      <c r="F1849" s="52">
        <f>IFERROR(_xll.qlIndexFixing(IndexON,D1849,TRUE,_xll.ohTrigger(RecalcTrigger,TriggerON)),NA())</f>
        <v>1.6109144791789376E-2</v>
      </c>
      <c r="H1849" s="49">
        <f>_xll.qlCalendarAdvance(IborCalendar,$H1848,B1849,"f",FALSE)</f>
        <v>52650</v>
      </c>
      <c r="I1849" s="49">
        <f>_xll.qlInterestRateIndexValueDate(Index1M,$H1849)</f>
        <v>52652</v>
      </c>
      <c r="J1849" s="52">
        <f>IFERROR(_xll.qlIndexFixing(Index1M,$H1849,TRUE,_xll.ohTrigger(RecalcTrigger,Trigger1M)),NA())</f>
        <v>1.8287434663747111E-2</v>
      </c>
      <c r="K1849" s="52">
        <f>IFERROR(_xll.qlIndexFixing(ONIndex1M,I1849,TRUE,_xll.ohTrigger(RecalcTrigger,Trigger1M)),NA())</f>
        <v>1.8274683514372114E-2</v>
      </c>
      <c r="L1849" s="52">
        <f>IFERROR(_xll.qlIndexFixing(Index3M,H1849,TRUE,_xll.ohTrigger(RecalcTrigger,Trigger3M)),NA())</f>
        <v>2.0342287448719354E-2</v>
      </c>
      <c r="M1849" s="52">
        <f>IFERROR(_xll.qlIndexFixing(ONIndex3M,I1849,TRUE,_xll.ohTrigger(RecalcTrigger,Trigger3M)),NA())</f>
        <v>2.0301156101627527E-2</v>
      </c>
      <c r="N1849" s="52">
        <f>IFERROR(_xll.qlIndexFixing(Index6M,$H1849,TRUE,_xll.ohTrigger(RecalcTrigger,Trigger6M)),NA())</f>
        <v>2.1971312819561897E-2</v>
      </c>
      <c r="O1849" s="52">
        <f>IFERROR(_xll.qlIndexFixing(ONIndex6M,I1849,TRUE,_xll.ohTrigger(RecalcTrigger,Trigger6M)),NA())</f>
        <v>2.1869146729285305E-2</v>
      </c>
      <c r="P1849" s="52">
        <f>IFERROR(_xll.qlIndexFixing(Index1Y,$H1849,TRUE,_xll.ohTrigger(RecalcTrigger,Trigger1Y)),NA())</f>
        <v>2.4221837174003377E-2</v>
      </c>
      <c r="Q1849" s="52">
        <f>IFERROR(_xll.qlIndexFixing(ONIndex1Y,I1849,TRUE,_xll.ohTrigger(RecalcTrigger,Trigger1Y)),NA())</f>
        <v>2.3954134850159292E-2</v>
      </c>
    </row>
    <row r="1850" spans="2:17" x14ac:dyDescent="0.2">
      <c r="B1850" s="46" t="s">
        <v>51</v>
      </c>
      <c r="D1850" s="49">
        <f>_xll.qlCalendarAdvance(LocalCalendar,$D1849,B1850,"f",FALSE)</f>
        <v>52664</v>
      </c>
      <c r="E1850" s="49">
        <f>_xll.qlInterestRateIndexValueDate(IndexON,D1850)</f>
        <v>52664</v>
      </c>
      <c r="F1850" s="52">
        <f>IFERROR(_xll.qlIndexFixing(IndexON,D1850,TRUE,_xll.ohTrigger(RecalcTrigger,TriggerON)),NA())</f>
        <v>1.6107683917088167E-2</v>
      </c>
      <c r="H1850" s="49">
        <f>_xll.qlCalendarAdvance(IborCalendar,$H1849,B1850,"f",FALSE)</f>
        <v>52657</v>
      </c>
      <c r="I1850" s="49">
        <f>_xll.qlInterestRateIndexValueDate(Index1M,$H1850)</f>
        <v>52659</v>
      </c>
      <c r="J1850" s="52">
        <f>IFERROR(_xll.qlIndexFixing(Index1M,$H1850,TRUE,_xll.ohTrigger(RecalcTrigger,Trigger1M)),NA())</f>
        <v>1.8288677782384022E-2</v>
      </c>
      <c r="K1850" s="52">
        <f>IFERROR(_xll.qlIndexFixing(ONIndex1M,I1850,TRUE,_xll.ohTrigger(RecalcTrigger,Trigger1M)),NA())</f>
        <v>1.8274563881748307E-2</v>
      </c>
      <c r="L1850" s="52">
        <f>IFERROR(_xll.qlIndexFixing(Index3M,H1850,TRUE,_xll.ohTrigger(RecalcTrigger,Trigger3M)),NA())</f>
        <v>2.0341613732446074E-2</v>
      </c>
      <c r="M1850" s="52">
        <f>IFERROR(_xll.qlIndexFixing(ONIndex3M,I1850,TRUE,_xll.ohTrigger(RecalcTrigger,Trigger3M)),NA())</f>
        <v>2.0299653456818945E-2</v>
      </c>
      <c r="N1850" s="52">
        <f>IFERROR(_xll.qlIndexFixing(Index6M,$H1850,TRUE,_xll.ohTrigger(RecalcTrigger,Trigger6M)),NA())</f>
        <v>2.1972666140682495E-2</v>
      </c>
      <c r="O1850" s="52">
        <f>IFERROR(_xll.qlIndexFixing(ONIndex6M,I1850,TRUE,_xll.ohTrigger(RecalcTrigger,Trigger6M)),NA())</f>
        <v>2.1867774084007863E-2</v>
      </c>
      <c r="P1850" s="52">
        <f>IFERROR(_xll.qlIndexFixing(Index1Y,$H1850,TRUE,_xll.ohTrigger(RecalcTrigger,Trigger1Y)),NA())</f>
        <v>2.4218499483811988E-2</v>
      </c>
      <c r="Q1850" s="52">
        <f>IFERROR(_xll.qlIndexFixing(ONIndex1Y,I1850,TRUE,_xll.ohTrigger(RecalcTrigger,Trigger1Y)),NA())</f>
        <v>2.3953434859613765E-2</v>
      </c>
    </row>
    <row r="1851" spans="2:17" x14ac:dyDescent="0.2">
      <c r="B1851" s="46" t="s">
        <v>51</v>
      </c>
      <c r="D1851" s="49">
        <f>_xll.qlCalendarAdvance(LocalCalendar,$D1850,B1851,"f",FALSE)</f>
        <v>52671</v>
      </c>
      <c r="E1851" s="49">
        <f>_xll.qlInterestRateIndexValueDate(IndexON,D1851)</f>
        <v>52671</v>
      </c>
      <c r="F1851" s="52">
        <f>IFERROR(_xll.qlIndexFixing(IndexON,D1851,TRUE,_xll.ohTrigger(RecalcTrigger,TriggerON)),NA())</f>
        <v>1.610621659490441E-2</v>
      </c>
      <c r="H1851" s="49">
        <f>_xll.qlCalendarAdvance(IborCalendar,$H1850,B1851,"f",FALSE)</f>
        <v>52664</v>
      </c>
      <c r="I1851" s="49">
        <f>_xll.qlInterestRateIndexValueDate(Index1M,$H1851)</f>
        <v>52666</v>
      </c>
      <c r="J1851" s="52">
        <f>IFERROR(_xll.qlIndexFixing(Index1M,$H1851,TRUE,_xll.ohTrigger(RecalcTrigger,Trigger1M)),NA())</f>
        <v>1.8288552951218617E-2</v>
      </c>
      <c r="K1851" s="52">
        <f>IFERROR(_xll.qlIndexFixing(ONIndex1M,I1851,TRUE,_xll.ohTrigger(RecalcTrigger,Trigger1M)),NA())</f>
        <v>1.8274442692769455E-2</v>
      </c>
      <c r="L1851" s="52">
        <f>IFERROR(_xll.qlIndexFixing(Index3M,H1851,TRUE,_xll.ohTrigger(RecalcTrigger,Trigger3M)),NA())</f>
        <v>2.0340010160537769E-2</v>
      </c>
      <c r="M1851" s="52">
        <f>IFERROR(_xll.qlIndexFixing(ONIndex3M,I1851,TRUE,_xll.ohTrigger(RecalcTrigger,Trigger3M)),NA())</f>
        <v>2.0298138448779923E-2</v>
      </c>
      <c r="N1851" s="52">
        <f>IFERROR(_xll.qlIndexFixing(Index6M,$H1851,TRUE,_xll.ohTrigger(RecalcTrigger,Trigger6M)),NA())</f>
        <v>2.1970640431210258E-2</v>
      </c>
      <c r="O1851" s="52">
        <f>IFERROR(_xll.qlIndexFixing(ONIndex6M,I1851,TRUE,_xll.ohTrigger(RecalcTrigger,Trigger6M)),NA())</f>
        <v>2.1866396177339098E-2</v>
      </c>
      <c r="P1851" s="52">
        <f>IFERROR(_xll.qlIndexFixing(Index1Y,$H1851,TRUE,_xll.ohTrigger(RecalcTrigger,Trigger1Y)),NA())</f>
        <v>2.4217275821225716E-2</v>
      </c>
      <c r="Q1851" s="52">
        <f>IFERROR(_xll.qlIndexFixing(ONIndex1Y,I1851,TRUE,_xll.ohTrigger(RecalcTrigger,Trigger1Y)),NA())</f>
        <v>2.3952716556916442E-2</v>
      </c>
    </row>
    <row r="1852" spans="2:17" x14ac:dyDescent="0.2">
      <c r="B1852" s="46" t="s">
        <v>51</v>
      </c>
      <c r="D1852" s="49">
        <f>_xll.qlCalendarAdvance(LocalCalendar,$D1851,B1852,"f",FALSE)</f>
        <v>52678</v>
      </c>
      <c r="E1852" s="49">
        <f>_xll.qlInterestRateIndexValueDate(IndexON,D1852)</f>
        <v>52678</v>
      </c>
      <c r="F1852" s="52">
        <f>IFERROR(_xll.qlIndexFixing(IndexON,D1852,TRUE,_xll.ohTrigger(RecalcTrigger,TriggerON)),NA())</f>
        <v>1.6104742824758489E-2</v>
      </c>
      <c r="H1852" s="49">
        <f>_xll.qlCalendarAdvance(IborCalendar,$H1851,B1852,"f",FALSE)</f>
        <v>52671</v>
      </c>
      <c r="I1852" s="49">
        <f>_xll.qlInterestRateIndexValueDate(Index1M,$H1852)</f>
        <v>52673</v>
      </c>
      <c r="J1852" s="52">
        <f>IFERROR(_xll.qlIndexFixing(Index1M,$H1852,TRUE,_xll.ohTrigger(RecalcTrigger,Trigger1M)),NA())</f>
        <v>1.8288881680459796E-2</v>
      </c>
      <c r="K1852" s="52">
        <f>IFERROR(_xll.qlIndexFixing(ONIndex1M,I1852,TRUE,_xll.ohTrigger(RecalcTrigger,Trigger1M)),NA())</f>
        <v>1.8274319947675366E-2</v>
      </c>
      <c r="L1852" s="52">
        <f>IFERROR(_xll.qlIndexFixing(Index3M,H1852,TRUE,_xll.ohTrigger(RecalcTrigger,Trigger3M)),NA())</f>
        <v>2.0338394162464152E-2</v>
      </c>
      <c r="M1852" s="52">
        <f>IFERROR(_xll.qlIndexFixing(ONIndex3M,I1852,TRUE,_xll.ohTrigger(RecalcTrigger,Trigger3M)),NA())</f>
        <v>2.0296611077510462E-2</v>
      </c>
      <c r="N1852" s="52">
        <f>IFERROR(_xll.qlIndexFixing(Index6M,$H1852,TRUE,_xll.ohTrigger(RecalcTrigger,Trigger6M)),NA())</f>
        <v>2.1969171338358157E-2</v>
      </c>
      <c r="O1852" s="52">
        <f>IFERROR(_xll.qlIndexFixing(ONIndex6M,I1852,TRUE,_xll.ohTrigger(RecalcTrigger,Trigger6M)),NA())</f>
        <v>2.1865013009438883E-2</v>
      </c>
      <c r="P1852" s="52">
        <f>IFERROR(_xll.qlIndexFixing(Index1Y,$H1852,TRUE,_xll.ohTrigger(RecalcTrigger,Trigger1Y)),NA())</f>
        <v>2.4216033399713635E-2</v>
      </c>
      <c r="Q1852" s="52">
        <f>IFERROR(_xll.qlIndexFixing(ONIndex1Y,I1852,TRUE,_xll.ohTrigger(RecalcTrigger,Trigger1Y)),NA())</f>
        <v>2.3951979942307133E-2</v>
      </c>
    </row>
    <row r="1853" spans="2:17" x14ac:dyDescent="0.2">
      <c r="B1853" s="46" t="s">
        <v>51</v>
      </c>
      <c r="D1853" s="49">
        <f>_xll.qlCalendarAdvance(LocalCalendar,$D1852,B1853,"f",FALSE)</f>
        <v>52685</v>
      </c>
      <c r="E1853" s="49">
        <f>_xll.qlInterestRateIndexValueDate(IndexON,D1853)</f>
        <v>52685</v>
      </c>
      <c r="F1853" s="52">
        <f>IFERROR(_xll.qlIndexFixing(IndexON,D1853,TRUE,_xll.ohTrigger(RecalcTrigger,TriggerON)),NA())</f>
        <v>1.6103262607050084E-2</v>
      </c>
      <c r="H1853" s="49">
        <f>_xll.qlCalendarAdvance(IborCalendar,$H1852,B1853,"f",FALSE)</f>
        <v>52678</v>
      </c>
      <c r="I1853" s="49">
        <f>_xll.qlInterestRateIndexValueDate(Index1M,$H1853)</f>
        <v>52680</v>
      </c>
      <c r="J1853" s="52">
        <f>IFERROR(_xll.qlIndexFixing(Index1M,$H1853,TRUE,_xll.ohTrigger(RecalcTrigger,Trigger1M)),NA())</f>
        <v>1.8288298612803289E-2</v>
      </c>
      <c r="K1853" s="52">
        <f>IFERROR(_xll.qlIndexFixing(ONIndex1M,I1853,TRUE,_xll.ohTrigger(RecalcTrigger,Trigger1M)),NA())</f>
        <v>1.8274195646226232E-2</v>
      </c>
      <c r="L1853" s="52">
        <f>IFERROR(_xll.qlIndexFixing(Index3M,H1853,TRUE,_xll.ohTrigger(RecalcTrigger,Trigger3M)),NA())</f>
        <v>2.0336765738239126E-2</v>
      </c>
      <c r="M1853" s="52">
        <f>IFERROR(_xll.qlIndexFixing(ONIndex3M,I1853,TRUE,_xll.ohTrigger(RecalcTrigger,Trigger3M)),NA())</f>
        <v>2.029507134285069E-2</v>
      </c>
      <c r="N1853" s="52">
        <f>IFERROR(_xll.qlIndexFixing(Index6M,$H1853,TRUE,_xll.ohTrigger(RecalcTrigger,Trigger6M)),NA())</f>
        <v>2.1967696925906242E-2</v>
      </c>
      <c r="O1853" s="52">
        <f>IFERROR(_xll.qlIndexFixing(ONIndex6M,I1853,TRUE,_xll.ohTrigger(RecalcTrigger,Trigger6M)),NA())</f>
        <v>2.1863624580147345E-2</v>
      </c>
      <c r="P1853" s="52">
        <f>IFERROR(_xll.qlIndexFixing(Index1Y,$H1853,TRUE,_xll.ohTrigger(RecalcTrigger,Trigger1Y)),NA())</f>
        <v>2.4214772219343855E-2</v>
      </c>
      <c r="Q1853" s="52">
        <f>IFERROR(_xll.qlIndexFixing(ONIndex1Y,I1853,TRUE,_xll.ohTrigger(RecalcTrigger,Trigger1Y)),NA())</f>
        <v>2.3951225015466093E-2</v>
      </c>
    </row>
    <row r="1854" spans="2:17" x14ac:dyDescent="0.2">
      <c r="B1854" s="46" t="s">
        <v>51</v>
      </c>
      <c r="D1854" s="49">
        <f>_xll.qlCalendarAdvance(LocalCalendar,$D1853,B1854,"f",FALSE)</f>
        <v>52692</v>
      </c>
      <c r="E1854" s="49">
        <f>_xll.qlInterestRateIndexValueDate(IndexON,D1854)</f>
        <v>52692</v>
      </c>
      <c r="F1854" s="52">
        <f>IFERROR(_xll.qlIndexFixing(IndexON,D1854,TRUE,_xll.ohTrigger(RecalcTrigger,TriggerON)),NA())</f>
        <v>1.6101775941619323E-2</v>
      </c>
      <c r="H1854" s="49">
        <f>_xll.qlCalendarAdvance(IborCalendar,$H1853,B1854,"f",FALSE)</f>
        <v>52685</v>
      </c>
      <c r="I1854" s="49">
        <f>_xll.qlInterestRateIndexValueDate(Index1M,$H1854)</f>
        <v>52687</v>
      </c>
      <c r="J1854" s="52">
        <f>IFERROR(_xll.qlIndexFixing(Index1M,$H1854,TRUE,_xll.ohTrigger(RecalcTrigger,Trigger1M)),NA())</f>
        <v>1.8286804480453979E-2</v>
      </c>
      <c r="K1854" s="52">
        <f>IFERROR(_xll.qlIndexFixing(ONIndex1M,I1854,TRUE,_xll.ohTrigger(RecalcTrigger,Trigger1M)),NA())</f>
        <v>1.8274069788581926E-2</v>
      </c>
      <c r="L1854" s="52">
        <f>IFERROR(_xll.qlIndexFixing(Index3M,H1854,TRUE,_xll.ohTrigger(RecalcTrigger,Trigger3M)),NA())</f>
        <v>2.0334671104086977E-2</v>
      </c>
      <c r="M1854" s="52">
        <f>IFERROR(_xll.qlIndexFixing(ONIndex3M,I1854,TRUE,_xll.ohTrigger(RecalcTrigger,Trigger3M)),NA())</f>
        <v>2.0293519245040414E-2</v>
      </c>
      <c r="N1854" s="52">
        <f>IFERROR(_xll.qlIndexFixing(Index6M,$H1854,TRUE,_xll.ohTrigger(RecalcTrigger,Trigger6M)),NA())</f>
        <v>2.1964536883573593E-2</v>
      </c>
      <c r="O1854" s="52">
        <f>IFERROR(_xll.qlIndexFixing(ONIndex6M,I1854,TRUE,_xll.ohTrigger(RecalcTrigger,Trigger6M)),NA())</f>
        <v>2.1862230889704293E-2</v>
      </c>
      <c r="P1854" s="52">
        <f>IFERROR(_xll.qlIndexFixing(Index1Y,$H1854,TRUE,_xll.ohTrigger(RecalcTrigger,Trigger1Y)),NA())</f>
        <v>2.4213492280187328E-2</v>
      </c>
      <c r="Q1854" s="52">
        <f>IFERROR(_xll.qlIndexFixing(ONIndex1Y,I1854,TRUE,_xll.ohTrigger(RecalcTrigger,Trigger1Y)),NA())</f>
        <v>2.3950451776713066E-2</v>
      </c>
    </row>
    <row r="1855" spans="2:17" x14ac:dyDescent="0.2">
      <c r="B1855" s="46" t="s">
        <v>51</v>
      </c>
      <c r="D1855" s="49">
        <f>_xll.qlCalendarAdvance(LocalCalendar,$D1854,B1855,"f",FALSE)</f>
        <v>52699</v>
      </c>
      <c r="E1855" s="49">
        <f>_xll.qlInterestRateIndexValueDate(IndexON,D1855)</f>
        <v>52699</v>
      </c>
      <c r="F1855" s="52">
        <f>IFERROR(_xll.qlIndexFixing(IndexON,D1855,TRUE,_xll.ohTrigger(RecalcTrigger,TriggerON)),NA())</f>
        <v>1.6100282828546142E-2</v>
      </c>
      <c r="H1855" s="49">
        <f>_xll.qlCalendarAdvance(IborCalendar,$H1854,B1855,"f",FALSE)</f>
        <v>52692</v>
      </c>
      <c r="I1855" s="49">
        <f>_xll.qlInterestRateIndexValueDate(Index1M,$H1855)</f>
        <v>52694</v>
      </c>
      <c r="J1855" s="52">
        <f>IFERROR(_xll.qlIndexFixing(Index1M,$H1855,TRUE,_xll.ohTrigger(RecalcTrigger,Trigger1M)),NA())</f>
        <v>1.8288038039612764E-2</v>
      </c>
      <c r="K1855" s="52">
        <f>IFERROR(_xll.qlIndexFixing(ONIndex1M,I1855,TRUE,_xll.ohTrigger(RecalcTrigger,Trigger1M)),NA())</f>
        <v>1.8273942374662511E-2</v>
      </c>
      <c r="L1855" s="52">
        <f>IFERROR(_xll.qlIndexFixing(Index3M,H1855,TRUE,_xll.ohTrigger(RecalcTrigger,Trigger3M)),NA())</f>
        <v>2.0333018808276475E-2</v>
      </c>
      <c r="M1855" s="52">
        <f>IFERROR(_xll.qlIndexFixing(ONIndex3M,I1855,TRUE,_xll.ohTrigger(RecalcTrigger,Trigger3M)),NA())</f>
        <v>2.0291954783999699E-2</v>
      </c>
      <c r="N1855" s="52">
        <f>IFERROR(_xll.qlIndexFixing(Index6M,$H1855,TRUE,_xll.ohTrigger(RecalcTrigger,Trigger6M)),NA())</f>
        <v>2.1963053241935194E-2</v>
      </c>
      <c r="O1855" s="52">
        <f>IFERROR(_xll.qlIndexFixing(ONIndex6M,I1855,TRUE,_xll.ohTrigger(RecalcTrigger,Trigger6M)),NA())</f>
        <v>2.1860831937789982E-2</v>
      </c>
      <c r="P1855" s="52">
        <f>IFERROR(_xll.qlIndexFixing(Index1Y,$H1855,TRUE,_xll.ohTrigger(RecalcTrigger,Trigger1Y)),NA())</f>
        <v>2.4215002925455226E-2</v>
      </c>
      <c r="Q1855" s="52">
        <f>IFERROR(_xll.qlIndexFixing(ONIndex1Y,I1855,TRUE,_xll.ohTrigger(RecalcTrigger,Trigger1Y)),NA())</f>
        <v>2.3949660225808245E-2</v>
      </c>
    </row>
    <row r="1856" spans="2:17" x14ac:dyDescent="0.2">
      <c r="B1856" s="46" t="s">
        <v>51</v>
      </c>
      <c r="D1856" s="49">
        <f>_xll.qlCalendarAdvance(LocalCalendar,$D1855,B1856,"f",FALSE)</f>
        <v>52706</v>
      </c>
      <c r="E1856" s="49">
        <f>_xll.qlInterestRateIndexValueDate(IndexON,D1856)</f>
        <v>52706</v>
      </c>
      <c r="F1856" s="52">
        <f>IFERROR(_xll.qlIndexFixing(IndexON,D1856,TRUE,_xll.ohTrigger(RecalcTrigger,TriggerON)),NA())</f>
        <v>1.6098783267750605E-2</v>
      </c>
      <c r="H1856" s="49">
        <f>_xll.qlCalendarAdvance(IborCalendar,$H1855,B1856,"f",FALSE)</f>
        <v>52699</v>
      </c>
      <c r="I1856" s="49">
        <f>_xll.qlInterestRateIndexValueDate(Index1M,$H1856)</f>
        <v>52701</v>
      </c>
      <c r="J1856" s="52">
        <f>IFERROR(_xll.qlIndexFixing(Index1M,$H1856,TRUE,_xll.ohTrigger(RecalcTrigger,Trigger1M)),NA())</f>
        <v>1.8287905414973993E-2</v>
      </c>
      <c r="K1856" s="52">
        <f>IFERROR(_xll.qlIndexFixing(ONIndex1M,I1856,TRUE,_xll.ohTrigger(RecalcTrigger,Trigger1M)),NA())</f>
        <v>1.8275631504170775E-2</v>
      </c>
      <c r="L1856" s="52">
        <f>IFERROR(_xll.qlIndexFixing(Index3M,H1856,TRUE,_xll.ohTrigger(RecalcTrigger,Trigger3M)),NA())</f>
        <v>2.0331354087054943E-2</v>
      </c>
      <c r="M1856" s="52">
        <f>IFERROR(_xll.qlIndexFixing(ONIndex3M,I1856,TRUE,_xll.ohTrigger(RecalcTrigger,Trigger3M)),NA())</f>
        <v>2.029221216112731E-2</v>
      </c>
      <c r="N1856" s="52">
        <f>IFERROR(_xll.qlIndexFixing(Index6M,$H1856,TRUE,_xll.ohTrigger(RecalcTrigger,Trigger6M)),NA())</f>
        <v>2.1961564281680869E-2</v>
      </c>
      <c r="O1856" s="52">
        <f>IFERROR(_xll.qlIndexFixing(ONIndex6M,I1856,TRUE,_xll.ohTrigger(RecalcTrigger,Trigger6M)),NA())</f>
        <v>2.1861680147116758E-2</v>
      </c>
      <c r="P1856" s="52">
        <f>IFERROR(_xll.qlIndexFixing(Index1Y,$H1856,TRUE,_xll.ohTrigger(RecalcTrigger,Trigger1Y)),NA())</f>
        <v>2.4210876125798971E-2</v>
      </c>
      <c r="Q1856" s="52">
        <f>IFERROR(_xll.qlIndexFixing(ONIndex1Y,I1856,TRUE,_xll.ohTrigger(RecalcTrigger,Trigger1Y)),NA())</f>
        <v>2.3951801760357938E-2</v>
      </c>
    </row>
    <row r="1857" spans="2:17" x14ac:dyDescent="0.2">
      <c r="B1857" s="46" t="s">
        <v>51</v>
      </c>
      <c r="D1857" s="49">
        <f>_xll.qlCalendarAdvance(LocalCalendar,$D1856,B1857,"f",FALSE)</f>
        <v>52713</v>
      </c>
      <c r="E1857" s="49">
        <f>_xll.qlInterestRateIndexValueDate(IndexON,D1857)</f>
        <v>52713</v>
      </c>
      <c r="F1857" s="52">
        <f>IFERROR(_xll.qlIndexFixing(IndexON,D1857,TRUE,_xll.ohTrigger(RecalcTrigger,TriggerON)),NA())</f>
        <v>1.6097277259152776E-2</v>
      </c>
      <c r="H1857" s="49">
        <f>_xll.qlCalendarAdvance(IborCalendar,$H1856,B1857,"f",FALSE)</f>
        <v>52706</v>
      </c>
      <c r="I1857" s="49">
        <f>_xll.qlInterestRateIndexValueDate(Index1M,$H1857)</f>
        <v>52708</v>
      </c>
      <c r="J1857" s="52">
        <f>IFERROR(_xll.qlIndexFixing(Index1M,$H1857,TRUE,_xll.ohTrigger(RecalcTrigger,Trigger1M)),NA())</f>
        <v>1.8287771231642047E-2</v>
      </c>
      <c r="K1857" s="52">
        <f>IFERROR(_xll.qlIndexFixing(ONIndex1M,I1857,TRUE,_xll.ohTrigger(RecalcTrigger,Trigger1M)),NA())</f>
        <v>1.8273682878158226E-2</v>
      </c>
      <c r="L1857" s="52">
        <f>IFERROR(_xll.qlIndexFixing(Index3M,H1857,TRUE,_xll.ohTrigger(RecalcTrigger,Trigger3M)),NA())</f>
        <v>2.0329676940436435E-2</v>
      </c>
      <c r="M1857" s="52">
        <f>IFERROR(_xll.qlIndexFixing(ONIndex3M,I1857,TRUE,_xll.ohTrigger(RecalcTrigger,Trigger3M)),NA())</f>
        <v>2.0288788771907207E-2</v>
      </c>
      <c r="N1857" s="52">
        <f>IFERROR(_xll.qlIndexFixing(Index6M,$H1857,TRUE,_xll.ohTrigger(RecalcTrigger,Trigger6M)),NA())</f>
        <v>2.1960070002821967E-2</v>
      </c>
      <c r="O1857" s="52">
        <f>IFERROR(_xll.qlIndexFixing(ONIndex6M,I1857,TRUE,_xll.ohTrigger(RecalcTrigger,Trigger6M)),NA())</f>
        <v>2.1858018250107136E-2</v>
      </c>
      <c r="P1857" s="52">
        <f>IFERROR(_xll.qlIndexFixing(Index1Y,$H1857,TRUE,_xll.ohTrigger(RecalcTrigger,Trigger1Y)),NA())</f>
        <v>2.4209539910712997E-2</v>
      </c>
      <c r="Q1857" s="52">
        <f>IFERROR(_xll.qlIndexFixing(ONIndex1Y,I1857,TRUE,_xll.ohTrigger(RecalcTrigger,Trigger1Y)),NA())</f>
        <v>2.3948022187942897E-2</v>
      </c>
    </row>
    <row r="1858" spans="2:17" x14ac:dyDescent="0.2">
      <c r="B1858" s="46" t="s">
        <v>51</v>
      </c>
      <c r="D1858" s="49">
        <f>_xll.qlCalendarAdvance(LocalCalendar,$D1857,B1858,"f",FALSE)</f>
        <v>52720</v>
      </c>
      <c r="E1858" s="49">
        <f>_xll.qlInterestRateIndexValueDate(IndexON,D1858)</f>
        <v>52720</v>
      </c>
      <c r="F1858" s="52">
        <f>IFERROR(_xll.qlIndexFixing(IndexON,D1858,TRUE,_xll.ohTrigger(RecalcTrigger,TriggerON)),NA())</f>
        <v>1.6095764802992463E-2</v>
      </c>
      <c r="H1858" s="49">
        <f>_xll.qlCalendarAdvance(IborCalendar,$H1857,B1858,"f",FALSE)</f>
        <v>52713</v>
      </c>
      <c r="I1858" s="49">
        <f>_xll.qlInterestRateIndexValueDate(Index1M,$H1858)</f>
        <v>52715</v>
      </c>
      <c r="J1858" s="52">
        <f>IFERROR(_xll.qlIndexFixing(Index1M,$H1858,TRUE,_xll.ohTrigger(RecalcTrigger,Trigger1M)),NA())</f>
        <v>1.8288089900513945E-2</v>
      </c>
      <c r="K1858" s="52">
        <f>IFERROR(_xll.qlIndexFixing(ONIndex1M,I1858,TRUE,_xll.ohTrigger(RecalcTrigger,Trigger1M)),NA())</f>
        <v>1.8273550795493421E-2</v>
      </c>
      <c r="L1858" s="52">
        <f>IFERROR(_xll.qlIndexFixing(Index3M,H1858,TRUE,_xll.ohTrigger(RecalcTrigger,Trigger3M)),NA())</f>
        <v>2.0327987368437644E-2</v>
      </c>
      <c r="M1858" s="52">
        <f>IFERROR(_xll.qlIndexFixing(ONIndex3M,I1858,TRUE,_xll.ohTrigger(RecalcTrigger,Trigger3M)),NA())</f>
        <v>2.0287187221095238E-2</v>
      </c>
      <c r="N1858" s="52">
        <f>IFERROR(_xll.qlIndexFixing(Index6M,$H1858,TRUE,_xll.ohTrigger(RecalcTrigger,Trigger6M)),NA())</f>
        <v>2.1958570405369852E-2</v>
      </c>
      <c r="O1858" s="52">
        <f>IFERROR(_xll.qlIndexFixing(ONIndex6M,I1858,TRUE,_xll.ohTrigger(RecalcTrigger,Trigger6M)),NA())</f>
        <v>2.1856603514258666E-2</v>
      </c>
      <c r="P1858" s="52">
        <f>IFERROR(_xll.qlIndexFixing(Index1Y,$H1858,TRUE,_xll.ohTrigger(RecalcTrigger,Trigger1Y)),NA())</f>
        <v>2.4208184937131332E-2</v>
      </c>
      <c r="Q1858" s="52">
        <f>IFERROR(_xll.qlIndexFixing(ONIndex1Y,I1858,TRUE,_xll.ohTrigger(RecalcTrigger,Trigger1Y)),NA())</f>
        <v>2.3947175700902434E-2</v>
      </c>
    </row>
    <row r="1859" spans="2:17" x14ac:dyDescent="0.2">
      <c r="B1859" s="46" t="s">
        <v>51</v>
      </c>
      <c r="D1859" s="49">
        <f>_xll.qlCalendarAdvance(LocalCalendar,$D1858,B1859,"f",FALSE)</f>
        <v>52727</v>
      </c>
      <c r="E1859" s="49">
        <f>_xll.qlInterestRateIndexValueDate(IndexON,D1859)</f>
        <v>52727</v>
      </c>
      <c r="F1859" s="52">
        <f>IFERROR(_xll.qlIndexFixing(IndexON,D1859,TRUE,_xll.ohTrigger(RecalcTrigger,TriggerON)),NA())</f>
        <v>1.6094245898949922E-2</v>
      </c>
      <c r="H1859" s="49">
        <f>_xll.qlCalendarAdvance(IborCalendar,$H1858,B1859,"f",FALSE)</f>
        <v>52720</v>
      </c>
      <c r="I1859" s="49">
        <f>_xll.qlInterestRateIndexValueDate(Index1M,$H1859)</f>
        <v>52722</v>
      </c>
      <c r="J1859" s="52">
        <f>IFERROR(_xll.qlIndexFixing(Index1M,$H1859,TRUE,_xll.ohTrigger(RecalcTrigger,Trigger1M)),NA())</f>
        <v>1.8287498188896134E-2</v>
      </c>
      <c r="K1859" s="52">
        <f>IFERROR(_xll.qlIndexFixing(ONIndex1M,I1859,TRUE,_xll.ohTrigger(RecalcTrigger,Trigger1M)),NA())</f>
        <v>1.8273417156633442E-2</v>
      </c>
      <c r="L1859" s="52">
        <f>IFERROR(_xll.qlIndexFixing(Index3M,H1859,TRUE,_xll.ohTrigger(RecalcTrigger,Trigger3M)),NA())</f>
        <v>2.0326734244614654E-2</v>
      </c>
      <c r="M1859" s="52">
        <f>IFERROR(_xll.qlIndexFixing(ONIndex3M,I1859,TRUE,_xll.ohTrigger(RecalcTrigger,Trigger3M)),NA())</f>
        <v>2.0285573307052829E-2</v>
      </c>
      <c r="N1859" s="52">
        <f>IFERROR(_xll.qlIndexFixing(Index6M,$H1859,TRUE,_xll.ohTrigger(RecalcTrigger,Trigger6M)),NA())</f>
        <v>2.1958738740272953E-2</v>
      </c>
      <c r="O1859" s="52">
        <f>IFERROR(_xll.qlIndexFixing(ONIndex6M,I1859,TRUE,_xll.ohTrigger(RecalcTrigger,Trigger6M)),NA())</f>
        <v>2.1855183517258681E-2</v>
      </c>
      <c r="P1859" s="52">
        <f>IFERROR(_xll.qlIndexFixing(Index1Y,$H1859,TRUE,_xll.ohTrigger(RecalcTrigger,Trigger1Y)),NA())</f>
        <v>2.4206811205129755E-2</v>
      </c>
      <c r="Q1859" s="52">
        <f>IFERROR(_xll.qlIndexFixing(ONIndex1Y,I1859,TRUE,_xll.ohTrigger(RecalcTrigger,Trigger1Y)),NA())</f>
        <v>2.3946310901790113E-2</v>
      </c>
    </row>
    <row r="1860" spans="2:17" x14ac:dyDescent="0.2">
      <c r="B1860" s="46" t="s">
        <v>51</v>
      </c>
      <c r="D1860" s="49">
        <f>_xll.qlCalendarAdvance(LocalCalendar,$D1859,B1860,"f",FALSE)</f>
        <v>52734</v>
      </c>
      <c r="E1860" s="49">
        <f>_xll.qlInterestRateIndexValueDate(IndexON,D1860)</f>
        <v>52734</v>
      </c>
      <c r="F1860" s="52">
        <f>IFERROR(_xll.qlIndexFixing(IndexON,D1860,TRUE,_xll.ohTrigger(RecalcTrigger,TriggerON)),NA())</f>
        <v>1.6092720547344896E-2</v>
      </c>
      <c r="H1860" s="49">
        <f>_xll.qlCalendarAdvance(IborCalendar,$H1859,B1860,"f",FALSE)</f>
        <v>52727</v>
      </c>
      <c r="I1860" s="49">
        <f>_xll.qlInterestRateIndexValueDate(Index1M,$H1860)</f>
        <v>52729</v>
      </c>
      <c r="J1860" s="52">
        <f>IFERROR(_xll.qlIndexFixing(Index1M,$H1860,TRUE,_xll.ohTrigger(RecalcTrigger,Trigger1M)),NA())</f>
        <v>1.8287359329479669E-2</v>
      </c>
      <c r="K1860" s="52">
        <f>IFERROR(_xll.qlIndexFixing(ONIndex1M,I1860,TRUE,_xll.ohTrigger(RecalcTrigger,Trigger1M)),NA())</f>
        <v>1.8273281961498355E-2</v>
      </c>
      <c r="L1860" s="52">
        <f>IFERROR(_xll.qlIndexFixing(Index3M,H1860,TRUE,_xll.ohTrigger(RecalcTrigger,Trigger3M)),NA())</f>
        <v>2.0325018837777209E-2</v>
      </c>
      <c r="M1860" s="52">
        <f>IFERROR(_xll.qlIndexFixing(ONIndex3M,I1860,TRUE,_xll.ohTrigger(RecalcTrigger,Trigger3M)),NA())</f>
        <v>2.0283947029700045E-2</v>
      </c>
      <c r="N1860" s="52">
        <f>IFERROR(_xll.qlIndexFixing(Index6M,$H1860,TRUE,_xll.ohTrigger(RecalcTrigger,Trigger6M)),NA())</f>
        <v>2.1957227090960131E-2</v>
      </c>
      <c r="O1860" s="52">
        <f>IFERROR(_xll.qlIndexFixing(ONIndex6M,I1860,TRUE,_xll.ohTrigger(RecalcTrigger,Trigger6M)),NA())</f>
        <v>2.1853758258867373E-2</v>
      </c>
      <c r="P1860" s="52">
        <f>IFERROR(_xll.qlIndexFixing(Index1Y,$H1860,TRUE,_xll.ohTrigger(RecalcTrigger,Trigger1Y)),NA())</f>
        <v>2.4205418714784478E-2</v>
      </c>
      <c r="Q1860" s="52">
        <f>IFERROR(_xll.qlIndexFixing(ONIndex1Y,I1860,TRUE,_xll.ohTrigger(RecalcTrigger,Trigger1Y)),NA())</f>
        <v>2.3945427790765805E-2</v>
      </c>
    </row>
    <row r="1861" spans="2:17" x14ac:dyDescent="0.2">
      <c r="B1861" s="46" t="s">
        <v>51</v>
      </c>
      <c r="D1861" s="49">
        <f>_xll.qlCalendarAdvance(LocalCalendar,$D1860,B1861,"f",FALSE)</f>
        <v>52741</v>
      </c>
      <c r="E1861" s="49">
        <f>_xll.qlInterestRateIndexValueDate(IndexON,D1861)</f>
        <v>52741</v>
      </c>
      <c r="F1861" s="52">
        <f>IFERROR(_xll.qlIndexFixing(IndexON,D1861,TRUE,_xll.ohTrigger(RecalcTrigger,TriggerON)),NA())</f>
        <v>1.6091188748017515E-2</v>
      </c>
      <c r="H1861" s="49">
        <f>_xll.qlCalendarAdvance(IborCalendar,$H1860,B1861,"f",FALSE)</f>
        <v>52734</v>
      </c>
      <c r="I1861" s="49">
        <f>_xll.qlInterestRateIndexValueDate(Index1M,$H1861)</f>
        <v>52736</v>
      </c>
      <c r="J1861" s="52">
        <f>IFERROR(_xll.qlIndexFixing(Index1M,$H1861,TRUE,_xll.ohTrigger(RecalcTrigger,Trigger1M)),NA())</f>
        <v>1.8287218911372527E-2</v>
      </c>
      <c r="K1861" s="52">
        <f>IFERROR(_xll.qlIndexFixing(ONIndex1M,I1861,TRUE,_xll.ohTrigger(RecalcTrigger,Trigger1M)),NA())</f>
        <v>1.8273145210168096E-2</v>
      </c>
      <c r="L1861" s="52">
        <f>IFERROR(_xll.qlIndexFixing(Index3M,H1861,TRUE,_xll.ohTrigger(RecalcTrigger,Trigger3M)),NA())</f>
        <v>2.0323291004917809E-2</v>
      </c>
      <c r="M1861" s="52">
        <f>IFERROR(_xll.qlIndexFixing(ONIndex3M,I1861,TRUE,_xll.ohTrigger(RecalcTrigger,Trigger3M)),NA())</f>
        <v>2.0282308389116821E-2</v>
      </c>
      <c r="N1861" s="52">
        <f>IFERROR(_xll.qlIndexFixing(Index6M,$H1861,TRUE,_xll.ohTrigger(RecalcTrigger,Trigger6M)),NA())</f>
        <v>2.1955710122145481E-2</v>
      </c>
      <c r="O1861" s="52">
        <f>IFERROR(_xll.qlIndexFixing(ONIndex6M,I1861,TRUE,_xll.ohTrigger(RecalcTrigger,Trigger6M)),NA())</f>
        <v>2.1852327739164679E-2</v>
      </c>
      <c r="P1861" s="52">
        <f>IFERROR(_xll.qlIndexFixing(Index1Y,$H1861,TRUE,_xll.ohTrigger(RecalcTrigger,Trigger1Y)),NA())</f>
        <v>2.4204007466172586E-2</v>
      </c>
      <c r="Q1861" s="52">
        <f>IFERROR(_xll.qlIndexFixing(ONIndex1Y,I1861,TRUE,_xll.ohTrigger(RecalcTrigger,Trigger1Y)),NA())</f>
        <v>2.3944526367589702E-2</v>
      </c>
    </row>
    <row r="1862" spans="2:17" x14ac:dyDescent="0.2">
      <c r="B1862" s="46" t="s">
        <v>51</v>
      </c>
      <c r="D1862" s="49">
        <f>_xll.qlCalendarAdvance(LocalCalendar,$D1861,B1862,"f",FALSE)</f>
        <v>52748</v>
      </c>
      <c r="E1862" s="49">
        <f>_xll.qlInterestRateIndexValueDate(IndexON,D1862)</f>
        <v>52748</v>
      </c>
      <c r="F1862" s="52">
        <f>IFERROR(_xll.qlIndexFixing(IndexON,D1862,TRUE,_xll.ohTrigger(RecalcTrigger,TriggerON)),NA())</f>
        <v>1.6089650500967778E-2</v>
      </c>
      <c r="H1862" s="49">
        <f>_xll.qlCalendarAdvance(IborCalendar,$H1861,B1862,"f",FALSE)</f>
        <v>52741</v>
      </c>
      <c r="I1862" s="49">
        <f>_xll.qlInterestRateIndexValueDate(Index1M,$H1862)</f>
        <v>52743</v>
      </c>
      <c r="J1862" s="52">
        <f>IFERROR(_xll.qlIndexFixing(Index1M,$H1862,TRUE,_xll.ohTrigger(RecalcTrigger,Trigger1M)),NA())</f>
        <v>1.8287076934569713E-2</v>
      </c>
      <c r="K1862" s="52">
        <f>IFERROR(_xll.qlIndexFixing(ONIndex1M,I1862,TRUE,_xll.ohTrigger(RecalcTrigger,Trigger1M)),NA())</f>
        <v>1.8273006902562727E-2</v>
      </c>
      <c r="L1862" s="52">
        <f>IFERROR(_xll.qlIndexFixing(Index3M,H1862,TRUE,_xll.ohTrigger(RecalcTrigger,Trigger3M)),NA())</f>
        <v>2.0321550746050365E-2</v>
      </c>
      <c r="M1862" s="52">
        <f>IFERROR(_xll.qlIndexFixing(ONIndex3M,I1862,TRUE,_xll.ohTrigger(RecalcTrigger,Trigger3M)),NA())</f>
        <v>2.0280657385303158E-2</v>
      </c>
      <c r="N1862" s="52">
        <f>IFERROR(_xll.qlIndexFixing(Index6M,$H1862,TRUE,_xll.ohTrigger(RecalcTrigger,Trigger6M)),NA())</f>
        <v>2.1954187833840608E-2</v>
      </c>
      <c r="O1862" s="52">
        <f>IFERROR(_xll.qlIndexFixing(ONIndex6M,I1862,TRUE,_xll.ohTrigger(RecalcTrigger,Trigger6M)),NA())</f>
        <v>2.1850891958230534E-2</v>
      </c>
      <c r="P1862" s="52">
        <f>IFERROR(_xll.qlIndexFixing(Index1Y,$H1862,TRUE,_xll.ohTrigger(RecalcTrigger,Trigger1Y)),NA())</f>
        <v>2.4202577459373806E-2</v>
      </c>
      <c r="Q1862" s="52">
        <f>IFERROR(_xll.qlIndexFixing(ONIndex1Y,I1862,TRUE,_xll.ohTrigger(RecalcTrigger,Trigger1Y)),NA())</f>
        <v>2.3943606632341741E-2</v>
      </c>
    </row>
    <row r="1863" spans="2:17" x14ac:dyDescent="0.2">
      <c r="B1863" s="46" t="s">
        <v>51</v>
      </c>
      <c r="D1863" s="49">
        <f>_xll.qlCalendarAdvance(LocalCalendar,$D1862,B1863,"f",FALSE)</f>
        <v>52755</v>
      </c>
      <c r="E1863" s="49">
        <f>_xll.qlInterestRateIndexValueDate(IndexON,D1863)</f>
        <v>52755</v>
      </c>
      <c r="F1863" s="52">
        <f>IFERROR(_xll.qlIndexFixing(IndexON,D1863,TRUE,_xll.ohTrigger(RecalcTrigger,TriggerON)),NA())</f>
        <v>1.6088105806195685E-2</v>
      </c>
      <c r="H1863" s="49">
        <f>_xll.qlCalendarAdvance(IborCalendar,$H1862,B1863,"f",FALSE)</f>
        <v>52748</v>
      </c>
      <c r="I1863" s="49">
        <f>_xll.qlInterestRateIndexValueDate(Index1M,$H1863)</f>
        <v>52750</v>
      </c>
      <c r="J1863" s="52">
        <f>IFERROR(_xll.qlIndexFixing(Index1M,$H1863,TRUE,_xll.ohTrigger(RecalcTrigger,Trigger1M)),NA())</f>
        <v>1.8287387217629944E-2</v>
      </c>
      <c r="K1863" s="52">
        <f>IFERROR(_xll.qlIndexFixing(ONIndex1M,I1863,TRUE,_xll.ohTrigger(RecalcTrigger,Trigger1M)),NA())</f>
        <v>1.8272867038762186E-2</v>
      </c>
      <c r="L1863" s="52">
        <f>IFERROR(_xll.qlIndexFixing(Index3M,H1863,TRUE,_xll.ohTrigger(RecalcTrigger,Trigger3M)),NA())</f>
        <v>2.0319798061193117E-2</v>
      </c>
      <c r="M1863" s="52">
        <f>IFERROR(_xll.qlIndexFixing(ONIndex3M,I1863,TRUE,_xll.ohTrigger(RecalcTrigger,Trigger3M)),NA())</f>
        <v>2.0278994018099183E-2</v>
      </c>
      <c r="N1863" s="52">
        <f>IFERROR(_xll.qlIndexFixing(Index6M,$H1863,TRUE,_xll.ohTrigger(RecalcTrigger,Trigger6M)),NA())</f>
        <v>2.1950992639648712E-2</v>
      </c>
      <c r="O1863" s="52">
        <f>IFERROR(_xll.qlIndexFixing(ONIndex6M,I1863,TRUE,_xll.ohTrigger(RecalcTrigger,Trigger6M)),NA())</f>
        <v>2.1849450915905066E-2</v>
      </c>
      <c r="P1863" s="52">
        <f>IFERROR(_xll.qlIndexFixing(Index1Y,$H1863,TRUE,_xll.ohTrigger(RecalcTrigger,Trigger1Y)),NA())</f>
        <v>2.420112869446675E-2</v>
      </c>
      <c r="Q1863" s="52">
        <f>IFERROR(_xll.qlIndexFixing(ONIndex1Y,I1863,TRUE,_xll.ohTrigger(RecalcTrigger,Trigger1Y)),NA())</f>
        <v>2.3942668585101856E-2</v>
      </c>
    </row>
    <row r="1864" spans="2:17" x14ac:dyDescent="0.2">
      <c r="B1864" s="46" t="s">
        <v>51</v>
      </c>
      <c r="D1864" s="49">
        <f>_xll.qlCalendarAdvance(LocalCalendar,$D1863,B1864,"f",FALSE)</f>
        <v>52762</v>
      </c>
      <c r="E1864" s="49">
        <f>_xll.qlInterestRateIndexValueDate(IndexON,D1864)</f>
        <v>52762</v>
      </c>
      <c r="F1864" s="52">
        <f>IFERROR(_xll.qlIndexFixing(IndexON,D1864,TRUE,_xll.ohTrigger(RecalcTrigger,TriggerON)),NA())</f>
        <v>1.6086554663701236E-2</v>
      </c>
      <c r="H1864" s="49">
        <f>_xll.qlCalendarAdvance(IborCalendar,$H1863,B1864,"f",FALSE)</f>
        <v>52755</v>
      </c>
      <c r="I1864" s="49">
        <f>_xll.qlInterestRateIndexValueDate(Index1M,$H1864)</f>
        <v>52757</v>
      </c>
      <c r="J1864" s="52">
        <f>IFERROR(_xll.qlIndexFixing(Index1M,$H1864,TRUE,_xll.ohTrigger(RecalcTrigger,Trigger1M)),NA())</f>
        <v>1.8286788304882062E-2</v>
      </c>
      <c r="K1864" s="52">
        <f>IFERROR(_xll.qlIndexFixing(ONIndex1M,I1864,TRUE,_xll.ohTrigger(RecalcTrigger,Trigger1M)),NA())</f>
        <v>1.8272725618526664E-2</v>
      </c>
      <c r="L1864" s="52">
        <f>IFERROR(_xll.qlIndexFixing(Index3M,H1864,TRUE,_xll.ohTrigger(RecalcTrigger,Trigger3M)),NA())</f>
        <v>2.0318032950361706E-2</v>
      </c>
      <c r="M1864" s="52">
        <f>IFERROR(_xll.qlIndexFixing(ONIndex3M,I1864,TRUE,_xll.ohTrigger(RecalcTrigger,Trigger3M)),NA())</f>
        <v>2.0277318287744706E-2</v>
      </c>
      <c r="N1864" s="52">
        <f>IFERROR(_xll.qlIndexFixing(Index6M,$H1864,TRUE,_xll.ohTrigger(RecalcTrigger,Trigger6M)),NA())</f>
        <v>2.1949461130896325E-2</v>
      </c>
      <c r="O1864" s="52">
        <f>IFERROR(_xll.qlIndexFixing(ONIndex6M,I1864,TRUE,_xll.ohTrigger(RecalcTrigger,Trigger6M)),NA())</f>
        <v>2.1848004612268213E-2</v>
      </c>
      <c r="P1864" s="52">
        <f>IFERROR(_xll.qlIndexFixing(Index1Y,$H1864,TRUE,_xll.ohTrigger(RecalcTrigger,Trigger1Y)),NA())</f>
        <v>2.4199661171532671E-2</v>
      </c>
      <c r="Q1864" s="52">
        <f>IFERROR(_xll.qlIndexFixing(ONIndex1Y,I1864,TRUE,_xll.ohTrigger(RecalcTrigger,Trigger1Y)),NA())</f>
        <v>2.3941712225790113E-2</v>
      </c>
    </row>
    <row r="1865" spans="2:17" x14ac:dyDescent="0.2">
      <c r="B1865" s="46" t="s">
        <v>51</v>
      </c>
      <c r="D1865" s="49">
        <f>_xll.qlCalendarAdvance(LocalCalendar,$D1864,B1865,"f",FALSE)</f>
        <v>52769</v>
      </c>
      <c r="E1865" s="49">
        <f>_xll.qlInterestRateIndexValueDate(IndexON,D1865)</f>
        <v>52769</v>
      </c>
      <c r="F1865" s="52">
        <f>IFERROR(_xll.qlIndexFixing(IndexON,D1865,TRUE,_xll.ohTrigger(RecalcTrigger,TriggerON)),NA())</f>
        <v>1.6084997073564367E-2</v>
      </c>
      <c r="H1865" s="49">
        <f>_xll.qlCalendarAdvance(IborCalendar,$H1864,B1865,"f",FALSE)</f>
        <v>52762</v>
      </c>
      <c r="I1865" s="49">
        <f>_xll.qlInterestRateIndexValueDate(Index1M,$H1865)</f>
        <v>52764</v>
      </c>
      <c r="J1865" s="52">
        <f>IFERROR(_xll.qlIndexFixing(Index1M,$H1865,TRUE,_xll.ohTrigger(RecalcTrigger,Trigger1M)),NA())</f>
        <v>1.8286641651997226E-2</v>
      </c>
      <c r="K1865" s="52">
        <f>IFERROR(_xll.qlIndexFixing(ONIndex1M,I1865,TRUE,_xll.ohTrigger(RecalcTrigger,Trigger1M)),NA())</f>
        <v>1.8272582642255841E-2</v>
      </c>
      <c r="L1865" s="52">
        <f>IFERROR(_xll.qlIndexFixing(Index3M,H1865,TRUE,_xll.ohTrigger(RecalcTrigger,Trigger3M)),NA())</f>
        <v>2.0316255413572643E-2</v>
      </c>
      <c r="M1865" s="52">
        <f>IFERROR(_xll.qlIndexFixing(ONIndex3M,I1865,TRUE,_xll.ohTrigger(RecalcTrigger,Trigger3M)),NA())</f>
        <v>2.0275630194079852E-2</v>
      </c>
      <c r="N1865" s="52">
        <f>IFERROR(_xll.qlIndexFixing(Index6M,$H1865,TRUE,_xll.ohTrigger(RecalcTrigger,Trigger6M)),NA())</f>
        <v>2.1947924303636776E-2</v>
      </c>
      <c r="O1865" s="52">
        <f>IFERROR(_xll.qlIndexFixing(ONIndex6M,I1865,TRUE,_xll.ohTrigger(RecalcTrigger,Trigger6M)),NA())</f>
        <v>2.1846553047399908E-2</v>
      </c>
      <c r="P1865" s="52">
        <f>IFERROR(_xll.qlIndexFixing(Index1Y,$H1865,TRUE,_xll.ohTrigger(RecalcTrigger,Trigger1Y)),NA())</f>
        <v>2.4198174890653259E-2</v>
      </c>
      <c r="Q1865" s="52">
        <f>IFERROR(_xll.qlIndexFixing(ONIndex1Y,I1865,TRUE,_xll.ohTrigger(RecalcTrigger,Trigger1Y)),NA())</f>
        <v>2.394073755440651E-2</v>
      </c>
    </row>
    <row r="1866" spans="2:17" x14ac:dyDescent="0.2">
      <c r="B1866" s="46" t="s">
        <v>51</v>
      </c>
      <c r="D1866" s="49">
        <f>_xll.qlCalendarAdvance(LocalCalendar,$D1865,B1866,"f",FALSE)</f>
        <v>52776</v>
      </c>
      <c r="E1866" s="49">
        <f>_xll.qlInterestRateIndexValueDate(IndexON,D1866)</f>
        <v>52776</v>
      </c>
      <c r="F1866" s="52">
        <f>IFERROR(_xll.qlIndexFixing(IndexON,D1866,TRUE,_xll.ohTrigger(RecalcTrigger,TriggerON)),NA())</f>
        <v>1.6083433035705141E-2</v>
      </c>
      <c r="H1866" s="49">
        <f>_xll.qlCalendarAdvance(IborCalendar,$H1865,B1866,"f",FALSE)</f>
        <v>52769</v>
      </c>
      <c r="I1866" s="49">
        <f>_xll.qlInterestRateIndexValueDate(Index1M,$H1866)</f>
        <v>52771</v>
      </c>
      <c r="J1866" s="52">
        <f>IFERROR(_xll.qlIndexFixing(Index1M,$H1866,TRUE,_xll.ohTrigger(RecalcTrigger,Trigger1M)),NA())</f>
        <v>1.8286493440419216E-2</v>
      </c>
      <c r="K1866" s="52">
        <f>IFERROR(_xll.qlIndexFixing(ONIndex1M,I1866,TRUE,_xll.ohTrigger(RecalcTrigger,Trigger1M)),NA())</f>
        <v>1.8272438109550038E-2</v>
      </c>
      <c r="L1866" s="52">
        <f>IFERROR(_xll.qlIndexFixing(Index3M,H1866,TRUE,_xll.ohTrigger(RecalcTrigger,Trigger3M)),NA())</f>
        <v>2.0314465450844168E-2</v>
      </c>
      <c r="M1866" s="52">
        <f>IFERROR(_xll.qlIndexFixing(ONIndex3M,I1866,TRUE,_xll.ohTrigger(RecalcTrigger,Trigger3M)),NA())</f>
        <v>2.0273929737184559E-2</v>
      </c>
      <c r="N1866" s="52">
        <f>IFERROR(_xll.qlIndexFixing(Index6M,$H1866,TRUE,_xll.ohTrigger(RecalcTrigger,Trigger6M)),NA())</f>
        <v>2.1946382157882291E-2</v>
      </c>
      <c r="O1866" s="52">
        <f>IFERROR(_xll.qlIndexFixing(ONIndex6M,I1866,TRUE,_xll.ohTrigger(RecalcTrigger,Trigger6M)),NA())</f>
        <v>2.1845096221220217E-2</v>
      </c>
      <c r="P1866" s="52">
        <f>IFERROR(_xll.qlIndexFixing(Index1Y,$H1866,TRUE,_xll.ohTrigger(RecalcTrigger,Trigger1Y)),NA())</f>
        <v>2.419666985191108E-2</v>
      </c>
      <c r="Q1866" s="52">
        <f>IFERROR(_xll.qlIndexFixing(ONIndex1Y,I1866,TRUE,_xll.ohTrigger(RecalcTrigger,Trigger1Y)),NA())</f>
        <v>2.3939744571030985E-2</v>
      </c>
    </row>
    <row r="1867" spans="2:17" x14ac:dyDescent="0.2">
      <c r="B1867" s="46" t="s">
        <v>51</v>
      </c>
      <c r="D1867" s="49">
        <f>_xll.qlCalendarAdvance(LocalCalendar,$D1866,B1867,"f",FALSE)</f>
        <v>52783</v>
      </c>
      <c r="E1867" s="49">
        <f>_xll.qlInterestRateIndexValueDate(IndexON,D1867)</f>
        <v>52783</v>
      </c>
      <c r="F1867" s="52">
        <f>IFERROR(_xll.qlIndexFixing(IndexON,D1867,TRUE,_xll.ohTrigger(RecalcTrigger,TriggerON)),NA())</f>
        <v>1.6081862550043624E-2</v>
      </c>
      <c r="H1867" s="49">
        <f>_xll.qlCalendarAdvance(IborCalendar,$H1866,B1867,"f",FALSE)</f>
        <v>52776</v>
      </c>
      <c r="I1867" s="49">
        <f>_xll.qlInterestRateIndexValueDate(Index1M,$H1867)</f>
        <v>52778</v>
      </c>
      <c r="J1867" s="52">
        <f>IFERROR(_xll.qlIndexFixing(Index1M,$H1867,TRUE,_xll.ohTrigger(RecalcTrigger,Trigger1M)),NA())</f>
        <v>1.828498366439605E-2</v>
      </c>
      <c r="K1867" s="52">
        <f>IFERROR(_xll.qlIndexFixing(ONIndex1M,I1867,TRUE,_xll.ohTrigger(RecalcTrigger,Trigger1M)),NA())</f>
        <v>1.8272292020728997E-2</v>
      </c>
      <c r="L1867" s="52">
        <f>IFERROR(_xll.qlIndexFixing(Index3M,H1867,TRUE,_xll.ohTrigger(RecalcTrigger,Trigger3M)),NA())</f>
        <v>2.0312663062191059E-2</v>
      </c>
      <c r="M1867" s="52">
        <f>IFERROR(_xll.qlIndexFixing(ONIndex3M,I1867,TRUE,_xll.ohTrigger(RecalcTrigger,Trigger3M)),NA())</f>
        <v>2.0272216917058827E-2</v>
      </c>
      <c r="N1867" s="52">
        <f>IFERROR(_xll.qlIndexFixing(Index6M,$H1867,TRUE,_xll.ohTrigger(RecalcTrigger,Trigger6M)),NA())</f>
        <v>2.1944834693645103E-2</v>
      </c>
      <c r="O1867" s="52">
        <f>IFERROR(_xll.qlIndexFixing(ONIndex6M,I1867,TRUE,_xll.ohTrigger(RecalcTrigger,Trigger6M)),NA())</f>
        <v>2.1843634133569267E-2</v>
      </c>
      <c r="P1867" s="52">
        <f>IFERROR(_xll.qlIndexFixing(Index1Y,$H1867,TRUE,_xll.ohTrigger(RecalcTrigger,Trigger1Y)),NA())</f>
        <v>2.4195146055390006E-2</v>
      </c>
      <c r="Q1867" s="52">
        <f>IFERROR(_xll.qlIndexFixing(ONIndex1Y,I1867,TRUE,_xll.ohTrigger(RecalcTrigger,Trigger1Y)),NA())</f>
        <v>2.3938733275503665E-2</v>
      </c>
    </row>
    <row r="1868" spans="2:17" x14ac:dyDescent="0.2">
      <c r="B1868" s="46" t="s">
        <v>51</v>
      </c>
      <c r="D1868" s="49">
        <f>_xll.qlCalendarAdvance(LocalCalendar,$D1867,B1868,"f",FALSE)</f>
        <v>52790</v>
      </c>
      <c r="E1868" s="49">
        <f>_xll.qlInterestRateIndexValueDate(IndexON,D1868)</f>
        <v>52790</v>
      </c>
      <c r="F1868" s="52">
        <f>IFERROR(_xll.qlIndexFixing(IndexON,D1868,TRUE,_xll.ohTrigger(RecalcTrigger,TriggerON)),NA())</f>
        <v>1.6080285616819623E-2</v>
      </c>
      <c r="H1868" s="49">
        <f>_xll.qlCalendarAdvance(IborCalendar,$H1867,B1868,"f",FALSE)</f>
        <v>52783</v>
      </c>
      <c r="I1868" s="49">
        <f>_xll.qlInterestRateIndexValueDate(Index1M,$H1868)</f>
        <v>52785</v>
      </c>
      <c r="J1868" s="52">
        <f>IFERROR(_xll.qlIndexFixing(Index1M,$H1868,TRUE,_xll.ohTrigger(RecalcTrigger,Trigger1M)),NA())</f>
        <v>1.8286192341178675E-2</v>
      </c>
      <c r="K1868" s="52">
        <f>IFERROR(_xll.qlIndexFixing(ONIndex1M,I1868,TRUE,_xll.ohTrigger(RecalcTrigger,Trigger1M)),NA())</f>
        <v>1.827214437579272E-2</v>
      </c>
      <c r="L1868" s="52">
        <f>IFERROR(_xll.qlIndexFixing(Index3M,H1868,TRUE,_xll.ohTrigger(RecalcTrigger,Trigger3M)),NA())</f>
        <v>2.0310848247633295E-2</v>
      </c>
      <c r="M1868" s="52">
        <f>IFERROR(_xll.qlIndexFixing(ONIndex3M,I1868,TRUE,_xll.ohTrigger(RecalcTrigger,Trigger3M)),NA())</f>
        <v>2.0270491733782592E-2</v>
      </c>
      <c r="N1868" s="52">
        <f>IFERROR(_xll.qlIndexFixing(Index6M,$H1868,TRUE,_xll.ohTrigger(RecalcTrigger,Trigger6M)),NA())</f>
        <v>2.1944942395417163E-2</v>
      </c>
      <c r="O1868" s="52">
        <f>IFERROR(_xll.qlIndexFixing(ONIndex6M,I1868,TRUE,_xll.ohTrigger(RecalcTrigger,Trigger6M)),NA())</f>
        <v>2.1842166784926675E-2</v>
      </c>
      <c r="P1868" s="52">
        <f>IFERROR(_xll.qlIndexFixing(Index1Y,$H1868,TRUE,_xll.ohTrigger(RecalcTrigger,Trigger1Y)),NA())</f>
        <v>2.4193603501175016E-2</v>
      </c>
      <c r="Q1868" s="52">
        <f>IFERROR(_xll.qlIndexFixing(ONIndex1Y,I1868,TRUE,_xll.ohTrigger(RecalcTrigger,Trigger1Y)),NA())</f>
        <v>2.3937703668064358E-2</v>
      </c>
    </row>
    <row r="1869" spans="2:17" x14ac:dyDescent="0.2">
      <c r="B1869" s="46" t="s">
        <v>51</v>
      </c>
      <c r="D1869" s="49">
        <f>_xll.qlCalendarAdvance(LocalCalendar,$D1868,B1869,"f",FALSE)</f>
        <v>52797</v>
      </c>
      <c r="E1869" s="49">
        <f>_xll.qlInterestRateIndexValueDate(IndexON,D1869)</f>
        <v>52797</v>
      </c>
      <c r="F1869" s="52">
        <f>IFERROR(_xll.qlIndexFixing(IndexON,D1869,TRUE,_xll.ohTrigger(RecalcTrigger,TriggerON)),NA())</f>
        <v>1.6078702235873266E-2</v>
      </c>
      <c r="H1869" s="49">
        <f>_xll.qlCalendarAdvance(IborCalendar,$H1868,B1869,"f",FALSE)</f>
        <v>52790</v>
      </c>
      <c r="I1869" s="49">
        <f>_xll.qlInterestRateIndexValueDate(Index1M,$H1869)</f>
        <v>52792</v>
      </c>
      <c r="J1869" s="52">
        <f>IFERROR(_xll.qlIndexFixing(Index1M,$H1869,TRUE,_xll.ohTrigger(RecalcTrigger,Trigger1M)),NA())</f>
        <v>1.8286039453521141E-2</v>
      </c>
      <c r="K1869" s="52">
        <f>IFERROR(_xll.qlIndexFixing(ONIndex1M,I1869,TRUE,_xll.ohTrigger(RecalcTrigger,Trigger1M)),NA())</f>
        <v>1.8271995174341527E-2</v>
      </c>
      <c r="L1869" s="52">
        <f>IFERROR(_xll.qlIndexFixing(Index3M,H1869,TRUE,_xll.ohTrigger(RecalcTrigger,Trigger3M)),NA())</f>
        <v>2.0309021007185651E-2</v>
      </c>
      <c r="M1869" s="52">
        <f>IFERROR(_xll.qlIndexFixing(ONIndex3M,I1869,TRUE,_xll.ohTrigger(RecalcTrigger,Trigger3M)),NA())</f>
        <v>2.0268754187116045E-2</v>
      </c>
      <c r="N1869" s="52">
        <f>IFERROR(_xll.qlIndexFixing(Index6M,$H1869,TRUE,_xll.ohTrigger(RecalcTrigger,Trigger6M)),NA())</f>
        <v>2.1943935845514545E-2</v>
      </c>
      <c r="O1869" s="52">
        <f>IFERROR(_xll.qlIndexFixing(ONIndex6M,I1869,TRUE,_xll.ohTrigger(RecalcTrigger,Trigger6M)),NA())</f>
        <v>2.1840694174812825E-2</v>
      </c>
      <c r="P1869" s="52">
        <f>IFERROR(_xll.qlIndexFixing(Index1Y,$H1869,TRUE,_xll.ohTrigger(RecalcTrigger,Trigger1Y)),NA())</f>
        <v>2.4192042189351733E-2</v>
      </c>
      <c r="Q1869" s="52">
        <f>IFERROR(_xll.qlIndexFixing(ONIndex1Y,I1869,TRUE,_xll.ohTrigger(RecalcTrigger,Trigger1Y)),NA())</f>
        <v>2.3936655748473257E-2</v>
      </c>
    </row>
    <row r="1870" spans="2:17" x14ac:dyDescent="0.2">
      <c r="B1870" s="46" t="s">
        <v>51</v>
      </c>
      <c r="D1870" s="49">
        <f>_xll.qlCalendarAdvance(LocalCalendar,$D1869,B1870,"f",FALSE)</f>
        <v>52804</v>
      </c>
      <c r="E1870" s="49">
        <f>_xll.qlInterestRateIndexValueDate(IndexON,D1870)</f>
        <v>52804</v>
      </c>
      <c r="F1870" s="52">
        <f>IFERROR(_xll.qlIndexFixing(IndexON,D1870,TRUE,_xll.ohTrigger(RecalcTrigger,TriggerON)),NA())</f>
        <v>1.6077112407124616E-2</v>
      </c>
      <c r="H1870" s="49">
        <f>_xll.qlCalendarAdvance(IborCalendar,$H1869,B1870,"f",FALSE)</f>
        <v>52797</v>
      </c>
      <c r="I1870" s="49">
        <f>_xll.qlInterestRateIndexValueDate(Index1M,$H1870)</f>
        <v>52799</v>
      </c>
      <c r="J1870" s="52">
        <f>IFERROR(_xll.qlIndexFixing(Index1M,$H1870,TRUE,_xll.ohTrigger(RecalcTrigger,Trigger1M)),NA())</f>
        <v>1.8285885007167935E-2</v>
      </c>
      <c r="K1870" s="52">
        <f>IFERROR(_xll.qlIndexFixing(ONIndex1M,I1870,TRUE,_xll.ohTrigger(RecalcTrigger,Trigger1M)),NA())</f>
        <v>1.8271844416855032E-2</v>
      </c>
      <c r="L1870" s="52">
        <f>IFERROR(_xll.qlIndexFixing(Index3M,H1870,TRUE,_xll.ohTrigger(RecalcTrigger,Trigger3M)),NA())</f>
        <v>2.030718134086637E-2</v>
      </c>
      <c r="M1870" s="52">
        <f>IFERROR(_xll.qlIndexFixing(ONIndex3M,I1870,TRUE,_xll.ohTrigger(RecalcTrigger,Trigger3M)),NA())</f>
        <v>2.0267004277298994E-2</v>
      </c>
      <c r="N1870" s="52">
        <f>IFERROR(_xll.qlIndexFixing(Index6M,$H1870,TRUE,_xll.ohTrigger(RecalcTrigger,Trigger6M)),NA())</f>
        <v>2.1941818027255554E-2</v>
      </c>
      <c r="O1870" s="52">
        <f>IFERROR(_xll.qlIndexFixing(ONIndex6M,I1870,TRUE,_xll.ohTrigger(RecalcTrigger,Trigger6M)),NA())</f>
        <v>2.1839216303387587E-2</v>
      </c>
      <c r="P1870" s="52">
        <f>IFERROR(_xll.qlIndexFixing(Index1Y,$H1870,TRUE,_xll.ohTrigger(RecalcTrigger,Trigger1Y)),NA())</f>
        <v>2.4190462120007548E-2</v>
      </c>
      <c r="Q1870" s="52">
        <f>IFERROR(_xll.qlIndexFixing(ONIndex1Y,I1870,TRUE,_xll.ohTrigger(RecalcTrigger,Trigger1Y)),NA())</f>
        <v>2.3935589516890232E-2</v>
      </c>
    </row>
    <row r="1871" spans="2:17" x14ac:dyDescent="0.2">
      <c r="B1871" s="46" t="s">
        <v>51</v>
      </c>
      <c r="D1871" s="49">
        <f>_xll.qlCalendarAdvance(LocalCalendar,$D1870,B1871,"f",FALSE)</f>
        <v>52811</v>
      </c>
      <c r="E1871" s="49">
        <f>_xll.qlInterestRateIndexValueDate(IndexON,D1871)</f>
        <v>52811</v>
      </c>
      <c r="F1871" s="52">
        <f>IFERROR(_xll.qlIndexFixing(IndexON,D1871,TRUE,_xll.ohTrigger(RecalcTrigger,TriggerON)),NA())</f>
        <v>1.6075516130733547E-2</v>
      </c>
      <c r="H1871" s="49">
        <f>_xll.qlCalendarAdvance(IborCalendar,$H1870,B1871,"f",FALSE)</f>
        <v>52804</v>
      </c>
      <c r="I1871" s="49">
        <f>_xll.qlInterestRateIndexValueDate(Index1M,$H1871)</f>
        <v>52806</v>
      </c>
      <c r="J1871" s="52">
        <f>IFERROR(_xll.qlIndexFixing(Index1M,$H1871,TRUE,_xll.ohTrigger(RecalcTrigger,Trigger1M)),NA())</f>
        <v>1.8286181868820091E-2</v>
      </c>
      <c r="K1871" s="52">
        <f>IFERROR(_xll.qlIndexFixing(ONIndex1M,I1871,TRUE,_xll.ohTrigger(RecalcTrigger,Trigger1M)),NA())</f>
        <v>1.8271692103013493E-2</v>
      </c>
      <c r="L1871" s="52">
        <f>IFERROR(_xll.qlIndexFixing(Index3M,H1871,TRUE,_xll.ohTrigger(RecalcTrigger,Trigger3M)),NA())</f>
        <v>2.0305329248691963E-2</v>
      </c>
      <c r="M1871" s="52">
        <f>IFERROR(_xll.qlIndexFixing(ONIndex3M,I1871,TRUE,_xll.ohTrigger(RecalcTrigger,Trigger3M)),NA())</f>
        <v>2.0265242004091633E-2</v>
      </c>
      <c r="N1871" s="52">
        <f>IFERROR(_xll.qlIndexFixing(Index6M,$H1871,TRUE,_xll.ohTrigger(RecalcTrigger,Trigger6M)),NA())</f>
        <v>2.1940247864103368E-2</v>
      </c>
      <c r="O1871" s="52">
        <f>IFERROR(_xll.qlIndexFixing(ONIndex6M,I1871,TRUE,_xll.ohTrigger(RecalcTrigger,Trigger6M)),NA())</f>
        <v>2.1837733170650964E-2</v>
      </c>
      <c r="P1871" s="52">
        <f>IFERROR(_xll.qlIndexFixing(Index1Y,$H1871,TRUE,_xll.ohTrigger(RecalcTrigger,Trigger1Y)),NA())</f>
        <v>2.4188863293230275E-2</v>
      </c>
      <c r="Q1871" s="52">
        <f>IFERROR(_xll.qlIndexFixing(ONIndex1Y,I1871,TRUE,_xll.ohTrigger(RecalcTrigger,Trigger1Y)),NA())</f>
        <v>2.3934504973235349E-2</v>
      </c>
    </row>
    <row r="1872" spans="2:17" x14ac:dyDescent="0.2">
      <c r="B1872" s="46" t="s">
        <v>51</v>
      </c>
      <c r="D1872" s="49">
        <f>_xll.qlCalendarAdvance(LocalCalendar,$D1871,B1872,"f",FALSE)</f>
        <v>52818</v>
      </c>
      <c r="E1872" s="49">
        <f>_xll.qlInterestRateIndexValueDate(IndexON,D1872)</f>
        <v>52818</v>
      </c>
      <c r="F1872" s="52">
        <f>IFERROR(_xll.qlIndexFixing(IndexON,D1872,TRUE,_xll.ohTrigger(RecalcTrigger,TriggerON)),NA())</f>
        <v>1.6073913406620122E-2</v>
      </c>
      <c r="H1872" s="49">
        <f>_xll.qlCalendarAdvance(IborCalendar,$H1871,B1872,"f",FALSE)</f>
        <v>52811</v>
      </c>
      <c r="I1872" s="49">
        <f>_xll.qlInterestRateIndexValueDate(Index1M,$H1872)</f>
        <v>52813</v>
      </c>
      <c r="J1872" s="52">
        <f>IFERROR(_xll.qlIndexFixing(Index1M,$H1872,TRUE,_xll.ohTrigger(RecalcTrigger,Trigger1M)),NA())</f>
        <v>1.8286024185741375E-2</v>
      </c>
      <c r="K1872" s="52">
        <f>IFERROR(_xll.qlIndexFixing(ONIndex1M,I1872,TRUE,_xll.ohTrigger(RecalcTrigger,Trigger1M)),NA())</f>
        <v>1.8271538232896845E-2</v>
      </c>
      <c r="L1872" s="52">
        <f>IFERROR(_xll.qlIndexFixing(Index3M,H1872,TRUE,_xll.ohTrigger(RecalcTrigger,Trigger3M)),NA())</f>
        <v>2.0303464730682411E-2</v>
      </c>
      <c r="M1872" s="52">
        <f>IFERROR(_xll.qlIndexFixing(ONIndex3M,I1872,TRUE,_xll.ohTrigger(RecalcTrigger,Trigger3M)),NA())</f>
        <v>2.0263467367813703E-2</v>
      </c>
      <c r="N1872" s="52">
        <f>IFERROR(_xll.qlIndexFixing(Index6M,$H1872,TRUE,_xll.ohTrigger(RecalcTrigger,Trigger6M)),NA())</f>
        <v>2.1938672381586876E-2</v>
      </c>
      <c r="O1872" s="52">
        <f>IFERROR(_xll.qlIndexFixing(ONIndex6M,I1872,TRUE,_xll.ohTrigger(RecalcTrigger,Trigger6M)),NA())</f>
        <v>2.1836244776602953E-2</v>
      </c>
      <c r="P1872" s="52">
        <f>IFERROR(_xll.qlIndexFixing(Index1Y,$H1872,TRUE,_xll.ohTrigger(RecalcTrigger,Trigger1Y)),NA())</f>
        <v>2.418724570910883E-2</v>
      </c>
      <c r="Q1872" s="52">
        <f>IFERROR(_xll.qlIndexFixing(ONIndex1Y,I1872,TRUE,_xll.ohTrigger(RecalcTrigger,Trigger1Y)),NA())</f>
        <v>2.3933402117588543E-2</v>
      </c>
    </row>
    <row r="1873" spans="2:17" x14ac:dyDescent="0.2">
      <c r="B1873" s="46" t="s">
        <v>51</v>
      </c>
      <c r="D1873" s="49">
        <f>_xll.qlCalendarAdvance(LocalCalendar,$D1872,B1873,"f",FALSE)</f>
        <v>52825</v>
      </c>
      <c r="E1873" s="49">
        <f>_xll.qlInterestRateIndexValueDate(IndexON,D1873)</f>
        <v>52825</v>
      </c>
      <c r="F1873" s="52">
        <f>IFERROR(_xll.qlIndexFixing(IndexON,D1873,TRUE,_xll.ohTrigger(RecalcTrigger,TriggerON)),NA())</f>
        <v>1.6072304234864276E-2</v>
      </c>
      <c r="H1873" s="49">
        <f>_xll.qlCalendarAdvance(IborCalendar,$H1872,B1873,"f",FALSE)</f>
        <v>52818</v>
      </c>
      <c r="I1873" s="49">
        <f>_xll.qlInterestRateIndexValueDate(Index1M,$H1873)</f>
        <v>52820</v>
      </c>
      <c r="J1873" s="52">
        <f>IFERROR(_xll.qlIndexFixing(Index1M,$H1873,TRUE,_xll.ohTrigger(RecalcTrigger,Trigger1M)),NA())</f>
        <v>1.828541231594677E-2</v>
      </c>
      <c r="K1873" s="52">
        <f>IFERROR(_xll.qlIndexFixing(ONIndex1M,I1873,TRUE,_xll.ohTrigger(RecalcTrigger,Trigger1M)),NA())</f>
        <v>1.827138280666496E-2</v>
      </c>
      <c r="L1873" s="52">
        <f>IFERROR(_xll.qlIndexFixing(Index3M,H1873,TRUE,_xll.ohTrigger(RecalcTrigger,Trigger3M)),NA())</f>
        <v>2.030289241531404E-2</v>
      </c>
      <c r="M1873" s="52">
        <f>IFERROR(_xll.qlIndexFixing(ONIndex3M,I1873,TRUE,_xll.ohTrigger(RecalcTrigger,Trigger3M)),NA())</f>
        <v>2.0261680368145463E-2</v>
      </c>
      <c r="N1873" s="52">
        <f>IFERROR(_xll.qlIndexFixing(Index6M,$H1873,TRUE,_xll.ohTrigger(RecalcTrigger,Trigger6M)),NA())</f>
        <v>2.1937091579719837E-2</v>
      </c>
      <c r="O1873" s="52">
        <f>IFERROR(_xll.qlIndexFixing(ONIndex6M,I1873,TRUE,_xll.ohTrigger(RecalcTrigger,Trigger6M)),NA())</f>
        <v>2.1834751121243556E-2</v>
      </c>
      <c r="P1873" s="52">
        <f>IFERROR(_xll.qlIndexFixing(Index1Y,$H1873,TRUE,_xll.ohTrigger(RecalcTrigger,Trigger1Y)),NA())</f>
        <v>2.4185609367733226E-2</v>
      </c>
      <c r="Q1873" s="52">
        <f>IFERROR(_xll.qlIndexFixing(ONIndex1Y,I1873,TRUE,_xll.ohTrigger(RecalcTrigger,Trigger1Y)),NA())</f>
        <v>2.3932280949789941E-2</v>
      </c>
    </row>
    <row r="1874" spans="2:17" x14ac:dyDescent="0.2">
      <c r="B1874" s="46" t="s">
        <v>51</v>
      </c>
      <c r="D1874" s="49">
        <f>_xll.qlCalendarAdvance(LocalCalendar,$D1873,B1874,"f",FALSE)</f>
        <v>52832</v>
      </c>
      <c r="E1874" s="49">
        <f>_xll.qlInterestRateIndexValueDate(IndexON,D1874)</f>
        <v>52832</v>
      </c>
      <c r="F1874" s="52">
        <f>IFERROR(_xll.qlIndexFixing(IndexON,D1874,TRUE,_xll.ohTrigger(RecalcTrigger,TriggerON)),NA())</f>
        <v>1.6070688615306139E-2</v>
      </c>
      <c r="H1874" s="49">
        <f>_xll.qlCalendarAdvance(IborCalendar,$H1873,B1874,"f",FALSE)</f>
        <v>52825</v>
      </c>
      <c r="I1874" s="49">
        <f>_xll.qlInterestRateIndexValueDate(Index1M,$H1874)</f>
        <v>52827</v>
      </c>
      <c r="J1874" s="52">
        <f>IFERROR(_xll.qlIndexFixing(Index1M,$H1874,TRUE,_xll.ohTrigger(RecalcTrigger,Trigger1M)),NA())</f>
        <v>1.8285251634818367E-2</v>
      </c>
      <c r="K1874" s="52">
        <f>IFERROR(_xll.qlIndexFixing(ONIndex1M,I1874,TRUE,_xll.ohTrigger(RecalcTrigger,Trigger1M)),NA())</f>
        <v>1.827122582407803E-2</v>
      </c>
      <c r="L1874" s="52">
        <f>IFERROR(_xll.qlIndexFixing(Index3M,H1874,TRUE,_xll.ohTrigger(RecalcTrigger,Trigger3M)),NA())</f>
        <v>2.0299698417220433E-2</v>
      </c>
      <c r="M1874" s="52">
        <f>IFERROR(_xll.qlIndexFixing(ONIndex3M,I1874,TRUE,_xll.ohTrigger(RecalcTrigger,Trigger3M)),NA())</f>
        <v>2.0259881005246783E-2</v>
      </c>
      <c r="N1874" s="52">
        <f>IFERROR(_xll.qlIndexFixing(Index6M,$H1874,TRUE,_xll.ohTrigger(RecalcTrigger,Trigger6M)),NA())</f>
        <v>2.1936056055734728E-2</v>
      </c>
      <c r="O1874" s="52">
        <f>IFERROR(_xll.qlIndexFixing(ONIndex6M,I1874,TRUE,_xll.ohTrigger(RecalcTrigger,Trigger6M)),NA())</f>
        <v>2.1833252204652709E-2</v>
      </c>
      <c r="P1874" s="52">
        <f>IFERROR(_xll.qlIndexFixing(Index1Y,$H1874,TRUE,_xll.ohTrigger(RecalcTrigger,Trigger1Y)),NA())</f>
        <v>2.4183954269195004E-2</v>
      </c>
      <c r="Q1874" s="52">
        <f>IFERROR(_xll.qlIndexFixing(ONIndex1Y,I1874,TRUE,_xll.ohTrigger(RecalcTrigger,Trigger1Y)),NA())</f>
        <v>2.3931141469919481E-2</v>
      </c>
    </row>
    <row r="1875" spans="2:17" x14ac:dyDescent="0.2">
      <c r="B1875" s="46" t="s">
        <v>51</v>
      </c>
      <c r="D1875" s="49">
        <f>_xll.qlCalendarAdvance(LocalCalendar,$D1874,B1875,"f",FALSE)</f>
        <v>52839</v>
      </c>
      <c r="E1875" s="49">
        <f>_xll.qlInterestRateIndexValueDate(IndexON,D1875)</f>
        <v>52839</v>
      </c>
      <c r="F1875" s="52">
        <f>IFERROR(_xll.qlIndexFixing(IndexON,D1875,TRUE,_xll.ohTrigger(RecalcTrigger,TriggerON)),NA())</f>
        <v>1.6069066548105582E-2</v>
      </c>
      <c r="H1875" s="49">
        <f>_xll.qlCalendarAdvance(IborCalendar,$H1874,B1875,"f",FALSE)</f>
        <v>52832</v>
      </c>
      <c r="I1875" s="49">
        <f>_xll.qlInterestRateIndexValueDate(Index1M,$H1875)</f>
        <v>52834</v>
      </c>
      <c r="J1875" s="52">
        <f>IFERROR(_xll.qlIndexFixing(Index1M,$H1875,TRUE,_xll.ohTrigger(RecalcTrigger,Trigger1M)),NA())</f>
        <v>1.8285089394999288E-2</v>
      </c>
      <c r="K1875" s="52">
        <f>IFERROR(_xll.qlIndexFixing(ONIndex1M,I1875,TRUE,_xll.ohTrigger(RecalcTrigger,Trigger1M)),NA())</f>
        <v>1.8271067285295928E-2</v>
      </c>
      <c r="L1875" s="52">
        <f>IFERROR(_xll.qlIndexFixing(Index3M,H1875,TRUE,_xll.ohTrigger(RecalcTrigger,Trigger3M)),NA())</f>
        <v>2.0297796621807109E-2</v>
      </c>
      <c r="M1875" s="52">
        <f>IFERROR(_xll.qlIndexFixing(ONIndex3M,I1875,TRUE,_xll.ohTrigger(RecalcTrigger,Trigger3M)),NA())</f>
        <v>2.0258069279117663E-2</v>
      </c>
      <c r="N1875" s="52">
        <f>IFERROR(_xll.qlIndexFixing(Index6M,$H1875,TRUE,_xll.ohTrigger(RecalcTrigger,Trigger6M)),NA())</f>
        <v>2.1933914017982233E-2</v>
      </c>
      <c r="O1875" s="52">
        <f>IFERROR(_xll.qlIndexFixing(ONIndex6M,I1875,TRUE,_xll.ohTrigger(RecalcTrigger,Trigger6M)),NA())</f>
        <v>2.1831748026670539E-2</v>
      </c>
      <c r="P1875" s="52">
        <f>IFERROR(_xll.qlIndexFixing(Index1Y,$H1875,TRUE,_xll.ohTrigger(RecalcTrigger,Trigger1Y)),NA())</f>
        <v>2.4182280413586145E-2</v>
      </c>
      <c r="Q1875" s="52">
        <f>IFERROR(_xll.qlIndexFixing(ONIndex1Y,I1875,TRUE,_xll.ohTrigger(RecalcTrigger,Trigger1Y)),NA())</f>
        <v>2.3929983678216971E-2</v>
      </c>
    </row>
    <row r="1876" spans="2:17" x14ac:dyDescent="0.2">
      <c r="B1876" s="46" t="s">
        <v>51</v>
      </c>
      <c r="D1876" s="49">
        <f>_xll.qlCalendarAdvance(LocalCalendar,$D1875,B1876,"f",FALSE)</f>
        <v>52846</v>
      </c>
      <c r="E1876" s="49">
        <f>_xll.qlInterestRateIndexValueDate(IndexON,D1876)</f>
        <v>52846</v>
      </c>
      <c r="F1876" s="52">
        <f>IFERROR(_xll.qlIndexFixing(IndexON,D1876,TRUE,_xll.ohTrigger(RecalcTrigger,TriggerON)),NA())</f>
        <v>1.6067438033262604E-2</v>
      </c>
      <c r="H1876" s="49">
        <f>_xll.qlCalendarAdvance(IborCalendar,$H1875,B1876,"f",FALSE)</f>
        <v>52839</v>
      </c>
      <c r="I1876" s="49">
        <f>_xll.qlInterestRateIndexValueDate(Index1M,$H1876)</f>
        <v>52841</v>
      </c>
      <c r="J1876" s="52">
        <f>IFERROR(_xll.qlIndexFixing(Index1M,$H1876,TRUE,_xll.ohTrigger(RecalcTrigger,Trigger1M)),NA())</f>
        <v>1.8284925596482038E-2</v>
      </c>
      <c r="K1876" s="52">
        <f>IFERROR(_xll.qlIndexFixing(ONIndex1M,I1876,TRUE,_xll.ohTrigger(RecalcTrigger,Trigger1M)),NA())</f>
        <v>1.8270907190238717E-2</v>
      </c>
      <c r="L1876" s="52">
        <f>IFERROR(_xll.qlIndexFixing(Index3M,H1876,TRUE,_xll.ohTrigger(RecalcTrigger,Trigger3M)),NA())</f>
        <v>2.0295450350941536E-2</v>
      </c>
      <c r="M1876" s="52">
        <f>IFERROR(_xll.qlIndexFixing(ONIndex3M,I1876,TRUE,_xll.ohTrigger(RecalcTrigger,Trigger3M)),NA())</f>
        <v>2.0256245189758104E-2</v>
      </c>
      <c r="N1876" s="52">
        <f>IFERROR(_xll.qlIndexFixing(Index6M,$H1876,TRUE,_xll.ohTrigger(RecalcTrigger,Trigger6M)),NA())</f>
        <v>2.1929568687782616E-2</v>
      </c>
      <c r="O1876" s="52">
        <f>IFERROR(_xll.qlIndexFixing(ONIndex6M,I1876,TRUE,_xll.ohTrigger(RecalcTrigger,Trigger6M)),NA())</f>
        <v>2.1830238587456918E-2</v>
      </c>
      <c r="P1876" s="52">
        <f>IFERROR(_xll.qlIndexFixing(Index1Y,$H1876,TRUE,_xll.ohTrigger(RecalcTrigger,Trigger1Y)),NA())</f>
        <v>2.4180587800999725E-2</v>
      </c>
      <c r="Q1876" s="52">
        <f>IFERROR(_xll.qlIndexFixing(ONIndex1Y,I1876,TRUE,_xll.ohTrigger(RecalcTrigger,Trigger1Y)),NA())</f>
        <v>2.3928807574202793E-2</v>
      </c>
    </row>
    <row r="1877" spans="2:17" x14ac:dyDescent="0.2">
      <c r="B1877" s="46" t="s">
        <v>51</v>
      </c>
      <c r="D1877" s="49">
        <f>_xll.qlCalendarAdvance(LocalCalendar,$D1876,B1877,"f",FALSE)</f>
        <v>52853</v>
      </c>
      <c r="E1877" s="49">
        <f>_xll.qlInterestRateIndexValueDate(IndexON,D1877)</f>
        <v>52853</v>
      </c>
      <c r="F1877" s="52">
        <f>IFERROR(_xll.qlIndexFixing(IndexON,D1877,TRUE,_xll.ohTrigger(RecalcTrigger,TriggerON)),NA())</f>
        <v>1.6065803070617335E-2</v>
      </c>
      <c r="H1877" s="49">
        <f>_xll.qlCalendarAdvance(IborCalendar,$H1876,B1877,"f",FALSE)</f>
        <v>52846</v>
      </c>
      <c r="I1877" s="49">
        <f>_xll.qlInterestRateIndexValueDate(Index1M,$H1877)</f>
        <v>52848</v>
      </c>
      <c r="J1877" s="52">
        <f>IFERROR(_xll.qlIndexFixing(Index1M,$H1877,TRUE,_xll.ohTrigger(RecalcTrigger,Trigger1M)),NA())</f>
        <v>1.8285212388765067E-2</v>
      </c>
      <c r="K1877" s="52">
        <f>IFERROR(_xll.qlIndexFixing(ONIndex1M,I1877,TRUE,_xll.ohTrigger(RecalcTrigger,Trigger1M)),NA())</f>
        <v>1.8270745538906397E-2</v>
      </c>
      <c r="L1877" s="52">
        <f>IFERROR(_xll.qlIndexFixing(Index3M,H1877,TRUE,_xll.ohTrigger(RecalcTrigger,Trigger3M)),NA())</f>
        <v>2.0293524699847132E-2</v>
      </c>
      <c r="M1877" s="52">
        <f>IFERROR(_xll.qlIndexFixing(ONIndex3M,I1877,TRUE,_xll.ohTrigger(RecalcTrigger,Trigger3M)),NA())</f>
        <v>2.025440873708817E-2</v>
      </c>
      <c r="N1877" s="52">
        <f>IFERROR(_xll.qlIndexFixing(Index6M,$H1877,TRUE,_xll.ohTrigger(RecalcTrigger,Trigger6M)),NA())</f>
        <v>2.1927968993001114E-2</v>
      </c>
      <c r="O1877" s="52">
        <f>IFERROR(_xll.qlIndexFixing(ONIndex6M,I1877,TRUE,_xll.ohTrigger(RecalcTrigger,Trigger6M)),NA())</f>
        <v>2.1828723886931911E-2</v>
      </c>
      <c r="P1877" s="52">
        <f>IFERROR(_xll.qlIndexFixing(Index1Y,$H1877,TRUE,_xll.ohTrigger(RecalcTrigger,Trigger1Y)),NA())</f>
        <v>2.4178876431529918E-2</v>
      </c>
      <c r="Q1877" s="52">
        <f>IFERROR(_xll.qlIndexFixing(ONIndex1Y,I1877,TRUE,_xll.ohTrigger(RecalcTrigger,Trigger1Y)),NA())</f>
        <v>2.3927613158356564E-2</v>
      </c>
    </row>
    <row r="1878" spans="2:17" x14ac:dyDescent="0.2">
      <c r="B1878" s="46" t="s">
        <v>51</v>
      </c>
      <c r="D1878" s="49">
        <f>_xll.qlCalendarAdvance(LocalCalendar,$D1877,B1878,"f",FALSE)</f>
        <v>52860</v>
      </c>
      <c r="E1878" s="49">
        <f>_xll.qlInterestRateIndexValueDate(IndexON,D1878)</f>
        <v>52860</v>
      </c>
      <c r="F1878" s="52">
        <f>IFERROR(_xll.qlIndexFixing(IndexON,D1878,TRUE,_xll.ohTrigger(RecalcTrigger,TriggerON)),NA())</f>
        <v>1.6064161660249709E-2</v>
      </c>
      <c r="H1878" s="49">
        <f>_xll.qlCalendarAdvance(IborCalendar,$H1877,B1878,"f",FALSE)</f>
        <v>52853</v>
      </c>
      <c r="I1878" s="49">
        <f>_xll.qlInterestRateIndexValueDate(Index1M,$H1878)</f>
        <v>52855</v>
      </c>
      <c r="J1878" s="52">
        <f>IFERROR(_xll.qlIndexFixing(Index1M,$H1878,TRUE,_xll.ohTrigger(RecalcTrigger,Trigger1M)),NA())</f>
        <v>1.8284593323378007E-2</v>
      </c>
      <c r="K1878" s="52">
        <f>IFERROR(_xll.qlIndexFixing(ONIndex1M,I1878,TRUE,_xll.ohTrigger(RecalcTrigger,Trigger1M)),NA())</f>
        <v>1.8270582331378904E-2</v>
      </c>
      <c r="L1878" s="52">
        <f>IFERROR(_xll.qlIndexFixing(Index3M,H1878,TRUE,_xll.ohTrigger(RecalcTrigger,Trigger3M)),NA())</f>
        <v>2.0291586623713269E-2</v>
      </c>
      <c r="M1878" s="52">
        <f>IFERROR(_xll.qlIndexFixing(ONIndex3M,I1878,TRUE,_xll.ohTrigger(RecalcTrigger,Trigger3M)),NA())</f>
        <v>2.0252559921267732E-2</v>
      </c>
      <c r="N1878" s="52">
        <f>IFERROR(_xll.qlIndexFixing(Index6M,$H1878,TRUE,_xll.ohTrigger(RecalcTrigger,Trigger6M)),NA())</f>
        <v>2.1926363980504283E-2</v>
      </c>
      <c r="O1878" s="52">
        <f>IFERROR(_xll.qlIndexFixing(ONIndex6M,I1878,TRUE,_xll.ohTrigger(RecalcTrigger,Trigger6M)),NA())</f>
        <v>2.1827203925095517E-2</v>
      </c>
      <c r="P1878" s="52">
        <f>IFERROR(_xll.qlIndexFixing(Index1Y,$H1878,TRUE,_xll.ohTrigger(RecalcTrigger,Trigger1Y)),NA())</f>
        <v>2.4177146305272425E-2</v>
      </c>
      <c r="Q1878" s="52">
        <f>IFERROR(_xll.qlIndexFixing(ONIndex1Y,I1878,TRUE,_xll.ohTrigger(RecalcTrigger,Trigger1Y)),NA())</f>
        <v>2.3926400430358541E-2</v>
      </c>
    </row>
    <row r="1879" spans="2:17" x14ac:dyDescent="0.2">
      <c r="B1879" s="46" t="s">
        <v>51</v>
      </c>
      <c r="D1879" s="49">
        <f>_xll.qlCalendarAdvance(LocalCalendar,$D1878,B1879,"f",FALSE)</f>
        <v>52867</v>
      </c>
      <c r="E1879" s="49">
        <f>_xll.qlInterestRateIndexValueDate(IndexON,D1879)</f>
        <v>52867</v>
      </c>
      <c r="F1879" s="52">
        <f>IFERROR(_xll.qlIndexFixing(IndexON,D1879,TRUE,_xll.ohTrigger(RecalcTrigger,TriggerON)),NA())</f>
        <v>1.6062513802239664E-2</v>
      </c>
      <c r="H1879" s="49">
        <f>_xll.qlCalendarAdvance(IborCalendar,$H1878,B1879,"f",FALSE)</f>
        <v>52860</v>
      </c>
      <c r="I1879" s="49">
        <f>_xll.qlInterestRateIndexValueDate(Index1M,$H1879)</f>
        <v>52862</v>
      </c>
      <c r="J1879" s="52">
        <f>IFERROR(_xll.qlIndexFixing(Index1M,$H1879,TRUE,_xll.ohTrigger(RecalcTrigger,Trigger1M)),NA())</f>
        <v>1.8284424848783731E-2</v>
      </c>
      <c r="K1879" s="52">
        <f>IFERROR(_xll.qlIndexFixing(ONIndex1M,I1879,TRUE,_xll.ohTrigger(RecalcTrigger,Trigger1M)),NA())</f>
        <v>1.8270417567576303E-2</v>
      </c>
      <c r="L1879" s="52">
        <f>IFERROR(_xll.qlIndexFixing(Index3M,H1879,TRUE,_xll.ohTrigger(RecalcTrigger,Trigger3M)),NA())</f>
        <v>2.028963612255312E-2</v>
      </c>
      <c r="M1879" s="52">
        <f>IFERROR(_xll.qlIndexFixing(ONIndex3M,I1879,TRUE,_xll.ohTrigger(RecalcTrigger,Trigger3M)),NA())</f>
        <v>2.0250698742136919E-2</v>
      </c>
      <c r="N1879" s="52">
        <f>IFERROR(_xll.qlIndexFixing(Index6M,$H1879,TRUE,_xll.ohTrigger(RecalcTrigger,Trigger6M)),NA())</f>
        <v>2.192475365030493E-2</v>
      </c>
      <c r="O1879" s="52">
        <f>IFERROR(_xll.qlIndexFixing(ONIndex6M,I1879,TRUE,_xll.ohTrigger(RecalcTrigger,Trigger6M)),NA())</f>
        <v>2.1825678701947737E-2</v>
      </c>
      <c r="P1879" s="52">
        <f>IFERROR(_xll.qlIndexFixing(Index1Y,$H1879,TRUE,_xll.ohTrigger(RecalcTrigger,Trigger1Y)),NA())</f>
        <v>2.4175397422323389E-2</v>
      </c>
      <c r="Q1879" s="52">
        <f>IFERROR(_xll.qlIndexFixing(ONIndex1Y,I1879,TRUE,_xll.ohTrigger(RecalcTrigger,Trigger1Y)),NA())</f>
        <v>2.3925169390368595E-2</v>
      </c>
    </row>
    <row r="1880" spans="2:17" x14ac:dyDescent="0.2">
      <c r="B1880" s="46" t="s">
        <v>51</v>
      </c>
      <c r="D1880" s="49">
        <f>_xll.qlCalendarAdvance(LocalCalendar,$D1879,B1880,"f",FALSE)</f>
        <v>52874</v>
      </c>
      <c r="E1880" s="49">
        <f>_xll.qlInterestRateIndexValueDate(IndexON,D1880)</f>
        <v>52874</v>
      </c>
      <c r="F1880" s="52">
        <f>IFERROR(_xll.qlIndexFixing(IndexON,D1880,TRUE,_xll.ohTrigger(RecalcTrigger,TriggerON)),NA())</f>
        <v>1.6060859496507263E-2</v>
      </c>
      <c r="H1880" s="49">
        <f>_xll.qlCalendarAdvance(IborCalendar,$H1879,B1880,"f",FALSE)</f>
        <v>52867</v>
      </c>
      <c r="I1880" s="49">
        <f>_xll.qlInterestRateIndexValueDate(Index1M,$H1880)</f>
        <v>52869</v>
      </c>
      <c r="J1880" s="52">
        <f>IFERROR(_xll.qlIndexFixing(Index1M,$H1880,TRUE,_xll.ohTrigger(RecalcTrigger,Trigger1M)),NA())</f>
        <v>1.8284254815498779E-2</v>
      </c>
      <c r="K1880" s="52">
        <f>IFERROR(_xll.qlIndexFixing(ONIndex1M,I1880,TRUE,_xll.ohTrigger(RecalcTrigger,Trigger1M)),NA())</f>
        <v>1.8270251247578528E-2</v>
      </c>
      <c r="L1880" s="52">
        <f>IFERROR(_xll.qlIndexFixing(Index3M,H1880,TRUE,_xll.ohTrigger(RecalcTrigger,Trigger3M)),NA())</f>
        <v>2.0287673196387773E-2</v>
      </c>
      <c r="M1880" s="52">
        <f>IFERROR(_xll.qlIndexFixing(ONIndex3M,I1880,TRUE,_xll.ohTrigger(RecalcTrigger,Trigger3M)),NA())</f>
        <v>2.024882519969573E-2</v>
      </c>
      <c r="N1880" s="52">
        <f>IFERROR(_xll.qlIndexFixing(Index6M,$H1880,TRUE,_xll.ohTrigger(RecalcTrigger,Trigger6M)),NA())</f>
        <v>2.1923138002415864E-2</v>
      </c>
      <c r="O1880" s="52">
        <f>IFERROR(_xll.qlIndexFixing(ONIndex6M,I1880,TRUE,_xll.ohTrigger(RecalcTrigger,Trigger6M)),NA())</f>
        <v>2.182414821748857E-2</v>
      </c>
      <c r="P1880" s="52">
        <f>IFERROR(_xll.qlIndexFixing(Index1Y,$H1880,TRUE,_xll.ohTrigger(RecalcTrigger,Trigger1Y)),NA())</f>
        <v>2.4173629782780048E-2</v>
      </c>
      <c r="Q1880" s="52">
        <f>IFERROR(_xll.qlIndexFixing(ONIndex1Y,I1880,TRUE,_xll.ohTrigger(RecalcTrigger,Trigger1Y)),NA())</f>
        <v>2.3923920038226854E-2</v>
      </c>
    </row>
    <row r="1881" spans="2:17" x14ac:dyDescent="0.2">
      <c r="B1881" s="46" t="s">
        <v>51</v>
      </c>
      <c r="D1881" s="49">
        <f>_xll.qlCalendarAdvance(LocalCalendar,$D1880,B1881,"f",FALSE)</f>
        <v>52881</v>
      </c>
      <c r="E1881" s="49">
        <f>_xll.qlInterestRateIndexValueDate(IndexON,D1881)</f>
        <v>52881</v>
      </c>
      <c r="F1881" s="52">
        <f>IFERROR(_xll.qlIndexFixing(IndexON,D1881,TRUE,_xll.ohTrigger(RecalcTrigger,TriggerON)),NA())</f>
        <v>1.6059198743052505E-2</v>
      </c>
      <c r="H1881" s="49">
        <f>_xll.qlCalendarAdvance(IborCalendar,$H1880,B1881,"f",FALSE)</f>
        <v>52874</v>
      </c>
      <c r="I1881" s="49">
        <f>_xll.qlInterestRateIndexValueDate(Index1M,$H1881)</f>
        <v>52876</v>
      </c>
      <c r="J1881" s="52">
        <f>IFERROR(_xll.qlIndexFixing(Index1M,$H1881,TRUE,_xll.ohTrigger(RecalcTrigger,Trigger1M)),NA())</f>
        <v>1.8284083223520653E-2</v>
      </c>
      <c r="K1881" s="52">
        <f>IFERROR(_xll.qlIndexFixing(ONIndex1M,I1881,TRUE,_xll.ohTrigger(RecalcTrigger,Trigger1M)),NA())</f>
        <v>1.8270083371305645E-2</v>
      </c>
      <c r="L1881" s="52">
        <f>IFERROR(_xll.qlIndexFixing(Index3M,H1881,TRUE,_xll.ohTrigger(RecalcTrigger,Trigger3M)),NA())</f>
        <v>2.0286124908886604E-2</v>
      </c>
      <c r="M1881" s="52">
        <f>IFERROR(_xll.qlIndexFixing(ONIndex3M,I1881,TRUE,_xll.ohTrigger(RecalcTrigger,Trigger3M)),NA())</f>
        <v>2.0246939294104038E-2</v>
      </c>
      <c r="N1881" s="52">
        <f>IFERROR(_xll.qlIndexFixing(Index6M,$H1881,TRUE,_xll.ohTrigger(RecalcTrigger,Trigger6M)),NA())</f>
        <v>2.1922064410541571E-2</v>
      </c>
      <c r="O1881" s="52">
        <f>IFERROR(_xll.qlIndexFixing(ONIndex6M,I1881,TRUE,_xll.ohTrigger(RecalcTrigger,Trigger6M)),NA())</f>
        <v>2.1822612471718017E-2</v>
      </c>
      <c r="P1881" s="52">
        <f>IFERROR(_xll.qlIndexFixing(Index1Y,$H1881,TRUE,_xll.ohTrigger(RecalcTrigger,Trigger1Y)),NA())</f>
        <v>2.4171843386741176E-2</v>
      </c>
      <c r="Q1881" s="52">
        <f>IFERROR(_xll.qlIndexFixing(ONIndex1Y,I1881,TRUE,_xll.ohTrigger(RecalcTrigger,Trigger1Y)),NA())</f>
        <v>2.392265237409319E-2</v>
      </c>
    </row>
    <row r="1882" spans="2:17" x14ac:dyDescent="0.2">
      <c r="B1882" s="46" t="s">
        <v>51</v>
      </c>
      <c r="D1882" s="49">
        <f>_xll.qlCalendarAdvance(LocalCalendar,$D1881,B1882,"f",FALSE)</f>
        <v>52888</v>
      </c>
      <c r="E1882" s="49">
        <f>_xll.qlInterestRateIndexValueDate(IndexON,D1882)</f>
        <v>52888</v>
      </c>
      <c r="F1882" s="52">
        <f>IFERROR(_xll.qlIndexFixing(IndexON,D1882,TRUE,_xll.ohTrigger(RecalcTrigger,TriggerON)),NA())</f>
        <v>1.6057531541955328E-2</v>
      </c>
      <c r="H1882" s="49">
        <f>_xll.qlCalendarAdvance(IborCalendar,$H1881,B1882,"f",FALSE)</f>
        <v>52881</v>
      </c>
      <c r="I1882" s="49">
        <f>_xll.qlInterestRateIndexValueDate(Index1M,$H1882)</f>
        <v>52883</v>
      </c>
      <c r="J1882" s="52">
        <f>IFERROR(_xll.qlIndexFixing(Index1M,$H1882,TRUE,_xll.ohTrigger(RecalcTrigger,Trigger1M)),NA())</f>
        <v>1.8283910072849352E-2</v>
      </c>
      <c r="K1882" s="52">
        <f>IFERROR(_xll.qlIndexFixing(ONIndex1M,I1882,TRUE,_xll.ohTrigger(RecalcTrigger,Trigger1M)),NA())</f>
        <v>1.8269913938757654E-2</v>
      </c>
      <c r="L1882" s="52">
        <f>IFERROR(_xll.qlIndexFixing(Index3M,H1882,TRUE,_xll.ohTrigger(RecalcTrigger,Trigger3M)),NA())</f>
        <v>2.0284136133499622E-2</v>
      </c>
      <c r="M1882" s="52">
        <f>IFERROR(_xll.qlIndexFixing(ONIndex3M,I1882,TRUE,_xll.ohTrigger(RecalcTrigger,Trigger3M)),NA())</f>
        <v>2.0245041025281907E-2</v>
      </c>
      <c r="N1882" s="52">
        <f>IFERROR(_xll.qlIndexFixing(Index6M,$H1882,TRUE,_xll.ohTrigger(RecalcTrigger,Trigger6M)),NA())</f>
        <v>2.192043764897041E-2</v>
      </c>
      <c r="O1882" s="52">
        <f>IFERROR(_xll.qlIndexFixing(ONIndex6M,I1882,TRUE,_xll.ohTrigger(RecalcTrigger,Trigger6M)),NA())</f>
        <v>2.1821071464636077E-2</v>
      </c>
      <c r="P1882" s="52">
        <f>IFERROR(_xll.qlIndexFixing(Index1Y,$H1882,TRUE,_xll.ohTrigger(RecalcTrigger,Trigger1Y)),NA())</f>
        <v>2.417003823430619E-2</v>
      </c>
      <c r="Q1882" s="52">
        <f>IFERROR(_xll.qlIndexFixing(ONIndex1Y,I1882,TRUE,_xll.ohTrigger(RecalcTrigger,Trigger1Y)),NA())</f>
        <v>2.3921366397967603E-2</v>
      </c>
    </row>
    <row r="1883" spans="2:17" x14ac:dyDescent="0.2">
      <c r="B1883" s="46" t="s">
        <v>51</v>
      </c>
      <c r="D1883" s="49">
        <f>_xll.qlCalendarAdvance(LocalCalendar,$D1882,B1883,"f",FALSE)</f>
        <v>52895</v>
      </c>
      <c r="E1883" s="49">
        <f>_xll.qlInterestRateIndexValueDate(IndexON,D1883)</f>
        <v>52895</v>
      </c>
      <c r="F1883" s="52">
        <f>IFERROR(_xll.qlIndexFixing(IndexON,D1883,TRUE,_xll.ohTrigger(RecalcTrigger,TriggerON)),NA())</f>
        <v>1.6055857893135794E-2</v>
      </c>
      <c r="H1883" s="49">
        <f>_xll.qlCalendarAdvance(IborCalendar,$H1882,B1883,"f",FALSE)</f>
        <v>52888</v>
      </c>
      <c r="I1883" s="49">
        <f>_xll.qlInterestRateIndexValueDate(Index1M,$H1883)</f>
        <v>52890</v>
      </c>
      <c r="J1883" s="52">
        <f>IFERROR(_xll.qlIndexFixing(Index1M,$H1883,TRUE,_xll.ohTrigger(RecalcTrigger,Trigger1M)),NA())</f>
        <v>1.8283735363482378E-2</v>
      </c>
      <c r="K1883" s="52">
        <f>IFERROR(_xll.qlIndexFixing(ONIndex1M,I1883,TRUE,_xll.ohTrigger(RecalcTrigger,Trigger1M)),NA())</f>
        <v>1.8269742950014489E-2</v>
      </c>
      <c r="L1883" s="52">
        <f>IFERROR(_xll.qlIndexFixing(Index3M,H1883,TRUE,_xll.ohTrigger(RecalcTrigger,Trigger3M)),NA())</f>
        <v>2.0282134932476468E-2</v>
      </c>
      <c r="M1883" s="52">
        <f>IFERROR(_xll.qlIndexFixing(ONIndex3M,I1883,TRUE,_xll.ohTrigger(RecalcTrigger,Trigger3M)),NA())</f>
        <v>2.02431303931494E-2</v>
      </c>
      <c r="N1883" s="52">
        <f>IFERROR(_xll.qlIndexFixing(Index6M,$H1883,TRUE,_xll.ohTrigger(RecalcTrigger,Trigger6M)),NA())</f>
        <v>2.1918805569433836E-2</v>
      </c>
      <c r="O1883" s="52">
        <f>IFERROR(_xll.qlIndexFixing(ONIndex6M,I1883,TRUE,_xll.ohTrigger(RecalcTrigger,Trigger6M)),NA())</f>
        <v>2.1819525196322687E-2</v>
      </c>
      <c r="P1883" s="52">
        <f>IFERROR(_xll.qlIndexFixing(Index1Y,$H1883,TRUE,_xll.ohTrigger(RecalcTrigger,Trigger1Y)),NA())</f>
        <v>2.4168214325575404E-2</v>
      </c>
      <c r="Q1883" s="52">
        <f>IFERROR(_xll.qlIndexFixing(ONIndex1Y,I1883,TRUE,_xll.ohTrigger(RecalcTrigger,Trigger1Y)),NA())</f>
        <v>2.3920062109690221E-2</v>
      </c>
    </row>
    <row r="1884" spans="2:17" x14ac:dyDescent="0.2">
      <c r="B1884" s="46" t="s">
        <v>51</v>
      </c>
      <c r="D1884" s="49">
        <f>_xll.qlCalendarAdvance(LocalCalendar,$D1883,B1884,"f",FALSE)</f>
        <v>52902</v>
      </c>
      <c r="E1884" s="49">
        <f>_xll.qlInterestRateIndexValueDate(IndexON,D1884)</f>
        <v>52902</v>
      </c>
      <c r="F1884" s="52">
        <f>IFERROR(_xll.qlIndexFixing(IndexON,D1884,TRUE,_xll.ohTrigger(RecalcTrigger,TriggerON)),NA())</f>
        <v>1.6054177796593905E-2</v>
      </c>
      <c r="H1884" s="49">
        <f>_xll.qlCalendarAdvance(IborCalendar,$H1883,B1884,"f",FALSE)</f>
        <v>52895</v>
      </c>
      <c r="I1884" s="49">
        <f>_xll.qlInterestRateIndexValueDate(Index1M,$H1884)</f>
        <v>52897</v>
      </c>
      <c r="J1884" s="52">
        <f>IFERROR(_xll.qlIndexFixing(Index1M,$H1884,TRUE,_xll.ohTrigger(RecalcTrigger,Trigger1M)),NA())</f>
        <v>1.8283559095427226E-2</v>
      </c>
      <c r="K1884" s="52">
        <f>IFERROR(_xll.qlIndexFixing(ONIndex1M,I1884,TRUE,_xll.ohTrigger(RecalcTrigger,Trigger1M)),NA())</f>
        <v>1.8269570404996216E-2</v>
      </c>
      <c r="L1884" s="52">
        <f>IFERROR(_xll.qlIndexFixing(Index3M,H1884,TRUE,_xll.ohTrigger(RecalcTrigger,Trigger3M)),NA())</f>
        <v>2.0280121305837125E-2</v>
      </c>
      <c r="M1884" s="52">
        <f>IFERROR(_xll.qlIndexFixing(ONIndex3M,I1884,TRUE,_xll.ohTrigger(RecalcTrigger,Trigger3M)),NA())</f>
        <v>2.0241207397706518E-2</v>
      </c>
      <c r="N1884" s="52">
        <f>IFERROR(_xll.qlIndexFixing(Index6M,$H1884,TRUE,_xll.ohTrigger(RecalcTrigger,Trigger6M)),NA())</f>
        <v>2.1917168171945469E-2</v>
      </c>
      <c r="O1884" s="52">
        <f>IFERROR(_xll.qlIndexFixing(ONIndex6M,I1884,TRUE,_xll.ohTrigger(RecalcTrigger,Trigger6M)),NA())</f>
        <v>2.181797366669791E-2</v>
      </c>
      <c r="P1884" s="52">
        <f>IFERROR(_xll.qlIndexFixing(Index1Y,$H1884,TRUE,_xll.ohTrigger(RecalcTrigger,Trigger1Y)),NA())</f>
        <v>2.4166371660650433E-2</v>
      </c>
      <c r="Q1884" s="52">
        <f>IFERROR(_xll.qlIndexFixing(ONIndex1Y,I1884,TRUE,_xll.ohTrigger(RecalcTrigger,Trigger1Y)),NA())</f>
        <v>2.3918739509500853E-2</v>
      </c>
    </row>
    <row r="1885" spans="2:17" x14ac:dyDescent="0.2">
      <c r="B1885" s="46" t="s">
        <v>51</v>
      </c>
      <c r="D1885" s="49">
        <f>_xll.qlCalendarAdvance(LocalCalendar,$D1884,B1885,"f",FALSE)</f>
        <v>52909</v>
      </c>
      <c r="E1885" s="49">
        <f>_xll.qlInterestRateIndexValueDate(IndexON,D1885)</f>
        <v>52909</v>
      </c>
      <c r="F1885" s="52">
        <f>IFERROR(_xll.qlIndexFixing(IndexON,D1885,TRUE,_xll.ohTrigger(RecalcTrigger,TriggerON)),NA())</f>
        <v>1.6052491252329659E-2</v>
      </c>
      <c r="H1885" s="49">
        <f>_xll.qlCalendarAdvance(IborCalendar,$H1884,B1885,"f",FALSE)</f>
        <v>52902</v>
      </c>
      <c r="I1885" s="49">
        <f>_xll.qlInterestRateIndexValueDate(Index1M,$H1885)</f>
        <v>52904</v>
      </c>
      <c r="J1885" s="52">
        <f>IFERROR(_xll.qlIndexFixing(Index1M,$H1885,TRUE,_xll.ohTrigger(RecalcTrigger,Trigger1M)),NA())</f>
        <v>1.82833812686789E-2</v>
      </c>
      <c r="K1885" s="52">
        <f>IFERROR(_xll.qlIndexFixing(ONIndex1M,I1885,TRUE,_xll.ohTrigger(RecalcTrigger,Trigger1M)),NA())</f>
        <v>1.826939630378277E-2</v>
      </c>
      <c r="L1885" s="52">
        <f>IFERROR(_xll.qlIndexFixing(Index3M,H1885,TRUE,_xll.ohTrigger(RecalcTrigger,Trigger3M)),NA())</f>
        <v>2.0278095253598971E-2</v>
      </c>
      <c r="M1885" s="52">
        <f>IFERROR(_xll.qlIndexFixing(ONIndex3M,I1885,TRUE,_xll.ohTrigger(RecalcTrigger,Trigger3M)),NA())</f>
        <v>2.0239272039113132E-2</v>
      </c>
      <c r="N1885" s="52">
        <f>IFERROR(_xll.qlIndexFixing(Index6M,$H1885,TRUE,_xll.ohTrigger(RecalcTrigger,Trigger6M)),NA())</f>
        <v>2.1914979998071318E-2</v>
      </c>
      <c r="O1885" s="52">
        <f>IFERROR(_xll.qlIndexFixing(ONIndex6M,I1885,TRUE,_xll.ohTrigger(RecalcTrigger,Trigger6M)),NA())</f>
        <v>2.181641687568181E-2</v>
      </c>
      <c r="P1885" s="52">
        <f>IFERROR(_xll.qlIndexFixing(Index1Y,$H1885,TRUE,_xll.ohTrigger(RecalcTrigger,Trigger1Y)),NA())</f>
        <v>2.4164510239634202E-2</v>
      </c>
      <c r="Q1885" s="52">
        <f>IFERROR(_xll.qlIndexFixing(ONIndex1Y,I1885,TRUE,_xll.ohTrigger(RecalcTrigger,Trigger1Y)),NA())</f>
        <v>2.3917398597159689E-2</v>
      </c>
    </row>
    <row r="1886" spans="2:17" x14ac:dyDescent="0.2">
      <c r="B1886" s="46" t="s">
        <v>51</v>
      </c>
      <c r="D1886" s="49">
        <f>_xll.qlCalendarAdvance(LocalCalendar,$D1885,B1886,"f",FALSE)</f>
        <v>52916</v>
      </c>
      <c r="E1886" s="49">
        <f>_xll.qlInterestRateIndexValueDate(IndexON,D1886)</f>
        <v>52916</v>
      </c>
      <c r="F1886" s="52">
        <f>IFERROR(_xll.qlIndexFixing(IndexON,D1886,TRUE,_xll.ohTrigger(RecalcTrigger,TriggerON)),NA())</f>
        <v>1.6050798260422994E-2</v>
      </c>
      <c r="H1886" s="49">
        <f>_xll.qlCalendarAdvance(IborCalendar,$H1885,B1886,"f",FALSE)</f>
        <v>52909</v>
      </c>
      <c r="I1886" s="49">
        <f>_xll.qlInterestRateIndexValueDate(Index1M,$H1886)</f>
        <v>52911</v>
      </c>
      <c r="J1886" s="52">
        <f>IFERROR(_xll.qlIndexFixing(Index1M,$H1886,TRUE,_xll.ohTrigger(RecalcTrigger,Trigger1M)),NA())</f>
        <v>1.8283201883237399E-2</v>
      </c>
      <c r="K1886" s="52">
        <f>IFERROR(_xll.qlIndexFixing(ONIndex1M,I1886,TRUE,_xll.ohTrigger(RecalcTrigger,Trigger1M)),NA())</f>
        <v>1.8270573509435728E-2</v>
      </c>
      <c r="L1886" s="52">
        <f>IFERROR(_xll.qlIndexFixing(Index3M,H1886,TRUE,_xll.ohTrigger(RecalcTrigger,Trigger3M)),NA())</f>
        <v>2.0276056775782859E-2</v>
      </c>
      <c r="M1886" s="52">
        <f>IFERROR(_xll.qlIndexFixing(ONIndex3M,I1886,TRUE,_xll.ohTrigger(RecalcTrigger,Trigger3M)),NA())</f>
        <v>2.0238611630765124E-2</v>
      </c>
      <c r="N1886" s="52">
        <f>IFERROR(_xll.qlIndexFixing(Index6M,$H1886,TRUE,_xll.ohTrigger(RecalcTrigger,Trigger6M)),NA())</f>
        <v>2.1913332444313365E-2</v>
      </c>
      <c r="O1886" s="52">
        <f>IFERROR(_xll.qlIndexFixing(ONIndex6M,I1886,TRUE,_xll.ohTrigger(RecalcTrigger,Trigger6M)),NA())</f>
        <v>2.1816502231644108E-2</v>
      </c>
      <c r="P1886" s="52">
        <f>IFERROR(_xll.qlIndexFixing(Index1Y,$H1886,TRUE,_xll.ohTrigger(RecalcTrigger,Trigger1Y)),NA())</f>
        <v>2.4164602732849958E-2</v>
      </c>
      <c r="Q1886" s="52">
        <f>IFERROR(_xll.qlIndexFixing(ONIndex1Y,I1886,TRUE,_xll.ohTrigger(RecalcTrigger,Trigger1Y)),NA())</f>
        <v>2.3918128778694925E-2</v>
      </c>
    </row>
    <row r="1887" spans="2:17" x14ac:dyDescent="0.2">
      <c r="B1887" s="46" t="s">
        <v>51</v>
      </c>
      <c r="D1887" s="49">
        <f>_xll.qlCalendarAdvance(LocalCalendar,$D1886,B1887,"f",FALSE)</f>
        <v>52923</v>
      </c>
      <c r="E1887" s="49">
        <f>_xll.qlInterestRateIndexValueDate(IndexON,D1887)</f>
        <v>52923</v>
      </c>
      <c r="F1887" s="52">
        <f>IFERROR(_xll.qlIndexFixing(IndexON,D1887,TRUE,_xll.ohTrigger(RecalcTrigger,TriggerON)),NA())</f>
        <v>1.6049098820793972E-2</v>
      </c>
      <c r="H1887" s="49">
        <f>_xll.qlCalendarAdvance(IborCalendar,$H1886,B1887,"f",FALSE)</f>
        <v>52916</v>
      </c>
      <c r="I1887" s="49">
        <f>_xll.qlInterestRateIndexValueDate(Index1M,$H1887)</f>
        <v>52918</v>
      </c>
      <c r="J1887" s="52">
        <f>IFERROR(_xll.qlIndexFixing(Index1M,$H1887,TRUE,_xll.ohTrigger(RecalcTrigger,Trigger1M)),NA())</f>
        <v>1.8283020939102723E-2</v>
      </c>
      <c r="K1887" s="52">
        <f>IFERROR(_xll.qlIndexFixing(ONIndex1M,I1887,TRUE,_xll.ohTrigger(RecalcTrigger,Trigger1M)),NA())</f>
        <v>1.8269043432450616E-2</v>
      </c>
      <c r="L1887" s="52">
        <f>IFERROR(_xll.qlIndexFixing(Index3M,H1887,TRUE,_xll.ohTrigger(RecalcTrigger,Trigger3M)),NA())</f>
        <v>2.0274005872407037E-2</v>
      </c>
      <c r="M1887" s="52">
        <f>IFERROR(_xll.qlIndexFixing(ONIndex3M,I1887,TRUE,_xll.ohTrigger(RecalcTrigger,Trigger3M)),NA())</f>
        <v>2.0235364232155106E-2</v>
      </c>
      <c r="N1887" s="52">
        <f>IFERROR(_xll.qlIndexFixing(Index6M,$H1887,TRUE,_xll.ohTrigger(RecalcTrigger,Trigger6M)),NA())</f>
        <v>2.1911679572956234E-2</v>
      </c>
      <c r="O1887" s="52">
        <f>IFERROR(_xll.qlIndexFixing(ONIndex6M,I1887,TRUE,_xll.ohTrigger(RecalcTrigger,Trigger6M)),NA())</f>
        <v>2.1813287509875323E-2</v>
      </c>
      <c r="P1887" s="52">
        <f>IFERROR(_xll.qlIndexFixing(Index1Y,$H1887,TRUE,_xll.ohTrigger(RecalcTrigger,Trigger1Y)),NA())</f>
        <v>2.416073112974277E-2</v>
      </c>
      <c r="Q1887" s="52">
        <f>IFERROR(_xll.qlIndexFixing(ONIndex1Y,I1887,TRUE,_xll.ohTrigger(RecalcTrigger,Trigger1Y)),NA())</f>
        <v>2.3914661836501594E-2</v>
      </c>
    </row>
    <row r="1888" spans="2:17" x14ac:dyDescent="0.2">
      <c r="B1888" s="46" t="s">
        <v>51</v>
      </c>
      <c r="D1888" s="49">
        <f>_xll.qlCalendarAdvance(LocalCalendar,$D1887,B1888,"f",FALSE)</f>
        <v>52930</v>
      </c>
      <c r="E1888" s="49">
        <f>_xll.qlInterestRateIndexValueDate(IndexON,D1888)</f>
        <v>52930</v>
      </c>
      <c r="F1888" s="52">
        <f>IFERROR(_xll.qlIndexFixing(IndexON,D1888,TRUE,_xll.ohTrigger(RecalcTrigger,TriggerON)),NA())</f>
        <v>1.6047392933442595E-2</v>
      </c>
      <c r="H1888" s="49">
        <f>_xll.qlCalendarAdvance(IborCalendar,$H1887,B1888,"f",FALSE)</f>
        <v>52923</v>
      </c>
      <c r="I1888" s="49">
        <f>_xll.qlInterestRateIndexValueDate(Index1M,$H1888)</f>
        <v>52926</v>
      </c>
      <c r="J1888" s="52">
        <f>IFERROR(_xll.qlIndexFixing(Index1M,$H1888,TRUE,_xll.ohTrigger(RecalcTrigger,Trigger1M)),NA())</f>
        <v>1.8283263047177523E-2</v>
      </c>
      <c r="K1888" s="52">
        <f>IFERROR(_xll.qlIndexFixing(ONIndex1M,I1888,TRUE,_xll.ohTrigger(RecalcTrigger,Trigger1M)),NA())</f>
        <v>1.8269740386678279E-2</v>
      </c>
      <c r="L1888" s="52">
        <f>IFERROR(_xll.qlIndexFixing(Index3M,H1888,TRUE,_xll.ohTrigger(RecalcTrigger,Trigger3M)),NA())</f>
        <v>2.0272486349792822E-2</v>
      </c>
      <c r="M1888" s="52">
        <f>IFERROR(_xll.qlIndexFixing(ONIndex3M,I1888,TRUE,_xll.ohTrigger(RecalcTrigger,Trigger3M)),NA())</f>
        <v>2.0233963024685053E-2</v>
      </c>
      <c r="N1888" s="52">
        <f>IFERROR(_xll.qlIndexFixing(Index6M,$H1888,TRUE,_xll.ohTrigger(RecalcTrigger,Trigger6M)),NA())</f>
        <v>2.1909784065790642E-2</v>
      </c>
      <c r="O1888" s="52">
        <f>IFERROR(_xll.qlIndexFixing(ONIndex6M,I1888,TRUE,_xll.ohTrigger(RecalcTrigger,Trigger6M)),NA())</f>
        <v>2.1812586128122646E-2</v>
      </c>
      <c r="P1888" s="52">
        <f>IFERROR(_xll.qlIndexFixing(Index1Y,$H1888,TRUE,_xll.ohTrigger(RecalcTrigger,Trigger1Y)),NA())</f>
        <v>2.4159846894506787E-2</v>
      </c>
      <c r="Q1888" s="52">
        <f>IFERROR(_xll.qlIndexFixing(ONIndex1Y,I1888,TRUE,_xll.ohTrigger(RecalcTrigger,Trigger1Y)),NA())</f>
        <v>2.3914452124200736E-2</v>
      </c>
    </row>
    <row r="1889" spans="2:17" x14ac:dyDescent="0.2">
      <c r="B1889" s="46" t="s">
        <v>51</v>
      </c>
      <c r="D1889" s="49">
        <f>_xll.qlCalendarAdvance(LocalCalendar,$D1888,B1889,"f",FALSE)</f>
        <v>52937</v>
      </c>
      <c r="E1889" s="49">
        <f>_xll.qlInterestRateIndexValueDate(IndexON,D1889)</f>
        <v>52937</v>
      </c>
      <c r="F1889" s="52">
        <f>IFERROR(_xll.qlIndexFixing(IndexON,D1889,TRUE,_xll.ohTrigger(RecalcTrigger,TriggerON)),NA())</f>
        <v>1.6045680598448797E-2</v>
      </c>
      <c r="H1889" s="49">
        <f>_xll.qlCalendarAdvance(IborCalendar,$H1888,B1889,"f",FALSE)</f>
        <v>52930</v>
      </c>
      <c r="I1889" s="49">
        <f>_xll.qlInterestRateIndexValueDate(Index1M,$H1889)</f>
        <v>52932</v>
      </c>
      <c r="J1889" s="52">
        <f>IFERROR(_xll.qlIndexFixing(Index1M,$H1889,TRUE,_xll.ohTrigger(RecalcTrigger,Trigger1M)),NA())</f>
        <v>1.828310508128746E-2</v>
      </c>
      <c r="K1889" s="52">
        <f>IFERROR(_xll.qlIndexFixing(ONIndex1M,I1889,TRUE,_xll.ohTrigger(RecalcTrigger,Trigger1M)),NA())</f>
        <v>1.826868433633777E-2</v>
      </c>
      <c r="L1889" s="52">
        <f>IFERROR(_xll.qlIndexFixing(Index3M,H1889,TRUE,_xll.ohTrigger(RecalcTrigger,Trigger3M)),NA())</f>
        <v>2.0269028608303152E-2</v>
      </c>
      <c r="M1889" s="52">
        <f>IFERROR(_xll.qlIndexFixing(ONIndex3M,I1889,TRUE,_xll.ohTrigger(RecalcTrigger,Trigger3M)),NA())</f>
        <v>2.0231406972115451E-2</v>
      </c>
      <c r="N1889" s="52">
        <f>IFERROR(_xll.qlIndexFixing(Index6M,$H1889,TRUE,_xll.ohTrigger(RecalcTrigger,Trigger6M)),NA())</f>
        <v>2.1908901415680446E-2</v>
      </c>
      <c r="O1889" s="52">
        <f>IFERROR(_xll.qlIndexFixing(ONIndex6M,I1889,TRUE,_xll.ohTrigger(RecalcTrigger,Trigger6M)),NA())</f>
        <v>2.181013709882329E-2</v>
      </c>
      <c r="P1889" s="52">
        <f>IFERROR(_xll.qlIndexFixing(Index1Y,$H1889,TRUE,_xll.ohTrigger(RecalcTrigger,Trigger1Y)),NA())</f>
        <v>2.4156876996743171E-2</v>
      </c>
      <c r="Q1889" s="52">
        <f>IFERROR(_xll.qlIndexFixing(ONIndex1Y,I1889,TRUE,_xll.ohTrigger(RecalcTrigger,Trigger1Y)),NA())</f>
        <v>2.3911851827476127E-2</v>
      </c>
    </row>
    <row r="1890" spans="2:17" x14ac:dyDescent="0.2">
      <c r="B1890" s="46" t="s">
        <v>51</v>
      </c>
      <c r="D1890" s="49">
        <f>_xll.qlCalendarAdvance(LocalCalendar,$D1889,B1890,"f",FALSE)</f>
        <v>52944</v>
      </c>
      <c r="E1890" s="49">
        <f>_xll.qlInterestRateIndexValueDate(IndexON,D1890)</f>
        <v>52944</v>
      </c>
      <c r="F1890" s="52">
        <f>IFERROR(_xll.qlIndexFixing(IndexON,D1890,TRUE,_xll.ohTrigger(RecalcTrigger,TriggerON)),NA())</f>
        <v>1.6043961815652708E-2</v>
      </c>
      <c r="H1890" s="49">
        <f>_xll.qlCalendarAdvance(IborCalendar,$H1889,B1890,"f",FALSE)</f>
        <v>52937</v>
      </c>
      <c r="I1890" s="49">
        <f>_xll.qlInterestRateIndexValueDate(Index1M,$H1890)</f>
        <v>52939</v>
      </c>
      <c r="J1890" s="52">
        <f>IFERROR(_xll.qlIndexFixing(Index1M,$H1890,TRUE,_xll.ohTrigger(RecalcTrigger,Trigger1M)),NA())</f>
        <v>1.8282468754549641E-2</v>
      </c>
      <c r="K1890" s="52">
        <f>IFERROR(_xll.qlIndexFixing(ONIndex1M,I1890,TRUE,_xll.ohTrigger(RecalcTrigger,Trigger1M)),NA())</f>
        <v>1.8268502453828717E-2</v>
      </c>
      <c r="L1890" s="52">
        <f>IFERROR(_xll.qlIndexFixing(Index3M,H1890,TRUE,_xll.ohTrigger(RecalcTrigger,Trigger3M)),NA())</f>
        <v>2.0266942437757507E-2</v>
      </c>
      <c r="M1890" s="52">
        <f>IFERROR(_xll.qlIndexFixing(ONIndex3M,I1890,TRUE,_xll.ohTrigger(RecalcTrigger,Trigger3M)),NA())</f>
        <v>2.0229409797369868E-2</v>
      </c>
      <c r="N1890" s="52">
        <f>IFERROR(_xll.qlIndexFixing(Index6M,$H1890,TRUE,_xll.ohTrigger(RecalcTrigger,Trigger6M)),NA())</f>
        <v>2.1907232110755827E-2</v>
      </c>
      <c r="O1890" s="52">
        <f>IFERROR(_xll.qlIndexFixing(ONIndex6M,I1890,TRUE,_xll.ohTrigger(RecalcTrigger,Trigger6M)),NA())</f>
        <v>2.180855400141013E-2</v>
      </c>
      <c r="P1890" s="52">
        <f>IFERROR(_xll.qlIndexFixing(Index1Y,$H1890,TRUE,_xll.ohTrigger(RecalcTrigger,Trigger1Y)),NA())</f>
        <v>2.4154921796845516E-2</v>
      </c>
      <c r="Q1890" s="52">
        <f>IFERROR(_xll.qlIndexFixing(ONIndex1Y,I1890,TRUE,_xll.ohTrigger(RecalcTrigger,Trigger1Y)),NA())</f>
        <v>2.3910419355015478E-2</v>
      </c>
    </row>
    <row r="1891" spans="2:17" x14ac:dyDescent="0.2">
      <c r="B1891" s="46" t="s">
        <v>51</v>
      </c>
      <c r="D1891" s="49">
        <f>_xll.qlCalendarAdvance(LocalCalendar,$D1890,B1891,"f",FALSE)</f>
        <v>52951</v>
      </c>
      <c r="E1891" s="49">
        <f>_xll.qlInterestRateIndexValueDate(IndexON,D1891)</f>
        <v>52951</v>
      </c>
      <c r="F1891" s="52">
        <f>IFERROR(_xll.qlIndexFixing(IndexON,D1891,TRUE,_xll.ohTrigger(RecalcTrigger,TriggerON)),NA())</f>
        <v>1.6042236585214198E-2</v>
      </c>
      <c r="H1891" s="49">
        <f>_xll.qlCalendarAdvance(IborCalendar,$H1890,B1891,"f",FALSE)</f>
        <v>52944</v>
      </c>
      <c r="I1891" s="49">
        <f>_xll.qlInterestRateIndexValueDate(Index1M,$H1891)</f>
        <v>52946</v>
      </c>
      <c r="J1891" s="52">
        <f>IFERROR(_xll.qlIndexFixing(Index1M,$H1891,TRUE,_xll.ohTrigger(RecalcTrigger,Trigger1M)),NA())</f>
        <v>1.8282732040571566E-2</v>
      </c>
      <c r="K1891" s="52">
        <f>IFERROR(_xll.qlIndexFixing(ONIndex1M,I1891,TRUE,_xll.ohTrigger(RecalcTrigger,Trigger1M)),NA())</f>
        <v>1.826831901512449E-2</v>
      </c>
      <c r="L1891" s="52">
        <f>IFERROR(_xll.qlIndexFixing(Index3M,H1891,TRUE,_xll.ohTrigger(RecalcTrigger,Trigger3M)),NA())</f>
        <v>2.026484384309768E-2</v>
      </c>
      <c r="M1891" s="52">
        <f>IFERROR(_xll.qlIndexFixing(ONIndex3M,I1891,TRUE,_xll.ohTrigger(RecalcTrigger,Trigger3M)),NA())</f>
        <v>2.0227400259074102E-2</v>
      </c>
      <c r="N1891" s="52">
        <f>IFERROR(_xll.qlIndexFixing(Index6M,$H1891,TRUE,_xll.ohTrigger(RecalcTrigger,Trigger6M)),NA())</f>
        <v>2.1905557487970771E-2</v>
      </c>
      <c r="O1891" s="52">
        <f>IFERROR(_xll.qlIndexFixing(ONIndex6M,I1891,TRUE,_xll.ohTrigger(RecalcTrigger,Trigger6M)),NA())</f>
        <v>2.1806965642525711E-2</v>
      </c>
      <c r="P1891" s="52">
        <f>IFERROR(_xll.qlIndexFixing(Index1Y,$H1891,TRUE,_xll.ohTrigger(RecalcTrigger,Trigger1Y)),NA())</f>
        <v>2.4152947841493903E-2</v>
      </c>
      <c r="Q1891" s="52">
        <f>IFERROR(_xll.qlIndexFixing(ONIndex1Y,I1891,TRUE,_xll.ohTrigger(RecalcTrigger,Trigger1Y)),NA())</f>
        <v>2.3908968570482969E-2</v>
      </c>
    </row>
    <row r="1892" spans="2:17" x14ac:dyDescent="0.2">
      <c r="B1892" s="46" t="s">
        <v>51</v>
      </c>
      <c r="D1892" s="49">
        <f>_xll.qlCalendarAdvance(LocalCalendar,$D1891,B1892,"f",FALSE)</f>
        <v>52958</v>
      </c>
      <c r="E1892" s="49">
        <f>_xll.qlInterestRateIndexValueDate(IndexON,D1892)</f>
        <v>52958</v>
      </c>
      <c r="F1892" s="52">
        <f>IFERROR(_xll.qlIndexFixing(IndexON,D1892,TRUE,_xll.ohTrigger(RecalcTrigger,TriggerON)),NA())</f>
        <v>1.6040504907053332E-2</v>
      </c>
      <c r="H1892" s="49">
        <f>_xll.qlCalendarAdvance(IborCalendar,$H1891,B1892,"f",FALSE)</f>
        <v>52951</v>
      </c>
      <c r="I1892" s="49">
        <f>_xll.qlInterestRateIndexValueDate(Index1M,$H1892)</f>
        <v>52953</v>
      </c>
      <c r="J1892" s="52">
        <f>IFERROR(_xll.qlIndexFixing(Index1M,$H1892,TRUE,_xll.ohTrigger(RecalcTrigger,Trigger1M)),NA())</f>
        <v>1.8282092838049213E-2</v>
      </c>
      <c r="K1892" s="52">
        <f>IFERROR(_xll.qlIndexFixing(ONIndex1M,I1892,TRUE,_xll.ohTrigger(RecalcTrigger,Trigger1M)),NA())</f>
        <v>1.8268134020065219E-2</v>
      </c>
      <c r="L1892" s="52">
        <f>IFERROR(_xll.qlIndexFixing(Index3M,H1892,TRUE,_xll.ohTrigger(RecalcTrigger,Trigger3M)),NA())</f>
        <v>2.0262732824347651E-2</v>
      </c>
      <c r="M1892" s="52">
        <f>IFERROR(_xll.qlIndexFixing(ONIndex3M,I1892,TRUE,_xll.ohTrigger(RecalcTrigger,Trigger3M)),NA())</f>
        <v>2.022537835786764E-2</v>
      </c>
      <c r="N1892" s="52">
        <f>IFERROR(_xll.qlIndexFixing(Index6M,$H1892,TRUE,_xll.ohTrigger(RecalcTrigger,Trigger6M)),NA())</f>
        <v>2.1903877547339769E-2</v>
      </c>
      <c r="O1892" s="52">
        <f>IFERROR(_xll.qlIndexFixing(ONIndex6M,I1892,TRUE,_xll.ohTrigger(RecalcTrigger,Trigger6M)),NA())</f>
        <v>2.1805372022489777E-2</v>
      </c>
      <c r="P1892" s="52">
        <f>IFERROR(_xll.qlIndexFixing(Index1Y,$H1892,TRUE,_xll.ohTrigger(RecalcTrigger,Trigger1Y)),NA())</f>
        <v>2.415095513079871E-2</v>
      </c>
      <c r="Q1892" s="52">
        <f>IFERROR(_xll.qlIndexFixing(ONIndex1Y,I1892,TRUE,_xll.ohTrigger(RecalcTrigger,Trigger1Y)),NA())</f>
        <v>2.390749947371873E-2</v>
      </c>
    </row>
    <row r="1893" spans="2:17" x14ac:dyDescent="0.2">
      <c r="B1893" s="46" t="s">
        <v>51</v>
      </c>
      <c r="D1893" s="49">
        <f>_xll.qlCalendarAdvance(LocalCalendar,$D1892,B1893,"f",FALSE)</f>
        <v>52965</v>
      </c>
      <c r="E1893" s="49">
        <f>_xll.qlInterestRateIndexValueDate(IndexON,D1893)</f>
        <v>52965</v>
      </c>
      <c r="F1893" s="52">
        <f>IFERROR(_xll.qlIndexFixing(IndexON,D1893,TRUE,_xll.ohTrigger(RecalcTrigger,TriggerON)),NA())</f>
        <v>1.6038766781170111E-2</v>
      </c>
      <c r="H1893" s="49">
        <f>_xll.qlCalendarAdvance(IborCalendar,$H1892,B1893,"f",FALSE)</f>
        <v>52959</v>
      </c>
      <c r="I1893" s="49">
        <f>_xll.qlInterestRateIndexValueDate(Index1M,$H1893)</f>
        <v>52961</v>
      </c>
      <c r="J1893" s="52">
        <f>IFERROR(_xll.qlIndexFixing(Index1M,$H1893,TRUE,_xll.ohTrigger(RecalcTrigger,Trigger1M)),NA())</f>
        <v>1.8281875229338163E-2</v>
      </c>
      <c r="K1893" s="52">
        <f>IFERROR(_xll.qlIndexFixing(ONIndex1M,I1893,TRUE,_xll.ohTrigger(RecalcTrigger,Trigger1M)),NA())</f>
        <v>1.8269270974595742E-2</v>
      </c>
      <c r="L1893" s="52">
        <f>IFERROR(_xll.qlIndexFixing(Index3M,H1893,TRUE,_xll.ohTrigger(RecalcTrigger,Trigger3M)),NA())</f>
        <v>2.0260719982218196E-2</v>
      </c>
      <c r="M1893" s="52">
        <f>IFERROR(_xll.qlIndexFixing(ONIndex3M,I1893,TRUE,_xll.ohTrigger(RecalcTrigger,Trigger3M)),NA())</f>
        <v>2.022431845562167E-2</v>
      </c>
      <c r="N1893" s="52">
        <f>IFERROR(_xll.qlIndexFixing(Index6M,$H1893,TRUE,_xll.ohTrigger(RecalcTrigger,Trigger6M)),NA())</f>
        <v>2.1901951103558567E-2</v>
      </c>
      <c r="O1893" s="52">
        <f>IFERROR(_xll.qlIndexFixing(ONIndex6M,I1893,TRUE,_xll.ohTrigger(RecalcTrigger,Trigger6M)),NA())</f>
        <v>2.180518159801359E-2</v>
      </c>
      <c r="P1893" s="52">
        <f>IFERROR(_xll.qlIndexFixing(Index1Y,$H1893,TRUE,_xll.ohTrigger(RecalcTrigger,Trigger1Y)),NA())</f>
        <v>2.414800749671224E-2</v>
      </c>
      <c r="Q1893" s="52">
        <f>IFERROR(_xll.qlIndexFixing(ONIndex1Y,I1893,TRUE,_xll.ohTrigger(RecalcTrigger,Trigger1Y)),NA())</f>
        <v>2.3907857414176004E-2</v>
      </c>
    </row>
    <row r="1894" spans="2:17" x14ac:dyDescent="0.2">
      <c r="B1894" s="46" t="s">
        <v>51</v>
      </c>
      <c r="D1894" s="49">
        <f>_xll.qlCalendarAdvance(LocalCalendar,$D1893,B1894,"f",FALSE)</f>
        <v>52972</v>
      </c>
      <c r="E1894" s="49">
        <f>_xll.qlInterestRateIndexValueDate(IndexON,D1894)</f>
        <v>52972</v>
      </c>
      <c r="F1894" s="52">
        <f>IFERROR(_xll.qlIndexFixing(IndexON,D1894,TRUE,_xll.ohTrigger(RecalcTrigger,TriggerON)),NA())</f>
        <v>1.6037022207644469E-2</v>
      </c>
      <c r="H1894" s="49">
        <f>_xll.qlCalendarAdvance(IborCalendar,$H1893,B1894,"f",FALSE)</f>
        <v>52966</v>
      </c>
      <c r="I1894" s="49">
        <f>_xll.qlInterestRateIndexValueDate(Index1M,$H1894)</f>
        <v>52968</v>
      </c>
      <c r="J1894" s="52">
        <f>IFERROR(_xll.qlIndexFixing(Index1M,$H1894,TRUE,_xll.ohTrigger(RecalcTrigger,Trigger1M)),NA())</f>
        <v>1.8281233070737757E-2</v>
      </c>
      <c r="K1894" s="52">
        <f>IFERROR(_xll.qlIndexFixing(ONIndex1M,I1894,TRUE,_xll.ohTrigger(RecalcTrigger,Trigger1M)),NA())</f>
        <v>1.8268632305318278E-2</v>
      </c>
      <c r="L1894" s="52">
        <f>IFERROR(_xll.qlIndexFixing(Index3M,H1894,TRUE,_xll.ohTrigger(RecalcTrigger,Trigger3M)),NA())</f>
        <v>2.0258167376597136E-2</v>
      </c>
      <c r="M1894" s="52">
        <f>IFERROR(_xll.qlIndexFixing(ONIndex3M,I1894,TRUE,_xll.ohTrigger(RecalcTrigger,Trigger3M)),NA())</f>
        <v>2.0221846150700884E-2</v>
      </c>
      <c r="N1894" s="52">
        <f>IFERROR(_xll.qlIndexFixing(Index6M,$H1894,TRUE,_xll.ohTrigger(RecalcTrigger,Trigger6M)),NA())</f>
        <v>2.1899718705677518E-2</v>
      </c>
      <c r="O1894" s="52">
        <f>IFERROR(_xll.qlIndexFixing(ONIndex6M,I1894,TRUE,_xll.ohTrigger(RecalcTrigger,Trigger6M)),NA())</f>
        <v>2.1803030014648783E-2</v>
      </c>
      <c r="P1894" s="52">
        <f>IFERROR(_xll.qlIndexFixing(Index1Y,$H1894,TRUE,_xll.ohTrigger(RecalcTrigger,Trigger1Y)),NA())</f>
        <v>2.4147913163673398E-2</v>
      </c>
      <c r="Q1894" s="52">
        <f>IFERROR(_xll.qlIndexFixing(ONIndex1Y,I1894,TRUE,_xll.ohTrigger(RecalcTrigger,Trigger1Y)),NA())</f>
        <v>2.3905659920888667E-2</v>
      </c>
    </row>
    <row r="1895" spans="2:17" x14ac:dyDescent="0.2">
      <c r="B1895" s="46" t="s">
        <v>51</v>
      </c>
      <c r="D1895" s="49">
        <f>_xll.qlCalendarAdvance(LocalCalendar,$D1894,B1895,"f",FALSE)</f>
        <v>52979</v>
      </c>
      <c r="E1895" s="49">
        <f>_xll.qlInterestRateIndexValueDate(IndexON,D1895)</f>
        <v>52979</v>
      </c>
      <c r="F1895" s="52">
        <f>IFERROR(_xll.qlIndexFixing(IndexON,D1895,TRUE,_xll.ohTrigger(RecalcTrigger,TriggerON)),NA())</f>
        <v>1.6035271186396471E-2</v>
      </c>
      <c r="H1895" s="49">
        <f>_xll.qlCalendarAdvance(IborCalendar,$H1894,B1895,"f",FALSE)</f>
        <v>52973</v>
      </c>
      <c r="I1895" s="49">
        <f>_xll.qlInterestRateIndexValueDate(Index1M,$H1895)</f>
        <v>52975</v>
      </c>
      <c r="J1895" s="52">
        <f>IFERROR(_xll.qlIndexFixing(Index1M,$H1895,TRUE,_xll.ohTrigger(RecalcTrigger,Trigger1M)),NA())</f>
        <v>1.8281039555554521E-2</v>
      </c>
      <c r="K1895" s="52">
        <f>IFERROR(_xll.qlIndexFixing(ONIndex1M,I1895,TRUE,_xll.ohTrigger(RecalcTrigger,Trigger1M)),NA())</f>
        <v>1.826889203413673E-2</v>
      </c>
      <c r="L1895" s="52">
        <f>IFERROR(_xll.qlIndexFixing(Index3M,H1895,TRUE,_xll.ohTrigger(RecalcTrigger,Trigger3M)),NA())</f>
        <v>2.0256017310824603E-2</v>
      </c>
      <c r="M1895" s="52">
        <f>IFERROR(_xll.qlIndexFixing(ONIndex3M,I1895,TRUE,_xll.ohTrigger(RecalcTrigger,Trigger3M)),NA())</f>
        <v>2.0220203312455443E-2</v>
      </c>
      <c r="N1895" s="52">
        <f>IFERROR(_xll.qlIndexFixing(Index6M,$H1895,TRUE,_xll.ohTrigger(RecalcTrigger,Trigger6M)),NA())</f>
        <v>2.1898022534361412E-2</v>
      </c>
      <c r="O1895" s="52">
        <f>IFERROR(_xll.qlIndexFixing(ONIndex6M,I1895,TRUE,_xll.ohTrigger(RecalcTrigger,Trigger6M)),NA())</f>
        <v>2.1801963708718564E-2</v>
      </c>
      <c r="P1895" s="52">
        <f>IFERROR(_xll.qlIndexFixing(Index1Y,$H1895,TRUE,_xll.ohTrigger(RecalcTrigger,Trigger1Y)),NA())</f>
        <v>2.4146502552621414E-2</v>
      </c>
      <c r="Q1895" s="52">
        <f>IFERROR(_xll.qlIndexFixing(ONIndex1Y,I1895,TRUE,_xll.ohTrigger(RecalcTrigger,Trigger1Y)),NA())</f>
        <v>2.3904813974515715E-2</v>
      </c>
    </row>
    <row r="1896" spans="2:17" x14ac:dyDescent="0.2">
      <c r="B1896" s="46" t="s">
        <v>51</v>
      </c>
      <c r="D1896" s="49">
        <f>_xll.qlCalendarAdvance(LocalCalendar,$D1895,B1896,"f",FALSE)</f>
        <v>52986</v>
      </c>
      <c r="E1896" s="49">
        <f>_xll.qlInterestRateIndexValueDate(IndexON,D1896)</f>
        <v>52986</v>
      </c>
      <c r="F1896" s="52">
        <f>IFERROR(_xll.qlIndexFixing(IndexON,D1896,TRUE,_xll.ohTrigger(RecalcTrigger,TriggerON)),NA())</f>
        <v>1.6033513717426118E-2</v>
      </c>
      <c r="H1896" s="49">
        <f>_xll.qlCalendarAdvance(IborCalendar,$H1895,B1896,"f",FALSE)</f>
        <v>52980</v>
      </c>
      <c r="I1896" s="49">
        <f>_xll.qlInterestRateIndexValueDate(Index1M,$H1896)</f>
        <v>52982</v>
      </c>
      <c r="J1896" s="52">
        <f>IFERROR(_xll.qlIndexFixing(Index1M,$H1896,TRUE,_xll.ohTrigger(RecalcTrigger,Trigger1M)),NA())</f>
        <v>1.8281294320314778E-2</v>
      </c>
      <c r="K1896" s="52">
        <f>IFERROR(_xll.qlIndexFixing(ONIndex1M,I1896,TRUE,_xll.ohTrigger(RecalcTrigger,Trigger1M)),NA())</f>
        <v>1.8268250493642668E-2</v>
      </c>
      <c r="L1896" s="52">
        <f>IFERROR(_xll.qlIndexFixing(Index3M,H1896,TRUE,_xll.ohTrigger(RecalcTrigger,Trigger3M)),NA())</f>
        <v>2.0253854821040029E-2</v>
      </c>
      <c r="M1896" s="52">
        <f>IFERROR(_xll.qlIndexFixing(ONIndex3M,I1896,TRUE,_xll.ohTrigger(RecalcTrigger,Trigger3M)),NA())</f>
        <v>2.021770827583147E-2</v>
      </c>
      <c r="N1896" s="52">
        <f>IFERROR(_xll.qlIndexFixing(Index6M,$H1896,TRUE,_xll.ohTrigger(RecalcTrigger,Trigger6M)),NA())</f>
        <v>2.1896321045568014E-2</v>
      </c>
      <c r="O1896" s="52">
        <f>IFERROR(_xll.qlIndexFixing(ONIndex6M,I1896,TRUE,_xll.ohTrigger(RecalcTrigger,Trigger6M)),NA())</f>
        <v>2.1799802548034819E-2</v>
      </c>
      <c r="P1896" s="52">
        <f>IFERROR(_xll.qlIndexFixing(Index1Y,$H1896,TRUE,_xll.ohTrigger(RecalcTrigger,Trigger1Y)),NA())</f>
        <v>2.4143785192689071E-2</v>
      </c>
      <c r="Q1896" s="52">
        <f>IFERROR(_xll.qlIndexFixing(ONIndex1Y,I1896,TRUE,_xll.ohTrigger(RecalcTrigger,Trigger1Y)),NA())</f>
        <v>2.3902582670727313E-2</v>
      </c>
    </row>
    <row r="1897" spans="2:17" x14ac:dyDescent="0.2">
      <c r="B1897" s="46" t="s">
        <v>51</v>
      </c>
      <c r="D1897" s="49">
        <f>_xll.qlCalendarAdvance(LocalCalendar,$D1896,B1897,"f",FALSE)</f>
        <v>52993</v>
      </c>
      <c r="E1897" s="49">
        <f>_xll.qlInterestRateIndexValueDate(IndexON,D1897)</f>
        <v>52993</v>
      </c>
      <c r="F1897" s="52">
        <f>IFERROR(_xll.qlIndexFixing(IndexON,D1897,TRUE,_xll.ohTrigger(RecalcTrigger,TriggerON)),NA())</f>
        <v>1.6031749800813344E-2</v>
      </c>
      <c r="H1897" s="49">
        <f>_xll.qlCalendarAdvance(IborCalendar,$H1896,B1897,"f",FALSE)</f>
        <v>52987</v>
      </c>
      <c r="I1897" s="49">
        <f>_xll.qlInterestRateIndexValueDate(Index1M,$H1897)</f>
        <v>52989</v>
      </c>
      <c r="J1897" s="52">
        <f>IFERROR(_xll.qlIndexFixing(Index1M,$H1897,TRUE,_xll.ohTrigger(RecalcTrigger,Trigger1M)),NA())</f>
        <v>1.8280647849341251E-2</v>
      </c>
      <c r="K1897" s="52">
        <f>IFERROR(_xll.qlIndexFixing(ONIndex1M,I1897,TRUE,_xll.ohTrigger(RecalcTrigger,Trigger1M)),NA())</f>
        <v>1.8268057253179038E-2</v>
      </c>
      <c r="L1897" s="52">
        <f>IFERROR(_xll.qlIndexFixing(Index3M,H1897,TRUE,_xll.ohTrigger(RecalcTrigger,Trigger3M)),NA())</f>
        <v>2.025167990726473E-2</v>
      </c>
      <c r="M1897" s="52">
        <f>IFERROR(_xll.qlIndexFixing(ONIndex3M,I1897,TRUE,_xll.ohTrigger(RecalcTrigger,Trigger3M)),NA())</f>
        <v>2.0215620791459443E-2</v>
      </c>
      <c r="N1897" s="52">
        <f>IFERROR(_xll.qlIndexFixing(Index6M,$H1897,TRUE,_xll.ohTrigger(RecalcTrigger,Trigger6M)),NA())</f>
        <v>2.1894614239309697E-2</v>
      </c>
      <c r="O1897" s="52">
        <f>IFERROR(_xll.qlIndexFixing(ONIndex6M,I1897,TRUE,_xll.ohTrigger(RecalcTrigger,Trigger6M)),NA())</f>
        <v>2.1798180921868138E-2</v>
      </c>
      <c r="P1897" s="52">
        <f>IFERROR(_xll.qlIndexFixing(Index1Y,$H1897,TRUE,_xll.ohTrigger(RecalcTrigger,Trigger1Y)),NA())</f>
        <v>2.414169307132856E-2</v>
      </c>
      <c r="Q1897" s="52">
        <f>IFERROR(_xll.qlIndexFixing(ONIndex1Y,I1897,TRUE,_xll.ohTrigger(RecalcTrigger,Trigger1Y)),NA())</f>
        <v>2.3901016573955047E-2</v>
      </c>
    </row>
    <row r="1898" spans="2:17" x14ac:dyDescent="0.2">
      <c r="B1898" s="46" t="s">
        <v>51</v>
      </c>
      <c r="D1898" s="49">
        <f>_xll.qlCalendarAdvance(LocalCalendar,$D1897,B1898,"f",FALSE)</f>
        <v>53000</v>
      </c>
      <c r="E1898" s="49">
        <f>_xll.qlInterestRateIndexValueDate(IndexON,D1898)</f>
        <v>53000</v>
      </c>
      <c r="F1898" s="52">
        <f>IFERROR(_xll.qlIndexFixing(IndexON,D1898,TRUE,_xll.ohTrigger(RecalcTrigger,TriggerON)),NA())</f>
        <v>1.6029979436398278E-2</v>
      </c>
      <c r="H1898" s="49">
        <f>_xll.qlCalendarAdvance(IborCalendar,$H1897,B1898,"f",FALSE)</f>
        <v>52994</v>
      </c>
      <c r="I1898" s="49">
        <f>_xll.qlInterestRateIndexValueDate(Index1M,$H1898)</f>
        <v>52996</v>
      </c>
      <c r="J1898" s="52">
        <f>IFERROR(_xll.qlIndexFixing(Index1M,$H1898,TRUE,_xll.ohTrigger(RecalcTrigger,Trigger1M)),NA())</f>
        <v>1.8279100892592468E-2</v>
      </c>
      <c r="K1898" s="52">
        <f>IFERROR(_xll.qlIndexFixing(ONIndex1M,I1898,TRUE,_xll.ohTrigger(RecalcTrigger,Trigger1M)),NA())</f>
        <v>1.8267862456360362E-2</v>
      </c>
      <c r="L1898" s="52">
        <f>IFERROR(_xll.qlIndexFixing(Index3M,H1898,TRUE,_xll.ohTrigger(RecalcTrigger,Trigger3M)),NA())</f>
        <v>2.0249082568812311E-2</v>
      </c>
      <c r="M1898" s="52">
        <f>IFERROR(_xll.qlIndexFixing(ONIndex3M,I1898,TRUE,_xll.ohTrigger(RecalcTrigger,Trigger3M)),NA())</f>
        <v>2.0213520942471419E-2</v>
      </c>
      <c r="N1898" s="52">
        <f>IFERROR(_xll.qlIndexFixing(Index6M,$H1898,TRUE,_xll.ohTrigger(RecalcTrigger,Trigger6M)),NA())</f>
        <v>2.1892902115600594E-2</v>
      </c>
      <c r="O1898" s="52">
        <f>IFERROR(_xll.qlIndexFixing(ONIndex6M,I1898,TRUE,_xll.ohTrigger(RecalcTrigger,Trigger6M)),NA())</f>
        <v>2.1796554033777227E-2</v>
      </c>
      <c r="P1898" s="52">
        <f>IFERROR(_xll.qlIndexFixing(Index1Y,$H1898,TRUE,_xll.ohTrigger(RecalcTrigger,Trigger1Y)),NA())</f>
        <v>2.4139582192878432E-2</v>
      </c>
      <c r="Q1898" s="52">
        <f>IFERROR(_xll.qlIndexFixing(ONIndex1Y,I1898,TRUE,_xll.ohTrigger(RecalcTrigger,Trigger1Y)),NA())</f>
        <v>2.3899432162712841E-2</v>
      </c>
    </row>
    <row r="1899" spans="2:17" x14ac:dyDescent="0.2">
      <c r="B1899" s="46" t="s">
        <v>51</v>
      </c>
      <c r="D1899" s="49">
        <f>_xll.qlCalendarAdvance(LocalCalendar,$D1898,B1899,"f",FALSE)</f>
        <v>53007</v>
      </c>
      <c r="E1899" s="49">
        <f>_xll.qlInterestRateIndexValueDate(IndexON,D1899)</f>
        <v>53007</v>
      </c>
      <c r="F1899" s="52">
        <f>IFERROR(_xll.qlIndexFixing(IndexON,D1899,TRUE,_xll.ohTrigger(RecalcTrigger,TriggerON)),NA())</f>
        <v>1.6028202624340793E-2</v>
      </c>
      <c r="H1899" s="49">
        <f>_xll.qlCalendarAdvance(IborCalendar,$H1898,B1899,"f",FALSE)</f>
        <v>53001</v>
      </c>
      <c r="I1899" s="49">
        <f>_xll.qlInterestRateIndexValueDate(Index1M,$H1899)</f>
        <v>53003</v>
      </c>
      <c r="J1899" s="52">
        <f>IFERROR(_xll.qlIndexFixing(Index1M,$H1899,TRUE,_xll.ohTrigger(RecalcTrigger,Trigger1M)),NA())</f>
        <v>1.827890150729277E-2</v>
      </c>
      <c r="K1899" s="52">
        <f>IFERROR(_xll.qlIndexFixing(ONIndex1M,I1899,TRUE,_xll.ohTrigger(RecalcTrigger,Trigger1M)),NA())</f>
        <v>1.826766610308006E-2</v>
      </c>
      <c r="L1899" s="52">
        <f>IFERROR(_xll.qlIndexFixing(Index3M,H1899,TRUE,_xll.ohTrigger(RecalcTrigger,Trigger3M)),NA())</f>
        <v>2.0246883817901528E-2</v>
      </c>
      <c r="M1899" s="52">
        <f>IFERROR(_xll.qlIndexFixing(ONIndex3M,I1899,TRUE,_xll.ohTrigger(RecalcTrigger,Trigger3M)),NA())</f>
        <v>2.0211408728920688E-2</v>
      </c>
      <c r="N1899" s="52">
        <f>IFERROR(_xll.qlIndexFixing(Index6M,$H1899,TRUE,_xll.ohTrigger(RecalcTrigger,Trigger6M)),NA())</f>
        <v>2.1891184674454389E-2</v>
      </c>
      <c r="O1899" s="52">
        <f>IFERROR(_xll.qlIndexFixing(ONIndex6M,I1899,TRUE,_xll.ohTrigger(RecalcTrigger,Trigger6M)),NA())</f>
        <v>2.1794921883735441E-2</v>
      </c>
      <c r="P1899" s="52">
        <f>IFERROR(_xll.qlIndexFixing(Index1Y,$H1899,TRUE,_xll.ohTrigger(RecalcTrigger,Trigger1Y)),NA())</f>
        <v>2.4137452557457178E-2</v>
      </c>
      <c r="Q1899" s="52">
        <f>IFERROR(_xll.qlIndexFixing(ONIndex1Y,I1899,TRUE,_xll.ohTrigger(RecalcTrigger,Trigger1Y)),NA())</f>
        <v>2.3897829437053986E-2</v>
      </c>
    </row>
    <row r="1900" spans="2:17" x14ac:dyDescent="0.2">
      <c r="B1900" s="46" t="s">
        <v>51</v>
      </c>
      <c r="D1900" s="49">
        <f>_xll.qlCalendarAdvance(LocalCalendar,$D1899,B1900,"f",FALSE)</f>
        <v>53014</v>
      </c>
      <c r="E1900" s="49">
        <f>_xll.qlInterestRateIndexValueDate(IndexON,D1900)</f>
        <v>53014</v>
      </c>
      <c r="F1900" s="52">
        <f>IFERROR(_xll.qlIndexFixing(IndexON,D1900,TRUE,_xll.ohTrigger(RecalcTrigger,TriggerON)),NA())</f>
        <v>1.6026419364560951E-2</v>
      </c>
      <c r="H1900" s="49">
        <f>_xll.qlCalendarAdvance(IborCalendar,$H1899,B1900,"f",FALSE)</f>
        <v>53008</v>
      </c>
      <c r="I1900" s="49">
        <f>_xll.qlInterestRateIndexValueDate(Index1M,$H1900)</f>
        <v>53010</v>
      </c>
      <c r="J1900" s="52">
        <f>IFERROR(_xll.qlIndexFixing(Index1M,$H1900,TRUE,_xll.ohTrigger(RecalcTrigger,Trigger1M)),NA())</f>
        <v>1.8278700563622494E-2</v>
      </c>
      <c r="K1900" s="52">
        <f>IFERROR(_xll.qlIndexFixing(ONIndex1M,I1900,TRUE,_xll.ohTrigger(RecalcTrigger,Trigger1M)),NA())</f>
        <v>1.8267917444567683E-2</v>
      </c>
      <c r="L1900" s="52">
        <f>IFERROR(_xll.qlIndexFixing(Index3M,H1900,TRUE,_xll.ohTrigger(RecalcTrigger,Trigger3M)),NA())</f>
        <v>2.02446726437427E-2</v>
      </c>
      <c r="M1900" s="52">
        <f>IFERROR(_xll.qlIndexFixing(ONIndex3M,I1900,TRUE,_xll.ohTrigger(RecalcTrigger,Trigger3M)),NA())</f>
        <v>2.0209699061906061E-2</v>
      </c>
      <c r="N1900" s="52">
        <f>IFERROR(_xll.qlIndexFixing(Index6M,$H1900,TRUE,_xll.ohTrigger(RecalcTrigger,Trigger6M)),NA())</f>
        <v>2.1889461915885217E-2</v>
      </c>
      <c r="O1900" s="52">
        <f>IFERROR(_xll.qlIndexFixing(ONIndex6M,I1900,TRUE,_xll.ohTrigger(RecalcTrigger,Trigger6M)),NA())</f>
        <v>2.1793826896354673E-2</v>
      </c>
      <c r="P1900" s="52">
        <f>IFERROR(_xll.qlIndexFixing(Index1Y,$H1900,TRUE,_xll.ohTrigger(RecalcTrigger,Trigger1Y)),NA())</f>
        <v>2.4135940762506313E-2</v>
      </c>
      <c r="Q1900" s="52">
        <f>IFERROR(_xll.qlIndexFixing(ONIndex1Y,I1900,TRUE,_xll.ohTrigger(RecalcTrigger,Trigger1Y)),NA())</f>
        <v>2.3896884851177802E-2</v>
      </c>
    </row>
    <row r="1901" spans="2:17" x14ac:dyDescent="0.2">
      <c r="B1901" s="46" t="s">
        <v>51</v>
      </c>
      <c r="D1901" s="49">
        <f>_xll.qlCalendarAdvance(LocalCalendar,$D1900,B1901,"f",FALSE)</f>
        <v>53021</v>
      </c>
      <c r="E1901" s="49">
        <f>_xll.qlInterestRateIndexValueDate(IndexON,D1901)</f>
        <v>53021</v>
      </c>
      <c r="F1901" s="52">
        <f>IFERROR(_xll.qlIndexFixing(IndexON,D1901,TRUE,_xll.ohTrigger(RecalcTrigger,TriggerON)),NA())</f>
        <v>1.6024629657058753E-2</v>
      </c>
      <c r="H1901" s="49">
        <f>_xll.qlCalendarAdvance(IborCalendar,$H1900,B1901,"f",FALSE)</f>
        <v>53015</v>
      </c>
      <c r="I1901" s="49">
        <f>_xll.qlInterestRateIndexValueDate(Index1M,$H1901)</f>
        <v>53017</v>
      </c>
      <c r="J1901" s="52">
        <f>IFERROR(_xll.qlIndexFixing(Index1M,$H1901,TRUE,_xll.ohTrigger(RecalcTrigger,Trigger1M)),NA())</f>
        <v>1.8278498061575936E-2</v>
      </c>
      <c r="K1901" s="52">
        <f>IFERROR(_xll.qlIndexFixing(ONIndex1M,I1901,TRUE,_xll.ohTrigger(RecalcTrigger,Trigger1M)),NA())</f>
        <v>1.8267268727374386E-2</v>
      </c>
      <c r="L1901" s="52">
        <f>IFERROR(_xll.qlIndexFixing(Index3M,H1901,TRUE,_xll.ohTrigger(RecalcTrigger,Trigger3M)),NA())</f>
        <v>2.0242449046353788E-2</v>
      </c>
      <c r="M1901" s="52">
        <f>IFERROR(_xll.qlIndexFixing(ONIndex3M,I1901,TRUE,_xll.ohTrigger(RecalcTrigger,Trigger3M)),NA())</f>
        <v>2.0207147207891296E-2</v>
      </c>
      <c r="N1901" s="52">
        <f>IFERROR(_xll.qlIndexFixing(Index6M,$H1901,TRUE,_xll.ohTrigger(RecalcTrigger,Trigger6M)),NA())</f>
        <v>2.1887733839905887E-2</v>
      </c>
      <c r="O1901" s="52">
        <f>IFERROR(_xll.qlIndexFixing(ONIndex6M,I1901,TRUE,_xll.ohTrigger(RecalcTrigger,Trigger6M)),NA())</f>
        <v>2.1791641797905825E-2</v>
      </c>
      <c r="P1901" s="52">
        <f>IFERROR(_xll.qlIndexFixing(Index1Y,$H1901,TRUE,_xll.ohTrigger(RecalcTrigger,Trigger1Y)),NA())</f>
        <v>2.4133137016177642E-2</v>
      </c>
      <c r="Q1901" s="52">
        <f>IFERROR(_xll.qlIndexFixing(ONIndex1Y,I1901,TRUE,_xll.ohTrigger(RecalcTrigger,Trigger1Y)),NA())</f>
        <v>2.3894569042273162E-2</v>
      </c>
    </row>
    <row r="1902" spans="2:17" x14ac:dyDescent="0.2">
      <c r="B1902" s="46" t="s">
        <v>51</v>
      </c>
      <c r="D1902" s="49">
        <f>_xll.qlCalendarAdvance(LocalCalendar,$D1901,B1902,"f",FALSE)</f>
        <v>53028</v>
      </c>
      <c r="E1902" s="49">
        <f>_xll.qlInterestRateIndexValueDate(IndexON,D1902)</f>
        <v>53028</v>
      </c>
      <c r="F1902" s="52">
        <f>IFERROR(_xll.qlIndexFixing(IndexON,D1902,TRUE,_xll.ohTrigger(RecalcTrigger,TriggerON)),NA())</f>
        <v>1.6022833501914135E-2</v>
      </c>
      <c r="H1902" s="49">
        <f>_xll.qlCalendarAdvance(IborCalendar,$H1901,B1902,"f",FALSE)</f>
        <v>53022</v>
      </c>
      <c r="I1902" s="49">
        <f>_xll.qlInterestRateIndexValueDate(Index1M,$H1902)</f>
        <v>53024</v>
      </c>
      <c r="J1902" s="52">
        <f>IFERROR(_xll.qlIndexFixing(Index1M,$H1902,TRUE,_xll.ohTrigger(RecalcTrigger,Trigger1M)),NA())</f>
        <v>1.8279641308096062E-2</v>
      </c>
      <c r="K1902" s="52">
        <f>IFERROR(_xll.qlIndexFixing(ONIndex1M,I1902,TRUE,_xll.ohTrigger(RecalcTrigger,Trigger1M)),NA())</f>
        <v>1.8267067704922368E-2</v>
      </c>
      <c r="L1902" s="52">
        <f>IFERROR(_xll.qlIndexFixing(Index3M,H1902,TRUE,_xll.ohTrigger(RecalcTrigger,Trigger3M)),NA())</f>
        <v>2.0242241978405923E-2</v>
      </c>
      <c r="M1902" s="52">
        <f>IFERROR(_xll.qlIndexFixing(ONIndex3M,I1902,TRUE,_xll.ohTrigger(RecalcTrigger,Trigger3M)),NA())</f>
        <v>2.0204997900465926E-2</v>
      </c>
      <c r="N1902" s="52">
        <f>IFERROR(_xll.qlIndexFixing(Index6M,$H1902,TRUE,_xll.ohTrigger(RecalcTrigger,Trigger6M)),NA())</f>
        <v>2.1888686167564717E-2</v>
      </c>
      <c r="O1902" s="52">
        <f>IFERROR(_xll.qlIndexFixing(ONIndex6M,I1902,TRUE,_xll.ohTrigger(RecalcTrigger,Trigger6M)),NA())</f>
        <v>2.1789993862117996E-2</v>
      </c>
      <c r="P1902" s="52">
        <f>IFERROR(_xll.qlIndexFixing(Index1Y,$H1902,TRUE,_xll.ohTrigger(RecalcTrigger,Trigger1Y)),NA())</f>
        <v>2.4130951110561565E-2</v>
      </c>
      <c r="Q1902" s="52">
        <f>IFERROR(_xll.qlIndexFixing(ONIndex1Y,I1902,TRUE,_xll.ohTrigger(RecalcTrigger,Trigger1Y)),NA())</f>
        <v>2.3892911373231129E-2</v>
      </c>
    </row>
    <row r="1903" spans="2:17" x14ac:dyDescent="0.2">
      <c r="B1903" s="46" t="s">
        <v>51</v>
      </c>
      <c r="D1903" s="49">
        <f>_xll.qlCalendarAdvance(LocalCalendar,$D1902,B1903,"f",FALSE)</f>
        <v>53035</v>
      </c>
      <c r="E1903" s="49">
        <f>_xll.qlInterestRateIndexValueDate(IndexON,D1903)</f>
        <v>53035</v>
      </c>
      <c r="F1903" s="52">
        <f>IFERROR(_xll.qlIndexFixing(IndexON,D1903,TRUE,_xll.ohTrigger(RecalcTrigger,TriggerON)),NA())</f>
        <v>1.6021030899047162E-2</v>
      </c>
      <c r="H1903" s="49">
        <f>_xll.qlCalendarAdvance(IborCalendar,$H1902,B1903,"f",FALSE)</f>
        <v>53029</v>
      </c>
      <c r="I1903" s="49">
        <f>_xll.qlInterestRateIndexValueDate(Index1M,$H1903)</f>
        <v>53031</v>
      </c>
      <c r="J1903" s="52">
        <f>IFERROR(_xll.qlIndexFixing(Index1M,$H1903,TRUE,_xll.ohTrigger(RecalcTrigger,Trigger1M)),NA())</f>
        <v>1.827988431172739E-2</v>
      </c>
      <c r="K1903" s="52">
        <f>IFERROR(_xll.qlIndexFixing(ONIndex1M,I1903,TRUE,_xll.ohTrigger(RecalcTrigger,Trigger1M)),NA())</f>
        <v>1.8266865126062015E-2</v>
      </c>
      <c r="L1903" s="52">
        <f>IFERROR(_xll.qlIndexFixing(Index3M,H1903,TRUE,_xll.ohTrigger(RecalcTrigger,Trigger3M)),NA())</f>
        <v>2.0239988466016465E-2</v>
      </c>
      <c r="M1903" s="52">
        <f>IFERROR(_xll.qlIndexFixing(ONIndex3M,I1903,TRUE,_xll.ohTrigger(RecalcTrigger,Trigger3M)),NA())</f>
        <v>2.0202836228451204E-2</v>
      </c>
      <c r="N1903" s="52">
        <f>IFERROR(_xll.qlIndexFixing(Index6M,$H1903,TRUE,_xll.ohTrigger(RecalcTrigger,Trigger6M)),NA())</f>
        <v>2.1886408421748178E-2</v>
      </c>
      <c r="O1903" s="52">
        <f>IFERROR(_xll.qlIndexFixing(ONIndex6M,I1903,TRUE,_xll.ohTrigger(RecalcTrigger,Trigger6M)),NA())</f>
        <v>2.1788340664405936E-2</v>
      </c>
      <c r="P1903" s="52">
        <f>IFERROR(_xll.qlIndexFixing(Index1Y,$H1903,TRUE,_xll.ohTrigger(RecalcTrigger,Trigger1Y)),NA())</f>
        <v>2.4128746448457243E-2</v>
      </c>
      <c r="Q1903" s="52">
        <f>IFERROR(_xll.qlIndexFixing(ONIndex1Y,I1903,TRUE,_xll.ohTrigger(RecalcTrigger,Trigger1Y)),NA())</f>
        <v>2.3891235389719157E-2</v>
      </c>
    </row>
    <row r="1904" spans="2:17" x14ac:dyDescent="0.2">
      <c r="B1904" s="46" t="s">
        <v>51</v>
      </c>
      <c r="D1904" s="49">
        <f>_xll.qlCalendarAdvance(LocalCalendar,$D1903,B1904,"f",FALSE)</f>
        <v>53042</v>
      </c>
      <c r="E1904" s="49">
        <f>_xll.qlInterestRateIndexValueDate(IndexON,D1904)</f>
        <v>53042</v>
      </c>
      <c r="F1904" s="52">
        <f>IFERROR(_xll.qlIndexFixing(IndexON,D1904,TRUE,_xll.ohTrigger(RecalcTrigger,TriggerON)),NA())</f>
        <v>1.6019221848537768E-2</v>
      </c>
      <c r="H1904" s="49">
        <f>_xll.qlCalendarAdvance(IborCalendar,$H1903,B1904,"f",FALSE)</f>
        <v>53036</v>
      </c>
      <c r="I1904" s="49">
        <f>_xll.qlInterestRateIndexValueDate(Index1M,$H1904)</f>
        <v>53038</v>
      </c>
      <c r="J1904" s="52">
        <f>IFERROR(_xll.qlIndexFixing(Index1M,$H1904,TRUE,_xll.ohTrigger(RecalcTrigger,Trigger1M)),NA())</f>
        <v>1.8279227781311632E-2</v>
      </c>
      <c r="K1904" s="52">
        <f>IFERROR(_xll.qlIndexFixing(ONIndex1M,I1904,TRUE,_xll.ohTrigger(RecalcTrigger,Trigger1M)),NA())</f>
        <v>1.8266660990819972E-2</v>
      </c>
      <c r="L1904" s="52">
        <f>IFERROR(_xll.qlIndexFixing(Index3M,H1904,TRUE,_xll.ohTrigger(RecalcTrigger,Trigger3M)),NA())</f>
        <v>2.0237722527054892E-2</v>
      </c>
      <c r="M1904" s="52">
        <f>IFERROR(_xll.qlIndexFixing(ONIndex3M,I1904,TRUE,_xll.ohTrigger(RecalcTrigger,Trigger3M)),NA())</f>
        <v>2.020066219184713E-2</v>
      </c>
      <c r="N1904" s="52">
        <f>IFERROR(_xll.qlIndexFixing(Index6M,$H1904,TRUE,_xll.ohTrigger(RecalcTrigger,Trigger6M)),NA())</f>
        <v>2.1884662452230891E-2</v>
      </c>
      <c r="O1904" s="52">
        <f>IFERROR(_xll.qlIndexFixing(ONIndex6M,I1904,TRUE,_xll.ohTrigger(RecalcTrigger,Trigger6M)),NA())</f>
        <v>2.1786682204769647E-2</v>
      </c>
      <c r="P1904" s="52">
        <f>IFERROR(_xll.qlIndexFixing(Index1Y,$H1904,TRUE,_xll.ohTrigger(RecalcTrigger,Trigger1Y)),NA())</f>
        <v>2.4126523029988394E-2</v>
      </c>
      <c r="Q1904" s="52">
        <f>IFERROR(_xll.qlIndexFixing(ONIndex1Y,I1904,TRUE,_xll.ohTrigger(RecalcTrigger,Trigger1Y)),NA())</f>
        <v>2.3889541091763888E-2</v>
      </c>
    </row>
    <row r="1905" spans="2:17" x14ac:dyDescent="0.2">
      <c r="B1905" s="46" t="s">
        <v>51</v>
      </c>
      <c r="D1905" s="49">
        <f>_xll.qlCalendarAdvance(LocalCalendar,$D1904,B1905,"f",FALSE)</f>
        <v>53049</v>
      </c>
      <c r="E1905" s="49">
        <f>_xll.qlInterestRateIndexValueDate(IndexON,D1905)</f>
        <v>53049</v>
      </c>
      <c r="F1905" s="52">
        <f>IFERROR(_xll.qlIndexFixing(IndexON,D1905,TRUE,_xll.ohTrigger(RecalcTrigger,TriggerON)),NA())</f>
        <v>1.6017406350226082E-2</v>
      </c>
      <c r="H1905" s="49">
        <f>_xll.qlCalendarAdvance(IborCalendar,$H1904,B1905,"f",FALSE)</f>
        <v>53043</v>
      </c>
      <c r="I1905" s="49">
        <f>_xll.qlInterestRateIndexValueDate(Index1M,$H1905)</f>
        <v>53045</v>
      </c>
      <c r="J1905" s="52">
        <f>IFERROR(_xll.qlIndexFixing(Index1M,$H1905,TRUE,_xll.ohTrigger(RecalcTrigger,Trigger1M)),NA())</f>
        <v>1.8279018680002462E-2</v>
      </c>
      <c r="K1905" s="52">
        <f>IFERROR(_xll.qlIndexFixing(ONIndex1M,I1905,TRUE,_xll.ohTrigger(RecalcTrigger,Trigger1M)),NA())</f>
        <v>1.8266455299116302E-2</v>
      </c>
      <c r="L1905" s="52">
        <f>IFERROR(_xll.qlIndexFixing(Index3M,H1905,TRUE,_xll.ohTrigger(RecalcTrigger,Trigger3M)),NA())</f>
        <v>2.0235444161542469E-2</v>
      </c>
      <c r="M1905" s="52">
        <f>IFERROR(_xll.qlIndexFixing(ONIndex3M,I1905,TRUE,_xll.ohTrigger(RecalcTrigger,Trigger3M)),NA())</f>
        <v>2.0198475790653703E-2</v>
      </c>
      <c r="N1905" s="52">
        <f>IFERROR(_xll.qlIndexFixing(Index6M,$H1905,TRUE,_xll.ohTrigger(RecalcTrigger,Trigger6M)),NA())</f>
        <v>2.1882911164110098E-2</v>
      </c>
      <c r="O1905" s="52">
        <f>IFERROR(_xll.qlIndexFixing(ONIndex6M,I1905,TRUE,_xll.ohTrigger(RecalcTrigger,Trigger6M)),NA())</f>
        <v>2.1785018483209129E-2</v>
      </c>
      <c r="P1905" s="52">
        <f>IFERROR(_xll.qlIndexFixing(Index1Y,$H1905,TRUE,_xll.ohTrigger(RecalcTrigger,Trigger1Y)),NA())</f>
        <v>2.4124910023625955E-2</v>
      </c>
      <c r="Q1905" s="52">
        <f>IFERROR(_xll.qlIndexFixing(ONIndex1Y,I1905,TRUE,_xll.ohTrigger(RecalcTrigger,Trigger1Y)),NA())</f>
        <v>2.3887828479312034E-2</v>
      </c>
    </row>
    <row r="1906" spans="2:17" x14ac:dyDescent="0.2">
      <c r="B1906" s="46" t="s">
        <v>51</v>
      </c>
      <c r="D1906" s="49">
        <f>_xll.qlCalendarAdvance(LocalCalendar,$D1905,B1906,"f",FALSE)</f>
        <v>53056</v>
      </c>
      <c r="E1906" s="49">
        <f>_xll.qlInterestRateIndexValueDate(IndexON,D1906)</f>
        <v>53056</v>
      </c>
      <c r="F1906" s="52">
        <f>IFERROR(_xll.qlIndexFixing(IndexON,D1906,TRUE,_xll.ohTrigger(RecalcTrigger,TriggerON)),NA())</f>
        <v>1.6015584404271976E-2</v>
      </c>
      <c r="H1906" s="49">
        <f>_xll.qlCalendarAdvance(IborCalendar,$H1905,B1906,"f",FALSE)</f>
        <v>53050</v>
      </c>
      <c r="I1906" s="49">
        <f>_xll.qlInterestRateIndexValueDate(Index1M,$H1906)</f>
        <v>53052</v>
      </c>
      <c r="J1906" s="52">
        <f>IFERROR(_xll.qlIndexFixing(Index1M,$H1906,TRUE,_xll.ohTrigger(RecalcTrigger,Trigger1M)),NA())</f>
        <v>1.8277462175710277E-2</v>
      </c>
      <c r="K1906" s="52">
        <f>IFERROR(_xll.qlIndexFixing(ONIndex1M,I1906,TRUE,_xll.ohTrigger(RecalcTrigger,Trigger1M)),NA())</f>
        <v>1.8266248051057588E-2</v>
      </c>
      <c r="L1906" s="52">
        <f>IFERROR(_xll.qlIndexFixing(Index3M,H1906,TRUE,_xll.ohTrigger(RecalcTrigger,Trigger3M)),NA())</f>
        <v>2.0231948420511899E-2</v>
      </c>
      <c r="M1906" s="52">
        <f>IFERROR(_xll.qlIndexFixing(ONIndex3M,I1906,TRUE,_xll.ohTrigger(RecalcTrigger,Trigger3M)),NA())</f>
        <v>2.0196277024790987E-2</v>
      </c>
      <c r="N1906" s="52">
        <f>IFERROR(_xll.qlIndexFixing(Index6M,$H1906,TRUE,_xll.ohTrigger(RecalcTrigger,Trigger6M)),NA())</f>
        <v>2.1879548951118221E-2</v>
      </c>
      <c r="O1906" s="52">
        <f>IFERROR(_xll.qlIndexFixing(ONIndex6M,I1906,TRUE,_xll.ohTrigger(RecalcTrigger,Trigger6M)),NA())</f>
        <v>2.1783349499751026E-2</v>
      </c>
      <c r="P1906" s="52">
        <f>IFERROR(_xll.qlIndexFixing(Index1Y,$H1906,TRUE,_xll.ohTrigger(RecalcTrigger,Trigger1Y)),NA())</f>
        <v>2.4120136196860459E-2</v>
      </c>
      <c r="Q1906" s="52">
        <f>IFERROR(_xll.qlIndexFixing(ONIndex1Y,I1906,TRUE,_xll.ohTrigger(RecalcTrigger,Trigger1Y)),NA())</f>
        <v>2.3886097552416885E-2</v>
      </c>
    </row>
    <row r="1907" spans="2:17" x14ac:dyDescent="0.2">
      <c r="B1907" s="46" t="s">
        <v>51</v>
      </c>
      <c r="D1907" s="49">
        <f>_xll.qlCalendarAdvance(LocalCalendar,$D1906,B1907,"f",FALSE)</f>
        <v>53063</v>
      </c>
      <c r="E1907" s="49">
        <f>_xll.qlInterestRateIndexValueDate(IndexON,D1907)</f>
        <v>53063</v>
      </c>
      <c r="F1907" s="52">
        <f>IFERROR(_xll.qlIndexFixing(IndexON,D1907,TRUE,_xll.ohTrigger(RecalcTrigger,TriggerON)),NA())</f>
        <v>1.6013756010675451E-2</v>
      </c>
      <c r="H1907" s="49">
        <f>_xll.qlCalendarAdvance(IborCalendar,$H1906,B1907,"f",FALSE)</f>
        <v>53057</v>
      </c>
      <c r="I1907" s="49">
        <f>_xll.qlInterestRateIndexValueDate(Index1M,$H1907)</f>
        <v>53063</v>
      </c>
      <c r="J1907" s="52">
        <f>IFERROR(_xll.qlIndexFixing(Index1M,$H1907,TRUE,_xll.ohTrigger(RecalcTrigger,Trigger1M)),NA())</f>
        <v>1.8278025407582277E-2</v>
      </c>
      <c r="K1907" s="52">
        <f>IFERROR(_xll.qlIndexFixing(ONIndex1M,I1907,TRUE,_xll.ohTrigger(RecalcTrigger,Trigger1M)),NA())</f>
        <v>1.8265022579999624E-2</v>
      </c>
      <c r="L1907" s="52">
        <f>IFERROR(_xll.qlIndexFixing(Index3M,H1907,TRUE,_xll.ohTrigger(RecalcTrigger,Trigger3M)),NA())</f>
        <v>2.0228328291062941E-2</v>
      </c>
      <c r="M1907" s="52">
        <f>IFERROR(_xll.qlIndexFixing(ONIndex3M,I1907,TRUE,_xll.ohTrigger(RecalcTrigger,Trigger3M)),NA())</f>
        <v>2.0191982000028474E-2</v>
      </c>
      <c r="N1907" s="52">
        <f>IFERROR(_xll.qlIndexFixing(Index6M,$H1907,TRUE,_xll.ohTrigger(RecalcTrigger,Trigger6M)),NA())</f>
        <v>2.1877314579160229E-2</v>
      </c>
      <c r="O1907" s="52">
        <f>IFERROR(_xll.qlIndexFixing(ONIndex6M,I1907,TRUE,_xll.ohTrigger(RecalcTrigger,Trigger6M)),NA())</f>
        <v>2.1779638472798624E-2</v>
      </c>
      <c r="P1907" s="52">
        <f>IFERROR(_xll.qlIndexFixing(Index1Y,$H1907,TRUE,_xll.ohTrigger(RecalcTrigger,Trigger1Y)),NA())</f>
        <v>2.4117178120379622E-2</v>
      </c>
      <c r="Q1907" s="52">
        <f>IFERROR(_xll.qlIndexFixing(ONIndex1Y,I1907,TRUE,_xll.ohTrigger(RecalcTrigger,Trigger1Y)),NA())</f>
        <v>2.3882008812696753E-2</v>
      </c>
    </row>
    <row r="1908" spans="2:17" x14ac:dyDescent="0.2">
      <c r="B1908" s="46" t="s">
        <v>51</v>
      </c>
      <c r="D1908" s="49">
        <f>_xll.qlCalendarAdvance(LocalCalendar,$D1907,B1908,"f",FALSE)</f>
        <v>53070</v>
      </c>
      <c r="E1908" s="49">
        <f>_xll.qlInterestRateIndexValueDate(IndexON,D1908)</f>
        <v>53070</v>
      </c>
      <c r="F1908" s="52">
        <f>IFERROR(_xll.qlIndexFixing(IndexON,D1908,TRUE,_xll.ohTrigger(RecalcTrigger,TriggerON)),NA())</f>
        <v>1.6011921169276633E-2</v>
      </c>
      <c r="H1908" s="49">
        <f>_xll.qlCalendarAdvance(IborCalendar,$H1907,B1908,"f",FALSE)</f>
        <v>53064</v>
      </c>
      <c r="I1908" s="49">
        <f>_xll.qlInterestRateIndexValueDate(Index1M,$H1908)</f>
        <v>53066</v>
      </c>
      <c r="J1908" s="52">
        <f>IFERROR(_xll.qlIndexFixing(Index1M,$H1908,TRUE,_xll.ohTrigger(RecalcTrigger,Trigger1M)),NA())</f>
        <v>1.8278382024401966E-2</v>
      </c>
      <c r="K1908" s="52">
        <f>IFERROR(_xll.qlIndexFixing(ONIndex1M,I1908,TRUE,_xll.ohTrigger(RecalcTrigger,Trigger1M)),NA())</f>
        <v>1.8265828885688506E-2</v>
      </c>
      <c r="L1908" s="52">
        <f>IFERROR(_xll.qlIndexFixing(Index3M,H1908,TRUE,_xll.ohTrigger(RecalcTrigger,Trigger3M)),NA())</f>
        <v>2.0227335658270274E-2</v>
      </c>
      <c r="M1908" s="52">
        <f>IFERROR(_xll.qlIndexFixing(ONIndex3M,I1908,TRUE,_xll.ohTrigger(RecalcTrigger,Trigger3M)),NA())</f>
        <v>2.0191842399324145E-2</v>
      </c>
      <c r="N1908" s="52">
        <f>IFERROR(_xll.qlIndexFixing(Index6M,$H1908,TRUE,_xll.ohTrigger(RecalcTrigger,Trigger6M)),NA())</f>
        <v>2.1877625388272315E-2</v>
      </c>
      <c r="O1908" s="52">
        <f>IFERROR(_xll.qlIndexFixing(ONIndex6M,I1908,TRUE,_xll.ohTrigger(RecalcTrigger,Trigger6M)),NA())</f>
        <v>2.1779995746982195E-2</v>
      </c>
      <c r="P1908" s="52">
        <f>IFERROR(_xll.qlIndexFixing(Index1Y,$H1908,TRUE,_xll.ohTrigger(RecalcTrigger,Trigger1Y)),NA())</f>
        <v>2.4117441794970582E-2</v>
      </c>
      <c r="Q1908" s="52">
        <f>IFERROR(_xll.qlIndexFixing(ONIndex1Y,I1908,TRUE,_xll.ohTrigger(RecalcTrigger,Trigger1Y)),NA())</f>
        <v>2.3882580755296701E-2</v>
      </c>
    </row>
    <row r="1909" spans="2:17" x14ac:dyDescent="0.2">
      <c r="B1909" s="46" t="s">
        <v>51</v>
      </c>
      <c r="D1909" s="49">
        <f>_xll.qlCalendarAdvance(LocalCalendar,$D1908,B1909,"f",FALSE)</f>
        <v>53077</v>
      </c>
      <c r="E1909" s="49">
        <f>_xll.qlInterestRateIndexValueDate(IndexON,D1909)</f>
        <v>53077</v>
      </c>
      <c r="F1909" s="52">
        <f>IFERROR(_xll.qlIndexFixing(IndexON,D1909,TRUE,_xll.ohTrigger(RecalcTrigger,TriggerON)),NA())</f>
        <v>1.6010079880235395E-2</v>
      </c>
      <c r="H1909" s="49">
        <f>_xll.qlCalendarAdvance(IborCalendar,$H1908,B1909,"f",FALSE)</f>
        <v>53071</v>
      </c>
      <c r="I1909" s="49">
        <f>_xll.qlInterestRateIndexValueDate(Index1M,$H1909)</f>
        <v>53073</v>
      </c>
      <c r="J1909" s="52">
        <f>IFERROR(_xll.qlIndexFixing(Index1M,$H1909,TRUE,_xll.ohTrigger(RecalcTrigger,Trigger1M)),NA())</f>
        <v>1.8278166688642419E-2</v>
      </c>
      <c r="K1909" s="52">
        <f>IFERROR(_xll.qlIndexFixing(ONIndex1M,I1909,TRUE,_xll.ohTrigger(RecalcTrigger,Trigger1M)),NA())</f>
        <v>1.8265616968431431E-2</v>
      </c>
      <c r="L1909" s="52">
        <f>IFERROR(_xll.qlIndexFixing(Index3M,H1909,TRUE,_xll.ohTrigger(RecalcTrigger,Trigger3M)),NA())</f>
        <v>2.0225010640507784E-2</v>
      </c>
      <c r="M1909" s="52">
        <f>IFERROR(_xll.qlIndexFixing(ONIndex3M,I1909,TRUE,_xll.ohTrigger(RecalcTrigger,Trigger3M)),NA())</f>
        <v>2.0189606539693372E-2</v>
      </c>
      <c r="N1909" s="52">
        <f>IFERROR(_xll.qlIndexFixing(Index6M,$H1909,TRUE,_xll.ohTrigger(RecalcTrigger,Trigger6M)),NA())</f>
        <v>2.1875852825881826E-2</v>
      </c>
      <c r="O1909" s="52">
        <f>IFERROR(_xll.qlIndexFixing(ONIndex6M,I1909,TRUE,_xll.ohTrigger(RecalcTrigger,Trigger6M)),NA())</f>
        <v>2.1778310977751403E-2</v>
      </c>
      <c r="P1909" s="52">
        <f>IFERROR(_xll.qlIndexFixing(Index1Y,$H1909,TRUE,_xll.ohTrigger(RecalcTrigger,Trigger1Y)),NA())</f>
        <v>2.4115124596566635E-2</v>
      </c>
      <c r="Q1909" s="52">
        <f>IFERROR(_xll.qlIndexFixing(ONIndex1Y,I1909,TRUE,_xll.ohTrigger(RecalcTrigger,Trigger1Y)),NA())</f>
        <v>2.3880794885071666E-2</v>
      </c>
    </row>
    <row r="1910" spans="2:17" x14ac:dyDescent="0.2">
      <c r="B1910" s="46" t="s">
        <v>51</v>
      </c>
      <c r="D1910" s="49">
        <f>_xll.qlCalendarAdvance(LocalCalendar,$D1909,B1910,"f",FALSE)</f>
        <v>53084</v>
      </c>
      <c r="E1910" s="49">
        <f>_xll.qlInterestRateIndexValueDate(IndexON,D1910)</f>
        <v>53084</v>
      </c>
      <c r="F1910" s="52">
        <f>IFERROR(_xll.qlIndexFixing(IndexON,D1910,TRUE,_xll.ohTrigger(RecalcTrigger,TriggerON)),NA())</f>
        <v>1.6008232143391865E-2</v>
      </c>
      <c r="H1910" s="49">
        <f>_xll.qlCalendarAdvance(IborCalendar,$H1909,B1910,"f",FALSE)</f>
        <v>53078</v>
      </c>
      <c r="I1910" s="49">
        <f>_xll.qlInterestRateIndexValueDate(Index1M,$H1910)</f>
        <v>53080</v>
      </c>
      <c r="J1910" s="52">
        <f>IFERROR(_xll.qlIndexFixing(Index1M,$H1910,TRUE,_xll.ohTrigger(RecalcTrigger,Trigger1M)),NA())</f>
        <v>1.827884606377304E-2</v>
      </c>
      <c r="K1910" s="52">
        <f>IFERROR(_xll.qlIndexFixing(ONIndex1M,I1910,TRUE,_xll.ohTrigger(RecalcTrigger,Trigger1M)),NA())</f>
        <v>1.8265851529368771E-2</v>
      </c>
      <c r="L1910" s="52">
        <f>IFERROR(_xll.qlIndexFixing(Index3M,H1910,TRUE,_xll.ohTrigger(RecalcTrigger,Trigger3M)),NA())</f>
        <v>2.0223865936507573E-2</v>
      </c>
      <c r="M1910" s="52">
        <f>IFERROR(_xll.qlIndexFixing(ONIndex3M,I1910,TRUE,_xll.ohTrigger(RecalcTrigger,Trigger3M)),NA())</f>
        <v>2.01877631641878E-2</v>
      </c>
      <c r="N1910" s="52">
        <f>IFERROR(_xll.qlIndexFixing(Index6M,$H1910,TRUE,_xll.ohTrigger(RecalcTrigger,Trigger6M)),NA())</f>
        <v>2.1874608149834222E-2</v>
      </c>
      <c r="O1910" s="52">
        <f>IFERROR(_xll.qlIndexFixing(ONIndex6M,I1910,TRUE,_xll.ohTrigger(RecalcTrigger,Trigger6M)),NA())</f>
        <v>2.1777158604108227E-2</v>
      </c>
      <c r="P1910" s="52">
        <f>IFERROR(_xll.qlIndexFixing(Index1Y,$H1910,TRUE,_xll.ohTrigger(RecalcTrigger,Trigger1Y)),NA())</f>
        <v>2.4112788642560713E-2</v>
      </c>
      <c r="Q1910" s="52">
        <f>IFERROR(_xll.qlIndexFixing(ONIndex1Y,I1910,TRUE,_xll.ohTrigger(RecalcTrigger,Trigger1Y)),NA())</f>
        <v>2.3879652929628126E-2</v>
      </c>
    </row>
    <row r="1911" spans="2:17" x14ac:dyDescent="0.2">
      <c r="B1911" s="46" t="s">
        <v>51</v>
      </c>
      <c r="D1911" s="49">
        <f>_xll.qlCalendarAdvance(LocalCalendar,$D1910,B1911,"f",FALSE)</f>
        <v>53091</v>
      </c>
      <c r="E1911" s="49">
        <f>_xll.qlInterestRateIndexValueDate(IndexON,D1911)</f>
        <v>53091</v>
      </c>
      <c r="F1911" s="52">
        <f>IFERROR(_xll.qlIndexFixing(IndexON,D1911,TRUE,_xll.ohTrigger(RecalcTrigger,TriggerON)),NA())</f>
        <v>1.6006377958905915E-2</v>
      </c>
      <c r="H1911" s="49">
        <f>_xll.qlCalendarAdvance(IborCalendar,$H1910,B1911,"f",FALSE)</f>
        <v>53085</v>
      </c>
      <c r="I1911" s="49">
        <f>_xll.qlInterestRateIndexValueDate(Index1M,$H1911)</f>
        <v>53087</v>
      </c>
      <c r="J1911" s="52">
        <f>IFERROR(_xll.qlIndexFixing(Index1M,$H1911,TRUE,_xll.ohTrigger(RecalcTrigger,Trigger1M)),NA())</f>
        <v>1.8277731341294571E-2</v>
      </c>
      <c r="K1911" s="52">
        <f>IFERROR(_xll.qlIndexFixing(ONIndex1M,I1911,TRUE,_xll.ohTrigger(RecalcTrigger,Trigger1M)),NA())</f>
        <v>1.8265188464665627E-2</v>
      </c>
      <c r="L1911" s="52">
        <f>IFERROR(_xll.qlIndexFixing(Index3M,H1911,TRUE,_xll.ohTrigger(RecalcTrigger,Trigger3M)),NA())</f>
        <v>2.0221513012161151E-2</v>
      </c>
      <c r="M1911" s="52">
        <f>IFERROR(_xll.qlIndexFixing(ONIndex3M,I1911,TRUE,_xll.ohTrigger(RecalcTrigger,Trigger3M)),NA())</f>
        <v>2.0185097726610479E-2</v>
      </c>
      <c r="N1911" s="52">
        <f>IFERROR(_xll.qlIndexFixing(Index6M,$H1911,TRUE,_xll.ohTrigger(RecalcTrigger,Trigger6M)),NA())</f>
        <v>2.1872291745520637E-2</v>
      </c>
      <c r="O1911" s="52">
        <f>IFERROR(_xll.qlIndexFixing(ONIndex6M,I1911,TRUE,_xll.ohTrigger(RecalcTrigger,Trigger6M)),NA())</f>
        <v>2.177492565351713E-2</v>
      </c>
      <c r="P1911" s="52">
        <f>IFERROR(_xll.qlIndexFixing(Index1Y,$H1911,TRUE,_xll.ohTrigger(RecalcTrigger,Trigger1Y)),NA())</f>
        <v>2.4111054146446428E-2</v>
      </c>
      <c r="Q1911" s="52">
        <f>IFERROR(_xll.qlIndexFixing(ONIndex1Y,I1911,TRUE,_xll.ohTrigger(RecalcTrigger,Trigger1Y)),NA())</f>
        <v>2.3877168201211774E-2</v>
      </c>
    </row>
    <row r="1912" spans="2:17" x14ac:dyDescent="0.2">
      <c r="B1912" s="46" t="s">
        <v>51</v>
      </c>
      <c r="D1912" s="49">
        <f>_xll.qlCalendarAdvance(LocalCalendar,$D1911,B1912,"f",FALSE)</f>
        <v>53098</v>
      </c>
      <c r="E1912" s="49">
        <f>_xll.qlInterestRateIndexValueDate(IndexON,D1912)</f>
        <v>53098</v>
      </c>
      <c r="F1912" s="52">
        <f>IFERROR(_xll.qlIndexFixing(IndexON,D1912,TRUE,_xll.ohTrigger(RecalcTrigger,TriggerON)),NA())</f>
        <v>1.6004517326697609E-2</v>
      </c>
      <c r="H1912" s="49">
        <f>_xll.qlCalendarAdvance(IborCalendar,$H1911,B1912,"f",FALSE)</f>
        <v>53092</v>
      </c>
      <c r="I1912" s="49">
        <f>_xll.qlInterestRateIndexValueDate(Index1M,$H1912)</f>
        <v>53094</v>
      </c>
      <c r="J1912" s="52">
        <f>IFERROR(_xll.qlIndexFixing(Index1M,$H1912,TRUE,_xll.ohTrigger(RecalcTrigger,Trigger1M)),NA())</f>
        <v>1.8277511329703688E-2</v>
      </c>
      <c r="K1912" s="52">
        <f>IFERROR(_xll.qlIndexFixing(ONIndex1M,I1912,TRUE,_xll.ohTrigger(RecalcTrigger,Trigger1M)),NA())</f>
        <v>1.8264971878183545E-2</v>
      </c>
      <c r="L1912" s="52">
        <f>IFERROR(_xll.qlIndexFixing(Index3M,H1912,TRUE,_xll.ohTrigger(RecalcTrigger,Trigger3M)),NA())</f>
        <v>2.0219147661423745E-2</v>
      </c>
      <c r="M1912" s="52">
        <f>IFERROR(_xll.qlIndexFixing(ONIndex3M,I1912,TRUE,_xll.ohTrigger(RecalcTrigger,Trigger3M)),NA())</f>
        <v>2.0182824773158359E-2</v>
      </c>
      <c r="N1912" s="52">
        <f>IFERROR(_xll.qlIndexFixing(Index6M,$H1912,TRUE,_xll.ohTrigger(RecalcTrigger,Trigger6M)),NA())</f>
        <v>2.1870503227578025E-2</v>
      </c>
      <c r="O1912" s="52">
        <f>IFERROR(_xll.qlIndexFixing(ONIndex6M,I1912,TRUE,_xll.ohTrigger(RecalcTrigger,Trigger6M)),NA())</f>
        <v>2.1773225098460358E-2</v>
      </c>
      <c r="P1912" s="52">
        <f>IFERROR(_xll.qlIndexFixing(Index1Y,$H1912,TRUE,_xll.ohTrigger(RecalcTrigger,Trigger1Y)),NA())</f>
        <v>2.4108060468267207E-2</v>
      </c>
      <c r="Q1912" s="52">
        <f>IFERROR(_xll.qlIndexFixing(ONIndex1Y,I1912,TRUE,_xll.ohTrigger(RecalcTrigger,Trigger1Y)),NA())</f>
        <v>2.3875327387630207E-2</v>
      </c>
    </row>
    <row r="1913" spans="2:17" x14ac:dyDescent="0.2">
      <c r="B1913" s="46" t="s">
        <v>51</v>
      </c>
      <c r="D1913" s="49">
        <f>_xll.qlCalendarAdvance(LocalCalendar,$D1912,B1913,"f",FALSE)</f>
        <v>53105</v>
      </c>
      <c r="E1913" s="49">
        <f>_xll.qlInterestRateIndexValueDate(IndexON,D1913)</f>
        <v>53105</v>
      </c>
      <c r="F1913" s="52">
        <f>IFERROR(_xll.qlIndexFixing(IndexON,D1913,TRUE,_xll.ohTrigger(RecalcTrigger,TriggerON)),NA())</f>
        <v>1.6002650246926819E-2</v>
      </c>
      <c r="H1913" s="49">
        <f>_xll.qlCalendarAdvance(IborCalendar,$H1912,B1913,"f",FALSE)</f>
        <v>53099</v>
      </c>
      <c r="I1913" s="49">
        <f>_xll.qlInterestRateIndexValueDate(Index1M,$H1913)</f>
        <v>53101</v>
      </c>
      <c r="J1913" s="52">
        <f>IFERROR(_xll.qlIndexFixing(Index1M,$H1913,TRUE,_xll.ohTrigger(RecalcTrigger,Trigger1M)),NA())</f>
        <v>1.8277289759498924E-2</v>
      </c>
      <c r="K1913" s="52">
        <f>IFERROR(_xll.qlIndexFixing(ONIndex1M,I1913,TRUE,_xll.ohTrigger(RecalcTrigger,Trigger1M)),NA())</f>
        <v>1.8264753735293127E-2</v>
      </c>
      <c r="L1913" s="52">
        <f>IFERROR(_xll.qlIndexFixing(Index3M,H1913,TRUE,_xll.ohTrigger(RecalcTrigger,Trigger3M)),NA())</f>
        <v>2.0216769884314919E-2</v>
      </c>
      <c r="M1913" s="52">
        <f>IFERROR(_xll.qlIndexFixing(ONIndex3M,I1913,TRUE,_xll.ohTrigger(RecalcTrigger,Trigger3M)),NA())</f>
        <v>2.0180539455143531E-2</v>
      </c>
      <c r="N1913" s="52">
        <f>IFERROR(_xll.qlIndexFixing(Index6M,$H1913,TRUE,_xll.ohTrigger(RecalcTrigger,Trigger6M)),NA())</f>
        <v>2.1868709391148142E-2</v>
      </c>
      <c r="O1913" s="52">
        <f>IFERROR(_xll.qlIndexFixing(ONIndex6M,I1913,TRUE,_xll.ohTrigger(RecalcTrigger,Trigger6M)),NA())</f>
        <v>2.1771519281559293E-2</v>
      </c>
      <c r="P1913" s="52">
        <f>IFERROR(_xll.qlIndexFixing(Index1Y,$H1913,TRUE,_xll.ohTrigger(RecalcTrigger,Trigger1Y)),NA())</f>
        <v>2.4105668248244262E-2</v>
      </c>
      <c r="Q1913" s="52">
        <f>IFERROR(_xll.qlIndexFixing(ONIndex1Y,I1913,TRUE,_xll.ohTrigger(RecalcTrigger,Trigger1Y)),NA())</f>
        <v>2.3873468259605346E-2</v>
      </c>
    </row>
    <row r="1914" spans="2:17" x14ac:dyDescent="0.2">
      <c r="B1914" s="46" t="s">
        <v>51</v>
      </c>
      <c r="D1914" s="49">
        <f>_xll.qlCalendarAdvance(LocalCalendar,$D1913,B1914,"f",FALSE)</f>
        <v>53112</v>
      </c>
      <c r="E1914" s="49">
        <f>_xll.qlInterestRateIndexValueDate(IndexON,D1914)</f>
        <v>53112</v>
      </c>
      <c r="F1914" s="52">
        <f>IFERROR(_xll.qlIndexFixing(IndexON,D1914,TRUE,_xll.ohTrigger(RecalcTrigger,TriggerON)),NA())</f>
        <v>1.6000776719273802E-2</v>
      </c>
      <c r="H1914" s="49">
        <f>_xll.qlCalendarAdvance(IborCalendar,$H1913,B1914,"f",FALSE)</f>
        <v>53106</v>
      </c>
      <c r="I1914" s="49">
        <f>_xll.qlInterestRateIndexValueDate(Index1M,$H1914)</f>
        <v>53108</v>
      </c>
      <c r="J1914" s="52">
        <f>IFERROR(_xll.qlIndexFixing(Index1M,$H1914,TRUE,_xll.ohTrigger(RecalcTrigger,Trigger1M)),NA())</f>
        <v>1.8277066630682855E-2</v>
      </c>
      <c r="K1914" s="52">
        <f>IFERROR(_xll.qlIndexFixing(ONIndex1M,I1914,TRUE,_xll.ohTrigger(RecalcTrigger,Trigger1M)),NA())</f>
        <v>1.8264981581794792E-2</v>
      </c>
      <c r="L1914" s="52">
        <f>IFERROR(_xll.qlIndexFixing(Index3M,H1914,TRUE,_xll.ohTrigger(RecalcTrigger,Trigger3M)),NA())</f>
        <v>2.0214773013580666E-2</v>
      </c>
      <c r="M1914" s="52">
        <f>IFERROR(_xll.qlIndexFixing(ONIndex3M,I1914,TRUE,_xll.ohTrigger(RecalcTrigger,Trigger3M)),NA())</f>
        <v>2.0178642577202144E-2</v>
      </c>
      <c r="N1914" s="52">
        <f>IFERROR(_xll.qlIndexFixing(Index6M,$H1914,TRUE,_xll.ohTrigger(RecalcTrigger,Trigger6M)),NA())</f>
        <v>2.1866910236243518E-2</v>
      </c>
      <c r="O1914" s="52">
        <f>IFERROR(_xll.qlIndexFixing(ONIndex6M,I1914,TRUE,_xll.ohTrigger(RecalcTrigger,Trigger6M)),NA())</f>
        <v>2.1770343944711446E-2</v>
      </c>
      <c r="P1914" s="52">
        <f>IFERROR(_xll.qlIndexFixing(Index1Y,$H1914,TRUE,_xll.ohTrigger(RecalcTrigger,Trigger1Y)),NA())</f>
        <v>2.4103872992596382E-2</v>
      </c>
      <c r="Q1914" s="52">
        <f>IFERROR(_xll.qlIndexFixing(ONIndex1Y,I1914,TRUE,_xll.ohTrigger(RecalcTrigger,Trigger1Y)),NA())</f>
        <v>2.3872247322600515E-2</v>
      </c>
    </row>
    <row r="1915" spans="2:17" x14ac:dyDescent="0.2">
      <c r="B1915" s="46" t="s">
        <v>51</v>
      </c>
      <c r="D1915" s="49">
        <f>_xll.qlCalendarAdvance(LocalCalendar,$D1914,B1915,"f",FALSE)</f>
        <v>53119</v>
      </c>
      <c r="E1915" s="49">
        <f>_xll.qlInterestRateIndexValueDate(IndexON,D1915)</f>
        <v>53119</v>
      </c>
      <c r="F1915" s="52">
        <f>IFERROR(_xll.qlIndexFixing(IndexON,D1915,TRUE,_xll.ohTrigger(RecalcTrigger,TriggerON)),NA())</f>
        <v>1.59988967440583E-2</v>
      </c>
      <c r="H1915" s="49">
        <f>_xll.qlCalendarAdvance(IborCalendar,$H1914,B1915,"f",FALSE)</f>
        <v>53113</v>
      </c>
      <c r="I1915" s="49">
        <f>_xll.qlInterestRateIndexValueDate(Index1M,$H1915)</f>
        <v>53115</v>
      </c>
      <c r="J1915" s="52">
        <f>IFERROR(_xll.qlIndexFixing(Index1M,$H1915,TRUE,_xll.ohTrigger(RecalcTrigger,Trigger1M)),NA())</f>
        <v>1.8276841943260638E-2</v>
      </c>
      <c r="K1915" s="52">
        <f>IFERROR(_xll.qlIndexFixing(ONIndex1M,I1915,TRUE,_xll.ohTrigger(RecalcTrigger,Trigger1M)),NA())</f>
        <v>1.8264312780313929E-2</v>
      </c>
      <c r="L1915" s="52">
        <f>IFERROR(_xll.qlIndexFixing(Index3M,H1915,TRUE,_xll.ohTrigger(RecalcTrigger,Trigger3M)),NA())</f>
        <v>2.0212369361609313E-2</v>
      </c>
      <c r="M1915" s="52">
        <f>IFERROR(_xll.qlIndexFixing(ONIndex3M,I1915,TRUE,_xll.ohTrigger(RecalcTrigger,Trigger3M)),NA())</f>
        <v>2.0175931725239238E-2</v>
      </c>
      <c r="N1915" s="52">
        <f>IFERROR(_xll.qlIndexFixing(Index6M,$H1915,TRUE,_xll.ohTrigger(RecalcTrigger,Trigger6M)),NA())</f>
        <v>2.186510576288057E-2</v>
      </c>
      <c r="O1915" s="52">
        <f>IFERROR(_xll.qlIndexFixing(ONIndex6M,I1915,TRUE,_xll.ohTrigger(RecalcTrigger,Trigger6M)),NA())</f>
        <v>2.1768091861904537E-2</v>
      </c>
      <c r="P1915" s="52">
        <f>IFERROR(_xll.qlIndexFixing(Index1Y,$H1915,TRUE,_xll.ohTrigger(RecalcTrigger,Trigger1Y)),NA())</f>
        <v>2.4100827543116623E-2</v>
      </c>
      <c r="Q1915" s="52">
        <f>IFERROR(_xll.qlIndexFixing(ONIndex1Y,I1915,TRUE,_xll.ohTrigger(RecalcTrigger,Trigger1Y)),NA())</f>
        <v>2.3869695060172447E-2</v>
      </c>
    </row>
    <row r="1916" spans="2:17" x14ac:dyDescent="0.2">
      <c r="B1916" s="46" t="s">
        <v>51</v>
      </c>
      <c r="D1916" s="49">
        <f>_xll.qlCalendarAdvance(LocalCalendar,$D1915,B1916,"f",FALSE)</f>
        <v>53126</v>
      </c>
      <c r="E1916" s="49">
        <f>_xll.qlInterestRateIndexValueDate(IndexON,D1916)</f>
        <v>53126</v>
      </c>
      <c r="F1916" s="52">
        <f>IFERROR(_xll.qlIndexFixing(IndexON,D1916,TRUE,_xll.ohTrigger(RecalcTrigger,TriggerON)),NA())</f>
        <v>1.5997010321120442E-2</v>
      </c>
      <c r="H1916" s="49">
        <f>_xll.qlCalendarAdvance(IborCalendar,$H1915,B1916,"f",FALSE)</f>
        <v>53120</v>
      </c>
      <c r="I1916" s="49">
        <f>_xll.qlInterestRateIndexValueDate(Index1M,$H1916)</f>
        <v>53122</v>
      </c>
      <c r="J1916" s="52">
        <f>IFERROR(_xll.qlIndexFixing(Index1M,$H1916,TRUE,_xll.ohTrigger(RecalcTrigger,Trigger1M)),NA())</f>
        <v>1.8276615697224538E-2</v>
      </c>
      <c r="K1916" s="52">
        <f>IFERROR(_xll.qlIndexFixing(ONIndex1M,I1916,TRUE,_xll.ohTrigger(RecalcTrigger,Trigger1M)),NA())</f>
        <v>1.826408996822515E-2</v>
      </c>
      <c r="L1916" s="52">
        <f>IFERROR(_xll.qlIndexFixing(Index3M,H1916,TRUE,_xll.ohTrigger(RecalcTrigger,Trigger3M)),NA())</f>
        <v>2.0209561994998022E-2</v>
      </c>
      <c r="M1916" s="52">
        <f>IFERROR(_xll.qlIndexFixing(ONIndex3M,I1916,TRUE,_xll.ohTrigger(RecalcTrigger,Trigger3M)),NA())</f>
        <v>2.0173609313429708E-2</v>
      </c>
      <c r="N1916" s="52">
        <f>IFERROR(_xll.qlIndexFixing(Index6M,$H1916,TRUE,_xll.ohTrigger(RecalcTrigger,Trigger6M)),NA())</f>
        <v>2.1863295971072692E-2</v>
      </c>
      <c r="O1916" s="52">
        <f>IFERROR(_xll.qlIndexFixing(ONIndex6M,I1916,TRUE,_xll.ohTrigger(RecalcTrigger,Trigger6M)),NA())</f>
        <v>2.1766370259230783E-2</v>
      </c>
      <c r="P1916" s="52">
        <f>IFERROR(_xll.qlIndexFixing(Index1Y,$H1916,TRUE,_xll.ohTrigger(RecalcTrigger,Trigger1Y)),NA())</f>
        <v>2.4098379058282667E-2</v>
      </c>
      <c r="Q1916" s="52">
        <f>IFERROR(_xll.qlIndexFixing(ONIndex1Y,I1916,TRUE,_xll.ohTrigger(RecalcTrigger,Trigger1Y)),NA())</f>
        <v>2.3867780988817699E-2</v>
      </c>
    </row>
    <row r="1917" spans="2:17" x14ac:dyDescent="0.2">
      <c r="B1917" s="46" t="s">
        <v>51</v>
      </c>
      <c r="D1917" s="49">
        <f>_xll.qlCalendarAdvance(LocalCalendar,$D1916,B1917,"f",FALSE)</f>
        <v>53133</v>
      </c>
      <c r="E1917" s="49">
        <f>_xll.qlInterestRateIndexValueDate(IndexON,D1917)</f>
        <v>53133</v>
      </c>
      <c r="F1917" s="52">
        <f>IFERROR(_xll.qlIndexFixing(IndexON,D1917,TRUE,_xll.ohTrigger(RecalcTrigger,TriggerON)),NA())</f>
        <v>1.5995117450380292E-2</v>
      </c>
      <c r="H1917" s="49">
        <f>_xll.qlCalendarAdvance(IborCalendar,$H1916,B1917,"f",FALSE)</f>
        <v>53127</v>
      </c>
      <c r="I1917" s="49">
        <f>_xll.qlInterestRateIndexValueDate(Index1M,$H1917)</f>
        <v>53129</v>
      </c>
      <c r="J1917" s="52">
        <f>IFERROR(_xll.qlIndexFixing(Index1M,$H1917,TRUE,_xll.ohTrigger(RecalcTrigger,Trigger1M)),NA())</f>
        <v>1.8276387892574558E-2</v>
      </c>
      <c r="K1917" s="52">
        <f>IFERROR(_xll.qlIndexFixing(ONIndex1M,I1917,TRUE,_xll.ohTrigger(RecalcTrigger,Trigger1M)),NA())</f>
        <v>1.826386559970139E-2</v>
      </c>
      <c r="L1917" s="52">
        <f>IFERROR(_xll.qlIndexFixing(Index3M,H1917,TRUE,_xll.ohTrigger(RecalcTrigger,Trigger3M)),NA())</f>
        <v>2.0207134512639068E-2</v>
      </c>
      <c r="M1917" s="52">
        <f>IFERROR(_xll.qlIndexFixing(ONIndex3M,I1917,TRUE,_xll.ohTrigger(RecalcTrigger,Trigger3M)),NA())</f>
        <v>2.0171274536977535E-2</v>
      </c>
      <c r="N1917" s="52">
        <f>IFERROR(_xll.qlIndexFixing(Index6M,$H1917,TRUE,_xll.ohTrigger(RecalcTrigger,Trigger6M)),NA())</f>
        <v>2.1861480860835444E-2</v>
      </c>
      <c r="O1917" s="52">
        <f>IFERROR(_xll.qlIndexFixing(ONIndex6M,I1917,TRUE,_xll.ohTrigger(RecalcTrigger,Trigger6M)),NA())</f>
        <v>2.1764643394606153E-2</v>
      </c>
      <c r="P1917" s="52">
        <f>IFERROR(_xll.qlIndexFixing(Index1Y,$H1917,TRUE,_xll.ohTrigger(RecalcTrigger,Trigger1Y)),NA())</f>
        <v>2.4095911818784184E-2</v>
      </c>
      <c r="Q1917" s="52">
        <f>IFERROR(_xll.qlIndexFixing(ONIndex1Y,I1917,TRUE,_xll.ohTrigger(RecalcTrigger,Trigger1Y)),NA())</f>
        <v>2.3865848602966366E-2</v>
      </c>
    </row>
    <row r="1918" spans="2:17" x14ac:dyDescent="0.2">
      <c r="B1918" s="46" t="s">
        <v>51</v>
      </c>
      <c r="D1918" s="49">
        <f>_xll.qlCalendarAdvance(LocalCalendar,$D1917,B1918,"f",FALSE)</f>
        <v>53140</v>
      </c>
      <c r="E1918" s="49">
        <f>_xll.qlInterestRateIndexValueDate(IndexON,D1918)</f>
        <v>53140</v>
      </c>
      <c r="F1918" s="52">
        <f>IFERROR(_xll.qlIndexFixing(IndexON,D1918,TRUE,_xll.ohTrigger(RecalcTrigger,TriggerON)),NA())</f>
        <v>1.5993218132077658E-2</v>
      </c>
      <c r="H1918" s="49">
        <f>_xll.qlCalendarAdvance(IborCalendar,$H1917,B1918,"f",FALSE)</f>
        <v>53134</v>
      </c>
      <c r="I1918" s="49">
        <f>_xll.qlInterestRateIndexValueDate(Index1M,$H1918)</f>
        <v>53136</v>
      </c>
      <c r="J1918" s="52">
        <f>IFERROR(_xll.qlIndexFixing(Index1M,$H1918,TRUE,_xll.ohTrigger(RecalcTrigger,Trigger1M)),NA())</f>
        <v>1.8276158529318427E-2</v>
      </c>
      <c r="K1918" s="52">
        <f>IFERROR(_xll.qlIndexFixing(ONIndex1M,I1918,TRUE,_xll.ohTrigger(RecalcTrigger,Trigger1M)),NA())</f>
        <v>1.826363967479594E-2</v>
      </c>
      <c r="L1918" s="52">
        <f>IFERROR(_xll.qlIndexFixing(Index3M,H1918,TRUE,_xll.ohTrigger(RecalcTrigger,Trigger3M)),NA())</f>
        <v>2.0204694604026897E-2</v>
      </c>
      <c r="M1918" s="52">
        <f>IFERROR(_xll.qlIndexFixing(ONIndex3M,I1918,TRUE,_xll.ohTrigger(RecalcTrigger,Trigger3M)),NA())</f>
        <v>2.0168927395936009E-2</v>
      </c>
      <c r="N1918" s="52">
        <f>IFERROR(_xll.qlIndexFixing(Index6M,$H1918,TRUE,_xll.ohTrigger(RecalcTrigger,Trigger6M)),NA())</f>
        <v>2.1860718996486613E-2</v>
      </c>
      <c r="O1918" s="52">
        <f>IFERROR(_xll.qlIndexFixing(ONIndex6M,I1918,TRUE,_xll.ohTrigger(RecalcTrigger,Trigger6M)),NA())</f>
        <v>2.176291126808394E-2</v>
      </c>
      <c r="P1918" s="52">
        <f>IFERROR(_xll.qlIndexFixing(Index1Y,$H1918,TRUE,_xll.ohTrigger(RecalcTrigger,Trigger1Y)),NA())</f>
        <v>2.4093425824759922E-2</v>
      </c>
      <c r="Q1918" s="52">
        <f>IFERROR(_xll.qlIndexFixing(ONIndex1Y,I1918,TRUE,_xll.ohTrigger(RecalcTrigger,Trigger1Y)),NA())</f>
        <v>2.3863897902725029E-2</v>
      </c>
    </row>
    <row r="1919" spans="2:17" x14ac:dyDescent="0.2">
      <c r="B1919" s="46" t="s">
        <v>51</v>
      </c>
      <c r="D1919" s="49">
        <f>_xll.qlCalendarAdvance(LocalCalendar,$D1918,B1919,"f",FALSE)</f>
        <v>53148</v>
      </c>
      <c r="E1919" s="49">
        <f>_xll.qlInterestRateIndexValueDate(IndexON,D1919)</f>
        <v>53148</v>
      </c>
      <c r="F1919" s="52">
        <f>IFERROR(_xll.qlIndexFixing(IndexON,D1919,TRUE,_xll.ohTrigger(RecalcTrigger,TriggerON)),NA())</f>
        <v>1.5991039587373024E-2</v>
      </c>
      <c r="H1919" s="49">
        <f>_xll.qlCalendarAdvance(IborCalendar,$H1918,B1919,"f",FALSE)</f>
        <v>53141</v>
      </c>
      <c r="I1919" s="49">
        <f>_xll.qlInterestRateIndexValueDate(Index1M,$H1919)</f>
        <v>53143</v>
      </c>
      <c r="J1919" s="52">
        <f>IFERROR(_xll.qlIndexFixing(Index1M,$H1919,TRUE,_xll.ohTrigger(RecalcTrigger,Trigger1M)),NA())</f>
        <v>1.8275927607448415E-2</v>
      </c>
      <c r="K1919" s="52">
        <f>IFERROR(_xll.qlIndexFixing(ONIndex1M,I1919,TRUE,_xll.ohTrigger(RecalcTrigger,Trigger1M)),NA())</f>
        <v>1.8263412193508799E-2</v>
      </c>
      <c r="L1919" s="52">
        <f>IFERROR(_xll.qlIndexFixing(Index3M,H1919,TRUE,_xll.ohTrigger(RecalcTrigger,Trigger3M)),NA())</f>
        <v>2.0201077124543977E-2</v>
      </c>
      <c r="M1919" s="52">
        <f>IFERROR(_xll.qlIndexFixing(ONIndex3M,I1919,TRUE,_xll.ohTrigger(RecalcTrigger,Trigger3M)),NA())</f>
        <v>2.0166567890305132E-2</v>
      </c>
      <c r="N1919" s="52">
        <f>IFERROR(_xll.qlIndexFixing(Index6M,$H1919,TRUE,_xll.ohTrigger(RecalcTrigger,Trigger6M)),NA())</f>
        <v>2.185624811781145E-2</v>
      </c>
      <c r="O1919" s="52">
        <f>IFERROR(_xll.qlIndexFixing(ONIndex6M,I1919,TRUE,_xll.ohTrigger(RecalcTrigger,Trigger6M)),NA())</f>
        <v>2.1761173879637496E-2</v>
      </c>
      <c r="P1919" s="52">
        <f>IFERROR(_xll.qlIndexFixing(Index1Y,$H1919,TRUE,_xll.ohTrigger(RecalcTrigger,Trigger1Y)),NA())</f>
        <v>2.4089095755143262E-2</v>
      </c>
      <c r="Q1919" s="52">
        <f>IFERROR(_xll.qlIndexFixing(ONIndex1Y,I1919,TRUE,_xll.ohTrigger(RecalcTrigger,Trigger1Y)),NA())</f>
        <v>2.3861928887987105E-2</v>
      </c>
    </row>
    <row r="1920" spans="2:17" x14ac:dyDescent="0.2">
      <c r="B1920" s="46" t="s">
        <v>51</v>
      </c>
      <c r="D1920" s="49">
        <f>_xll.qlCalendarAdvance(LocalCalendar,$D1919,B1920,"f",FALSE)</f>
        <v>53155</v>
      </c>
      <c r="E1920" s="49">
        <f>_xll.qlInterestRateIndexValueDate(IndexON,D1920)</f>
        <v>53155</v>
      </c>
      <c r="F1920" s="52">
        <f>IFERROR(_xll.qlIndexFixing(IndexON,D1920,TRUE,_xll.ohTrigger(RecalcTrigger,TriggerON)),NA())</f>
        <v>1.5989126452442548E-2</v>
      </c>
      <c r="H1920" s="49">
        <f>_xll.qlCalendarAdvance(IborCalendar,$H1919,B1920,"f",FALSE)</f>
        <v>53148</v>
      </c>
      <c r="I1920" s="49">
        <f>_xll.qlInterestRateIndexValueDate(Index1M,$H1920)</f>
        <v>53150</v>
      </c>
      <c r="J1920" s="52">
        <f>IFERROR(_xll.qlIndexFixing(Index1M,$H1920,TRUE,_xll.ohTrigger(RecalcTrigger,Trigger1M)),NA())</f>
        <v>1.8275695126969676E-2</v>
      </c>
      <c r="K1920" s="52">
        <f>IFERROR(_xll.qlIndexFixing(ONIndex1M,I1920,TRUE,_xll.ohTrigger(RecalcTrigger,Trigger1M)),NA())</f>
        <v>1.8263183155786678E-2</v>
      </c>
      <c r="L1920" s="52">
        <f>IFERROR(_xll.qlIndexFixing(Index3M,H1920,TRUE,_xll.ohTrigger(RecalcTrigger,Trigger3M)),NA())</f>
        <v>2.020016469753752E-2</v>
      </c>
      <c r="M1920" s="52">
        <f>IFERROR(_xll.qlIndexFixing(ONIndex3M,I1920,TRUE,_xll.ohTrigger(RecalcTrigger,Trigger3M)),NA())</f>
        <v>2.0164196020111547E-2</v>
      </c>
      <c r="N1920" s="52">
        <f>IFERROR(_xll.qlIndexFixing(Index6M,$H1920,TRUE,_xll.ohTrigger(RecalcTrigger,Trigger6M)),NA())</f>
        <v>2.1856003619691349E-2</v>
      </c>
      <c r="O1920" s="52">
        <f>IFERROR(_xll.qlIndexFixing(ONIndex6M,I1920,TRUE,_xll.ohTrigger(RecalcTrigger,Trigger6M)),NA())</f>
        <v>2.1759431229266823E-2</v>
      </c>
      <c r="P1920" s="52">
        <f>IFERROR(_xll.qlIndexFixing(Index1Y,$H1920,TRUE,_xll.ohTrigger(RecalcTrigger,Trigger1Y)),NA())</f>
        <v>2.4088397573690565E-2</v>
      </c>
      <c r="Q1920" s="52">
        <f>IFERROR(_xll.qlIndexFixing(ONIndex1Y,I1920,TRUE,_xll.ohTrigger(RecalcTrigger,Trigger1Y)),NA())</f>
        <v>2.3859941558859177E-2</v>
      </c>
    </row>
    <row r="1921" spans="2:17" x14ac:dyDescent="0.2">
      <c r="B1921" s="46" t="s">
        <v>51</v>
      </c>
      <c r="D1921" s="49">
        <f>_xll.qlCalendarAdvance(LocalCalendar,$D1920,B1921,"f",FALSE)</f>
        <v>53162</v>
      </c>
      <c r="E1921" s="49">
        <f>_xll.qlInterestRateIndexValueDate(IndexON,D1921)</f>
        <v>53162</v>
      </c>
      <c r="F1921" s="52">
        <f>IFERROR(_xll.qlIndexFixing(IndexON,D1921,TRUE,_xll.ohTrigger(RecalcTrigger,TriggerON)),NA())</f>
        <v>1.5987206869949588E-2</v>
      </c>
      <c r="H1921" s="49">
        <f>_xll.qlCalendarAdvance(IborCalendar,$H1920,B1921,"f",FALSE)</f>
        <v>53155</v>
      </c>
      <c r="I1921" s="49">
        <f>_xll.qlInterestRateIndexValueDate(Index1M,$H1921)</f>
        <v>53157</v>
      </c>
      <c r="J1921" s="52">
        <f>IFERROR(_xll.qlIndexFixing(Index1M,$H1921,TRUE,_xll.ohTrigger(RecalcTrigger,Trigger1M)),NA())</f>
        <v>1.827546108787963E-2</v>
      </c>
      <c r="K1921" s="52">
        <f>IFERROR(_xll.qlIndexFixing(ONIndex1M,I1921,TRUE,_xll.ohTrigger(RecalcTrigger,Trigger1M)),NA())</f>
        <v>1.826295256165622E-2</v>
      </c>
      <c r="L1921" s="52">
        <f>IFERROR(_xll.qlIndexFixing(Index3M,H1921,TRUE,_xll.ohTrigger(RecalcTrigger,Trigger3M)),NA())</f>
        <v>2.0197300320903229E-2</v>
      </c>
      <c r="M1921" s="52">
        <f>IFERROR(_xll.qlIndexFixing(ONIndex3M,I1921,TRUE,_xll.ohTrigger(RecalcTrigger,Trigger3M)),NA())</f>
        <v>2.0161811785301964E-2</v>
      </c>
      <c r="N1921" s="52">
        <f>IFERROR(_xll.qlIndexFixing(Index6M,$H1921,TRUE,_xll.ohTrigger(RecalcTrigger,Trigger6M)),NA())</f>
        <v>2.1854695059394413E-2</v>
      </c>
      <c r="O1921" s="52">
        <f>IFERROR(_xll.qlIndexFixing(ONIndex6M,I1921,TRUE,_xll.ohTrigger(RecalcTrigger,Trigger6M)),NA())</f>
        <v>2.1757683316945275E-2</v>
      </c>
      <c r="P1921" s="52">
        <f>IFERROR(_xll.qlIndexFixing(Index1Y,$H1921,TRUE,_xll.ohTrigger(RecalcTrigger,Trigger1Y)),NA())</f>
        <v>2.4085855316927311E-2</v>
      </c>
      <c r="Q1921" s="52">
        <f>IFERROR(_xll.qlIndexFixing(ONIndex1Y,I1921,TRUE,_xll.ohTrigger(RecalcTrigger,Trigger1Y)),NA())</f>
        <v>2.3857935915261308E-2</v>
      </c>
    </row>
    <row r="1922" spans="2:17" x14ac:dyDescent="0.2">
      <c r="B1922" s="46" t="s">
        <v>51</v>
      </c>
      <c r="D1922" s="49">
        <f>_xll.qlCalendarAdvance(LocalCalendar,$D1921,B1922,"f",FALSE)</f>
        <v>53169</v>
      </c>
      <c r="E1922" s="49">
        <f>_xll.qlInterestRateIndexValueDate(IndexON,D1922)</f>
        <v>53169</v>
      </c>
      <c r="F1922" s="52">
        <f>IFERROR(_xll.qlIndexFixing(IndexON,D1922,TRUE,_xll.ohTrigger(RecalcTrigger,TriggerON)),NA())</f>
        <v>1.5985280839734273E-2</v>
      </c>
      <c r="H1922" s="49">
        <f>_xll.qlCalendarAdvance(IborCalendar,$H1921,B1922,"f",FALSE)</f>
        <v>53162</v>
      </c>
      <c r="I1922" s="49">
        <f>_xll.qlInterestRateIndexValueDate(Index1M,$H1922)</f>
        <v>53164</v>
      </c>
      <c r="J1922" s="52">
        <f>IFERROR(_xll.qlIndexFixing(Index1M,$H1922,TRUE,_xll.ohTrigger(RecalcTrigger,Trigger1M)),NA())</f>
        <v>1.8275225490178282E-2</v>
      </c>
      <c r="K1922" s="52">
        <f>IFERROR(_xll.qlIndexFixing(ONIndex1M,I1922,TRUE,_xll.ohTrigger(RecalcTrigger,Trigger1M)),NA())</f>
        <v>1.8262720411170719E-2</v>
      </c>
      <c r="L1922" s="52">
        <f>IFERROR(_xll.qlIndexFixing(Index3M,H1922,TRUE,_xll.ohTrigger(RecalcTrigger,Trigger3M)),NA())</f>
        <v>2.0194810707512893E-2</v>
      </c>
      <c r="M1922" s="52">
        <f>IFERROR(_xll.qlIndexFixing(ONIndex3M,I1922,TRUE,_xll.ohTrigger(RecalcTrigger,Trigger3M)),NA())</f>
        <v>2.0159415185876384E-2</v>
      </c>
      <c r="N1922" s="52">
        <f>IFERROR(_xll.qlIndexFixing(Index6M,$H1922,TRUE,_xll.ohTrigger(RecalcTrigger,Trigger6M)),NA())</f>
        <v>2.1852325533717614E-2</v>
      </c>
      <c r="O1922" s="52">
        <f>IFERROR(_xll.qlIndexFixing(ONIndex6M,I1922,TRUE,_xll.ohTrigger(RecalcTrigger,Trigger6M)),NA())</f>
        <v>2.1755930142779434E-2</v>
      </c>
      <c r="P1922" s="52">
        <f>IFERROR(_xll.qlIndexFixing(Index1Y,$H1922,TRUE,_xll.ohTrigger(RecalcTrigger,Trigger1Y)),NA())</f>
        <v>2.4083294306200882E-2</v>
      </c>
      <c r="Q1922" s="52">
        <f>IFERROR(_xll.qlIndexFixing(ONIndex1Y,I1922,TRUE,_xll.ohTrigger(RecalcTrigger,Trigger1Y)),NA())</f>
        <v>2.3855911957220144E-2</v>
      </c>
    </row>
    <row r="1923" spans="2:17" x14ac:dyDescent="0.2">
      <c r="B1923" s="46" t="s">
        <v>51</v>
      </c>
      <c r="D1923" s="49">
        <f>_xll.qlCalendarAdvance(LocalCalendar,$D1922,B1923,"f",FALSE)</f>
        <v>53176</v>
      </c>
      <c r="E1923" s="49">
        <f>_xll.qlInterestRateIndexValueDate(IndexON,D1923)</f>
        <v>53176</v>
      </c>
      <c r="F1923" s="52">
        <f>IFERROR(_xll.qlIndexFixing(IndexON,D1923,TRUE,_xll.ohTrigger(RecalcTrigger,TriggerON)),NA())</f>
        <v>1.5983348361716665E-2</v>
      </c>
      <c r="H1923" s="49">
        <f>_xll.qlCalendarAdvance(IborCalendar,$H1922,B1923,"f",FALSE)</f>
        <v>53169</v>
      </c>
      <c r="I1923" s="49">
        <f>_xll.qlInterestRateIndexValueDate(Index1M,$H1923)</f>
        <v>53171</v>
      </c>
      <c r="J1923" s="52">
        <f>IFERROR(_xll.qlIndexFixing(Index1M,$H1923,TRUE,_xll.ohTrigger(RecalcTrigger,Trigger1M)),NA())</f>
        <v>1.8275434869280405E-2</v>
      </c>
      <c r="K1923" s="52">
        <f>IFERROR(_xll.qlIndexFixing(ONIndex1M,I1923,TRUE,_xll.ohTrigger(RecalcTrigger,Trigger1M)),NA())</f>
        <v>1.8262486704250236E-2</v>
      </c>
      <c r="L1923" s="52">
        <f>IFERROR(_xll.qlIndexFixing(Index3M,H1923,TRUE,_xll.ohTrigger(RecalcTrigger,Trigger3M)),NA())</f>
        <v>2.0192308667988389E-2</v>
      </c>
      <c r="M1923" s="52">
        <f>IFERROR(_xll.qlIndexFixing(ONIndex3M,I1923,TRUE,_xll.ohTrigger(RecalcTrigger,Trigger3M)),NA())</f>
        <v>2.0157006221888096E-2</v>
      </c>
      <c r="N1923" s="52">
        <f>IFERROR(_xll.qlIndexFixing(Index6M,$H1923,TRUE,_xll.ohTrigger(RecalcTrigger,Trigger6M)),NA())</f>
        <v>2.1850478513211775E-2</v>
      </c>
      <c r="O1923" s="52">
        <f>IFERROR(_xll.qlIndexFixing(ONIndex6M,I1923,TRUE,_xll.ohTrigger(RecalcTrigger,Trigger6M)),NA())</f>
        <v>2.1754171706636072E-2</v>
      </c>
      <c r="P1923" s="52">
        <f>IFERROR(_xll.qlIndexFixing(Index1Y,$H1923,TRUE,_xll.ohTrigger(RecalcTrigger,Trigger1Y)),NA())</f>
        <v>2.4080714595086945E-2</v>
      </c>
      <c r="Q1923" s="52">
        <f>IFERROR(_xll.qlIndexFixing(ONIndex1Y,I1923,TRUE,_xll.ohTrigger(RecalcTrigger,Trigger1Y)),NA())</f>
        <v>2.385386968476233E-2</v>
      </c>
    </row>
    <row r="1924" spans="2:17" x14ac:dyDescent="0.2">
      <c r="B1924" s="46" t="s">
        <v>51</v>
      </c>
      <c r="D1924" s="49">
        <f>_xll.qlCalendarAdvance(LocalCalendar,$D1923,B1924,"f",FALSE)</f>
        <v>53183</v>
      </c>
      <c r="E1924" s="49">
        <f>_xll.qlInterestRateIndexValueDate(IndexON,D1924)</f>
        <v>53183</v>
      </c>
      <c r="F1924" s="52">
        <f>IFERROR(_xll.qlIndexFixing(IndexON,D1924,TRUE,_xll.ohTrigger(RecalcTrigger,TriggerON)),NA())</f>
        <v>1.5981409435976701E-2</v>
      </c>
      <c r="H1924" s="49">
        <f>_xll.qlCalendarAdvance(IborCalendar,$H1923,B1924,"f",FALSE)</f>
        <v>53176</v>
      </c>
      <c r="I1924" s="49">
        <f>_xll.qlInterestRateIndexValueDate(Index1M,$H1924)</f>
        <v>53178</v>
      </c>
      <c r="J1924" s="52">
        <f>IFERROR(_xll.qlIndexFixing(Index1M,$H1924,TRUE,_xll.ohTrigger(RecalcTrigger,Trigger1M)),NA())</f>
        <v>1.8275196030916319E-2</v>
      </c>
      <c r="K1924" s="52">
        <f>IFERROR(_xll.qlIndexFixing(ONIndex1M,I1924,TRUE,_xll.ohTrigger(RecalcTrigger,Trigger1M)),NA())</f>
        <v>1.8262251440948063E-2</v>
      </c>
      <c r="L1924" s="52">
        <f>IFERROR(_xll.qlIndexFixing(Index3M,H1924,TRUE,_xll.ohTrigger(RecalcTrigger,Trigger3M)),NA())</f>
        <v>2.0189794202351834E-2</v>
      </c>
      <c r="M1924" s="52">
        <f>IFERROR(_xll.qlIndexFixing(ONIndex3M,I1924,TRUE,_xll.ohTrigger(RecalcTrigger,Trigger3M)),NA())</f>
        <v>2.0154584893257166E-2</v>
      </c>
      <c r="N1924" s="52">
        <f>IFERROR(_xll.qlIndexFixing(Index6M,$H1924,TRUE,_xll.ohTrigger(RecalcTrigger,Trigger6M)),NA())</f>
        <v>2.1848626174380263E-2</v>
      </c>
      <c r="O1924" s="52">
        <f>IFERROR(_xll.qlIndexFixing(ONIndex6M,I1924,TRUE,_xll.ohTrigger(RecalcTrigger,Trigger6M)),NA())</f>
        <v>2.1752408008595125E-2</v>
      </c>
      <c r="P1924" s="52">
        <f>IFERROR(_xll.qlIndexFixing(Index1Y,$H1924,TRUE,_xll.ohTrigger(RecalcTrigger,Trigger1Y)),NA())</f>
        <v>2.4078116450890374E-2</v>
      </c>
      <c r="Q1924" s="52">
        <f>IFERROR(_xll.qlIndexFixing(ONIndex1Y,I1924,TRUE,_xll.ohTrigger(RecalcTrigger,Trigger1Y)),NA())</f>
        <v>2.3851809097834575E-2</v>
      </c>
    </row>
    <row r="1925" spans="2:17" x14ac:dyDescent="0.2">
      <c r="B1925" s="46" t="s">
        <v>51</v>
      </c>
      <c r="D1925" s="49">
        <f>_xll.qlCalendarAdvance(LocalCalendar,$D1924,B1925,"f",FALSE)</f>
        <v>53190</v>
      </c>
      <c r="E1925" s="49">
        <f>_xll.qlInterestRateIndexValueDate(IndexON,D1925)</f>
        <v>53190</v>
      </c>
      <c r="F1925" s="52">
        <f>IFERROR(_xll.qlIndexFixing(IndexON,D1925,TRUE,_xll.ohTrigger(RecalcTrigger,TriggerON)),NA())</f>
        <v>1.5979464062674253E-2</v>
      </c>
      <c r="H1925" s="49">
        <f>_xll.qlCalendarAdvance(IborCalendar,$H1924,B1925,"f",FALSE)</f>
        <v>53183</v>
      </c>
      <c r="I1925" s="49">
        <f>_xll.qlInterestRateIndexValueDate(Index1M,$H1925)</f>
        <v>53185</v>
      </c>
      <c r="J1925" s="52">
        <f>IFERROR(_xll.qlIndexFixing(Index1M,$H1925,TRUE,_xll.ohTrigger(RecalcTrigger,Trigger1M)),NA())</f>
        <v>1.827450934541415E-2</v>
      </c>
      <c r="K1925" s="52">
        <f>IFERROR(_xll.qlIndexFixing(ONIndex1M,I1925,TRUE,_xll.ohTrigger(RecalcTrigger,Trigger1M)),NA())</f>
        <v>1.8262014621184264E-2</v>
      </c>
      <c r="L1925" s="52">
        <f>IFERROR(_xll.qlIndexFixing(Index3M,H1925,TRUE,_xll.ohTrigger(RecalcTrigger,Trigger3M)),NA())</f>
        <v>2.0187267310629586E-2</v>
      </c>
      <c r="M1925" s="52">
        <f>IFERROR(_xll.qlIndexFixing(ONIndex3M,I1925,TRUE,_xll.ohTrigger(RecalcTrigger,Trigger3M)),NA())</f>
        <v>2.0152151200116819E-2</v>
      </c>
      <c r="N1925" s="52">
        <f>IFERROR(_xll.qlIndexFixing(Index6M,$H1925,TRUE,_xll.ohTrigger(RecalcTrigger,Trigger6M)),NA())</f>
        <v>2.1846768517237342E-2</v>
      </c>
      <c r="O1925" s="52">
        <f>IFERROR(_xll.qlIndexFixing(ONIndex6M,I1925,TRUE,_xll.ohTrigger(RecalcTrigger,Trigger6M)),NA())</f>
        <v>2.1750639048603304E-2</v>
      </c>
      <c r="P1925" s="52">
        <f>IFERROR(_xll.qlIndexFixing(Index1Y,$H1925,TRUE,_xll.ohTrigger(RecalcTrigger,Trigger1Y)),NA())</f>
        <v>2.4075500194344689E-2</v>
      </c>
      <c r="Q1925" s="52">
        <f>IFERROR(_xll.qlIndexFixing(ONIndex1Y,I1925,TRUE,_xll.ohTrigger(RecalcTrigger,Trigger1Y)),NA())</f>
        <v>2.3849730196516816E-2</v>
      </c>
    </row>
    <row r="1926" spans="2:17" x14ac:dyDescent="0.2">
      <c r="B1926" s="46" t="s">
        <v>51</v>
      </c>
      <c r="D1926" s="49">
        <f>_xll.qlCalendarAdvance(LocalCalendar,$D1925,B1926,"f",FALSE)</f>
        <v>53197</v>
      </c>
      <c r="E1926" s="49">
        <f>_xll.qlInterestRateIndexValueDate(IndexON,D1926)</f>
        <v>53197</v>
      </c>
      <c r="F1926" s="52">
        <f>IFERROR(_xll.qlIndexFixing(IndexON,D1926,TRUE,_xll.ohTrigger(RecalcTrigger,TriggerON)),NA())</f>
        <v>1.597751224164945E-2</v>
      </c>
      <c r="H1926" s="49">
        <f>_xll.qlCalendarAdvance(IborCalendar,$H1925,B1926,"f",FALSE)</f>
        <v>53190</v>
      </c>
      <c r="I1926" s="49">
        <f>_xll.qlInterestRateIndexValueDate(Index1M,$H1926)</f>
        <v>53192</v>
      </c>
      <c r="J1926" s="52">
        <f>IFERROR(_xll.qlIndexFixing(Index1M,$H1926,TRUE,_xll.ohTrigger(RecalcTrigger,Trigger1M)),NA())</f>
        <v>1.8274267513275318E-2</v>
      </c>
      <c r="K1926" s="52">
        <f>IFERROR(_xll.qlIndexFixing(ONIndex1M,I1926,TRUE,_xll.ohTrigger(RecalcTrigger,Trigger1M)),NA())</f>
        <v>1.8261776245092065E-2</v>
      </c>
      <c r="L1926" s="52">
        <f>IFERROR(_xll.qlIndexFixing(Index3M,H1926,TRUE,_xll.ohTrigger(RecalcTrigger,Trigger3M)),NA())</f>
        <v>2.0184727992847155E-2</v>
      </c>
      <c r="M1926" s="52">
        <f>IFERROR(_xll.qlIndexFixing(ONIndex3M,I1926,TRUE,_xll.ohTrigger(RecalcTrigger,Trigger3M)),NA())</f>
        <v>2.0149705142333829E-2</v>
      </c>
      <c r="N1926" s="52">
        <f>IFERROR(_xll.qlIndexFixing(Index6M,$H1926,TRUE,_xll.ohTrigger(RecalcTrigger,Trigger6M)),NA())</f>
        <v>2.1845430906803118E-2</v>
      </c>
      <c r="O1926" s="52">
        <f>IFERROR(_xll.qlIndexFixing(ONIndex6M,I1926,TRUE,_xll.ohTrigger(RecalcTrigger,Trigger6M)),NA())</f>
        <v>2.1748864826713898E-2</v>
      </c>
      <c r="P1926" s="52">
        <f>IFERROR(_xll.qlIndexFixing(Index1Y,$H1926,TRUE,_xll.ohTrigger(RecalcTrigger,Trigger1Y)),NA())</f>
        <v>2.4072866146182544E-2</v>
      </c>
      <c r="Q1926" s="52">
        <f>IFERROR(_xll.qlIndexFixing(ONIndex1Y,I1926,TRUE,_xll.ohTrigger(RecalcTrigger,Trigger1Y)),NA())</f>
        <v>2.3847632980702471E-2</v>
      </c>
    </row>
    <row r="1927" spans="2:17" x14ac:dyDescent="0.2">
      <c r="B1927" s="46" t="s">
        <v>51</v>
      </c>
      <c r="D1927" s="49">
        <f>_xll.qlCalendarAdvance(LocalCalendar,$D1926,B1927,"f",FALSE)</f>
        <v>53204</v>
      </c>
      <c r="E1927" s="49">
        <f>_xll.qlInterestRateIndexValueDate(IndexON,D1927)</f>
        <v>53204</v>
      </c>
      <c r="F1927" s="52">
        <f>IFERROR(_xll.qlIndexFixing(IndexON,D1927,TRUE,_xll.ohTrigger(RecalcTrigger,TriggerON)),NA())</f>
        <v>1.597555397290229E-2</v>
      </c>
      <c r="H1927" s="49">
        <f>_xll.qlCalendarAdvance(IborCalendar,$H1926,B1927,"f",FALSE)</f>
        <v>53197</v>
      </c>
      <c r="I1927" s="49">
        <f>_xll.qlInterestRateIndexValueDate(Index1M,$H1927)</f>
        <v>53199</v>
      </c>
      <c r="J1927" s="52">
        <f>IFERROR(_xll.qlIndexFixing(Index1M,$H1927,TRUE,_xll.ohTrigger(RecalcTrigger,Trigger1M)),NA())</f>
        <v>1.8274024122520025E-2</v>
      </c>
      <c r="K1927" s="52">
        <f>IFERROR(_xll.qlIndexFixing(ONIndex1M,I1927,TRUE,_xll.ohTrigger(RecalcTrigger,Trigger1M)),NA())</f>
        <v>1.8261982260963094E-2</v>
      </c>
      <c r="L1927" s="52">
        <f>IFERROR(_xll.qlIndexFixing(Index3M,H1927,TRUE,_xll.ohTrigger(RecalcTrigger,Trigger3M)),NA())</f>
        <v>2.0182176249027507E-2</v>
      </c>
      <c r="M1927" s="52">
        <f>IFERROR(_xll.qlIndexFixing(ONIndex3M,I1927,TRUE,_xll.ohTrigger(RecalcTrigger,Trigger3M)),NA())</f>
        <v>2.0147634306790785E-2</v>
      </c>
      <c r="N1927" s="52">
        <f>IFERROR(_xll.qlIndexFixing(Index6M,$H1927,TRUE,_xll.ohTrigger(RecalcTrigger,Trigger6M)),NA())</f>
        <v>2.1843037248080774E-2</v>
      </c>
      <c r="O1927" s="52">
        <f>IFERROR(_xll.qlIndexFixing(ONIndex6M,I1927,TRUE,_xll.ohTrigger(RecalcTrigger,Trigger6M)),NA())</f>
        <v>2.1747614825284867E-2</v>
      </c>
      <c r="P1927" s="52">
        <f>IFERROR(_xll.qlIndexFixing(Index1Y,$H1927,TRUE,_xll.ohTrigger(RecalcTrigger,Trigger1Y)),NA())</f>
        <v>2.4070811316495411E-2</v>
      </c>
      <c r="Q1927" s="52">
        <f>IFERROR(_xll.qlIndexFixing(ONIndex1Y,I1927,TRUE,_xll.ohTrigger(RecalcTrigger,Trigger1Y)),NA())</f>
        <v>2.3846155220721421E-2</v>
      </c>
    </row>
    <row r="1928" spans="2:17" x14ac:dyDescent="0.2">
      <c r="B1928" s="46" t="s">
        <v>51</v>
      </c>
      <c r="D1928" s="49">
        <f>_xll.qlCalendarAdvance(LocalCalendar,$D1927,B1928,"f",FALSE)</f>
        <v>53211</v>
      </c>
      <c r="E1928" s="49">
        <f>_xll.qlInterestRateIndexValueDate(IndexON,D1928)</f>
        <v>53211</v>
      </c>
      <c r="F1928" s="52">
        <f>IFERROR(_xll.qlIndexFixing(IndexON,D1928,TRUE,_xll.ohTrigger(RecalcTrigger,TriggerON)),NA())</f>
        <v>1.597358925651271E-2</v>
      </c>
      <c r="H1928" s="49">
        <f>_xll.qlCalendarAdvance(IborCalendar,$H1927,B1928,"f",FALSE)</f>
        <v>53204</v>
      </c>
      <c r="I1928" s="49">
        <f>_xll.qlInterestRateIndexValueDate(Index1M,$H1928)</f>
        <v>53206</v>
      </c>
      <c r="J1928" s="52">
        <f>IFERROR(_xll.qlIndexFixing(Index1M,$H1928,TRUE,_xll.ohTrigger(RecalcTrigger,Trigger1M)),NA())</f>
        <v>1.8273779173161166E-2</v>
      </c>
      <c r="K1928" s="52">
        <f>IFERROR(_xll.qlIndexFixing(ONIndex1M,I1928,TRUE,_xll.ohTrigger(RecalcTrigger,Trigger1M)),NA())</f>
        <v>1.8261740648632951E-2</v>
      </c>
      <c r="L1928" s="52">
        <f>IFERROR(_xll.qlIndexFixing(Index3M,H1928,TRUE,_xll.ohTrigger(RecalcTrigger,Trigger3M)),NA())</f>
        <v>2.0178474692606467E-2</v>
      </c>
      <c r="M1928" s="52">
        <f>IFERROR(_xll.qlIndexFixing(ONIndex3M,I1928,TRUE,_xll.ohTrigger(RecalcTrigger,Trigger3M)),NA())</f>
        <v>2.0145162498352853E-2</v>
      </c>
      <c r="N1928" s="52">
        <f>IFERROR(_xll.qlIndexFixing(Index6M,$H1928,TRUE,_xll.ohTrigger(RecalcTrigger,Trigger6M)),NA())</f>
        <v>2.183906585864584E-2</v>
      </c>
      <c r="O1928" s="52">
        <f>IFERROR(_xll.qlIndexFixing(ONIndex6M,I1928,TRUE,_xll.ohTrigger(RecalcTrigger,Trigger6M)),NA())</f>
        <v>2.1745829595880561E-2</v>
      </c>
      <c r="P1928" s="52">
        <f>IFERROR(_xll.qlIndexFixing(Index1Y,$H1928,TRUE,_xll.ohTrigger(RecalcTrigger,Trigger1Y)),NA())</f>
        <v>2.4068141372727163E-2</v>
      </c>
      <c r="Q1928" s="52">
        <f>IFERROR(_xll.qlIndexFixing(ONIndex1Y,I1928,TRUE,_xll.ohTrigger(RecalcTrigger,Trigger1Y)),NA())</f>
        <v>2.3844019926460014E-2</v>
      </c>
    </row>
    <row r="1929" spans="2:17" x14ac:dyDescent="0.2">
      <c r="B1929" s="46" t="s">
        <v>51</v>
      </c>
      <c r="D1929" s="49">
        <f>_xll.qlCalendarAdvance(LocalCalendar,$D1928,B1929,"f",FALSE)</f>
        <v>53218</v>
      </c>
      <c r="E1929" s="49">
        <f>_xll.qlInterestRateIndexValueDate(IndexON,D1929)</f>
        <v>53218</v>
      </c>
      <c r="F1929" s="52">
        <f>IFERROR(_xll.qlIndexFixing(IndexON,D1929,TRUE,_xll.ohTrigger(RecalcTrigger,TriggerON)),NA())</f>
        <v>1.5971618092320838E-2</v>
      </c>
      <c r="H1929" s="49">
        <f>_xll.qlCalendarAdvance(IborCalendar,$H1928,B1929,"f",FALSE)</f>
        <v>53211</v>
      </c>
      <c r="I1929" s="49">
        <f>_xll.qlInterestRateIndexValueDate(Index1M,$H1929)</f>
        <v>53213</v>
      </c>
      <c r="J1929" s="52">
        <f>IFERROR(_xll.qlIndexFixing(Index1M,$H1929,TRUE,_xll.ohTrigger(RecalcTrigger,Trigger1M)),NA())</f>
        <v>1.8273978458755724E-2</v>
      </c>
      <c r="K1929" s="52">
        <f>IFERROR(_xll.qlIndexFixing(ONIndex1M,I1929,TRUE,_xll.ohTrigger(RecalcTrigger,Trigger1M)),NA())</f>
        <v>1.826105177828552E-2</v>
      </c>
      <c r="L1929" s="52">
        <f>IFERROR(_xll.qlIndexFixing(Index3M,H1929,TRUE,_xll.ohTrigger(RecalcTrigger,Trigger3M)),NA())</f>
        <v>2.0175901191146182E-2</v>
      </c>
      <c r="M1929" s="52">
        <f>IFERROR(_xll.qlIndexFixing(ONIndex3M,I1929,TRUE,_xll.ohTrigger(RecalcTrigger,Trigger3M)),NA())</f>
        <v>2.014229278147539E-2</v>
      </c>
      <c r="N1929" s="52">
        <f>IFERROR(_xll.qlIndexFixing(Index6M,$H1929,TRUE,_xll.ohTrigger(RecalcTrigger,Trigger6M)),NA())</f>
        <v>2.1837188900912293E-2</v>
      </c>
      <c r="O1929" s="52">
        <f>IFERROR(_xll.qlIndexFixing(ONIndex6M,I1929,TRUE,_xll.ohTrigger(RecalcTrigger,Trigger6M)),NA())</f>
        <v>2.1743510589580239E-2</v>
      </c>
      <c r="P1929" s="52">
        <f>IFERROR(_xll.qlIndexFixing(Index1Y,$H1929,TRUE,_xll.ohTrigger(RecalcTrigger,Trigger1Y)),NA())</f>
        <v>2.4064860459283525E-2</v>
      </c>
      <c r="Q1929" s="52">
        <f>IFERROR(_xll.qlIndexFixing(ONIndex1Y,I1929,TRUE,_xll.ohTrigger(RecalcTrigger,Trigger1Y)),NA())</f>
        <v>2.3841231446732891E-2</v>
      </c>
    </row>
    <row r="1930" spans="2:17" x14ac:dyDescent="0.2">
      <c r="B1930" s="46" t="s">
        <v>51</v>
      </c>
      <c r="D1930" s="49">
        <f>_xll.qlCalendarAdvance(LocalCalendar,$D1929,B1930,"f",FALSE)</f>
        <v>53225</v>
      </c>
      <c r="E1930" s="49">
        <f>_xll.qlInterestRateIndexValueDate(IndexON,D1930)</f>
        <v>53225</v>
      </c>
      <c r="F1930" s="52">
        <f>IFERROR(_xll.qlIndexFixing(IndexON,D1930,TRUE,_xll.ohTrigger(RecalcTrigger,TriggerON)),NA())</f>
        <v>1.5969640480406611E-2</v>
      </c>
      <c r="H1930" s="49">
        <f>_xll.qlCalendarAdvance(IborCalendar,$H1929,B1930,"f",FALSE)</f>
        <v>53218</v>
      </c>
      <c r="I1930" s="49">
        <f>_xll.qlInterestRateIndexValueDate(Index1M,$H1930)</f>
        <v>53220</v>
      </c>
      <c r="J1930" s="52">
        <f>IFERROR(_xll.qlIndexFixing(Index1M,$H1930,TRUE,_xll.ohTrigger(RecalcTrigger,Trigger1M)),NA())</f>
        <v>1.8273284598604372E-2</v>
      </c>
      <c r="K1930" s="52">
        <f>IFERROR(_xll.qlIndexFixing(ONIndex1M,I1930,TRUE,_xll.ohTrigger(RecalcTrigger,Trigger1M)),NA())</f>
        <v>1.8260807176559979E-2</v>
      </c>
      <c r="L1930" s="52">
        <f>IFERROR(_xll.qlIndexFixing(Index3M,H1930,TRUE,_xll.ohTrigger(RecalcTrigger,Trigger3M)),NA())</f>
        <v>2.017331526574534E-2</v>
      </c>
      <c r="M1930" s="52">
        <f>IFERROR(_xll.qlIndexFixing(ONIndex3M,I1930,TRUE,_xll.ohTrigger(RecalcTrigger,Trigger3M)),NA())</f>
        <v>2.0139797265361636E-2</v>
      </c>
      <c r="N1930" s="52">
        <f>IFERROR(_xll.qlIndexFixing(Index6M,$H1930,TRUE,_xll.ohTrigger(RecalcTrigger,Trigger6M)),NA())</f>
        <v>2.1835306626183725E-2</v>
      </c>
      <c r="O1930" s="52">
        <f>IFERROR(_xll.qlIndexFixing(ONIndex6M,I1930,TRUE,_xll.ohTrigger(RecalcTrigger,Trigger6M)),NA())</f>
        <v>2.174171532002056E-2</v>
      </c>
      <c r="P1930" s="52">
        <f>IFERROR(_xll.qlIndexFixing(Index1Y,$H1930,TRUE,_xll.ohTrigger(RecalcTrigger,Trigger1Y)),NA())</f>
        <v>2.4062158451928446E-2</v>
      </c>
      <c r="Q1930" s="52">
        <f>IFERROR(_xll.qlIndexFixing(ONIndex1Y,I1930,TRUE,_xll.ohTrigger(RecalcTrigger,Trigger1Y)),NA())</f>
        <v>2.3839060973198656E-2</v>
      </c>
    </row>
    <row r="1931" spans="2:17" x14ac:dyDescent="0.2">
      <c r="B1931" s="46" t="s">
        <v>51</v>
      </c>
      <c r="D1931" s="49">
        <f>_xll.qlCalendarAdvance(LocalCalendar,$D1930,B1931,"f",FALSE)</f>
        <v>53232</v>
      </c>
      <c r="E1931" s="49">
        <f>_xll.qlInterestRateIndexValueDate(IndexON,D1931)</f>
        <v>53232</v>
      </c>
      <c r="F1931" s="52">
        <f>IFERROR(_xll.qlIndexFixing(IndexON,D1931,TRUE,_xll.ohTrigger(RecalcTrigger,TriggerON)),NA())</f>
        <v>1.5967656420929899E-2</v>
      </c>
      <c r="H1931" s="49">
        <f>_xll.qlCalendarAdvance(IborCalendar,$H1930,B1931,"f",FALSE)</f>
        <v>53225</v>
      </c>
      <c r="I1931" s="49">
        <f>_xll.qlInterestRateIndexValueDate(Index1M,$H1931)</f>
        <v>53227</v>
      </c>
      <c r="J1931" s="52">
        <f>IFERROR(_xll.qlIndexFixing(Index1M,$H1931,TRUE,_xll.ohTrigger(RecalcTrigger,Trigger1M)),NA())</f>
        <v>1.8273034973416757E-2</v>
      </c>
      <c r="K1931" s="52">
        <f>IFERROR(_xll.qlIndexFixing(ONIndex1M,I1931,TRUE,_xll.ohTrigger(RecalcTrigger,Trigger1M)),NA())</f>
        <v>1.8260561018426102E-2</v>
      </c>
      <c r="L1931" s="52">
        <f>IFERROR(_xll.qlIndexFixing(Index3M,H1931,TRUE,_xll.ohTrigger(RecalcTrigger,Trigger3M)),NA())</f>
        <v>2.0170716916431169E-2</v>
      </c>
      <c r="M1931" s="52">
        <f>IFERROR(_xll.qlIndexFixing(ONIndex3M,I1931,TRUE,_xll.ohTrigger(RecalcTrigger,Trigger3M)),NA())</f>
        <v>2.013728938465853E-2</v>
      </c>
      <c r="N1931" s="52">
        <f>IFERROR(_xll.qlIndexFixing(Index6M,$H1931,TRUE,_xll.ohTrigger(RecalcTrigger,Trigger6M)),NA())</f>
        <v>2.183341903447427E-2</v>
      </c>
      <c r="O1931" s="52">
        <f>IFERROR(_xll.qlIndexFixing(ONIndex6M,I1931,TRUE,_xll.ohTrigger(RecalcTrigger,Trigger6M)),NA())</f>
        <v>2.1739914788563297E-2</v>
      </c>
      <c r="P1931" s="52">
        <f>IFERROR(_xll.qlIndexFixing(Index1Y,$H1931,TRUE,_xll.ohTrigger(RecalcTrigger,Trigger1Y)),NA())</f>
        <v>2.405944025658073E-2</v>
      </c>
      <c r="Q1931" s="52">
        <f>IFERROR(_xll.qlIndexFixing(ONIndex1Y,I1931,TRUE,_xll.ohTrigger(RecalcTrigger,Trigger1Y)),NA())</f>
        <v>2.3836872185221125E-2</v>
      </c>
    </row>
    <row r="1932" spans="2:17" x14ac:dyDescent="0.2">
      <c r="B1932" s="46" t="s">
        <v>51</v>
      </c>
      <c r="D1932" s="49">
        <f>_xll.qlCalendarAdvance(LocalCalendar,$D1931,B1932,"f",FALSE)</f>
        <v>53239</v>
      </c>
      <c r="E1932" s="49">
        <f>_xll.qlInterestRateIndexValueDate(IndexON,D1932)</f>
        <v>53239</v>
      </c>
      <c r="F1932" s="52">
        <f>IFERROR(_xll.qlIndexFixing(IndexON,D1932,TRUE,_xll.ohTrigger(RecalcTrigger,TriggerON)),NA())</f>
        <v>1.5965665913730831E-2</v>
      </c>
      <c r="H1932" s="49">
        <f>_xll.qlCalendarAdvance(IborCalendar,$H1931,B1932,"f",FALSE)</f>
        <v>53232</v>
      </c>
      <c r="I1932" s="49">
        <f>_xll.qlInterestRateIndexValueDate(Index1M,$H1932)</f>
        <v>53234</v>
      </c>
      <c r="J1932" s="52">
        <f>IFERROR(_xll.qlIndexFixing(Index1M,$H1932,TRUE,_xll.ohTrigger(RecalcTrigger,Trigger1M)),NA())</f>
        <v>1.8273229211194231E-2</v>
      </c>
      <c r="K1932" s="52">
        <f>IFERROR(_xll.qlIndexFixing(ONIndex1M,I1932,TRUE,_xll.ohTrigger(RecalcTrigger,Trigger1M)),NA())</f>
        <v>1.8260313303883891E-2</v>
      </c>
      <c r="L1932" s="52">
        <f>IFERROR(_xll.qlIndexFixing(Index3M,H1932,TRUE,_xll.ohTrigger(RecalcTrigger,Trigger3M)),NA())</f>
        <v>2.0168106143224753E-2</v>
      </c>
      <c r="M1932" s="52">
        <f>IFERROR(_xll.qlIndexFixing(ONIndex3M,I1932,TRUE,_xll.ohTrigger(RecalcTrigger,Trigger3M)),NA())</f>
        <v>2.0134769139339426E-2</v>
      </c>
      <c r="N1932" s="52">
        <f>IFERROR(_xll.qlIndexFixing(Index6M,$H1932,TRUE,_xll.ohTrigger(RecalcTrigger,Trigger6M)),NA())</f>
        <v>2.1832048635056635E-2</v>
      </c>
      <c r="O1932" s="52">
        <f>IFERROR(_xll.qlIndexFixing(ONIndex6M,I1932,TRUE,_xll.ohTrigger(RecalcTrigger,Trigger6M)),NA())</f>
        <v>2.1738108995181804E-2</v>
      </c>
      <c r="P1932" s="52">
        <f>IFERROR(_xll.qlIndexFixing(Index1Y,$H1932,TRUE,_xll.ohTrigger(RecalcTrigger,Trigger1Y)),NA())</f>
        <v>2.4054933691149791E-2</v>
      </c>
      <c r="Q1932" s="52">
        <f>IFERROR(_xll.qlIndexFixing(ONIndex1Y,I1932,TRUE,_xll.ohTrigger(RecalcTrigger,Trigger1Y)),NA())</f>
        <v>2.383466508285359E-2</v>
      </c>
    </row>
    <row r="1933" spans="2:17" x14ac:dyDescent="0.2">
      <c r="B1933" s="46" t="s">
        <v>51</v>
      </c>
      <c r="D1933" s="49">
        <f>_xll.qlCalendarAdvance(LocalCalendar,$D1932,B1933,"f",FALSE)</f>
        <v>53246</v>
      </c>
      <c r="E1933" s="49">
        <f>_xll.qlInterestRateIndexValueDate(IndexON,D1933)</f>
        <v>53246</v>
      </c>
      <c r="F1933" s="52">
        <f>IFERROR(_xll.qlIndexFixing(IndexON,D1933,TRUE,_xll.ohTrigger(RecalcTrigger,TriggerON)),NA())</f>
        <v>1.5963668958729471E-2</v>
      </c>
      <c r="H1933" s="49">
        <f>_xll.qlCalendarAdvance(IborCalendar,$H1932,B1933,"f",FALSE)</f>
        <v>53239</v>
      </c>
      <c r="I1933" s="49">
        <f>_xll.qlInterestRateIndexValueDate(Index1M,$H1933)</f>
        <v>53241</v>
      </c>
      <c r="J1933" s="52">
        <f>IFERROR(_xll.qlIndexFixing(Index1M,$H1933,TRUE,_xll.ohTrigger(RecalcTrigger,Trigger1M)),NA())</f>
        <v>1.827253104720503E-2</v>
      </c>
      <c r="K1933" s="52">
        <f>IFERROR(_xll.qlIndexFixing(ONIndex1M,I1933,TRUE,_xll.ohTrigger(RecalcTrigger,Trigger1M)),NA())</f>
        <v>1.826050923959821E-2</v>
      </c>
      <c r="L1933" s="52">
        <f>IFERROR(_xll.qlIndexFixing(Index3M,H1933,TRUE,_xll.ohTrigger(RecalcTrigger,Trigger3M)),NA())</f>
        <v>2.0166604840722607E-2</v>
      </c>
      <c r="M1933" s="52">
        <f>IFERROR(_xll.qlIndexFixing(ONIndex3M,I1933,TRUE,_xll.ohTrigger(RecalcTrigger,Trigger3M)),NA())</f>
        <v>2.0132617977210998E-2</v>
      </c>
      <c r="N1933" s="52">
        <f>IFERROR(_xll.qlIndexFixing(Index6M,$H1933,TRUE,_xll.ohTrigger(RecalcTrigger,Trigger6M)),NA())</f>
        <v>2.1830149915144349E-2</v>
      </c>
      <c r="O1933" s="52">
        <f>IFERROR(_xll.qlIndexFixing(ONIndex6M,I1933,TRUE,_xll.ohTrigger(RecalcTrigger,Trigger6M)),NA())</f>
        <v>2.1736824515559139E-2</v>
      </c>
      <c r="P1933" s="52">
        <f>IFERROR(_xll.qlIndexFixing(Index1Y,$H1933,TRUE,_xll.ohTrigger(RecalcTrigger,Trigger1Y)),NA())</f>
        <v>2.4054546200271098E-2</v>
      </c>
      <c r="Q1933" s="52">
        <f>IFERROR(_xll.qlIndexFixing(ONIndex1Y,I1933,TRUE,_xll.ohTrigger(RecalcTrigger,Trigger1Y)),NA())</f>
        <v>2.3833068720777728E-2</v>
      </c>
    </row>
    <row r="1934" spans="2:17" x14ac:dyDescent="0.2">
      <c r="B1934" s="46" t="s">
        <v>51</v>
      </c>
      <c r="D1934" s="49">
        <f>_xll.qlCalendarAdvance(LocalCalendar,$D1933,B1934,"f",FALSE)</f>
        <v>53253</v>
      </c>
      <c r="E1934" s="49">
        <f>_xll.qlInterestRateIndexValueDate(IndexON,D1934)</f>
        <v>53253</v>
      </c>
      <c r="F1934" s="52">
        <f>IFERROR(_xll.qlIndexFixing(IndexON,D1934,TRUE,_xll.ohTrigger(RecalcTrigger,TriggerON)),NA())</f>
        <v>1.5961665556085691E-2</v>
      </c>
      <c r="H1934" s="49">
        <f>_xll.qlCalendarAdvance(IborCalendar,$H1933,B1934,"f",FALSE)</f>
        <v>53246</v>
      </c>
      <c r="I1934" s="49">
        <f>_xll.qlInterestRateIndexValueDate(Index1M,$H1934)</f>
        <v>53248</v>
      </c>
      <c r="J1934" s="52">
        <f>IFERROR(_xll.qlIndexFixing(Index1M,$H1934,TRUE,_xll.ohTrigger(RecalcTrigger,Trigger1M)),NA())</f>
        <v>1.8272276746188656E-2</v>
      </c>
      <c r="K1934" s="52">
        <f>IFERROR(_xll.qlIndexFixing(ONIndex1M,I1934,TRUE,_xll.ohTrigger(RecalcTrigger,Trigger1M)),NA())</f>
        <v>1.825981320557446E-2</v>
      </c>
      <c r="L1934" s="52">
        <f>IFERROR(_xll.qlIndexFixing(Index3M,H1934,TRUE,_xll.ohTrigger(RecalcTrigger,Trigger3M)),NA())</f>
        <v>2.0164338875678079E-2</v>
      </c>
      <c r="M1934" s="52">
        <f>IFERROR(_xll.qlIndexFixing(ONIndex3M,I1934,TRUE,_xll.ohTrigger(RecalcTrigger,Trigger3M)),NA())</f>
        <v>2.0129691554986451E-2</v>
      </c>
      <c r="N1934" s="52">
        <f>IFERROR(_xll.qlIndexFixing(Index6M,$H1934,TRUE,_xll.ohTrigger(RecalcTrigger,Trigger6M)),NA())</f>
        <v>2.1828245877986957E-2</v>
      </c>
      <c r="O1934" s="52">
        <f>IFERROR(_xll.qlIndexFixing(ONIndex6M,I1934,TRUE,_xll.ohTrigger(RecalcTrigger,Trigger6M)),NA())</f>
        <v>2.1734481622646129E-2</v>
      </c>
      <c r="P1934" s="52">
        <f>IFERROR(_xll.qlIndexFixing(Index1Y,$H1934,TRUE,_xll.ohTrigger(RecalcTrigger,Trigger1Y)),NA())</f>
        <v>2.405119174973511E-2</v>
      </c>
      <c r="Q1934" s="52">
        <f>IFERROR(_xll.qlIndexFixing(ONIndex1Y,I1934,TRUE,_xll.ohTrigger(RecalcTrigger,Trigger1Y)),NA())</f>
        <v>2.3830195934761988E-2</v>
      </c>
    </row>
    <row r="1935" spans="2:17" x14ac:dyDescent="0.2">
      <c r="B1935" s="46" t="s">
        <v>51</v>
      </c>
      <c r="D1935" s="49">
        <f>_xll.qlCalendarAdvance(LocalCalendar,$D1934,B1935,"f",FALSE)</f>
        <v>53260</v>
      </c>
      <c r="E1935" s="49">
        <f>_xll.qlInterestRateIndexValueDate(IndexON,D1935)</f>
        <v>53260</v>
      </c>
      <c r="F1935" s="52">
        <f>IFERROR(_xll.qlIndexFixing(IndexON,D1935,TRUE,_xll.ohTrigger(RecalcTrigger,TriggerON)),NA())</f>
        <v>1.5959655705719555E-2</v>
      </c>
      <c r="H1935" s="49">
        <f>_xll.qlCalendarAdvance(IborCalendar,$H1934,B1935,"f",FALSE)</f>
        <v>53253</v>
      </c>
      <c r="I1935" s="49">
        <f>_xll.qlInterestRateIndexValueDate(Index1M,$H1935)</f>
        <v>53255</v>
      </c>
      <c r="J1935" s="52">
        <f>IFERROR(_xll.qlIndexFixing(Index1M,$H1935,TRUE,_xll.ohTrigger(RecalcTrigger,Trigger1M)),NA())</f>
        <v>1.82720208865584E-2</v>
      </c>
      <c r="K1935" s="52">
        <f>IFERROR(_xll.qlIndexFixing(ONIndex1M,I1935,TRUE,_xll.ohTrigger(RecalcTrigger,Trigger1M)),NA())</f>
        <v>1.8259560821833887E-2</v>
      </c>
      <c r="L1935" s="52">
        <f>IFERROR(_xll.qlIndexFixing(Index3M,H1935,TRUE,_xll.ohTrigger(RecalcTrigger,Trigger3M)),NA())</f>
        <v>2.0161314964125425E-2</v>
      </c>
      <c r="M1935" s="52">
        <f>IFERROR(_xll.qlIndexFixing(ONIndex3M,I1935,TRUE,_xll.ohTrigger(RecalcTrigger,Trigger3M)),NA())</f>
        <v>2.0127134215925935E-2</v>
      </c>
      <c r="N1935" s="52">
        <f>IFERROR(_xll.qlIndexFixing(Index6M,$H1935,TRUE,_xll.ohTrigger(RecalcTrigger,Trigger6M)),NA())</f>
        <v>2.1826336523600273E-2</v>
      </c>
      <c r="O1935" s="52">
        <f>IFERROR(_xll.qlIndexFixing(ONIndex6M,I1935,TRUE,_xll.ohTrigger(RecalcTrigger,Trigger6M)),NA())</f>
        <v>2.1732660043518592E-2</v>
      </c>
      <c r="P1935" s="52">
        <f>IFERROR(_xll.qlIndexFixing(Index1Y,$H1935,TRUE,_xll.ohTrigger(RecalcTrigger,Trigger1Y)),NA())</f>
        <v>2.4048412009557561E-2</v>
      </c>
      <c r="Q1935" s="52">
        <f>IFERROR(_xll.qlIndexFixing(ONIndex1Y,I1935,TRUE,_xll.ohTrigger(RecalcTrigger,Trigger1Y)),NA())</f>
        <v>2.3827933889117858E-2</v>
      </c>
    </row>
    <row r="1936" spans="2:17" x14ac:dyDescent="0.2">
      <c r="B1936" s="46" t="s">
        <v>51</v>
      </c>
      <c r="D1936" s="49">
        <f>_xll.qlCalendarAdvance(LocalCalendar,$D1935,B1936,"f",FALSE)</f>
        <v>53267</v>
      </c>
      <c r="E1936" s="49">
        <f>_xll.qlInterestRateIndexValueDate(IndexON,D1936)</f>
        <v>53267</v>
      </c>
      <c r="F1936" s="52">
        <f>IFERROR(_xll.qlIndexFixing(IndexON,D1936,TRUE,_xll.ohTrigger(RecalcTrigger,TriggerON)),NA())</f>
        <v>1.5957639407711E-2</v>
      </c>
      <c r="H1936" s="49">
        <f>_xll.qlCalendarAdvance(IborCalendar,$H1935,B1936,"f",FALSE)</f>
        <v>53260</v>
      </c>
      <c r="I1936" s="49">
        <f>_xll.qlInterestRateIndexValueDate(Index1M,$H1936)</f>
        <v>53262</v>
      </c>
      <c r="J1936" s="52">
        <f>IFERROR(_xll.qlIndexFixing(Index1M,$H1936,TRUE,_xll.ohTrigger(RecalcTrigger,Trigger1M)),NA())</f>
        <v>1.8271763468324573E-2</v>
      </c>
      <c r="K1936" s="52">
        <f>IFERROR(_xll.qlIndexFixing(ONIndex1M,I1936,TRUE,_xll.ohTrigger(RecalcTrigger,Trigger1M)),NA())</f>
        <v>1.8259306881711623E-2</v>
      </c>
      <c r="L1936" s="52">
        <f>IFERROR(_xll.qlIndexFixing(Index3M,H1936,TRUE,_xll.ohTrigger(RecalcTrigger,Trigger3M)),NA())</f>
        <v>2.0158651387100098E-2</v>
      </c>
      <c r="M1936" s="52">
        <f>IFERROR(_xll.qlIndexFixing(ONIndex3M,I1936,TRUE,_xll.ohTrigger(RecalcTrigger,Trigger3M)),NA())</f>
        <v>2.0124564512329357E-2</v>
      </c>
      <c r="N1936" s="52">
        <f>IFERROR(_xll.qlIndexFixing(Index6M,$H1936,TRUE,_xll.ohTrigger(RecalcTrigger,Trigger6M)),NA())</f>
        <v>2.1824421851999665E-2</v>
      </c>
      <c r="O1936" s="52">
        <f>IFERROR(_xll.qlIndexFixing(ONIndex6M,I1936,TRUE,_xll.ohTrigger(RecalcTrigger,Trigger6M)),NA())</f>
        <v>2.1730833202466826E-2</v>
      </c>
      <c r="P1936" s="52">
        <f>IFERROR(_xll.qlIndexFixing(Index1Y,$H1936,TRUE,_xll.ohTrigger(RecalcTrigger,Trigger1Y)),NA())</f>
        <v>2.4045617684943902E-2</v>
      </c>
      <c r="Q1936" s="52">
        <f>IFERROR(_xll.qlIndexFixing(ONIndex1Y,I1936,TRUE,_xll.ohTrigger(RecalcTrigger,Trigger1Y)),NA())</f>
        <v>2.3825653529003787E-2</v>
      </c>
    </row>
    <row r="1937" spans="2:17" x14ac:dyDescent="0.2">
      <c r="B1937" s="46" t="s">
        <v>51</v>
      </c>
      <c r="D1937" s="49">
        <f>_xll.qlCalendarAdvance(LocalCalendar,$D1936,B1937,"f",FALSE)</f>
        <v>53274</v>
      </c>
      <c r="E1937" s="49">
        <f>_xll.qlInterestRateIndexValueDate(IndexON,D1937)</f>
        <v>53274</v>
      </c>
      <c r="F1937" s="52">
        <f>IFERROR(_xll.qlIndexFixing(IndexON,D1937,TRUE,_xll.ohTrigger(RecalcTrigger,TriggerON)),NA())</f>
        <v>1.5955616661980088E-2</v>
      </c>
      <c r="H1937" s="49">
        <f>_xll.qlCalendarAdvance(IborCalendar,$H1936,B1937,"f",FALSE)</f>
        <v>53267</v>
      </c>
      <c r="I1937" s="49">
        <f>_xll.qlInterestRateIndexValueDate(Index1M,$H1937)</f>
        <v>53269</v>
      </c>
      <c r="J1937" s="52">
        <f>IFERROR(_xll.qlIndexFixing(Index1M,$H1937,TRUE,_xll.ohTrigger(RecalcTrigger,Trigger1M)),NA())</f>
        <v>1.8271504491474286E-2</v>
      </c>
      <c r="K1937" s="52">
        <f>IFERROR(_xll.qlIndexFixing(ONIndex1M,I1937,TRUE,_xll.ohTrigger(RecalcTrigger,Trigger1M)),NA())</f>
        <v>1.8259051385127734E-2</v>
      </c>
      <c r="L1937" s="52">
        <f>IFERROR(_xll.qlIndexFixing(Index3M,H1937,TRUE,_xll.ohTrigger(RecalcTrigger,Trigger3M)),NA())</f>
        <v>2.0155975384290117E-2</v>
      </c>
      <c r="M1937" s="52">
        <f>IFERROR(_xll.qlIndexFixing(ONIndex3M,I1937,TRUE,_xll.ohTrigger(RecalcTrigger,Trigger3M)),NA())</f>
        <v>2.0121982444116782E-2</v>
      </c>
      <c r="N1937" s="52">
        <f>IFERROR(_xll.qlIndexFixing(Index6M,$H1937,TRUE,_xll.ohTrigger(RecalcTrigger,Trigger6M)),NA())</f>
        <v>2.1821981828478287E-2</v>
      </c>
      <c r="O1937" s="52">
        <f>IFERROR(_xll.qlIndexFixing(ONIndex6M,I1937,TRUE,_xll.ohTrigger(RecalcTrigger,Trigger6M)),NA())</f>
        <v>2.1729001099517475E-2</v>
      </c>
      <c r="P1937" s="52">
        <f>IFERROR(_xll.qlIndexFixing(Index1Y,$H1937,TRUE,_xll.ohTrigger(RecalcTrigger,Trigger1Y)),NA())</f>
        <v>2.4042809096596507E-2</v>
      </c>
      <c r="Q1937" s="52">
        <f>IFERROR(_xll.qlIndexFixing(ONIndex1Y,I1937,TRUE,_xll.ohTrigger(RecalcTrigger,Trigger1Y)),NA())</f>
        <v>2.3823354854473067E-2</v>
      </c>
    </row>
    <row r="1938" spans="2:17" x14ac:dyDescent="0.2">
      <c r="B1938" s="46" t="s">
        <v>51</v>
      </c>
      <c r="D1938" s="49">
        <f>_xll.qlCalendarAdvance(LocalCalendar,$D1937,B1938,"f",FALSE)</f>
        <v>53281</v>
      </c>
      <c r="E1938" s="49">
        <f>_xll.qlInterestRateIndexValueDate(IndexON,D1938)</f>
        <v>53281</v>
      </c>
      <c r="F1938" s="52">
        <f>IFERROR(_xll.qlIndexFixing(IndexON,D1938,TRUE,_xll.ohTrigger(RecalcTrigger,TriggerON)),NA())</f>
        <v>1.595358746852682E-2</v>
      </c>
      <c r="H1938" s="49">
        <f>_xll.qlCalendarAdvance(IborCalendar,$H1937,B1938,"f",FALSE)</f>
        <v>53274</v>
      </c>
      <c r="I1938" s="49">
        <f>_xll.qlInterestRateIndexValueDate(Index1M,$H1938)</f>
        <v>53279</v>
      </c>
      <c r="J1938" s="52">
        <f>IFERROR(_xll.qlIndexFixing(Index1M,$H1938,TRUE,_xll.ohTrigger(RecalcTrigger,Trigger1M)),NA())</f>
        <v>1.8270687201931146E-2</v>
      </c>
      <c r="K1938" s="52">
        <f>IFERROR(_xll.qlIndexFixing(ONIndex1M,I1938,TRUE,_xll.ohTrigger(RecalcTrigger,Trigger1M)),NA())</f>
        <v>1.8257794633438351E-2</v>
      </c>
      <c r="L1938" s="52">
        <f>IFERROR(_xll.qlIndexFixing(Index3M,H1938,TRUE,_xll.ohTrigger(RecalcTrigger,Trigger3M)),NA())</f>
        <v>2.0151394375217839E-2</v>
      </c>
      <c r="M1938" s="52">
        <f>IFERROR(_xll.qlIndexFixing(ONIndex3M,I1938,TRUE,_xll.ohTrigger(RecalcTrigger,Trigger3M)),NA())</f>
        <v>2.0117520329598904E-2</v>
      </c>
      <c r="N1938" s="52">
        <f>IFERROR(_xll.qlIndexFixing(Index6M,$H1938,TRUE,_xll.ohTrigger(RecalcTrigger,Trigger6M)),NA())</f>
        <v>2.1819749798374369E-2</v>
      </c>
      <c r="O1938" s="52">
        <f>IFERROR(_xll.qlIndexFixing(ONIndex6M,I1938,TRUE,_xll.ohTrigger(RecalcTrigger,Trigger6M)),NA())</f>
        <v>2.1725326733372796E-2</v>
      </c>
      <c r="P1938" s="52">
        <f>IFERROR(_xll.qlIndexFixing(Index1Y,$H1938,TRUE,_xll.ohTrigger(RecalcTrigger,Trigger1Y)),NA())</f>
        <v>2.4037603971101017E-2</v>
      </c>
      <c r="Q1938" s="52">
        <f>IFERROR(_xll.qlIndexFixing(ONIndex1Y,I1938,TRUE,_xll.ohTrigger(RecalcTrigger,Trigger1Y)),NA())</f>
        <v>2.3818796663901409E-2</v>
      </c>
    </row>
    <row r="1939" spans="2:17" x14ac:dyDescent="0.2">
      <c r="B1939" s="46" t="s">
        <v>51</v>
      </c>
      <c r="D1939" s="49">
        <f>_xll.qlCalendarAdvance(LocalCalendar,$D1938,B1939,"f",FALSE)</f>
        <v>53288</v>
      </c>
      <c r="E1939" s="49">
        <f>_xll.qlInterestRateIndexValueDate(IndexON,D1939)</f>
        <v>53288</v>
      </c>
      <c r="F1939" s="52">
        <f>IFERROR(_xll.qlIndexFixing(IndexON,D1939,TRUE,_xll.ohTrigger(RecalcTrigger,TriggerON)),NA())</f>
        <v>1.5951759560421941E-2</v>
      </c>
      <c r="H1939" s="49">
        <f>_xll.qlCalendarAdvance(IborCalendar,$H1938,B1939,"f",FALSE)</f>
        <v>53281</v>
      </c>
      <c r="I1939" s="49">
        <f>_xll.qlInterestRateIndexValueDate(Index1M,$H1939)</f>
        <v>53283</v>
      </c>
      <c r="J1939" s="52">
        <f>IFERROR(_xll.qlIndexFixing(Index1M,$H1939,TRUE,_xll.ohTrigger(RecalcTrigger,Trigger1M)),NA())</f>
        <v>1.8270981861957847E-2</v>
      </c>
      <c r="K1939" s="52">
        <f>IFERROR(_xll.qlIndexFixing(ONIndex1M,I1939,TRUE,_xll.ohTrigger(RecalcTrigger,Trigger1M)),NA())</f>
        <v>1.8258535722814884E-2</v>
      </c>
      <c r="L1939" s="52">
        <f>IFERROR(_xll.qlIndexFixing(Index3M,H1939,TRUE,_xll.ohTrigger(RecalcTrigger,Trigger3M)),NA())</f>
        <v>2.0150953676510083E-2</v>
      </c>
      <c r="M1939" s="52">
        <f>IFERROR(_xll.qlIndexFixing(ONIndex3M,I1939,TRUE,_xll.ohTrigger(RecalcTrigger,Trigger3M)),NA())</f>
        <v>2.0116781213923574E-2</v>
      </c>
      <c r="N1939" s="52">
        <f>IFERROR(_xll.qlIndexFixing(Index6M,$H1939,TRUE,_xll.ohTrigger(RecalcTrigger,Trigger6M)),NA())</f>
        <v>2.1818126891322058E-2</v>
      </c>
      <c r="O1939" s="52">
        <f>IFERROR(_xll.qlIndexFixing(ONIndex6M,I1939,TRUE,_xll.ohTrigger(RecalcTrigger,Trigger6M)),NA())</f>
        <v>2.172532110787273E-2</v>
      </c>
      <c r="P1939" s="52">
        <f>IFERROR(_xll.qlIndexFixing(Index1Y,$H1939,TRUE,_xll.ohTrigger(RecalcTrigger,Trigger1Y)),NA())</f>
        <v>2.4037150411498898E-2</v>
      </c>
      <c r="Q1939" s="52">
        <f>IFERROR(_xll.qlIndexFixing(ONIndex1Y,I1939,TRUE,_xll.ohTrigger(RecalcTrigger,Trigger1Y)),NA())</f>
        <v>2.3818702562161675E-2</v>
      </c>
    </row>
    <row r="1940" spans="2:17" x14ac:dyDescent="0.2">
      <c r="B1940" s="46" t="s">
        <v>51</v>
      </c>
      <c r="D1940" s="49">
        <f>_xll.qlCalendarAdvance(LocalCalendar,$D1939,B1940,"f",FALSE)</f>
        <v>53295</v>
      </c>
      <c r="E1940" s="49">
        <f>_xll.qlInterestRateIndexValueDate(IndexON,D1940)</f>
        <v>53295</v>
      </c>
      <c r="F1940" s="52">
        <f>IFERROR(_xll.qlIndexFixing(IndexON,D1940,TRUE,_xll.ohTrigger(RecalcTrigger,TriggerON)),NA())</f>
        <v>1.5949509738533152E-2</v>
      </c>
      <c r="H1940" s="49">
        <f>_xll.qlCalendarAdvance(IborCalendar,$H1939,B1940,"f",FALSE)</f>
        <v>53288</v>
      </c>
      <c r="I1940" s="49">
        <f>_xll.qlInterestRateIndexValueDate(Index1M,$H1940)</f>
        <v>53290</v>
      </c>
      <c r="J1940" s="52">
        <f>IFERROR(_xll.qlIndexFixing(Index1M,$H1940,TRUE,_xll.ohTrigger(RecalcTrigger,Trigger1M)),NA())</f>
        <v>1.8271607064709823E-2</v>
      </c>
      <c r="K1940" s="52">
        <f>IFERROR(_xll.qlIndexFixing(ONIndex1M,I1940,TRUE,_xll.ohTrigger(RecalcTrigger,Trigger1M)),NA())</f>
        <v>1.8258275557085923E-2</v>
      </c>
      <c r="L1940" s="52">
        <f>IFERROR(_xll.qlIndexFixing(Index3M,H1940,TRUE,_xll.ohTrigger(RecalcTrigger,Trigger3M)),NA())</f>
        <v>2.0147872821409903E-2</v>
      </c>
      <c r="M1940" s="52">
        <f>IFERROR(_xll.qlIndexFixing(ONIndex3M,I1940,TRUE,_xll.ohTrigger(RecalcTrigger,Trigger3M)),NA())</f>
        <v>2.0114162051996232E-2</v>
      </c>
      <c r="N1940" s="52">
        <f>IFERROR(_xll.qlIndexFixing(Index6M,$H1940,TRUE,_xll.ohTrigger(RecalcTrigger,Trigger6M)),NA())</f>
        <v>2.1816191447470466E-2</v>
      </c>
      <c r="O1940" s="52">
        <f>IFERROR(_xll.qlIndexFixing(ONIndex6M,I1940,TRUE,_xll.ohTrigger(RecalcTrigger,Trigger6M)),NA())</f>
        <v>2.1723473219150691E-2</v>
      </c>
      <c r="P1940" s="52">
        <f>IFERROR(_xll.qlIndexFixing(Index1Y,$H1940,TRUE,_xll.ohTrigger(RecalcTrigger,Trigger1Y)),NA())</f>
        <v>2.4034300956138621E-2</v>
      </c>
      <c r="Q1940" s="52">
        <f>IFERROR(_xll.qlIndexFixing(ONIndex1Y,I1940,TRUE,_xll.ohTrigger(RecalcTrigger,Trigger1Y)),NA())</f>
        <v>2.3816348944381005E-2</v>
      </c>
    </row>
    <row r="1941" spans="2:17" x14ac:dyDescent="0.2">
      <c r="B1941" s="46" t="s">
        <v>51</v>
      </c>
      <c r="D1941" s="49">
        <f>_xll.qlCalendarAdvance(LocalCalendar,$D1940,B1941,"f",FALSE)</f>
        <v>53302</v>
      </c>
      <c r="E1941" s="49">
        <f>_xll.qlInterestRateIndexValueDate(IndexON,D1941)</f>
        <v>53302</v>
      </c>
      <c r="F1941" s="52">
        <f>IFERROR(_xll.qlIndexFixing(IndexON,D1941,TRUE,_xll.ohTrigger(RecalcTrigger,TriggerON)),NA())</f>
        <v>1.5947461202072688E-2</v>
      </c>
      <c r="H1941" s="49">
        <f>_xll.qlCalendarAdvance(IborCalendar,$H1940,B1941,"f",FALSE)</f>
        <v>53295</v>
      </c>
      <c r="I1941" s="49">
        <f>_xll.qlInterestRateIndexValueDate(Index1M,$H1941)</f>
        <v>53297</v>
      </c>
      <c r="J1941" s="52">
        <f>IFERROR(_xll.qlIndexFixing(Index1M,$H1941,TRUE,_xll.ohTrigger(RecalcTrigger,Trigger1M)),NA())</f>
        <v>1.8270897299363098E-2</v>
      </c>
      <c r="K1941" s="52">
        <f>IFERROR(_xll.qlIndexFixing(ONIndex1M,I1941,TRUE,_xll.ohTrigger(RecalcTrigger,Trigger1M)),NA())</f>
        <v>1.8258013834895337E-2</v>
      </c>
      <c r="L1941" s="52">
        <f>IFERROR(_xll.qlIndexFixing(Index3M,H1941,TRUE,_xll.ohTrigger(RecalcTrigger,Trigger3M)),NA())</f>
        <v>2.0143684274803952E-2</v>
      </c>
      <c r="M1941" s="52">
        <f>IFERROR(_xll.qlIndexFixing(ONIndex3M,I1941,TRUE,_xll.ohTrigger(RecalcTrigger,Trigger3M)),NA())</f>
        <v>2.0111530525479537E-2</v>
      </c>
      <c r="N1941" s="52">
        <f>IFERROR(_xll.qlIndexFixing(Index6M,$H1941,TRUE,_xll.ohTrigger(RecalcTrigger,Trigger6M)),NA())</f>
        <v>2.1814768736316607E-2</v>
      </c>
      <c r="O1941" s="52">
        <f>IFERROR(_xll.qlIndexFixing(ONIndex6M,I1941,TRUE,_xll.ohTrigger(RecalcTrigger,Trigger6M)),NA())</f>
        <v>2.1721620068531067E-2</v>
      </c>
      <c r="P1941" s="52">
        <f>IFERROR(_xll.qlIndexFixing(Index1Y,$H1941,TRUE,_xll.ohTrigger(RecalcTrigger,Trigger1Y)),NA())</f>
        <v>2.4031438519826229E-2</v>
      </c>
      <c r="Q1941" s="52">
        <f>IFERROR(_xll.qlIndexFixing(ONIndex1Y,I1941,TRUE,_xll.ohTrigger(RecalcTrigger,Trigger1Y)),NA())</f>
        <v>2.3813977012157039E-2</v>
      </c>
    </row>
    <row r="1942" spans="2:17" x14ac:dyDescent="0.2">
      <c r="B1942" s="46" t="s">
        <v>51</v>
      </c>
      <c r="D1942" s="49">
        <f>_xll.qlCalendarAdvance(LocalCalendar,$D1941,B1942,"f",FALSE)</f>
        <v>53309</v>
      </c>
      <c r="E1942" s="49">
        <f>_xll.qlInterestRateIndexValueDate(IndexON,D1942)</f>
        <v>53309</v>
      </c>
      <c r="F1942" s="52">
        <f>IFERROR(_xll.qlIndexFixing(IndexON,D1942,TRUE,_xll.ohTrigger(RecalcTrigger,TriggerON)),NA())</f>
        <v>1.5945406217889868E-2</v>
      </c>
      <c r="H1942" s="49">
        <f>_xll.qlCalendarAdvance(IborCalendar,$H1941,B1942,"f",FALSE)</f>
        <v>53302</v>
      </c>
      <c r="I1942" s="49">
        <f>_xll.qlInterestRateIndexValueDate(Index1M,$H1942)</f>
        <v>53304</v>
      </c>
      <c r="J1942" s="52">
        <f>IFERROR(_xll.qlIndexFixing(Index1M,$H1942,TRUE,_xll.ohTrigger(RecalcTrigger,Trigger1M)),NA())</f>
        <v>1.8270186228112589E-2</v>
      </c>
      <c r="K1942" s="52">
        <f>IFERROR(_xll.qlIndexFixing(ONIndex1M,I1942,TRUE,_xll.ohTrigger(RecalcTrigger,Trigger1M)),NA())</f>
        <v>1.825775055632306E-2</v>
      </c>
      <c r="L1942" s="52">
        <f>IFERROR(_xll.qlIndexFixing(Index3M,H1942,TRUE,_xll.ohTrigger(RecalcTrigger,Trigger3M)),NA())</f>
        <v>2.0140950304044836E-2</v>
      </c>
      <c r="M1942" s="52">
        <f>IFERROR(_xll.qlIndexFixing(ONIndex3M,I1942,TRUE,_xll.ohTrigger(RecalcTrigger,Trigger3M)),NA())</f>
        <v>2.0108886634346845E-2</v>
      </c>
      <c r="N1942" s="52">
        <f>IFERROR(_xll.qlIndexFixing(Index6M,$H1942,TRUE,_xll.ohTrigger(RecalcTrigger,Trigger6M)),NA())</f>
        <v>2.1812822161752211E-2</v>
      </c>
      <c r="O1942" s="52">
        <f>IFERROR(_xll.qlIndexFixing(ONIndex6M,I1942,TRUE,_xll.ohTrigger(RecalcTrigger,Trigger6M)),NA())</f>
        <v>2.1719761655960568E-2</v>
      </c>
      <c r="P1942" s="52">
        <f>IFERROR(_xll.qlIndexFixing(Index1Y,$H1942,TRUE,_xll.ohTrigger(RecalcTrigger,Trigger1Y)),NA())</f>
        <v>2.4028563423248845E-2</v>
      </c>
      <c r="Q1942" s="52">
        <f>IFERROR(_xll.qlIndexFixing(ONIndex1Y,I1942,TRUE,_xll.ohTrigger(RecalcTrigger,Trigger1Y)),NA())</f>
        <v>2.3811586765516424E-2</v>
      </c>
    </row>
    <row r="1943" spans="2:17" x14ac:dyDescent="0.2">
      <c r="B1943" s="46" t="s">
        <v>51</v>
      </c>
      <c r="D1943" s="49">
        <f>_xll.qlCalendarAdvance(LocalCalendar,$D1942,B1943,"f",FALSE)</f>
        <v>53316</v>
      </c>
      <c r="E1943" s="49">
        <f>_xll.qlInterestRateIndexValueDate(IndexON,D1943)</f>
        <v>53316</v>
      </c>
      <c r="F1943" s="52">
        <f>IFERROR(_xll.qlIndexFixing(IndexON,D1943,TRUE,_xll.ohTrigger(RecalcTrigger,TriggerON)),NA())</f>
        <v>1.5943344785904756E-2</v>
      </c>
      <c r="H1943" s="49">
        <f>_xll.qlCalendarAdvance(IborCalendar,$H1942,B1943,"f",FALSE)</f>
        <v>53309</v>
      </c>
      <c r="I1943" s="49">
        <f>_xll.qlInterestRateIndexValueDate(Index1M,$H1943)</f>
        <v>53311</v>
      </c>
      <c r="J1943" s="52">
        <f>IFERROR(_xll.qlIndexFixing(Index1M,$H1943,TRUE,_xll.ohTrigger(RecalcTrigger,Trigger1M)),NA())</f>
        <v>1.8270361951164826E-2</v>
      </c>
      <c r="K1943" s="52">
        <f>IFERROR(_xll.qlIndexFixing(ONIndex1M,I1943,TRUE,_xll.ohTrigger(RecalcTrigger,Trigger1M)),NA())</f>
        <v>1.8257485721369093E-2</v>
      </c>
      <c r="L1943" s="52">
        <f>IFERROR(_xll.qlIndexFixing(Index3M,H1943,TRUE,_xll.ohTrigger(RecalcTrigger,Trigger3M)),NA())</f>
        <v>2.0138203910343044E-2</v>
      </c>
      <c r="M1943" s="52">
        <f>IFERROR(_xll.qlIndexFixing(ONIndex3M,I1943,TRUE,_xll.ohTrigger(RecalcTrigger,Trigger3M)),NA())</f>
        <v>2.0106230378678092E-2</v>
      </c>
      <c r="N1943" s="52">
        <f>IFERROR(_xll.qlIndexFixing(Index6M,$H1943,TRUE,_xll.ohTrigger(RecalcTrigger,Trigger6M)),NA())</f>
        <v>2.1810870270081502E-2</v>
      </c>
      <c r="O1943" s="52">
        <f>IFERROR(_xll.qlIndexFixing(ONIndex6M,I1943,TRUE,_xll.ohTrigger(RecalcTrigger,Trigger6M)),NA())</f>
        <v>2.1717897981545775E-2</v>
      </c>
      <c r="P1943" s="52">
        <f>IFERROR(_xll.qlIndexFixing(Index1Y,$H1943,TRUE,_xll.ohTrigger(RecalcTrigger,Trigger1Y)),NA())</f>
        <v>2.4025675987091426E-2</v>
      </c>
      <c r="Q1943" s="52">
        <f>IFERROR(_xll.qlIndexFixing(ONIndex1Y,I1943,TRUE,_xll.ohTrigger(RecalcTrigger,Trigger1Y)),NA())</f>
        <v>2.3809178204459158E-2</v>
      </c>
    </row>
    <row r="1944" spans="2:17" x14ac:dyDescent="0.2">
      <c r="B1944" s="46" t="s">
        <v>51</v>
      </c>
      <c r="D1944" s="49">
        <f>_xll.qlCalendarAdvance(LocalCalendar,$D1943,B1944,"f",FALSE)</f>
        <v>53323</v>
      </c>
      <c r="E1944" s="49">
        <f>_xll.qlInterestRateIndexValueDate(IndexON,D1944)</f>
        <v>53323</v>
      </c>
      <c r="F1944" s="52">
        <f>IFERROR(_xll.qlIndexFixing(IndexON,D1944,TRUE,_xll.ohTrigger(RecalcTrigger,TriggerON)),NA())</f>
        <v>1.594127690635716E-2</v>
      </c>
      <c r="H1944" s="49">
        <f>_xll.qlCalendarAdvance(IborCalendar,$H1943,B1944,"f",FALSE)</f>
        <v>53316</v>
      </c>
      <c r="I1944" s="49">
        <f>_xll.qlInterestRateIndexValueDate(Index1M,$H1944)</f>
        <v>53318</v>
      </c>
      <c r="J1944" s="52">
        <f>IFERROR(_xll.qlIndexFixing(Index1M,$H1944,TRUE,_xll.ohTrigger(RecalcTrigger,Trigger1M)),NA())</f>
        <v>1.8269648012508889E-2</v>
      </c>
      <c r="K1944" s="52">
        <f>IFERROR(_xll.qlIndexFixing(ONIndex1M,I1944,TRUE,_xll.ohTrigger(RecalcTrigger,Trigger1M)),NA())</f>
        <v>1.8258107012041336E-2</v>
      </c>
      <c r="L1944" s="52">
        <f>IFERROR(_xll.qlIndexFixing(Index3M,H1944,TRUE,_xll.ohTrigger(RecalcTrigger,Trigger3M)),NA())</f>
        <v>2.0135445093720783E-2</v>
      </c>
      <c r="M1944" s="52">
        <f>IFERROR(_xll.qlIndexFixing(ONIndex3M,I1944,TRUE,_xll.ohTrigger(RecalcTrigger,Trigger3M)),NA())</f>
        <v>2.0104301933509205E-2</v>
      </c>
      <c r="N1944" s="52">
        <f>IFERROR(_xll.qlIndexFixing(Index6M,$H1944,TRUE,_xll.ohTrigger(RecalcTrigger,Trigger6M)),NA())</f>
        <v>2.1808913061319407E-2</v>
      </c>
      <c r="O1944" s="52">
        <f>IFERROR(_xll.qlIndexFixing(ONIndex6M,I1944,TRUE,_xll.ohTrigger(RecalcTrigger,Trigger6M)),NA())</f>
        <v>2.1717071455407577E-2</v>
      </c>
      <c r="P1944" s="52">
        <f>IFERROR(_xll.qlIndexFixing(Index1Y,$H1944,TRUE,_xll.ohTrigger(RecalcTrigger,Trigger1Y)),NA())</f>
        <v>2.4022776532034124E-2</v>
      </c>
      <c r="Q1944" s="52">
        <f>IFERROR(_xll.qlIndexFixing(ONIndex1Y,I1944,TRUE,_xll.ohTrigger(RecalcTrigger,Trigger1Y)),NA())</f>
        <v>2.3807977144700843E-2</v>
      </c>
    </row>
    <row r="1945" spans="2:17" x14ac:dyDescent="0.2">
      <c r="B1945" s="46" t="s">
        <v>51</v>
      </c>
      <c r="D1945" s="49">
        <f>_xll.qlCalendarAdvance(LocalCalendar,$D1944,B1945,"f",FALSE)</f>
        <v>53330</v>
      </c>
      <c r="E1945" s="49">
        <f>_xll.qlInterestRateIndexValueDate(IndexON,D1945)</f>
        <v>53330</v>
      </c>
      <c r="F1945" s="52">
        <f>IFERROR(_xll.qlIndexFixing(IndexON,D1945,TRUE,_xll.ohTrigger(RecalcTrigger,TriggerON)),NA())</f>
        <v>1.5939202579007272E-2</v>
      </c>
      <c r="H1945" s="49">
        <f>_xll.qlCalendarAdvance(IborCalendar,$H1944,B1945,"f",FALSE)</f>
        <v>53323</v>
      </c>
      <c r="I1945" s="49">
        <f>_xll.qlInterestRateIndexValueDate(Index1M,$H1945)</f>
        <v>53325</v>
      </c>
      <c r="J1945" s="52">
        <f>IFERROR(_xll.qlIndexFixing(Index1M,$H1945,TRUE,_xll.ohTrigger(RecalcTrigger,Trigger1M)),NA())</f>
        <v>1.8270264172740077E-2</v>
      </c>
      <c r="K1945" s="52">
        <f>IFERROR(_xll.qlIndexFixing(ONIndex1M,I1945,TRUE,_xll.ohTrigger(RecalcTrigger,Trigger1M)),NA())</f>
        <v>1.8257395096954454E-2</v>
      </c>
      <c r="L1945" s="52">
        <f>IFERROR(_xll.qlIndexFixing(Index3M,H1945,TRUE,_xll.ohTrigger(RecalcTrigger,Trigger3M)),NA())</f>
        <v>2.0133035528788489E-2</v>
      </c>
      <c r="M1945" s="52">
        <f>IFERROR(_xll.qlIndexFixing(ONIndex3M,I1945,TRUE,_xll.ohTrigger(RecalcTrigger,Trigger3M)),NA())</f>
        <v>2.0101249870478899E-2</v>
      </c>
      <c r="N1945" s="52">
        <f>IFERROR(_xll.qlIndexFixing(Index6M,$H1945,TRUE,_xll.ohTrigger(RecalcTrigger,Trigger6M)),NA())</f>
        <v>2.1806950535482622E-2</v>
      </c>
      <c r="O1945" s="52">
        <f>IFERROR(_xll.qlIndexFixing(ONIndex6M,I1945,TRUE,_xll.ohTrigger(RecalcTrigger,Trigger6M)),NA())</f>
        <v>2.1714675575916775E-2</v>
      </c>
      <c r="P1945" s="52">
        <f>IFERROR(_xll.qlIndexFixing(Index1Y,$H1945,TRUE,_xll.ohTrigger(RecalcTrigger,Trigger1Y)),NA())</f>
        <v>2.4019865378755358E-2</v>
      </c>
      <c r="Q1945" s="52">
        <f>IFERROR(_xll.qlIndexFixing(ONIndex1Y,I1945,TRUE,_xll.ohTrigger(RecalcTrigger,Trigger1Y)),NA())</f>
        <v>2.3804917633496459E-2</v>
      </c>
    </row>
    <row r="1946" spans="2:17" x14ac:dyDescent="0.2">
      <c r="B1946" s="46" t="s">
        <v>51</v>
      </c>
      <c r="D1946" s="49">
        <f>_xll.qlCalendarAdvance(LocalCalendar,$D1945,B1946,"f",FALSE)</f>
        <v>53337</v>
      </c>
      <c r="E1946" s="49">
        <f>_xll.qlInterestRateIndexValueDate(IndexON,D1946)</f>
        <v>53337</v>
      </c>
      <c r="F1946" s="52">
        <f>IFERROR(_xll.qlIndexFixing(IndexON,D1946,TRUE,_xll.ohTrigger(RecalcTrigger,TriggerON)),NA())</f>
        <v>1.5937121804014964E-2</v>
      </c>
      <c r="H1946" s="49">
        <f>_xll.qlCalendarAdvance(IborCalendar,$H1945,B1946,"f",FALSE)</f>
        <v>53330</v>
      </c>
      <c r="I1946" s="49">
        <f>_xll.qlInterestRateIndexValueDate(Index1M,$H1946)</f>
        <v>53332</v>
      </c>
      <c r="J1946" s="52">
        <f>IFERROR(_xll.qlIndexFixing(Index1M,$H1946,TRUE,_xll.ohTrigger(RecalcTrigger,Trigger1M)),NA())</f>
        <v>1.8269103562472869E-2</v>
      </c>
      <c r="K1946" s="52">
        <f>IFERROR(_xll.qlIndexFixing(ONIndex1M,I1946,TRUE,_xll.ohTrigger(RecalcTrigger,Trigger1M)),NA())</f>
        <v>1.8256681878057179E-2</v>
      </c>
      <c r="L1946" s="52">
        <f>IFERROR(_xll.qlIndexFixing(Index3M,H1946,TRUE,_xll.ohTrigger(RecalcTrigger,Trigger3M)),NA())</f>
        <v>2.0129890191823208E-2</v>
      </c>
      <c r="M1946" s="52">
        <f>IFERROR(_xll.qlIndexFixing(ONIndex3M,I1946,TRUE,_xll.ohTrigger(RecalcTrigger,Trigger3M)),NA())</f>
        <v>2.0098187424135716E-2</v>
      </c>
      <c r="N1946" s="52">
        <f>IFERROR(_xll.qlIndexFixing(Index6M,$H1946,TRUE,_xll.ohTrigger(RecalcTrigger,Trigger6M)),NA())</f>
        <v>2.1804467131504652E-2</v>
      </c>
      <c r="O1946" s="52">
        <f>IFERROR(_xll.qlIndexFixing(ONIndex6M,I1946,TRUE,_xll.ohTrigger(RecalcTrigger,Trigger6M)),NA())</f>
        <v>2.1712275386702728E-2</v>
      </c>
      <c r="P1946" s="52">
        <f>IFERROR(_xll.qlIndexFixing(Index1Y,$H1946,TRUE,_xll.ohTrigger(RecalcTrigger,Trigger1Y)),NA())</f>
        <v>2.401694284792984E-2</v>
      </c>
      <c r="Q1946" s="52">
        <f>IFERROR(_xll.qlIndexFixing(ONIndex1Y,I1946,TRUE,_xll.ohTrigger(RecalcTrigger,Trigger1Y)),NA())</f>
        <v>2.3801842634787462E-2</v>
      </c>
    </row>
    <row r="1947" spans="2:17" x14ac:dyDescent="0.2">
      <c r="B1947" s="46" t="s">
        <v>51</v>
      </c>
      <c r="D1947" s="49">
        <f>_xll.qlCalendarAdvance(LocalCalendar,$D1946,B1947,"f",FALSE)</f>
        <v>53344</v>
      </c>
      <c r="E1947" s="49">
        <f>_xll.qlInterestRateIndexValueDate(IndexON,D1947)</f>
        <v>53344</v>
      </c>
      <c r="F1947" s="52">
        <f>IFERROR(_xll.qlIndexFixing(IndexON,D1947,TRUE,_xll.ohTrigger(RecalcTrigger,TriggerON)),NA())</f>
        <v>1.59350345813003E-2</v>
      </c>
      <c r="H1947" s="49">
        <f>_xll.qlCalendarAdvance(IborCalendar,$H1946,B1947,"f",FALSE)</f>
        <v>53337</v>
      </c>
      <c r="I1947" s="49">
        <f>_xll.qlInterestRateIndexValueDate(Index1M,$H1947)</f>
        <v>53339</v>
      </c>
      <c r="J1947" s="52">
        <f>IFERROR(_xll.qlIndexFixing(Index1M,$H1947,TRUE,_xll.ohTrigger(RecalcTrigger,Trigger1M)),NA())</f>
        <v>1.8268828999540479E-2</v>
      </c>
      <c r="K1947" s="52">
        <f>IFERROR(_xll.qlIndexFixing(ONIndex1M,I1947,TRUE,_xll.ohTrigger(RecalcTrigger,Trigger1M)),NA())</f>
        <v>1.8256854282401314E-2</v>
      </c>
      <c r="L1947" s="52">
        <f>IFERROR(_xll.qlIndexFixing(Index3M,H1947,TRUE,_xll.ohTrigger(RecalcTrigger,Trigger3M)),NA())</f>
        <v>2.0127094106599408E-2</v>
      </c>
      <c r="M1947" s="52">
        <f>IFERROR(_xll.qlIndexFixing(ONIndex3M,I1947,TRUE,_xll.ohTrigger(RecalcTrigger,Trigger3M)),NA())</f>
        <v>2.009584873921666E-2</v>
      </c>
      <c r="N1947" s="52">
        <f>IFERROR(_xll.qlIndexFixing(Index6M,$H1947,TRUE,_xll.ohTrigger(RecalcTrigger,Trigger6M)),NA())</f>
        <v>2.180249447017843E-2</v>
      </c>
      <c r="O1947" s="52">
        <f>IFERROR(_xll.qlIndexFixing(ONIndex6M,I1947,TRUE,_xll.ohTrigger(RecalcTrigger,Trigger6M)),NA())</f>
        <v>2.1710910414853846E-2</v>
      </c>
      <c r="P1947" s="52">
        <f>IFERROR(_xll.qlIndexFixing(Index1Y,$H1947,TRUE,_xll.ohTrigger(RecalcTrigger,Trigger1Y)),NA())</f>
        <v>2.4014009260228359E-2</v>
      </c>
      <c r="Q1947" s="52">
        <f>IFERROR(_xll.qlIndexFixing(ONIndex1Y,I1947,TRUE,_xll.ohTrigger(RecalcTrigger,Trigger1Y)),NA())</f>
        <v>2.3799969366999907E-2</v>
      </c>
    </row>
    <row r="1948" spans="2:17" x14ac:dyDescent="0.2">
      <c r="B1948" s="46" t="s">
        <v>51</v>
      </c>
      <c r="D1948" s="49">
        <f>_xll.qlCalendarAdvance(LocalCalendar,$D1947,B1948,"f",FALSE)</f>
        <v>53351</v>
      </c>
      <c r="E1948" s="49">
        <f>_xll.qlInterestRateIndexValueDate(IndexON,D1948)</f>
        <v>53351</v>
      </c>
      <c r="F1948" s="52">
        <f>IFERROR(_xll.qlIndexFixing(IndexON,D1948,TRUE,_xll.ohTrigger(RecalcTrigger,TriggerON)),NA())</f>
        <v>1.593294091086328E-2</v>
      </c>
      <c r="H1948" s="49">
        <f>_xll.qlCalendarAdvance(IborCalendar,$H1947,B1948,"f",FALSE)</f>
        <v>53344</v>
      </c>
      <c r="I1948" s="49">
        <f>_xll.qlInterestRateIndexValueDate(Index1M,$H1948)</f>
        <v>53346</v>
      </c>
      <c r="J1948" s="52">
        <f>IFERROR(_xll.qlIndexFixing(Index1M,$H1948,TRUE,_xll.ohTrigger(RecalcTrigger,Trigger1M)),NA())</f>
        <v>1.8268996303662244E-2</v>
      </c>
      <c r="K1948" s="52">
        <f>IFERROR(_xll.qlIndexFixing(ONIndex1M,I1948,TRUE,_xll.ohTrigger(RecalcTrigger,Trigger1M)),NA())</f>
        <v>1.8256138200474226E-2</v>
      </c>
      <c r="L1948" s="52">
        <f>IFERROR(_xll.qlIndexFixing(Index3M,H1948,TRUE,_xll.ohTrigger(RecalcTrigger,Trigger3M)),NA())</f>
        <v>2.0124285598559055E-2</v>
      </c>
      <c r="M1948" s="52">
        <f>IFERROR(_xll.qlIndexFixing(ONIndex3M,I1948,TRUE,_xll.ohTrigger(RecalcTrigger,Trigger3M)),NA())</f>
        <v>2.0092763631600619E-2</v>
      </c>
      <c r="N1948" s="52">
        <f>IFERROR(_xll.qlIndexFixing(Index6M,$H1948,TRUE,_xll.ohTrigger(RecalcTrigger,Trigger6M)),NA())</f>
        <v>2.1800516492133208E-2</v>
      </c>
      <c r="O1948" s="52">
        <f>IFERROR(_xll.qlIndexFixing(ONIndex6M,I1948,TRUE,_xll.ohTrigger(RecalcTrigger,Trigger6M)),NA())</f>
        <v>2.1708500680608367E-2</v>
      </c>
      <c r="P1948" s="52">
        <f>IFERROR(_xll.qlIndexFixing(Index1Y,$H1948,TRUE,_xll.ohTrigger(RecalcTrigger,Trigger1Y)),NA())</f>
        <v>2.4011641996385804E-2</v>
      </c>
      <c r="Q1948" s="52">
        <f>IFERROR(_xll.qlIndexFixing(ONIndex1Y,I1948,TRUE,_xll.ohTrigger(RecalcTrigger,Trigger1Y)),NA())</f>
        <v>2.3796860682949728E-2</v>
      </c>
    </row>
    <row r="1949" spans="2:17" x14ac:dyDescent="0.2">
      <c r="B1949" s="46" t="s">
        <v>51</v>
      </c>
      <c r="D1949" s="49">
        <f>_xll.qlCalendarAdvance(LocalCalendar,$D1948,B1949,"f",FALSE)</f>
        <v>53358</v>
      </c>
      <c r="E1949" s="49">
        <f>_xll.qlInterestRateIndexValueDate(IndexON,D1949)</f>
        <v>53358</v>
      </c>
      <c r="F1949" s="52">
        <f>IFERROR(_xll.qlIndexFixing(IndexON,D1949,TRUE,_xll.ohTrigger(RecalcTrigger,TriggerON)),NA())</f>
        <v>1.5930840792943712E-2</v>
      </c>
      <c r="H1949" s="49">
        <f>_xll.qlCalendarAdvance(IborCalendar,$H1948,B1949,"f",FALSE)</f>
        <v>53351</v>
      </c>
      <c r="I1949" s="49">
        <f>_xll.qlInterestRateIndexValueDate(Index1M,$H1949)</f>
        <v>53353</v>
      </c>
      <c r="J1949" s="52">
        <f>IFERROR(_xll.qlIndexFixing(Index1M,$H1949,TRUE,_xll.ohTrigger(RecalcTrigger,Trigger1M)),NA())</f>
        <v>1.8268275197859833E-2</v>
      </c>
      <c r="K1949" s="52">
        <f>IFERROR(_xll.qlIndexFixing(ONIndex1M,I1949,TRUE,_xll.ohTrigger(RecalcTrigger,Trigger1M)),NA())</f>
        <v>1.8255864027123536E-2</v>
      </c>
      <c r="L1949" s="52">
        <f>IFERROR(_xll.qlIndexFixing(Index3M,H1949,TRUE,_xll.ohTrigger(RecalcTrigger,Trigger3M)),NA())</f>
        <v>2.0121464667727906E-2</v>
      </c>
      <c r="M1949" s="52">
        <f>IFERROR(_xll.qlIndexFixing(ONIndex3M,I1949,TRUE,_xll.ohTrigger(RecalcTrigger,Trigger3M)),NA())</f>
        <v>2.0090033188475687E-2</v>
      </c>
      <c r="N1949" s="52">
        <f>IFERROR(_xll.qlIndexFixing(Index6M,$H1949,TRUE,_xll.ohTrigger(RecalcTrigger,Trigger6M)),NA())</f>
        <v>2.1798533196688428E-2</v>
      </c>
      <c r="O1949" s="52">
        <f>IFERROR(_xll.qlIndexFixing(ONIndex6M,I1949,TRUE,_xll.ohTrigger(RecalcTrigger,Trigger6M)),NA())</f>
        <v>2.1706605434701487E-2</v>
      </c>
      <c r="P1949" s="52">
        <f>IFERROR(_xll.qlIndexFixing(Index1Y,$H1949,TRUE,_xll.ohTrigger(RecalcTrigger,Trigger1Y)),NA())</f>
        <v>2.4008110196866099E-2</v>
      </c>
      <c r="Q1949" s="52">
        <f>IFERROR(_xll.qlIndexFixing(ONIndex1Y,I1949,TRUE,_xll.ohTrigger(RecalcTrigger,Trigger1Y)),NA())</f>
        <v>2.3794342235365917E-2</v>
      </c>
    </row>
    <row r="1950" spans="2:17" x14ac:dyDescent="0.2">
      <c r="B1950" s="46" t="s">
        <v>51</v>
      </c>
      <c r="D1950" s="49">
        <f>_xll.qlCalendarAdvance(LocalCalendar,$D1949,B1950,"f",FALSE)</f>
        <v>53365</v>
      </c>
      <c r="E1950" s="49">
        <f>_xll.qlInterestRateIndexValueDate(IndexON,D1950)</f>
        <v>53365</v>
      </c>
      <c r="F1950" s="52">
        <f>IFERROR(_xll.qlIndexFixing(IndexON,D1950,TRUE,_xll.ohTrigger(RecalcTrigger,TriggerON)),NA())</f>
        <v>1.5928734227141916E-2</v>
      </c>
      <c r="H1950" s="49">
        <f>_xll.qlCalendarAdvance(IborCalendar,$H1949,B1950,"f",FALSE)</f>
        <v>53358</v>
      </c>
      <c r="I1950" s="49">
        <f>_xll.qlInterestRateIndexValueDate(Index1M,$H1950)</f>
        <v>53360</v>
      </c>
      <c r="J1950" s="52">
        <f>IFERROR(_xll.qlIndexFixing(Index1M,$H1950,TRUE,_xll.ohTrigger(RecalcTrigger,Trigger1M)),NA())</f>
        <v>1.8266666452988783E-2</v>
      </c>
      <c r="K1950" s="52">
        <f>IFERROR(_xll.qlIndexFixing(ONIndex1M,I1950,TRUE,_xll.ohTrigger(RecalcTrigger,Trigger1M)),NA())</f>
        <v>1.8255588297337866E-2</v>
      </c>
      <c r="L1950" s="52">
        <f>IFERROR(_xll.qlIndexFixing(Index3M,H1950,TRUE,_xll.ohTrigger(RecalcTrigger,Trigger3M)),NA())</f>
        <v>2.0118274773124084E-2</v>
      </c>
      <c r="M1950" s="52">
        <f>IFERROR(_xll.qlIndexFixing(ONIndex3M,I1950,TRUE,_xll.ohTrigger(RecalcTrigger,Trigger3M)),NA())</f>
        <v>2.0087290380761402E-2</v>
      </c>
      <c r="N1950" s="52">
        <f>IFERROR(_xll.qlIndexFixing(Index6M,$H1950,TRUE,_xll.ohTrigger(RecalcTrigger,Trigger6M)),NA())</f>
        <v>2.1796544560207305E-2</v>
      </c>
      <c r="O1950" s="52">
        <f>IFERROR(_xll.qlIndexFixing(ONIndex6M,I1950,TRUE,_xll.ohTrigger(RecalcTrigger,Trigger6M)),NA())</f>
        <v>2.1704704926817087E-2</v>
      </c>
      <c r="P1950" s="52">
        <f>IFERROR(_xll.qlIndexFixing(Index1Y,$H1950,TRUE,_xll.ohTrigger(RecalcTrigger,Trigger1Y)),NA())</f>
        <v>2.4005145362530567E-2</v>
      </c>
      <c r="Q1950" s="52">
        <f>IFERROR(_xll.qlIndexFixing(ONIndex1Y,I1950,TRUE,_xll.ohTrigger(RecalcTrigger,Trigger1Y)),NA())</f>
        <v>2.3791805473418748E-2</v>
      </c>
    </row>
    <row r="1951" spans="2:17" x14ac:dyDescent="0.2">
      <c r="B1951" s="46" t="s">
        <v>51</v>
      </c>
      <c r="D1951" s="49">
        <f>_xll.qlCalendarAdvance(LocalCalendar,$D1950,B1951,"f",FALSE)</f>
        <v>53372</v>
      </c>
      <c r="E1951" s="49">
        <f>_xll.qlInterestRateIndexValueDate(IndexON,D1951)</f>
        <v>53372</v>
      </c>
      <c r="F1951" s="52">
        <f>IFERROR(_xll.qlIndexFixing(IndexON,D1951,TRUE,_xll.ohTrigger(RecalcTrigger,TriggerON)),NA())</f>
        <v>1.5926621213617764E-2</v>
      </c>
      <c r="H1951" s="49">
        <f>_xll.qlCalendarAdvance(IborCalendar,$H1950,B1951,"f",FALSE)</f>
        <v>53365</v>
      </c>
      <c r="I1951" s="49">
        <f>_xll.qlInterestRateIndexValueDate(Index1M,$H1951)</f>
        <v>53367</v>
      </c>
      <c r="J1951" s="52">
        <f>IFERROR(_xll.qlIndexFixing(Index1M,$H1951,TRUE,_xll.ohTrigger(RecalcTrigger,Trigger1M)),NA())</f>
        <v>1.826638603227642E-2</v>
      </c>
      <c r="K1951" s="52">
        <f>IFERROR(_xll.qlIndexFixing(ONIndex1M,I1951,TRUE,_xll.ohTrigger(RecalcTrigger,Trigger1M)),NA())</f>
        <v>1.8255311011170505E-2</v>
      </c>
      <c r="L1951" s="52">
        <f>IFERROR(_xll.qlIndexFixing(Index3M,H1951,TRUE,_xll.ohTrigger(RecalcTrigger,Trigger3M)),NA())</f>
        <v>2.0115430042703421E-2</v>
      </c>
      <c r="M1951" s="52">
        <f>IFERROR(_xll.qlIndexFixing(ONIndex3M,I1951,TRUE,_xll.ohTrigger(RecalcTrigger,Trigger3M)),NA())</f>
        <v>2.0084535208511056E-2</v>
      </c>
      <c r="N1951" s="52">
        <f>IFERROR(_xll.qlIndexFixing(Index6M,$H1951,TRUE,_xll.ohTrigger(RecalcTrigger,Trigger6M)),NA())</f>
        <v>2.1794550531384141E-2</v>
      </c>
      <c r="O1951" s="52">
        <f>IFERROR(_xll.qlIndexFixing(ONIndex6M,I1951,TRUE,_xll.ohTrigger(RecalcTrigger,Trigger6M)),NA())</f>
        <v>2.1702799157088393E-2</v>
      </c>
      <c r="P1951" s="52">
        <f>IFERROR(_xll.qlIndexFixing(Index1Y,$H1951,TRUE,_xll.ohTrigger(RecalcTrigger,Trigger1Y)),NA())</f>
        <v>2.4002170753970008E-2</v>
      </c>
      <c r="Q1951" s="52">
        <f>IFERROR(_xll.qlIndexFixing(ONIndex1Y,I1951,TRUE,_xll.ohTrigger(RecalcTrigger,Trigger1Y)),NA())</f>
        <v>2.3789250397054928E-2</v>
      </c>
    </row>
    <row r="1952" spans="2:17" x14ac:dyDescent="0.2">
      <c r="B1952" s="46" t="s">
        <v>51</v>
      </c>
      <c r="D1952" s="49">
        <f>_xll.qlCalendarAdvance(LocalCalendar,$D1951,B1952,"f",FALSE)</f>
        <v>53379</v>
      </c>
      <c r="E1952" s="49">
        <f>_xll.qlInterestRateIndexValueDate(IndexON,D1952)</f>
        <v>53379</v>
      </c>
      <c r="F1952" s="52">
        <f>IFERROR(_xll.qlIndexFixing(IndexON,D1952,TRUE,_xll.ohTrigger(RecalcTrigger,TriggerON)),NA())</f>
        <v>1.5924501752451192E-2</v>
      </c>
      <c r="H1952" s="49">
        <f>_xll.qlCalendarAdvance(IborCalendar,$H1951,B1952,"f",FALSE)</f>
        <v>53372</v>
      </c>
      <c r="I1952" s="49">
        <f>_xll.qlInterestRateIndexValueDate(Index1M,$H1952)</f>
        <v>53374</v>
      </c>
      <c r="J1952" s="52">
        <f>IFERROR(_xll.qlIndexFixing(Index1M,$H1952,TRUE,_xll.ohTrigger(RecalcTrigger,Trigger1M)),NA())</f>
        <v>1.8266104053190624E-2</v>
      </c>
      <c r="K1952" s="52">
        <f>IFERROR(_xll.qlIndexFixing(ONIndex1M,I1952,TRUE,_xll.ohTrigger(RecalcTrigger,Trigger1M)),NA())</f>
        <v>1.8255475007686872E-2</v>
      </c>
      <c r="L1952" s="52">
        <f>IFERROR(_xll.qlIndexFixing(Index3M,H1952,TRUE,_xll.ohTrigger(RecalcTrigger,Trigger3M)),NA())</f>
        <v>2.0112572890239138E-2</v>
      </c>
      <c r="M1952" s="52">
        <f>IFERROR(_xll.qlIndexFixing(ONIndex3M,I1952,TRUE,_xll.ohTrigger(RecalcTrigger,Trigger3M)),NA())</f>
        <v>2.0082129519336522E-2</v>
      </c>
      <c r="N1952" s="52">
        <f>IFERROR(_xll.qlIndexFixing(Index6M,$H1952,TRUE,_xll.ohTrigger(RecalcTrigger,Trigger6M)),NA())</f>
        <v>2.1792551057265932E-2</v>
      </c>
      <c r="O1952" s="52">
        <f>IFERROR(_xll.qlIndexFixing(ONIndex6M,I1952,TRUE,_xll.ohTrigger(RecalcTrigger,Trigger6M)),NA())</f>
        <v>2.1701405423399933E-2</v>
      </c>
      <c r="P1952" s="52">
        <f>IFERROR(_xll.qlIndexFixing(Index1Y,$H1952,TRUE,_xll.ohTrigger(RecalcTrigger,Trigger1Y)),NA())</f>
        <v>2.3999761372137496E-2</v>
      </c>
      <c r="Q1952" s="52">
        <f>IFERROR(_xll.qlIndexFixing(ONIndex1Y,I1952,TRUE,_xll.ohTrigger(RecalcTrigger,Trigger1Y)),NA())</f>
        <v>2.3787278177700433E-2</v>
      </c>
    </row>
    <row r="1953" spans="2:17" x14ac:dyDescent="0.2">
      <c r="B1953" s="46" t="s">
        <v>51</v>
      </c>
      <c r="D1953" s="49">
        <f>_xll.qlCalendarAdvance(LocalCalendar,$D1952,B1953,"f",FALSE)</f>
        <v>53386</v>
      </c>
      <c r="E1953" s="49">
        <f>_xll.qlInterestRateIndexValueDate(IndexON,D1953)</f>
        <v>53386</v>
      </c>
      <c r="F1953" s="52">
        <f>IFERROR(_xll.qlIndexFixing(IndexON,D1953,TRUE,_xll.ohTrigger(RecalcTrigger,TriggerON)),NA())</f>
        <v>1.5922375843562264E-2</v>
      </c>
      <c r="H1953" s="49">
        <f>_xll.qlCalendarAdvance(IborCalendar,$H1952,B1953,"f",FALSE)</f>
        <v>53379</v>
      </c>
      <c r="I1953" s="49">
        <f>_xll.qlInterestRateIndexValueDate(Index1M,$H1953)</f>
        <v>53381</v>
      </c>
      <c r="J1953" s="52">
        <f>IFERROR(_xll.qlIndexFixing(Index1M,$H1953,TRUE,_xll.ohTrigger(RecalcTrigger,Trigger1M)),NA())</f>
        <v>1.8267591688997664E-2</v>
      </c>
      <c r="K1953" s="52">
        <f>IFERROR(_xll.qlIndexFixing(ONIndex1M,I1953,TRUE,_xll.ohTrigger(RecalcTrigger,Trigger1M)),NA())</f>
        <v>1.8254751769584132E-2</v>
      </c>
      <c r="L1953" s="52">
        <f>IFERROR(_xll.qlIndexFixing(Index3M,H1953,TRUE,_xll.ohTrigger(RecalcTrigger,Trigger3M)),NA())</f>
        <v>2.0109703315759078E-2</v>
      </c>
      <c r="M1953" s="52">
        <f>IFERROR(_xll.qlIndexFixing(ONIndex3M,I1953,TRUE,_xll.ohTrigger(RecalcTrigger,Trigger3M)),NA())</f>
        <v>2.0078987770268952E-2</v>
      </c>
      <c r="N1953" s="52">
        <f>IFERROR(_xll.qlIndexFixing(Index6M,$H1953,TRUE,_xll.ohTrigger(RecalcTrigger,Trigger6M)),NA())</f>
        <v>2.1790546084901889E-2</v>
      </c>
      <c r="O1953" s="52">
        <f>IFERROR(_xll.qlIndexFixing(ONIndex6M,I1953,TRUE,_xll.ohTrigger(RecalcTrigger,Trigger6M)),NA())</f>
        <v>2.1698971831858316E-2</v>
      </c>
      <c r="P1953" s="52">
        <f>IFERROR(_xll.qlIndexFixing(Index1Y,$H1953,TRUE,_xll.ohTrigger(RecalcTrigger,Trigger1Y)),NA())</f>
        <v>2.3996193496786632E-2</v>
      </c>
      <c r="Q1953" s="52">
        <f>IFERROR(_xll.qlIndexFixing(ONIndex1Y,I1953,TRUE,_xll.ohTrigger(RecalcTrigger,Trigger1Y)),NA())</f>
        <v>2.3784085301103985E-2</v>
      </c>
    </row>
    <row r="1954" spans="2:17" x14ac:dyDescent="0.2">
      <c r="B1954" s="46" t="s">
        <v>51</v>
      </c>
      <c r="D1954" s="49">
        <f>_xll.qlCalendarAdvance(LocalCalendar,$D1953,B1954,"f",FALSE)</f>
        <v>53393</v>
      </c>
      <c r="E1954" s="49">
        <f>_xll.qlInterestRateIndexValueDate(IndexON,D1954)</f>
        <v>53393</v>
      </c>
      <c r="F1954" s="52">
        <f>IFERROR(_xll.qlIndexFixing(IndexON,D1954,TRUE,_xll.ohTrigger(RecalcTrigger,TriggerON)),NA())</f>
        <v>1.5920243487030916E-2</v>
      </c>
      <c r="H1954" s="49">
        <f>_xll.qlCalendarAdvance(IborCalendar,$H1953,B1954,"f",FALSE)</f>
        <v>53386</v>
      </c>
      <c r="I1954" s="49">
        <f>_xll.qlInterestRateIndexValueDate(Index1M,$H1954)</f>
        <v>53388</v>
      </c>
      <c r="J1954" s="52">
        <f>IFERROR(_xll.qlIndexFixing(Index1M,$H1954,TRUE,_xll.ohTrigger(RecalcTrigger,Trigger1M)),NA())</f>
        <v>1.8266863418018416E-2</v>
      </c>
      <c r="K1954" s="52">
        <f>IFERROR(_xll.qlIndexFixing(ONIndex1M,I1954,TRUE,_xll.ohTrigger(RecalcTrigger,Trigger1M)),NA())</f>
        <v>1.8254469814191765E-2</v>
      </c>
      <c r="L1954" s="52">
        <f>IFERROR(_xll.qlIndexFixing(Index3M,H1954,TRUE,_xll.ohTrigger(RecalcTrigger,Trigger3M)),NA())</f>
        <v>2.010858221706199E-2</v>
      </c>
      <c r="M1954" s="52">
        <f>IFERROR(_xll.qlIndexFixing(ONIndex3M,I1954,TRUE,_xll.ohTrigger(RecalcTrigger,Trigger3M)),NA())</f>
        <v>2.0076195504277194E-2</v>
      </c>
      <c r="N1954" s="52">
        <f>IFERROR(_xll.qlIndexFixing(Index6M,$H1954,TRUE,_xll.ohTrigger(RecalcTrigger,Trigger6M)),NA())</f>
        <v>2.1791092526360158E-2</v>
      </c>
      <c r="O1954" s="52">
        <f>IFERROR(_xll.qlIndexFixing(ONIndex6M,I1954,TRUE,_xll.ohTrigger(RecalcTrigger,Trigger6M)),NA())</f>
        <v>2.1697050276383578E-2</v>
      </c>
      <c r="P1954" s="52">
        <f>IFERROR(_xll.qlIndexFixing(Index1Y,$H1954,TRUE,_xll.ohTrigger(RecalcTrigger,Trigger1Y)),NA())</f>
        <v>2.3993191489460743E-2</v>
      </c>
      <c r="Q1954" s="52">
        <f>IFERROR(_xll.qlIndexFixing(ONIndex1Y,I1954,TRUE,_xll.ohTrigger(RecalcTrigger,Trigger1Y)),NA())</f>
        <v>2.3781475281490216E-2</v>
      </c>
    </row>
    <row r="1955" spans="2:17" x14ac:dyDescent="0.2">
      <c r="B1955" s="46" t="s">
        <v>51</v>
      </c>
      <c r="D1955" s="49">
        <f>_xll.qlCalendarAdvance(LocalCalendar,$D1954,B1955,"f",FALSE)</f>
        <v>53400</v>
      </c>
      <c r="E1955" s="49">
        <f>_xll.qlInterestRateIndexValueDate(IndexON,D1955)</f>
        <v>53400</v>
      </c>
      <c r="F1955" s="52">
        <f>IFERROR(_xll.qlIndexFixing(IndexON,D1955,TRUE,_xll.ohTrigger(RecalcTrigger,TriggerON)),NA())</f>
        <v>1.5918104682697276E-2</v>
      </c>
      <c r="H1955" s="49">
        <f>_xll.qlCalendarAdvance(IborCalendar,$H1954,B1955,"f",FALSE)</f>
        <v>53393</v>
      </c>
      <c r="I1955" s="49">
        <f>_xll.qlInterestRateIndexValueDate(Index1M,$H1955)</f>
        <v>53395</v>
      </c>
      <c r="J1955" s="52">
        <f>IFERROR(_xll.qlIndexFixing(Index1M,$H1955,TRUE,_xll.ohTrigger(RecalcTrigger,Trigger1M)),NA())</f>
        <v>1.8266576386226533E-2</v>
      </c>
      <c r="K1955" s="52">
        <f>IFERROR(_xll.qlIndexFixing(ONIndex1M,I1955,TRUE,_xll.ohTrigger(RecalcTrigger,Trigger1M)),NA())</f>
        <v>1.8254186302364417E-2</v>
      </c>
      <c r="L1955" s="52">
        <f>IFERROR(_xll.qlIndexFixing(Index3M,H1955,TRUE,_xll.ohTrigger(RecalcTrigger,Trigger3M)),NA())</f>
        <v>2.0105682554678594E-2</v>
      </c>
      <c r="M1955" s="52">
        <f>IFERROR(_xll.qlIndexFixing(ONIndex3M,I1955,TRUE,_xll.ohTrigger(RecalcTrigger,Trigger3M)),NA())</f>
        <v>2.007339087372273E-2</v>
      </c>
      <c r="N1955" s="52">
        <f>IFERROR(_xll.qlIndexFixing(Index6M,$H1955,TRUE,_xll.ohTrigger(RecalcTrigger,Trigger6M)),NA())</f>
        <v>2.178856290143083E-2</v>
      </c>
      <c r="O1955" s="52">
        <f>IFERROR(_xll.qlIndexFixing(ONIndex6M,I1955,TRUE,_xll.ohTrigger(RecalcTrigger,Trigger6M)),NA())</f>
        <v>2.1695123458984611E-2</v>
      </c>
      <c r="P1955" s="52">
        <f>IFERROR(_xll.qlIndexFixing(Index1Y,$H1955,TRUE,_xll.ohTrigger(RecalcTrigger,Trigger1Y)),NA())</f>
        <v>2.3990180990504789E-2</v>
      </c>
      <c r="Q1955" s="52">
        <f>IFERROR(_xll.qlIndexFixing(ONIndex1Y,I1955,TRUE,_xll.ohTrigger(RecalcTrigger,Trigger1Y)),NA())</f>
        <v>2.3778846947486443E-2</v>
      </c>
    </row>
    <row r="1956" spans="2:17" x14ac:dyDescent="0.2">
      <c r="B1956" s="46" t="s">
        <v>51</v>
      </c>
      <c r="D1956" s="49">
        <f>_xll.qlCalendarAdvance(LocalCalendar,$D1955,B1956,"f",FALSE)</f>
        <v>53407</v>
      </c>
      <c r="E1956" s="49">
        <f>_xll.qlInterestRateIndexValueDate(IndexON,D1956)</f>
        <v>53407</v>
      </c>
      <c r="F1956" s="52">
        <f>IFERROR(_xll.qlIndexFixing(IndexON,D1956,TRUE,_xll.ohTrigger(RecalcTrigger,TriggerON)),NA())</f>
        <v>1.5915959430721216E-2</v>
      </c>
      <c r="H1956" s="49">
        <f>_xll.qlCalendarAdvance(IborCalendar,$H1955,B1956,"f",FALSE)</f>
        <v>53400</v>
      </c>
      <c r="I1956" s="49">
        <f>_xll.qlInterestRateIndexValueDate(Index1M,$H1956)</f>
        <v>53402</v>
      </c>
      <c r="J1956" s="52">
        <f>IFERROR(_xll.qlIndexFixing(Index1M,$H1956,TRUE,_xll.ohTrigger(RecalcTrigger,Trigger1M)),NA())</f>
        <v>1.8266287795831081E-2</v>
      </c>
      <c r="K1956" s="52">
        <f>IFERROR(_xll.qlIndexFixing(ONIndex1M,I1956,TRUE,_xll.ohTrigger(RecalcTrigger,Trigger1M)),NA())</f>
        <v>1.8253901234182024E-2</v>
      </c>
      <c r="L1956" s="52">
        <f>IFERROR(_xll.qlIndexFixing(Index3M,H1956,TRUE,_xll.ohTrigger(RecalcTrigger,Trigger3M)),NA())</f>
        <v>2.0102770467024172E-2</v>
      </c>
      <c r="M1956" s="52">
        <f>IFERROR(_xll.qlIndexFixing(ONIndex3M,I1956,TRUE,_xll.ohTrigger(RecalcTrigger,Trigger3M)),NA())</f>
        <v>2.0070573878632203E-2</v>
      </c>
      <c r="N1956" s="52">
        <f>IFERROR(_xll.qlIndexFixing(Index6M,$H1956,TRUE,_xll.ohTrigger(RecalcTrigger,Trigger6M)),NA())</f>
        <v>2.1786538924306553E-2</v>
      </c>
      <c r="O1956" s="52">
        <f>IFERROR(_xll.qlIndexFixing(ONIndex6M,I1956,TRUE,_xll.ohTrigger(RecalcTrigger,Trigger6M)),NA())</f>
        <v>2.1693191379688059E-2</v>
      </c>
      <c r="P1956" s="52">
        <f>IFERROR(_xll.qlIndexFixing(Index1Y,$H1956,TRUE,_xll.ohTrigger(RecalcTrigger,Trigger1Y)),NA())</f>
        <v>2.3987162320558409E-2</v>
      </c>
      <c r="Q1956" s="52">
        <f>IFERROR(_xll.qlIndexFixing(ONIndex1Y,I1956,TRUE,_xll.ohTrigger(RecalcTrigger,Trigger1Y)),NA())</f>
        <v>2.3776200299092665E-2</v>
      </c>
    </row>
    <row r="1957" spans="2:17" x14ac:dyDescent="0.2">
      <c r="B1957" s="46" t="s">
        <v>51</v>
      </c>
      <c r="D1957" s="49">
        <f>_xll.qlCalendarAdvance(LocalCalendar,$D1956,B1957,"f",FALSE)</f>
        <v>53414</v>
      </c>
      <c r="E1957" s="49">
        <f>_xll.qlInterestRateIndexValueDate(IndexON,D1957)</f>
        <v>53414</v>
      </c>
      <c r="F1957" s="52">
        <f>IFERROR(_xll.qlIndexFixing(IndexON,D1957,TRUE,_xll.ohTrigger(RecalcTrigger,TriggerON)),NA())</f>
        <v>1.5913807731102736E-2</v>
      </c>
      <c r="H1957" s="49">
        <f>_xll.qlCalendarAdvance(IborCalendar,$H1956,B1957,"f",FALSE)</f>
        <v>53407</v>
      </c>
      <c r="I1957" s="49">
        <f>_xll.qlInterestRateIndexValueDate(Index1M,$H1957)</f>
        <v>53413</v>
      </c>
      <c r="J1957" s="52">
        <f>IFERROR(_xll.qlIndexFixing(Index1M,$H1957,TRUE,_xll.ohTrigger(RecalcTrigger,Trigger1M)),NA())</f>
        <v>1.8265831147612488E-2</v>
      </c>
      <c r="K1957" s="52">
        <f>IFERROR(_xll.qlIndexFixing(ONIndex1M,I1957,TRUE,_xll.ohTrigger(RecalcTrigger,Trigger1M)),NA())</f>
        <v>1.8252565855148006E-2</v>
      </c>
      <c r="L1957" s="52">
        <f>IFERROR(_xll.qlIndexFixing(Index3M,H1957,TRUE,_xll.ohTrigger(RecalcTrigger,Trigger3M)),NA())</f>
        <v>2.0097472625452577E-2</v>
      </c>
      <c r="M1957" s="52">
        <f>IFERROR(_xll.qlIndexFixing(ONIndex3M,I1957,TRUE,_xll.ohTrigger(RecalcTrigger,Trigger3M)),NA())</f>
        <v>2.0065409823768476E-2</v>
      </c>
      <c r="N1957" s="52">
        <f>IFERROR(_xll.qlIndexFixing(Index6M,$H1957,TRUE,_xll.ohTrigger(RecalcTrigger,Trigger6M)),NA())</f>
        <v>2.1782837392060283E-2</v>
      </c>
      <c r="O1957" s="52">
        <f>IFERROR(_xll.qlIndexFixing(ONIndex6M,I1957,TRUE,_xll.ohTrigger(RecalcTrigger,Trigger6M)),NA())</f>
        <v>2.1689115432135253E-2</v>
      </c>
      <c r="P1957" s="52">
        <f>IFERROR(_xll.qlIndexFixing(Index1Y,$H1957,TRUE,_xll.ohTrigger(RecalcTrigger,Trigger1Y)),NA())</f>
        <v>2.3981259206259448E-2</v>
      </c>
      <c r="Q1957" s="52">
        <f>IFERROR(_xll.qlIndexFixing(ONIndex1Y,I1957,TRUE,_xll.ohTrigger(RecalcTrigger,Trigger1Y)),NA())</f>
        <v>2.3770818104615898E-2</v>
      </c>
    </row>
    <row r="1958" spans="2:17" x14ac:dyDescent="0.2">
      <c r="B1958" s="46" t="s">
        <v>51</v>
      </c>
      <c r="D1958" s="49">
        <f>_xll.qlCalendarAdvance(LocalCalendar,$D1957,B1958,"f",FALSE)</f>
        <v>53421</v>
      </c>
      <c r="E1958" s="49">
        <f>_xll.qlInterestRateIndexValueDate(IndexON,D1958)</f>
        <v>53421</v>
      </c>
      <c r="F1958" s="52">
        <f>IFERROR(_xll.qlIndexFixing(IndexON,D1958,TRUE,_xll.ohTrigger(RecalcTrigger,TriggerON)),NA())</f>
        <v>1.59116495837619E-2</v>
      </c>
      <c r="H1958" s="49">
        <f>_xll.qlCalendarAdvance(IborCalendar,$H1957,B1958,"f",FALSE)</f>
        <v>53414</v>
      </c>
      <c r="I1958" s="49">
        <f>_xll.qlInterestRateIndexValueDate(Index1M,$H1958)</f>
        <v>53416</v>
      </c>
      <c r="J1958" s="52">
        <f>IFERROR(_xll.qlIndexFixing(Index1M,$H1958,TRUE,_xll.ohTrigger(RecalcTrigger,Trigger1M)),NA())</f>
        <v>1.826570593921658E-2</v>
      </c>
      <c r="K1958" s="52">
        <f>IFERROR(_xll.qlIndexFixing(ONIndex1M,I1958,TRUE,_xll.ohTrigger(RecalcTrigger,Trigger1M)),NA())</f>
        <v>1.8253326428565586E-2</v>
      </c>
      <c r="L1958" s="52">
        <f>IFERROR(_xll.qlIndexFixing(Index3M,H1958,TRUE,_xll.ohTrigger(RecalcTrigger,Trigger3M)),NA())</f>
        <v>2.009586533679953E-2</v>
      </c>
      <c r="M1958" s="52">
        <f>IFERROR(_xll.qlIndexFixing(ONIndex3M,I1958,TRUE,_xll.ohTrigger(RecalcTrigger,Trigger3M)),NA())</f>
        <v>2.0064902794736383E-2</v>
      </c>
      <c r="N1958" s="52">
        <f>IFERROR(_xll.qlIndexFixing(Index6M,$H1958,TRUE,_xll.ohTrigger(RecalcTrigger,Trigger6M)),NA())</f>
        <v>2.1780946154042354E-2</v>
      </c>
      <c r="O1958" s="52">
        <f>IFERROR(_xll.qlIndexFixing(ONIndex6M,I1958,TRUE,_xll.ohTrigger(RecalcTrigger,Trigger6M)),NA())</f>
        <v>2.1689311435322267E-2</v>
      </c>
      <c r="P1958" s="52">
        <f>IFERROR(_xll.qlIndexFixing(Index1Y,$H1958,TRUE,_xll.ohTrigger(RecalcTrigger,Trigger1Y)),NA())</f>
        <v>2.3979386696534311E-2</v>
      </c>
      <c r="Q1958" s="52">
        <f>IFERROR(_xll.qlIndexFixing(ONIndex1Y,I1958,TRUE,_xll.ohTrigger(RecalcTrigger,Trigger1Y)),NA())</f>
        <v>2.3770852059081804E-2</v>
      </c>
    </row>
    <row r="1959" spans="2:17" x14ac:dyDescent="0.2">
      <c r="B1959" s="46" t="s">
        <v>51</v>
      </c>
      <c r="D1959" s="49">
        <f>_xll.qlCalendarAdvance(LocalCalendar,$D1958,B1959,"f",FALSE)</f>
        <v>53428</v>
      </c>
      <c r="E1959" s="49">
        <f>_xll.qlInterestRateIndexValueDate(IndexON,D1959)</f>
        <v>53428</v>
      </c>
      <c r="F1959" s="52">
        <f>IFERROR(_xll.qlIndexFixing(IndexON,D1959,TRUE,_xll.ohTrigger(RecalcTrigger,TriggerON)),NA())</f>
        <v>1.5909484988698708E-2</v>
      </c>
      <c r="H1959" s="49">
        <f>_xll.qlCalendarAdvance(IborCalendar,$H1958,B1959,"f",FALSE)</f>
        <v>53421</v>
      </c>
      <c r="I1959" s="49">
        <f>_xll.qlInterestRateIndexValueDate(Index1M,$H1959)</f>
        <v>53423</v>
      </c>
      <c r="J1959" s="52">
        <f>IFERROR(_xll.qlIndexFixing(Index1M,$H1959,TRUE,_xll.ohTrigger(RecalcTrigger,Trigger1M)),NA())</f>
        <v>1.8265854714760721E-2</v>
      </c>
      <c r="K1959" s="52">
        <f>IFERROR(_xll.qlIndexFixing(ONIndex1M,I1959,TRUE,_xll.ohTrigger(RecalcTrigger,Trigger1M)),NA())</f>
        <v>1.8253036691158186E-2</v>
      </c>
      <c r="L1959" s="52">
        <f>IFERROR(_xll.qlIndexFixing(Index3M,H1959,TRUE,_xll.ohTrigger(RecalcTrigger,Trigger3M)),NA())</f>
        <v>2.0092919128176529E-2</v>
      </c>
      <c r="M1959" s="52">
        <f>IFERROR(_xll.qlIndexFixing(ONIndex3M,I1959,TRUE,_xll.ohTrigger(RecalcTrigger,Trigger3M)),NA())</f>
        <v>2.0062048705904445E-2</v>
      </c>
      <c r="N1959" s="52">
        <f>IFERROR(_xll.qlIndexFixing(Index6M,$H1959,TRUE,_xll.ohTrigger(RecalcTrigger,Trigger6M)),NA())</f>
        <v>2.1780940945252382E-2</v>
      </c>
      <c r="O1959" s="52">
        <f>IFERROR(_xll.qlIndexFixing(ONIndex6M,I1959,TRUE,_xll.ohTrigger(RecalcTrigger,Trigger6M)),NA())</f>
        <v>2.1687363570306317E-2</v>
      </c>
      <c r="P1959" s="52">
        <f>IFERROR(_xll.qlIndexFixing(Index1Y,$H1959,TRUE,_xll.ohTrigger(RecalcTrigger,Trigger1Y)),NA())</f>
        <v>2.3978060491117208E-2</v>
      </c>
      <c r="Q1959" s="52">
        <f>IFERROR(_xll.qlIndexFixing(ONIndex1Y,I1959,TRUE,_xll.ohTrigger(RecalcTrigger,Trigger1Y)),NA())</f>
        <v>2.3768150467464721E-2</v>
      </c>
    </row>
    <row r="1960" spans="2:17" x14ac:dyDescent="0.2">
      <c r="B1960" s="46" t="s">
        <v>51</v>
      </c>
      <c r="D1960" s="49">
        <f>_xll.qlCalendarAdvance(LocalCalendar,$D1959,B1960,"f",FALSE)</f>
        <v>53435</v>
      </c>
      <c r="E1960" s="49">
        <f>_xll.qlInterestRateIndexValueDate(IndexON,D1960)</f>
        <v>53435</v>
      </c>
      <c r="F1960" s="52">
        <f>IFERROR(_xll.qlIndexFixing(IndexON,D1960,TRUE,_xll.ohTrigger(RecalcTrigger,TriggerON)),NA())</f>
        <v>1.5907313945993096E-2</v>
      </c>
      <c r="H1960" s="49">
        <f>_xll.qlCalendarAdvance(IborCalendar,$H1959,B1960,"f",FALSE)</f>
        <v>53428</v>
      </c>
      <c r="I1960" s="49">
        <f>_xll.qlInterestRateIndexValueDate(Index1M,$H1960)</f>
        <v>53430</v>
      </c>
      <c r="J1960" s="52">
        <f>IFERROR(_xll.qlIndexFixing(Index1M,$H1960,TRUE,_xll.ohTrigger(RecalcTrigger,Trigger1M)),NA())</f>
        <v>1.8265117848177487E-2</v>
      </c>
      <c r="K1960" s="52">
        <f>IFERROR(_xll.qlIndexFixing(ONIndex1M,I1960,TRUE,_xll.ohTrigger(RecalcTrigger,Trigger1M)),NA())</f>
        <v>1.8252745397369097E-2</v>
      </c>
      <c r="L1960" s="52">
        <f>IFERROR(_xll.qlIndexFixing(Index3M,H1960,TRUE,_xll.ohTrigger(RecalcTrigger,Trigger3M)),NA())</f>
        <v>2.0089960496393881E-2</v>
      </c>
      <c r="M1960" s="52">
        <f>IFERROR(_xll.qlIndexFixing(ONIndex3M,I1960,TRUE,_xll.ohTrigger(RecalcTrigger,Trigger3M)),NA())</f>
        <v>2.0059182252536445E-2</v>
      </c>
      <c r="N1960" s="52">
        <f>IFERROR(_xll.qlIndexFixing(Index6M,$H1960,TRUE,_xll.ohTrigger(RecalcTrigger,Trigger6M)),NA())</f>
        <v>2.1778385172751963E-2</v>
      </c>
      <c r="O1960" s="52">
        <f>IFERROR(_xll.qlIndexFixing(ONIndex6M,I1960,TRUE,_xll.ohTrigger(RecalcTrigger,Trigger6M)),NA())</f>
        <v>2.1685410443366138E-2</v>
      </c>
      <c r="P1960" s="52">
        <f>IFERROR(_xll.qlIndexFixing(Index1Y,$H1960,TRUE,_xll.ohTrigger(RecalcTrigger,Trigger1Y)),NA())</f>
        <v>2.3975583120248629E-2</v>
      </c>
      <c r="Q1960" s="52">
        <f>IFERROR(_xll.qlIndexFixing(ONIndex1Y,I1960,TRUE,_xll.ohTrigger(RecalcTrigger,Trigger1Y)),NA())</f>
        <v>2.3765430561457634E-2</v>
      </c>
    </row>
    <row r="1961" spans="2:17" x14ac:dyDescent="0.2">
      <c r="B1961" s="46" t="s">
        <v>51</v>
      </c>
      <c r="D1961" s="49">
        <f>_xll.qlCalendarAdvance(LocalCalendar,$D1960,B1961,"f",FALSE)</f>
        <v>53442</v>
      </c>
      <c r="E1961" s="49">
        <f>_xll.qlInterestRateIndexValueDate(IndexON,D1961)</f>
        <v>53442</v>
      </c>
      <c r="F1961" s="52">
        <f>IFERROR(_xll.qlIndexFixing(IndexON,D1961,TRUE,_xll.ohTrigger(RecalcTrigger,TriggerON)),NA())</f>
        <v>1.5905136455565128E-2</v>
      </c>
      <c r="H1961" s="49">
        <f>_xll.qlCalendarAdvance(IborCalendar,$H1960,B1961,"f",FALSE)</f>
        <v>53435</v>
      </c>
      <c r="I1961" s="49">
        <f>_xll.qlInterestRateIndexValueDate(Index1M,$H1961)</f>
        <v>53437</v>
      </c>
      <c r="J1961" s="52">
        <f>IFERROR(_xll.qlIndexFixing(Index1M,$H1961,TRUE,_xll.ohTrigger(RecalcTrigger,Trigger1M)),NA())</f>
        <v>1.8264821464746141E-2</v>
      </c>
      <c r="K1961" s="52">
        <f>IFERROR(_xll.qlIndexFixing(ONIndex1M,I1961,TRUE,_xll.ohTrigger(RecalcTrigger,Trigger1M)),NA())</f>
        <v>1.8252452547145026E-2</v>
      </c>
      <c r="L1961" s="52">
        <f>IFERROR(_xll.qlIndexFixing(Index3M,H1961,TRUE,_xll.ohTrigger(RecalcTrigger,Trigger3M)),NA())</f>
        <v>2.008698944147707E-2</v>
      </c>
      <c r="M1961" s="52">
        <f>IFERROR(_xll.qlIndexFixing(ONIndex3M,I1961,TRUE,_xll.ohTrigger(RecalcTrigger,Trigger3M)),NA())</f>
        <v>2.0056303434605738E-2</v>
      </c>
      <c r="N1961" s="52">
        <f>IFERROR(_xll.qlIndexFixing(Index6M,$H1961,TRUE,_xll.ohTrigger(RecalcTrigger,Trigger6M)),NA())</f>
        <v>2.177633201501214E-2</v>
      </c>
      <c r="O1961" s="52">
        <f>IFERROR(_xll.qlIndexFixing(ONIndex6M,I1961,TRUE,_xll.ohTrigger(RecalcTrigger,Trigger6M)),NA())</f>
        <v>2.1683452054528374E-2</v>
      </c>
      <c r="P1961" s="52">
        <f>IFERROR(_xll.qlIndexFixing(Index1Y,$H1961,TRUE,_xll.ohTrigger(RecalcTrigger,Trigger1Y)),NA())</f>
        <v>2.3971957628099651E-2</v>
      </c>
      <c r="Q1961" s="52">
        <f>IFERROR(_xll.qlIndexFixing(ONIndex1Y,I1961,TRUE,_xll.ohTrigger(RecalcTrigger,Trigger1Y)),NA())</f>
        <v>2.3762692341060543E-2</v>
      </c>
    </row>
    <row r="1962" spans="2:17" x14ac:dyDescent="0.2">
      <c r="B1962" s="46" t="s">
        <v>51</v>
      </c>
      <c r="D1962" s="49">
        <f>_xll.qlCalendarAdvance(LocalCalendar,$D1961,B1962,"f",FALSE)</f>
        <v>53449</v>
      </c>
      <c r="E1962" s="49">
        <f>_xll.qlInterestRateIndexValueDate(IndexON,D1962)</f>
        <v>53449</v>
      </c>
      <c r="F1962" s="52">
        <f>IFERROR(_xll.qlIndexFixing(IndexON,D1962,TRUE,_xll.ohTrigger(RecalcTrigger,TriggerON)),NA())</f>
        <v>1.5902952517414803E-2</v>
      </c>
      <c r="H1962" s="49">
        <f>_xll.qlCalendarAdvance(IborCalendar,$H1961,B1962,"f",FALSE)</f>
        <v>53442</v>
      </c>
      <c r="I1962" s="49">
        <f>_xll.qlInterestRateIndexValueDate(Index1M,$H1962)</f>
        <v>53444</v>
      </c>
      <c r="J1962" s="52">
        <f>IFERROR(_xll.qlIndexFixing(Index1M,$H1962,TRUE,_xll.ohTrigger(RecalcTrigger,Trigger1M)),NA())</f>
        <v>1.8264965185390558E-2</v>
      </c>
      <c r="K1962" s="52">
        <f>IFERROR(_xll.qlIndexFixing(ONIndex1M,I1962,TRUE,_xll.ohTrigger(RecalcTrigger,Trigger1M)),NA())</f>
        <v>1.8252158140539265E-2</v>
      </c>
      <c r="L1962" s="52">
        <f>IFERROR(_xll.qlIndexFixing(Index3M,H1962,TRUE,_xll.ohTrigger(RecalcTrigger,Trigger3M)),NA())</f>
        <v>2.0084005989094343E-2</v>
      </c>
      <c r="M1962" s="52">
        <f>IFERROR(_xll.qlIndexFixing(ONIndex3M,I1962,TRUE,_xll.ohTrigger(RecalcTrigger,Trigger3M)),NA())</f>
        <v>2.0053412252165614E-2</v>
      </c>
      <c r="N1962" s="52">
        <f>IFERROR(_xll.qlIndexFixing(Index6M,$H1962,TRUE,_xll.ohTrigger(RecalcTrigger,Trigger6M)),NA())</f>
        <v>2.1774272865697945E-2</v>
      </c>
      <c r="O1962" s="52">
        <f>IFERROR(_xll.qlIndexFixing(ONIndex6M,I1962,TRUE,_xll.ohTrigger(RecalcTrigger,Trigger6M)),NA())</f>
        <v>2.1681488403739735E-2</v>
      </c>
      <c r="P1962" s="52">
        <f>IFERROR(_xll.qlIndexFixing(Index1Y,$H1962,TRUE,_xll.ohTrigger(RecalcTrigger,Trigger1Y)),NA())</f>
        <v>2.396889666543724E-2</v>
      </c>
      <c r="Q1962" s="52">
        <f>IFERROR(_xll.qlIndexFixing(ONIndex1Y,I1962,TRUE,_xll.ohTrigger(RecalcTrigger,Trigger1Y)),NA())</f>
        <v>2.3759935806246801E-2</v>
      </c>
    </row>
    <row r="1963" spans="2:17" x14ac:dyDescent="0.2">
      <c r="B1963" s="46" t="s">
        <v>51</v>
      </c>
      <c r="D1963" s="49">
        <f>_xll.qlCalendarAdvance(LocalCalendar,$D1962,B1963,"f",FALSE)</f>
        <v>53456</v>
      </c>
      <c r="E1963" s="49">
        <f>_xll.qlInterestRateIndexValueDate(IndexON,D1963)</f>
        <v>53456</v>
      </c>
      <c r="F1963" s="52">
        <f>IFERROR(_xll.qlIndexFixing(IndexON,D1963,TRUE,_xll.ohTrigger(RecalcTrigger,TriggerON)),NA())</f>
        <v>1.5900762131622059E-2</v>
      </c>
      <c r="H1963" s="49">
        <f>_xll.qlCalendarAdvance(IborCalendar,$H1962,B1963,"f",FALSE)</f>
        <v>53449</v>
      </c>
      <c r="I1963" s="49">
        <f>_xll.qlInterestRateIndexValueDate(Index1M,$H1963)</f>
        <v>53451</v>
      </c>
      <c r="J1963" s="52">
        <f>IFERROR(_xll.qlIndexFixing(Index1M,$H1963,TRUE,_xll.ohTrigger(RecalcTrigger,Trigger1M)),NA())</f>
        <v>1.8264224022070164E-2</v>
      </c>
      <c r="K1963" s="52">
        <f>IFERROR(_xll.qlIndexFixing(ONIndex1M,I1963,TRUE,_xll.ohTrigger(RecalcTrigger,Trigger1M)),NA())</f>
        <v>1.8252303633004008E-2</v>
      </c>
      <c r="L1963" s="52">
        <f>IFERROR(_xll.qlIndexFixing(Index3M,H1963,TRUE,_xll.ohTrigger(RecalcTrigger,Trigger3M)),NA())</f>
        <v>2.0082039012582514E-2</v>
      </c>
      <c r="M1963" s="52">
        <f>IFERROR(_xll.qlIndexFixing(ONIndex3M,I1963,TRUE,_xll.ohTrigger(RecalcTrigger,Trigger3M)),NA())</f>
        <v>2.0050859094986606E-2</v>
      </c>
      <c r="N1963" s="52">
        <f>IFERROR(_xll.qlIndexFixing(Index6M,$H1963,TRUE,_xll.ohTrigger(RecalcTrigger,Trigger6M)),NA())</f>
        <v>2.1772207672993531E-2</v>
      </c>
      <c r="O1963" s="52">
        <f>IFERROR(_xll.qlIndexFixing(ONIndex6M,I1963,TRUE,_xll.ohTrigger(RecalcTrigger,Trigger6M)),NA())</f>
        <v>2.1680031367055097E-2</v>
      </c>
      <c r="P1963" s="52">
        <f>IFERROR(_xll.qlIndexFixing(Index1Y,$H1963,TRUE,_xll.ohTrigger(RecalcTrigger,Trigger1Y)),NA())</f>
        <v>2.3966399313136228E-2</v>
      </c>
      <c r="Q1963" s="52">
        <f>IFERROR(_xll.qlIndexFixing(ONIndex1Y,I1963,TRUE,_xll.ohTrigger(RecalcTrigger,Trigger1Y)),NA())</f>
        <v>2.3757745788766105E-2</v>
      </c>
    </row>
    <row r="1964" spans="2:17" x14ac:dyDescent="0.2">
      <c r="B1964" s="46" t="s">
        <v>51</v>
      </c>
      <c r="D1964" s="49">
        <f>_xll.qlCalendarAdvance(LocalCalendar,$D1963,B1964,"f",FALSE)</f>
        <v>53463</v>
      </c>
      <c r="E1964" s="49">
        <f>_xll.qlInterestRateIndexValueDate(IndexON,D1964)</f>
        <v>53463</v>
      </c>
      <c r="F1964" s="52">
        <f>IFERROR(_xll.qlIndexFixing(IndexON,D1964,TRUE,_xll.ohTrigger(RecalcTrigger,TriggerON)),NA())</f>
        <v>1.5898565298106959E-2</v>
      </c>
      <c r="H1964" s="49">
        <f>_xll.qlCalendarAdvance(IborCalendar,$H1963,B1964,"f",FALSE)</f>
        <v>53456</v>
      </c>
      <c r="I1964" s="49">
        <f>_xll.qlInterestRateIndexValueDate(Index1M,$H1964)</f>
        <v>53458</v>
      </c>
      <c r="J1964" s="52">
        <f>IFERROR(_xll.qlIndexFixing(Index1M,$H1964,TRUE,_xll.ohTrigger(RecalcTrigger,Trigger1M)),NA())</f>
        <v>1.8263922962820377E-2</v>
      </c>
      <c r="K1964" s="52">
        <f>IFERROR(_xll.qlIndexFixing(ONIndex1M,I1964,TRUE,_xll.ohTrigger(RecalcTrigger,Trigger1M)),NA())</f>
        <v>1.8251564658102737E-2</v>
      </c>
      <c r="L1964" s="52">
        <f>IFERROR(_xll.qlIndexFixing(Index3M,H1964,TRUE,_xll.ohTrigger(RecalcTrigger,Trigger3M)),NA())</f>
        <v>2.0079030051631475E-2</v>
      </c>
      <c r="M1964" s="52">
        <f>IFERROR(_xll.qlIndexFixing(ONIndex3M,I1964,TRUE,_xll.ohTrigger(RecalcTrigger,Trigger3M)),NA())</f>
        <v>2.0047592793490665E-2</v>
      </c>
      <c r="N1964" s="52">
        <f>IFERROR(_xll.qlIndexFixing(Index6M,$H1964,TRUE,_xll.ohTrigger(RecalcTrigger,Trigger6M)),NA())</f>
        <v>2.1770642049607696E-2</v>
      </c>
      <c r="O1964" s="52">
        <f>IFERROR(_xll.qlIndexFixing(ONIndex6M,I1964,TRUE,_xll.ohTrigger(RecalcTrigger,Trigger6M)),NA())</f>
        <v>2.1677545316496349E-2</v>
      </c>
      <c r="P1964" s="52">
        <f>IFERROR(_xll.qlIndexFixing(Index1Y,$H1964,TRUE,_xll.ohTrigger(RecalcTrigger,Trigger1Y)),NA())</f>
        <v>2.3962757280874002E-2</v>
      </c>
      <c r="Q1964" s="52">
        <f>IFERROR(_xll.qlIndexFixing(ONIndex1Y,I1964,TRUE,_xll.ohTrigger(RecalcTrigger,Trigger1Y)),NA())</f>
        <v>2.375436779347595E-2</v>
      </c>
    </row>
    <row r="1965" spans="2:17" x14ac:dyDescent="0.2">
      <c r="B1965" s="46" t="s">
        <v>51</v>
      </c>
      <c r="D1965" s="49">
        <f>_xll.qlCalendarAdvance(LocalCalendar,$D1964,B1965,"f",FALSE)</f>
        <v>53470</v>
      </c>
      <c r="E1965" s="49">
        <f>_xll.qlInterestRateIndexValueDate(IndexON,D1965)</f>
        <v>53470</v>
      </c>
      <c r="F1965" s="52">
        <f>IFERROR(_xll.qlIndexFixing(IndexON,D1965,TRUE,_xll.ohTrigger(RecalcTrigger,TriggerON)),NA())</f>
        <v>1.5896362016869503E-2</v>
      </c>
      <c r="H1965" s="49">
        <f>_xll.qlCalendarAdvance(IborCalendar,$H1964,B1965,"f",FALSE)</f>
        <v>53463</v>
      </c>
      <c r="I1965" s="49">
        <f>_xll.qlInterestRateIndexValueDate(Index1M,$H1965)</f>
        <v>53465</v>
      </c>
      <c r="J1965" s="52">
        <f>IFERROR(_xll.qlIndexFixing(Index1M,$H1965,TRUE,_xll.ohTrigger(RecalcTrigger,Trigger1M)),NA())</f>
        <v>1.8263620344969599E-2</v>
      </c>
      <c r="K1965" s="52">
        <f>IFERROR(_xll.qlIndexFixing(ONIndex1M,I1965,TRUE,_xll.ohTrigger(RecalcTrigger,Trigger1M)),NA())</f>
        <v>1.8251265582298615E-2</v>
      </c>
      <c r="L1965" s="52">
        <f>IFERROR(_xll.qlIndexFixing(Index3M,H1965,TRUE,_xll.ohTrigger(RecalcTrigger,Trigger3M)),NA())</f>
        <v>2.0076011060468881E-2</v>
      </c>
      <c r="M1965" s="52">
        <f>IFERROR(_xll.qlIndexFixing(ONIndex3M,I1965,TRUE,_xll.ohTrigger(RecalcTrigger,Trigger3M)),NA())</f>
        <v>2.004466451730913E-2</v>
      </c>
      <c r="N1965" s="52">
        <f>IFERROR(_xll.qlIndexFixing(Index6M,$H1965,TRUE,_xll.ohTrigger(RecalcTrigger,Trigger6M)),NA())</f>
        <v>2.1768058950148481E-2</v>
      </c>
      <c r="O1965" s="52">
        <f>IFERROR(_xll.qlIndexFixing(ONIndex6M,I1965,TRUE,_xll.ohTrigger(RecalcTrigger,Trigger6M)),NA())</f>
        <v>2.1675565880014958E-2</v>
      </c>
      <c r="P1965" s="52">
        <f>IFERROR(_xll.qlIndexFixing(Index1Y,$H1965,TRUE,_xll.ohTrigger(RecalcTrigger,Trigger1Y)),NA())</f>
        <v>2.3959679500188649E-2</v>
      </c>
      <c r="Q1965" s="52">
        <f>IFERROR(_xll.qlIndexFixing(ONIndex1Y,I1965,TRUE,_xll.ohTrigger(RecalcTrigger,Trigger1Y)),NA())</f>
        <v>2.375155631546555E-2</v>
      </c>
    </row>
    <row r="1966" spans="2:17" x14ac:dyDescent="0.2">
      <c r="B1966" s="46" t="s">
        <v>51</v>
      </c>
      <c r="D1966" s="49">
        <f>_xll.qlCalendarAdvance(LocalCalendar,$D1965,B1966,"f",FALSE)</f>
        <v>53477</v>
      </c>
      <c r="E1966" s="49">
        <f>_xll.qlInterestRateIndexValueDate(IndexON,D1966)</f>
        <v>53477</v>
      </c>
      <c r="F1966" s="52">
        <f>IFERROR(_xll.qlIndexFixing(IndexON,D1966,TRUE,_xll.ohTrigger(RecalcTrigger,TriggerON)),NA())</f>
        <v>1.5894152287989627E-2</v>
      </c>
      <c r="H1966" s="49">
        <f>_xll.qlCalendarAdvance(IborCalendar,$H1965,B1966,"f",FALSE)</f>
        <v>53470</v>
      </c>
      <c r="I1966" s="49">
        <f>_xll.qlInterestRateIndexValueDate(Index1M,$H1966)</f>
        <v>53472</v>
      </c>
      <c r="J1966" s="52">
        <f>IFERROR(_xll.qlIndexFixing(Index1M,$H1966,TRUE,_xll.ohTrigger(RecalcTrigger,Trigger1M)),NA())</f>
        <v>1.8263316168507515E-2</v>
      </c>
      <c r="K1966" s="52">
        <f>IFERROR(_xll.qlIndexFixing(ONIndex1M,I1966,TRUE,_xll.ohTrigger(RecalcTrigger,Trigger1M)),NA())</f>
        <v>1.8251406026514871E-2</v>
      </c>
      <c r="L1966" s="52">
        <f>IFERROR(_xll.qlIndexFixing(Index3M,H1966,TRUE,_xll.ohTrigger(RecalcTrigger,Trigger3M)),NA())</f>
        <v>2.007332340007725E-2</v>
      </c>
      <c r="M1966" s="52">
        <f>IFERROR(_xll.qlIndexFixing(ONIndex3M,I1966,TRUE,_xll.ohTrigger(RecalcTrigger,Trigger3M)),NA())</f>
        <v>2.0042071127652772E-2</v>
      </c>
      <c r="N1966" s="52">
        <f>IFERROR(_xll.qlIndexFixing(Index6M,$H1966,TRUE,_xll.ohTrigger(RecalcTrigger,Trigger6M)),NA())</f>
        <v>2.1765975316376581E-2</v>
      </c>
      <c r="O1966" s="52">
        <f>IFERROR(_xll.qlIndexFixing(ONIndex6M,I1966,TRUE,_xll.ohTrigger(RecalcTrigger,Trigger6M)),NA())</f>
        <v>2.1674091572438936E-2</v>
      </c>
      <c r="P1966" s="52">
        <f>IFERROR(_xll.qlIndexFixing(Index1Y,$H1966,TRUE,_xll.ohTrigger(RecalcTrigger,Trigger1Y)),NA())</f>
        <v>2.395716513847913E-2</v>
      </c>
      <c r="Q1966" s="52">
        <f>IFERROR(_xll.qlIndexFixing(ONIndex1Y,I1966,TRUE,_xll.ohTrigger(RecalcTrigger,Trigger1Y)),NA())</f>
        <v>2.3749306873539489E-2</v>
      </c>
    </row>
    <row r="1967" spans="2:17" x14ac:dyDescent="0.2">
      <c r="B1967" s="46" t="s">
        <v>51</v>
      </c>
      <c r="D1967" s="49">
        <f>_xll.qlCalendarAdvance(LocalCalendar,$D1966,B1967,"f",FALSE)</f>
        <v>53484</v>
      </c>
      <c r="E1967" s="49">
        <f>_xll.qlInterestRateIndexValueDate(IndexON,D1967)</f>
        <v>53484</v>
      </c>
      <c r="F1967" s="52">
        <f>IFERROR(_xll.qlIndexFixing(IndexON,D1967,TRUE,_xll.ohTrigger(RecalcTrigger,TriggerON)),NA())</f>
        <v>1.5891936111387395E-2</v>
      </c>
      <c r="H1967" s="49">
        <f>_xll.qlCalendarAdvance(IborCalendar,$H1966,B1967,"f",FALSE)</f>
        <v>53477</v>
      </c>
      <c r="I1967" s="49">
        <f>_xll.qlInterestRateIndexValueDate(Index1M,$H1967)</f>
        <v>53479</v>
      </c>
      <c r="J1967" s="52">
        <f>IFERROR(_xll.qlIndexFixing(Index1M,$H1967,TRUE,_xll.ohTrigger(RecalcTrigger,Trigger1M)),NA())</f>
        <v>1.8263010433444443E-2</v>
      </c>
      <c r="K1967" s="52">
        <f>IFERROR(_xll.qlIndexFixing(ONIndex1M,I1967,TRUE,_xll.ohTrigger(RecalcTrigger,Trigger1M)),NA())</f>
        <v>1.8250662761465364E-2</v>
      </c>
      <c r="L1967" s="52">
        <f>IFERROR(_xll.qlIndexFixing(Index3M,H1967,TRUE,_xll.ohTrigger(RecalcTrigger,Trigger3M)),NA())</f>
        <v>2.0070286188203248E-2</v>
      </c>
      <c r="M1967" s="52">
        <f>IFERROR(_xll.qlIndexFixing(ONIndex3M,I1967,TRUE,_xll.ohTrigger(RecalcTrigger,Trigger3M)),NA())</f>
        <v>2.0038770871337874E-2</v>
      </c>
      <c r="N1967" s="52">
        <f>IFERROR(_xll.qlIndexFixing(Index6M,$H1967,TRUE,_xll.ohTrigger(RecalcTrigger,Trigger6M)),NA())</f>
        <v>2.1763885431951929E-2</v>
      </c>
      <c r="O1967" s="52">
        <f>IFERROR(_xll.qlIndexFixing(ONIndex6M,I1967,TRUE,_xll.ohTrigger(RecalcTrigger,Trigger6M)),NA())</f>
        <v>2.167159122130613E-2</v>
      </c>
      <c r="P1967" s="52">
        <f>IFERROR(_xll.qlIndexFixing(Index1Y,$H1967,TRUE,_xll.ohTrigger(RecalcTrigger,Trigger1Y)),NA())</f>
        <v>2.3953509365022694E-2</v>
      </c>
      <c r="Q1967" s="52">
        <f>IFERROR(_xll.qlIndexFixing(ONIndex1Y,I1967,TRUE,_xll.ohTrigger(RecalcTrigger,Trigger1Y)),NA())</f>
        <v>2.3745878416354671E-2</v>
      </c>
    </row>
    <row r="1968" spans="2:17" x14ac:dyDescent="0.2">
      <c r="B1968" s="46" t="s">
        <v>51</v>
      </c>
      <c r="D1968" s="49">
        <f>_xll.qlCalendarAdvance(LocalCalendar,$D1967,B1968,"f",FALSE)</f>
        <v>53491</v>
      </c>
      <c r="E1968" s="49">
        <f>_xll.qlInterestRateIndexValueDate(IndexON,D1968)</f>
        <v>53491</v>
      </c>
      <c r="F1968" s="52">
        <f>IFERROR(_xll.qlIndexFixing(IndexON,D1968,TRUE,_xll.ohTrigger(RecalcTrigger,TriggerON)),NA())</f>
        <v>1.5889713487142743E-2</v>
      </c>
      <c r="H1968" s="49">
        <f>_xll.qlCalendarAdvance(IborCalendar,$H1967,B1968,"f",FALSE)</f>
        <v>53484</v>
      </c>
      <c r="I1968" s="49">
        <f>_xll.qlInterestRateIndexValueDate(Index1M,$H1968)</f>
        <v>53486</v>
      </c>
      <c r="J1968" s="52">
        <f>IFERROR(_xll.qlIndexFixing(Index1M,$H1968,TRUE,_xll.ohTrigger(RecalcTrigger,Trigger1M)),NA())</f>
        <v>1.8262703139775221E-2</v>
      </c>
      <c r="K1968" s="52">
        <f>IFERROR(_xll.qlIndexFixing(ONIndex1M,I1968,TRUE,_xll.ohTrigger(RecalcTrigger,Trigger1M)),NA())</f>
        <v>1.8250359016436235E-2</v>
      </c>
      <c r="L1968" s="52">
        <f>IFERROR(_xll.qlIndexFixing(Index3M,H1968,TRUE,_xll.ohTrigger(RecalcTrigger,Trigger3M)),NA())</f>
        <v>2.0066901888609517E-2</v>
      </c>
      <c r="M1968" s="52">
        <f>IFERROR(_xll.qlIndexFixing(ONIndex3M,I1968,TRUE,_xll.ohTrigger(RecalcTrigger,Trigger3M)),NA())</f>
        <v>2.0035805501494863E-2</v>
      </c>
      <c r="N1968" s="52">
        <f>IFERROR(_xll.qlIndexFixing(Index6M,$H1968,TRUE,_xll.ohTrigger(RecalcTrigger,Trigger6M)),NA())</f>
        <v>2.1761789245058245E-2</v>
      </c>
      <c r="O1968" s="52">
        <f>IFERROR(_xll.qlIndexFixing(ONIndex6M,I1968,TRUE,_xll.ohTrigger(RecalcTrigger,Trigger6M)),NA())</f>
        <v>2.1669595999078695E-2</v>
      </c>
      <c r="P1968" s="52">
        <f>IFERROR(_xll.qlIndexFixing(Index1Y,$H1968,TRUE,_xll.ohTrigger(RecalcTrigger,Trigger1Y)),NA())</f>
        <v>2.3950417651734258E-2</v>
      </c>
      <c r="Q1968" s="52">
        <f>IFERROR(_xll.qlIndexFixing(ONIndex1Y,I1968,TRUE,_xll.ohTrigger(RecalcTrigger,Trigger1Y)),NA())</f>
        <v>2.3743011995174257E-2</v>
      </c>
    </row>
    <row r="1969" spans="2:17" x14ac:dyDescent="0.2">
      <c r="B1969" s="46" t="s">
        <v>51</v>
      </c>
      <c r="D1969" s="49">
        <f>_xll.qlCalendarAdvance(LocalCalendar,$D1968,B1969,"f",FALSE)</f>
        <v>53498</v>
      </c>
      <c r="E1969" s="49">
        <f>_xll.qlInterestRateIndexValueDate(IndexON,D1969)</f>
        <v>53498</v>
      </c>
      <c r="F1969" s="52">
        <f>IFERROR(_xll.qlIndexFixing(IndexON,D1969,TRUE,_xll.ohTrigger(RecalcTrigger,TriggerON)),NA())</f>
        <v>1.5887484415095798E-2</v>
      </c>
      <c r="H1969" s="49">
        <f>_xll.qlCalendarAdvance(IborCalendar,$H1968,B1969,"f",FALSE)</f>
        <v>53491</v>
      </c>
      <c r="I1969" s="49">
        <f>_xll.qlInterestRateIndexValueDate(Index1M,$H1969)</f>
        <v>53493</v>
      </c>
      <c r="J1969" s="52">
        <f>IFERROR(_xll.qlIndexFixing(Index1M,$H1969,TRUE,_xll.ohTrigger(RecalcTrigger,Trigger1M)),NA())</f>
        <v>1.8262394287497277E-2</v>
      </c>
      <c r="K1969" s="52">
        <f>IFERROR(_xll.qlIndexFixing(ONIndex1M,I1969,TRUE,_xll.ohTrigger(RecalcTrigger,Trigger1M)),NA())</f>
        <v>1.8250053714998771E-2</v>
      </c>
      <c r="L1969" s="52">
        <f>IFERROR(_xll.qlIndexFixing(Index3M,H1969,TRUE,_xll.ohTrigger(RecalcTrigger,Trigger3M)),NA())</f>
        <v>2.0063850759486544E-2</v>
      </c>
      <c r="M1969" s="52">
        <f>IFERROR(_xll.qlIndexFixing(ONIndex3M,I1969,TRUE,_xll.ohTrigger(RecalcTrigger,Trigger3M)),NA())</f>
        <v>2.0032827767115791E-2</v>
      </c>
      <c r="N1969" s="52">
        <f>IFERROR(_xll.qlIndexFixing(Index6M,$H1969,TRUE,_xll.ohTrigger(RecalcTrigger,Trigger6M)),NA())</f>
        <v>2.1759686703882702E-2</v>
      </c>
      <c r="O1969" s="52">
        <f>IFERROR(_xll.qlIndexFixing(ONIndex6M,I1969,TRUE,_xll.ohTrigger(RecalcTrigger,Trigger6M)),NA())</f>
        <v>2.1667595515006965E-2</v>
      </c>
      <c r="P1969" s="52">
        <f>IFERROR(_xll.qlIndexFixing(Index1Y,$H1969,TRUE,_xll.ohTrigger(RecalcTrigger,Trigger1Y)),NA())</f>
        <v>2.3947321935431663E-2</v>
      </c>
      <c r="Q1969" s="52">
        <f>IFERROR(_xll.qlIndexFixing(ONIndex1Y,I1969,TRUE,_xll.ohTrigger(RecalcTrigger,Trigger1Y)),NA())</f>
        <v>2.3740127259630484E-2</v>
      </c>
    </row>
    <row r="1970" spans="2:17" x14ac:dyDescent="0.2">
      <c r="B1970" s="46" t="s">
        <v>51</v>
      </c>
      <c r="D1970" s="49">
        <f>_xll.qlCalendarAdvance(LocalCalendar,$D1969,B1970,"f",FALSE)</f>
        <v>53505</v>
      </c>
      <c r="E1970" s="49">
        <f>_xll.qlInterestRateIndexValueDate(IndexON,D1970)</f>
        <v>53505</v>
      </c>
      <c r="F1970" s="52">
        <f>IFERROR(_xll.qlIndexFixing(IndexON,D1970,TRUE,_xll.ohTrigger(RecalcTrigger,TriggerON)),NA())</f>
        <v>1.5885248895406434E-2</v>
      </c>
      <c r="H1970" s="49">
        <f>_xll.qlCalendarAdvance(IborCalendar,$H1969,B1970,"f",FALSE)</f>
        <v>53498</v>
      </c>
      <c r="I1970" s="49">
        <f>_xll.qlInterestRateIndexValueDate(Index1M,$H1970)</f>
        <v>53500</v>
      </c>
      <c r="J1970" s="52">
        <f>IFERROR(_xll.qlIndexFixing(Index1M,$H1970,TRUE,_xll.ohTrigger(RecalcTrigger,Trigger1M)),NA())</f>
        <v>1.8262083876615761E-2</v>
      </c>
      <c r="K1970" s="52">
        <f>IFERROR(_xll.qlIndexFixing(ONIndex1M,I1970,TRUE,_xll.ohTrigger(RecalcTrigger,Trigger1M)),NA())</f>
        <v>1.8249746857152971E-2</v>
      </c>
      <c r="L1970" s="52">
        <f>IFERROR(_xll.qlIndexFixing(Index3M,H1970,TRUE,_xll.ohTrigger(RecalcTrigger,Trigger3M)),NA())</f>
        <v>2.0060793591583883E-2</v>
      </c>
      <c r="M1970" s="52">
        <f>IFERROR(_xll.qlIndexFixing(ONIndex3M,I1970,TRUE,_xll.ohTrigger(RecalcTrigger,Trigger3M)),NA())</f>
        <v>2.0029837668174011E-2</v>
      </c>
      <c r="N1970" s="52">
        <f>IFERROR(_xll.qlIndexFixing(Index6M,$H1970,TRUE,_xll.ohTrigger(RecalcTrigger,Trigger6M)),NA())</f>
        <v>2.1757577756609452E-2</v>
      </c>
      <c r="O1970" s="52">
        <f>IFERROR(_xll.qlIndexFixing(ONIndex6M,I1970,TRUE,_xll.ohTrigger(RecalcTrigger,Trigger6M)),NA())</f>
        <v>2.1665589768957716E-2</v>
      </c>
      <c r="P1970" s="52">
        <f>IFERROR(_xll.qlIndexFixing(Index1Y,$H1970,TRUE,_xll.ohTrigger(RecalcTrigger,Trigger1Y)),NA())</f>
        <v>2.3944222536700754E-2</v>
      </c>
      <c r="Q1970" s="52">
        <f>IFERROR(_xll.qlIndexFixing(ONIndex1Y,I1970,TRUE,_xll.ohTrigger(RecalcTrigger,Trigger1Y)),NA())</f>
        <v>2.3737224209723351E-2</v>
      </c>
    </row>
    <row r="1971" spans="2:17" x14ac:dyDescent="0.2">
      <c r="B1971" s="46" t="s">
        <v>51</v>
      </c>
      <c r="D1971" s="49">
        <f>_xll.qlCalendarAdvance(LocalCalendar,$D1970,B1971,"f",FALSE)</f>
        <v>53513</v>
      </c>
      <c r="E1971" s="49">
        <f>_xll.qlInterestRateIndexValueDate(IndexON,D1971)</f>
        <v>53513</v>
      </c>
      <c r="F1971" s="52">
        <f>IFERROR(_xll.qlIndexFixing(IndexON,D1971,TRUE,_xll.ohTrigger(RecalcTrigger,TriggerON)),NA())</f>
        <v>1.5882686120614053E-2</v>
      </c>
      <c r="H1971" s="49">
        <f>_xll.qlCalendarAdvance(IborCalendar,$H1970,B1971,"f",FALSE)</f>
        <v>53505</v>
      </c>
      <c r="I1971" s="49">
        <f>_xll.qlInterestRateIndexValueDate(Index1M,$H1971)</f>
        <v>53507</v>
      </c>
      <c r="J1971" s="52">
        <f>IFERROR(_xll.qlIndexFixing(Index1M,$H1971,TRUE,_xll.ohTrigger(RecalcTrigger,Trigger1M)),NA())</f>
        <v>1.826221206052997E-2</v>
      </c>
      <c r="K1971" s="52">
        <f>IFERROR(_xll.qlIndexFixing(ONIndex1M,I1971,TRUE,_xll.ohTrigger(RecalcTrigger,Trigger1M)),NA())</f>
        <v>1.8249438442952126E-2</v>
      </c>
      <c r="L1971" s="52">
        <f>IFERROR(_xll.qlIndexFixing(Index3M,H1971,TRUE,_xll.ohTrigger(RecalcTrigger,Trigger3M)),NA())</f>
        <v>2.0056716113098436E-2</v>
      </c>
      <c r="M1971" s="52">
        <f>IFERROR(_xll.qlIndexFixing(ONIndex3M,I1971,TRUE,_xll.ohTrigger(RecalcTrigger,Trigger3M)),NA())</f>
        <v>2.002683520469617E-2</v>
      </c>
      <c r="N1971" s="52">
        <f>IFERROR(_xll.qlIndexFixing(Index6M,$H1971,TRUE,_xll.ohTrigger(RecalcTrigger,Trigger6M)),NA())</f>
        <v>2.1755462351424379E-2</v>
      </c>
      <c r="O1971" s="52">
        <f>IFERROR(_xll.qlIndexFixing(ONIndex6M,I1971,TRUE,_xll.ohTrigger(RecalcTrigger,Trigger6M)),NA())</f>
        <v>2.1663578761037527E-2</v>
      </c>
      <c r="P1971" s="52">
        <f>IFERROR(_xll.qlIndexFixing(Index1Y,$H1971,TRUE,_xll.ohTrigger(RecalcTrigger,Trigger1Y)),NA())</f>
        <v>2.3939419953447841E-2</v>
      </c>
      <c r="Q1971" s="52">
        <f>IFERROR(_xll.qlIndexFixing(ONIndex1Y,I1971,TRUE,_xll.ohTrigger(RecalcTrigger,Trigger1Y)),NA())</f>
        <v>2.3734302845372923E-2</v>
      </c>
    </row>
    <row r="1972" spans="2:17" x14ac:dyDescent="0.2">
      <c r="B1972" s="46" t="s">
        <v>51</v>
      </c>
      <c r="D1972" s="49">
        <f>_xll.qlCalendarAdvance(LocalCalendar,$D1971,B1972,"f",FALSE)</f>
        <v>53520</v>
      </c>
      <c r="E1972" s="49">
        <f>_xll.qlInterestRateIndexValueDate(IndexON,D1972)</f>
        <v>53520</v>
      </c>
      <c r="F1972" s="52">
        <f>IFERROR(_xll.qlIndexFixing(IndexON,D1972,TRUE,_xll.ohTrigger(RecalcTrigger,TriggerON)),NA())</f>
        <v>1.5880436784536656E-2</v>
      </c>
      <c r="H1972" s="49">
        <f>_xll.qlCalendarAdvance(IborCalendar,$H1971,B1972,"f",FALSE)</f>
        <v>53512</v>
      </c>
      <c r="I1972" s="49">
        <f>_xll.qlInterestRateIndexValueDate(Index1M,$H1972)</f>
        <v>53514</v>
      </c>
      <c r="J1972" s="52">
        <f>IFERROR(_xll.qlIndexFixing(Index1M,$H1972,TRUE,_xll.ohTrigger(RecalcTrigger,Trigger1M)),NA())</f>
        <v>1.8261456344473383E-2</v>
      </c>
      <c r="K1972" s="52">
        <f>IFERROR(_xll.qlIndexFixing(ONIndex1M,I1972,TRUE,_xll.ohTrigger(RecalcTrigger,Trigger1M)),NA())</f>
        <v>1.8249128472316301E-2</v>
      </c>
      <c r="L1972" s="52">
        <f>IFERROR(_xll.qlIndexFixing(Index3M,H1972,TRUE,_xll.ohTrigger(RecalcTrigger,Trigger3M)),NA())</f>
        <v>2.0055002327507464E-2</v>
      </c>
      <c r="M1972" s="52">
        <f>IFERROR(_xll.qlIndexFixing(ONIndex3M,I1972,TRUE,_xll.ohTrigger(RecalcTrigger,Trigger3M)),NA())</f>
        <v>2.0023820376655621E-2</v>
      </c>
      <c r="N1972" s="52">
        <f>IFERROR(_xll.qlIndexFixing(Index6M,$H1972,TRUE,_xll.ohTrigger(RecalcTrigger,Trigger6M)),NA())</f>
        <v>2.175334043651422E-2</v>
      </c>
      <c r="O1972" s="52">
        <f>IFERROR(_xll.qlIndexFixing(ONIndex6M,I1972,TRUE,_xll.ohTrigger(RecalcTrigger,Trigger6M)),NA())</f>
        <v>2.1661562491193109E-2</v>
      </c>
      <c r="P1972" s="52">
        <f>IFERROR(_xll.qlIndexFixing(Index1Y,$H1972,TRUE,_xll.ohTrigger(RecalcTrigger,Trigger1Y)),NA())</f>
        <v>2.3938013974282357E-2</v>
      </c>
      <c r="Q1972" s="52">
        <f>IFERROR(_xll.qlIndexFixing(ONIndex1Y,I1972,TRUE,_xll.ohTrigger(RecalcTrigger,Trigger1Y)),NA())</f>
        <v>2.3731363166685782E-2</v>
      </c>
    </row>
    <row r="1973" spans="2:17" x14ac:dyDescent="0.2">
      <c r="B1973" s="46" t="s">
        <v>51</v>
      </c>
      <c r="D1973" s="49">
        <f>_xll.qlCalendarAdvance(LocalCalendar,$D1972,B1973,"f",FALSE)</f>
        <v>53527</v>
      </c>
      <c r="E1973" s="49">
        <f>_xll.qlInterestRateIndexValueDate(IndexON,D1973)</f>
        <v>53527</v>
      </c>
      <c r="F1973" s="52">
        <f>IFERROR(_xll.qlIndexFixing(IndexON,D1973,TRUE,_xll.ohTrigger(RecalcTrigger,TriggerON)),NA())</f>
        <v>1.5878181000656966E-2</v>
      </c>
      <c r="H1973" s="49">
        <f>_xll.qlCalendarAdvance(IborCalendar,$H1972,B1973,"f",FALSE)</f>
        <v>53519</v>
      </c>
      <c r="I1973" s="49">
        <f>_xll.qlInterestRateIndexValueDate(Index1M,$H1973)</f>
        <v>53521</v>
      </c>
      <c r="J1973" s="52">
        <f>IFERROR(_xll.qlIndexFixing(Index1M,$H1973,TRUE,_xll.ohTrigger(RecalcTrigger,Trigger1M)),NA())</f>
        <v>1.826113642568257E-2</v>
      </c>
      <c r="K1973" s="52">
        <f>IFERROR(_xll.qlIndexFixing(ONIndex1M,I1973,TRUE,_xll.ohTrigger(RecalcTrigger,Trigger1M)),NA())</f>
        <v>1.8248816945272139E-2</v>
      </c>
      <c r="L1973" s="52">
        <f>IFERROR(_xll.qlIndexFixing(Index3M,H1973,TRUE,_xll.ohTrigger(RecalcTrigger,Trigger3M)),NA())</f>
        <v>2.0051593837972208E-2</v>
      </c>
      <c r="M1973" s="52">
        <f>IFERROR(_xll.qlIndexFixing(ONIndex3M,I1973,TRUE,_xll.ohTrigger(RecalcTrigger,Trigger3M)),NA())</f>
        <v>2.0020793184052366E-2</v>
      </c>
      <c r="N1973" s="52">
        <f>IFERROR(_xll.qlIndexFixing(Index6M,$H1973,TRUE,_xll.ohTrigger(RecalcTrigger,Trigger6M)),NA())</f>
        <v>2.1751211960065291E-2</v>
      </c>
      <c r="O1973" s="52">
        <f>IFERROR(_xll.qlIndexFixing(ONIndex6M,I1973,TRUE,_xll.ohTrigger(RecalcTrigger,Trigger6M)),NA())</f>
        <v>2.1659540959451107E-2</v>
      </c>
      <c r="P1973" s="52">
        <f>IFERROR(_xll.qlIndexFixing(Index1Y,$H1973,TRUE,_xll.ohTrigger(RecalcTrigger,Trigger1Y)),NA())</f>
        <v>2.39349054517487E-2</v>
      </c>
      <c r="Q1973" s="52">
        <f>IFERROR(_xll.qlIndexFixing(ONIndex1Y,I1973,TRUE,_xll.ohTrigger(RecalcTrigger,Trigger1Y)),NA())</f>
        <v>2.372840517358199E-2</v>
      </c>
    </row>
    <row r="1974" spans="2:17" x14ac:dyDescent="0.2">
      <c r="B1974" s="46" t="s">
        <v>51</v>
      </c>
      <c r="D1974" s="49">
        <f>_xll.qlCalendarAdvance(LocalCalendar,$D1973,B1974,"f",FALSE)</f>
        <v>53534</v>
      </c>
      <c r="E1974" s="49">
        <f>_xll.qlInterestRateIndexValueDate(IndexON,D1974)</f>
        <v>53534</v>
      </c>
      <c r="F1974" s="52">
        <f>IFERROR(_xll.qlIndexFixing(IndexON,D1974,TRUE,_xll.ohTrigger(RecalcTrigger,TriggerON)),NA())</f>
        <v>1.5875919418135709E-2</v>
      </c>
      <c r="H1974" s="49">
        <f>_xll.qlCalendarAdvance(IborCalendar,$H1973,B1974,"f",FALSE)</f>
        <v>53526</v>
      </c>
      <c r="I1974" s="49">
        <f>_xll.qlInterestRateIndexValueDate(Index1M,$H1974)</f>
        <v>53528</v>
      </c>
      <c r="J1974" s="52">
        <f>IFERROR(_xll.qlIndexFixing(Index1M,$H1974,TRUE,_xll.ohTrigger(RecalcTrigger,Trigger1M)),NA())</f>
        <v>1.8260810370515187E-2</v>
      </c>
      <c r="K1974" s="52">
        <f>IFERROR(_xll.qlIndexFixing(ONIndex1M,I1974,TRUE,_xll.ohTrigger(RecalcTrigger,Trigger1M)),NA())</f>
        <v>1.8248503861819643E-2</v>
      </c>
      <c r="L1974" s="52">
        <f>IFERROR(_xll.qlIndexFixing(Index3M,H1974,TRUE,_xll.ohTrigger(RecalcTrigger,Trigger3M)),NA())</f>
        <v>2.0048520497715026E-2</v>
      </c>
      <c r="M1974" s="52">
        <f>IFERROR(_xll.qlIndexFixing(ONIndex3M,I1974,TRUE,_xll.ohTrigger(RecalcTrigger,Trigger3M)),NA())</f>
        <v>2.0017753626913048E-2</v>
      </c>
      <c r="N1974" s="52">
        <f>IFERROR(_xll.qlIndexFixing(Index6M,$H1974,TRUE,_xll.ohTrigger(RecalcTrigger,Trigger6M)),NA())</f>
        <v>2.1749576544554259E-2</v>
      </c>
      <c r="O1974" s="52">
        <f>IFERROR(_xll.qlIndexFixing(ONIndex6M,I1974,TRUE,_xll.ohTrigger(RecalcTrigger,Trigger6M)),NA())</f>
        <v>2.165751416581152E-2</v>
      </c>
      <c r="P1974" s="52">
        <f>IFERROR(_xll.qlIndexFixing(Index1Y,$H1974,TRUE,_xll.ohTrigger(RecalcTrigger,Trigger1Y)),NA())</f>
        <v>2.3931794529094611E-2</v>
      </c>
      <c r="Q1974" s="52">
        <f>IFERROR(_xll.qlIndexFixing(ONIndex1Y,I1974,TRUE,_xll.ohTrigger(RecalcTrigger,Trigger1Y)),NA())</f>
        <v>2.3725428866141485E-2</v>
      </c>
    </row>
    <row r="1975" spans="2:17" x14ac:dyDescent="0.2">
      <c r="B1975" s="46" t="s">
        <v>51</v>
      </c>
      <c r="D1975" s="49">
        <f>_xll.qlCalendarAdvance(LocalCalendar,$D1974,B1975,"f",FALSE)</f>
        <v>53541</v>
      </c>
      <c r="E1975" s="49">
        <f>_xll.qlInterestRateIndexValueDate(IndexON,D1975)</f>
        <v>53541</v>
      </c>
      <c r="F1975" s="52">
        <f>IFERROR(_xll.qlIndexFixing(IndexON,D1975,TRUE,_xll.ohTrigger(RecalcTrigger,TriggerON)),NA())</f>
        <v>1.587365589596601E-2</v>
      </c>
      <c r="H1975" s="49">
        <f>_xll.qlCalendarAdvance(IborCalendar,$H1974,B1975,"f",FALSE)</f>
        <v>53533</v>
      </c>
      <c r="I1975" s="49">
        <f>_xll.qlInterestRateIndexValueDate(Index1M,$H1975)</f>
        <v>53535</v>
      </c>
      <c r="J1975" s="52">
        <f>IFERROR(_xll.qlIndexFixing(Index1M,$H1975,TRUE,_xll.ohTrigger(RecalcTrigger,Trigger1M)),NA())</f>
        <v>1.8260914986711618E-2</v>
      </c>
      <c r="K1975" s="52">
        <f>IFERROR(_xll.qlIndexFixing(ONIndex1M,I1975,TRUE,_xll.ohTrigger(RecalcTrigger,Trigger1M)),NA())</f>
        <v>1.8248187087399614E-2</v>
      </c>
      <c r="L1975" s="52">
        <f>IFERROR(_xll.qlIndexFixing(Index3M,H1975,TRUE,_xll.ohTrigger(RecalcTrigger,Trigger3M)),NA())</f>
        <v>2.0045445085221845E-2</v>
      </c>
      <c r="M1975" s="52">
        <f>IFERROR(_xll.qlIndexFixing(ONIndex3M,I1975,TRUE,_xll.ohTrigger(RecalcTrigger,Trigger3M)),NA())</f>
        <v>2.0014705078965633E-2</v>
      </c>
      <c r="N1975" s="52">
        <f>IFERROR(_xll.qlIndexFixing(Index6M,$H1975,TRUE,_xll.ohTrigger(RecalcTrigger,Trigger6M)),NA())</f>
        <v>2.1746935116909338E-2</v>
      </c>
      <c r="O1975" s="52">
        <f>IFERROR(_xll.qlIndexFixing(ONIndex6M,I1975,TRUE,_xll.ohTrigger(RecalcTrigger,Trigger6M)),NA())</f>
        <v>2.1655481681630562E-2</v>
      </c>
      <c r="P1975" s="52">
        <f>IFERROR(_xll.qlIndexFixing(Index1Y,$H1975,TRUE,_xll.ohTrigger(RecalcTrigger,Trigger1Y)),NA())</f>
        <v>2.3928681516918293E-2</v>
      </c>
      <c r="Q1975" s="52">
        <f>IFERROR(_xll.qlIndexFixing(ONIndex1Y,I1975,TRUE,_xll.ohTrigger(RecalcTrigger,Trigger1Y)),NA())</f>
        <v>2.3722439434799014E-2</v>
      </c>
    </row>
    <row r="1976" spans="2:17" x14ac:dyDescent="0.2">
      <c r="B1976" s="46" t="s">
        <v>51</v>
      </c>
      <c r="D1976" s="49">
        <f>_xll.qlCalendarAdvance(LocalCalendar,$D1975,B1976,"f",FALSE)</f>
        <v>53548</v>
      </c>
      <c r="E1976" s="49">
        <f>_xll.qlInterestRateIndexValueDate(IndexON,D1976)</f>
        <v>53548</v>
      </c>
      <c r="F1976" s="52">
        <f>IFERROR(_xll.qlIndexFixing(IndexON,D1976,TRUE,_xll.ohTrigger(RecalcTrigger,TriggerON)),NA())</f>
        <v>1.5871391083228659E-2</v>
      </c>
      <c r="H1976" s="49">
        <f>_xll.qlCalendarAdvance(IborCalendar,$H1975,B1976,"f",FALSE)</f>
        <v>53540</v>
      </c>
      <c r="I1976" s="49">
        <f>_xll.qlInterestRateIndexValueDate(Index1M,$H1976)</f>
        <v>53542</v>
      </c>
      <c r="J1976" s="52">
        <f>IFERROR(_xll.qlIndexFixing(Index1M,$H1976,TRUE,_xll.ohTrigger(RecalcTrigger,Trigger1M)),NA())</f>
        <v>1.8260572409065368E-2</v>
      </c>
      <c r="K1976" s="52">
        <f>IFERROR(_xll.qlIndexFixing(ONIndex1M,I1976,TRUE,_xll.ohTrigger(RecalcTrigger,Trigger1M)),NA())</f>
        <v>1.8247862215057253E-2</v>
      </c>
      <c r="L1976" s="52">
        <f>IFERROR(_xll.qlIndexFixing(Index3M,H1976,TRUE,_xll.ohTrigger(RecalcTrigger,Trigger3M)),NA())</f>
        <v>2.0042367956963264E-2</v>
      </c>
      <c r="M1976" s="52">
        <f>IFERROR(_xll.qlIndexFixing(ONIndex3M,I1976,TRUE,_xll.ohTrigger(RecalcTrigger,Trigger3M)),NA())</f>
        <v>2.0011654505545096E-2</v>
      </c>
      <c r="N1976" s="52">
        <f>IFERROR(_xll.qlIndexFixing(Index6M,$H1976,TRUE,_xll.ohTrigger(RecalcTrigger,Trigger6M)),NA())</f>
        <v>2.1744786676877622E-2</v>
      </c>
      <c r="O1976" s="52">
        <f>IFERROR(_xll.qlIndexFixing(ONIndex6M,I1976,TRUE,_xll.ohTrigger(RecalcTrigger,Trigger6M)),NA())</f>
        <v>2.1653442622016073E-2</v>
      </c>
      <c r="P1976" s="52">
        <f>IFERROR(_xll.qlIndexFixing(Index1Y,$H1976,TRUE,_xll.ohTrigger(RecalcTrigger,Trigger1Y)),NA())</f>
        <v>2.392556655837912E-2</v>
      </c>
      <c r="Q1976" s="52">
        <f>IFERROR(_xll.qlIndexFixing(ONIndex1Y,I1976,TRUE,_xll.ohTrigger(RecalcTrigger,Trigger1Y)),NA())</f>
        <v>2.3719447595595966E-2</v>
      </c>
    </row>
    <row r="1977" spans="2:17" x14ac:dyDescent="0.2">
      <c r="B1977" s="46" t="s">
        <v>51</v>
      </c>
      <c r="D1977" s="49">
        <f>_xll.qlCalendarAdvance(LocalCalendar,$D1976,B1977,"f",FALSE)</f>
        <v>53555</v>
      </c>
      <c r="E1977" s="49">
        <f>_xll.qlInterestRateIndexValueDate(IndexON,D1977)</f>
        <v>53555</v>
      </c>
      <c r="F1977" s="52">
        <f>IFERROR(_xll.qlIndexFixing(IndexON,D1977,TRUE,_xll.ohTrigger(RecalcTrigger,TriggerON)),NA())</f>
        <v>1.5869124979923654E-2</v>
      </c>
      <c r="H1977" s="49">
        <f>_xll.qlCalendarAdvance(IborCalendar,$H1976,B1977,"f",FALSE)</f>
        <v>53547</v>
      </c>
      <c r="I1977" s="49">
        <f>_xll.qlInterestRateIndexValueDate(Index1M,$H1977)</f>
        <v>53549</v>
      </c>
      <c r="J1977" s="52">
        <f>IFERROR(_xll.qlIndexFixing(Index1M,$H1977,TRUE,_xll.ohTrigger(RecalcTrigger,Trigger1M)),NA())</f>
        <v>1.8259784451696903E-2</v>
      </c>
      <c r="K1977" s="52">
        <f>IFERROR(_xll.qlIndexFixing(ONIndex1M,I1977,TRUE,_xll.ohTrigger(RecalcTrigger,Trigger1M)),NA())</f>
        <v>1.8247529038211141E-2</v>
      </c>
      <c r="L1977" s="52">
        <f>IFERROR(_xll.qlIndexFixing(Index3M,H1977,TRUE,_xll.ohTrigger(RecalcTrigger,Trigger3M)),NA())</f>
        <v>2.0039625635277222E-2</v>
      </c>
      <c r="M1977" s="52">
        <f>IFERROR(_xll.qlIndexFixing(ONIndex3M,I1977,TRUE,_xll.ohTrigger(RecalcTrigger,Trigger3M)),NA())</f>
        <v>2.0008602233003714E-2</v>
      </c>
      <c r="N1977" s="52">
        <f>IFERROR(_xll.qlIndexFixing(Index6M,$H1977,TRUE,_xll.ohTrigger(RecalcTrigger,Trigger6M)),NA())</f>
        <v>2.1742631549508517E-2</v>
      </c>
      <c r="O1977" s="52">
        <f>IFERROR(_xll.qlIndexFixing(ONIndex6M,I1977,TRUE,_xll.ohTrigger(RecalcTrigger,Trigger6M)),NA())</f>
        <v>2.1651396945454593E-2</v>
      </c>
      <c r="P1977" s="52">
        <f>IFERROR(_xll.qlIndexFixing(Index1Y,$H1977,TRUE,_xll.ohTrigger(RecalcTrigger,Trigger1Y)),NA())</f>
        <v>2.3922449657699546E-2</v>
      </c>
      <c r="Q1977" s="52">
        <f>IFERROR(_xll.qlIndexFixing(ONIndex1Y,I1977,TRUE,_xll.ohTrigger(RecalcTrigger,Trigger1Y)),NA())</f>
        <v>2.371645385066401E-2</v>
      </c>
    </row>
    <row r="1978" spans="2:17" x14ac:dyDescent="0.2">
      <c r="B1978" s="46" t="s">
        <v>51</v>
      </c>
      <c r="D1978" s="49">
        <f>_xll.qlCalendarAdvance(LocalCalendar,$D1977,B1978,"f",FALSE)</f>
        <v>53562</v>
      </c>
      <c r="E1978" s="49">
        <f>_xll.qlInterestRateIndexValueDate(IndexON,D1978)</f>
        <v>53562</v>
      </c>
      <c r="F1978" s="52">
        <f>IFERROR(_xll.qlIndexFixing(IndexON,D1978,TRUE,_xll.ohTrigger(RecalcTrigger,TriggerON)),NA())</f>
        <v>1.5866857585971061E-2</v>
      </c>
      <c r="H1978" s="49">
        <f>_xll.qlCalendarAdvance(IborCalendar,$H1977,B1978,"f",FALSE)</f>
        <v>53554</v>
      </c>
      <c r="I1978" s="49">
        <f>_xll.qlInterestRateIndexValueDate(Index1M,$H1978)</f>
        <v>53556</v>
      </c>
      <c r="J1978" s="52">
        <f>IFERROR(_xll.qlIndexFixing(Index1M,$H1978,TRUE,_xll.ohTrigger(RecalcTrigger,Trigger1M)),NA())</f>
        <v>1.8259425852899792E-2</v>
      </c>
      <c r="K1978" s="52">
        <f>IFERROR(_xll.qlIndexFixing(ONIndex1M,I1978,TRUE,_xll.ohTrigger(RecalcTrigger,Trigger1M)),NA())</f>
        <v>1.8247187556914568E-2</v>
      </c>
      <c r="L1978" s="52">
        <f>IFERROR(_xll.qlIndexFixing(Index3M,H1978,TRUE,_xll.ohTrigger(RecalcTrigger,Trigger3M)),NA())</f>
        <v>2.0036208584581772E-2</v>
      </c>
      <c r="M1978" s="52">
        <f>IFERROR(_xll.qlIndexFixing(ONIndex3M,I1978,TRUE,_xll.ohTrigger(RecalcTrigger,Trigger3M)),NA())</f>
        <v>2.0005548261394779E-2</v>
      </c>
      <c r="N1978" s="52">
        <f>IFERROR(_xll.qlIndexFixing(Index6M,$H1978,TRUE,_xll.ohTrigger(RecalcTrigger,Trigger6M)),NA())</f>
        <v>2.1740966981329327E-2</v>
      </c>
      <c r="O1978" s="52">
        <f>IFERROR(_xll.qlIndexFixing(ONIndex6M,I1978,TRUE,_xll.ohTrigger(RecalcTrigger,Trigger6M)),NA())</f>
        <v>2.1649344651999414E-2</v>
      </c>
      <c r="P1978" s="52">
        <f>IFERROR(_xll.qlIndexFixing(Index1Y,$H1978,TRUE,_xll.ohTrigger(RecalcTrigger,Trigger1Y)),NA())</f>
        <v>2.3919330814898089E-2</v>
      </c>
      <c r="Q1978" s="52">
        <f>IFERROR(_xll.qlIndexFixing(ONIndex1Y,I1978,TRUE,_xll.ohTrigger(RecalcTrigger,Trigger1Y)),NA())</f>
        <v>2.3713458200109727E-2</v>
      </c>
    </row>
    <row r="1979" spans="2:17" x14ac:dyDescent="0.2">
      <c r="B1979" s="46" t="s">
        <v>51</v>
      </c>
      <c r="D1979" s="49">
        <f>_xll.qlCalendarAdvance(LocalCalendar,$D1978,B1979,"f",FALSE)</f>
        <v>53569</v>
      </c>
      <c r="E1979" s="49">
        <f>_xll.qlInterestRateIndexValueDate(IndexON,D1979)</f>
        <v>53569</v>
      </c>
      <c r="F1979" s="52">
        <f>IFERROR(_xll.qlIndexFixing(IndexON,D1979,TRUE,_xll.ohTrigger(RecalcTrigger,TriggerON)),NA())</f>
        <v>1.5864588901450816E-2</v>
      </c>
      <c r="H1979" s="49">
        <f>_xll.qlCalendarAdvance(IborCalendar,$H1978,B1979,"f",FALSE)</f>
        <v>53561</v>
      </c>
      <c r="I1979" s="49">
        <f>_xll.qlInterestRateIndexValueDate(Index1M,$H1979)</f>
        <v>53563</v>
      </c>
      <c r="J1979" s="52">
        <f>IFERROR(_xll.qlIndexFixing(Index1M,$H1979,TRUE,_xll.ohTrigger(RecalcTrigger,Trigger1M)),NA())</f>
        <v>1.8259058937831144E-2</v>
      </c>
      <c r="K1979" s="52">
        <f>IFERROR(_xll.qlIndexFixing(ONIndex1M,I1979,TRUE,_xll.ohTrigger(RecalcTrigger,Trigger1M)),NA())</f>
        <v>1.8247274828810944E-2</v>
      </c>
      <c r="L1979" s="52">
        <f>IFERROR(_xll.qlIndexFixing(Index3M,H1979,TRUE,_xll.ohTrigger(RecalcTrigger,Trigger3M)),NA())</f>
        <v>2.0033126340467364E-2</v>
      </c>
      <c r="M1979" s="52">
        <f>IFERROR(_xll.qlIndexFixing(ONIndex3M,I1979,TRUE,_xll.ohTrigger(RecalcTrigger,Trigger3M)),NA())</f>
        <v>2.0002829914733677E-2</v>
      </c>
      <c r="N1979" s="52">
        <f>IFERROR(_xll.qlIndexFixing(Index6M,$H1979,TRUE,_xll.ohTrigger(RecalcTrigger,Trigger6M)),NA())</f>
        <v>2.1738301232851049E-2</v>
      </c>
      <c r="O1979" s="52">
        <f>IFERROR(_xll.qlIndexFixing(ONIndex6M,I1979,TRUE,_xll.ohTrigger(RecalcTrigger,Trigger6M)),NA())</f>
        <v>2.1647789189307431E-2</v>
      </c>
      <c r="P1979" s="52">
        <f>IFERROR(_xll.qlIndexFixing(Index1Y,$H1979,TRUE,_xll.ohTrigger(RecalcTrigger,Trigger1Y)),NA())</f>
        <v>2.3916773870145659E-2</v>
      </c>
      <c r="Q1979" s="52">
        <f>IFERROR(_xll.qlIndexFixing(ONIndex1Y,I1979,TRUE,_xll.ohTrigger(RecalcTrigger,Trigger1Y)),NA())</f>
        <v>2.3711027213977331E-2</v>
      </c>
    </row>
    <row r="1980" spans="2:17" x14ac:dyDescent="0.2">
      <c r="B1980" s="46" t="s">
        <v>51</v>
      </c>
      <c r="D1980" s="49">
        <f>_xll.qlCalendarAdvance(LocalCalendar,$D1979,B1980,"f",FALSE)</f>
        <v>53576</v>
      </c>
      <c r="E1980" s="49">
        <f>_xll.qlInterestRateIndexValueDate(IndexON,D1980)</f>
        <v>53576</v>
      </c>
      <c r="F1980" s="52">
        <f>IFERROR(_xll.qlIndexFixing(IndexON,D1980,TRUE,_xll.ohTrigger(RecalcTrigger,TriggerON)),NA())</f>
        <v>1.5862318926362917E-2</v>
      </c>
      <c r="H1980" s="49">
        <f>_xll.qlCalendarAdvance(IborCalendar,$H1979,B1980,"f",FALSE)</f>
        <v>53568</v>
      </c>
      <c r="I1980" s="49">
        <f>_xll.qlInterestRateIndexValueDate(Index1M,$H1980)</f>
        <v>53570</v>
      </c>
      <c r="J1980" s="52">
        <f>IFERROR(_xll.qlIndexFixing(Index1M,$H1980,TRUE,_xll.ohTrigger(RecalcTrigger,Trigger1M)),NA())</f>
        <v>1.8257377768889756E-2</v>
      </c>
      <c r="K1980" s="52">
        <f>IFERROR(_xll.qlIndexFixing(ONIndex1M,I1980,TRUE,_xll.ohTrigger(RecalcTrigger,Trigger1M)),NA())</f>
        <v>1.824691612716256E-2</v>
      </c>
      <c r="L1980" s="52">
        <f>IFERROR(_xll.qlIndexFixing(Index3M,H1980,TRUE,_xll.ohTrigger(RecalcTrigger,Trigger3M)),NA())</f>
        <v>2.0029035398593718E-2</v>
      </c>
      <c r="M1980" s="52">
        <f>IFERROR(_xll.qlIndexFixing(ONIndex3M,I1980,TRUE,_xll.ohTrigger(RecalcTrigger,Trigger3M)),NA())</f>
        <v>1.9999772253769255E-2</v>
      </c>
      <c r="N1980" s="52">
        <f>IFERROR(_xll.qlIndexFixing(Index6M,$H1980,TRUE,_xll.ohTrigger(RecalcTrigger,Trigger6M)),NA())</f>
        <v>2.1734141540142828E-2</v>
      </c>
      <c r="O1980" s="52">
        <f>IFERROR(_xll.qlIndexFixing(ONIndex6M,I1980,TRUE,_xll.ohTrigger(RecalcTrigger,Trigger6M)),NA())</f>
        <v>2.1645723065155664E-2</v>
      </c>
      <c r="P1980" s="52">
        <f>IFERROR(_xll.qlIndexFixing(Index1Y,$H1980,TRUE,_xll.ohTrigger(RecalcTrigger,Trigger1Y)),NA())</f>
        <v>2.3911396764800454E-2</v>
      </c>
      <c r="Q1980" s="52">
        <f>IFERROR(_xll.qlIndexFixing(ONIndex1Y,I1980,TRUE,_xll.ohTrigger(RecalcTrigger,Trigger1Y)),NA())</f>
        <v>2.3708027418545274E-2</v>
      </c>
    </row>
    <row r="1981" spans="2:17" x14ac:dyDescent="0.2">
      <c r="B1981" s="46" t="s">
        <v>51</v>
      </c>
      <c r="D1981" s="49">
        <f>_xll.qlCalendarAdvance(LocalCalendar,$D1980,B1981,"f",FALSE)</f>
        <v>53583</v>
      </c>
      <c r="E1981" s="49">
        <f>_xll.qlInterestRateIndexValueDate(IndexON,D1981)</f>
        <v>53583</v>
      </c>
      <c r="F1981" s="52">
        <f>IFERROR(_xll.qlIndexFixing(IndexON,D1981,TRUE,_xll.ohTrigger(RecalcTrigger,TriggerON)),NA())</f>
        <v>1.5860047660547494E-2</v>
      </c>
      <c r="H1981" s="49">
        <f>_xll.qlCalendarAdvance(IborCalendar,$H1980,B1981,"f",FALSE)</f>
        <v>53575</v>
      </c>
      <c r="I1981" s="49">
        <f>_xll.qlInterestRateIndexValueDate(Index1M,$H1981)</f>
        <v>53577</v>
      </c>
      <c r="J1981" s="52">
        <f>IFERROR(_xll.qlIndexFixing(Index1M,$H1981,TRUE,_xll.ohTrigger(RecalcTrigger,Trigger1M)),NA())</f>
        <v>1.825873477050155E-2</v>
      </c>
      <c r="K1981" s="52">
        <f>IFERROR(_xll.qlIndexFixing(ONIndex1M,I1981,TRUE,_xll.ohTrigger(RecalcTrigger,Trigger1M)),NA())</f>
        <v>1.8246113286055632E-2</v>
      </c>
      <c r="L1981" s="52">
        <f>IFERROR(_xll.qlIndexFixing(Index3M,H1981,TRUE,_xll.ohTrigger(RecalcTrigger,Trigger3M)),NA())</f>
        <v>2.0025950622924529E-2</v>
      </c>
      <c r="M1981" s="52">
        <f>IFERROR(_xll.qlIndexFixing(ONIndex3M,I1981,TRUE,_xll.ohTrigger(RecalcTrigger,Trigger3M)),NA())</f>
        <v>1.9996376152215944E-2</v>
      </c>
      <c r="N1981" s="52">
        <f>IFERROR(_xll.qlIndexFixing(Index6M,$H1981,TRUE,_xll.ohTrigger(RecalcTrigger,Trigger6M)),NA())</f>
        <v>2.1731962097776582E-2</v>
      </c>
      <c r="O1981" s="52">
        <f>IFERROR(_xll.qlIndexFixing(ONIndex6M,I1981,TRUE,_xll.ohTrigger(RecalcTrigger,Trigger6M)),NA())</f>
        <v>2.1643148070085161E-2</v>
      </c>
      <c r="P1981" s="52">
        <f>IFERROR(_xll.qlIndexFixing(Index1Y,$H1981,TRUE,_xll.ohTrigger(RecalcTrigger,Trigger1Y)),NA())</f>
        <v>2.3909962633944706E-2</v>
      </c>
      <c r="Q1981" s="52">
        <f>IFERROR(_xll.qlIndexFixing(ONIndex1Y,I1981,TRUE,_xll.ohTrigger(RecalcTrigger,Trigger1Y)),NA())</f>
        <v>2.3704459814792855E-2</v>
      </c>
    </row>
    <row r="1982" spans="2:17" x14ac:dyDescent="0.2">
      <c r="B1982" s="46" t="s">
        <v>51</v>
      </c>
      <c r="D1982" s="49">
        <f>_xll.qlCalendarAdvance(LocalCalendar,$D1981,B1982,"f",FALSE)</f>
        <v>53590</v>
      </c>
      <c r="E1982" s="49">
        <f>_xll.qlInterestRateIndexValueDate(IndexON,D1982)</f>
        <v>53590</v>
      </c>
      <c r="F1982" s="52">
        <f>IFERROR(_xll.qlIndexFixing(IndexON,D1982,TRUE,_xll.ohTrigger(RecalcTrigger,TriggerON)),NA())</f>
        <v>1.585777510432429E-2</v>
      </c>
      <c r="H1982" s="49">
        <f>_xll.qlCalendarAdvance(IborCalendar,$H1981,B1982,"f",FALSE)</f>
        <v>53582</v>
      </c>
      <c r="I1982" s="49">
        <f>_xll.qlInterestRateIndexValueDate(Index1M,$H1982)</f>
        <v>53584</v>
      </c>
      <c r="J1982" s="52">
        <f>IFERROR(_xll.qlIndexFixing(Index1M,$H1982,TRUE,_xll.ohTrigger(RecalcTrigger,Trigger1M)),NA())</f>
        <v>1.8257908295032037E-2</v>
      </c>
      <c r="K1982" s="52">
        <f>IFERROR(_xll.qlIndexFixing(ONIndex1M,I1982,TRUE,_xll.ohTrigger(RecalcTrigger,Trigger1M)),NA())</f>
        <v>1.8245738586797344E-2</v>
      </c>
      <c r="L1982" s="52">
        <f>IFERROR(_xll.qlIndexFixing(Index3M,H1982,TRUE,_xll.ohTrigger(RecalcTrigger,Trigger3M)),NA())</f>
        <v>2.0022864142189359E-2</v>
      </c>
      <c r="M1982" s="52">
        <f>IFERROR(_xll.qlIndexFixing(ONIndex3M,I1982,TRUE,_xll.ohTrigger(RecalcTrigger,Trigger3M)),NA())</f>
        <v>1.9993315384336796E-2</v>
      </c>
      <c r="N1982" s="52">
        <f>IFERROR(_xll.qlIndexFixing(Index6M,$H1982,TRUE,_xll.ohTrigger(RecalcTrigger,Trigger6M)),NA())</f>
        <v>2.1729775969732024E-2</v>
      </c>
      <c r="O1982" s="52">
        <f>IFERROR(_xll.qlIndexFixing(ONIndex6M,I1982,TRUE,_xll.ohTrigger(RecalcTrigger,Trigger6M)),NA())</f>
        <v>2.1641069308948602E-2</v>
      </c>
      <c r="P1982" s="52">
        <f>IFERROR(_xll.qlIndexFixing(Index1Y,$H1982,TRUE,_xll.ohTrigger(RecalcTrigger,Trigger1Y)),NA())</f>
        <v>2.3906836022837358E-2</v>
      </c>
      <c r="Q1982" s="52">
        <f>IFERROR(_xll.qlIndexFixing(ONIndex1Y,I1982,TRUE,_xll.ohTrigger(RecalcTrigger,Trigger1Y)),NA())</f>
        <v>2.3701456541695975E-2</v>
      </c>
    </row>
    <row r="1983" spans="2:17" x14ac:dyDescent="0.2">
      <c r="B1983" s="46" t="s">
        <v>51</v>
      </c>
      <c r="D1983" s="49">
        <f>_xll.qlCalendarAdvance(LocalCalendar,$D1982,B1983,"f",FALSE)</f>
        <v>53597</v>
      </c>
      <c r="E1983" s="49">
        <f>_xll.qlInterestRateIndexValueDate(IndexON,D1983)</f>
        <v>53597</v>
      </c>
      <c r="F1983" s="52">
        <f>IFERROR(_xll.qlIndexFixing(IndexON,D1983,TRUE,_xll.ohTrigger(RecalcTrigger,TriggerON)),NA())</f>
        <v>1.5855501257373561E-2</v>
      </c>
      <c r="H1983" s="49">
        <f>_xll.qlCalendarAdvance(IborCalendar,$H1982,B1983,"f",FALSE)</f>
        <v>53589</v>
      </c>
      <c r="I1983" s="49">
        <f>_xll.qlInterestRateIndexValueDate(Index1M,$H1983)</f>
        <v>53591</v>
      </c>
      <c r="J1983" s="52">
        <f>IFERROR(_xll.qlIndexFixing(Index1M,$H1983,TRUE,_xll.ohTrigger(RecalcTrigger,Trigger1M)),NA())</f>
        <v>1.8257508114908158E-2</v>
      </c>
      <c r="K1983" s="52">
        <f>IFERROR(_xll.qlIndexFixing(ONIndex1M,I1983,TRUE,_xll.ohTrigger(RecalcTrigger,Trigger1M)),NA())</f>
        <v>1.8245355583088596E-2</v>
      </c>
      <c r="L1983" s="52">
        <f>IFERROR(_xll.qlIndexFixing(Index3M,H1983,TRUE,_xll.ohTrigger(RecalcTrigger,Trigger3M)),NA())</f>
        <v>2.0019775956395241E-2</v>
      </c>
      <c r="M1983" s="52">
        <f>IFERROR(_xll.qlIndexFixing(ONIndex3M,I1983,TRUE,_xll.ohTrigger(RecalcTrigger,Trigger3M)),NA())</f>
        <v>1.999025291741674E-2</v>
      </c>
      <c r="N1983" s="52">
        <f>IFERROR(_xll.qlIndexFixing(Index6M,$H1983,TRUE,_xll.ohTrigger(RecalcTrigger,Trigger6M)),NA())</f>
        <v>2.1727583156031682E-2</v>
      </c>
      <c r="O1983" s="52">
        <f>IFERROR(_xll.qlIndexFixing(ONIndex6M,I1983,TRUE,_xll.ohTrigger(RecalcTrigger,Trigger6M)),NA())</f>
        <v>2.1638983930891698E-2</v>
      </c>
      <c r="P1983" s="52">
        <f>IFERROR(_xll.qlIndexFixing(Index1Y,$H1983,TRUE,_xll.ohTrigger(RecalcTrigger,Trigger1Y)),NA())</f>
        <v>2.3903707469699605E-2</v>
      </c>
      <c r="Q1983" s="52">
        <f>IFERROR(_xll.qlIndexFixing(ONIndex1Y,I1983,TRUE,_xll.ohTrigger(RecalcTrigger,Trigger1Y)),NA())</f>
        <v>2.369845136308335E-2</v>
      </c>
    </row>
    <row r="1984" spans="2:17" x14ac:dyDescent="0.2">
      <c r="B1984" s="46" t="s">
        <v>51</v>
      </c>
      <c r="D1984" s="49">
        <f>_xll.qlCalendarAdvance(LocalCalendar,$D1983,B1984,"f",FALSE)</f>
        <v>53604</v>
      </c>
      <c r="E1984" s="49">
        <f>_xll.qlInterestRateIndexValueDate(IndexON,D1984)</f>
        <v>53604</v>
      </c>
      <c r="F1984" s="52">
        <f>IFERROR(_xll.qlIndexFixing(IndexON,D1984,TRUE,_xll.ohTrigger(RecalcTrigger,TriggerON)),NA())</f>
        <v>1.5853226119935115E-2</v>
      </c>
      <c r="H1984" s="49">
        <f>_xll.qlCalendarAdvance(IborCalendar,$H1983,B1984,"f",FALSE)</f>
        <v>53596</v>
      </c>
      <c r="I1984" s="49">
        <f>_xll.qlInterestRateIndexValueDate(Index1M,$H1984)</f>
        <v>53598</v>
      </c>
      <c r="J1984" s="52">
        <f>IFERROR(_xll.qlIndexFixing(Index1M,$H1984,TRUE,_xll.ohTrigger(RecalcTrigger,Trigger1M)),NA())</f>
        <v>1.8257965111777675E-2</v>
      </c>
      <c r="K1984" s="52">
        <f>IFERROR(_xll.qlIndexFixing(ONIndex1M,I1984,TRUE,_xll.ohTrigger(RecalcTrigger,Trigger1M)),NA())</f>
        <v>1.8244964274876097E-2</v>
      </c>
      <c r="L1984" s="52">
        <f>IFERROR(_xll.qlIndexFixing(Index3M,H1984,TRUE,_xll.ohTrigger(RecalcTrigger,Trigger3M)),NA())</f>
        <v>2.0017689540822853E-2</v>
      </c>
      <c r="M1984" s="52">
        <f>IFERROR(_xll.qlIndexFixing(ONIndex3M,I1984,TRUE,_xll.ohTrigger(RecalcTrigger,Trigger3M)),NA())</f>
        <v>1.9987188751402485E-2</v>
      </c>
      <c r="N1984" s="52">
        <f>IFERROR(_xll.qlIndexFixing(Index6M,$H1984,TRUE,_xll.ohTrigger(RecalcTrigger,Trigger6M)),NA())</f>
        <v>2.1725877403824891E-2</v>
      </c>
      <c r="O1984" s="52">
        <f>IFERROR(_xll.qlIndexFixing(ONIndex6M,I1984,TRUE,_xll.ohTrigger(RecalcTrigger,Trigger6M)),NA())</f>
        <v>2.1636891935887803E-2</v>
      </c>
      <c r="P1984" s="52">
        <f>IFERROR(_xll.qlIndexFixing(Index1Y,$H1984,TRUE,_xll.ohTrigger(RecalcTrigger,Trigger1Y)),NA())</f>
        <v>2.3900576974548435E-2</v>
      </c>
      <c r="Q1984" s="52">
        <f>IFERROR(_xll.qlIndexFixing(ONIndex1Y,I1984,TRUE,_xll.ohTrigger(RecalcTrigger,Trigger1Y)),NA())</f>
        <v>2.3695444278715172E-2</v>
      </c>
    </row>
    <row r="1985" spans="2:17" x14ac:dyDescent="0.2">
      <c r="B1985" s="46" t="s">
        <v>51</v>
      </c>
      <c r="D1985" s="49">
        <f>_xll.qlCalendarAdvance(LocalCalendar,$D1984,B1985,"f",FALSE)</f>
        <v>53611</v>
      </c>
      <c r="E1985" s="49">
        <f>_xll.qlInterestRateIndexValueDate(IndexON,D1985)</f>
        <v>53611</v>
      </c>
      <c r="F1985" s="52">
        <f>IFERROR(_xll.qlIndexFixing(IndexON,D1985,TRUE,_xll.ohTrigger(RecalcTrigger,TriggerON)),NA())</f>
        <v>1.5850949691769145E-2</v>
      </c>
      <c r="H1985" s="49">
        <f>_xll.qlCalendarAdvance(IborCalendar,$H1984,B1985,"f",FALSE)</f>
        <v>53603</v>
      </c>
      <c r="I1985" s="49">
        <f>_xll.qlInterestRateIndexValueDate(Index1M,$H1985)</f>
        <v>53605</v>
      </c>
      <c r="J1985" s="52">
        <f>IFERROR(_xll.qlIndexFixing(Index1M,$H1985,TRUE,_xll.ohTrigger(RecalcTrigger,Trigger1M)),NA())</f>
        <v>1.8256682805868986E-2</v>
      </c>
      <c r="K1985" s="52">
        <f>IFERROR(_xll.qlIndexFixing(ONIndex1M,I1985,TRUE,_xll.ohTrigger(RecalcTrigger,Trigger1M)),NA())</f>
        <v>1.8244998045389149E-2</v>
      </c>
      <c r="L1985" s="52">
        <f>IFERROR(_xll.qlIndexFixing(Index3M,H1985,TRUE,_xll.ohTrigger(RecalcTrigger,Trigger3M)),NA())</f>
        <v>2.0014597065108199E-2</v>
      </c>
      <c r="M1985" s="52">
        <f>IFERROR(_xll.qlIndexFixing(ONIndex3M,I1985,TRUE,_xll.ohTrigger(RecalcTrigger,Trigger3M)),NA())</f>
        <v>1.9984458462014576E-2</v>
      </c>
      <c r="N1985" s="52">
        <f>IFERROR(_xll.qlIndexFixing(Index6M,$H1985,TRUE,_xll.ohTrigger(RecalcTrigger,Trigger6M)),NA())</f>
        <v>2.1723670608892607E-2</v>
      </c>
      <c r="O1985" s="52">
        <f>IFERROR(_xll.qlIndexFixing(ONIndex6M,I1985,TRUE,_xll.ohTrigger(RecalcTrigger,Trigger6M)),NA())</f>
        <v>2.1635293184756321E-2</v>
      </c>
      <c r="P1985" s="52">
        <f>IFERROR(_xll.qlIndexFixing(Index1Y,$H1985,TRUE,_xll.ohTrigger(RecalcTrigger,Trigger1Y)),NA())</f>
        <v>2.3897444537403233E-2</v>
      </c>
      <c r="Q1985" s="52">
        <f>IFERROR(_xll.qlIndexFixing(ONIndex1Y,I1985,TRUE,_xll.ohTrigger(RecalcTrigger,Trigger1Y)),NA())</f>
        <v>2.3692999855411401E-2</v>
      </c>
    </row>
    <row r="1986" spans="2:17" x14ac:dyDescent="0.2">
      <c r="B1986" s="46" t="s">
        <v>51</v>
      </c>
      <c r="D1986" s="49">
        <f>_xll.qlCalendarAdvance(LocalCalendar,$D1985,B1986,"f",FALSE)</f>
        <v>53618</v>
      </c>
      <c r="E1986" s="49">
        <f>_xll.qlInterestRateIndexValueDate(IndexON,D1986)</f>
        <v>53618</v>
      </c>
      <c r="F1986" s="52">
        <f>IFERROR(_xll.qlIndexFixing(IndexON,D1986,TRUE,_xll.ohTrigger(RecalcTrigger,TriggerON)),NA())</f>
        <v>1.5848671973195394E-2</v>
      </c>
      <c r="H1986" s="49">
        <f>_xll.qlCalendarAdvance(IborCalendar,$H1985,B1986,"f",FALSE)</f>
        <v>53610</v>
      </c>
      <c r="I1986" s="49">
        <f>_xll.qlInterestRateIndexValueDate(Index1M,$H1986)</f>
        <v>53612</v>
      </c>
      <c r="J1986" s="52">
        <f>IFERROR(_xll.qlIndexFixing(Index1M,$H1986,TRUE,_xll.ohTrigger(RecalcTrigger,Trigger1M)),NA())</f>
        <v>1.8256689214814215E-2</v>
      </c>
      <c r="K1986" s="52">
        <f>IFERROR(_xll.qlIndexFixing(ONIndex1M,I1986,TRUE,_xll.ohTrigger(RecalcTrigger,Trigger1M)),NA())</f>
        <v>1.8244156744966489E-2</v>
      </c>
      <c r="L1986" s="52">
        <f>IFERROR(_xll.qlIndexFixing(Index3M,H1986,TRUE,_xll.ohTrigger(RecalcTrigger,Trigger3M)),NA())</f>
        <v>2.0011502884142284E-2</v>
      </c>
      <c r="M1986" s="52">
        <f>IFERROR(_xll.qlIndexFixing(ONIndex3M,I1986,TRUE,_xll.ohTrigger(RecalcTrigger,Trigger3M)),NA())</f>
        <v>1.9981055322224606E-2</v>
      </c>
      <c r="N1986" s="52">
        <f>IFERROR(_xll.qlIndexFixing(Index6M,$H1986,TRUE,_xll.ohTrigger(RecalcTrigger,Trigger6M)),NA())</f>
        <v>2.1723426849058407E-2</v>
      </c>
      <c r="O1986" s="52">
        <f>IFERROR(_xll.qlIndexFixing(ONIndex6M,I1986,TRUE,_xll.ohTrigger(RecalcTrigger,Trigger6M)),NA())</f>
        <v>2.163268809517227E-2</v>
      </c>
      <c r="P1986" s="52">
        <f>IFERROR(_xll.qlIndexFixing(Index1Y,$H1986,TRUE,_xll.ohTrigger(RecalcTrigger,Trigger1Y)),NA())</f>
        <v>2.3894871590561109E-2</v>
      </c>
      <c r="Q1986" s="52">
        <f>IFERROR(_xll.qlIndexFixing(ONIndex1Y,I1986,TRUE,_xll.ohTrigger(RecalcTrigger,Trigger1Y)),NA())</f>
        <v>2.3689424393245062E-2</v>
      </c>
    </row>
    <row r="1987" spans="2:17" x14ac:dyDescent="0.2">
      <c r="B1987" s="46" t="s">
        <v>51</v>
      </c>
      <c r="D1987" s="49">
        <f>_xll.qlCalendarAdvance(LocalCalendar,$D1986,B1987,"f",FALSE)</f>
        <v>53625</v>
      </c>
      <c r="E1987" s="49">
        <f>_xll.qlInterestRateIndexValueDate(IndexON,D1987)</f>
        <v>53625</v>
      </c>
      <c r="F1987" s="52">
        <f>IFERROR(_xll.qlIndexFixing(IndexON,D1987,TRUE,_xll.ohTrigger(RecalcTrigger,TriggerON)),NA())</f>
        <v>1.5846392963894118E-2</v>
      </c>
      <c r="H1987" s="49">
        <f>_xll.qlCalendarAdvance(IborCalendar,$H1986,B1987,"f",FALSE)</f>
        <v>53617</v>
      </c>
      <c r="I1987" s="49">
        <f>_xll.qlInterestRateIndexValueDate(Index1M,$H1987)</f>
        <v>53619</v>
      </c>
      <c r="J1987" s="52">
        <f>IFERROR(_xll.qlIndexFixing(Index1M,$H1987,TRUE,_xll.ohTrigger(RecalcTrigger,Trigger1M)),NA())</f>
        <v>1.8255824231787478E-2</v>
      </c>
      <c r="K1987" s="52">
        <f>IFERROR(_xll.qlIndexFixing(ONIndex1M,I1987,TRUE,_xll.ohTrigger(RecalcTrigger,Trigger1M)),NA())</f>
        <v>1.8243740523296026E-2</v>
      </c>
      <c r="L1987" s="52">
        <f>IFERROR(_xll.qlIndexFixing(Index3M,H1987,TRUE,_xll.ohTrigger(RecalcTrigger,Trigger3M)),NA())</f>
        <v>2.0008740578403971E-2</v>
      </c>
      <c r="M1987" s="52">
        <f>IFERROR(_xll.qlIndexFixing(ONIndex3M,I1987,TRUE,_xll.ohTrigger(RecalcTrigger,Trigger3M)),NA())</f>
        <v>1.9977986059060981E-2</v>
      </c>
      <c r="N1987" s="52">
        <f>IFERROR(_xll.qlIndexFixing(Index6M,$H1987,TRUE,_xll.ohTrigger(RecalcTrigger,Trigger6M)),NA())</f>
        <v>2.1719236961118854E-2</v>
      </c>
      <c r="O1987" s="52">
        <f>IFERROR(_xll.qlIndexFixing(ONIndex6M,I1987,TRUE,_xll.ohTrigger(RecalcTrigger,Trigger6M)),NA())</f>
        <v>2.1630576249433986E-2</v>
      </c>
      <c r="P1987" s="52">
        <f>IFERROR(_xll.qlIndexFixing(Index1Y,$H1987,TRUE,_xll.ohTrigger(RecalcTrigger,Trigger1Y)),NA())</f>
        <v>2.3891173837201306E-2</v>
      </c>
      <c r="Q1987" s="52">
        <f>IFERROR(_xll.qlIndexFixing(ONIndex1Y,I1987,TRUE,_xll.ohTrigger(RecalcTrigger,Trigger1Y)),NA())</f>
        <v>2.3686411592036549E-2</v>
      </c>
    </row>
    <row r="1988" spans="2:17" x14ac:dyDescent="0.2">
      <c r="B1988" s="46" t="s">
        <v>51</v>
      </c>
      <c r="D1988" s="49">
        <f>_xll.qlCalendarAdvance(LocalCalendar,$D1987,B1988,"f",FALSE)</f>
        <v>53632</v>
      </c>
      <c r="E1988" s="49">
        <f>_xll.qlInterestRateIndexValueDate(IndexON,D1988)</f>
        <v>53632</v>
      </c>
      <c r="F1988" s="52">
        <f>IFERROR(_xll.qlIndexFixing(IndexON,D1988,TRUE,_xll.ohTrigger(RecalcTrigger,TriggerON)),NA())</f>
        <v>1.5844112664025189E-2</v>
      </c>
      <c r="H1988" s="49">
        <f>_xll.qlCalendarAdvance(IborCalendar,$H1987,B1988,"f",FALSE)</f>
        <v>53624</v>
      </c>
      <c r="I1988" s="49">
        <f>_xll.qlInterestRateIndexValueDate(Index1M,$H1988)</f>
        <v>53626</v>
      </c>
      <c r="J1988" s="52">
        <f>IFERROR(_xll.qlIndexFixing(Index1M,$H1988,TRUE,_xll.ohTrigger(RecalcTrigger,Trigger1M)),NA())</f>
        <v>1.8255382470357462E-2</v>
      </c>
      <c r="K1988" s="52">
        <f>IFERROR(_xll.qlIndexFixing(ONIndex1M,I1988,TRUE,_xll.ohTrigger(RecalcTrigger,Trigger1M)),NA())</f>
        <v>1.8243315997148457E-2</v>
      </c>
      <c r="L1988" s="52">
        <f>IFERROR(_xll.qlIndexFixing(Index3M,H1988,TRUE,_xll.ohTrigger(RecalcTrigger,Trigger3M)),NA())</f>
        <v>2.0005309406467733E-2</v>
      </c>
      <c r="M1988" s="52">
        <f>IFERROR(_xll.qlIndexFixing(ONIndex3M,I1988,TRUE,_xll.ohTrigger(RecalcTrigger,Trigger3M)),NA())</f>
        <v>1.9974915096803159E-2</v>
      </c>
      <c r="N1988" s="52">
        <f>IFERROR(_xll.qlIndexFixing(Index6M,$H1988,TRUE,_xll.ohTrigger(RecalcTrigger,Trigger6M)),NA())</f>
        <v>2.171701010832219E-2</v>
      </c>
      <c r="O1988" s="52">
        <f>IFERROR(_xll.qlIndexFixing(ONIndex6M,I1988,TRUE,_xll.ohTrigger(RecalcTrigger,Trigger6M)),NA())</f>
        <v>2.1628457786775357E-2</v>
      </c>
      <c r="P1988" s="52">
        <f>IFERROR(_xll.qlIndexFixing(Index1Y,$H1988,TRUE,_xll.ohTrigger(RecalcTrigger,Trigger1Y)),NA())</f>
        <v>2.3888035574181173E-2</v>
      </c>
      <c r="Q1988" s="52">
        <f>IFERROR(_xll.qlIndexFixing(ONIndex1Y,I1988,TRUE,_xll.ohTrigger(RecalcTrigger,Trigger1Y)),NA())</f>
        <v>2.368339688520571E-2</v>
      </c>
    </row>
    <row r="1989" spans="2:17" x14ac:dyDescent="0.2">
      <c r="B1989" s="46" t="s">
        <v>51</v>
      </c>
      <c r="D1989" s="49">
        <f>_xll.qlCalendarAdvance(LocalCalendar,$D1988,B1989,"f",FALSE)</f>
        <v>53639</v>
      </c>
      <c r="E1989" s="49">
        <f>_xll.qlInterestRateIndexValueDate(IndexON,D1989)</f>
        <v>53639</v>
      </c>
      <c r="F1989" s="52">
        <f>IFERROR(_xll.qlIndexFixing(IndexON,D1989,TRUE,_xll.ohTrigger(RecalcTrigger,TriggerON)),NA())</f>
        <v>1.5841831073428736E-2</v>
      </c>
      <c r="H1989" s="49">
        <f>_xll.qlCalendarAdvance(IborCalendar,$H1988,B1989,"f",FALSE)</f>
        <v>53631</v>
      </c>
      <c r="I1989" s="49">
        <f>_xll.qlInterestRateIndexValueDate(Index1M,$H1989)</f>
        <v>53633</v>
      </c>
      <c r="J1989" s="52">
        <f>IFERROR(_xll.qlIndexFixing(Index1M,$H1989,TRUE,_xll.ohTrigger(RecalcTrigger,Trigger1M)),NA())</f>
        <v>1.8254932392671373E-2</v>
      </c>
      <c r="K1989" s="52">
        <f>IFERROR(_xll.qlIndexFixing(ONIndex1M,I1989,TRUE,_xll.ohTrigger(RecalcTrigger,Trigger1M)),NA())</f>
        <v>1.8242883166523782E-2</v>
      </c>
      <c r="L1989" s="52">
        <f>IFERROR(_xll.qlIndexFixing(Index3M,H1989,TRUE,_xll.ohTrigger(RecalcTrigger,Trigger3M)),NA())</f>
        <v>2.0002210109769304E-2</v>
      </c>
      <c r="M1989" s="52">
        <f>IFERROR(_xll.qlIndexFixing(ONIndex3M,I1989,TRUE,_xll.ohTrigger(RecalcTrigger,Trigger3M)),NA())</f>
        <v>1.9971842435504428E-2</v>
      </c>
      <c r="N1989" s="52">
        <f>IFERROR(_xll.qlIndexFixing(Index6M,$H1989,TRUE,_xll.ohTrigger(RecalcTrigger,Trigger6M)),NA())</f>
        <v>2.1714285876262462E-2</v>
      </c>
      <c r="O1989" s="52">
        <f>IFERROR(_xll.qlIndexFixing(ONIndex6M,I1989,TRUE,_xll.ohTrigger(RecalcTrigger,Trigger6M)),NA())</f>
        <v>2.1626332707223028E-2</v>
      </c>
      <c r="P1989" s="52">
        <f>IFERROR(_xll.qlIndexFixing(Index1Y,$H1989,TRUE,_xll.ohTrigger(RecalcTrigger,Trigger1Y)),NA())</f>
        <v>2.3884895369239757E-2</v>
      </c>
      <c r="Q1989" s="52">
        <f>IFERROR(_xll.qlIndexFixing(ONIndex1Y,I1989,TRUE,_xll.ohTrigger(RecalcTrigger,Trigger1Y)),NA())</f>
        <v>2.3680380272725898E-2</v>
      </c>
    </row>
    <row r="1990" spans="2:17" x14ac:dyDescent="0.2">
      <c r="B1990" s="46" t="s">
        <v>51</v>
      </c>
      <c r="D1990" s="49">
        <f>_xll.qlCalendarAdvance(LocalCalendar,$D1989,B1990,"f",FALSE)</f>
        <v>53646</v>
      </c>
      <c r="E1990" s="49">
        <f>_xll.qlInterestRateIndexValueDate(IndexON,D1990)</f>
        <v>53646</v>
      </c>
      <c r="F1990" s="52">
        <f>IFERROR(_xll.qlIndexFixing(IndexON,D1990,TRUE,_xll.ohTrigger(RecalcTrigger,TriggerON)),NA())</f>
        <v>1.5839548192504438E-2</v>
      </c>
      <c r="H1990" s="49">
        <f>_xll.qlCalendarAdvance(IborCalendar,$H1989,B1990,"f",FALSE)</f>
        <v>53638</v>
      </c>
      <c r="I1990" s="49">
        <f>_xll.qlInterestRateIndexValueDate(Index1M,$H1990)</f>
        <v>53640</v>
      </c>
      <c r="J1990" s="52">
        <f>IFERROR(_xll.qlIndexFixing(Index1M,$H1990,TRUE,_xll.ohTrigger(RecalcTrigger,Trigger1M)),NA())</f>
        <v>1.8254473998726633E-2</v>
      </c>
      <c r="K1990" s="52">
        <f>IFERROR(_xll.qlIndexFixing(ONIndex1M,I1990,TRUE,_xll.ohTrigger(RecalcTrigger,Trigger1M)),NA())</f>
        <v>1.8242872341036609E-2</v>
      </c>
      <c r="L1990" s="52">
        <f>IFERROR(_xll.qlIndexFixing(Index3M,H1990,TRUE,_xll.ohTrigger(RecalcTrigger,Trigger3M)),NA())</f>
        <v>1.9999109107834069E-2</v>
      </c>
      <c r="M1990" s="52">
        <f>IFERROR(_xll.qlIndexFixing(ONIndex3M,I1990,TRUE,_xll.ohTrigger(RecalcTrigger,Trigger3M)),NA())</f>
        <v>1.9969102191959021E-2</v>
      </c>
      <c r="N1990" s="52">
        <f>IFERROR(_xll.qlIndexFixing(Index6M,$H1990,TRUE,_xll.ohTrigger(RecalcTrigger,Trigger6M)),NA())</f>
        <v>2.1712046263580191E-2</v>
      </c>
      <c r="O1990" s="52">
        <f>IFERROR(_xll.qlIndexFixing(ONIndex6M,I1990,TRUE,_xll.ohTrigger(RecalcTrigger,Trigger6M)),NA())</f>
        <v>2.1624697871829301E-2</v>
      </c>
      <c r="P1990" s="52">
        <f>IFERROR(_xll.qlIndexFixing(Index1Y,$H1990,TRUE,_xll.ohTrigger(RecalcTrigger,Trigger1Y)),NA())</f>
        <v>2.3882313276560006E-2</v>
      </c>
      <c r="Q1990" s="52">
        <f>IFERROR(_xll.qlIndexFixing(ONIndex1Y,I1990,TRUE,_xll.ohTrigger(RecalcTrigger,Trigger1Y)),NA())</f>
        <v>2.3677924648988213E-2</v>
      </c>
    </row>
    <row r="1991" spans="2:17" x14ac:dyDescent="0.2">
      <c r="B1991" s="46" t="s">
        <v>51</v>
      </c>
      <c r="D1991" s="49">
        <f>_xll.qlCalendarAdvance(LocalCalendar,$D1990,B1991,"f",FALSE)</f>
        <v>53654</v>
      </c>
      <c r="E1991" s="49">
        <f>_xll.qlInterestRateIndexValueDate(IndexON,D1991)</f>
        <v>53654</v>
      </c>
      <c r="F1991" s="52">
        <f>IFERROR(_xll.qlIndexFixing(IndexON,D1991,TRUE,_xll.ohTrigger(RecalcTrigger,TriggerON)),NA())</f>
        <v>1.5837307826505054E-2</v>
      </c>
      <c r="H1991" s="49">
        <f>_xll.qlCalendarAdvance(IborCalendar,$H1990,B1991,"f",FALSE)</f>
        <v>53645</v>
      </c>
      <c r="I1991" s="49">
        <f>_xll.qlInterestRateIndexValueDate(Index1M,$H1991)</f>
        <v>53647</v>
      </c>
      <c r="J1991" s="52">
        <f>IFERROR(_xll.qlIndexFixing(Index1M,$H1991,TRUE,_xll.ohTrigger(RecalcTrigger,Trigger1M)),NA())</f>
        <v>1.8254007288525824E-2</v>
      </c>
      <c r="K1991" s="52">
        <f>IFERROR(_xll.qlIndexFixing(ONIndex1M,I1991,TRUE,_xll.ohTrigger(RecalcTrigger,Trigger1M)),NA())</f>
        <v>1.8241992591789824E-2</v>
      </c>
      <c r="L1991" s="52">
        <f>IFERROR(_xll.qlIndexFixing(Index3M,H1991,TRUE,_xll.ohTrigger(RecalcTrigger,Trigger3M)),NA())</f>
        <v>1.9996338806690814E-2</v>
      </c>
      <c r="M1991" s="52">
        <f>IFERROR(_xll.qlIndexFixing(ONIndex3M,I1991,TRUE,_xll.ohTrigger(RecalcTrigger,Trigger3M)),NA())</f>
        <v>1.9965692015651015E-2</v>
      </c>
      <c r="N1991" s="52">
        <f>IFERROR(_xll.qlIndexFixing(Index6M,$H1991,TRUE,_xll.ohTrigger(RecalcTrigger,Trigger6M)),NA())</f>
        <v>2.1709799965418348E-2</v>
      </c>
      <c r="O1991" s="52">
        <f>IFERROR(_xll.qlIndexFixing(ONIndex6M,I1991,TRUE,_xll.ohTrigger(RecalcTrigger,Trigger6M)),NA())</f>
        <v>2.1622062697330691E-2</v>
      </c>
      <c r="P1991" s="52">
        <f>IFERROR(_xll.qlIndexFixing(Index1Y,$H1991,TRUE,_xll.ohTrigger(RecalcTrigger,Trigger1Y)),NA())</f>
        <v>2.3878609133664731E-2</v>
      </c>
      <c r="Q1991" s="52">
        <f>IFERROR(_xll.qlIndexFixing(ONIndex1Y,I1991,TRUE,_xll.ohTrigger(RecalcTrigger,Trigger1Y)),NA())</f>
        <v>2.3674341330899296E-2</v>
      </c>
    </row>
    <row r="1992" spans="2:17" x14ac:dyDescent="0.2">
      <c r="B1992" s="46" t="s">
        <v>51</v>
      </c>
      <c r="D1992" s="49">
        <f>_xll.qlCalendarAdvance(LocalCalendar,$D1991,B1992,"f",FALSE)</f>
        <v>53661</v>
      </c>
      <c r="E1992" s="49">
        <f>_xll.qlInterestRateIndexValueDate(IndexON,D1992)</f>
        <v>53661</v>
      </c>
      <c r="F1992" s="52">
        <f>IFERROR(_xll.qlIndexFixing(IndexON,D1992,TRUE,_xll.ohTrigger(RecalcTrigger,TriggerON)),NA())</f>
        <v>1.5835021794448068E-2</v>
      </c>
      <c r="H1992" s="49">
        <f>_xll.qlCalendarAdvance(IborCalendar,$H1991,B1992,"f",FALSE)</f>
        <v>53652</v>
      </c>
      <c r="I1992" s="49">
        <f>_xll.qlInterestRateIndexValueDate(Index1M,$H1992)</f>
        <v>53654</v>
      </c>
      <c r="J1992" s="52">
        <f>IFERROR(_xll.qlIndexFixing(Index1M,$H1992,TRUE,_xll.ohTrigger(RecalcTrigger,Trigger1M)),NA())</f>
        <v>1.8253532262071524E-2</v>
      </c>
      <c r="K1992" s="52">
        <f>IFERROR(_xll.qlIndexFixing(ONIndex1M,I1992,TRUE,_xll.ohTrigger(RecalcTrigger,Trigger1M)),NA())</f>
        <v>1.8241534847707186E-2</v>
      </c>
      <c r="L1992" s="52">
        <f>IFERROR(_xll.qlIndexFixing(Index3M,H1992,TRUE,_xll.ohTrigger(RecalcTrigger,Trigger3M)),NA())</f>
        <v>1.9992901988272749E-2</v>
      </c>
      <c r="M1992" s="52">
        <f>IFERROR(_xll.qlIndexFixing(ONIndex3M,I1992,TRUE,_xll.ohTrigger(RecalcTrigger,Trigger3M)),NA())</f>
        <v>1.9962614257149625E-2</v>
      </c>
      <c r="N1992" s="52">
        <f>IFERROR(_xll.qlIndexFixing(Index6M,$H1992,TRUE,_xll.ohTrigger(RecalcTrigger,Trigger6M)),NA())</f>
        <v>2.1707546981798571E-2</v>
      </c>
      <c r="O1992" s="52">
        <f>IFERROR(_xll.qlIndexFixing(ONIndex6M,I1992,TRUE,_xll.ohTrigger(RecalcTrigger,Trigger6M)),NA())</f>
        <v>2.1619917766990682E-2</v>
      </c>
      <c r="P1992" s="52">
        <f>IFERROR(_xll.qlIndexFixing(Index1Y,$H1992,TRUE,_xll.ohTrigger(RecalcTrigger,Trigger1Y)),NA())</f>
        <v>2.3875463103067936E-2</v>
      </c>
      <c r="Q1992" s="52">
        <f>IFERROR(_xll.qlIndexFixing(ONIndex1Y,I1992,TRUE,_xll.ohTrigger(RecalcTrigger,Trigger1Y)),NA())</f>
        <v>2.3671319001552504E-2</v>
      </c>
    </row>
    <row r="1993" spans="2:17" x14ac:dyDescent="0.2">
      <c r="B1993" s="46" t="s">
        <v>51</v>
      </c>
      <c r="D1993" s="49">
        <f>_xll.qlCalendarAdvance(LocalCalendar,$D1992,B1993,"f",FALSE)</f>
        <v>53668</v>
      </c>
      <c r="E1993" s="49">
        <f>_xll.qlInterestRateIndexValueDate(IndexON,D1993)</f>
        <v>53668</v>
      </c>
      <c r="F1993" s="52">
        <f>IFERROR(_xll.qlIndexFixing(IndexON,D1993,TRUE,_xll.ohTrigger(RecalcTrigger,TriggerON)),NA())</f>
        <v>1.5832734471663557E-2</v>
      </c>
      <c r="H1993" s="49">
        <f>_xll.qlCalendarAdvance(IborCalendar,$H1992,B1993,"f",FALSE)</f>
        <v>53659</v>
      </c>
      <c r="I1993" s="49">
        <f>_xll.qlInterestRateIndexValueDate(Index1M,$H1993)</f>
        <v>53661</v>
      </c>
      <c r="J1993" s="52">
        <f>IFERROR(_xll.qlIndexFixing(Index1M,$H1993,TRUE,_xll.ohTrigger(RecalcTrigger,Trigger1M)),NA())</f>
        <v>1.8253048919363732E-2</v>
      </c>
      <c r="K1993" s="52">
        <f>IFERROR(_xll.qlIndexFixing(ONIndex1M,I1993,TRUE,_xll.ohTrigger(RecalcTrigger,Trigger1M)),NA())</f>
        <v>1.8241068799120796E-2</v>
      </c>
      <c r="L1993" s="52">
        <f>IFERROR(_xll.qlIndexFixing(Index3M,H1993,TRUE,_xll.ohTrigger(RecalcTrigger,Trigger3M)),NA())</f>
        <v>1.9988468439594342E-2</v>
      </c>
      <c r="M1993" s="52">
        <f>IFERROR(_xll.qlIndexFixing(ONIndex3M,I1993,TRUE,_xll.ohTrigger(RecalcTrigger,Trigger3M)),NA())</f>
        <v>1.995953479958068E-2</v>
      </c>
      <c r="N1993" s="52">
        <f>IFERROR(_xll.qlIndexFixing(Index6M,$H1993,TRUE,_xll.ohTrigger(RecalcTrigger,Trigger6M)),NA())</f>
        <v>2.170577555613035E-2</v>
      </c>
      <c r="O1993" s="52">
        <f>IFERROR(_xll.qlIndexFixing(ONIndex6M,I1993,TRUE,_xll.ohTrigger(RecalcTrigger,Trigger6M)),NA())</f>
        <v>2.1617766219783618E-2</v>
      </c>
      <c r="P1993" s="52">
        <f>IFERROR(_xll.qlIndexFixing(Index1Y,$H1993,TRUE,_xll.ohTrigger(RecalcTrigger,Trigger1Y)),NA())</f>
        <v>2.387063802105267E-2</v>
      </c>
      <c r="Q1993" s="52">
        <f>IFERROR(_xll.qlIndexFixing(ONIndex1Y,I1993,TRUE,_xll.ohTrigger(RecalcTrigger,Trigger1Y)),NA())</f>
        <v>2.3668294766583386E-2</v>
      </c>
    </row>
    <row r="1994" spans="2:17" x14ac:dyDescent="0.2">
      <c r="B1994" s="46" t="s">
        <v>51</v>
      </c>
      <c r="D1994" s="49">
        <f>_xll.qlCalendarAdvance(LocalCalendar,$D1993,B1994,"f",FALSE)</f>
        <v>53675</v>
      </c>
      <c r="E1994" s="49">
        <f>_xll.qlInterestRateIndexValueDate(IndexON,D1994)</f>
        <v>53675</v>
      </c>
      <c r="F1994" s="52">
        <f>IFERROR(_xll.qlIndexFixing(IndexON,D1994,TRUE,_xll.ohTrigger(RecalcTrigger,TriggerON)),NA())</f>
        <v>1.5830445858231457E-2</v>
      </c>
      <c r="H1994" s="49">
        <f>_xll.qlCalendarAdvance(IborCalendar,$H1993,B1994,"f",FALSE)</f>
        <v>53666</v>
      </c>
      <c r="I1994" s="49">
        <f>_xll.qlInterestRateIndexValueDate(Index1M,$H1994)</f>
        <v>53668</v>
      </c>
      <c r="J1994" s="52">
        <f>IFERROR(_xll.qlIndexFixing(Index1M,$H1994,TRUE,_xll.ohTrigger(RecalcTrigger,Trigger1M)),NA())</f>
        <v>1.8252557260402445E-2</v>
      </c>
      <c r="K1994" s="52">
        <f>IFERROR(_xll.qlIndexFixing(ONIndex1M,I1994,TRUE,_xll.ohTrigger(RecalcTrigger,Trigger1M)),NA())</f>
        <v>1.8240594446083946E-2</v>
      </c>
      <c r="L1994" s="52">
        <f>IFERROR(_xll.qlIndexFixing(Index3M,H1994,TRUE,_xll.ohTrigger(RecalcTrigger,Trigger3M)),NA())</f>
        <v>1.9985361792234535E-2</v>
      </c>
      <c r="M1994" s="52">
        <f>IFERROR(_xll.qlIndexFixing(ONIndex3M,I1994,TRUE,_xll.ohTrigger(RecalcTrigger,Trigger3M)),NA())</f>
        <v>1.9956453642970828E-2</v>
      </c>
      <c r="N1994" s="52">
        <f>IFERROR(_xll.qlIndexFixing(Index6M,$H1994,TRUE,_xll.ohTrigger(RecalcTrigger,Trigger6M)),NA())</f>
        <v>2.1703508588208398E-2</v>
      </c>
      <c r="O1994" s="52">
        <f>IFERROR(_xll.qlIndexFixing(ONIndex6M,I1994,TRUE,_xll.ohTrigger(RecalcTrigger,Trigger6M)),NA())</f>
        <v>2.161560805560292E-2</v>
      </c>
      <c r="P1994" s="52">
        <f>IFERROR(_xll.qlIndexFixing(Index1Y,$H1994,TRUE,_xll.ohTrigger(RecalcTrigger,Trigger1Y)),NA())</f>
        <v>2.386916521634725E-2</v>
      </c>
      <c r="Q1994" s="52">
        <f>IFERROR(_xll.qlIndexFixing(ONIndex1Y,I1994,TRUE,_xll.ohTrigger(RecalcTrigger,Trigger1Y)),NA())</f>
        <v>2.3665268625965297E-2</v>
      </c>
    </row>
    <row r="1995" spans="2:17" x14ac:dyDescent="0.2">
      <c r="B1995" s="46" t="s">
        <v>51</v>
      </c>
      <c r="D1995" s="49">
        <f>_xll.qlCalendarAdvance(LocalCalendar,$D1994,B1995,"f",FALSE)</f>
        <v>53682</v>
      </c>
      <c r="E1995" s="49">
        <f>_xll.qlInterestRateIndexValueDate(IndexON,D1995)</f>
        <v>53682</v>
      </c>
      <c r="F1995" s="52">
        <f>IFERROR(_xll.qlIndexFixing(IndexON,D1995,TRUE,_xll.ohTrigger(RecalcTrigger,TriggerON)),NA())</f>
        <v>1.5828155954071832E-2</v>
      </c>
      <c r="H1995" s="49">
        <f>_xll.qlCalendarAdvance(IborCalendar,$H1994,B1995,"f",FALSE)</f>
        <v>53673</v>
      </c>
      <c r="I1995" s="49">
        <f>_xll.qlInterestRateIndexValueDate(Index1M,$H1995)</f>
        <v>53675</v>
      </c>
      <c r="J1995" s="52">
        <f>IFERROR(_xll.qlIndexFixing(Index1M,$H1995,TRUE,_xll.ohTrigger(RecalcTrigger,Trigger1M)),NA())</f>
        <v>1.8252057285185089E-2</v>
      </c>
      <c r="K1995" s="52">
        <f>IFERROR(_xll.qlIndexFixing(ONIndex1M,I1995,TRUE,_xll.ohTrigger(RecalcTrigger,Trigger1M)),NA())</f>
        <v>1.8240111788543345E-2</v>
      </c>
      <c r="L1995" s="52">
        <f>IFERROR(_xll.qlIndexFixing(Index3M,H1995,TRUE,_xll.ohTrigger(RecalcTrigger,Trigger3M)),NA())</f>
        <v>1.9982253439928321E-2</v>
      </c>
      <c r="M1995" s="52">
        <f>IFERROR(_xll.qlIndexFixing(ONIndex3M,I1995,TRUE,_xll.ohTrigger(RecalcTrigger,Trigger3M)),NA())</f>
        <v>1.9953370787293423E-2</v>
      </c>
      <c r="N1995" s="52">
        <f>IFERROR(_xll.qlIndexFixing(Index6M,$H1995,TRUE,_xll.ohTrigger(RecalcTrigger,Trigger6M)),NA())</f>
        <v>2.170123493451187E-2</v>
      </c>
      <c r="O1995" s="52">
        <f>IFERROR(_xll.qlIndexFixing(ONIndex6M,I1995,TRUE,_xll.ohTrigger(RecalcTrigger,Trigger6M)),NA())</f>
        <v>2.1613443274555166E-2</v>
      </c>
      <c r="P1995" s="52">
        <f>IFERROR(_xll.qlIndexFixing(Index1Y,$H1995,TRUE,_xll.ohTrigger(RecalcTrigger,Trigger1Y)),NA())</f>
        <v>2.3866013360259734E-2</v>
      </c>
      <c r="Q1995" s="52">
        <f>IFERROR(_xll.qlIndexFixing(ONIndex1Y,I1995,TRUE,_xll.ohTrigger(RecalcTrigger,Trigger1Y)),NA())</f>
        <v>2.3662240579751526E-2</v>
      </c>
    </row>
    <row r="1996" spans="2:17" x14ac:dyDescent="0.2">
      <c r="B1996" s="46" t="s">
        <v>51</v>
      </c>
      <c r="D1996" s="49">
        <f>_xll.qlCalendarAdvance(LocalCalendar,$D1995,B1996,"f",FALSE)</f>
        <v>53689</v>
      </c>
      <c r="E1996" s="49">
        <f>_xll.qlInterestRateIndexValueDate(IndexON,D1996)</f>
        <v>53689</v>
      </c>
      <c r="F1996" s="52">
        <f>IFERROR(_xll.qlIndexFixing(IndexON,D1996,TRUE,_xll.ohTrigger(RecalcTrigger,TriggerON)),NA())</f>
        <v>1.5825864759264618E-2</v>
      </c>
      <c r="H1996" s="49">
        <f>_xll.qlCalendarAdvance(IborCalendar,$H1995,B1996,"f",FALSE)</f>
        <v>53680</v>
      </c>
      <c r="I1996" s="49">
        <f>_xll.qlInterestRateIndexValueDate(Index1M,$H1996)</f>
        <v>53682</v>
      </c>
      <c r="J1996" s="52">
        <f>IFERROR(_xll.qlIndexFixing(Index1M,$H1996,TRUE,_xll.ohTrigger(RecalcTrigger,Trigger1M)),NA())</f>
        <v>1.8251974352521128E-2</v>
      </c>
      <c r="K1996" s="52">
        <f>IFERROR(_xll.qlIndexFixing(ONIndex1M,I1996,TRUE,_xll.ohTrigger(RecalcTrigger,Trigger1M)),NA())</f>
        <v>1.8239620826552283E-2</v>
      </c>
      <c r="L1996" s="52">
        <f>IFERROR(_xll.qlIndexFixing(Index3M,H1996,TRUE,_xll.ohTrigger(RecalcTrigger,Trigger3M)),NA())</f>
        <v>1.9979143382681031E-2</v>
      </c>
      <c r="M1996" s="52">
        <f>IFERROR(_xll.qlIndexFixing(ONIndex3M,I1996,TRUE,_xll.ohTrigger(RecalcTrigger,Trigger3M)),NA())</f>
        <v>1.9950286232521819E-2</v>
      </c>
      <c r="N1996" s="52">
        <f>IFERROR(_xll.qlIndexFixing(Index6M,$H1996,TRUE,_xll.ohTrigger(RecalcTrigger,Trigger6M)),NA())</f>
        <v>2.1698954595062735E-2</v>
      </c>
      <c r="O1996" s="52">
        <f>IFERROR(_xll.qlIndexFixing(ONIndex6M,I1996,TRUE,_xll.ohTrigger(RecalcTrigger,Trigger6M)),NA())</f>
        <v>2.1611271876560423E-2</v>
      </c>
      <c r="P1996" s="52">
        <f>IFERROR(_xll.qlIndexFixing(Index1Y,$H1996,TRUE,_xll.ohTrigger(RecalcTrigger,Trigger1Y)),NA())</f>
        <v>2.3862859562379008E-2</v>
      </c>
      <c r="Q1996" s="52">
        <f>IFERROR(_xll.qlIndexFixing(ONIndex1Y,I1996,TRUE,_xll.ohTrigger(RecalcTrigger,Trigger1Y)),NA())</f>
        <v>2.3659210627915428E-2</v>
      </c>
    </row>
    <row r="1997" spans="2:17" x14ac:dyDescent="0.2">
      <c r="B1997" s="46" t="s">
        <v>51</v>
      </c>
      <c r="D1997" s="49">
        <f>_xll.qlCalendarAdvance(LocalCalendar,$D1996,B1997,"f",FALSE)</f>
        <v>53696</v>
      </c>
      <c r="E1997" s="49">
        <f>_xll.qlInterestRateIndexValueDate(IndexON,D1997)</f>
        <v>53696</v>
      </c>
      <c r="F1997" s="52">
        <f>IFERROR(_xll.qlIndexFixing(IndexON,D1997,TRUE,_xll.ohTrigger(RecalcTrigger,TriggerON)),NA())</f>
        <v>1.5823572273783171E-2</v>
      </c>
      <c r="H1997" s="49">
        <f>_xll.qlCalendarAdvance(IborCalendar,$H1996,B1997,"f",FALSE)</f>
        <v>53688</v>
      </c>
      <c r="I1997" s="49">
        <f>_xll.qlInterestRateIndexValueDate(Index1M,$H1997)</f>
        <v>53692</v>
      </c>
      <c r="J1997" s="52">
        <f>IFERROR(_xll.qlIndexFixing(Index1M,$H1997,TRUE,_xll.ohTrigger(RecalcTrigger,Trigger1M)),NA())</f>
        <v>1.8250808436911264E-2</v>
      </c>
      <c r="K1997" s="52">
        <f>IFERROR(_xll.qlIndexFixing(ONIndex1M,I1997,TRUE,_xll.ohTrigger(RecalcTrigger,Trigger1M)),NA())</f>
        <v>1.8238479278163133E-2</v>
      </c>
      <c r="L1997" s="52">
        <f>IFERROR(_xll.qlIndexFixing(Index3M,H1997,TRUE,_xll.ohTrigger(RecalcTrigger,Trigger3M)),NA())</f>
        <v>1.9974036279582042E-2</v>
      </c>
      <c r="M1997" s="52">
        <f>IFERROR(_xll.qlIndexFixing(ONIndex3M,I1997,TRUE,_xll.ohTrigger(RecalcTrigger,Trigger3M)),NA())</f>
        <v>1.9945544816448724E-2</v>
      </c>
      <c r="N1997" s="52">
        <f>IFERROR(_xll.qlIndexFixing(Index6M,$H1997,TRUE,_xll.ohTrigger(RecalcTrigger,Trigger6M)),NA())</f>
        <v>2.1694228680466814E-2</v>
      </c>
      <c r="O1997" s="52">
        <f>IFERROR(_xll.qlIndexFixing(ONIndex6M,I1997,TRUE,_xll.ohTrigger(RecalcTrigger,Trigger6M)),NA())</f>
        <v>2.1607665976675072E-2</v>
      </c>
      <c r="P1997" s="52">
        <f>IFERROR(_xll.qlIndexFixing(Index1Y,$H1997,TRUE,_xll.ohTrigger(RecalcTrigger,Trigger1Y)),NA())</f>
        <v>2.3857235761400284E-2</v>
      </c>
      <c r="Q1997" s="52">
        <f>IFERROR(_xll.qlIndexFixing(ONIndex1Y,I1997,TRUE,_xll.ohTrigger(RecalcTrigger,Trigger1Y)),NA())</f>
        <v>2.3654318406887143E-2</v>
      </c>
    </row>
    <row r="1998" spans="2:17" x14ac:dyDescent="0.2">
      <c r="B1998" s="46" t="s">
        <v>51</v>
      </c>
      <c r="D1998" s="49">
        <f>_xll.qlCalendarAdvance(LocalCalendar,$D1997,B1998,"f",FALSE)</f>
        <v>53703</v>
      </c>
      <c r="E1998" s="49">
        <f>_xll.qlInterestRateIndexValueDate(IndexON,D1998)</f>
        <v>53703</v>
      </c>
      <c r="F1998" s="52">
        <f>IFERROR(_xll.qlIndexFixing(IndexON,D1998,TRUE,_xll.ohTrigger(RecalcTrigger,TriggerON)),NA())</f>
        <v>1.5821278497627489E-2</v>
      </c>
      <c r="H1998" s="49">
        <f>_xll.qlCalendarAdvance(IborCalendar,$H1997,B1998,"f",FALSE)</f>
        <v>53695</v>
      </c>
      <c r="I1998" s="49">
        <f>_xll.qlInterestRateIndexValueDate(Index1M,$H1998)</f>
        <v>53699</v>
      </c>
      <c r="J1998" s="52">
        <f>IFERROR(_xll.qlIndexFixing(Index1M,$H1998,TRUE,_xll.ohTrigger(RecalcTrigger,Trigger1M)),NA())</f>
        <v>1.8250279948842471E-2</v>
      </c>
      <c r="K1998" s="52">
        <f>IFERROR(_xll.qlIndexFixing(ONIndex1M,I1998,TRUE,_xll.ohTrigger(RecalcTrigger,Trigger1M)),NA())</f>
        <v>1.8237543573169646E-2</v>
      </c>
      <c r="L1998" s="52">
        <f>IFERROR(_xll.qlIndexFixing(Index3M,H1998,TRUE,_xll.ohTrigger(RecalcTrigger,Trigger3M)),NA())</f>
        <v>1.9971913573850923E-2</v>
      </c>
      <c r="M1998" s="52">
        <f>IFERROR(_xll.qlIndexFixing(ONIndex3M,I1998,TRUE,_xll.ohTrigger(RecalcTrigger,Trigger3M)),NA())</f>
        <v>1.9942124742824419E-2</v>
      </c>
      <c r="N1998" s="52">
        <f>IFERROR(_xll.qlIndexFixing(Index6M,$H1998,TRUE,_xll.ohTrigger(RecalcTrigger,Trigger6M)),NA())</f>
        <v>2.1693388793411084E-2</v>
      </c>
      <c r="O1998" s="52">
        <f>IFERROR(_xll.qlIndexFixing(ONIndex6M,I1998,TRUE,_xll.ohTrigger(RecalcTrigger,Trigger6M)),NA())</f>
        <v>2.1604987254510988E-2</v>
      </c>
      <c r="P1998" s="52">
        <f>IFERROR(_xll.qlIndexFixing(Index1Y,$H1998,TRUE,_xll.ohTrigger(RecalcTrigger,Trigger1Y)),NA())</f>
        <v>2.385407793875231E-2</v>
      </c>
      <c r="Q1998" s="52">
        <f>IFERROR(_xll.qlIndexFixing(ONIndex1Y,I1998,TRUE,_xll.ohTrigger(RecalcTrigger,Trigger1Y)),NA())</f>
        <v>2.365072407797264E-2</v>
      </c>
    </row>
    <row r="1999" spans="2:17" x14ac:dyDescent="0.2">
      <c r="B1999" s="46" t="s">
        <v>51</v>
      </c>
      <c r="D1999" s="49">
        <f>_xll.qlCalendarAdvance(LocalCalendar,$D1998,B1999,"f",FALSE)</f>
        <v>53710</v>
      </c>
      <c r="E1999" s="49">
        <f>_xll.qlInterestRateIndexValueDate(IndexON,D1999)</f>
        <v>53710</v>
      </c>
      <c r="F1999" s="52">
        <f>IFERROR(_xll.qlIndexFixing(IndexON,D1999,TRUE,_xll.ohTrigger(RecalcTrigger,TriggerON)),NA())</f>
        <v>1.5819166978867649E-2</v>
      </c>
      <c r="H1999" s="49">
        <f>_xll.qlCalendarAdvance(IborCalendar,$H1998,B1999,"f",FALSE)</f>
        <v>53702</v>
      </c>
      <c r="I1999" s="49">
        <f>_xll.qlInterestRateIndexValueDate(Index1M,$H1999)</f>
        <v>53706</v>
      </c>
      <c r="J1999" s="52">
        <f>IFERROR(_xll.qlIndexFixing(Index1M,$H1999,TRUE,_xll.ohTrigger(RecalcTrigger,Trigger1M)),NA())</f>
        <v>1.8249743144525345E-2</v>
      </c>
      <c r="K1999" s="52">
        <f>IFERROR(_xll.qlIndexFixing(ONIndex1M,I1999,TRUE,_xll.ohTrigger(RecalcTrigger,Trigger1M)),NA())</f>
        <v>1.8237025377603189E-2</v>
      </c>
      <c r="L1999" s="52">
        <f>IFERROR(_xll.qlIndexFixing(Index3M,H1999,TRUE,_xll.ohTrigger(RecalcTrigger,Trigger3M)),NA())</f>
        <v>1.9969127352280673E-2</v>
      </c>
      <c r="M1999" s="52">
        <f>IFERROR(_xll.qlIndexFixing(ONIndex3M,I1999,TRUE,_xll.ohTrigger(RecalcTrigger,Trigger3M)),NA())</f>
        <v>1.9939034947764611E-2</v>
      </c>
      <c r="N1999" s="52">
        <f>IFERROR(_xll.qlIndexFixing(Index6M,$H1999,TRUE,_xll.ohTrigger(RecalcTrigger,Trigger6M)),NA())</f>
        <v>2.1691085531557755E-2</v>
      </c>
      <c r="O1999" s="52">
        <f>IFERROR(_xll.qlIndexFixing(ONIndex6M,I1999,TRUE,_xll.ohTrigger(RecalcTrigger,Trigger6M)),NA())</f>
        <v>2.16027943783903E-2</v>
      </c>
      <c r="P1999" s="52">
        <f>IFERROR(_xll.qlIndexFixing(Index1Y,$H1999,TRUE,_xll.ohTrigger(RecalcTrigger,Trigger1Y)),NA())</f>
        <v>2.3850918174571158E-2</v>
      </c>
      <c r="Q1999" s="52">
        <f>IFERROR(_xll.qlIndexFixing(ONIndex1Y,I1999,TRUE,_xll.ohTrigger(RecalcTrigger,Trigger1Y)),NA())</f>
        <v>2.3647688263652711E-2</v>
      </c>
    </row>
    <row r="2000" spans="2:17" x14ac:dyDescent="0.2">
      <c r="B2000" s="46" t="s">
        <v>51</v>
      </c>
      <c r="D2000" s="49">
        <f>_xll.qlCalendarAdvance(LocalCalendar,$D1999,B2000,"f",FALSE)</f>
        <v>53717</v>
      </c>
      <c r="E2000" s="49">
        <f>_xll.qlInterestRateIndexValueDate(IndexON,D2000)</f>
        <v>53717</v>
      </c>
      <c r="F2000" s="52">
        <f>IFERROR(_xll.qlIndexFixing(IndexON,D2000,TRUE,_xll.ohTrigger(RecalcTrigger,TriggerON)),NA())</f>
        <v>1.5816687073266777E-2</v>
      </c>
      <c r="H2000" s="49">
        <f>_xll.qlCalendarAdvance(IborCalendar,$H1999,B2000,"f",FALSE)</f>
        <v>53709</v>
      </c>
      <c r="I2000" s="49">
        <f>_xll.qlInterestRateIndexValueDate(Index1M,$H2000)</f>
        <v>53714</v>
      </c>
      <c r="J2000" s="52">
        <f>IFERROR(_xll.qlIndexFixing(Index1M,$H2000,TRUE,_xll.ohTrigger(RecalcTrigger,Trigger1M)),NA())</f>
        <v>1.8249119470721133E-2</v>
      </c>
      <c r="K2000" s="52">
        <f>IFERROR(_xll.qlIndexFixing(ONIndex1M,I2000,TRUE,_xll.ohTrigger(RecalcTrigger,Trigger1M)),NA())</f>
        <v>1.8236422986266376E-2</v>
      </c>
      <c r="L2000" s="52">
        <f>IFERROR(_xll.qlIndexFixing(Index3M,H2000,TRUE,_xll.ohTrigger(RecalcTrigger,Trigger3M)),NA())</f>
        <v>1.9964904266326577E-2</v>
      </c>
      <c r="M2000" s="52">
        <f>IFERROR(_xll.qlIndexFixing(ONIndex3M,I2000,TRUE,_xll.ohTrigger(RecalcTrigger,Trigger3M)),NA())</f>
        <v>1.9935501673051803E-2</v>
      </c>
      <c r="N2000" s="52">
        <f>IFERROR(_xll.qlIndexFixing(Index6M,$H2000,TRUE,_xll.ohTrigger(RecalcTrigger,Trigger6M)),NA())</f>
        <v>2.1687961456704239E-2</v>
      </c>
      <c r="O2000" s="52">
        <f>IFERROR(_xll.qlIndexFixing(ONIndex6M,I2000,TRUE,_xll.ohTrigger(RecalcTrigger,Trigger6M)),NA())</f>
        <v>2.1600280133018401E-2</v>
      </c>
      <c r="P2000" s="52">
        <f>IFERROR(_xll.qlIndexFixing(Index1Y,$H2000,TRUE,_xll.ohTrigger(RecalcTrigger,Trigger1Y)),NA())</f>
        <v>2.384730463814283E-2</v>
      </c>
      <c r="Q2000" s="52">
        <f>IFERROR(_xll.qlIndexFixing(ONIndex1Y,I2000,TRUE,_xll.ohTrigger(RecalcTrigger,Trigger1Y)),NA())</f>
        <v>2.3644216428353459E-2</v>
      </c>
    </row>
    <row r="2001" spans="2:17" x14ac:dyDescent="0.2">
      <c r="B2001" s="46" t="s">
        <v>51</v>
      </c>
      <c r="D2001" s="49">
        <f>_xll.qlCalendarAdvance(LocalCalendar,$D2000,B2001,"f",FALSE)</f>
        <v>53724</v>
      </c>
      <c r="E2001" s="49">
        <f>_xll.qlInterestRateIndexValueDate(IndexON,D2001)</f>
        <v>53724</v>
      </c>
      <c r="F2001" s="52">
        <f>IFERROR(_xll.qlIndexFixing(IndexON,D2001,TRUE,_xll.ohTrigger(RecalcTrigger,TriggerON)),NA())</f>
        <v>1.5814389425061748E-2</v>
      </c>
      <c r="H2001" s="49">
        <f>_xll.qlCalendarAdvance(IborCalendar,$H2000,B2001,"f",FALSE)</f>
        <v>53716</v>
      </c>
      <c r="I2001" s="49">
        <f>_xll.qlInterestRateIndexValueDate(Index1M,$H2001)</f>
        <v>53720</v>
      </c>
      <c r="J2001" s="52">
        <f>IFERROR(_xll.qlIndexFixing(Index1M,$H2001,TRUE,_xll.ohTrigger(RecalcTrigger,Trigger1M)),NA())</f>
        <v>1.8248644587158983E-2</v>
      </c>
      <c r="K2001" s="52">
        <f>IFERROR(_xll.qlIndexFixing(ONIndex1M,I2001,TRUE,_xll.ohTrigger(RecalcTrigger,Trigger1M)),NA())</f>
        <v>1.8235964075357103E-2</v>
      </c>
      <c r="L2001" s="52">
        <f>IFERROR(_xll.qlIndexFixing(Index3M,H2001,TRUE,_xll.ohTrigger(RecalcTrigger,Trigger3M)),NA())</f>
        <v>1.9962559868071768E-2</v>
      </c>
      <c r="M2001" s="52">
        <f>IFERROR(_xll.qlIndexFixing(ONIndex3M,I2001,TRUE,_xll.ohTrigger(RecalcTrigger,Trigger3M)),NA())</f>
        <v>1.9932850260842017E-2</v>
      </c>
      <c r="N2001" s="52">
        <f>IFERROR(_xll.qlIndexFixing(Index6M,$H2001,TRUE,_xll.ohTrigger(RecalcTrigger,Trigger6M)),NA())</f>
        <v>2.1686458950923984E-2</v>
      </c>
      <c r="O2001" s="52">
        <f>IFERROR(_xll.qlIndexFixing(ONIndex6M,I2001,TRUE,_xll.ohTrigger(RecalcTrigger,Trigger6M)),NA())</f>
        <v>2.1598388777865907E-2</v>
      </c>
      <c r="P2001" s="52">
        <f>IFERROR(_xll.qlIndexFixing(Index1Y,$H2001,TRUE,_xll.ohTrigger(RecalcTrigger,Trigger1Y)),NA())</f>
        <v>2.3844592821682675E-2</v>
      </c>
      <c r="Q2001" s="52">
        <f>IFERROR(_xll.qlIndexFixing(ONIndex1Y,I2001,TRUE,_xll.ohTrigger(RecalcTrigger,Trigger1Y)),NA())</f>
        <v>2.3641610918625489E-2</v>
      </c>
    </row>
    <row r="2002" spans="2:17" x14ac:dyDescent="0.2">
      <c r="B2002" s="46" t="s">
        <v>51</v>
      </c>
      <c r="D2002" s="49">
        <f>_xll.qlCalendarAdvance(LocalCalendar,$D2001,B2002,"f",FALSE)</f>
        <v>53731</v>
      </c>
      <c r="E2002" s="49">
        <f>_xll.qlInterestRateIndexValueDate(IndexON,D2002)</f>
        <v>53731</v>
      </c>
      <c r="F2002" s="52">
        <f>IFERROR(_xll.qlIndexFixing(IndexON,D2002,TRUE,_xll.ohTrigger(RecalcTrigger,TriggerON)),NA())</f>
        <v>1.5812090486182484E-2</v>
      </c>
      <c r="H2002" s="49">
        <f>_xll.qlCalendarAdvance(IborCalendar,$H2001,B2002,"f",FALSE)</f>
        <v>53723</v>
      </c>
      <c r="I2002" s="49">
        <f>_xll.qlInterestRateIndexValueDate(Index1M,$H2002)</f>
        <v>53727</v>
      </c>
      <c r="J2002" s="52">
        <f>IFERROR(_xll.qlIndexFixing(Index1M,$H2002,TRUE,_xll.ohTrigger(RecalcTrigger,Trigger1M)),NA())</f>
        <v>1.8246818470499804E-2</v>
      </c>
      <c r="K2002" s="52">
        <f>IFERROR(_xll.qlIndexFixing(ONIndex1M,I2002,TRUE,_xll.ohTrigger(RecalcTrigger,Trigger1M)),NA())</f>
        <v>1.8235420968677474E-2</v>
      </c>
      <c r="L2002" s="52">
        <f>IFERROR(_xll.qlIndexFixing(Index3M,H2002,TRUE,_xll.ohTrigger(RecalcTrigger,Trigger3M)),NA())</f>
        <v>1.9959767648461729E-2</v>
      </c>
      <c r="M2002" s="52">
        <f>IFERROR(_xll.qlIndexFixing(ONIndex3M,I2002,TRUE,_xll.ohTrigger(RecalcTrigger,Trigger3M)),NA())</f>
        <v>1.9929755368899293E-2</v>
      </c>
      <c r="N2002" s="52">
        <f>IFERROR(_xll.qlIndexFixing(Index6M,$H2002,TRUE,_xll.ohTrigger(RecalcTrigger,Trigger6M)),NA())</f>
        <v>2.1684135632188784E-2</v>
      </c>
      <c r="O2002" s="52">
        <f>IFERROR(_xll.qlIndexFixing(ONIndex6M,I2002,TRUE,_xll.ohTrigger(RecalcTrigger,Trigger6M)),NA())</f>
        <v>2.1596176053302329E-2</v>
      </c>
      <c r="P2002" s="52">
        <f>IFERROR(_xll.qlIndexFixing(Index1Y,$H2002,TRUE,_xll.ohTrigger(RecalcTrigger,Trigger1Y)),NA())</f>
        <v>2.3841427233011917E-2</v>
      </c>
      <c r="Q2002" s="52">
        <f>IFERROR(_xll.qlIndexFixing(ONIndex1Y,I2002,TRUE,_xll.ohTrigger(RecalcTrigger,Trigger1Y)),NA())</f>
        <v>2.3638569387998132E-2</v>
      </c>
    </row>
    <row r="2003" spans="2:17" x14ac:dyDescent="0.2">
      <c r="B2003" s="46" t="s">
        <v>51</v>
      </c>
      <c r="D2003" s="49">
        <f>_xll.qlCalendarAdvance(LocalCalendar,$D2002,B2003,"f",FALSE)</f>
        <v>53738</v>
      </c>
      <c r="E2003" s="49">
        <f>_xll.qlInterestRateIndexValueDate(IndexON,D2003)</f>
        <v>53738</v>
      </c>
      <c r="F2003" s="52">
        <f>IFERROR(_xll.qlIndexFixing(IndexON,D2003,TRUE,_xll.ohTrigger(RecalcTrigger,TriggerON)),NA())</f>
        <v>1.5809973032103741E-2</v>
      </c>
      <c r="H2003" s="49">
        <f>_xll.qlCalendarAdvance(IborCalendar,$H2002,B2003,"f",FALSE)</f>
        <v>53730</v>
      </c>
      <c r="I2003" s="49">
        <f>_xll.qlInterestRateIndexValueDate(Index1M,$H2003)</f>
        <v>53734</v>
      </c>
      <c r="J2003" s="52">
        <f>IFERROR(_xll.qlIndexFixing(Index1M,$H2003,TRUE,_xll.ohTrigger(RecalcTrigger,Trigger1M)),NA())</f>
        <v>1.8246250269604896E-2</v>
      </c>
      <c r="K2003" s="52">
        <f>IFERROR(_xll.qlIndexFixing(ONIndex1M,I2003,TRUE,_xll.ohTrigger(RecalcTrigger,Trigger1M)),NA())</f>
        <v>1.8234869558479971E-2</v>
      </c>
      <c r="L2003" s="52">
        <f>IFERROR(_xll.qlIndexFixing(Index3M,H2003,TRUE,_xll.ohTrigger(RecalcTrigger,Trigger3M)),NA())</f>
        <v>1.9956315539296398E-2</v>
      </c>
      <c r="M2003" s="52">
        <f>IFERROR(_xll.qlIndexFixing(ONIndex3M,I2003,TRUE,_xll.ohTrigger(RecalcTrigger,Trigger3M)),NA())</f>
        <v>1.9926658778075534E-2</v>
      </c>
      <c r="N2003" s="52">
        <f>IFERROR(_xll.qlIndexFixing(Index6M,$H2003,TRUE,_xll.ohTrigger(RecalcTrigger,Trigger6M)),NA())</f>
        <v>2.1681805627874022E-2</v>
      </c>
      <c r="O2003" s="52">
        <f>IFERROR(_xll.qlIndexFixing(ONIndex6M,I2003,TRUE,_xll.ohTrigger(RecalcTrigger,Trigger6M)),NA())</f>
        <v>2.1593956712750995E-2</v>
      </c>
      <c r="P2003" s="52">
        <f>IFERROR(_xll.qlIndexFixing(Index1Y,$H2003,TRUE,_xll.ohTrigger(RecalcTrigger,Trigger1Y)),NA())</f>
        <v>2.3838259702881125E-2</v>
      </c>
      <c r="Q2003" s="52">
        <f>IFERROR(_xll.qlIndexFixing(ONIndex1Y,I2003,TRUE,_xll.ohTrigger(RecalcTrigger,Trigger1Y)),NA())</f>
        <v>2.363552595185503E-2</v>
      </c>
    </row>
    <row r="2004" spans="2:17" x14ac:dyDescent="0.2">
      <c r="B2004" s="46" t="s">
        <v>51</v>
      </c>
      <c r="D2004" s="49">
        <f>_xll.qlCalendarAdvance(LocalCalendar,$D2003,B2004,"f",FALSE)</f>
        <v>53745</v>
      </c>
      <c r="E2004" s="49">
        <f>_xll.qlInterestRateIndexValueDate(IndexON,D2004)</f>
        <v>53745</v>
      </c>
      <c r="F2004" s="52">
        <f>IFERROR(_xll.qlIndexFixing(IndexON,D2004,TRUE,_xll.ohTrigger(RecalcTrigger,TriggerON)),NA())</f>
        <v>1.5807488736401254E-2</v>
      </c>
      <c r="H2004" s="49">
        <f>_xll.qlCalendarAdvance(IborCalendar,$H2003,B2004,"f",FALSE)</f>
        <v>53737</v>
      </c>
      <c r="I2004" s="49">
        <f>_xll.qlInterestRateIndexValueDate(Index1M,$H2004)</f>
        <v>53742</v>
      </c>
      <c r="J2004" s="52">
        <f>IFERROR(_xll.qlIndexFixing(Index1M,$H2004,TRUE,_xll.ohTrigger(RecalcTrigger,Trigger1M)),NA())</f>
        <v>1.8245590715539248E-2</v>
      </c>
      <c r="K2004" s="52">
        <f>IFERROR(_xll.qlIndexFixing(ONIndex1M,I2004,TRUE,_xll.ohTrigger(RecalcTrigger,Trigger1M)),NA())</f>
        <v>1.8234229207667596E-2</v>
      </c>
      <c r="L2004" s="52">
        <f>IFERROR(_xll.qlIndexFixing(Index3M,H2004,TRUE,_xll.ohTrigger(RecalcTrigger,Trigger3M)),NA())</f>
        <v>1.9952415812314328E-2</v>
      </c>
      <c r="M2004" s="52">
        <f>IFERROR(_xll.qlIndexFixing(ONIndex3M,I2004,TRUE,_xll.ohTrigger(RecalcTrigger,Trigger3M)),NA())</f>
        <v>1.9923117736855289E-2</v>
      </c>
      <c r="N2004" s="52">
        <f>IFERROR(_xll.qlIndexFixing(Index6M,$H2004,TRUE,_xll.ohTrigger(RecalcTrigger,Trigger6M)),NA())</f>
        <v>2.1678653458092809E-2</v>
      </c>
      <c r="O2004" s="52">
        <f>IFERROR(_xll.qlIndexFixing(ONIndex6M,I2004,TRUE,_xll.ohTrigger(RecalcTrigger,Trigger6M)),NA())</f>
        <v>2.1591412221972917E-2</v>
      </c>
      <c r="P2004" s="52">
        <f>IFERROR(_xll.qlIndexFixing(Index1Y,$H2004,TRUE,_xll.ohTrigger(RecalcTrigger,Trigger1Y)),NA())</f>
        <v>2.3834637291172234E-2</v>
      </c>
      <c r="Q2004" s="52">
        <f>IFERROR(_xll.qlIndexFixing(ONIndex1Y,I2004,TRUE,_xll.ohTrigger(RecalcTrigger,Trigger1Y)),NA())</f>
        <v>2.3632045406163371E-2</v>
      </c>
    </row>
    <row r="2005" spans="2:17" x14ac:dyDescent="0.2">
      <c r="B2005" s="46" t="s">
        <v>51</v>
      </c>
      <c r="D2005" s="49">
        <f>_xll.qlCalendarAdvance(LocalCalendar,$D2004,B2005,"f",FALSE)</f>
        <v>53752</v>
      </c>
      <c r="E2005" s="49">
        <f>_xll.qlInterestRateIndexValueDate(IndexON,D2005)</f>
        <v>53752</v>
      </c>
      <c r="F2005" s="52">
        <f>IFERROR(_xll.qlIndexFixing(IndexON,D2005,TRUE,_xll.ohTrigger(RecalcTrigger,TriggerON)),NA())</f>
        <v>1.5805185925499288E-2</v>
      </c>
      <c r="H2005" s="49">
        <f>_xll.qlCalendarAdvance(IborCalendar,$H2004,B2005,"f",FALSE)</f>
        <v>53744</v>
      </c>
      <c r="I2005" s="49">
        <f>_xll.qlInterestRateIndexValueDate(Index1M,$H2005)</f>
        <v>53748</v>
      </c>
      <c r="J2005" s="52">
        <f>IFERROR(_xll.qlIndexFixing(Index1M,$H2005,TRUE,_xll.ohTrigger(RecalcTrigger,Trigger1M)),NA())</f>
        <v>1.8245088922868975E-2</v>
      </c>
      <c r="K2005" s="52">
        <f>IFERROR(_xll.qlIndexFixing(ONIndex1M,I2005,TRUE,_xll.ohTrigger(RecalcTrigger,Trigger1M)),NA())</f>
        <v>1.8233741827131666E-2</v>
      </c>
      <c r="L2005" s="52">
        <f>IFERROR(_xll.qlIndexFixing(Index3M,H2005,TRUE,_xll.ohTrigger(RecalcTrigger,Trigger3M)),NA())</f>
        <v>1.9950392599227408E-2</v>
      </c>
      <c r="M2005" s="52">
        <f>IFERROR(_xll.qlIndexFixing(ONIndex3M,I2005,TRUE,_xll.ohTrigger(RecalcTrigger,Trigger3M)),NA())</f>
        <v>1.9920460499704973E-2</v>
      </c>
      <c r="N2005" s="52">
        <f>IFERROR(_xll.qlIndexFixing(Index6M,$H2005,TRUE,_xll.ohTrigger(RecalcTrigger,Trigger6M)),NA())</f>
        <v>2.1677606114476333E-2</v>
      </c>
      <c r="O2005" s="52">
        <f>IFERROR(_xll.qlIndexFixing(ONIndex6M,I2005,TRUE,_xll.ohTrigger(RecalcTrigger,Trigger6M)),NA())</f>
        <v>2.1589498182965627E-2</v>
      </c>
      <c r="P2005" s="52">
        <f>IFERROR(_xll.qlIndexFixing(Index1Y,$H2005,TRUE,_xll.ohTrigger(RecalcTrigger,Trigger1Y)),NA())</f>
        <v>2.3831918818313688E-2</v>
      </c>
      <c r="Q2005" s="52">
        <f>IFERROR(_xll.qlIndexFixing(ONIndex1Y,I2005,TRUE,_xll.ohTrigger(RecalcTrigger,Trigger1Y)),NA())</f>
        <v>2.3629433363501207E-2</v>
      </c>
    </row>
    <row r="2006" spans="2:17" x14ac:dyDescent="0.2">
      <c r="B2006" s="46" t="s">
        <v>51</v>
      </c>
      <c r="D2006" s="49">
        <f>_xll.qlCalendarAdvance(LocalCalendar,$D2005,B2006,"f",FALSE)</f>
        <v>53759</v>
      </c>
      <c r="E2006" s="49">
        <f>_xll.qlInterestRateIndexValueDate(IndexON,D2006)</f>
        <v>53759</v>
      </c>
      <c r="F2006" s="52">
        <f>IFERROR(_xll.qlIndexFixing(IndexON,D2006,TRUE,_xll.ohTrigger(RecalcTrigger,TriggerON)),NA())</f>
        <v>1.5802881823896442E-2</v>
      </c>
      <c r="H2006" s="49">
        <f>_xll.qlCalendarAdvance(IborCalendar,$H2005,B2006,"f",FALSE)</f>
        <v>53751</v>
      </c>
      <c r="I2006" s="49">
        <f>_xll.qlInterestRateIndexValueDate(Index1M,$H2006)</f>
        <v>53755</v>
      </c>
      <c r="J2006" s="52">
        <f>IFERROR(_xll.qlIndexFixing(Index1M,$H2006,TRUE,_xll.ohTrigger(RecalcTrigger,Trigger1M)),NA())</f>
        <v>1.8245752659499057E-2</v>
      </c>
      <c r="K2006" s="52">
        <f>IFERROR(_xll.qlIndexFixing(ONIndex1M,I2006,TRUE,_xll.ohTrigger(RecalcTrigger,Trigger1M)),NA())</f>
        <v>1.8233165505980864E-2</v>
      </c>
      <c r="L2006" s="52">
        <f>IFERROR(_xll.qlIndexFixing(Index3M,H2006,TRUE,_xll.ohTrigger(RecalcTrigger,Trigger3M)),NA())</f>
        <v>1.9947264172742587E-2</v>
      </c>
      <c r="M2006" s="52">
        <f>IFERROR(_xll.qlIndexFixing(ONIndex3M,I2006,TRUE,_xll.ohTrigger(RecalcTrigger,Trigger3M)),NA())</f>
        <v>1.991735881215817E-2</v>
      </c>
      <c r="N2006" s="52">
        <f>IFERROR(_xll.qlIndexFixing(Index6M,$H2006,TRUE,_xll.ohTrigger(RecalcTrigger,Trigger6M)),NA())</f>
        <v>2.1675735328955927E-2</v>
      </c>
      <c r="O2006" s="52">
        <f>IFERROR(_xll.qlIndexFixing(ONIndex6M,I2006,TRUE,_xll.ohTrigger(RecalcTrigger,Trigger6M)),NA())</f>
        <v>2.1587258993891467E-2</v>
      </c>
      <c r="P2006" s="52">
        <f>IFERROR(_xll.qlIndexFixing(Index1Y,$H2006,TRUE,_xll.ohTrigger(RecalcTrigger,Trigger1Y)),NA())</f>
        <v>2.3829299859088875E-2</v>
      </c>
      <c r="Q2006" s="52">
        <f>IFERROR(_xll.qlIndexFixing(ONIndex1Y,I2006,TRUE,_xll.ohTrigger(RecalcTrigger,Trigger1Y)),NA())</f>
        <v>2.3626384211210549E-2</v>
      </c>
    </row>
    <row r="2007" spans="2:17" x14ac:dyDescent="0.2">
      <c r="B2007" s="46" t="s">
        <v>51</v>
      </c>
      <c r="D2007" s="49">
        <f>_xll.qlCalendarAdvance(LocalCalendar,$D2006,B2007,"f",FALSE)</f>
        <v>53766</v>
      </c>
      <c r="E2007" s="49">
        <f>_xll.qlInterestRateIndexValueDate(IndexON,D2007)</f>
        <v>53766</v>
      </c>
      <c r="F2007" s="52">
        <f>IFERROR(_xll.qlIndexFixing(IndexON,D2007,TRUE,_xll.ohTrigger(RecalcTrigger,TriggerON)),NA())</f>
        <v>1.5800576431646007E-2</v>
      </c>
      <c r="H2007" s="49">
        <f>_xll.qlCalendarAdvance(IborCalendar,$H2006,B2007,"f",FALSE)</f>
        <v>53758</v>
      </c>
      <c r="I2007" s="49">
        <f>_xll.qlInterestRateIndexValueDate(Index1M,$H2007)</f>
        <v>53762</v>
      </c>
      <c r="J2007" s="52">
        <f>IFERROR(_xll.qlIndexFixing(Index1M,$H2007,TRUE,_xll.ohTrigger(RecalcTrigger,Trigger1M)),NA())</f>
        <v>1.824514932525198E-2</v>
      </c>
      <c r="K2007" s="52">
        <f>IFERROR(_xll.qlIndexFixing(ONIndex1M,I2007,TRUE,_xll.ohTrigger(RecalcTrigger,Trigger1M)),NA())</f>
        <v>1.8232580881152316E-2</v>
      </c>
      <c r="L2007" s="52">
        <f>IFERROR(_xll.qlIndexFixing(Index3M,H2007,TRUE,_xll.ohTrigger(RecalcTrigger,Trigger3M)),NA())</f>
        <v>1.9944134041227732E-2</v>
      </c>
      <c r="M2007" s="52">
        <f>IFERROR(_xll.qlIndexFixing(ONIndex3M,I2007,TRUE,_xll.ohTrigger(RecalcTrigger,Trigger3M)),NA())</f>
        <v>1.9914255425650396E-2</v>
      </c>
      <c r="N2007" s="52">
        <f>IFERROR(_xll.qlIndexFixing(Index6M,$H2007,TRUE,_xll.ohTrigger(RecalcTrigger,Trigger6M)),NA())</f>
        <v>2.1673377345133815E-2</v>
      </c>
      <c r="O2007" s="52">
        <f>IFERROR(_xll.qlIndexFixing(ONIndex6M,I2007,TRUE,_xll.ohTrigger(RecalcTrigger,Trigger6M)),NA())</f>
        <v>2.1585013188669677E-2</v>
      </c>
      <c r="P2007" s="52">
        <f>IFERROR(_xll.qlIndexFixing(Index1Y,$H2007,TRUE,_xll.ohTrigger(RecalcTrigger,Trigger1Y)),NA())</f>
        <v>2.3826124216958629E-2</v>
      </c>
      <c r="Q2007" s="52">
        <f>IFERROR(_xll.qlIndexFixing(ONIndex1Y,I2007,TRUE,_xll.ohTrigger(RecalcTrigger,Trigger1Y)),NA())</f>
        <v>2.3623333153404147E-2</v>
      </c>
    </row>
    <row r="2008" spans="2:17" x14ac:dyDescent="0.2">
      <c r="B2008" s="46" t="s">
        <v>51</v>
      </c>
      <c r="D2008" s="49">
        <f>_xll.qlCalendarAdvance(LocalCalendar,$D2007,B2008,"f",FALSE)</f>
        <v>53773</v>
      </c>
      <c r="E2008" s="49">
        <f>_xll.qlInterestRateIndexValueDate(IndexON,D2008)</f>
        <v>53773</v>
      </c>
      <c r="F2008" s="52">
        <f>IFERROR(_xll.qlIndexFixing(IndexON,D2008,TRUE,_xll.ohTrigger(RecalcTrigger,TriggerON)),NA())</f>
        <v>1.5798269748694693E-2</v>
      </c>
      <c r="H2008" s="49">
        <f>_xll.qlCalendarAdvance(IborCalendar,$H2007,B2008,"f",FALSE)</f>
        <v>53765</v>
      </c>
      <c r="I2008" s="49">
        <f>_xll.qlInterestRateIndexValueDate(Index1M,$H2008)</f>
        <v>53769</v>
      </c>
      <c r="J2008" s="52">
        <f>IFERROR(_xll.qlIndexFixing(Index1M,$H2008,TRUE,_xll.ohTrigger(RecalcTrigger,Trigger1M)),NA())</f>
        <v>1.8244537674766879E-2</v>
      </c>
      <c r="K2008" s="52">
        <f>IFERROR(_xll.qlIndexFixing(ONIndex1M,I2008,TRUE,_xll.ohTrigger(RecalcTrigger,Trigger1M)),NA())</f>
        <v>1.8231987952646023E-2</v>
      </c>
      <c r="L2008" s="52">
        <f>IFERROR(_xll.qlIndexFixing(Index3M,H2008,TRUE,_xll.ohTrigger(RecalcTrigger,Trigger3M)),NA())</f>
        <v>1.9941002204688061E-2</v>
      </c>
      <c r="M2008" s="52">
        <f>IFERROR(_xll.qlIndexFixing(ONIndex3M,I2008,TRUE,_xll.ohTrigger(RecalcTrigger,Trigger3M)),NA())</f>
        <v>1.9911150340341521E-2</v>
      </c>
      <c r="N2008" s="52">
        <f>IFERROR(_xll.qlIndexFixing(Index6M,$H2008,TRUE,_xll.ohTrigger(RecalcTrigger,Trigger6M)),NA())</f>
        <v>2.1671012675081435E-2</v>
      </c>
      <c r="O2008" s="52">
        <f>IFERROR(_xll.qlIndexFixing(ONIndex6M,I2008,TRUE,_xll.ohTrigger(RecalcTrigger,Trigger6M)),NA())</f>
        <v>2.1582760767300257E-2</v>
      </c>
      <c r="P2008" s="52">
        <f>IFERROR(_xll.qlIndexFixing(Index1Y,$H2008,TRUE,_xll.ohTrigger(RecalcTrigger,Trigger1Y)),NA())</f>
        <v>2.3822946633362166E-2</v>
      </c>
      <c r="Q2008" s="52">
        <f>IFERROR(_xll.qlIndexFixing(ONIndex1Y,I2008,TRUE,_xll.ohTrigger(RecalcTrigger,Trigger1Y)),NA())</f>
        <v>2.3620280190241871E-2</v>
      </c>
    </row>
    <row r="2009" spans="2:17" x14ac:dyDescent="0.2">
      <c r="B2009" s="46" t="s">
        <v>51</v>
      </c>
      <c r="D2009" s="49">
        <f>_xll.qlCalendarAdvance(LocalCalendar,$D2008,B2009,"f",FALSE)</f>
        <v>53780</v>
      </c>
      <c r="E2009" s="49">
        <f>_xll.qlInterestRateIndexValueDate(IndexON,D2009)</f>
        <v>53780</v>
      </c>
      <c r="F2009" s="52">
        <f>IFERROR(_xll.qlIndexFixing(IndexON,D2009,TRUE,_xll.ohTrigger(RecalcTrigger,TriggerON)),NA())</f>
        <v>1.5795961775069145E-2</v>
      </c>
      <c r="H2009" s="49">
        <f>_xll.qlCalendarAdvance(IborCalendar,$H2008,B2009,"f",FALSE)</f>
        <v>53772</v>
      </c>
      <c r="I2009" s="49">
        <f>_xll.qlInterestRateIndexValueDate(Index1M,$H2009)</f>
        <v>53776</v>
      </c>
      <c r="J2009" s="52">
        <f>IFERROR(_xll.qlIndexFixing(Index1M,$H2009,TRUE,_xll.ohTrigger(RecalcTrigger,Trigger1M)),NA())</f>
        <v>1.8243917708048916E-2</v>
      </c>
      <c r="K2009" s="52">
        <f>IFERROR(_xll.qlIndexFixing(ONIndex1M,I2009,TRUE,_xll.ohTrigger(RecalcTrigger,Trigger1M)),NA())</f>
        <v>1.8231386720621856E-2</v>
      </c>
      <c r="L2009" s="52">
        <f>IFERROR(_xll.qlIndexFixing(Index3M,H2009,TRUE,_xll.ohTrigger(RecalcTrigger,Trigger3M)),NA())</f>
        <v>1.9937868663125313E-2</v>
      </c>
      <c r="M2009" s="52">
        <f>IFERROR(_xll.qlIndexFixing(ONIndex3M,I2009,TRUE,_xll.ohTrigger(RecalcTrigger,Trigger3M)),NA())</f>
        <v>1.9908043555831867E-2</v>
      </c>
      <c r="N2009" s="52">
        <f>IFERROR(_xll.qlIndexFixing(Index6M,$H2009,TRUE,_xll.ohTrigger(RecalcTrigger,Trigger6M)),NA())</f>
        <v>2.1668641318824861E-2</v>
      </c>
      <c r="O2009" s="52">
        <f>IFERROR(_xll.qlIndexFixing(ONIndex6M,I2009,TRUE,_xll.ohTrigger(RecalcTrigger,Trigger6M)),NA())</f>
        <v>2.1580501729783208E-2</v>
      </c>
      <c r="P2009" s="52">
        <f>IFERROR(_xll.qlIndexFixing(Index1Y,$H2009,TRUE,_xll.ohTrigger(RecalcTrigger,Trigger1Y)),NA())</f>
        <v>2.3819767108317604E-2</v>
      </c>
      <c r="Q2009" s="52">
        <f>IFERROR(_xll.qlIndexFixing(ONIndex1Y,I2009,TRUE,_xll.ohTrigger(RecalcTrigger,Trigger1Y)),NA())</f>
        <v>2.3617225321563851E-2</v>
      </c>
    </row>
    <row r="2010" spans="2:17" x14ac:dyDescent="0.2">
      <c r="B2010" s="46" t="s">
        <v>51</v>
      </c>
      <c r="D2010" s="49">
        <f>_xll.qlCalendarAdvance(LocalCalendar,$D2009,B2010,"f",FALSE)</f>
        <v>53787</v>
      </c>
      <c r="E2010" s="49">
        <f>_xll.qlInterestRateIndexValueDate(IndexON,D2010)</f>
        <v>53787</v>
      </c>
      <c r="F2010" s="52">
        <f>IFERROR(_xll.qlIndexFixing(IndexON,D2010,TRUE,_xll.ohTrigger(RecalcTrigger,TriggerON)),NA())</f>
        <v>1.5793652510742717E-2</v>
      </c>
      <c r="H2010" s="49">
        <f>_xll.qlCalendarAdvance(IborCalendar,$H2009,B2010,"f",FALSE)</f>
        <v>53779</v>
      </c>
      <c r="I2010" s="49">
        <f>_xll.qlInterestRateIndexValueDate(Index1M,$H2010)</f>
        <v>53783</v>
      </c>
      <c r="J2010" s="52">
        <f>IFERROR(_xll.qlIndexFixing(Index1M,$H2010,TRUE,_xll.ohTrigger(RecalcTrigger,Trigger1M)),NA())</f>
        <v>1.8242873010290594E-2</v>
      </c>
      <c r="K2010" s="52">
        <f>IFERROR(_xll.qlIndexFixing(ONIndex1M,I2010,TRUE,_xll.ohTrigger(RecalcTrigger,Trigger1M)),NA())</f>
        <v>1.8230777184919944E-2</v>
      </c>
      <c r="L2010" s="52">
        <f>IFERROR(_xll.qlIndexFixing(Index3M,H2010,TRUE,_xll.ohTrigger(RecalcTrigger,Trigger3M)),NA())</f>
        <v>1.9934406682080942E-2</v>
      </c>
      <c r="M2010" s="52">
        <f>IFERROR(_xll.qlIndexFixing(ONIndex3M,I2010,TRUE,_xll.ohTrigger(RecalcTrigger,Trigger3M)),NA())</f>
        <v>1.9904935072521113E-2</v>
      </c>
      <c r="N2010" s="52">
        <f>IFERROR(_xll.qlIndexFixing(Index6M,$H2010,TRUE,_xll.ohTrigger(RecalcTrigger,Trigger6M)),NA())</f>
        <v>2.1665785859959513E-2</v>
      </c>
      <c r="O2010" s="52">
        <f>IFERROR(_xll.qlIndexFixing(ONIndex6M,I2010,TRUE,_xll.ohTrigger(RecalcTrigger,Trigger6M)),NA())</f>
        <v>2.1578236076118529E-2</v>
      </c>
      <c r="P2010" s="52">
        <f>IFERROR(_xll.qlIndexFixing(Index1Y,$H2010,TRUE,_xll.ohTrigger(RecalcTrigger,Trigger1Y)),NA())</f>
        <v>2.3816585641843729E-2</v>
      </c>
      <c r="Q2010" s="52">
        <f>IFERROR(_xll.qlIndexFixing(ONIndex1Y,I2010,TRUE,_xll.ohTrigger(RecalcTrigger,Trigger1Y)),NA())</f>
        <v>2.3614168547529957E-2</v>
      </c>
    </row>
    <row r="2011" spans="2:17" x14ac:dyDescent="0.2">
      <c r="B2011" s="46" t="s">
        <v>51</v>
      </c>
      <c r="D2011" s="49">
        <f>_xll.qlCalendarAdvance(LocalCalendar,$D2010,B2011,"f",FALSE)</f>
        <v>53794</v>
      </c>
      <c r="E2011" s="49">
        <f>_xll.qlInterestRateIndexValueDate(IndexON,D2011)</f>
        <v>53794</v>
      </c>
      <c r="F2011" s="52">
        <f>IFERROR(_xll.qlIndexFixing(IndexON,D2011,TRUE,_xll.ohTrigger(RecalcTrigger,TriggerON)),NA())</f>
        <v>1.5791341955768701E-2</v>
      </c>
      <c r="H2011" s="49">
        <f>_xll.qlCalendarAdvance(IborCalendar,$H2010,B2011,"f",FALSE)</f>
        <v>53786</v>
      </c>
      <c r="I2011" s="49">
        <f>_xll.qlInterestRateIndexValueDate(Index1M,$H2011)</f>
        <v>53790</v>
      </c>
      <c r="J2011" s="52">
        <f>IFERROR(_xll.qlIndexFixing(Index1M,$H2011,TRUE,_xll.ohTrigger(RecalcTrigger,Trigger1M)),NA())</f>
        <v>1.8242237037328302E-2</v>
      </c>
      <c r="K2011" s="52">
        <f>IFERROR(_xll.qlIndexFixing(ONIndex1M,I2011,TRUE,_xll.ohTrigger(RecalcTrigger,Trigger1M)),NA())</f>
        <v>1.8230159345540287E-2</v>
      </c>
      <c r="L2011" s="52">
        <f>IFERROR(_xll.qlIndexFixing(Index3M,H2011,TRUE,_xll.ohTrigger(RecalcTrigger,Trigger3M)),NA())</f>
        <v>1.9931270025515688E-2</v>
      </c>
      <c r="M2011" s="52">
        <f>IFERROR(_xll.qlIndexFixing(ONIndex3M,I2011,TRUE,_xll.ohTrigger(RecalcTrigger,Trigger3M)),NA())</f>
        <v>1.9901824890329323E-2</v>
      </c>
      <c r="N2011" s="52">
        <f>IFERROR(_xll.qlIndexFixing(Index6M,$H2011,TRUE,_xll.ohTrigger(RecalcTrigger,Trigger6M)),NA())</f>
        <v>2.1663401751637168E-2</v>
      </c>
      <c r="O2011" s="52">
        <f>IFERROR(_xll.qlIndexFixing(ONIndex6M,I2011,TRUE,_xll.ohTrigger(RecalcTrigger,Trigger6M)),NA())</f>
        <v>2.157596380630622E-2</v>
      </c>
      <c r="P2011" s="52">
        <f>IFERROR(_xll.qlIndexFixing(Index1Y,$H2011,TRUE,_xll.ohTrigger(RecalcTrigger,Trigger1Y)),NA())</f>
        <v>2.3813402233958451E-2</v>
      </c>
      <c r="Q2011" s="52">
        <f>IFERROR(_xll.qlIndexFixing(ONIndex1Y,I2011,TRUE,_xll.ohTrigger(RecalcTrigger,Trigger1Y)),NA())</f>
        <v>2.3611109868060254E-2</v>
      </c>
    </row>
    <row r="2012" spans="2:17" x14ac:dyDescent="0.2">
      <c r="B2012" s="46" t="s">
        <v>51</v>
      </c>
      <c r="D2012" s="49">
        <f>_xll.qlCalendarAdvance(LocalCalendar,$D2011,B2012,"f",FALSE)</f>
        <v>53801</v>
      </c>
      <c r="E2012" s="49">
        <f>_xll.qlInterestRateIndexValueDate(IndexON,D2012)</f>
        <v>53801</v>
      </c>
      <c r="F2012" s="52">
        <f>IFERROR(_xll.qlIndexFixing(IndexON,D2012,TRUE,_xll.ohTrigger(RecalcTrigger,TriggerON)),NA())</f>
        <v>1.5789030110147095E-2</v>
      </c>
      <c r="H2012" s="49">
        <f>_xll.qlCalendarAdvance(IborCalendar,$H2011,B2012,"f",FALSE)</f>
        <v>53793</v>
      </c>
      <c r="I2012" s="49">
        <f>_xll.qlInterestRateIndexValueDate(Index1M,$H2012)</f>
        <v>53799</v>
      </c>
      <c r="J2012" s="52">
        <f>IFERROR(_xll.qlIndexFixing(Index1M,$H2012,TRUE,_xll.ohTrigger(RecalcTrigger,Trigger1M)),NA())</f>
        <v>1.8241407138650523E-2</v>
      </c>
      <c r="K2012" s="52">
        <f>IFERROR(_xll.qlIndexFixing(ONIndex1M,I2012,TRUE,_xll.ohTrigger(RecalcTrigger,Trigger1M)),NA())</f>
        <v>1.8229352779286501E-2</v>
      </c>
      <c r="L2012" s="52">
        <f>IFERROR(_xll.qlIndexFixing(Index3M,H2012,TRUE,_xll.ohTrigger(RecalcTrigger,Trigger3M)),NA())</f>
        <v>1.9927234676139716E-2</v>
      </c>
      <c r="M2012" s="52">
        <f>IFERROR(_xll.qlIndexFixing(ONIndex3M,I2012,TRUE,_xll.ohTrigger(RecalcTrigger,Trigger3M)),NA())</f>
        <v>1.989782358823966E-2</v>
      </c>
      <c r="N2012" s="52">
        <f>IFERROR(_xll.qlIndexFixing(Index6M,$H2012,TRUE,_xll.ohTrigger(RecalcTrigger,Trigger6M)),NA())</f>
        <v>2.1660326645551769E-2</v>
      </c>
      <c r="O2012" s="52">
        <f>IFERROR(_xll.qlIndexFixing(ONIndex6M,I2012,TRUE,_xll.ohTrigger(RecalcTrigger,Trigger6M)),NA())</f>
        <v>2.1573032594872643E-2</v>
      </c>
      <c r="P2012" s="52">
        <f>IFERROR(_xll.qlIndexFixing(Index1Y,$H2012,TRUE,_xll.ohTrigger(RecalcTrigger,Trigger1Y)),NA())</f>
        <v>2.3809306428307093E-2</v>
      </c>
      <c r="Q2012" s="52">
        <f>IFERROR(_xll.qlIndexFixing(ONIndex1Y,I2012,TRUE,_xll.ohTrigger(RecalcTrigger,Trigger1Y)),NA())</f>
        <v>2.3607174480284598E-2</v>
      </c>
    </row>
    <row r="2013" spans="2:17" x14ac:dyDescent="0.2">
      <c r="B2013" s="46" t="s">
        <v>51</v>
      </c>
      <c r="D2013" s="49">
        <f>_xll.qlCalendarAdvance(LocalCalendar,$D2012,B2013,"f",FALSE)</f>
        <v>53808</v>
      </c>
      <c r="E2013" s="49">
        <f>_xll.qlInterestRateIndexValueDate(IndexON,D2013)</f>
        <v>53808</v>
      </c>
      <c r="F2013" s="52">
        <f>IFERROR(_xll.qlIndexFixing(IndexON,D2013,TRUE,_xll.ohTrigger(RecalcTrigger,TriggerON)),NA())</f>
        <v>1.5786716973797965E-2</v>
      </c>
      <c r="H2013" s="49">
        <f>_xll.qlCalendarAdvance(IborCalendar,$H2012,B2013,"f",FALSE)</f>
        <v>53800</v>
      </c>
      <c r="I2013" s="49">
        <f>_xll.qlInterestRateIndexValueDate(Index1M,$H2013)</f>
        <v>53804</v>
      </c>
      <c r="J2013" s="52">
        <f>IFERROR(_xll.qlIndexFixing(Index1M,$H2013,TRUE,_xll.ohTrigger(RecalcTrigger,Trigger1M)),NA())</f>
        <v>1.8240940143967599E-2</v>
      </c>
      <c r="K2013" s="52">
        <f>IFERROR(_xll.qlIndexFixing(ONIndex1M,I2013,TRUE,_xll.ohTrigger(RecalcTrigger,Trigger1M)),NA())</f>
        <v>1.8228898755907608E-2</v>
      </c>
      <c r="L2013" s="52">
        <f>IFERROR(_xll.qlIndexFixing(Index3M,H2013,TRUE,_xll.ohTrigger(RecalcTrigger,Trigger3M)),NA())</f>
        <v>1.992499159756321E-2</v>
      </c>
      <c r="M2013" s="52">
        <f>IFERROR(_xll.qlIndexFixing(ONIndex3M,I2013,TRUE,_xll.ohTrigger(RecalcTrigger,Trigger3M)),NA())</f>
        <v>1.9895599429222699E-2</v>
      </c>
      <c r="N2013" s="52">
        <f>IFERROR(_xll.qlIndexFixing(Index6M,$H2013,TRUE,_xll.ohTrigger(RecalcTrigger,Trigger6M)),NA())</f>
        <v>2.1658613477764464E-2</v>
      </c>
      <c r="O2013" s="52">
        <f>IFERROR(_xll.qlIndexFixing(ONIndex6M,I2013,TRUE,_xll.ohTrigger(RecalcTrigger,Trigger6M)),NA())</f>
        <v>2.1571399418238713E-2</v>
      </c>
      <c r="P2013" s="52">
        <f>IFERROR(_xll.qlIndexFixing(Index1Y,$H2013,TRUE,_xll.ohTrigger(RecalcTrigger,Trigger1Y)),NA())</f>
        <v>2.380702959402882E-2</v>
      </c>
      <c r="Q2013" s="52">
        <f>IFERROR(_xll.qlIndexFixing(ONIndex1Y,I2013,TRUE,_xll.ohTrigger(RecalcTrigger,Trigger1Y)),NA())</f>
        <v>2.3604986792733484E-2</v>
      </c>
    </row>
    <row r="2014" spans="2:17" x14ac:dyDescent="0.2">
      <c r="B2014" s="46" t="s">
        <v>51</v>
      </c>
      <c r="D2014" s="49">
        <f>_xll.qlCalendarAdvance(LocalCalendar,$D2013,B2014,"f",FALSE)</f>
        <v>53815</v>
      </c>
      <c r="E2014" s="49">
        <f>_xll.qlInterestRateIndexValueDate(IndexON,D2014)</f>
        <v>53815</v>
      </c>
      <c r="F2014" s="52">
        <f>IFERROR(_xll.qlIndexFixing(IndexON,D2014,TRUE,_xll.ohTrigger(RecalcTrigger,TriggerON)),NA())</f>
        <v>1.5784402546801246E-2</v>
      </c>
      <c r="H2014" s="49">
        <f>_xll.qlCalendarAdvance(IborCalendar,$H2013,B2014,"f",FALSE)</f>
        <v>53807</v>
      </c>
      <c r="I2014" s="49">
        <f>_xll.qlInterestRateIndexValueDate(Index1M,$H2014)</f>
        <v>53811</v>
      </c>
      <c r="J2014" s="52">
        <f>IFERROR(_xll.qlIndexFixing(Index1M,$H2014,TRUE,_xll.ohTrigger(RecalcTrigger,Trigger1M)),NA())</f>
        <v>1.8240279223574518E-2</v>
      </c>
      <c r="K2014" s="52">
        <f>IFERROR(_xll.qlIndexFixing(ONIndex1M,I2014,TRUE,_xll.ohTrigger(RecalcTrigger,Trigger1M)),NA())</f>
        <v>1.822825600557465E-2</v>
      </c>
      <c r="L2014" s="52">
        <f>IFERROR(_xll.qlIndexFixing(Index3M,H2014,TRUE,_xll.ohTrigger(RecalcTrigger,Trigger3M)),NA())</f>
        <v>1.9921849826181254E-2</v>
      </c>
      <c r="M2014" s="52">
        <f>IFERROR(_xll.qlIndexFixing(ONIndex3M,I2014,TRUE,_xll.ohTrigger(RecalcTrigger,Trigger3M)),NA())</f>
        <v>1.9892484150147993E-2</v>
      </c>
      <c r="N2014" s="52">
        <f>IFERROR(_xll.qlIndexFixing(Index6M,$H2014,TRUE,_xll.ohTrigger(RecalcTrigger,Trigger6M)),NA())</f>
        <v>2.1656209312262593E-2</v>
      </c>
      <c r="O2014" s="52">
        <f>IFERROR(_xll.qlIndexFixing(ONIndex6M,I2014,TRUE,_xll.ohTrigger(RecalcTrigger,Trigger6M)),NA())</f>
        <v>2.1569107299983514E-2</v>
      </c>
      <c r="P2014" s="52">
        <f>IFERROR(_xll.qlIndexFixing(Index1Y,$H2014,TRUE,_xll.ohTrigger(RecalcTrigger,Trigger1Y)),NA())</f>
        <v>2.3803840362020937E-2</v>
      </c>
      <c r="Q2014" s="52">
        <f>IFERROR(_xll.qlIndexFixing(ONIndex1Y,I2014,TRUE,_xll.ohTrigger(RecalcTrigger,Trigger1Y)),NA())</f>
        <v>2.3601922396956354E-2</v>
      </c>
    </row>
    <row r="2015" spans="2:17" x14ac:dyDescent="0.2">
      <c r="B2015" s="46" t="s">
        <v>51</v>
      </c>
      <c r="D2015" s="49">
        <f>_xll.qlCalendarAdvance(LocalCalendar,$D2014,B2015,"f",FALSE)</f>
        <v>53822</v>
      </c>
      <c r="E2015" s="49">
        <f>_xll.qlInterestRateIndexValueDate(IndexON,D2015)</f>
        <v>53822</v>
      </c>
      <c r="F2015" s="52">
        <f>IFERROR(_xll.qlIndexFixing(IndexON,D2015,TRUE,_xll.ohTrigger(RecalcTrigger,TriggerON)),NA())</f>
        <v>1.5782086829103648E-2</v>
      </c>
      <c r="H2015" s="49">
        <f>_xll.qlCalendarAdvance(IborCalendar,$H2014,B2015,"f",FALSE)</f>
        <v>53814</v>
      </c>
      <c r="I2015" s="49">
        <f>_xll.qlInterestRateIndexValueDate(Index1M,$H2015)</f>
        <v>53819</v>
      </c>
      <c r="J2015" s="52">
        <f>IFERROR(_xll.qlIndexFixing(Index1M,$H2015,TRUE,_xll.ohTrigger(RecalcTrigger,Trigger1M)),NA())</f>
        <v>1.8239926893136832E-2</v>
      </c>
      <c r="K2015" s="52">
        <f>IFERROR(_xll.qlIndexFixing(ONIndex1M,I2015,TRUE,_xll.ohTrigger(RecalcTrigger,Trigger1M)),NA())</f>
        <v>1.8227511266024621E-2</v>
      </c>
      <c r="L2015" s="52">
        <f>IFERROR(_xll.qlIndexFixing(Index3M,H2015,TRUE,_xll.ohTrigger(RecalcTrigger,Trigger3M)),NA())</f>
        <v>1.9918582359112362E-2</v>
      </c>
      <c r="M2015" s="52">
        <f>IFERROR(_xll.qlIndexFixing(ONIndex3M,I2015,TRUE,_xll.ohTrigger(RecalcTrigger,Trigger3M)),NA())</f>
        <v>1.988892175105228E-2</v>
      </c>
      <c r="N2015" s="52">
        <f>IFERROR(_xll.qlIndexFixing(Index6M,$H2015,TRUE,_xll.ohTrigger(RecalcTrigger,Trigger6M)),NA())</f>
        <v>2.1653927730375066E-2</v>
      </c>
      <c r="O2015" s="52">
        <f>IFERROR(_xll.qlIndexFixing(ONIndex6M,I2015,TRUE,_xll.ohTrigger(RecalcTrigger,Trigger6M)),NA())</f>
        <v>2.1566479634937963E-2</v>
      </c>
      <c r="P2015" s="52">
        <f>IFERROR(_xll.qlIndexFixing(Index1Y,$H2015,TRUE,_xll.ohTrigger(RecalcTrigger,Trigger1Y)),NA())</f>
        <v>2.3800193148294495E-2</v>
      </c>
      <c r="Q2015" s="52">
        <f>IFERROR(_xll.qlIndexFixing(ONIndex1Y,I2015,TRUE,_xll.ohTrigger(RecalcTrigger,Trigger1Y)),NA())</f>
        <v>2.3598417897146007E-2</v>
      </c>
    </row>
    <row r="2016" spans="2:17" x14ac:dyDescent="0.2">
      <c r="B2016" s="46" t="s">
        <v>51</v>
      </c>
      <c r="D2016" s="49">
        <f>_xll.qlCalendarAdvance(LocalCalendar,$D2015,B2016,"f",FALSE)</f>
        <v>53829</v>
      </c>
      <c r="E2016" s="49">
        <f>_xll.qlInterestRateIndexValueDate(IndexON,D2016)</f>
        <v>53829</v>
      </c>
      <c r="F2016" s="52">
        <f>IFERROR(_xll.qlIndexFixing(IndexON,D2016,TRUE,_xll.ohTrigger(RecalcTrigger,TriggerON)),NA())</f>
        <v>1.5779769820731815E-2</v>
      </c>
      <c r="H2016" s="49">
        <f>_xll.qlCalendarAdvance(IborCalendar,$H2015,B2016,"f",FALSE)</f>
        <v>53821</v>
      </c>
      <c r="I2016" s="49">
        <f>_xll.qlInterestRateIndexValueDate(Index1M,$H2016)</f>
        <v>53825</v>
      </c>
      <c r="J2016" s="52">
        <f>IFERROR(_xll.qlIndexFixing(Index1M,$H2016,TRUE,_xll.ohTrigger(RecalcTrigger,Trigger1M)),NA())</f>
        <v>1.8239345086562303E-2</v>
      </c>
      <c r="K2016" s="52">
        <f>IFERROR(_xll.qlIndexFixing(ONIndex1M,I2016,TRUE,_xll.ohTrigger(RecalcTrigger,Trigger1M)),NA())</f>
        <v>1.8226945594035371E-2</v>
      </c>
      <c r="L2016" s="52">
        <f>IFERROR(_xll.qlIndexFixing(Index3M,H2016,TRUE,_xll.ohTrigger(RecalcTrigger,Trigger3M)),NA())</f>
        <v>1.991588613192476E-2</v>
      </c>
      <c r="M2016" s="52">
        <f>IFERROR(_xll.qlIndexFixing(ONIndex3M,I2016,TRUE,_xll.ohTrigger(RecalcTrigger,Trigger3M)),NA())</f>
        <v>1.988624849543541E-2</v>
      </c>
      <c r="N2016" s="52">
        <f>IFERROR(_xll.qlIndexFixing(Index6M,$H2016,TRUE,_xll.ohTrigger(RecalcTrigger,Trigger6M)),NA())</f>
        <v>2.165185461329619E-2</v>
      </c>
      <c r="O2016" s="52">
        <f>IFERROR(_xll.qlIndexFixing(ONIndex6M,I2016,TRUE,_xll.ohTrigger(RecalcTrigger,Trigger6M)),NA())</f>
        <v>2.1564503215190101E-2</v>
      </c>
      <c r="P2016" s="52">
        <f>IFERROR(_xll.qlIndexFixing(Index1Y,$H2016,TRUE,_xll.ohTrigger(RecalcTrigger,Trigger1Y)),NA())</f>
        <v>2.3797456074012957E-2</v>
      </c>
      <c r="Q2016" s="52">
        <f>IFERROR(_xll.qlIndexFixing(ONIndex1Y,I2016,TRUE,_xll.ohTrigger(RecalcTrigger,Trigger1Y)),NA())</f>
        <v>2.3595787889174602E-2</v>
      </c>
    </row>
    <row r="2017" spans="2:17" x14ac:dyDescent="0.2">
      <c r="B2017" s="46" t="s">
        <v>51</v>
      </c>
      <c r="D2017" s="49">
        <f>_xll.qlCalendarAdvance(LocalCalendar,$D2016,B2017,"f",FALSE)</f>
        <v>53836</v>
      </c>
      <c r="E2017" s="49">
        <f>_xll.qlInterestRateIndexValueDate(IndexON,D2017)</f>
        <v>53836</v>
      </c>
      <c r="F2017" s="52">
        <f>IFERROR(_xll.qlIndexFixing(IndexON,D2017,TRUE,_xll.ohTrigger(RecalcTrigger,TriggerON)),NA())</f>
        <v>1.5777631587781116E-2</v>
      </c>
      <c r="H2017" s="49">
        <f>_xll.qlCalendarAdvance(IborCalendar,$H2016,B2017,"f",FALSE)</f>
        <v>53828</v>
      </c>
      <c r="I2017" s="49">
        <f>_xll.qlInterestRateIndexValueDate(Index1M,$H2017)</f>
        <v>53832</v>
      </c>
      <c r="J2017" s="52">
        <f>IFERROR(_xll.qlIndexFixing(Index1M,$H2017,TRUE,_xll.ohTrigger(RecalcTrigger,Trigger1M)),NA())</f>
        <v>1.8238658590012374E-2</v>
      </c>
      <c r="K2017" s="52">
        <f>IFERROR(_xll.qlIndexFixing(ONIndex1M,I2017,TRUE,_xll.ohTrigger(RecalcTrigger,Trigger1M)),NA())</f>
        <v>1.8226277932749113E-2</v>
      </c>
      <c r="L2017" s="52">
        <f>IFERROR(_xll.qlIndexFixing(Index3M,H2017,TRUE,_xll.ohTrigger(RecalcTrigger,Trigger3M)),NA())</f>
        <v>1.9912738950336378E-2</v>
      </c>
      <c r="M2017" s="52">
        <f>IFERROR(_xll.qlIndexFixing(ONIndex3M,I2017,TRUE,_xll.ohTrigger(RecalcTrigger,Trigger3M)),NA())</f>
        <v>1.9883128119637661E-2</v>
      </c>
      <c r="N2017" s="52">
        <f>IFERROR(_xll.qlIndexFixing(Index6M,$H2017,TRUE,_xll.ohTrigger(RecalcTrigger,Trigger6M)),NA())</f>
        <v>2.1649429768265768E-2</v>
      </c>
      <c r="O2017" s="52">
        <f>IFERROR(_xll.qlIndexFixing(ONIndex6M,I2017,TRUE,_xll.ohTrigger(RecalcTrigger,Trigger6M)),NA())</f>
        <v>2.1562191248492013E-2</v>
      </c>
      <c r="P2017" s="52">
        <f>IFERROR(_xll.qlIndexFixing(Index1Y,$H2017,TRUE,_xll.ohTrigger(RecalcTrigger,Trigger1Y)),NA())</f>
        <v>2.379426101804933E-2</v>
      </c>
      <c r="Q2017" s="52">
        <f>IFERROR(_xll.qlIndexFixing(ONIndex1Y,I2017,TRUE,_xll.ohTrigger(RecalcTrigger,Trigger1Y)),NA())</f>
        <v>2.3592717777090044E-2</v>
      </c>
    </row>
    <row r="2018" spans="2:17" x14ac:dyDescent="0.2">
      <c r="B2018" s="46" t="s">
        <v>51</v>
      </c>
      <c r="D2018" s="49">
        <f>_xll.qlCalendarAdvance(LocalCalendar,$D2017,B2018,"f",FALSE)</f>
        <v>53843</v>
      </c>
      <c r="E2018" s="49">
        <f>_xll.qlInterestRateIndexValueDate(IndexON,D2018)</f>
        <v>53843</v>
      </c>
      <c r="F2018" s="52">
        <f>IFERROR(_xll.qlIndexFixing(IndexON,D2018,TRUE,_xll.ohTrigger(RecalcTrigger,TriggerON)),NA())</f>
        <v>1.5775131931965447E-2</v>
      </c>
      <c r="H2018" s="49">
        <f>_xll.qlCalendarAdvance(IborCalendar,$H2017,B2018,"f",FALSE)</f>
        <v>53835</v>
      </c>
      <c r="I2018" s="49">
        <f>_xll.qlInterestRateIndexValueDate(Index1M,$H2018)</f>
        <v>53840</v>
      </c>
      <c r="J2018" s="52">
        <f>IFERROR(_xll.qlIndexFixing(Index1M,$H2018,TRUE,_xll.ohTrigger(RecalcTrigger,Trigger1M)),NA())</f>
        <v>1.8237863839401246E-2</v>
      </c>
      <c r="K2018" s="52">
        <f>IFERROR(_xll.qlIndexFixing(ONIndex1M,I2018,TRUE,_xll.ohTrigger(RecalcTrigger,Trigger1M)),NA())</f>
        <v>1.8225504723652364E-2</v>
      </c>
      <c r="L2018" s="52">
        <f>IFERROR(_xll.qlIndexFixing(Index3M,H2018,TRUE,_xll.ohTrigger(RecalcTrigger,Trigger3M)),NA())</f>
        <v>1.9909140083642158E-2</v>
      </c>
      <c r="M2018" s="52">
        <f>IFERROR(_xll.qlIndexFixing(ONIndex3M,I2018,TRUE,_xll.ohTrigger(RecalcTrigger,Trigger3M)),NA())</f>
        <v>1.9879559895681354E-2</v>
      </c>
      <c r="N2018" s="52">
        <f>IFERROR(_xll.qlIndexFixing(Index6M,$H2018,TRUE,_xll.ohTrigger(RecalcTrigger,Trigger6M)),NA())</f>
        <v>2.1647122643712498E-2</v>
      </c>
      <c r="O2018" s="52">
        <f>IFERROR(_xll.qlIndexFixing(ONIndex6M,I2018,TRUE,_xll.ohTrigger(RecalcTrigger,Trigger6M)),NA())</f>
        <v>2.1559540899351859E-2</v>
      </c>
      <c r="P2018" s="52">
        <f>IFERROR(_xll.qlIndexFixing(Index1Y,$H2018,TRUE,_xll.ohTrigger(RecalcTrigger,Trigger1Y)),NA())</f>
        <v>2.3790607148441358E-2</v>
      </c>
      <c r="Q2018" s="52">
        <f>IFERROR(_xll.qlIndexFixing(ONIndex1Y,I2018,TRUE,_xll.ohTrigger(RecalcTrigger,Trigger1Y)),NA())</f>
        <v>2.3589206744425439E-2</v>
      </c>
    </row>
    <row r="2019" spans="2:17" x14ac:dyDescent="0.2">
      <c r="B2019" s="46" t="s">
        <v>51</v>
      </c>
      <c r="D2019" s="49">
        <f>_xll.qlCalendarAdvance(LocalCalendar,$D2018,B2019,"f",FALSE)</f>
        <v>53850</v>
      </c>
      <c r="E2019" s="49">
        <f>_xll.qlInterestRateIndexValueDate(IndexON,D2019)</f>
        <v>53850</v>
      </c>
      <c r="F2019" s="52">
        <f>IFERROR(_xll.qlIndexFixing(IndexON,D2019,TRUE,_xll.ohTrigger(RecalcTrigger,TriggerON)),NA())</f>
        <v>1.5772811051597557E-2</v>
      </c>
      <c r="H2019" s="49">
        <f>_xll.qlCalendarAdvance(IborCalendar,$H2018,B2019,"f",FALSE)</f>
        <v>53842</v>
      </c>
      <c r="I2019" s="49">
        <f>_xll.qlInterestRateIndexValueDate(Index1M,$H2019)</f>
        <v>53846</v>
      </c>
      <c r="J2019" s="52">
        <f>IFERROR(_xll.qlIndexFixing(Index1M,$H2019,TRUE,_xll.ohTrigger(RecalcTrigger,Trigger1M)),NA())</f>
        <v>1.823684988454044E-2</v>
      </c>
      <c r="K2019" s="52">
        <f>IFERROR(_xll.qlIndexFixing(ONIndex1M,I2019,TRUE,_xll.ohTrigger(RecalcTrigger,Trigger1M)),NA())</f>
        <v>1.8224917699463106E-2</v>
      </c>
      <c r="L2019" s="52">
        <f>IFERROR(_xll.qlIndexFixing(Index3M,H2019,TRUE,_xll.ohTrigger(RecalcTrigger,Trigger3M)),NA())</f>
        <v>1.9906439472208548E-2</v>
      </c>
      <c r="M2019" s="52">
        <f>IFERROR(_xll.qlIndexFixing(ONIndex3M,I2019,TRUE,_xll.ohTrigger(RecalcTrigger,Trigger3M)),NA())</f>
        <v>1.9876882271399055E-2</v>
      </c>
      <c r="N2019" s="52">
        <f>IFERROR(_xll.qlIndexFixing(Index6M,$H2019,TRUE,_xll.ohTrigger(RecalcTrigger,Trigger6M)),NA())</f>
        <v>2.1644088200072572E-2</v>
      </c>
      <c r="O2019" s="52">
        <f>IFERROR(_xll.qlIndexFixing(ONIndex6M,I2019,TRUE,_xll.ohTrigger(RecalcTrigger,Trigger6M)),NA())</f>
        <v>2.1557547466652949E-2</v>
      </c>
      <c r="P2019" s="52">
        <f>IFERROR(_xll.qlIndexFixing(Index1Y,$H2019,TRUE,_xll.ohTrigger(RecalcTrigger,Trigger1Y)),NA())</f>
        <v>2.3787865082296286E-2</v>
      </c>
      <c r="Q2019" s="52">
        <f>IFERROR(_xll.qlIndexFixing(ONIndex1Y,I2019,TRUE,_xll.ohTrigger(RecalcTrigger,Trigger1Y)),NA())</f>
        <v>2.3586571836613501E-2</v>
      </c>
    </row>
    <row r="2020" spans="2:17" x14ac:dyDescent="0.2">
      <c r="B2020" s="46" t="s">
        <v>51</v>
      </c>
      <c r="D2020" s="49">
        <f>_xll.qlCalendarAdvance(LocalCalendar,$D2019,B2020,"f",FALSE)</f>
        <v>53857</v>
      </c>
      <c r="E2020" s="49">
        <f>_xll.qlInterestRateIndexValueDate(IndexON,D2020)</f>
        <v>53857</v>
      </c>
      <c r="F2020" s="52">
        <f>IFERROR(_xll.qlIndexFixing(IndexON,D2020,TRUE,_xll.ohTrigger(RecalcTrigger,TriggerON)),NA())</f>
        <v>1.5770488880502143E-2</v>
      </c>
      <c r="H2020" s="49">
        <f>_xll.qlCalendarAdvance(IborCalendar,$H2019,B2020,"f",FALSE)</f>
        <v>53849</v>
      </c>
      <c r="I2020" s="49">
        <f>_xll.qlInterestRateIndexValueDate(Index1M,$H2020)</f>
        <v>53853</v>
      </c>
      <c r="J2020" s="52">
        <f>IFERROR(_xll.qlIndexFixing(Index1M,$H2020,TRUE,_xll.ohTrigger(RecalcTrigger,Trigger1M)),NA())</f>
        <v>1.8236139069328416E-2</v>
      </c>
      <c r="K2020" s="52">
        <f>IFERROR(_xll.qlIndexFixing(ONIndex1M,I2020,TRUE,_xll.ohTrigger(RecalcTrigger,Trigger1M)),NA())</f>
        <v>1.8224225127303484E-2</v>
      </c>
      <c r="L2020" s="52">
        <f>IFERROR(_xll.qlIndexFixing(Index3M,H2020,TRUE,_xll.ohTrigger(RecalcTrigger,Trigger3M)),NA())</f>
        <v>1.9903287175677783E-2</v>
      </c>
      <c r="M2020" s="52">
        <f>IFERROR(_xll.qlIndexFixing(ONIndex3M,I2020,TRUE,_xll.ohTrigger(RecalcTrigger,Trigger3M)),NA())</f>
        <v>1.9873756798878262E-2</v>
      </c>
      <c r="N2020" s="52">
        <f>IFERROR(_xll.qlIndexFixing(Index6M,$H2020,TRUE,_xll.ohTrigger(RecalcTrigger,Trigger6M)),NA())</f>
        <v>2.1641643920869928E-2</v>
      </c>
      <c r="O2020" s="52">
        <f>IFERROR(_xll.qlIndexFixing(ONIndex6M,I2020,TRUE,_xll.ohTrigger(RecalcTrigger,Trigger6M)),NA())</f>
        <v>2.1555215651591908E-2</v>
      </c>
      <c r="P2020" s="52">
        <f>IFERROR(_xll.qlIndexFixing(Index1Y,$H2020,TRUE,_xll.ohTrigger(RecalcTrigger,Trigger1Y)),NA())</f>
        <v>2.3784664202543559E-2</v>
      </c>
      <c r="Q2020" s="52">
        <f>IFERROR(_xll.qlIndexFixing(ONIndex1Y,I2020,TRUE,_xll.ohTrigger(RecalcTrigger,Trigger1Y)),NA())</f>
        <v>2.3583496008301452E-2</v>
      </c>
    </row>
    <row r="2021" spans="2:17" x14ac:dyDescent="0.2">
      <c r="B2021" s="46" t="s">
        <v>51</v>
      </c>
      <c r="D2021" s="49">
        <f>_xll.qlCalendarAdvance(LocalCalendar,$D2020,B2021,"f",FALSE)</f>
        <v>53864</v>
      </c>
      <c r="E2021" s="49">
        <f>_xll.qlInterestRateIndexValueDate(IndexON,D2021)</f>
        <v>53864</v>
      </c>
      <c r="F2021" s="52">
        <f>IFERROR(_xll.qlIndexFixing(IndexON,D2021,TRUE,_xll.ohTrigger(RecalcTrigger,TriggerON)),NA())</f>
        <v>1.5768165418759139E-2</v>
      </c>
      <c r="H2021" s="49">
        <f>_xll.qlCalendarAdvance(IborCalendar,$H2020,B2021,"f",FALSE)</f>
        <v>53856</v>
      </c>
      <c r="I2021" s="49">
        <f>_xll.qlInterestRateIndexValueDate(Index1M,$H2021)</f>
        <v>53860</v>
      </c>
      <c r="J2021" s="52">
        <f>IFERROR(_xll.qlIndexFixing(Index1M,$H2021,TRUE,_xll.ohTrigger(RecalcTrigger,Trigger1M)),NA())</f>
        <v>1.8235419938320341E-2</v>
      </c>
      <c r="K2021" s="52">
        <f>IFERROR(_xll.qlIndexFixing(ONIndex1M,I2021,TRUE,_xll.ohTrigger(RecalcTrigger,Trigger1M)),NA())</f>
        <v>1.8223524251466117E-2</v>
      </c>
      <c r="L2021" s="52">
        <f>IFERROR(_xll.qlIndexFixing(Index3M,H2021,TRUE,_xll.ohTrigger(RecalcTrigger,Trigger3M)),NA())</f>
        <v>1.9900133174173468E-2</v>
      </c>
      <c r="M2021" s="52">
        <f>IFERROR(_xll.qlIndexFixing(ONIndex3M,I2021,TRUE,_xll.ohTrigger(RecalcTrigger,Trigger3M)),NA())</f>
        <v>1.9870629627316561E-2</v>
      </c>
      <c r="N2021" s="52">
        <f>IFERROR(_xll.qlIndexFixing(Index6M,$H2021,TRUE,_xll.ohTrigger(RecalcTrigger,Trigger6M)),NA())</f>
        <v>2.1639192956135589E-2</v>
      </c>
      <c r="O2021" s="52">
        <f>IFERROR(_xll.qlIndexFixing(ONIndex6M,I2021,TRUE,_xll.ohTrigger(RecalcTrigger,Trigger6M)),NA())</f>
        <v>2.1552877220383237E-2</v>
      </c>
      <c r="P2021" s="52">
        <f>IFERROR(_xll.qlIndexFixing(Index1Y,$H2021,TRUE,_xll.ohTrigger(RecalcTrigger,Trigger1Y)),NA())</f>
        <v>2.3781461381564853E-2</v>
      </c>
      <c r="Q2021" s="52">
        <f>IFERROR(_xll.qlIndexFixing(ONIndex1Y,I2021,TRUE,_xll.ohTrigger(RecalcTrigger,Trigger1Y)),NA())</f>
        <v>2.3580418274553594E-2</v>
      </c>
    </row>
    <row r="2022" spans="2:17" x14ac:dyDescent="0.2">
      <c r="B2022" s="46" t="s">
        <v>51</v>
      </c>
      <c r="D2022" s="49">
        <f>_xll.qlCalendarAdvance(LocalCalendar,$D2021,B2022,"f",FALSE)</f>
        <v>53871</v>
      </c>
      <c r="E2022" s="49">
        <f>_xll.qlInterestRateIndexValueDate(IndexON,D2022)</f>
        <v>53871</v>
      </c>
      <c r="F2022" s="52">
        <f>IFERROR(_xll.qlIndexFixing(IndexON,D2022,TRUE,_xll.ohTrigger(RecalcTrigger,TriggerON)),NA())</f>
        <v>1.5765840666341902E-2</v>
      </c>
      <c r="H2022" s="49">
        <f>_xll.qlCalendarAdvance(IborCalendar,$H2021,B2022,"f",FALSE)</f>
        <v>53863</v>
      </c>
      <c r="I2022" s="49">
        <f>_xll.qlInterestRateIndexValueDate(Index1M,$H2022)</f>
        <v>53867</v>
      </c>
      <c r="J2022" s="52">
        <f>IFERROR(_xll.qlIndexFixing(Index1M,$H2022,TRUE,_xll.ohTrigger(RecalcTrigger,Trigger1M)),NA())</f>
        <v>1.8234692491513549E-2</v>
      </c>
      <c r="K2022" s="52">
        <f>IFERROR(_xll.qlIndexFixing(ONIndex1M,I2022,TRUE,_xll.ohTrigger(RecalcTrigger,Trigger1M)),NA())</f>
        <v>1.8222815072110876E-2</v>
      </c>
      <c r="L2022" s="52">
        <f>IFERROR(_xll.qlIndexFixing(Index3M,H2022,TRUE,_xll.ohTrigger(RecalcTrigger,Trigger3M)),NA())</f>
        <v>1.9896977467700812E-2</v>
      </c>
      <c r="M2022" s="52">
        <f>IFERROR(_xll.qlIndexFixing(ONIndex3M,I2022,TRUE,_xll.ohTrigger(RecalcTrigger,Trigger3M)),NA())</f>
        <v>1.986750075695376E-2</v>
      </c>
      <c r="N2022" s="52">
        <f>IFERROR(_xll.qlIndexFixing(Index6M,$H2022,TRUE,_xll.ohTrigger(RecalcTrigger,Trigger6M)),NA())</f>
        <v>2.1636735305894893E-2</v>
      </c>
      <c r="O2022" s="52">
        <f>IFERROR(_xll.qlIndexFixing(ONIndex6M,I2022,TRUE,_xll.ohTrigger(RecalcTrigger,Trigger6M)),NA())</f>
        <v>2.1550532173026937E-2</v>
      </c>
      <c r="P2022" s="52">
        <f>IFERROR(_xll.qlIndexFixing(Index1Y,$H2022,TRUE,_xll.ohTrigger(RecalcTrigger,Trigger1Y)),NA())</f>
        <v>2.3778256619379393E-2</v>
      </c>
      <c r="Q2022" s="52">
        <f>IFERROR(_xll.qlIndexFixing(ONIndex1Y,I2022,TRUE,_xll.ohTrigger(RecalcTrigger,Trigger1Y)),NA())</f>
        <v>2.3577338635369927E-2</v>
      </c>
    </row>
    <row r="2023" spans="2:17" x14ac:dyDescent="0.2">
      <c r="B2023" s="46" t="s">
        <v>51</v>
      </c>
      <c r="D2023" s="49">
        <f>_xll.qlCalendarAdvance(LocalCalendar,$D2022,B2023,"f",FALSE)</f>
        <v>53878</v>
      </c>
      <c r="E2023" s="49">
        <f>_xll.qlInterestRateIndexValueDate(IndexON,D2023)</f>
        <v>53878</v>
      </c>
      <c r="F2023" s="52">
        <f>IFERROR(_xll.qlIndexFixing(IndexON,D2023,TRUE,_xll.ohTrigger(RecalcTrigger,TriggerON)),NA())</f>
        <v>1.5763514623223784E-2</v>
      </c>
      <c r="H2023" s="49">
        <f>_xll.qlCalendarAdvance(IborCalendar,$H2022,B2023,"f",FALSE)</f>
        <v>53870</v>
      </c>
      <c r="I2023" s="49">
        <f>_xll.qlInterestRateIndexValueDate(Index1M,$H2023)</f>
        <v>53874</v>
      </c>
      <c r="J2023" s="52">
        <f>IFERROR(_xll.qlIndexFixing(Index1M,$H2023,TRUE,_xll.ohTrigger(RecalcTrigger,Trigger1M)),NA())</f>
        <v>1.8234364970124355E-2</v>
      </c>
      <c r="K2023" s="52">
        <f>IFERROR(_xll.qlIndexFixing(ONIndex1M,I2023,TRUE,_xll.ohTrigger(RecalcTrigger,Trigger1M)),NA())</f>
        <v>1.8222097588997954E-2</v>
      </c>
      <c r="L2023" s="52">
        <f>IFERROR(_xll.qlIndexFixing(Index3M,H2023,TRUE,_xll.ohTrigger(RecalcTrigger,Trigger3M)),NA())</f>
        <v>1.989382005626416E-2</v>
      </c>
      <c r="M2023" s="52">
        <f>IFERROR(_xll.qlIndexFixing(ONIndex3M,I2023,TRUE,_xll.ohTrigger(RecalcTrigger,Trigger3M)),NA())</f>
        <v>1.9864370187629987E-2</v>
      </c>
      <c r="N2023" s="52">
        <f>IFERROR(_xll.qlIndexFixing(Index6M,$H2023,TRUE,_xll.ohTrigger(RecalcTrigger,Trigger6M)),NA())</f>
        <v>2.1635209575303124E-2</v>
      </c>
      <c r="O2023" s="52">
        <f>IFERROR(_xll.qlIndexFixing(ONIndex6M,I2023,TRUE,_xll.ohTrigger(RecalcTrigger,Trigger6M)),NA())</f>
        <v>2.1548180509363135E-2</v>
      </c>
      <c r="P2023" s="52">
        <f>IFERROR(_xll.qlIndexFixing(Index1Y,$H2023,TRUE,_xll.ohTrigger(RecalcTrigger,Trigger1Y)),NA())</f>
        <v>2.3775049916004425E-2</v>
      </c>
      <c r="Q2023" s="52">
        <f>IFERROR(_xll.qlIndexFixing(ONIndex1Y,I2023,TRUE,_xll.ohTrigger(RecalcTrigger,Trigger1Y)),NA())</f>
        <v>2.3574257090670514E-2</v>
      </c>
    </row>
    <row r="2024" spans="2:17" x14ac:dyDescent="0.2">
      <c r="B2024" s="46" t="s">
        <v>51</v>
      </c>
      <c r="D2024" s="49">
        <f>_xll.qlCalendarAdvance(LocalCalendar,$D2023,B2024,"f",FALSE)</f>
        <v>53885</v>
      </c>
      <c r="E2024" s="49">
        <f>_xll.qlInterestRateIndexValueDate(IndexON,D2024)</f>
        <v>53885</v>
      </c>
      <c r="F2024" s="52">
        <f>IFERROR(_xll.qlIndexFixing(IndexON,D2024,TRUE,_xll.ohTrigger(RecalcTrigger,TriggerON)),NA())</f>
        <v>1.5761187289458078E-2</v>
      </c>
      <c r="H2024" s="49">
        <f>_xll.qlCalendarAdvance(IborCalendar,$H2023,B2024,"f",FALSE)</f>
        <v>53877</v>
      </c>
      <c r="I2024" s="49">
        <f>_xll.qlInterestRateIndexValueDate(Index1M,$H2024)</f>
        <v>53881</v>
      </c>
      <c r="J2024" s="52">
        <f>IFERROR(_xll.qlIndexFixing(Index1M,$H2024,TRUE,_xll.ohTrigger(RecalcTrigger,Trigger1M)),NA())</f>
        <v>1.8233620260055261E-2</v>
      </c>
      <c r="K2024" s="52">
        <f>IFERROR(_xll.qlIndexFixing(ONIndex1M,I2024,TRUE,_xll.ohTrigger(RecalcTrigger,Trigger1M)),NA())</f>
        <v>1.8221371802287223E-2</v>
      </c>
      <c r="L2024" s="52">
        <f>IFERROR(_xll.qlIndexFixing(Index3M,H2024,TRUE,_xll.ohTrigger(RecalcTrigger,Trigger3M)),NA())</f>
        <v>1.9890660939866984E-2</v>
      </c>
      <c r="M2024" s="52">
        <f>IFERROR(_xll.qlIndexFixing(ONIndex3M,I2024,TRUE,_xll.ohTrigger(RecalcTrigger,Trigger3M)),NA())</f>
        <v>1.9861237919425179E-2</v>
      </c>
      <c r="N2024" s="52">
        <f>IFERROR(_xll.qlIndexFixing(Index6M,$H2024,TRUE,_xll.ohTrigger(RecalcTrigger,Trigger6M)),NA())</f>
        <v>2.1632268646811878E-2</v>
      </c>
      <c r="O2024" s="52">
        <f>IFERROR(_xll.qlIndexFixing(ONIndex6M,I2024,TRUE,_xll.ohTrigger(RecalcTrigger,Trigger6M)),NA())</f>
        <v>2.1545822229791511E-2</v>
      </c>
      <c r="P2024" s="52">
        <f>IFERROR(_xll.qlIndexFixing(Index1Y,$H2024,TRUE,_xll.ohTrigger(RecalcTrigger,Trigger1Y)),NA())</f>
        <v>2.3771841271460044E-2</v>
      </c>
      <c r="Q2024" s="52">
        <f>IFERROR(_xll.qlIndexFixing(ONIndex1Y,I2024,TRUE,_xll.ohTrigger(RecalcTrigger,Trigger1Y)),NA())</f>
        <v>2.3571173640695164E-2</v>
      </c>
    </row>
    <row r="2025" spans="2:17" x14ac:dyDescent="0.2">
      <c r="B2025" s="46" t="s">
        <v>51</v>
      </c>
      <c r="D2025" s="49">
        <f>_xll.qlCalendarAdvance(LocalCalendar,$D2024,B2025,"f",FALSE)</f>
        <v>53892</v>
      </c>
      <c r="E2025" s="49">
        <f>_xll.qlInterestRateIndexValueDate(IndexON,D2025)</f>
        <v>53892</v>
      </c>
      <c r="F2025" s="52">
        <f>IFERROR(_xll.qlIndexFixing(IndexON,D2025,TRUE,_xll.ohTrigger(RecalcTrigger,TriggerON)),NA())</f>
        <v>1.5758858665018138E-2</v>
      </c>
      <c r="H2025" s="49">
        <f>_xll.qlCalendarAdvance(IborCalendar,$H2024,B2025,"f",FALSE)</f>
        <v>53884</v>
      </c>
      <c r="I2025" s="49">
        <f>_xll.qlInterestRateIndexValueDate(Index1M,$H2025)</f>
        <v>53888</v>
      </c>
      <c r="J2025" s="52">
        <f>IFERROR(_xll.qlIndexFixing(Index1M,$H2025,TRUE,_xll.ohTrigger(RecalcTrigger,Trigger1M)),NA())</f>
        <v>1.8232867233773931E-2</v>
      </c>
      <c r="K2025" s="52">
        <f>IFERROR(_xll.qlIndexFixing(ONIndex1M,I2025,TRUE,_xll.ohTrigger(RecalcTrigger,Trigger1M)),NA())</f>
        <v>1.8220637711898746E-2</v>
      </c>
      <c r="L2025" s="52">
        <f>IFERROR(_xll.qlIndexFixing(Index3M,H2025,TRUE,_xll.ohTrigger(RecalcTrigger,Trigger3M)),NA())</f>
        <v>1.9887500118513635E-2</v>
      </c>
      <c r="M2025" s="52">
        <f>IFERROR(_xll.qlIndexFixing(ONIndex3M,I2025,TRUE,_xll.ohTrigger(RecalcTrigger,Trigger3M)),NA())</f>
        <v>1.9858103952099526E-2</v>
      </c>
      <c r="N2025" s="52">
        <f>IFERROR(_xll.qlIndexFixing(Index6M,$H2025,TRUE,_xll.ohTrigger(RecalcTrigger,Trigger6M)),NA())</f>
        <v>2.1629790314582439E-2</v>
      </c>
      <c r="O2025" s="52">
        <f>IFERROR(_xll.qlIndexFixing(ONIndex6M,I2025,TRUE,_xll.ohTrigger(RecalcTrigger,Trigger6M)),NA())</f>
        <v>2.1543457333912386E-2</v>
      </c>
      <c r="P2025" s="52">
        <f>IFERROR(_xll.qlIndexFixing(Index1Y,$H2025,TRUE,_xll.ohTrigger(RecalcTrigger,Trigger1Y)),NA())</f>
        <v>2.3768630685763729E-2</v>
      </c>
      <c r="Q2025" s="52">
        <f>IFERROR(_xll.qlIndexFixing(ONIndex1Y,I2025,TRUE,_xll.ohTrigger(RecalcTrigger,Trigger1Y)),NA())</f>
        <v>2.3568088285124134E-2</v>
      </c>
    </row>
    <row r="2026" spans="2:17" x14ac:dyDescent="0.2">
      <c r="B2026" s="46" t="s">
        <v>51</v>
      </c>
      <c r="D2026" s="49">
        <f>_xll.qlCalendarAdvance(LocalCalendar,$D2025,B2026,"f",FALSE)</f>
        <v>53899</v>
      </c>
      <c r="E2026" s="49">
        <f>_xll.qlInterestRateIndexValueDate(IndexON,D2026)</f>
        <v>53899</v>
      </c>
      <c r="F2026" s="52">
        <f>IFERROR(_xll.qlIndexFixing(IndexON,D2026,TRUE,_xll.ohTrigger(RecalcTrigger,TriggerON)),NA())</f>
        <v>1.5756528749877319E-2</v>
      </c>
      <c r="H2026" s="49">
        <f>_xll.qlCalendarAdvance(IborCalendar,$H2025,B2026,"f",FALSE)</f>
        <v>53891</v>
      </c>
      <c r="I2026" s="49">
        <f>_xll.qlInterestRateIndexValueDate(Index1M,$H2026)</f>
        <v>53895</v>
      </c>
      <c r="J2026" s="52">
        <f>IFERROR(_xll.qlIndexFixing(Index1M,$H2026,TRUE,_xll.ohTrigger(RecalcTrigger,Trigger1M)),NA())</f>
        <v>1.8232105891282945E-2</v>
      </c>
      <c r="K2026" s="52">
        <f>IFERROR(_xll.qlIndexFixing(ONIndex1M,I2026,TRUE,_xll.ohTrigger(RecalcTrigger,Trigger1M)),NA())</f>
        <v>1.8219895317992396E-2</v>
      </c>
      <c r="L2026" s="52">
        <f>IFERROR(_xll.qlIndexFixing(Index3M,H2026,TRUE,_xll.ohTrigger(RecalcTrigger,Trigger3M)),NA())</f>
        <v>1.9884337592208454E-2</v>
      </c>
      <c r="M2026" s="52">
        <f>IFERROR(_xll.qlIndexFixing(ONIndex3M,I2026,TRUE,_xll.ohTrigger(RecalcTrigger,Trigger3M)),NA())</f>
        <v>1.9854968286132646E-2</v>
      </c>
      <c r="N2026" s="52">
        <f>IFERROR(_xll.qlIndexFixing(Index6M,$H2026,TRUE,_xll.ohTrigger(RecalcTrigger,Trigger6M)),NA())</f>
        <v>2.1627305296564991E-2</v>
      </c>
      <c r="O2026" s="52">
        <f>IFERROR(_xll.qlIndexFixing(ONIndex6M,I2026,TRUE,_xll.ohTrigger(RecalcTrigger,Trigger6M)),NA())</f>
        <v>2.1541085821965567E-2</v>
      </c>
      <c r="P2026" s="52">
        <f>IFERROR(_xll.qlIndexFixing(Index1Y,$H2026,TRUE,_xll.ohTrigger(RecalcTrigger,Trigger1Y)),NA())</f>
        <v>2.3765418158934473E-2</v>
      </c>
      <c r="Q2026" s="52">
        <f>IFERROR(_xll.qlIndexFixing(ONIndex1Y,I2026,TRUE,_xll.ohTrigger(RecalcTrigger,Trigger1Y)),NA())</f>
        <v>2.356500102419723E-2</v>
      </c>
    </row>
    <row r="2027" spans="2:17" x14ac:dyDescent="0.2">
      <c r="B2027" s="46" t="s">
        <v>51</v>
      </c>
      <c r="D2027" s="49">
        <f>_xll.qlCalendarAdvance(LocalCalendar,$D2026,B2027,"f",FALSE)</f>
        <v>53906</v>
      </c>
      <c r="E2027" s="49">
        <f>_xll.qlInterestRateIndexValueDate(IndexON,D2027)</f>
        <v>53906</v>
      </c>
      <c r="F2027" s="52">
        <f>IFERROR(_xll.qlIndexFixing(IndexON,D2027,TRUE,_xll.ohTrigger(RecalcTrigger,TriggerON)),NA())</f>
        <v>1.575419754408891E-2</v>
      </c>
      <c r="H2027" s="49">
        <f>_xll.qlCalendarAdvance(IborCalendar,$H2026,B2027,"f",FALSE)</f>
        <v>53898</v>
      </c>
      <c r="I2027" s="49">
        <f>_xll.qlInterestRateIndexValueDate(Index1M,$H2027)</f>
        <v>53902</v>
      </c>
      <c r="J2027" s="52">
        <f>IFERROR(_xll.qlIndexFixing(Index1M,$H2027,TRUE,_xll.ohTrigger(RecalcTrigger,Trigger1M)),NA())</f>
        <v>1.8231336232587457E-2</v>
      </c>
      <c r="K2027" s="52">
        <f>IFERROR(_xll.qlIndexFixing(ONIndex1M,I2027,TRUE,_xll.ohTrigger(RecalcTrigger,Trigger1M)),NA())</f>
        <v>1.8219144620328365E-2</v>
      </c>
      <c r="L2027" s="52">
        <f>IFERROR(_xll.qlIndexFixing(Index3M,H2027,TRUE,_xll.ohTrigger(RecalcTrigger,Trigger3M)),NA())</f>
        <v>1.9881173360955785E-2</v>
      </c>
      <c r="M2027" s="52">
        <f>IFERROR(_xll.qlIndexFixing(ONIndex3M,I2027,TRUE,_xll.ohTrigger(RecalcTrigger,Trigger3M)),NA())</f>
        <v>1.9851830921044922E-2</v>
      </c>
      <c r="N2027" s="52">
        <f>IFERROR(_xll.qlIndexFixing(Index6M,$H2027,TRUE,_xll.ohTrigger(RecalcTrigger,Trigger6M)),NA())</f>
        <v>2.1624813592786032E-2</v>
      </c>
      <c r="O2027" s="52">
        <f>IFERROR(_xll.qlIndexFixing(ONIndex6M,I2027,TRUE,_xll.ohTrigger(RecalcTrigger,Trigger6M)),NA())</f>
        <v>2.1538707693871117E-2</v>
      </c>
      <c r="P2027" s="52">
        <f>IFERROR(_xll.qlIndexFixing(Index1Y,$H2027,TRUE,_xll.ohTrigger(RecalcTrigger,Trigger1Y)),NA())</f>
        <v>2.3762203690991066E-2</v>
      </c>
      <c r="Q2027" s="52">
        <f>IFERROR(_xll.qlIndexFixing(ONIndex1Y,I2027,TRUE,_xll.ohTrigger(RecalcTrigger,Trigger1Y)),NA())</f>
        <v>2.3561911857914453E-2</v>
      </c>
    </row>
    <row r="2028" spans="2:17" x14ac:dyDescent="0.2">
      <c r="B2028" s="46" t="s">
        <v>51</v>
      </c>
      <c r="D2028" s="49">
        <f>_xll.qlCalendarAdvance(LocalCalendar,$D2027,B2028,"f",FALSE)</f>
        <v>53913</v>
      </c>
      <c r="E2028" s="49">
        <f>_xll.qlInterestRateIndexValueDate(IndexON,D2028)</f>
        <v>53913</v>
      </c>
      <c r="F2028" s="52">
        <f>IFERROR(_xll.qlIndexFixing(IndexON,D2028,TRUE,_xll.ohTrigger(RecalcTrigger,TriggerON)),NA())</f>
        <v>1.5751865047599622E-2</v>
      </c>
      <c r="H2028" s="49">
        <f>_xll.qlCalendarAdvance(IborCalendar,$H2027,B2028,"f",FALSE)</f>
        <v>53905</v>
      </c>
      <c r="I2028" s="49">
        <f>_xll.qlInterestRateIndexValueDate(Index1M,$H2028)</f>
        <v>53909</v>
      </c>
      <c r="J2028" s="52">
        <f>IFERROR(_xll.qlIndexFixing(Index1M,$H2028,TRUE,_xll.ohTrigger(RecalcTrigger,Trigger1M)),NA())</f>
        <v>1.8230558257682314E-2</v>
      </c>
      <c r="K2028" s="52">
        <f>IFERROR(_xll.qlIndexFixing(ONIndex1M,I2028,TRUE,_xll.ohTrigger(RecalcTrigger,Trigger1M)),NA())</f>
        <v>1.8218385618986588E-2</v>
      </c>
      <c r="L2028" s="52">
        <f>IFERROR(_xll.qlIndexFixing(Index3M,H2028,TRUE,_xll.ohTrigger(RecalcTrigger,Trigger3M)),NA())</f>
        <v>1.9878007424758235E-2</v>
      </c>
      <c r="M2028" s="52">
        <f>IFERROR(_xll.qlIndexFixing(ONIndex3M,I2028,TRUE,_xll.ohTrigger(RecalcTrigger,Trigger3M)),NA())</f>
        <v>1.9848691857156098E-2</v>
      </c>
      <c r="N2028" s="52">
        <f>IFERROR(_xll.qlIndexFixing(Index6M,$H2028,TRUE,_xll.ohTrigger(RecalcTrigger,Trigger6M)),NA())</f>
        <v>2.1622315203269894E-2</v>
      </c>
      <c r="O2028" s="52">
        <f>IFERROR(_xll.qlIndexFixing(ONIndex6M,I2028,TRUE,_xll.ohTrigger(RecalcTrigger,Trigger6M)),NA())</f>
        <v>2.1536322949629039E-2</v>
      </c>
      <c r="P2028" s="52">
        <f>IFERROR(_xll.qlIndexFixing(Index1Y,$H2028,TRUE,_xll.ohTrigger(RecalcTrigger,Trigger1Y)),NA())</f>
        <v>2.3758987281952065E-2</v>
      </c>
      <c r="Q2028" s="52">
        <f>IFERROR(_xll.qlIndexFixing(ONIndex1Y,I2028,TRUE,_xll.ohTrigger(RecalcTrigger,Trigger1Y)),NA())</f>
        <v>2.355882078611593E-2</v>
      </c>
    </row>
    <row r="2029" spans="2:17" x14ac:dyDescent="0.2">
      <c r="B2029" s="46" t="s">
        <v>51</v>
      </c>
      <c r="D2029" s="49">
        <f>_xll.qlCalendarAdvance(LocalCalendar,$D2028,B2029,"f",FALSE)</f>
        <v>53920</v>
      </c>
      <c r="E2029" s="49">
        <f>_xll.qlInterestRateIndexValueDate(IndexON,D2029)</f>
        <v>53920</v>
      </c>
      <c r="F2029" s="52">
        <f>IFERROR(_xll.qlIndexFixing(IndexON,D2029,TRUE,_xll.ohTrigger(RecalcTrigger,TriggerON)),NA())</f>
        <v>1.5749531260409455E-2</v>
      </c>
      <c r="H2029" s="49">
        <f>_xll.qlCalendarAdvance(IborCalendar,$H2028,B2029,"f",FALSE)</f>
        <v>53912</v>
      </c>
      <c r="I2029" s="49">
        <f>_xll.qlInterestRateIndexValueDate(Index1M,$H2029)</f>
        <v>53916</v>
      </c>
      <c r="J2029" s="52">
        <f>IFERROR(_xll.qlIndexFixing(Index1M,$H2029,TRUE,_xll.ohTrigger(RecalcTrigger,Trigger1M)),NA())</f>
        <v>1.8229771966575253E-2</v>
      </c>
      <c r="K2029" s="52">
        <f>IFERROR(_xll.qlIndexFixing(ONIndex1M,I2029,TRUE,_xll.ohTrigger(RecalcTrigger,Trigger1M)),NA())</f>
        <v>1.8217618314126938E-2</v>
      </c>
      <c r="L2029" s="52">
        <f>IFERROR(_xll.qlIndexFixing(Index3M,H2029,TRUE,_xll.ohTrigger(RecalcTrigger,Trigger3M)),NA())</f>
        <v>1.9874839783621017E-2</v>
      </c>
      <c r="M2029" s="52">
        <f>IFERROR(_xll.qlIndexFixing(ONIndex3M,I2029,TRUE,_xll.ohTrigger(RecalcTrigger,Trigger3M)),NA())</f>
        <v>1.984555109414643E-2</v>
      </c>
      <c r="N2029" s="52">
        <f>IFERROR(_xll.qlIndexFixing(Index6M,$H2029,TRUE,_xll.ohTrigger(RecalcTrigger,Trigger6M)),NA())</f>
        <v>2.1619810128042205E-2</v>
      </c>
      <c r="O2029" s="52">
        <f>IFERROR(_xll.qlIndexFixing(ONIndex6M,I2029,TRUE,_xll.ohTrigger(RecalcTrigger,Trigger6M)),NA())</f>
        <v>2.1533931589319266E-2</v>
      </c>
      <c r="P2029" s="52">
        <f>IFERROR(_xll.qlIndexFixing(Index1Y,$H2029,TRUE,_xll.ohTrigger(RecalcTrigger,Trigger1Y)),NA())</f>
        <v>2.3755768931836042E-2</v>
      </c>
      <c r="Q2029" s="52">
        <f>IFERROR(_xll.qlIndexFixing(ONIndex1Y,I2029,TRUE,_xll.ohTrigger(RecalcTrigger,Trigger1Y)),NA())</f>
        <v>2.3555727808881599E-2</v>
      </c>
    </row>
    <row r="2030" spans="2:17" x14ac:dyDescent="0.2">
      <c r="B2030" s="46" t="s">
        <v>51</v>
      </c>
      <c r="D2030" s="49">
        <f>_xll.qlCalendarAdvance(LocalCalendar,$D2029,B2030,"f",FALSE)</f>
        <v>53927</v>
      </c>
      <c r="E2030" s="49">
        <f>_xll.qlInterestRateIndexValueDate(IndexON,D2030)</f>
        <v>53927</v>
      </c>
      <c r="F2030" s="52">
        <f>IFERROR(_xll.qlIndexFixing(IndexON,D2030,TRUE,_xll.ohTrigger(RecalcTrigger,TriggerON)),NA())</f>
        <v>1.5747196182598344E-2</v>
      </c>
      <c r="H2030" s="49">
        <f>_xll.qlCalendarAdvance(IborCalendar,$H2029,B2030,"f",FALSE)</f>
        <v>53919</v>
      </c>
      <c r="I2030" s="49">
        <f>_xll.qlInterestRateIndexValueDate(Index1M,$H2030)</f>
        <v>53923</v>
      </c>
      <c r="J2030" s="52">
        <f>IFERROR(_xll.qlIndexFixing(Index1M,$H2030,TRUE,_xll.ohTrigger(RecalcTrigger,Trigger1M)),NA())</f>
        <v>1.8228977359263689E-2</v>
      </c>
      <c r="K2030" s="52">
        <f>IFERROR(_xll.qlIndexFixing(ONIndex1M,I2030,TRUE,_xll.ohTrigger(RecalcTrigger,Trigger1M)),NA())</f>
        <v>1.8216842705509606E-2</v>
      </c>
      <c r="L2030" s="52">
        <f>IFERROR(_xll.qlIndexFixing(Index3M,H2030,TRUE,_xll.ohTrigger(RecalcTrigger,Trigger3M)),NA())</f>
        <v>1.9871670437548474E-2</v>
      </c>
      <c r="M2030" s="52">
        <f>IFERROR(_xll.qlIndexFixing(ONIndex3M,I2030,TRUE,_xll.ohTrigger(RecalcTrigger,Trigger3M)),NA())</f>
        <v>1.9842408632415598E-2</v>
      </c>
      <c r="N2030" s="52">
        <f>IFERROR(_xll.qlIndexFixing(Index6M,$H2030,TRUE,_xll.ohTrigger(RecalcTrigger,Trigger6M)),NA())</f>
        <v>2.1617298367127294E-2</v>
      </c>
      <c r="O2030" s="52">
        <f>IFERROR(_xll.qlIndexFixing(ONIndex6M,I2030,TRUE,_xll.ohTrigger(RecalcTrigger,Trigger6M)),NA())</f>
        <v>2.1531533612701992E-2</v>
      </c>
      <c r="P2030" s="52">
        <f>IFERROR(_xll.qlIndexFixing(Index1Y,$H2030,TRUE,_xll.ohTrigger(RecalcTrigger,Trigger1Y)),NA())</f>
        <v>2.3752548640661772E-2</v>
      </c>
      <c r="Q2030" s="52">
        <f>IFERROR(_xll.qlIndexFixing(ONIndex1Y,I2030,TRUE,_xll.ohTrigger(RecalcTrigger,Trigger1Y)),NA())</f>
        <v>2.3552632926291395E-2</v>
      </c>
    </row>
    <row r="2031" spans="2:17" x14ac:dyDescent="0.2">
      <c r="B2031" s="46" t="s">
        <v>51</v>
      </c>
      <c r="D2031" s="49">
        <f>_xll.qlCalendarAdvance(LocalCalendar,$D2030,B2031,"f",FALSE)</f>
        <v>53934</v>
      </c>
      <c r="E2031" s="49">
        <f>_xll.qlInterestRateIndexValueDate(IndexON,D2031)</f>
        <v>53934</v>
      </c>
      <c r="F2031" s="52">
        <f>IFERROR(_xll.qlIndexFixing(IndexON,D2031,TRUE,_xll.ohTrigger(RecalcTrigger,TriggerON)),NA())</f>
        <v>1.5745037162602227E-2</v>
      </c>
      <c r="H2031" s="49">
        <f>_xll.qlCalendarAdvance(IborCalendar,$H2030,B2031,"f",FALSE)</f>
        <v>53926</v>
      </c>
      <c r="I2031" s="49">
        <f>_xll.qlInterestRateIndexValueDate(Index1M,$H2031)</f>
        <v>53931</v>
      </c>
      <c r="J2031" s="52">
        <f>IFERROR(_xll.qlIndexFixing(Index1M,$H2031,TRUE,_xll.ohTrigger(RecalcTrigger,Trigger1M)),NA())</f>
        <v>1.8228059053517407E-2</v>
      </c>
      <c r="K2031" s="52">
        <f>IFERROR(_xll.qlIndexFixing(ONIndex1M,I2031,TRUE,_xll.ohTrigger(RecalcTrigger,Trigger1M)),NA())</f>
        <v>1.8215946128057325E-2</v>
      </c>
      <c r="L2031" s="52">
        <f>IFERROR(_xll.qlIndexFixing(Index3M,H2031,TRUE,_xll.ohTrigger(RecalcTrigger,Trigger3M)),NA())</f>
        <v>1.9868046240081125E-2</v>
      </c>
      <c r="M2031" s="52">
        <f>IFERROR(_xll.qlIndexFixing(ONIndex3M,I2031,TRUE,_xll.ohTrigger(RecalcTrigger,Trigger3M)),NA())</f>
        <v>1.98388151672102E-2</v>
      </c>
      <c r="N2031" s="52">
        <f>IFERROR(_xll.qlIndexFixing(Index6M,$H2031,TRUE,_xll.ohTrigger(RecalcTrigger,Trigger6M)),NA())</f>
        <v>2.1614419596703946E-2</v>
      </c>
      <c r="O2031" s="52">
        <f>IFERROR(_xll.qlIndexFixing(ONIndex6M,I2031,TRUE,_xll.ohTrigger(RecalcTrigger,Trigger6M)),NA())</f>
        <v>2.1528784966751147E-2</v>
      </c>
      <c r="P2031" s="52">
        <f>IFERROR(_xll.qlIndexFixing(Index1Y,$H2031,TRUE,_xll.ohTrigger(RecalcTrigger,Trigger1Y)),NA())</f>
        <v>2.3748865931108944E-2</v>
      </c>
      <c r="Q2031" s="52">
        <f>IFERROR(_xll.qlIndexFixing(ONIndex1Y,I2031,TRUE,_xll.ohTrigger(RecalcTrigger,Trigger1Y)),NA())</f>
        <v>2.3549093584431802E-2</v>
      </c>
    </row>
    <row r="2032" spans="2:17" x14ac:dyDescent="0.2">
      <c r="B2032" s="46" t="s">
        <v>51</v>
      </c>
      <c r="D2032" s="49">
        <f>_xll.qlCalendarAdvance(LocalCalendar,$D2031,B2032,"f",FALSE)</f>
        <v>53941</v>
      </c>
      <c r="E2032" s="49">
        <f>_xll.qlInterestRateIndexValueDate(IndexON,D2032)</f>
        <v>53941</v>
      </c>
      <c r="F2032" s="52">
        <f>IFERROR(_xll.qlIndexFixing(IndexON,D2032,TRUE,_xll.ohTrigger(RecalcTrigger,TriggerON)),NA())</f>
        <v>1.5742522154900129E-2</v>
      </c>
      <c r="H2032" s="49">
        <f>_xll.qlCalendarAdvance(IborCalendar,$H2031,B2032,"f",FALSE)</f>
        <v>53933</v>
      </c>
      <c r="I2032" s="49">
        <f>_xll.qlInterestRateIndexValueDate(Index1M,$H2032)</f>
        <v>53938</v>
      </c>
      <c r="J2032" s="52">
        <f>IFERROR(_xll.qlIndexFixing(Index1M,$H2032,TRUE,_xll.ohTrigger(RecalcTrigger,Trigger1M)),NA())</f>
        <v>1.8226844175473822E-2</v>
      </c>
      <c r="K2032" s="52">
        <f>IFERROR(_xll.qlIndexFixing(ONIndex1M,I2032,TRUE,_xll.ohTrigger(RecalcTrigger,Trigger1M)),NA())</f>
        <v>1.8215152725993278E-2</v>
      </c>
      <c r="L2032" s="52">
        <f>IFERROR(_xll.qlIndexFixing(Index3M,H2032,TRUE,_xll.ohTrigger(RecalcTrigger,Trigger3M)),NA())</f>
        <v>1.9864553054433007E-2</v>
      </c>
      <c r="M2032" s="52">
        <f>IFERROR(_xll.qlIndexFixing(ONIndex3M,I2032,TRUE,_xll.ohTrigger(RecalcTrigger,Trigger3M)),NA())</f>
        <v>1.9835669064791617E-2</v>
      </c>
      <c r="N2032" s="52">
        <f>IFERROR(_xll.qlIndexFixing(Index6M,$H2032,TRUE,_xll.ohTrigger(RecalcTrigger,Trigger6M)),NA())</f>
        <v>2.1610966283006152E-2</v>
      </c>
      <c r="O2032" s="52">
        <f>IFERROR(_xll.qlIndexFixing(ONIndex6M,I2032,TRUE,_xll.ohTrigger(RecalcTrigger,Trigger6M)),NA())</f>
        <v>2.1526372812754602E-2</v>
      </c>
      <c r="P2032" s="52">
        <f>IFERROR(_xll.qlIndexFixing(Index1Y,$H2032,TRUE,_xll.ohTrigger(RecalcTrigger,Trigger1Y)),NA())</f>
        <v>2.3745641480587054E-2</v>
      </c>
      <c r="Q2032" s="52">
        <f>IFERROR(_xll.qlIndexFixing(ONIndex1Y,I2032,TRUE,_xll.ohTrigger(RecalcTrigger,Trigger1Y)),NA())</f>
        <v>2.3545994618707766E-2</v>
      </c>
    </row>
    <row r="2033" spans="2:17" x14ac:dyDescent="0.2">
      <c r="B2033" s="46" t="s">
        <v>51</v>
      </c>
      <c r="D2033" s="49">
        <f>_xll.qlCalendarAdvance(LocalCalendar,$D2032,B2033,"f",FALSE)</f>
        <v>53948</v>
      </c>
      <c r="E2033" s="49">
        <f>_xll.qlInterestRateIndexValueDate(IndexON,D2033)</f>
        <v>53948</v>
      </c>
      <c r="F2033" s="52">
        <f>IFERROR(_xll.qlIndexFixing(IndexON,D2033,TRUE,_xll.ohTrigger(RecalcTrigger,TriggerON)),NA())</f>
        <v>1.5740183205013025E-2</v>
      </c>
      <c r="H2033" s="49">
        <f>_xll.qlCalendarAdvance(IborCalendar,$H2032,B2033,"f",FALSE)</f>
        <v>53940</v>
      </c>
      <c r="I2033" s="49">
        <f>_xll.qlInterestRateIndexValueDate(Index1M,$H2033)</f>
        <v>53944</v>
      </c>
      <c r="J2033" s="52">
        <f>IFERROR(_xll.qlIndexFixing(Index1M,$H2033,TRUE,_xll.ohTrigger(RecalcTrigger,Trigger1M)),NA())</f>
        <v>1.8226141734517753E-2</v>
      </c>
      <c r="K2033" s="52">
        <f>IFERROR(_xll.qlIndexFixing(ONIndex1M,I2033,TRUE,_xll.ohTrigger(RecalcTrigger,Trigger1M)),NA())</f>
        <v>1.8214466058070755E-2</v>
      </c>
      <c r="L2033" s="52">
        <f>IFERROR(_xll.qlIndexFixing(Index3M,H2033,TRUE,_xll.ohTrigger(RecalcTrigger,Trigger3M)),NA())</f>
        <v>1.9861832237737544E-2</v>
      </c>
      <c r="M2033" s="52">
        <f>IFERROR(_xll.qlIndexFixing(ONIndex3M,I2033,TRUE,_xll.ohTrigger(RecalcTrigger,Trigger3M)),NA())</f>
        <v>1.9832971053457271E-2</v>
      </c>
      <c r="N2033" s="52">
        <f>IFERROR(_xll.qlIndexFixing(Index6M,$H2033,TRUE,_xll.ohTrigger(RecalcTrigger,Trigger6M)),NA())</f>
        <v>2.1608796821821388E-2</v>
      </c>
      <c r="O2033" s="52">
        <f>IFERROR(_xll.qlIndexFixing(ONIndex6M,I2033,TRUE,_xll.ohTrigger(RecalcTrigger,Trigger6M)),NA())</f>
        <v>2.152429998636407E-2</v>
      </c>
      <c r="P2033" s="52">
        <f>IFERROR(_xll.qlIndexFixing(Index1Y,$H2033,TRUE,_xll.ohTrigger(RecalcTrigger,Trigger1Y)),NA())</f>
        <v>2.3742876120976246E-2</v>
      </c>
      <c r="Q2033" s="52">
        <f>IFERROR(_xll.qlIndexFixing(ONIndex1Y,I2033,TRUE,_xll.ohTrigger(RecalcTrigger,Trigger1Y)),NA())</f>
        <v>2.3543336845905927E-2</v>
      </c>
    </row>
    <row r="2034" spans="2:17" x14ac:dyDescent="0.2">
      <c r="B2034" s="46" t="s">
        <v>51</v>
      </c>
      <c r="D2034" s="49">
        <f>_xll.qlCalendarAdvance(LocalCalendar,$D2033,B2034,"f",FALSE)</f>
        <v>53955</v>
      </c>
      <c r="E2034" s="49">
        <f>_xll.qlInterestRateIndexValueDate(IndexON,D2034)</f>
        <v>53955</v>
      </c>
      <c r="F2034" s="52">
        <f>IFERROR(_xll.qlIndexFixing(IndexON,D2034,TRUE,_xll.ohTrigger(RecalcTrigger,TriggerON)),NA())</f>
        <v>1.5737842964478332E-2</v>
      </c>
      <c r="H2034" s="49">
        <f>_xll.qlCalendarAdvance(IborCalendar,$H2033,B2034,"f",FALSE)</f>
        <v>53947</v>
      </c>
      <c r="I2034" s="49">
        <f>_xll.qlInterestRateIndexValueDate(Index1M,$H2034)</f>
        <v>53951</v>
      </c>
      <c r="J2034" s="52">
        <f>IFERROR(_xll.qlIndexFixing(Index1M,$H2034,TRUE,_xll.ohTrigger(RecalcTrigger,Trigger1M)),NA())</f>
        <v>1.822531449827558E-2</v>
      </c>
      <c r="K2034" s="52">
        <f>IFERROR(_xll.qlIndexFixing(ONIndex1M,I2034,TRUE,_xll.ohTrigger(RecalcTrigger,Trigger1M)),NA())</f>
        <v>1.8213657234902314E-2</v>
      </c>
      <c r="L2034" s="52">
        <f>IFERROR(_xll.qlIndexFixing(Index3M,H2034,TRUE,_xll.ohTrigger(RecalcTrigger,Trigger3M)),NA())</f>
        <v>1.9858656368513677E-2</v>
      </c>
      <c r="M2034" s="52">
        <f>IFERROR(_xll.qlIndexFixing(ONIndex3M,I2034,TRUE,_xll.ohTrigger(RecalcTrigger,Trigger3M)),NA())</f>
        <v>1.9829821795882552E-2</v>
      </c>
      <c r="N2034" s="52">
        <f>IFERROR(_xll.qlIndexFixing(Index6M,$H2034,TRUE,_xll.ohTrigger(RecalcTrigger,Trigger6M)),NA())</f>
        <v>2.1606259576435728E-2</v>
      </c>
      <c r="O2034" s="52">
        <f>IFERROR(_xll.qlIndexFixing(ONIndex6M,I2034,TRUE,_xll.ohTrigger(RecalcTrigger,Trigger6M)),NA())</f>
        <v>2.1521875545156277E-2</v>
      </c>
      <c r="P2034" s="52">
        <f>IFERROR(_xll.qlIndexFixing(Index1Y,$H2034,TRUE,_xll.ohTrigger(RecalcTrigger,Trigger1Y)),NA())</f>
        <v>2.373964806575574E-2</v>
      </c>
      <c r="Q2034" s="52">
        <f>IFERROR(_xll.qlIndexFixing(ONIndex1Y,I2034,TRUE,_xll.ohTrigger(RecalcTrigger,Trigger1Y)),NA())</f>
        <v>2.354023434149255E-2</v>
      </c>
    </row>
    <row r="2035" spans="2:17" x14ac:dyDescent="0.2">
      <c r="B2035" s="46" t="s">
        <v>51</v>
      </c>
      <c r="D2035" s="49">
        <f>_xll.qlCalendarAdvance(LocalCalendar,$D2034,B2035,"f",FALSE)</f>
        <v>53962</v>
      </c>
      <c r="E2035" s="49">
        <f>_xll.qlInterestRateIndexValueDate(IndexON,D2035)</f>
        <v>53962</v>
      </c>
      <c r="F2035" s="52">
        <f>IFERROR(_xll.qlIndexFixing(IndexON,D2035,TRUE,_xll.ohTrigger(RecalcTrigger,TriggerON)),NA())</f>
        <v>1.5735501433269405E-2</v>
      </c>
      <c r="H2035" s="49">
        <f>_xll.qlCalendarAdvance(IborCalendar,$H2034,B2035,"f",FALSE)</f>
        <v>53954</v>
      </c>
      <c r="I2035" s="49">
        <f>_xll.qlInterestRateIndexValueDate(Index1M,$H2035)</f>
        <v>53958</v>
      </c>
      <c r="J2035" s="52">
        <f>IFERROR(_xll.qlIndexFixing(Index1M,$H2035,TRUE,_xll.ohTrigger(RecalcTrigger,Trigger1M)),NA())</f>
        <v>1.8224478946256006E-2</v>
      </c>
      <c r="K2035" s="52">
        <f>IFERROR(_xll.qlIndexFixing(ONIndex1M,I2035,TRUE,_xll.ohTrigger(RecalcTrigger,Trigger1M)),NA())</f>
        <v>1.8212840108216E-2</v>
      </c>
      <c r="L2035" s="52">
        <f>IFERROR(_xll.qlIndexFixing(Index3M,H2035,TRUE,_xll.ohTrigger(RecalcTrigger,Trigger3M)),NA())</f>
        <v>1.9855478794441678E-2</v>
      </c>
      <c r="M2035" s="52">
        <f>IFERROR(_xll.qlIndexFixing(ONIndex3M,I2035,TRUE,_xll.ohTrigger(RecalcTrigger,Trigger3M)),NA())</f>
        <v>1.9826670839426797E-2</v>
      </c>
      <c r="N2035" s="52">
        <f>IFERROR(_xll.qlIndexFixing(Index6M,$H2035,TRUE,_xll.ohTrigger(RecalcTrigger,Trigger6M)),NA())</f>
        <v>2.160371564625186E-2</v>
      </c>
      <c r="O2035" s="52">
        <f>IFERROR(_xll.qlIndexFixing(ONIndex6M,I2035,TRUE,_xll.ohTrigger(RecalcTrigger,Trigger6M)),NA())</f>
        <v>2.1519444488040662E-2</v>
      </c>
      <c r="P2035" s="52">
        <f>IFERROR(_xll.qlIndexFixing(Index1Y,$H2035,TRUE,_xll.ohTrigger(RecalcTrigger,Trigger1Y)),NA())</f>
        <v>2.3736418069570251E-2</v>
      </c>
      <c r="Q2035" s="52">
        <f>IFERROR(_xll.qlIndexFixing(ONIndex1Y,I2035,TRUE,_xll.ohTrigger(RecalcTrigger,Trigger1Y)),NA())</f>
        <v>2.35371299317233E-2</v>
      </c>
    </row>
    <row r="2036" spans="2:17" x14ac:dyDescent="0.2">
      <c r="B2036" s="46" t="s">
        <v>51</v>
      </c>
      <c r="D2036" s="49">
        <f>_xll.qlCalendarAdvance(LocalCalendar,$D2035,B2036,"f",FALSE)</f>
        <v>53969</v>
      </c>
      <c r="E2036" s="49">
        <f>_xll.qlInterestRateIndexValueDate(IndexON,D2036)</f>
        <v>53969</v>
      </c>
      <c r="F2036" s="52">
        <f>IFERROR(_xll.qlIndexFixing(IndexON,D2036,TRUE,_xll.ohTrigger(RecalcTrigger,TriggerON)),NA())</f>
        <v>1.5733158611386244E-2</v>
      </c>
      <c r="H2036" s="49">
        <f>_xll.qlCalendarAdvance(IborCalendar,$H2035,B2036,"f",FALSE)</f>
        <v>53961</v>
      </c>
      <c r="I2036" s="49">
        <f>_xll.qlInterestRateIndexValueDate(Index1M,$H2036)</f>
        <v>53965</v>
      </c>
      <c r="J2036" s="52">
        <f>IFERROR(_xll.qlIndexFixing(Index1M,$H2036,TRUE,_xll.ohTrigger(RecalcTrigger,Trigger1M)),NA())</f>
        <v>1.822403507522876E-2</v>
      </c>
      <c r="K2036" s="52">
        <f>IFERROR(_xll.qlIndexFixing(ONIndex1M,I2036,TRUE,_xll.ohTrigger(RecalcTrigger,Trigger1M)),NA())</f>
        <v>1.8212014677692068E-2</v>
      </c>
      <c r="L2036" s="52">
        <f>IFERROR(_xll.qlIndexFixing(Index3M,H2036,TRUE,_xll.ohTrigger(RecalcTrigger,Trigger3M)),NA())</f>
        <v>1.9852618557698213E-2</v>
      </c>
      <c r="M2036" s="52">
        <f>IFERROR(_xll.qlIndexFixing(ONIndex3M,I2036,TRUE,_xll.ohTrigger(RecalcTrigger,Trigger3M)),NA())</f>
        <v>1.9823518184169941E-2</v>
      </c>
      <c r="N2036" s="52">
        <f>IFERROR(_xll.qlIndexFixing(Index6M,$H2036,TRUE,_xll.ohTrigger(RecalcTrigger,Trigger6M)),NA())</f>
        <v>2.1601626238375856E-2</v>
      </c>
      <c r="O2036" s="52">
        <f>IFERROR(_xll.qlIndexFixing(ONIndex6M,I2036,TRUE,_xll.ohTrigger(RecalcTrigger,Trigger6M)),NA())</f>
        <v>2.1517006814537609E-2</v>
      </c>
      <c r="P2036" s="52">
        <f>IFERROR(_xll.qlIndexFixing(Index1Y,$H2036,TRUE,_xll.ohTrigger(RecalcTrigger,Trigger1Y)),NA())</f>
        <v>2.3733186132439216E-2</v>
      </c>
      <c r="Q2036" s="52">
        <f>IFERROR(_xll.qlIndexFixing(ONIndex1Y,I2036,TRUE,_xll.ohTrigger(RecalcTrigger,Trigger1Y)),NA())</f>
        <v>2.353402361651824E-2</v>
      </c>
    </row>
    <row r="2037" spans="2:17" x14ac:dyDescent="0.2">
      <c r="B2037" s="46" t="s">
        <v>51</v>
      </c>
      <c r="D2037" s="49">
        <f>_xll.qlCalendarAdvance(LocalCalendar,$D2036,B2037,"f",FALSE)</f>
        <v>53976</v>
      </c>
      <c r="E2037" s="49">
        <f>_xll.qlInterestRateIndexValueDate(IndexON,D2037)</f>
        <v>53976</v>
      </c>
      <c r="F2037" s="52">
        <f>IFERROR(_xll.qlIndexFixing(IndexON,D2037,TRUE,_xll.ohTrigger(RecalcTrigger,TriggerON)),NA())</f>
        <v>1.5730990680205004E-2</v>
      </c>
      <c r="H2037" s="49">
        <f>_xll.qlCalendarAdvance(IborCalendar,$H2036,B2037,"f",FALSE)</f>
        <v>53968</v>
      </c>
      <c r="I2037" s="49">
        <f>_xll.qlInterestRateIndexValueDate(Index1M,$H2037)</f>
        <v>53972</v>
      </c>
      <c r="J2037" s="52">
        <f>IFERROR(_xll.qlIndexFixing(Index1M,$H2037,TRUE,_xll.ohTrigger(RecalcTrigger,Trigger1M)),NA())</f>
        <v>1.8223182254547589E-2</v>
      </c>
      <c r="K2037" s="52">
        <f>IFERROR(_xll.qlIndexFixing(ONIndex1M,I2037,TRUE,_xll.ohTrigger(RecalcTrigger,Trigger1M)),NA())</f>
        <v>1.8211180943730199E-2</v>
      </c>
      <c r="L2037" s="52">
        <f>IFERROR(_xll.qlIndexFixing(Index3M,H2037,TRUE,_xll.ohTrigger(RecalcTrigger,Trigger3M)),NA())</f>
        <v>1.9849437277191361E-2</v>
      </c>
      <c r="M2037" s="52">
        <f>IFERROR(_xll.qlIndexFixing(ONIndex3M,I2037,TRUE,_xll.ohTrigger(RecalcTrigger,Trigger3M)),NA())</f>
        <v>1.9820363829792242E-2</v>
      </c>
      <c r="N2037" s="52">
        <f>IFERROR(_xll.qlIndexFixing(Index6M,$H2037,TRUE,_xll.ohTrigger(RecalcTrigger,Trigger6M)),NA())</f>
        <v>2.1599068308553803E-2</v>
      </c>
      <c r="O2037" s="52">
        <f>IFERROR(_xll.qlIndexFixing(ONIndex6M,I2037,TRUE,_xll.ohTrigger(RecalcTrigger,Trigger6M)),NA())</f>
        <v>2.1514562525046799E-2</v>
      </c>
      <c r="P2037" s="52">
        <f>IFERROR(_xll.qlIndexFixing(Index1Y,$H2037,TRUE,_xll.ohTrigger(RecalcTrigger,Trigger1Y)),NA())</f>
        <v>2.3729952254380324E-2</v>
      </c>
      <c r="Q2037" s="52">
        <f>IFERROR(_xll.qlIndexFixing(ONIndex1Y,I2037,TRUE,_xll.ohTrigger(RecalcTrigger,Trigger1Y)),NA())</f>
        <v>2.3530915395957308E-2</v>
      </c>
    </row>
    <row r="2038" spans="2:17" x14ac:dyDescent="0.2">
      <c r="B2038" s="46" t="s">
        <v>51</v>
      </c>
      <c r="D2038" s="49">
        <f>_xll.qlCalendarAdvance(LocalCalendar,$D2037,B2038,"f",FALSE)</f>
        <v>53983</v>
      </c>
      <c r="E2038" s="49">
        <f>_xll.qlInterestRateIndexValueDate(IndexON,D2038)</f>
        <v>53983</v>
      </c>
      <c r="F2038" s="52">
        <f>IFERROR(_xll.qlIndexFixing(IndexON,D2038,TRUE,_xll.ohTrigger(RecalcTrigger,TriggerON)),NA())</f>
        <v>1.5728469095570574E-2</v>
      </c>
      <c r="H2038" s="49">
        <f>_xll.qlCalendarAdvance(IborCalendar,$H2037,B2038,"f",FALSE)</f>
        <v>53975</v>
      </c>
      <c r="I2038" s="49">
        <f>_xll.qlInterestRateIndexValueDate(Index1M,$H2038)</f>
        <v>53980</v>
      </c>
      <c r="J2038" s="52">
        <f>IFERROR(_xll.qlIndexFixing(Index1M,$H2038,TRUE,_xll.ohTrigger(RecalcTrigger,Trigger1M)),NA())</f>
        <v>1.8222197419247826E-2</v>
      </c>
      <c r="K2038" s="52">
        <f>IFERROR(_xll.qlIndexFixing(ONIndex1M,I2038,TRUE,_xll.ohTrigger(RecalcTrigger,Trigger1M)),NA())</f>
        <v>1.8210217937175699E-2</v>
      </c>
      <c r="L2038" s="52">
        <f>IFERROR(_xll.qlIndexFixing(Index3M,H2038,TRUE,_xll.ohTrigger(RecalcTrigger,Trigger3M)),NA())</f>
        <v>1.9845799440408249E-2</v>
      </c>
      <c r="M2038" s="52">
        <f>IFERROR(_xll.qlIndexFixing(ONIndex3M,I2038,TRUE,_xll.ohTrigger(RecalcTrigger,Trigger3M)),NA())</f>
        <v>1.9816756773218813E-2</v>
      </c>
      <c r="N2038" s="52">
        <f>IFERROR(_xll.qlIndexFixing(Index6M,$H2038,TRUE,_xll.ohTrigger(RecalcTrigger,Trigger6M)),NA())</f>
        <v>2.1596136774349343E-2</v>
      </c>
      <c r="O2038" s="52">
        <f>IFERROR(_xll.qlIndexFixing(ONIndex6M,I2038,TRUE,_xll.ohTrigger(RecalcTrigger,Trigger6M)),NA())</f>
        <v>2.1511760949914915E-2</v>
      </c>
      <c r="P2038" s="52">
        <f>IFERROR(_xll.qlIndexFixing(Index1Y,$H2038,TRUE,_xll.ohTrigger(RecalcTrigger,Trigger1Y)),NA())</f>
        <v>2.3726254017120724E-2</v>
      </c>
      <c r="Q2038" s="52">
        <f>IFERROR(_xll.qlIndexFixing(ONIndex1Y,I2038,TRUE,_xll.ohTrigger(RecalcTrigger,Trigger1Y)),NA())</f>
        <v>2.3527360810691178E-2</v>
      </c>
    </row>
    <row r="2039" spans="2:17" x14ac:dyDescent="0.2">
      <c r="B2039" s="46" t="s">
        <v>51</v>
      </c>
      <c r="D2039" s="49">
        <f>_xll.qlCalendarAdvance(LocalCalendar,$D2038,B2039,"f",FALSE)</f>
        <v>53990</v>
      </c>
      <c r="E2039" s="49">
        <f>_xll.qlInterestRateIndexValueDate(IndexON,D2039)</f>
        <v>53990</v>
      </c>
      <c r="F2039" s="52">
        <f>IFERROR(_xll.qlIndexFixing(IndexON,D2039,TRUE,_xll.ohTrigger(RecalcTrigger,TriggerON)),NA())</f>
        <v>1.5726122401664711E-2</v>
      </c>
      <c r="H2039" s="49">
        <f>_xll.qlCalendarAdvance(IborCalendar,$H2038,B2039,"f",FALSE)</f>
        <v>53982</v>
      </c>
      <c r="I2039" s="49">
        <f>_xll.qlInterestRateIndexValueDate(Index1M,$H2039)</f>
        <v>53986</v>
      </c>
      <c r="J2039" s="52">
        <f>IFERROR(_xll.qlIndexFixing(Index1M,$H2039,TRUE,_xll.ohTrigger(RecalcTrigger,Trigger1M)),NA())</f>
        <v>1.8221451664615588E-2</v>
      </c>
      <c r="K2039" s="52">
        <f>IFERROR(_xll.qlIndexFixing(ONIndex1M,I2039,TRUE,_xll.ohTrigger(RecalcTrigger,Trigger1M)),NA())</f>
        <v>1.8209488564693288E-2</v>
      </c>
      <c r="L2039" s="52">
        <f>IFERROR(_xll.qlIndexFixing(Index3M,H2039,TRUE,_xll.ohTrigger(RecalcTrigger,Trigger3M)),NA())</f>
        <v>1.9843069601476821E-2</v>
      </c>
      <c r="M2039" s="52">
        <f>IFERROR(_xll.qlIndexFixing(ONIndex3M,I2039,TRUE,_xll.ohTrigger(RecalcTrigger,Trigger3M)),NA())</f>
        <v>1.9814050024393737E-2</v>
      </c>
      <c r="N2039" s="52">
        <f>IFERROR(_xll.qlIndexFixing(Index6M,$H2039,TRUE,_xll.ohTrigger(RecalcTrigger,Trigger6M)),NA())</f>
        <v>2.1593932393631599E-2</v>
      </c>
      <c r="O2039" s="52">
        <f>IFERROR(_xll.qlIndexFixing(ONIndex6M,I2039,TRUE,_xll.ohTrigger(RecalcTrigger,Trigger6M)),NA())</f>
        <v>2.1509654097622288E-2</v>
      </c>
      <c r="P2039" s="52">
        <f>IFERROR(_xll.qlIndexFixing(Index1Y,$H2039,TRUE,_xll.ohTrigger(RecalcTrigger,Trigger1Y)),NA())</f>
        <v>2.3723478675556291E-2</v>
      </c>
      <c r="Q2039" s="52">
        <f>IFERROR(_xll.qlIndexFixing(ONIndex1Y,I2039,TRUE,_xll.ohTrigger(RecalcTrigger,Trigger1Y)),NA())</f>
        <v>2.3524693238368144E-2</v>
      </c>
    </row>
    <row r="2040" spans="2:17" x14ac:dyDescent="0.2">
      <c r="B2040" s="46" t="s">
        <v>51</v>
      </c>
      <c r="D2040" s="49">
        <f>_xll.qlCalendarAdvance(LocalCalendar,$D2039,B2040,"f",FALSE)</f>
        <v>53997</v>
      </c>
      <c r="E2040" s="49">
        <f>_xll.qlInterestRateIndexValueDate(IndexON,D2040)</f>
        <v>53997</v>
      </c>
      <c r="F2040" s="52">
        <f>IFERROR(_xll.qlIndexFixing(IndexON,D2040,TRUE,_xll.ohTrigger(RecalcTrigger,TriggerON)),NA())</f>
        <v>1.5723774417057967E-2</v>
      </c>
      <c r="H2040" s="49">
        <f>_xll.qlCalendarAdvance(IborCalendar,$H2039,B2040,"f",FALSE)</f>
        <v>53989</v>
      </c>
      <c r="I2040" s="49">
        <f>_xll.qlInterestRateIndexValueDate(Index1M,$H2040)</f>
        <v>53993</v>
      </c>
      <c r="J2040" s="52">
        <f>IFERROR(_xll.qlIndexFixing(Index1M,$H2040,TRUE,_xll.ohTrigger(RecalcTrigger,Trigger1M)),NA())</f>
        <v>1.8220971293698429E-2</v>
      </c>
      <c r="K2040" s="52">
        <f>IFERROR(_xll.qlIndexFixing(ONIndex1M,I2040,TRUE,_xll.ohTrigger(RecalcTrigger,Trigger1M)),NA())</f>
        <v>1.8208629919778119E-2</v>
      </c>
      <c r="L2040" s="52">
        <f>IFERROR(_xll.qlIndexFixing(Index3M,H2040,TRUE,_xll.ohTrigger(RecalcTrigger,Trigger3M)),NA())</f>
        <v>1.9839883206276953E-2</v>
      </c>
      <c r="M2040" s="52">
        <f>IFERROR(_xll.qlIndexFixing(ONIndex3M,I2040,TRUE,_xll.ohTrigger(RecalcTrigger,Trigger3M)),NA())</f>
        <v>1.9810890573532802E-2</v>
      </c>
      <c r="N2040" s="52">
        <f>IFERROR(_xll.qlIndexFixing(Index6M,$H2040,TRUE,_xll.ohTrigger(RecalcTrigger,Trigger6M)),NA())</f>
        <v>2.1591354408582994E-2</v>
      </c>
      <c r="O2040" s="52">
        <f>IFERROR(_xll.qlIndexFixing(ONIndex6M,I2040,TRUE,_xll.ohTrigger(RecalcTrigger,Trigger6M)),NA())</f>
        <v>2.1507189959688588E-2</v>
      </c>
      <c r="P2040" s="52">
        <f>IFERROR(_xll.qlIndexFixing(Index1Y,$H2040,TRUE,_xll.ohTrigger(RecalcTrigger,Trigger1Y)),NA())</f>
        <v>2.3720238974828715E-2</v>
      </c>
      <c r="Q2040" s="52">
        <f>IFERROR(_xll.qlIndexFixing(ONIndex1Y,I2040,TRUE,_xll.ohTrigger(RecalcTrigger,Trigger1Y)),NA())</f>
        <v>2.352157930157972E-2</v>
      </c>
    </row>
    <row r="2041" spans="2:17" x14ac:dyDescent="0.2">
      <c r="B2041" s="46" t="s">
        <v>51</v>
      </c>
      <c r="D2041" s="49">
        <f>_xll.qlCalendarAdvance(LocalCalendar,$D2040,B2041,"f",FALSE)</f>
        <v>54004</v>
      </c>
      <c r="E2041" s="49">
        <f>_xll.qlInterestRateIndexValueDate(IndexON,D2041)</f>
        <v>54004</v>
      </c>
      <c r="F2041" s="52">
        <f>IFERROR(_xll.qlIndexFixing(IndexON,D2041,TRUE,_xll.ohTrigger(RecalcTrigger,TriggerON)),NA())</f>
        <v>1.5721600544256198E-2</v>
      </c>
      <c r="H2041" s="49">
        <f>_xll.qlCalendarAdvance(IborCalendar,$H2040,B2041,"f",FALSE)</f>
        <v>53996</v>
      </c>
      <c r="I2041" s="49">
        <f>_xll.qlInterestRateIndexValueDate(Index1M,$H2041)</f>
        <v>54000</v>
      </c>
      <c r="J2041" s="52">
        <f>IFERROR(_xll.qlIndexFixing(Index1M,$H2041,TRUE,_xll.ohTrigger(RecalcTrigger,Trigger1M)),NA())</f>
        <v>1.8219291002959714E-2</v>
      </c>
      <c r="K2041" s="52">
        <f>IFERROR(_xll.qlIndexFixing(ONIndex1M,I2041,TRUE,_xll.ohTrigger(RecalcTrigger,Trigger1M)),NA())</f>
        <v>1.8207762971185204E-2</v>
      </c>
      <c r="L2041" s="52">
        <f>IFERROR(_xll.qlIndexFixing(Index3M,H2041,TRUE,_xll.ohTrigger(RecalcTrigger,Trigger3M)),NA())</f>
        <v>1.9836695106185204E-2</v>
      </c>
      <c r="M2041" s="52">
        <f>IFERROR(_xll.qlIndexFixing(ONIndex3M,I2041,TRUE,_xll.ohTrigger(RecalcTrigger,Trigger3M)),NA())</f>
        <v>1.9807729423471088E-2</v>
      </c>
      <c r="N2041" s="52">
        <f>IFERROR(_xll.qlIndexFixing(Index6M,$H2041,TRUE,_xll.ohTrigger(RecalcTrigger,Trigger6M)),NA())</f>
        <v>2.1588769738510708E-2</v>
      </c>
      <c r="O2041" s="52">
        <f>IFERROR(_xll.qlIndexFixing(ONIndex6M,I2041,TRUE,_xll.ohTrigger(RecalcTrigger,Trigger6M)),NA())</f>
        <v>2.1504719205607259E-2</v>
      </c>
      <c r="P2041" s="52">
        <f>IFERROR(_xll.qlIndexFixing(Index1Y,$H2041,TRUE,_xll.ohTrigger(RecalcTrigger,Trigger1Y)),NA())</f>
        <v>2.371699733324863E-2</v>
      </c>
      <c r="Q2041" s="52">
        <f>IFERROR(_xll.qlIndexFixing(ONIndex1Y,I2041,TRUE,_xll.ohTrigger(RecalcTrigger,Trigger1Y)),NA())</f>
        <v>2.3518463459195615E-2</v>
      </c>
    </row>
    <row r="2042" spans="2:17" x14ac:dyDescent="0.2">
      <c r="B2042" s="46" t="s">
        <v>51</v>
      </c>
      <c r="D2042" s="49">
        <f>_xll.qlCalendarAdvance(LocalCalendar,$D2041,B2042,"f",FALSE)</f>
        <v>54011</v>
      </c>
      <c r="E2042" s="49">
        <f>_xll.qlInterestRateIndexValueDate(IndexON,D2042)</f>
        <v>54011</v>
      </c>
      <c r="F2042" s="52">
        <f>IFERROR(_xll.qlIndexFixing(IndexON,D2042,TRUE,_xll.ohTrigger(RecalcTrigger,TriggerON)),NA())</f>
        <v>1.5719074575848424E-2</v>
      </c>
      <c r="H2042" s="49">
        <f>_xll.qlCalendarAdvance(IborCalendar,$H2041,B2042,"f",FALSE)</f>
        <v>54003</v>
      </c>
      <c r="I2042" s="49">
        <f>_xll.qlInterestRateIndexValueDate(Index1M,$H2042)</f>
        <v>54008</v>
      </c>
      <c r="J2042" s="52">
        <f>IFERROR(_xll.qlIndexFixing(Index1M,$H2042,TRUE,_xll.ohTrigger(RecalcTrigger,Trigger1M)),NA())</f>
        <v>1.8218268881383004E-2</v>
      </c>
      <c r="K2042" s="52">
        <f>IFERROR(_xll.qlIndexFixing(ONIndex1M,I2042,TRUE,_xll.ohTrigger(RecalcTrigger,Trigger1M)),NA())</f>
        <v>1.8206762005075205E-2</v>
      </c>
      <c r="L2042" s="52">
        <f>IFERROR(_xll.qlIndexFixing(Index3M,H2042,TRUE,_xll.ohTrigger(RecalcTrigger,Trigger3M)),NA())</f>
        <v>1.9833049475609522E-2</v>
      </c>
      <c r="M2042" s="52">
        <f>IFERROR(_xll.qlIndexFixing(ONIndex3M,I2042,TRUE,_xll.ohTrigger(RecalcTrigger,Trigger3M)),NA())</f>
        <v>1.9804114600310285E-2</v>
      </c>
      <c r="N2042" s="52">
        <f>IFERROR(_xll.qlIndexFixing(Index6M,$H2042,TRUE,_xll.ohTrigger(RecalcTrigger,Trigger6M)),NA())</f>
        <v>2.1585350313757964E-2</v>
      </c>
      <c r="O2042" s="52">
        <f>IFERROR(_xll.qlIndexFixing(ONIndex6M,I2042,TRUE,_xll.ohTrigger(RecalcTrigger,Trigger6M)),NA())</f>
        <v>2.1501887385229068E-2</v>
      </c>
      <c r="P2042" s="52">
        <f>IFERROR(_xll.qlIndexFixing(Index1Y,$H2042,TRUE,_xll.ohTrigger(RecalcTrigger,Trigger1Y)),NA())</f>
        <v>2.371329022348477E-2</v>
      </c>
      <c r="Q2042" s="52">
        <f>IFERROR(_xll.qlIndexFixing(ONIndex1Y,I2042,TRUE,_xll.ohTrigger(RecalcTrigger,Trigger1Y)),NA())</f>
        <v>2.3514900163377206E-2</v>
      </c>
    </row>
    <row r="2043" spans="2:17" x14ac:dyDescent="0.2">
      <c r="B2043" s="46" t="s">
        <v>51</v>
      </c>
      <c r="D2043" s="49">
        <f>_xll.qlCalendarAdvance(LocalCalendar,$D2042,B2043,"f",FALSE)</f>
        <v>54018</v>
      </c>
      <c r="E2043" s="49">
        <f>_xll.qlInterestRateIndexValueDate(IndexON,D2043)</f>
        <v>54018</v>
      </c>
      <c r="F2043" s="52">
        <f>IFERROR(_xll.qlIndexFixing(IndexON,D2043,TRUE,_xll.ohTrigger(RecalcTrigger,TriggerON)),NA())</f>
        <v>1.5716722719245624E-2</v>
      </c>
      <c r="H2043" s="49">
        <f>_xll.qlCalendarAdvance(IborCalendar,$H2042,B2043,"f",FALSE)</f>
        <v>54010</v>
      </c>
      <c r="I2043" s="49">
        <f>_xll.qlInterestRateIndexValueDate(Index1M,$H2043)</f>
        <v>54014</v>
      </c>
      <c r="J2043" s="52">
        <f>IFERROR(_xll.qlIndexFixing(Index1M,$H2043,TRUE,_xll.ohTrigger(RecalcTrigger,Trigger1M)),NA())</f>
        <v>1.8217495162403452E-2</v>
      </c>
      <c r="K2043" s="52">
        <f>IFERROR(_xll.qlIndexFixing(ONIndex1M,I2043,TRUE,_xll.ohTrigger(RecalcTrigger,Trigger1M)),NA())</f>
        <v>1.8206004163046074E-2</v>
      </c>
      <c r="L2043" s="52">
        <f>IFERROR(_xll.qlIndexFixing(Index3M,H2043,TRUE,_xll.ohTrigger(RecalcTrigger,Trigger3M)),NA())</f>
        <v>1.983031379134953E-2</v>
      </c>
      <c r="M2043" s="52">
        <f>IFERROR(_xll.qlIndexFixing(ONIndex3M,I2043,TRUE,_xll.ohTrigger(RecalcTrigger,Trigger3M)),NA())</f>
        <v>1.9801402026704551E-2</v>
      </c>
      <c r="N2043" s="52">
        <f>IFERROR(_xll.qlIndexFixing(Index6M,$H2043,TRUE,_xll.ohTrigger(RecalcTrigger,Trigger6M)),NA())</f>
        <v>2.1583123555080297E-2</v>
      </c>
      <c r="O2043" s="52">
        <f>IFERROR(_xll.qlIndexFixing(ONIndex6M,I2043,TRUE,_xll.ohTrigger(RecalcTrigger,Trigger6M)),NA())</f>
        <v>2.1499757849081647E-2</v>
      </c>
      <c r="P2043" s="52">
        <f>IFERROR(_xll.qlIndexFixing(Index1Y,$H2043,TRUE,_xll.ohTrigger(RecalcTrigger,Trigger1Y)),NA())</f>
        <v>2.3710508227607389E-2</v>
      </c>
      <c r="Q2043" s="52">
        <f>IFERROR(_xll.qlIndexFixing(ONIndex1Y,I2043,TRUE,_xll.ohTrigger(RecalcTrigger,Trigger1Y)),NA())</f>
        <v>2.3512226058199914E-2</v>
      </c>
    </row>
    <row r="2044" spans="2:17" x14ac:dyDescent="0.2">
      <c r="B2044" s="46" t="s">
        <v>51</v>
      </c>
      <c r="D2044" s="49">
        <f>_xll.qlCalendarAdvance(LocalCalendar,$D2043,B2044,"f",FALSE)</f>
        <v>54025</v>
      </c>
      <c r="E2044" s="49">
        <f>_xll.qlInterestRateIndexValueDate(IndexON,D2044)</f>
        <v>54025</v>
      </c>
      <c r="F2044" s="52">
        <f>IFERROR(_xll.qlIndexFixing(IndexON,D2044,TRUE,_xll.ohTrigger(RecalcTrigger,TriggerON)),NA())</f>
        <v>1.5714369571941944E-2</v>
      </c>
      <c r="H2044" s="49">
        <f>_xll.qlCalendarAdvance(IborCalendar,$H2043,B2044,"f",FALSE)</f>
        <v>54017</v>
      </c>
      <c r="I2044" s="49">
        <f>_xll.qlInterestRateIndexValueDate(Index1M,$H2044)</f>
        <v>54021</v>
      </c>
      <c r="J2044" s="52">
        <f>IFERROR(_xll.qlIndexFixing(Index1M,$H2044,TRUE,_xll.ohTrigger(RecalcTrigger,Trigger1M)),NA())</f>
        <v>1.8217374496977967E-2</v>
      </c>
      <c r="K2044" s="52">
        <f>IFERROR(_xll.qlIndexFixing(ONIndex1M,I2044,TRUE,_xll.ohTrigger(RecalcTrigger,Trigger1M)),NA())</f>
        <v>1.820511230349986E-2</v>
      </c>
      <c r="L2044" s="52">
        <f>IFERROR(_xll.qlIndexFixing(Index3M,H2044,TRUE,_xll.ohTrigger(RecalcTrigger,Trigger3M)),NA())</f>
        <v>1.9827120576612553E-2</v>
      </c>
      <c r="M2044" s="52">
        <f>IFERROR(_xll.qlIndexFixing(ONIndex3M,I2044,TRUE,_xll.ohTrigger(RecalcTrigger,Trigger3M)),NA())</f>
        <v>1.9798235779919793E-2</v>
      </c>
      <c r="N2044" s="52">
        <f>IFERROR(_xll.qlIndexFixing(Index6M,$H2044,TRUE,_xll.ohTrigger(RecalcTrigger,Trigger6M)),NA())</f>
        <v>2.1580975618411657E-2</v>
      </c>
      <c r="O2044" s="52">
        <f>IFERROR(_xll.qlIndexFixing(ONIndex6M,I2044,TRUE,_xll.ohTrigger(RecalcTrigger,Trigger6M)),NA())</f>
        <v>2.1497267246477492E-2</v>
      </c>
      <c r="P2044" s="52">
        <f>IFERROR(_xll.qlIndexFixing(Index1Y,$H2044,TRUE,_xll.ohTrigger(RecalcTrigger,Trigger1Y)),NA())</f>
        <v>2.3707260763583576E-2</v>
      </c>
      <c r="Q2044" s="52">
        <f>IFERROR(_xll.qlIndexFixing(ONIndex1Y,I2044,TRUE,_xll.ohTrigger(RecalcTrigger,Trigger1Y)),NA())</f>
        <v>2.3509104499588318E-2</v>
      </c>
    </row>
    <row r="2045" spans="2:17" x14ac:dyDescent="0.2">
      <c r="B2045" s="46" t="s">
        <v>51</v>
      </c>
      <c r="D2045" s="49">
        <f>_xll.qlCalendarAdvance(LocalCalendar,$D2044,B2045,"f",FALSE)</f>
        <v>54032</v>
      </c>
      <c r="E2045" s="49">
        <f>_xll.qlInterestRateIndexValueDate(IndexON,D2045)</f>
        <v>54032</v>
      </c>
      <c r="F2045" s="52">
        <f>IFERROR(_xll.qlIndexFixing(IndexON,D2045,TRUE,_xll.ohTrigger(RecalcTrigger,TriggerON)),NA())</f>
        <v>1.571201513396403E-2</v>
      </c>
      <c r="H2045" s="49">
        <f>_xll.qlCalendarAdvance(IborCalendar,$H2044,B2045,"f",FALSE)</f>
        <v>54024</v>
      </c>
      <c r="I2045" s="49">
        <f>_xll.qlInterestRateIndexValueDate(Index1M,$H2045)</f>
        <v>54028</v>
      </c>
      <c r="J2045" s="52">
        <f>IFERROR(_xll.qlIndexFixing(Index1M,$H2045,TRUE,_xll.ohTrigger(RecalcTrigger,Trigger1M)),NA())</f>
        <v>1.8216060306440202E-2</v>
      </c>
      <c r="K2045" s="52">
        <f>IFERROR(_xll.qlIndexFixing(ONIndex1M,I2045,TRUE,_xll.ohTrigger(RecalcTrigger,Trigger1M)),NA())</f>
        <v>1.8204212140355835E-2</v>
      </c>
      <c r="L2045" s="52">
        <f>IFERROR(_xll.qlIndexFixing(Index3M,H2045,TRUE,_xll.ohTrigger(RecalcTrigger,Trigger3M)),NA())</f>
        <v>1.9823609287906364E-2</v>
      </c>
      <c r="M2045" s="52">
        <f>IFERROR(_xll.qlIndexFixing(ONIndex3M,I2045,TRUE,_xll.ohTrigger(RecalcTrigger,Trigger3M)),NA())</f>
        <v>1.9795067834253999E-2</v>
      </c>
      <c r="N2045" s="52">
        <f>IFERROR(_xll.qlIndexFixing(Index6M,$H2045,TRUE,_xll.ohTrigger(RecalcTrigger,Trigger6M)),NA())</f>
        <v>2.1578364208506291E-2</v>
      </c>
      <c r="O2045" s="52">
        <f>IFERROR(_xll.qlIndexFixing(ONIndex6M,I2045,TRUE,_xll.ohTrigger(RecalcTrigger,Trigger6M)),NA())</f>
        <v>2.1494770027885579E-2</v>
      </c>
      <c r="P2045" s="52">
        <f>IFERROR(_xll.qlIndexFixing(Index1Y,$H2045,TRUE,_xll.ohTrigger(RecalcTrigger,Trigger1Y)),NA())</f>
        <v>2.3704011358783042E-2</v>
      </c>
      <c r="Q2045" s="52">
        <f>IFERROR(_xll.qlIndexFixing(ONIndex1Y,I2045,TRUE,_xll.ohTrigger(RecalcTrigger,Trigger1Y)),NA())</f>
        <v>2.3505981035540913E-2</v>
      </c>
    </row>
    <row r="2046" spans="2:17" x14ac:dyDescent="0.2">
      <c r="B2046" s="46" t="s">
        <v>51</v>
      </c>
      <c r="D2046" s="49">
        <f>_xll.qlCalendarAdvance(LocalCalendar,$D2045,B2046,"f",FALSE)</f>
        <v>54039</v>
      </c>
      <c r="E2046" s="49">
        <f>_xll.qlInterestRateIndexValueDate(IndexON,D2046)</f>
        <v>54039</v>
      </c>
      <c r="F2046" s="52">
        <f>IFERROR(_xll.qlIndexFixing(IndexON,D2046,TRUE,_xll.ohTrigger(RecalcTrigger,TriggerON)),NA())</f>
        <v>1.5709659405338527E-2</v>
      </c>
      <c r="H2046" s="49">
        <f>_xll.qlCalendarAdvance(IborCalendar,$H2045,B2046,"f",FALSE)</f>
        <v>54031</v>
      </c>
      <c r="I2046" s="49">
        <f>_xll.qlInterestRateIndexValueDate(Index1M,$H2046)</f>
        <v>54035</v>
      </c>
      <c r="J2046" s="52">
        <f>IFERROR(_xll.qlIndexFixing(Index1M,$H2046,TRUE,_xll.ohTrigger(RecalcTrigger,Trigger1M)),NA())</f>
        <v>1.8215132640124827E-2</v>
      </c>
      <c r="K2046" s="52">
        <f>IFERROR(_xll.qlIndexFixing(ONIndex1M,I2046,TRUE,_xll.ohTrigger(RecalcTrigger,Trigger1M)),NA())</f>
        <v>1.8203303673534066E-2</v>
      </c>
      <c r="L2046" s="52">
        <f>IFERROR(_xll.qlIndexFixing(Index3M,H2046,TRUE,_xll.ohTrigger(RecalcTrigger,Trigger3M)),NA())</f>
        <v>1.9820412960761428E-2</v>
      </c>
      <c r="M2046" s="52">
        <f>IFERROR(_xll.qlIndexFixing(ONIndex3M,I2046,TRUE,_xll.ohTrigger(RecalcTrigger,Trigger3M)),NA())</f>
        <v>1.9791898189547297E-2</v>
      </c>
      <c r="N2046" s="52">
        <f>IFERROR(_xll.qlIndexFixing(Index6M,$H2046,TRUE,_xll.ohTrigger(RecalcTrigger,Trigger6M)),NA())</f>
        <v>2.1575746113707411E-2</v>
      </c>
      <c r="O2046" s="52">
        <f>IFERROR(_xll.qlIndexFixing(ONIndex6M,I2046,TRUE,_xll.ohTrigger(RecalcTrigger,Trigger6M)),NA())</f>
        <v>2.1492266193146037E-2</v>
      </c>
      <c r="P2046" s="52">
        <f>IFERROR(_xll.qlIndexFixing(Index1Y,$H2046,TRUE,_xll.ohTrigger(RecalcTrigger,Trigger1Y)),NA())</f>
        <v>2.3700760013224357E-2</v>
      </c>
      <c r="Q2046" s="52">
        <f>IFERROR(_xll.qlIndexFixing(ONIndex1Y,I2046,TRUE,_xll.ohTrigger(RecalcTrigger,Trigger1Y)),NA())</f>
        <v>2.3502855666057698E-2</v>
      </c>
    </row>
    <row r="2047" spans="2:17" x14ac:dyDescent="0.2">
      <c r="B2047" s="46" t="s">
        <v>51</v>
      </c>
      <c r="D2047" s="49">
        <f>_xll.qlCalendarAdvance(LocalCalendar,$D2046,B2047,"f",FALSE)</f>
        <v>54046</v>
      </c>
      <c r="E2047" s="49">
        <f>_xll.qlInterestRateIndexValueDate(IndexON,D2047)</f>
        <v>54046</v>
      </c>
      <c r="F2047" s="52">
        <f>IFERROR(_xll.qlIndexFixing(IndexON,D2047,TRUE,_xll.ohTrigger(RecalcTrigger,TriggerON)),NA())</f>
        <v>1.5707302386038791E-2</v>
      </c>
      <c r="H2047" s="49">
        <f>_xll.qlCalendarAdvance(IborCalendar,$H2046,B2047,"f",FALSE)</f>
        <v>54038</v>
      </c>
      <c r="I2047" s="49">
        <f>_xll.qlInterestRateIndexValueDate(Index1M,$H2047)</f>
        <v>54042</v>
      </c>
      <c r="J2047" s="52">
        <f>IFERROR(_xll.qlIndexFixing(Index1M,$H2047,TRUE,_xll.ohTrigger(RecalcTrigger,Trigger1M)),NA())</f>
        <v>1.821419665763847E-2</v>
      </c>
      <c r="K2047" s="52">
        <f>IFERROR(_xll.qlIndexFixing(ONIndex1M,I2047,TRUE,_xll.ohTrigger(RecalcTrigger,Trigger1M)),NA())</f>
        <v>1.8202386903114487E-2</v>
      </c>
      <c r="L2047" s="52">
        <f>IFERROR(_xll.qlIndexFixing(Index3M,H2047,TRUE,_xll.ohTrigger(RecalcTrigger,Trigger3M)),NA())</f>
        <v>1.9817214928817547E-2</v>
      </c>
      <c r="M2047" s="52">
        <f>IFERROR(_xll.qlIndexFixing(ONIndex3M,I2047,TRUE,_xll.ohTrigger(RecalcTrigger,Trigger3M)),NA())</f>
        <v>1.9788726846119431E-2</v>
      </c>
      <c r="N2047" s="52">
        <f>IFERROR(_xll.qlIndexFixing(Index6M,$H2047,TRUE,_xll.ohTrigger(RecalcTrigger,Trigger6M)),NA())</f>
        <v>2.1573121334043412E-2</v>
      </c>
      <c r="O2047" s="52">
        <f>IFERROR(_xll.qlIndexFixing(ONIndex6M,I2047,TRUE,_xll.ohTrigger(RecalcTrigger,Trigger6M)),NA())</f>
        <v>2.1489755742258865E-2</v>
      </c>
      <c r="P2047" s="52">
        <f>IFERROR(_xll.qlIndexFixing(Index1Y,$H2047,TRUE,_xll.ohTrigger(RecalcTrigger,Trigger1Y)),NA())</f>
        <v>2.3697506726926949E-2</v>
      </c>
      <c r="Q2047" s="52">
        <f>IFERROR(_xll.qlIndexFixing(ONIndex1Y,I2047,TRUE,_xll.ohTrigger(RecalcTrigger,Trigger1Y)),NA())</f>
        <v>2.3499728391298547E-2</v>
      </c>
    </row>
    <row r="2048" spans="2:17" x14ac:dyDescent="0.2">
      <c r="B2048" s="46" t="s">
        <v>51</v>
      </c>
      <c r="D2048" s="49">
        <f>_xll.qlCalendarAdvance(LocalCalendar,$D2047,B2048,"f",FALSE)</f>
        <v>54053</v>
      </c>
      <c r="E2048" s="49">
        <f>_xll.qlInterestRateIndexValueDate(IndexON,D2048)</f>
        <v>54053</v>
      </c>
      <c r="F2048" s="52">
        <f>IFERROR(_xll.qlIndexFixing(IndexON,D2048,TRUE,_xll.ohTrigger(RecalcTrigger,TriggerON)),NA())</f>
        <v>1.5704944076038174E-2</v>
      </c>
      <c r="H2048" s="49">
        <f>_xll.qlCalendarAdvance(IborCalendar,$H2047,B2048,"f",FALSE)</f>
        <v>54045</v>
      </c>
      <c r="I2048" s="49">
        <f>_xll.qlInterestRateIndexValueDate(Index1M,$H2048)</f>
        <v>54049</v>
      </c>
      <c r="J2048" s="52">
        <f>IFERROR(_xll.qlIndexFixing(Index1M,$H2048,TRUE,_xll.ohTrigger(RecalcTrigger,Trigger1M)),NA())</f>
        <v>1.8213252358981139E-2</v>
      </c>
      <c r="K2048" s="52">
        <f>IFERROR(_xll.qlIndexFixing(ONIndex1M,I2048,TRUE,_xll.ohTrigger(RecalcTrigger,Trigger1M)),NA())</f>
        <v>1.8201461829017163E-2</v>
      </c>
      <c r="L2048" s="52">
        <f>IFERROR(_xll.qlIndexFixing(Index3M,H2048,TRUE,_xll.ohTrigger(RecalcTrigger,Trigger3M)),NA())</f>
        <v>1.9814015192076487E-2</v>
      </c>
      <c r="M2048" s="52">
        <f>IFERROR(_xll.qlIndexFixing(ONIndex3M,I2048,TRUE,_xll.ohTrigger(RecalcTrigger,Trigger3M)),NA())</f>
        <v>1.9785553803490785E-2</v>
      </c>
      <c r="N2048" s="52">
        <f>IFERROR(_xll.qlIndexFixing(Index6M,$H2048,TRUE,_xll.ohTrigger(RecalcTrigger,Trigger6M)),NA())</f>
        <v>2.1570489869538315E-2</v>
      </c>
      <c r="O2048" s="52">
        <f>IFERROR(_xll.qlIndexFixing(ONIndex6M,I2048,TRUE,_xll.ohTrigger(RecalcTrigger,Trigger6M)),NA())</f>
        <v>2.1487238675144127E-2</v>
      </c>
      <c r="P2048" s="52">
        <f>IFERROR(_xll.qlIndexFixing(Index1Y,$H2048,TRUE,_xll.ohTrigger(RecalcTrigger,Trigger1Y)),NA())</f>
        <v>2.3694251499908739E-2</v>
      </c>
      <c r="Q2048" s="52">
        <f>IFERROR(_xll.qlIndexFixing(ONIndex1Y,I2048,TRUE,_xll.ohTrigger(RecalcTrigger,Trigger1Y)),NA())</f>
        <v>2.3496599210943714E-2</v>
      </c>
    </row>
    <row r="2049" spans="2:17" x14ac:dyDescent="0.2">
      <c r="B2049" s="46" t="s">
        <v>51</v>
      </c>
      <c r="D2049" s="49">
        <f>_xll.qlCalendarAdvance(LocalCalendar,$D2048,B2049,"f",FALSE)</f>
        <v>54060</v>
      </c>
      <c r="E2049" s="49">
        <f>_xll.qlInterestRateIndexValueDate(IndexON,D2049)</f>
        <v>54060</v>
      </c>
      <c r="F2049" s="52">
        <f>IFERROR(_xll.qlIndexFixing(IndexON,D2049,TRUE,_xll.ohTrigger(RecalcTrigger,TriggerON)),NA())</f>
        <v>1.5702584475336678E-2</v>
      </c>
      <c r="H2049" s="49">
        <f>_xll.qlCalendarAdvance(IborCalendar,$H2048,B2049,"f",FALSE)</f>
        <v>54053</v>
      </c>
      <c r="I2049" s="49">
        <f>_xll.qlInterestRateIndexValueDate(Index1M,$H2049)</f>
        <v>54057</v>
      </c>
      <c r="J2049" s="52">
        <f>IFERROR(_xll.qlIndexFixing(Index1M,$H2049,TRUE,_xll.ohTrigger(RecalcTrigger,Trigger1M)),NA())</f>
        <v>1.8212162977456793E-2</v>
      </c>
      <c r="K2049" s="52">
        <f>IFERROR(_xll.qlIndexFixing(ONIndex1M,I2049,TRUE,_xll.ohTrigger(RecalcTrigger,Trigger1M)),NA())</f>
        <v>1.820078741237463E-2</v>
      </c>
      <c r="L2049" s="52">
        <f>IFERROR(_xll.qlIndexFixing(Index3M,H2049,TRUE,_xll.ohTrigger(RecalcTrigger,Trigger3M)),NA())</f>
        <v>1.9810356262588303E-2</v>
      </c>
      <c r="M2049" s="52">
        <f>IFERROR(_xll.qlIndexFixing(ONIndex3M,I2049,TRUE,_xll.ohTrigger(RecalcTrigger,Trigger3M)),NA())</f>
        <v>1.9782242029036112E-2</v>
      </c>
      <c r="N2049" s="52">
        <f>IFERROR(_xll.qlIndexFixing(Index6M,$H2049,TRUE,_xll.ohTrigger(RecalcTrigger,Trigger6M)),NA())</f>
        <v>2.156702140068583E-2</v>
      </c>
      <c r="O2049" s="52">
        <f>IFERROR(_xll.qlIndexFixing(ONIndex6M,I2049,TRUE,_xll.ohTrigger(RecalcTrigger,Trigger6M)),NA())</f>
        <v>2.1484814394048257E-2</v>
      </c>
      <c r="P2049" s="52">
        <f>IFERROR(_xll.qlIndexFixing(Index1Y,$H2049,TRUE,_xll.ohTrigger(RecalcTrigger,Trigger1Y)),NA())</f>
        <v>2.3690528864091429E-2</v>
      </c>
      <c r="Q2049" s="52">
        <f>IFERROR(_xll.qlIndexFixing(ONIndex1Y,I2049,TRUE,_xll.ohTrigger(RecalcTrigger,Trigger1Y)),NA())</f>
        <v>2.3493563469245693E-2</v>
      </c>
    </row>
    <row r="2050" spans="2:17" x14ac:dyDescent="0.2">
      <c r="B2050" s="46" t="s">
        <v>51</v>
      </c>
      <c r="D2050" s="49">
        <f>_xll.qlCalendarAdvance(LocalCalendar,$D2049,B2050,"f",FALSE)</f>
        <v>54067</v>
      </c>
      <c r="E2050" s="49">
        <f>_xll.qlInterestRateIndexValueDate(IndexON,D2050)</f>
        <v>54067</v>
      </c>
      <c r="F2050" s="52">
        <f>IFERROR(_xll.qlIndexFixing(IndexON,D2050,TRUE,_xll.ohTrigger(RecalcTrigger,TriggerON)),NA())</f>
        <v>1.5700223584040884E-2</v>
      </c>
      <c r="H2050" s="49">
        <f>_xll.qlCalendarAdvance(IborCalendar,$H2049,B2050,"f",FALSE)</f>
        <v>54060</v>
      </c>
      <c r="I2050" s="49">
        <f>_xll.qlInterestRateIndexValueDate(Index1M,$H2050)</f>
        <v>54064</v>
      </c>
      <c r="J2050" s="52">
        <f>IFERROR(_xll.qlIndexFixing(Index1M,$H2050,TRUE,_xll.ohTrigger(RecalcTrigger,Trigger1M)),NA())</f>
        <v>1.8211200858442658E-2</v>
      </c>
      <c r="K2050" s="52">
        <f>IFERROR(_xll.qlIndexFixing(ONIndex1M,I2050,TRUE,_xll.ohTrigger(RecalcTrigger,Trigger1M)),NA())</f>
        <v>1.8199451566101033E-2</v>
      </c>
      <c r="L2050" s="52">
        <f>IFERROR(_xll.qlIndexFixing(Index3M,H2050,TRUE,_xll.ohTrigger(RecalcTrigger,Trigger3M)),NA())</f>
        <v>1.9807152872728117E-2</v>
      </c>
      <c r="M2050" s="52">
        <f>IFERROR(_xll.qlIndexFixing(ONIndex3M,I2050,TRUE,_xll.ohTrigger(RecalcTrigger,Trigger3M)),NA())</f>
        <v>1.9778748706125171E-2</v>
      </c>
      <c r="N2050" s="52">
        <f>IFERROR(_xll.qlIndexFixing(Index6M,$H2050,TRUE,_xll.ohTrigger(RecalcTrigger,Trigger6M)),NA())</f>
        <v>2.1564376246698994E-2</v>
      </c>
      <c r="O2050" s="52">
        <f>IFERROR(_xll.qlIndexFixing(ONIndex6M,I2050,TRUE,_xll.ohTrigger(RecalcTrigger,Trigger6M)),NA())</f>
        <v>2.1481822681170826E-2</v>
      </c>
      <c r="P2050" s="52">
        <f>IFERROR(_xll.qlIndexFixing(Index1Y,$H2050,TRUE,_xll.ohTrigger(RecalcTrigger,Trigger1Y)),NA())</f>
        <v>2.3687269478450481E-2</v>
      </c>
      <c r="Q2050" s="52">
        <f>IFERROR(_xll.qlIndexFixing(ONIndex1Y,I2050,TRUE,_xll.ohTrigger(RecalcTrigger,Trigger1Y)),NA())</f>
        <v>2.3489887408230103E-2</v>
      </c>
    </row>
    <row r="2051" spans="2:17" x14ac:dyDescent="0.2">
      <c r="B2051" s="46" t="s">
        <v>51</v>
      </c>
      <c r="D2051" s="49">
        <f>_xll.qlCalendarAdvance(LocalCalendar,$D2050,B2051,"f",FALSE)</f>
        <v>54074</v>
      </c>
      <c r="E2051" s="49">
        <f>_xll.qlInterestRateIndexValueDate(IndexON,D2051)</f>
        <v>54074</v>
      </c>
      <c r="F2051" s="52">
        <f>IFERROR(_xll.qlIndexFixing(IndexON,D2051,TRUE,_xll.ohTrigger(RecalcTrigger,TriggerON)),NA())</f>
        <v>1.5698034854296772E-2</v>
      </c>
      <c r="H2051" s="49">
        <f>_xll.qlCalendarAdvance(IborCalendar,$H2050,B2051,"f",FALSE)</f>
        <v>54067</v>
      </c>
      <c r="I2051" s="49">
        <f>_xll.qlInterestRateIndexValueDate(Index1M,$H2051)</f>
        <v>54071</v>
      </c>
      <c r="J2051" s="52">
        <f>IFERROR(_xll.qlIndexFixing(Index1M,$H2051,TRUE,_xll.ohTrigger(RecalcTrigger,Trigger1M)),NA())</f>
        <v>1.8210230423267859E-2</v>
      </c>
      <c r="K2051" s="52">
        <f>IFERROR(_xll.qlIndexFixing(ONIndex1M,I2051,TRUE,_xll.ohTrigger(RecalcTrigger,Trigger1M)),NA())</f>
        <v>1.8198500394959183E-2</v>
      </c>
      <c r="L2051" s="52">
        <f>IFERROR(_xll.qlIndexFixing(Index3M,H2051,TRUE,_xll.ohTrigger(RecalcTrigger,Trigger3M)),NA())</f>
        <v>1.98039477780848E-2</v>
      </c>
      <c r="M2051" s="52">
        <f>IFERROR(_xll.qlIndexFixing(ONIndex3M,I2051,TRUE,_xll.ohTrigger(RecalcTrigger,Trigger3M)),NA())</f>
        <v>1.9775570324167546E-2</v>
      </c>
      <c r="N2051" s="52">
        <f>IFERROR(_xll.qlIndexFixing(Index6M,$H2051,TRUE,_xll.ohTrigger(RecalcTrigger,Trigger6M)),NA())</f>
        <v>2.1561724408333396E-2</v>
      </c>
      <c r="O2051" s="52">
        <f>IFERROR(_xll.qlIndexFixing(ONIndex6M,I2051,TRUE,_xll.ohTrigger(RecalcTrigger,Trigger6M)),NA())</f>
        <v>2.1479284820529188E-2</v>
      </c>
      <c r="P2051" s="52">
        <f>IFERROR(_xll.qlIndexFixing(Index1Y,$H2051,TRUE,_xll.ohTrigger(RecalcTrigger,Trigger1Y)),NA())</f>
        <v>2.3684008152148567E-2</v>
      </c>
      <c r="Q2051" s="52">
        <f>IFERROR(_xll.qlIndexFixing(ONIndex1Y,I2051,TRUE,_xll.ohTrigger(RecalcTrigger,Trigger1Y)),NA())</f>
        <v>2.3486752239465503E-2</v>
      </c>
    </row>
    <row r="2052" spans="2:17" x14ac:dyDescent="0.2">
      <c r="B2052" s="46" t="s">
        <v>51</v>
      </c>
      <c r="D2052" s="49">
        <f>_xll.qlCalendarAdvance(LocalCalendar,$D2051,B2052,"f",FALSE)</f>
        <v>54081</v>
      </c>
      <c r="E2052" s="49">
        <f>_xll.qlInterestRateIndexValueDate(IndexON,D2052)</f>
        <v>54081</v>
      </c>
      <c r="F2052" s="52">
        <f>IFERROR(_xll.qlIndexFixing(IndexON,D2052,TRUE,_xll.ohTrigger(RecalcTrigger,TriggerON)),NA())</f>
        <v>1.5695497929320013E-2</v>
      </c>
      <c r="H2052" s="49">
        <f>_xll.qlCalendarAdvance(IborCalendar,$H2051,B2052,"f",FALSE)</f>
        <v>54074</v>
      </c>
      <c r="I2052" s="49">
        <f>_xll.qlInterestRateIndexValueDate(Index1M,$H2052)</f>
        <v>54078</v>
      </c>
      <c r="J2052" s="52">
        <f>IFERROR(_xll.qlIndexFixing(Index1M,$H2052,TRUE,_xll.ohTrigger(RecalcTrigger,Trigger1M)),NA())</f>
        <v>1.8209251671932398E-2</v>
      </c>
      <c r="K2052" s="52">
        <f>IFERROR(_xll.qlIndexFixing(ONIndex1M,I2052,TRUE,_xll.ohTrigger(RecalcTrigger,Trigger1M)),NA())</f>
        <v>1.8197540920059652E-2</v>
      </c>
      <c r="L2052" s="52">
        <f>IFERROR(_xll.qlIndexFixing(Index3M,H2052,TRUE,_xll.ohTrigger(RecalcTrigger,Trigger3M)),NA())</f>
        <v>1.9800740978661874E-2</v>
      </c>
      <c r="M2052" s="52">
        <f>IFERROR(_xll.qlIndexFixing(ONIndex3M,I2052,TRUE,_xll.ohTrigger(RecalcTrigger,Trigger3M)),NA())</f>
        <v>1.977239024324895E-2</v>
      </c>
      <c r="N2052" s="52">
        <f>IFERROR(_xll.qlIndexFixing(Index6M,$H2052,TRUE,_xll.ohTrigger(RecalcTrigger,Trigger6M)),NA())</f>
        <v>2.1559065885615382E-2</v>
      </c>
      <c r="O2052" s="52">
        <f>IFERROR(_xll.qlIndexFixing(ONIndex6M,I2052,TRUE,_xll.ohTrigger(RecalcTrigger,Trigger6M)),NA())</f>
        <v>2.147674034373992E-2</v>
      </c>
      <c r="P2052" s="52">
        <f>IFERROR(_xll.qlIndexFixing(Index1Y,$H2052,TRUE,_xll.ohTrigger(RecalcTrigger,Trigger1Y)),NA())</f>
        <v>2.3680744885204906E-2</v>
      </c>
      <c r="Q2052" s="52">
        <f>IFERROR(_xll.qlIndexFixing(ONIndex1Y,I2052,TRUE,_xll.ohTrigger(RecalcTrigger,Trigger1Y)),NA())</f>
        <v>2.3483615165185157E-2</v>
      </c>
    </row>
    <row r="2053" spans="2:17" x14ac:dyDescent="0.2">
      <c r="B2053" s="46" t="s">
        <v>51</v>
      </c>
      <c r="D2053" s="49">
        <f>_xll.qlCalendarAdvance(LocalCalendar,$D2052,B2053,"f",FALSE)</f>
        <v>54088</v>
      </c>
      <c r="E2053" s="49">
        <f>_xll.qlInterestRateIndexValueDate(IndexON,D2053)</f>
        <v>54088</v>
      </c>
      <c r="F2053" s="52">
        <f>IFERROR(_xll.qlIndexFixing(IndexON,D2053,TRUE,_xll.ohTrigger(RecalcTrigger,TriggerON)),NA())</f>
        <v>1.5693133165974871E-2</v>
      </c>
      <c r="H2053" s="49">
        <f>_xll.qlCalendarAdvance(IborCalendar,$H2052,B2053,"f",FALSE)</f>
        <v>54081</v>
      </c>
      <c r="I2053" s="49">
        <f>_xll.qlInterestRateIndexValueDate(Index1M,$H2053)</f>
        <v>54085</v>
      </c>
      <c r="J2053" s="52">
        <f>IFERROR(_xll.qlIndexFixing(Index1M,$H2053,TRUE,_xll.ohTrigger(RecalcTrigger,Trigger1M)),NA())</f>
        <v>1.820826460443627E-2</v>
      </c>
      <c r="K2053" s="52">
        <f>IFERROR(_xll.qlIndexFixing(ONIndex1M,I2053,TRUE,_xll.ohTrigger(RecalcTrigger,Trigger1M)),NA())</f>
        <v>1.8196573141562311E-2</v>
      </c>
      <c r="L2053" s="52">
        <f>IFERROR(_xll.qlIndexFixing(Index3M,H2053,TRUE,_xll.ohTrigger(RecalcTrigger,Trigger3M)),NA())</f>
        <v>1.9797532474463721E-2</v>
      </c>
      <c r="M2053" s="52">
        <f>IFERROR(_xll.qlIndexFixing(ONIndex3M,I2053,TRUE,_xll.ohTrigger(RecalcTrigger,Trigger3M)),NA())</f>
        <v>1.9769208463369381E-2</v>
      </c>
      <c r="N2053" s="52">
        <f>IFERROR(_xll.qlIndexFixing(Index6M,$H2053,TRUE,_xll.ohTrigger(RecalcTrigger,Trigger6M)),NA())</f>
        <v>2.155640067857131E-2</v>
      </c>
      <c r="O2053" s="52">
        <f>IFERROR(_xll.qlIndexFixing(ONIndex6M,I2053,TRUE,_xll.ohTrigger(RecalcTrigger,Trigger6M)),NA())</f>
        <v>2.1474189250803022E-2</v>
      </c>
      <c r="P2053" s="52">
        <f>IFERROR(_xll.qlIndexFixing(Index1Y,$H2053,TRUE,_xll.ohTrigger(RecalcTrigger,Trigger1Y)),NA())</f>
        <v>2.3677479677637846E-2</v>
      </c>
      <c r="Q2053" s="52">
        <f>IFERROR(_xll.qlIndexFixing(ONIndex1Y,I2053,TRUE,_xll.ohTrigger(RecalcTrigger,Trigger1Y)),NA())</f>
        <v>2.3480476185548937E-2</v>
      </c>
    </row>
    <row r="2054" spans="2:17" x14ac:dyDescent="0.2">
      <c r="B2054" s="46" t="s">
        <v>51</v>
      </c>
      <c r="D2054" s="49">
        <f>_xll.qlCalendarAdvance(LocalCalendar,$D2053,B2054,"f",FALSE)</f>
        <v>54095</v>
      </c>
      <c r="E2054" s="49">
        <f>_xll.qlInterestRateIndexValueDate(IndexON,D2054)</f>
        <v>54095</v>
      </c>
      <c r="F2054" s="52">
        <f>IFERROR(_xll.qlIndexFixing(IndexON,D2054,TRUE,_xll.ohTrigger(RecalcTrigger,TriggerON)),NA())</f>
        <v>1.5690767111902204E-2</v>
      </c>
      <c r="H2054" s="49">
        <f>_xll.qlCalendarAdvance(IborCalendar,$H2053,B2054,"f",FALSE)</f>
        <v>54088</v>
      </c>
      <c r="I2054" s="49">
        <f>_xll.qlInterestRateIndexValueDate(Index1M,$H2054)</f>
        <v>54092</v>
      </c>
      <c r="J2054" s="52">
        <f>IFERROR(_xll.qlIndexFixing(Index1M,$H2054,TRUE,_xll.ohTrigger(RecalcTrigger,Trigger1M)),NA())</f>
        <v>1.820649242731371E-2</v>
      </c>
      <c r="K2054" s="52">
        <f>IFERROR(_xll.qlIndexFixing(ONIndex1M,I2054,TRUE,_xll.ohTrigger(RecalcTrigger,Trigger1M)),NA())</f>
        <v>1.8195597059387225E-2</v>
      </c>
      <c r="L2054" s="52">
        <f>IFERROR(_xll.qlIndexFixing(Index3M,H2054,TRUE,_xll.ohTrigger(RecalcTrigger,Trigger3M)),NA())</f>
        <v>1.9794322265497377E-2</v>
      </c>
      <c r="M2054" s="52">
        <f>IFERROR(_xll.qlIndexFixing(ONIndex3M,I2054,TRUE,_xll.ohTrigger(RecalcTrigger,Trigger3M)),NA())</f>
        <v>1.9766024984768649E-2</v>
      </c>
      <c r="N2054" s="52">
        <f>IFERROR(_xll.qlIndexFixing(Index6M,$H2054,TRUE,_xll.ohTrigger(RecalcTrigger,Trigger6M)),NA())</f>
        <v>2.1553728787228409E-2</v>
      </c>
      <c r="O2054" s="52">
        <f>IFERROR(_xll.qlIndexFixing(ONIndex6M,I2054,TRUE,_xll.ohTrigger(RecalcTrigger,Trigger6M)),NA())</f>
        <v>2.147163154179843E-2</v>
      </c>
      <c r="P2054" s="52">
        <f>IFERROR(_xll.qlIndexFixing(Index1Y,$H2054,TRUE,_xll.ohTrigger(RecalcTrigger,Trigger1Y)),NA())</f>
        <v>2.3674212529467047E-2</v>
      </c>
      <c r="Q2054" s="52">
        <f>IFERROR(_xll.qlIndexFixing(ONIndex1Y,I2054,TRUE,_xll.ohTrigger(RecalcTrigger,Trigger1Y)),NA())</f>
        <v>2.3477335300556845E-2</v>
      </c>
    </row>
    <row r="2055" spans="2:17" x14ac:dyDescent="0.2">
      <c r="B2055" s="46" t="s">
        <v>51</v>
      </c>
      <c r="D2055" s="49">
        <f>_xll.qlCalendarAdvance(LocalCalendar,$D2054,B2055,"f",FALSE)</f>
        <v>54102</v>
      </c>
      <c r="E2055" s="49">
        <f>_xll.qlInterestRateIndexValueDate(IndexON,D2055)</f>
        <v>54102</v>
      </c>
      <c r="F2055" s="52">
        <f>IFERROR(_xll.qlIndexFixing(IndexON,D2055,TRUE,_xll.ohTrigger(RecalcTrigger,TriggerON)),NA())</f>
        <v>1.568857243828603E-2</v>
      </c>
      <c r="H2055" s="49">
        <f>_xll.qlCalendarAdvance(IborCalendar,$H2054,B2055,"f",FALSE)</f>
        <v>54095</v>
      </c>
      <c r="I2055" s="49">
        <f>_xll.qlInterestRateIndexValueDate(Index1M,$H2055)</f>
        <v>54099</v>
      </c>
      <c r="J2055" s="52">
        <f>IFERROR(_xll.qlIndexFixing(Index1M,$H2055,TRUE,_xll.ohTrigger(RecalcTrigger,Trigger1M)),NA())</f>
        <v>1.8205490016847355E-2</v>
      </c>
      <c r="K2055" s="52">
        <f>IFERROR(_xll.qlIndexFixing(ONIndex1M,I2055,TRUE,_xll.ohTrigger(RecalcTrigger,Trigger1M)),NA())</f>
        <v>1.819461267361433E-2</v>
      </c>
      <c r="L2055" s="52">
        <f>IFERROR(_xll.qlIndexFixing(Index3M,H2055,TRUE,_xll.ohTrigger(RecalcTrigger,Trigger3M)),NA())</f>
        <v>1.9790796984565873E-2</v>
      </c>
      <c r="M2055" s="52">
        <f>IFERROR(_xll.qlIndexFixing(ONIndex3M,I2055,TRUE,_xll.ohTrigger(RecalcTrigger,Trigger3M)),NA())</f>
        <v>1.9762839807047072E-2</v>
      </c>
      <c r="N2055" s="52">
        <f>IFERROR(_xll.qlIndexFixing(Index6M,$H2055,TRUE,_xll.ohTrigger(RecalcTrigger,Trigger6M)),NA())</f>
        <v>2.1551050211613472E-2</v>
      </c>
      <c r="O2055" s="52">
        <f>IFERROR(_xll.qlIndexFixing(ONIndex6M,I2055,TRUE,_xll.ohTrigger(RecalcTrigger,Trigger6M)),NA())</f>
        <v>2.1469067216646209E-2</v>
      </c>
      <c r="P2055" s="52">
        <f>IFERROR(_xll.qlIndexFixing(Index1Y,$H2055,TRUE,_xll.ohTrigger(RecalcTrigger,Trigger1Y)),NA())</f>
        <v>2.3670943440710846E-2</v>
      </c>
      <c r="Q2055" s="52">
        <f>IFERROR(_xll.qlIndexFixing(ONIndex1Y,I2055,TRUE,_xll.ohTrigger(RecalcTrigger,Trigger1Y)),NA())</f>
        <v>2.3474192510049008E-2</v>
      </c>
    </row>
    <row r="2056" spans="2:17" x14ac:dyDescent="0.2">
      <c r="B2056" s="46" t="s">
        <v>51</v>
      </c>
      <c r="D2056" s="49">
        <f>_xll.qlCalendarAdvance(LocalCalendar,$D2055,B2056,"f",FALSE)</f>
        <v>54109</v>
      </c>
      <c r="E2056" s="49">
        <f>_xll.qlInterestRateIndexValueDate(IndexON,D2056)</f>
        <v>54109</v>
      </c>
      <c r="F2056" s="52">
        <f>IFERROR(_xll.qlIndexFixing(IndexON,D2056,TRUE,_xll.ohTrigger(RecalcTrigger,TriggerON)),NA())</f>
        <v>1.5686031131814104E-2</v>
      </c>
      <c r="H2056" s="49">
        <f>_xll.qlCalendarAdvance(IborCalendar,$H2055,B2056,"f",FALSE)</f>
        <v>54102</v>
      </c>
      <c r="I2056" s="49">
        <f>_xll.qlInterestRateIndexValueDate(Index1M,$H2056)</f>
        <v>54106</v>
      </c>
      <c r="J2056" s="52">
        <f>IFERROR(_xll.qlIndexFixing(Index1M,$H2056,TRUE,_xll.ohTrigger(RecalcTrigger,Trigger1M)),NA())</f>
        <v>1.8204479291062909E-2</v>
      </c>
      <c r="K2056" s="52">
        <f>IFERROR(_xll.qlIndexFixing(ONIndex1M,I2056,TRUE,_xll.ohTrigger(RecalcTrigger,Trigger1M)),NA())</f>
        <v>1.8193619984163689E-2</v>
      </c>
      <c r="L2056" s="52">
        <f>IFERROR(_xll.qlIndexFixing(Index3M,H2056,TRUE,_xll.ohTrigger(RecalcTrigger,Trigger3M)),NA())</f>
        <v>1.9787583664044206E-2</v>
      </c>
      <c r="M2056" s="52">
        <f>IFERROR(_xll.qlIndexFixing(ONIndex3M,I2056,TRUE,_xll.ohTrigger(RecalcTrigger,Trigger3M)),NA())</f>
        <v>1.9759652930604332E-2</v>
      </c>
      <c r="N2056" s="52">
        <f>IFERROR(_xll.qlIndexFixing(Index6M,$H2056,TRUE,_xll.ohTrigger(RecalcTrigger,Trigger6M)),NA())</f>
        <v>2.1548364951751969E-2</v>
      </c>
      <c r="O2056" s="52">
        <f>IFERROR(_xll.qlIndexFixing(ONIndex6M,I2056,TRUE,_xll.ohTrigger(RecalcTrigger,Trigger6M)),NA())</f>
        <v>2.1466496275186486E-2</v>
      </c>
      <c r="P2056" s="52">
        <f>IFERROR(_xll.qlIndexFixing(Index1Y,$H2056,TRUE,_xll.ohTrigger(RecalcTrigger,Trigger1Y)),NA())</f>
        <v>2.3667672411388469E-2</v>
      </c>
      <c r="Q2056" s="52">
        <f>IFERROR(_xll.qlIndexFixing(ONIndex1Y,I2056,TRUE,_xll.ohTrigger(RecalcTrigger,Trigger1Y)),NA())</f>
        <v>2.3471047814105361E-2</v>
      </c>
    </row>
    <row r="2057" spans="2:17" x14ac:dyDescent="0.2">
      <c r="B2057" s="46" t="s">
        <v>51</v>
      </c>
      <c r="D2057" s="49">
        <f>_xll.qlCalendarAdvance(LocalCalendar,$D2056,B2057,"f",FALSE)</f>
        <v>54116</v>
      </c>
      <c r="E2057" s="49">
        <f>_xll.qlInterestRateIndexValueDate(IndexON,D2057)</f>
        <v>54116</v>
      </c>
      <c r="F2057" s="52">
        <f>IFERROR(_xll.qlIndexFixing(IndexON,D2057,TRUE,_xll.ohTrigger(RecalcTrigger,TriggerON)),NA())</f>
        <v>1.5683661205772026E-2</v>
      </c>
      <c r="H2057" s="49">
        <f>_xll.qlCalendarAdvance(IborCalendar,$H2056,B2057,"f",FALSE)</f>
        <v>54109</v>
      </c>
      <c r="I2057" s="49">
        <f>_xll.qlInterestRateIndexValueDate(Index1M,$H2057)</f>
        <v>54113</v>
      </c>
      <c r="J2057" s="52">
        <f>IFERROR(_xll.qlIndexFixing(Index1M,$H2057,TRUE,_xll.ohTrigger(RecalcTrigger,Trigger1M)),NA())</f>
        <v>1.8203460249965886E-2</v>
      </c>
      <c r="K2057" s="52">
        <f>IFERROR(_xll.qlIndexFixing(ONIndex1M,I2057,TRUE,_xll.ohTrigger(RecalcTrigger,Trigger1M)),NA())</f>
        <v>1.8192618991035303E-2</v>
      </c>
      <c r="L2057" s="52">
        <f>IFERROR(_xll.qlIndexFixing(Index3M,H2057,TRUE,_xll.ohTrigger(RecalcTrigger,Trigger3M)),NA())</f>
        <v>1.9784681410011131E-2</v>
      </c>
      <c r="M2057" s="52">
        <f>IFERROR(_xll.qlIndexFixing(ONIndex3M,I2057,TRUE,_xll.ohTrigger(RecalcTrigger,Trigger3M)),NA())</f>
        <v>1.9756464355120684E-2</v>
      </c>
      <c r="N2057" s="52">
        <f>IFERROR(_xll.qlIndexFixing(Index6M,$H2057,TRUE,_xll.ohTrigger(RecalcTrigger,Trigger6M)),NA())</f>
        <v>2.1545673007673332E-2</v>
      </c>
      <c r="O2057" s="52">
        <f>IFERROR(_xll.qlIndexFixing(ONIndex6M,I2057,TRUE,_xll.ohTrigger(RecalcTrigger,Trigger6M)),NA())</f>
        <v>2.1463918717739006E-2</v>
      </c>
      <c r="P2057" s="52">
        <f>IFERROR(_xll.qlIndexFixing(Index1Y,$H2057,TRUE,_xll.ohTrigger(RecalcTrigger,Trigger1Y)),NA())</f>
        <v>2.3664399441518696E-2</v>
      </c>
      <c r="Q2057" s="52">
        <f>IFERROR(_xll.qlIndexFixing(ONIndex1Y,I2057,TRUE,_xll.ohTrigger(RecalcTrigger,Trigger1Y)),NA())</f>
        <v>2.3467901212725906E-2</v>
      </c>
    </row>
    <row r="2058" spans="2:17" x14ac:dyDescent="0.2">
      <c r="B2058" s="46" t="s">
        <v>51</v>
      </c>
      <c r="D2058" s="49">
        <f>_xll.qlCalendarAdvance(LocalCalendar,$D2057,B2058,"f",FALSE)</f>
        <v>54123</v>
      </c>
      <c r="E2058" s="49">
        <f>_xll.qlInterestRateIndexValueDate(IndexON,D2058)</f>
        <v>54123</v>
      </c>
      <c r="F2058" s="52">
        <f>IFERROR(_xll.qlIndexFixing(IndexON,D2058,TRUE,_xll.ohTrigger(RecalcTrigger,TriggerON)),NA())</f>
        <v>1.5681289989029068E-2</v>
      </c>
      <c r="H2058" s="49">
        <f>_xll.qlCalendarAdvance(IborCalendar,$H2057,B2058,"f",FALSE)</f>
        <v>54116</v>
      </c>
      <c r="I2058" s="49">
        <f>_xll.qlInterestRateIndexValueDate(Index1M,$H2058)</f>
        <v>54120</v>
      </c>
      <c r="J2058" s="52">
        <f>IFERROR(_xll.qlIndexFixing(Index1M,$H2058,TRUE,_xll.ohTrigger(RecalcTrigger,Trigger1M)),NA())</f>
        <v>1.8204747203869331E-2</v>
      </c>
      <c r="K2058" s="52">
        <f>IFERROR(_xll.qlIndexFixing(ONIndex1M,I2058,TRUE,_xll.ohTrigger(RecalcTrigger,Trigger1M)),NA())</f>
        <v>1.8191609694389044E-2</v>
      </c>
      <c r="L2058" s="52">
        <f>IFERROR(_xll.qlIndexFixing(Index3M,H2058,TRUE,_xll.ohTrigger(RecalcTrigger,Trigger3M)),NA())</f>
        <v>1.9781776838091219E-2</v>
      </c>
      <c r="M2058" s="52">
        <f>IFERROR(_xll.qlIndexFixing(ONIndex3M,I2058,TRUE,_xll.ohTrigger(RecalcTrigger,Trigger3M)),NA())</f>
        <v>1.9753274080676064E-2</v>
      </c>
      <c r="N2058" s="52">
        <f>IFERROR(_xll.qlIndexFixing(Index6M,$H2058,TRUE,_xll.ohTrigger(RecalcTrigger,Trigger6M)),NA())</f>
        <v>2.154386866827461E-2</v>
      </c>
      <c r="O2058" s="52">
        <f>IFERROR(_xll.qlIndexFixing(ONIndex6M,I2058,TRUE,_xll.ohTrigger(RecalcTrigger,Trigger6M)),NA())</f>
        <v>2.1461334544223831E-2</v>
      </c>
      <c r="P2058" s="52">
        <f>IFERROR(_xll.qlIndexFixing(Index1Y,$H2058,TRUE,_xll.ohTrigger(RecalcTrigger,Trigger1Y)),NA())</f>
        <v>2.3660588325141649E-2</v>
      </c>
      <c r="Q2058" s="52">
        <f>IFERROR(_xll.qlIndexFixing(ONIndex1Y,I2058,TRUE,_xll.ohTrigger(RecalcTrigger,Trigger1Y)),NA())</f>
        <v>2.3464752705910641E-2</v>
      </c>
    </row>
    <row r="2059" spans="2:17" x14ac:dyDescent="0.2">
      <c r="B2059" s="46" t="s">
        <v>51</v>
      </c>
      <c r="D2059" s="49">
        <f>_xll.qlCalendarAdvance(LocalCalendar,$D2058,B2059,"f",FALSE)</f>
        <v>54130</v>
      </c>
      <c r="E2059" s="49">
        <f>_xll.qlInterestRateIndexValueDate(IndexON,D2059)</f>
        <v>54130</v>
      </c>
      <c r="F2059" s="52">
        <f>IFERROR(_xll.qlIndexFixing(IndexON,D2059,TRUE,_xll.ohTrigger(RecalcTrigger,TriggerON)),NA())</f>
        <v>1.5678917481611876E-2</v>
      </c>
      <c r="H2059" s="49">
        <f>_xll.qlCalendarAdvance(IborCalendar,$H2058,B2059,"f",FALSE)</f>
        <v>54123</v>
      </c>
      <c r="I2059" s="49">
        <f>_xll.qlInterestRateIndexValueDate(Index1M,$H2059)</f>
        <v>54127</v>
      </c>
      <c r="J2059" s="52">
        <f>IFERROR(_xll.qlIndexFixing(Index1M,$H2059,TRUE,_xll.ohTrigger(RecalcTrigger,Trigger1M)),NA())</f>
        <v>1.8202167560248037E-2</v>
      </c>
      <c r="K2059" s="52">
        <f>IFERROR(_xll.qlIndexFixing(ONIndex1M,I2059,TRUE,_xll.ohTrigger(RecalcTrigger,Trigger1M)),NA())</f>
        <v>1.8190592093985103E-2</v>
      </c>
      <c r="L2059" s="52">
        <f>IFERROR(_xll.qlIndexFixing(Index3M,H2059,TRUE,_xll.ohTrigger(RecalcTrigger,Trigger3M)),NA())</f>
        <v>1.9778557807145939E-2</v>
      </c>
      <c r="M2059" s="52">
        <f>IFERROR(_xll.qlIndexFixing(ONIndex3M,I2059,TRUE,_xll.ohTrigger(RecalcTrigger,Trigger3M)),NA())</f>
        <v>1.9750082107350408E-2</v>
      </c>
      <c r="N2059" s="52">
        <f>IFERROR(_xll.qlIndexFixing(Index6M,$H2059,TRUE,_xll.ohTrigger(RecalcTrigger,Trigger6M)),NA())</f>
        <v>2.1541162078829001E-2</v>
      </c>
      <c r="O2059" s="52">
        <f>IFERROR(_xll.qlIndexFixing(ONIndex6M,I2059,TRUE,_xll.ohTrigger(RecalcTrigger,Trigger6M)),NA())</f>
        <v>2.1458743754401155E-2</v>
      </c>
      <c r="P2059" s="52">
        <f>IFERROR(_xll.qlIndexFixing(Index1Y,$H2059,TRUE,_xll.ohTrigger(RecalcTrigger,Trigger1Y)),NA())</f>
        <v>2.3657311825631803E-2</v>
      </c>
      <c r="Q2059" s="52">
        <f>IFERROR(_xll.qlIndexFixing(ONIndex1Y,I2059,TRUE,_xll.ohTrigger(RecalcTrigger,Trigger1Y)),NA())</f>
        <v>2.3461602293739503E-2</v>
      </c>
    </row>
    <row r="2060" spans="2:17" x14ac:dyDescent="0.2">
      <c r="B2060" s="46" t="s">
        <v>51</v>
      </c>
      <c r="D2060" s="49">
        <f>_xll.qlCalendarAdvance(LocalCalendar,$D2059,B2060,"f",FALSE)</f>
        <v>54137</v>
      </c>
      <c r="E2060" s="49">
        <f>_xll.qlInterestRateIndexValueDate(IndexON,D2060)</f>
        <v>54137</v>
      </c>
      <c r="F2060" s="52">
        <f>IFERROR(_xll.qlIndexFixing(IndexON,D2060,TRUE,_xll.ohTrigger(RecalcTrigger,TriggerON)),NA())</f>
        <v>1.567654368352045E-2</v>
      </c>
      <c r="H2060" s="49">
        <f>_xll.qlCalendarAdvance(IborCalendar,$H2059,B2060,"f",FALSE)</f>
        <v>54130</v>
      </c>
      <c r="I2060" s="49">
        <f>_xll.qlInterestRateIndexValueDate(Index1M,$H2060)</f>
        <v>54134</v>
      </c>
      <c r="J2060" s="52">
        <f>IFERROR(_xll.qlIndexFixing(Index1M,$H2060,TRUE,_xll.ohTrigger(RecalcTrigger,Trigger1M)),NA())</f>
        <v>1.8201122279696891E-2</v>
      </c>
      <c r="K2060" s="52">
        <f>IFERROR(_xll.qlIndexFixing(ONIndex1M,I2060,TRUE,_xll.ohTrigger(RecalcTrigger,Trigger1M)),NA())</f>
        <v>1.8189566189983353E-2</v>
      </c>
      <c r="L2060" s="52">
        <f>IFERROR(_xll.qlIndexFixing(Index3M,H2060,TRUE,_xll.ohTrigger(RecalcTrigger,Trigger3M)),NA())</f>
        <v>1.9775337071390453E-2</v>
      </c>
      <c r="M2060" s="52">
        <f>IFERROR(_xll.qlIndexFixing(ONIndex3M,I2060,TRUE,_xll.ohTrigger(RecalcTrigger,Trigger3M)),NA())</f>
        <v>1.9746888435143717E-2</v>
      </c>
      <c r="N2060" s="52">
        <f>IFERROR(_xll.qlIndexFixing(Index6M,$H2060,TRUE,_xll.ohTrigger(RecalcTrigger,Trigger6M)),NA())</f>
        <v>2.1538448804496398E-2</v>
      </c>
      <c r="O2060" s="52">
        <f>IFERROR(_xll.qlIndexFixing(ONIndex6M,I2060,TRUE,_xll.ohTrigger(RecalcTrigger,Trigger6M)),NA())</f>
        <v>2.1456146348510785E-2</v>
      </c>
      <c r="P2060" s="52">
        <f>IFERROR(_xll.qlIndexFixing(Index1Y,$H2060,TRUE,_xll.ohTrigger(RecalcTrigger,Trigger1Y)),NA())</f>
        <v>2.3654033385727375E-2</v>
      </c>
      <c r="Q2060" s="52">
        <f>IFERROR(_xll.qlIndexFixing(ONIndex1Y,I2060,TRUE,_xll.ohTrigger(RecalcTrigger,Trigger1Y)),NA())</f>
        <v>2.3458449976132556E-2</v>
      </c>
    </row>
    <row r="2061" spans="2:17" x14ac:dyDescent="0.2">
      <c r="B2061" s="46" t="s">
        <v>51</v>
      </c>
      <c r="D2061" s="49">
        <f>_xll.qlCalendarAdvance(LocalCalendar,$D2060,B2061,"f",FALSE)</f>
        <v>54144</v>
      </c>
      <c r="E2061" s="49">
        <f>_xll.qlInterestRateIndexValueDate(IndexON,D2061)</f>
        <v>54144</v>
      </c>
      <c r="F2061" s="52">
        <f>IFERROR(_xll.qlIndexFixing(IndexON,D2061,TRUE,_xll.ohTrigger(RecalcTrigger,TriggerON)),NA())</f>
        <v>1.5674168594754789E-2</v>
      </c>
      <c r="H2061" s="49">
        <f>_xll.qlCalendarAdvance(IborCalendar,$H2060,B2061,"f",FALSE)</f>
        <v>54137</v>
      </c>
      <c r="I2061" s="49">
        <f>_xll.qlInterestRateIndexValueDate(Index1M,$H2061)</f>
        <v>54141</v>
      </c>
      <c r="J2061" s="52">
        <f>IFERROR(_xll.qlIndexFixing(Index1M,$H2061,TRUE,_xll.ohTrigger(RecalcTrigger,Trigger1M)),NA())</f>
        <v>1.8200068683008285E-2</v>
      </c>
      <c r="K2061" s="52">
        <f>IFERROR(_xll.qlIndexFixing(ONIndex1M,I2061,TRUE,_xll.ohTrigger(RecalcTrigger,Trigger1M)),NA())</f>
        <v>1.8188531982383793E-2</v>
      </c>
      <c r="L2061" s="52">
        <f>IFERROR(_xll.qlIndexFixing(Index3M,H2061,TRUE,_xll.ohTrigger(RecalcTrigger,Trigger3M)),NA())</f>
        <v>1.9772114630829975E-2</v>
      </c>
      <c r="M2061" s="52">
        <f>IFERROR(_xll.qlIndexFixing(ONIndex3M,I2061,TRUE,_xll.ohTrigger(RecalcTrigger,Trigger3M)),NA())</f>
        <v>1.9743693063816181E-2</v>
      </c>
      <c r="N2061" s="52">
        <f>IFERROR(_xll.qlIndexFixing(Index6M,$H2061,TRUE,_xll.ohTrigger(RecalcTrigger,Trigger6M)),NA())</f>
        <v>2.1535728845302003E-2</v>
      </c>
      <c r="O2061" s="52">
        <f>IFERROR(_xll.qlIndexFixing(ONIndex6M,I2061,TRUE,_xll.ohTrigger(RecalcTrigger,Trigger6M)),NA())</f>
        <v>2.1453542326552721E-2</v>
      </c>
      <c r="P2061" s="52">
        <f>IFERROR(_xll.qlIndexFixing(Index1Y,$H2061,TRUE,_xll.ohTrigger(RecalcTrigger,Trigger1Y)),NA())</f>
        <v>2.3650753005446976E-2</v>
      </c>
      <c r="Q2061" s="52">
        <f>IFERROR(_xll.qlIndexFixing(ONIndex1Y,I2061,TRUE,_xll.ohTrigger(RecalcTrigger,Trigger1Y)),NA())</f>
        <v>2.3455295753009864E-2</v>
      </c>
    </row>
    <row r="2062" spans="2:17" x14ac:dyDescent="0.2">
      <c r="B2062" s="46" t="s">
        <v>51</v>
      </c>
      <c r="D2062" s="49">
        <f>_xll.qlCalendarAdvance(LocalCalendar,$D2061,B2062,"f",FALSE)</f>
        <v>54151</v>
      </c>
      <c r="E2062" s="49">
        <f>_xll.qlInterestRateIndexValueDate(IndexON,D2062)</f>
        <v>54151</v>
      </c>
      <c r="F2062" s="52">
        <f>IFERROR(_xll.qlIndexFixing(IndexON,D2062,TRUE,_xll.ohTrigger(RecalcTrigger,TriggerON)),NA())</f>
        <v>1.567179221534154E-2</v>
      </c>
      <c r="H2062" s="49">
        <f>_xll.qlCalendarAdvance(IborCalendar,$H2061,B2062,"f",FALSE)</f>
        <v>54144</v>
      </c>
      <c r="I2062" s="49">
        <f>_xll.qlInterestRateIndexValueDate(Index1M,$H2062)</f>
        <v>54148</v>
      </c>
      <c r="J2062" s="52">
        <f>IFERROR(_xll.qlIndexFixing(Index1M,$H2062,TRUE,_xll.ohTrigger(RecalcTrigger,Trigger1M)),NA())</f>
        <v>1.8198623566895833E-2</v>
      </c>
      <c r="K2062" s="52">
        <f>IFERROR(_xll.qlIndexFixing(ONIndex1M,I2062,TRUE,_xll.ohTrigger(RecalcTrigger,Trigger1M)),NA())</f>
        <v>1.8187489471106488E-2</v>
      </c>
      <c r="L2062" s="52">
        <f>IFERROR(_xll.qlIndexFixing(Index3M,H2062,TRUE,_xll.ohTrigger(RecalcTrigger,Trigger3M)),NA())</f>
        <v>1.9768579222509526E-2</v>
      </c>
      <c r="M2062" s="52">
        <f>IFERROR(_xll.qlIndexFixing(ONIndex3M,I2062,TRUE,_xll.ohTrigger(RecalcTrigger,Trigger3M)),NA())</f>
        <v>1.9740495993687546E-2</v>
      </c>
      <c r="N2062" s="52">
        <f>IFERROR(_xll.qlIndexFixing(Index6M,$H2062,TRUE,_xll.ohTrigger(RecalcTrigger,Trigger6M)),NA())</f>
        <v>2.153255763483684E-2</v>
      </c>
      <c r="O2062" s="52">
        <f>IFERROR(_xll.qlIndexFixing(ONIndex6M,I2062,TRUE,_xll.ohTrigger(RecalcTrigger,Trigger6M)),NA())</f>
        <v>2.1450931688447028E-2</v>
      </c>
      <c r="P2062" s="52">
        <f>IFERROR(_xll.qlIndexFixing(Index1Y,$H2062,TRUE,_xll.ohTrigger(RecalcTrigger,Trigger1Y)),NA())</f>
        <v>2.3647470684809661E-2</v>
      </c>
      <c r="Q2062" s="52">
        <f>IFERROR(_xll.qlIndexFixing(ONIndex1Y,I2062,TRUE,_xll.ohTrigger(RecalcTrigger,Trigger1Y)),NA())</f>
        <v>2.3452139624531299E-2</v>
      </c>
    </row>
    <row r="2063" spans="2:17" x14ac:dyDescent="0.2">
      <c r="B2063" s="46" t="s">
        <v>51</v>
      </c>
      <c r="D2063" s="49">
        <f>_xll.qlCalendarAdvance(LocalCalendar,$D2062,B2063,"f",FALSE)</f>
        <v>54158</v>
      </c>
      <c r="E2063" s="49">
        <f>_xll.qlInterestRateIndexValueDate(IndexON,D2063)</f>
        <v>54158</v>
      </c>
      <c r="F2063" s="52">
        <f>IFERROR(_xll.qlIndexFixing(IndexON,D2063,TRUE,_xll.ohTrigger(RecalcTrigger,TriggerON)),NA())</f>
        <v>1.5669414545254057E-2</v>
      </c>
      <c r="H2063" s="49">
        <f>_xll.qlCalendarAdvance(IborCalendar,$H2062,B2063,"f",FALSE)</f>
        <v>54155</v>
      </c>
      <c r="I2063" s="49">
        <f>_xll.qlInterestRateIndexValueDate(Index1M,$H2063)</f>
        <v>54157</v>
      </c>
      <c r="J2063" s="52">
        <f>IFERROR(_xll.qlIndexFixing(Index1M,$H2063,TRUE,_xll.ohTrigger(RecalcTrigger,Trigger1M)),NA())</f>
        <v>1.8198011555168037E-2</v>
      </c>
      <c r="K2063" s="52">
        <f>IFERROR(_xll.qlIndexFixing(ONIndex1M,I2063,TRUE,_xll.ohTrigger(RecalcTrigger,Trigger1M)),NA())</f>
        <v>1.8186136898252769E-2</v>
      </c>
      <c r="L2063" s="52">
        <f>IFERROR(_xll.qlIndexFixing(Index3M,H2063,TRUE,_xll.ohTrigger(RecalcTrigger,Trigger3M)),NA())</f>
        <v>1.9764431771473731E-2</v>
      </c>
      <c r="M2063" s="52">
        <f>IFERROR(_xll.qlIndexFixing(ONIndex3M,I2063,TRUE,_xll.ohTrigger(RecalcTrigger,Trigger3M)),NA())</f>
        <v>1.9736382978639E-2</v>
      </c>
      <c r="N2063" s="52">
        <f>IFERROR(_xll.qlIndexFixing(Index6M,$H2063,TRUE,_xll.ohTrigger(RecalcTrigger,Trigger6M)),NA())</f>
        <v>2.152904295006542E-2</v>
      </c>
      <c r="O2063" s="52">
        <f>IFERROR(_xll.qlIndexFixing(ONIndex6M,I2063,TRUE,_xll.ohTrigger(RecalcTrigger,Trigger6M)),NA())</f>
        <v>2.1447565431973459E-2</v>
      </c>
      <c r="P2063" s="52">
        <f>IFERROR(_xll.qlIndexFixing(Index1Y,$H2063,TRUE,_xll.ohTrigger(RecalcTrigger,Trigger1Y)),NA())</f>
        <v>2.364324770717019E-2</v>
      </c>
      <c r="Q2063" s="52">
        <f>IFERROR(_xll.qlIndexFixing(ONIndex1Y,I2063,TRUE,_xll.ohTrigger(RecalcTrigger,Trigger1Y)),NA())</f>
        <v>2.3448078945218498E-2</v>
      </c>
    </row>
    <row r="2064" spans="2:17" x14ac:dyDescent="0.2">
      <c r="B2064" s="46" t="s">
        <v>51</v>
      </c>
      <c r="D2064" s="49">
        <f>_xll.qlCalendarAdvance(LocalCalendar,$D2063,B2064,"f",FALSE)</f>
        <v>54165</v>
      </c>
      <c r="E2064" s="49">
        <f>_xll.qlInterestRateIndexValueDate(IndexON,D2064)</f>
        <v>54165</v>
      </c>
      <c r="F2064" s="52">
        <f>IFERROR(_xll.qlIndexFixing(IndexON,D2064,TRUE,_xll.ohTrigger(RecalcTrigger,TriggerON)),NA())</f>
        <v>1.5667035584439049E-2</v>
      </c>
      <c r="H2064" s="49">
        <f>_xll.qlCalendarAdvance(IborCalendar,$H2063,B2064,"f",FALSE)</f>
        <v>54162</v>
      </c>
      <c r="I2064" s="49">
        <f>_xll.qlInterestRateIndexValueDate(Index1M,$H2064)</f>
        <v>54164</v>
      </c>
      <c r="J2064" s="52">
        <f>IFERROR(_xll.qlIndexFixing(Index1M,$H2064,TRUE,_xll.ohTrigger(RecalcTrigger,Trigger1M)),NA())</f>
        <v>1.8196929985391797E-2</v>
      </c>
      <c r="K2064" s="52">
        <f>IFERROR(_xll.qlIndexFixing(ONIndex1M,I2064,TRUE,_xll.ohTrigger(RecalcTrigger,Trigger1M)),NA())</f>
        <v>1.8185075407197715E-2</v>
      </c>
      <c r="L2064" s="52">
        <f>IFERROR(_xll.qlIndexFixing(Index3M,H2064,TRUE,_xll.ohTrigger(RecalcTrigger,Trigger3M)),NA())</f>
        <v>1.9761204027963018E-2</v>
      </c>
      <c r="M2064" s="52">
        <f>IFERROR(_xll.qlIndexFixing(ONIndex3M,I2064,TRUE,_xll.ohTrigger(RecalcTrigger,Trigger3M)),NA())</f>
        <v>1.9733182025296614E-2</v>
      </c>
      <c r="N2064" s="52">
        <f>IFERROR(_xll.qlIndexFixing(Index6M,$H2064,TRUE,_xll.ohTrigger(RecalcTrigger,Trigger6M)),NA())</f>
        <v>2.1526301667042766E-2</v>
      </c>
      <c r="O2064" s="52">
        <f>IFERROR(_xll.qlIndexFixing(ONIndex6M,I2064,TRUE,_xll.ohTrigger(RecalcTrigger,Trigger6M)),NA())</f>
        <v>2.1444939671164676E-2</v>
      </c>
      <c r="P2064" s="52">
        <f>IFERROR(_xll.qlIndexFixing(Index1Y,$H2064,TRUE,_xll.ohTrigger(RecalcTrigger,Trigger1Y)),NA())</f>
        <v>2.3642096871069739E-2</v>
      </c>
      <c r="Q2064" s="52">
        <f>IFERROR(_xll.qlIndexFixing(ONIndex1Y,I2064,TRUE,_xll.ohTrigger(RecalcTrigger,Trigger1Y)),NA())</f>
        <v>2.3444918461503761E-2</v>
      </c>
    </row>
    <row r="2065" spans="2:17" x14ac:dyDescent="0.2">
      <c r="B2065" s="46" t="s">
        <v>51</v>
      </c>
      <c r="D2065" s="49">
        <f>_xll.qlCalendarAdvance(LocalCalendar,$D2064,B2065,"f",FALSE)</f>
        <v>54172</v>
      </c>
      <c r="E2065" s="49">
        <f>_xll.qlInterestRateIndexValueDate(IndexON,D2065)</f>
        <v>54172</v>
      </c>
      <c r="F2065" s="52">
        <f>IFERROR(_xll.qlIndexFixing(IndexON,D2065,TRUE,_xll.ohTrigger(RecalcTrigger,TriggerON)),NA())</f>
        <v>1.5664655333003097E-2</v>
      </c>
      <c r="H2065" s="49">
        <f>_xll.qlCalendarAdvance(IborCalendar,$H2064,B2065,"f",FALSE)</f>
        <v>54169</v>
      </c>
      <c r="I2065" s="49">
        <f>_xll.qlInterestRateIndexValueDate(Index1M,$H2065)</f>
        <v>54171</v>
      </c>
      <c r="J2065" s="52">
        <f>IFERROR(_xll.qlIndexFixing(Index1M,$H2065,TRUE,_xll.ohTrigger(RecalcTrigger,Trigger1M)),NA())</f>
        <v>1.8196221073454311E-2</v>
      </c>
      <c r="K2065" s="52">
        <f>IFERROR(_xll.qlIndexFixing(ONIndex1M,I2065,TRUE,_xll.ohTrigger(RecalcTrigger,Trigger1M)),NA())</f>
        <v>1.8184005612544851E-2</v>
      </c>
      <c r="L2065" s="52">
        <f>IFERROR(_xll.qlIndexFixing(Index3M,H2065,TRUE,_xll.ohTrigger(RecalcTrigger,Trigger3M)),NA())</f>
        <v>1.9757974579727156E-2</v>
      </c>
      <c r="M2065" s="52">
        <f>IFERROR(_xll.qlIndexFixing(ONIndex3M,I2065,TRUE,_xll.ohTrigger(RecalcTrigger,Trigger3M)),NA())</f>
        <v>1.9729979372993256E-2</v>
      </c>
      <c r="N2065" s="52">
        <f>IFERROR(_xll.qlIndexFixing(Index6M,$H2065,TRUE,_xll.ohTrigger(RecalcTrigger,Trigger6M)),NA())</f>
        <v>2.1523553699652954E-2</v>
      </c>
      <c r="O2065" s="52">
        <f>IFERROR(_xll.qlIndexFixing(ONIndex6M,I2065,TRUE,_xll.ohTrigger(RecalcTrigger,Trigger6M)),NA())</f>
        <v>2.1442307294368135E-2</v>
      </c>
      <c r="P2065" s="52">
        <f>IFERROR(_xll.qlIndexFixing(Index1Y,$H2065,TRUE,_xll.ohTrigger(RecalcTrigger,Trigger1Y)),NA())</f>
        <v>2.3636672255541523E-2</v>
      </c>
      <c r="Q2065" s="52">
        <f>IFERROR(_xll.qlIndexFixing(ONIndex1Y,I2065,TRUE,_xll.ohTrigger(RecalcTrigger,Trigger1Y)),NA())</f>
        <v>2.3441756072273279E-2</v>
      </c>
    </row>
    <row r="2066" spans="2:17" x14ac:dyDescent="0.2">
      <c r="B2066" s="46" t="s">
        <v>51</v>
      </c>
      <c r="D2066" s="49">
        <f>_xll.qlCalendarAdvance(LocalCalendar,$D2065,B2066,"f",FALSE)</f>
        <v>54179</v>
      </c>
      <c r="E2066" s="49">
        <f>_xll.qlInterestRateIndexValueDate(IndexON,D2066)</f>
        <v>54179</v>
      </c>
      <c r="F2066" s="52">
        <f>IFERROR(_xll.qlIndexFixing(IndexON,D2066,TRUE,_xll.ohTrigger(RecalcTrigger,TriggerON)),NA())</f>
        <v>1.5662273790892911E-2</v>
      </c>
      <c r="H2066" s="49">
        <f>_xll.qlCalendarAdvance(IborCalendar,$H2065,B2066,"f",FALSE)</f>
        <v>54176</v>
      </c>
      <c r="I2066" s="49">
        <f>_xll.qlInterestRateIndexValueDate(Index1M,$H2066)</f>
        <v>54178</v>
      </c>
      <c r="J2066" s="52">
        <f>IFERROR(_xll.qlIndexFixing(Index1M,$H2066,TRUE,_xll.ohTrigger(RecalcTrigger,Trigger1M)),NA())</f>
        <v>1.8193600627073963E-2</v>
      </c>
      <c r="K2066" s="52">
        <f>IFERROR(_xll.qlIndexFixing(ONIndex1M,I2066,TRUE,_xll.ohTrigger(RecalcTrigger,Trigger1M)),NA())</f>
        <v>1.8182927514294178E-2</v>
      </c>
      <c r="L2066" s="52">
        <f>IFERROR(_xll.qlIndexFixing(Index3M,H2066,TRUE,_xll.ohTrigger(RecalcTrigger,Trigger3M)),NA())</f>
        <v>1.9755053410231937E-2</v>
      </c>
      <c r="M2066" s="52">
        <f>IFERROR(_xll.qlIndexFixing(ONIndex3M,I2066,TRUE,_xll.ohTrigger(RecalcTrigger,Trigger3M)),NA())</f>
        <v>1.9726775021808862E-2</v>
      </c>
      <c r="N2066" s="52">
        <f>IFERROR(_xll.qlIndexFixing(Index6M,$H2066,TRUE,_xll.ohTrigger(RecalcTrigger,Trigger6M)),NA())</f>
        <v>2.1520799047922628E-2</v>
      </c>
      <c r="O2066" s="52">
        <f>IFERROR(_xll.qlIndexFixing(ONIndex6M,I2066,TRUE,_xll.ohTrigger(RecalcTrigger,Trigger6M)),NA())</f>
        <v>2.1439668301184156E-2</v>
      </c>
      <c r="P2066" s="52">
        <f>IFERROR(_xll.qlIndexFixing(Index1Y,$H2066,TRUE,_xll.ohTrigger(RecalcTrigger,Trigger1Y)),NA())</f>
        <v>2.3633381619304603E-2</v>
      </c>
      <c r="Q2066" s="52">
        <f>IFERROR(_xll.qlIndexFixing(ONIndex1Y,I2066,TRUE,_xll.ohTrigger(RecalcTrigger,Trigger1Y)),NA())</f>
        <v>2.343859177776686E-2</v>
      </c>
    </row>
    <row r="2067" spans="2:17" x14ac:dyDescent="0.2">
      <c r="B2067" s="46" t="s">
        <v>51</v>
      </c>
      <c r="D2067" s="49">
        <f>_xll.qlCalendarAdvance(LocalCalendar,$D2066,B2067,"f",FALSE)</f>
        <v>54186</v>
      </c>
      <c r="E2067" s="49">
        <f>_xll.qlInterestRateIndexValueDate(IndexON,D2067)</f>
        <v>54186</v>
      </c>
      <c r="F2067" s="52">
        <f>IFERROR(_xll.qlIndexFixing(IndexON,D2067,TRUE,_xll.ohTrigger(RecalcTrigger,TriggerON)),NA())</f>
        <v>1.5659890958081846E-2</v>
      </c>
      <c r="H2067" s="49">
        <f>_xll.qlCalendarAdvance(IborCalendar,$H2066,B2067,"f",FALSE)</f>
        <v>54183</v>
      </c>
      <c r="I2067" s="49">
        <f>_xll.qlInterestRateIndexValueDate(Index1M,$H2067)</f>
        <v>54185</v>
      </c>
      <c r="J2067" s="52">
        <f>IFERROR(_xll.qlIndexFixing(Index1M,$H2067,TRUE,_xll.ohTrigger(RecalcTrigger,Trigger1M)),NA())</f>
        <v>1.819363537679336E-2</v>
      </c>
      <c r="K2067" s="52">
        <f>IFERROR(_xll.qlIndexFixing(ONIndex1M,I2067,TRUE,_xll.ohTrigger(RecalcTrigger,Trigger1M)),NA())</f>
        <v>1.8181841112285824E-2</v>
      </c>
      <c r="L2067" s="52">
        <f>IFERROR(_xll.qlIndexFixing(Index3M,H2067,TRUE,_xll.ohTrigger(RecalcTrigger,Trigger3M)),NA())</f>
        <v>1.9751820253842364E-2</v>
      </c>
      <c r="M2067" s="52">
        <f>IFERROR(_xll.qlIndexFixing(ONIndex3M,I2067,TRUE,_xll.ohTrigger(RecalcTrigger,Trigger3M)),NA())</f>
        <v>1.9723568971663497E-2</v>
      </c>
      <c r="N2067" s="52">
        <f>IFERROR(_xll.qlIndexFixing(Index6M,$H2067,TRUE,_xll.ohTrigger(RecalcTrigger,Trigger6M)),NA())</f>
        <v>2.1519361117882572E-2</v>
      </c>
      <c r="O2067" s="52">
        <f>IFERROR(_xll.qlIndexFixing(ONIndex6M,I2067,TRUE,_xll.ohTrigger(RecalcTrigger,Trigger6M)),NA())</f>
        <v>2.1437022692092356E-2</v>
      </c>
      <c r="P2067" s="52">
        <f>IFERROR(_xll.qlIndexFixing(Index1Y,$H2067,TRUE,_xll.ohTrigger(RecalcTrigger,Trigger1Y)),NA())</f>
        <v>2.3630089042811286E-2</v>
      </c>
      <c r="Q2067" s="52">
        <f>IFERROR(_xll.qlIndexFixing(ONIndex1Y,I2067,TRUE,_xll.ohTrigger(RecalcTrigger,Trigger1Y)),NA())</f>
        <v>2.3435425577664759E-2</v>
      </c>
    </row>
    <row r="2068" spans="2:17" x14ac:dyDescent="0.2">
      <c r="B2068" s="46" t="s">
        <v>51</v>
      </c>
      <c r="D2068" s="49">
        <f>_xll.qlCalendarAdvance(LocalCalendar,$D2067,B2068,"f",FALSE)</f>
        <v>54193</v>
      </c>
      <c r="E2068" s="49">
        <f>_xll.qlInterestRateIndexValueDate(IndexON,D2068)</f>
        <v>54193</v>
      </c>
      <c r="F2068" s="52">
        <f>IFERROR(_xll.qlIndexFixing(IndexON,D2068,TRUE,_xll.ohTrigger(RecalcTrigger,TriggerON)),NA())</f>
        <v>1.5657506834623192E-2</v>
      </c>
      <c r="H2068" s="49">
        <f>_xll.qlCalendarAdvance(IborCalendar,$H2067,B2068,"f",FALSE)</f>
        <v>54190</v>
      </c>
      <c r="I2068" s="49">
        <f>_xll.qlInterestRateIndexValueDate(Index1M,$H2068)</f>
        <v>54192</v>
      </c>
      <c r="J2068" s="52">
        <f>IFERROR(_xll.qlIndexFixing(Index1M,$H2068,TRUE,_xll.ohTrigger(RecalcTrigger,Trigger1M)),NA())</f>
        <v>1.8192520540839807E-2</v>
      </c>
      <c r="K2068" s="52">
        <f>IFERROR(_xll.qlIndexFixing(ONIndex1M,I2068,TRUE,_xll.ohTrigger(RecalcTrigger,Trigger1M)),NA())</f>
        <v>1.8180746406759596E-2</v>
      </c>
      <c r="L2068" s="52">
        <f>IFERROR(_xll.qlIndexFixing(Index3M,H2068,TRUE,_xll.ohTrigger(RecalcTrigger,Trigger3M)),NA())</f>
        <v>1.9748585392678208E-2</v>
      </c>
      <c r="M2068" s="52">
        <f>IFERROR(_xll.qlIndexFixing(ONIndex3M,I2068,TRUE,_xll.ohTrigger(RecalcTrigger,Trigger3M)),NA())</f>
        <v>1.9720361222637095E-2</v>
      </c>
      <c r="N2068" s="52">
        <f>IFERROR(_xll.qlIndexFixing(Index6M,$H2068,TRUE,_xll.ohTrigger(RecalcTrigger,Trigger6M)),NA())</f>
        <v>2.1516591171309815E-2</v>
      </c>
      <c r="O2068" s="52">
        <f>IFERROR(_xll.qlIndexFixing(ONIndex6M,I2068,TRUE,_xll.ohTrigger(RecalcTrigger,Trigger6M)),NA())</f>
        <v>2.143437046677299E-2</v>
      </c>
      <c r="P2068" s="52">
        <f>IFERROR(_xll.qlIndexFixing(Index1Y,$H2068,TRUE,_xll.ohTrigger(RecalcTrigger,Trigger1Y)),NA())</f>
        <v>2.3626794526081071E-2</v>
      </c>
      <c r="Q2068" s="52">
        <f>IFERROR(_xll.qlIndexFixing(ONIndex1Y,I2068,TRUE,_xll.ohTrigger(RecalcTrigger,Trigger1Y)),NA())</f>
        <v>2.3432257472206786E-2</v>
      </c>
    </row>
    <row r="2069" spans="2:17" x14ac:dyDescent="0.2">
      <c r="B2069" s="46" t="s">
        <v>51</v>
      </c>
      <c r="D2069" s="49">
        <f>_xll.qlCalendarAdvance(LocalCalendar,$D2068,B2069,"f",FALSE)</f>
        <v>54200</v>
      </c>
      <c r="E2069" s="49">
        <f>_xll.qlInterestRateIndexValueDate(IndexON,D2069)</f>
        <v>54200</v>
      </c>
      <c r="F2069" s="52">
        <f>IFERROR(_xll.qlIndexFixing(IndexON,D2069,TRUE,_xll.ohTrigger(RecalcTrigger,TriggerON)),NA())</f>
        <v>1.5655291352218992E-2</v>
      </c>
      <c r="H2069" s="49">
        <f>_xll.qlCalendarAdvance(IborCalendar,$H2068,B2069,"f",FALSE)</f>
        <v>54197</v>
      </c>
      <c r="I2069" s="49">
        <f>_xll.qlInterestRateIndexValueDate(Index1M,$H2069)</f>
        <v>54199</v>
      </c>
      <c r="J2069" s="52">
        <f>IFERROR(_xll.qlIndexFixing(Index1M,$H2069,TRUE,_xll.ohTrigger(RecalcTrigger,Trigger1M)),NA())</f>
        <v>1.8191397388348796E-2</v>
      </c>
      <c r="K2069" s="52">
        <f>IFERROR(_xll.qlIndexFixing(ONIndex1M,I2069,TRUE,_xll.ohTrigger(RecalcTrigger,Trigger1M)),NA())</f>
        <v>1.8179643397555623E-2</v>
      </c>
      <c r="L2069" s="52">
        <f>IFERROR(_xll.qlIndexFixing(Index3M,H2069,TRUE,_xll.ohTrigger(RecalcTrigger,Trigger3M)),NA())</f>
        <v>1.974534882674208E-2</v>
      </c>
      <c r="M2069" s="52">
        <f>IFERROR(_xll.qlIndexFixing(ONIndex3M,I2069,TRUE,_xll.ohTrigger(RecalcTrigger,Trigger3M)),NA())</f>
        <v>1.9717151774569786E-2</v>
      </c>
      <c r="N2069" s="52">
        <f>IFERROR(_xll.qlIndexFixing(Index6M,$H2069,TRUE,_xll.ohTrigger(RecalcTrigger,Trigger6M)),NA())</f>
        <v>2.1513814539358356E-2</v>
      </c>
      <c r="O2069" s="52">
        <f>IFERROR(_xll.qlIndexFixing(ONIndex6M,I2069,TRUE,_xll.ohTrigger(RecalcTrigger,Trigger6M)),NA())</f>
        <v>2.1431711625305994E-2</v>
      </c>
      <c r="P2069" s="52">
        <f>IFERROR(_xll.qlIndexFixing(Index1Y,$H2069,TRUE,_xll.ohTrigger(RecalcTrigger,Trigger1Y)),NA())</f>
        <v>2.3623498069132345E-2</v>
      </c>
      <c r="Q2069" s="52">
        <f>IFERROR(_xll.qlIndexFixing(ONIndex1Y,I2069,TRUE,_xll.ohTrigger(RecalcTrigger,Trigger1Y)),NA())</f>
        <v>2.3429087461392939E-2</v>
      </c>
    </row>
    <row r="2070" spans="2:17" x14ac:dyDescent="0.2">
      <c r="B2070" s="46" t="s">
        <v>51</v>
      </c>
      <c r="D2070" s="49">
        <f>_xll.qlCalendarAdvance(LocalCalendar,$D2069,B2070,"f",FALSE)</f>
        <v>54207</v>
      </c>
      <c r="E2070" s="49">
        <f>_xll.qlInterestRateIndexValueDate(IndexON,D2070)</f>
        <v>54207</v>
      </c>
      <c r="F2070" s="52">
        <f>IFERROR(_xll.qlIndexFixing(IndexON,D2070,TRUE,_xll.ohTrigger(RecalcTrigger,TriggerON)),NA())</f>
        <v>1.5652734715656536E-2</v>
      </c>
      <c r="H2070" s="49">
        <f>_xll.qlCalendarAdvance(IborCalendar,$H2069,B2070,"f",FALSE)</f>
        <v>54204</v>
      </c>
      <c r="I2070" s="49">
        <f>_xll.qlInterestRateIndexValueDate(Index1M,$H2070)</f>
        <v>54206</v>
      </c>
      <c r="J2070" s="52">
        <f>IFERROR(_xll.qlIndexFixing(Index1M,$H2070,TRUE,_xll.ohTrigger(RecalcTrigger,Trigger1M)),NA())</f>
        <v>1.8190265919320325E-2</v>
      </c>
      <c r="K2070" s="52">
        <f>IFERROR(_xll.qlIndexFixing(ONIndex1M,I2070,TRUE,_xll.ohTrigger(RecalcTrigger,Trigger1M)),NA())</f>
        <v>1.8178532084673904E-2</v>
      </c>
      <c r="L2070" s="52">
        <f>IFERROR(_xll.qlIndexFixing(Index3M,H2070,TRUE,_xll.ohTrigger(RecalcTrigger,Trigger3M)),NA())</f>
        <v>1.9742110556039187E-2</v>
      </c>
      <c r="M2070" s="52">
        <f>IFERROR(_xll.qlIndexFixing(ONIndex3M,I2070,TRUE,_xll.ohTrigger(RecalcTrigger,Trigger3M)),NA())</f>
        <v>1.9713940627701376E-2</v>
      </c>
      <c r="N2070" s="52">
        <f>IFERROR(_xll.qlIndexFixing(Index6M,$H2070,TRUE,_xll.ohTrigger(RecalcTrigger,Trigger6M)),NA())</f>
        <v>2.1511031222056557E-2</v>
      </c>
      <c r="O2070" s="52">
        <f>IFERROR(_xll.qlIndexFixing(ONIndex6M,I2070,TRUE,_xll.ohTrigger(RecalcTrigger,Trigger6M)),NA())</f>
        <v>2.1429046167771304E-2</v>
      </c>
      <c r="P2070" s="52">
        <f>IFERROR(_xll.qlIndexFixing(Index1Y,$H2070,TRUE,_xll.ohTrigger(RecalcTrigger,Trigger1Y)),NA())</f>
        <v>2.3620199671984386E-2</v>
      </c>
      <c r="Q2070" s="52">
        <f>IFERROR(_xll.qlIndexFixing(ONIndex1Y,I2070,TRUE,_xll.ohTrigger(RecalcTrigger,Trigger1Y)),NA())</f>
        <v>2.3425915544983411E-2</v>
      </c>
    </row>
    <row r="2071" spans="2:17" x14ac:dyDescent="0.2">
      <c r="B2071" s="46" t="s">
        <v>51</v>
      </c>
      <c r="D2071" s="49">
        <f>_xll.qlCalendarAdvance(LocalCalendar,$D2070,B2071,"f",FALSE)</f>
        <v>54214</v>
      </c>
      <c r="E2071" s="49">
        <f>_xll.qlInterestRateIndexValueDate(IndexON,D2071)</f>
        <v>54214</v>
      </c>
      <c r="F2071" s="52">
        <f>IFERROR(_xll.qlIndexFixing(IndexON,D2071,TRUE,_xll.ohTrigger(RecalcTrigger,TriggerON)),NA())</f>
        <v>1.5650346720175179E-2</v>
      </c>
      <c r="H2071" s="49">
        <f>_xll.qlCalendarAdvance(IborCalendar,$H2070,B2071,"f",FALSE)</f>
        <v>54211</v>
      </c>
      <c r="I2071" s="49">
        <f>_xll.qlInterestRateIndexValueDate(Index1M,$H2071)</f>
        <v>54213</v>
      </c>
      <c r="J2071" s="52">
        <f>IFERROR(_xll.qlIndexFixing(Index1M,$H2071,TRUE,_xll.ohTrigger(RecalcTrigger,Trigger1M)),NA())</f>
        <v>1.818912613376189E-2</v>
      </c>
      <c r="K2071" s="52">
        <f>IFERROR(_xll.qlIndexFixing(ONIndex1M,I2071,TRUE,_xll.ohTrigger(RecalcTrigger,Trigger1M)),NA())</f>
        <v>1.8177412468194376E-2</v>
      </c>
      <c r="L2071" s="52">
        <f>IFERROR(_xll.qlIndexFixing(Index3M,H2071,TRUE,_xll.ohTrigger(RecalcTrigger,Trigger3M)),NA())</f>
        <v>1.9738870580574747E-2</v>
      </c>
      <c r="M2071" s="52">
        <f>IFERROR(_xll.qlIndexFixing(ONIndex3M,I2071,TRUE,_xll.ohTrigger(RecalcTrigger,Trigger3M)),NA())</f>
        <v>1.9710727781871995E-2</v>
      </c>
      <c r="N2071" s="52">
        <f>IFERROR(_xll.qlIndexFixing(Index6M,$H2071,TRUE,_xll.ohTrigger(RecalcTrigger,Trigger6M)),NA())</f>
        <v>2.1506925525150062E-2</v>
      </c>
      <c r="O2071" s="52">
        <f>IFERROR(_xll.qlIndexFixing(ONIndex6M,I2071,TRUE,_xll.ohTrigger(RecalcTrigger,Trigger6M)),NA())</f>
        <v>2.1426374094088985E-2</v>
      </c>
      <c r="P2071" s="52">
        <f>IFERROR(_xll.qlIndexFixing(Index1Y,$H2071,TRUE,_xll.ohTrigger(RecalcTrigger,Trigger1Y)),NA())</f>
        <v>2.3616899334656685E-2</v>
      </c>
      <c r="Q2071" s="52">
        <f>IFERROR(_xll.qlIndexFixing(ONIndex1Y,I2071,TRUE,_xll.ohTrigger(RecalcTrigger,Trigger1Y)),NA())</f>
        <v>2.3422741723297946E-2</v>
      </c>
    </row>
    <row r="2072" spans="2:17" x14ac:dyDescent="0.2">
      <c r="B2072" s="46" t="s">
        <v>51</v>
      </c>
      <c r="D2072" s="49">
        <f>_xll.qlCalendarAdvance(LocalCalendar,$D2071,B2072,"f",FALSE)</f>
        <v>54221</v>
      </c>
      <c r="E2072" s="49">
        <f>_xll.qlInterestRateIndexValueDate(IndexON,D2072)</f>
        <v>54221</v>
      </c>
      <c r="F2072" s="52">
        <f>IFERROR(_xll.qlIndexFixing(IndexON,D2072,TRUE,_xll.ohTrigger(RecalcTrigger,TriggerON)),NA())</f>
        <v>1.5647957434019588E-2</v>
      </c>
      <c r="H2072" s="49">
        <f>_xll.qlCalendarAdvance(IborCalendar,$H2071,B2072,"f",FALSE)</f>
        <v>54218</v>
      </c>
      <c r="I2072" s="49">
        <f>_xll.qlInterestRateIndexValueDate(Index1M,$H2072)</f>
        <v>54220</v>
      </c>
      <c r="J2072" s="52">
        <f>IFERROR(_xll.qlIndexFixing(Index1M,$H2072,TRUE,_xll.ohTrigger(RecalcTrigger,Trigger1M)),NA())</f>
        <v>1.8187978031670993E-2</v>
      </c>
      <c r="K2072" s="52">
        <f>IFERROR(_xll.qlIndexFixing(ONIndex1M,I2072,TRUE,_xll.ohTrigger(RecalcTrigger,Trigger1M)),NA())</f>
        <v>1.8176284548117039E-2</v>
      </c>
      <c r="L2072" s="52">
        <f>IFERROR(_xll.qlIndexFixing(Index3M,H2072,TRUE,_xll.ohTrigger(RecalcTrigger,Trigger3M)),NA())</f>
        <v>1.9735628900349626E-2</v>
      </c>
      <c r="M2072" s="52">
        <f>IFERROR(_xll.qlIndexFixing(ONIndex3M,I2072,TRUE,_xll.ohTrigger(RecalcTrigger,Trigger3M)),NA())</f>
        <v>1.9707513237161578E-2</v>
      </c>
      <c r="N2072" s="52">
        <f>IFERROR(_xll.qlIndexFixing(Index6M,$H2072,TRUE,_xll.ohTrigger(RecalcTrigger,Trigger6M)),NA())</f>
        <v>2.1504130767967224E-2</v>
      </c>
      <c r="O2072" s="52">
        <f>IFERROR(_xll.qlIndexFixing(ONIndex6M,I2072,TRUE,_xll.ohTrigger(RecalcTrigger,Trigger6M)),NA())</f>
        <v>2.1423695404179099E-2</v>
      </c>
      <c r="P2072" s="52">
        <f>IFERROR(_xll.qlIndexFixing(Index1Y,$H2072,TRUE,_xll.ohTrigger(RecalcTrigger,Trigger1Y)),NA())</f>
        <v>2.3613597057167635E-2</v>
      </c>
      <c r="Q2072" s="52">
        <f>IFERROR(_xll.qlIndexFixing(ONIndex1Y,I2072,TRUE,_xll.ohTrigger(RecalcTrigger,Trigger1Y)),NA())</f>
        <v>2.3419565996176672E-2</v>
      </c>
    </row>
    <row r="2073" spans="2:17" x14ac:dyDescent="0.2">
      <c r="B2073" s="46" t="s">
        <v>51</v>
      </c>
      <c r="D2073" s="49">
        <f>_xll.qlCalendarAdvance(LocalCalendar,$D2072,B2073,"f",FALSE)</f>
        <v>54228</v>
      </c>
      <c r="E2073" s="49">
        <f>_xll.qlInterestRateIndexValueDate(IndexON,D2073)</f>
        <v>54228</v>
      </c>
      <c r="F2073" s="52">
        <f>IFERROR(_xll.qlIndexFixing(IndexON,D2073,TRUE,_xll.ohTrigger(RecalcTrigger,TriggerON)),NA())</f>
        <v>1.5645566857189763E-2</v>
      </c>
      <c r="H2073" s="49">
        <f>_xll.qlCalendarAdvance(IborCalendar,$H2072,B2073,"f",FALSE)</f>
        <v>54225</v>
      </c>
      <c r="I2073" s="49">
        <f>_xll.qlInterestRateIndexValueDate(Index1M,$H2073)</f>
        <v>54227</v>
      </c>
      <c r="J2073" s="52">
        <f>IFERROR(_xll.qlIndexFixing(Index1M,$H2073,TRUE,_xll.ohTrigger(RecalcTrigger,Trigger1M)),NA())</f>
        <v>1.818682161305013E-2</v>
      </c>
      <c r="K2073" s="52">
        <f>IFERROR(_xll.qlIndexFixing(ONIndex1M,I2073,TRUE,_xll.ohTrigger(RecalcTrigger,Trigger1M)),NA())</f>
        <v>1.8175148324361956E-2</v>
      </c>
      <c r="L2073" s="52">
        <f>IFERROR(_xll.qlIndexFixing(Index3M,H2073,TRUE,_xll.ohTrigger(RecalcTrigger,Trigger3M)),NA())</f>
        <v>1.9732385515370775E-2</v>
      </c>
      <c r="M2073" s="52">
        <f>IFERROR(_xll.qlIndexFixing(ONIndex3M,I2073,TRUE,_xll.ohTrigger(RecalcTrigger,Trigger3M)),NA())</f>
        <v>1.9704296993410253E-2</v>
      </c>
      <c r="N2073" s="52">
        <f>IFERROR(_xll.qlIndexFixing(Index6M,$H2073,TRUE,_xll.ohTrigger(RecalcTrigger,Trigger6M)),NA())</f>
        <v>2.150132932664044E-2</v>
      </c>
      <c r="O2073" s="52">
        <f>IFERROR(_xll.qlIndexFixing(ONIndex6M,I2073,TRUE,_xll.ohTrigger(RecalcTrigger,Trigger6M)),NA())</f>
        <v>2.1421010098201521E-2</v>
      </c>
      <c r="P2073" s="52">
        <f>IFERROR(_xll.qlIndexFixing(Index1Y,$H2073,TRUE,_xll.ohTrigger(RecalcTrigger,Trigger1Y)),NA())</f>
        <v>2.3610292839536952E-2</v>
      </c>
      <c r="Q2073" s="52">
        <f>IFERROR(_xll.qlIndexFixing(ONIndex1Y,I2073,TRUE,_xll.ohTrigger(RecalcTrigger,Trigger1Y)),NA())</f>
        <v>2.3416388363539653E-2</v>
      </c>
    </row>
    <row r="2074" spans="2:17" x14ac:dyDescent="0.2">
      <c r="B2074" s="46" t="s">
        <v>51</v>
      </c>
      <c r="D2074" s="49">
        <f>_xll.qlCalendarAdvance(LocalCalendar,$D2073,B2074,"f",FALSE)</f>
        <v>54235</v>
      </c>
      <c r="E2074" s="49">
        <f>_xll.qlInterestRateIndexValueDate(IndexON,D2074)</f>
        <v>54235</v>
      </c>
      <c r="F2074" s="52">
        <f>IFERROR(_xll.qlIndexFixing(IndexON,D2074,TRUE,_xll.ohTrigger(RecalcTrigger,TriggerON)),NA())</f>
        <v>1.5643174989685704E-2</v>
      </c>
      <c r="H2074" s="49">
        <f>_xll.qlCalendarAdvance(IborCalendar,$H2073,B2074,"f",FALSE)</f>
        <v>54232</v>
      </c>
      <c r="I2074" s="49">
        <f>_xll.qlInterestRateIndexValueDate(Index1M,$H2074)</f>
        <v>54234</v>
      </c>
      <c r="J2074" s="52">
        <f>IFERROR(_xll.qlIndexFixing(Index1M,$H2074,TRUE,_xll.ohTrigger(RecalcTrigger,Trigger1M)),NA())</f>
        <v>1.8185656877904299E-2</v>
      </c>
      <c r="K2074" s="52">
        <f>IFERROR(_xll.qlIndexFixing(ONIndex1M,I2074,TRUE,_xll.ohTrigger(RecalcTrigger,Trigger1M)),NA())</f>
        <v>1.8174003796929128E-2</v>
      </c>
      <c r="L2074" s="52">
        <f>IFERROR(_xll.qlIndexFixing(Index3M,H2074,TRUE,_xll.ohTrigger(RecalcTrigger,Trigger3M)),NA())</f>
        <v>1.9729140425642538E-2</v>
      </c>
      <c r="M2074" s="52">
        <f>IFERROR(_xll.qlIndexFixing(ONIndex3M,I2074,TRUE,_xll.ohTrigger(RecalcTrigger,Trigger3M)),NA())</f>
        <v>1.9701079050777892E-2</v>
      </c>
      <c r="N2074" s="52">
        <f>IFERROR(_xll.qlIndexFixing(Index6M,$H2074,TRUE,_xll.ohTrigger(RecalcTrigger,Trigger6M)),NA())</f>
        <v>2.1500267644322533E-2</v>
      </c>
      <c r="O2074" s="52">
        <f>IFERROR(_xll.qlIndexFixing(ONIndex6M,I2074,TRUE,_xll.ohTrigger(RecalcTrigger,Trigger6M)),NA())</f>
        <v>2.1418318176076312E-2</v>
      </c>
      <c r="P2074" s="52">
        <f>IFERROR(_xll.qlIndexFixing(Index1Y,$H2074,TRUE,_xll.ohTrigger(RecalcTrigger,Trigger1Y)),NA())</f>
        <v>2.3606986681783248E-2</v>
      </c>
      <c r="Q2074" s="52">
        <f>IFERROR(_xll.qlIndexFixing(ONIndex1Y,I2074,TRUE,_xll.ohTrigger(RecalcTrigger,Trigger1Y)),NA())</f>
        <v>2.3413208825546761E-2</v>
      </c>
    </row>
    <row r="2075" spans="2:17" x14ac:dyDescent="0.2">
      <c r="B2075" s="46" t="s">
        <v>51</v>
      </c>
      <c r="D2075" s="49">
        <f>_xll.qlCalendarAdvance(LocalCalendar,$D2074,B2075,"f",FALSE)</f>
        <v>54245</v>
      </c>
      <c r="E2075" s="49">
        <f>_xll.qlInterestRateIndexValueDate(IndexON,D2075)</f>
        <v>54245</v>
      </c>
      <c r="F2075" s="52">
        <f>IFERROR(_xll.qlIndexFixing(IndexON,D2075,TRUE,_xll.ohTrigger(RecalcTrigger,TriggerON)),NA())</f>
        <v>1.5639418413355699E-2</v>
      </c>
      <c r="H2075" s="49">
        <f>_xll.qlCalendarAdvance(IborCalendar,$H2074,B2075,"f",FALSE)</f>
        <v>54239</v>
      </c>
      <c r="I2075" s="49">
        <f>_xll.qlInterestRateIndexValueDate(Index1M,$H2075)</f>
        <v>54241</v>
      </c>
      <c r="J2075" s="52">
        <f>IFERROR(_xll.qlIndexFixing(Index1M,$H2075,TRUE,_xll.ohTrigger(RecalcTrigger,Trigger1M)),NA())</f>
        <v>1.8184483826235998E-2</v>
      </c>
      <c r="K2075" s="52">
        <f>IFERROR(_xll.qlIndexFixing(ONIndex1M,I2075,TRUE,_xll.ohTrigger(RecalcTrigger,Trigger1M)),NA())</f>
        <v>1.8173978805300361E-2</v>
      </c>
      <c r="L2075" s="52">
        <f>IFERROR(_xll.qlIndexFixing(Index3M,H2075,TRUE,_xll.ohTrigger(RecalcTrigger,Trigger3M)),NA())</f>
        <v>1.972589363116839E-2</v>
      </c>
      <c r="M2075" s="52">
        <f>IFERROR(_xll.qlIndexFixing(ONIndex3M,I2075,TRUE,_xll.ohTrigger(RecalcTrigger,Trigger3M)),NA())</f>
        <v>1.9698785879325165E-2</v>
      </c>
      <c r="N2075" s="52">
        <f>IFERROR(_xll.qlIndexFixing(Index6M,$H2075,TRUE,_xll.ohTrigger(RecalcTrigger,Trigger6M)),NA())</f>
        <v>2.1497014356292997E-2</v>
      </c>
      <c r="O2075" s="52">
        <f>IFERROR(_xll.qlIndexFixing(ONIndex6M,I2075,TRUE,_xll.ohTrigger(RecalcTrigger,Trigger6M)),NA())</f>
        <v>2.1416951360075931E-2</v>
      </c>
      <c r="P2075" s="52">
        <f>IFERROR(_xll.qlIndexFixing(Index1Y,$H2075,TRUE,_xll.ohTrigger(RecalcTrigger,Trigger1Y)),NA())</f>
        <v>2.3603678583926448E-2</v>
      </c>
      <c r="Q2075" s="52">
        <f>IFERROR(_xll.qlIndexFixing(ONIndex1Y,I2075,TRUE,_xll.ohTrigger(RecalcTrigger,Trigger1Y)),NA())</f>
        <v>2.3411628793761352E-2</v>
      </c>
    </row>
    <row r="2076" spans="2:17" x14ac:dyDescent="0.2">
      <c r="B2076" s="46" t="s">
        <v>51</v>
      </c>
      <c r="D2076" s="49">
        <f>_xll.qlCalendarAdvance(LocalCalendar,$D2075,B2076,"f",FALSE)</f>
        <v>54252</v>
      </c>
      <c r="E2076" s="49">
        <f>_xll.qlInterestRateIndexValueDate(IndexON,D2076)</f>
        <v>54252</v>
      </c>
      <c r="F2076" s="52">
        <f>IFERROR(_xll.qlIndexFixing(IndexON,D2076,TRUE,_xll.ohTrigger(RecalcTrigger,TriggerON)),NA())</f>
        <v>1.5637023803645178E-2</v>
      </c>
      <c r="H2076" s="49">
        <f>_xll.qlCalendarAdvance(IborCalendar,$H2075,B2076,"f",FALSE)</f>
        <v>54246</v>
      </c>
      <c r="I2076" s="49">
        <f>_xll.qlInterestRateIndexValueDate(Index1M,$H2076)</f>
        <v>54248</v>
      </c>
      <c r="J2076" s="52">
        <f>IFERROR(_xll.qlIndexFixing(Index1M,$H2076,TRUE,_xll.ohTrigger(RecalcTrigger,Trigger1M)),NA())</f>
        <v>1.8183302458045225E-2</v>
      </c>
      <c r="K2076" s="52">
        <f>IFERROR(_xll.qlIndexFixing(ONIndex1M,I2076,TRUE,_xll.ohTrigger(RecalcTrigger,Trigger1M)),NA())</f>
        <v>1.8171689831270044E-2</v>
      </c>
      <c r="L2076" s="52">
        <f>IFERROR(_xll.qlIndexFixing(Index3M,H2076,TRUE,_xll.ohTrigger(RecalcTrigger,Trigger3M)),NA())</f>
        <v>1.9722645131951811E-2</v>
      </c>
      <c r="M2076" s="52">
        <f>IFERROR(_xll.qlIndexFixing(ONIndex3M,I2076,TRUE,_xll.ohTrigger(RecalcTrigger,Trigger3M)),NA())</f>
        <v>1.9694638068790127E-2</v>
      </c>
      <c r="N2076" s="52">
        <f>IFERROR(_xll.qlIndexFixing(Index6M,$H2076,TRUE,_xll.ohTrigger(RecalcTrigger,Trigger6M)),NA())</f>
        <v>2.1494190927490844E-2</v>
      </c>
      <c r="O2076" s="52">
        <f>IFERROR(_xll.qlIndexFixing(ONIndex6M,I2076,TRUE,_xll.ohTrigger(RecalcTrigger,Trigger6M)),NA())</f>
        <v>2.1412914483462941E-2</v>
      </c>
      <c r="P2076" s="52">
        <f>IFERROR(_xll.qlIndexFixing(Index1Y,$H2076,TRUE,_xll.ohTrigger(RecalcTrigger,Trigger1Y)),NA())</f>
        <v>2.3600368545984737E-2</v>
      </c>
      <c r="Q2076" s="52">
        <f>IFERROR(_xll.qlIndexFixing(ONIndex1Y,I2076,TRUE,_xll.ohTrigger(RecalcTrigger,Trigger1Y)),NA())</f>
        <v>2.3406844033253549E-2</v>
      </c>
    </row>
    <row r="2077" spans="2:17" x14ac:dyDescent="0.2">
      <c r="B2077" s="46" t="s">
        <v>51</v>
      </c>
      <c r="D2077" s="49">
        <f>_xll.qlCalendarAdvance(LocalCalendar,$D2076,B2077,"f",FALSE)</f>
        <v>54259</v>
      </c>
      <c r="E2077" s="49">
        <f>_xll.qlInterestRateIndexValueDate(IndexON,D2077)</f>
        <v>54259</v>
      </c>
      <c r="F2077" s="52">
        <f>IFERROR(_xll.qlIndexFixing(IndexON,D2077,TRUE,_xll.ohTrigger(RecalcTrigger,TriggerON)),NA())</f>
        <v>1.5634627903606813E-2</v>
      </c>
      <c r="H2077" s="49">
        <f>_xll.qlCalendarAdvance(IborCalendar,$H2076,B2077,"f",FALSE)</f>
        <v>54253</v>
      </c>
      <c r="I2077" s="49">
        <f>_xll.qlInterestRateIndexValueDate(Index1M,$H2077)</f>
        <v>54255</v>
      </c>
      <c r="J2077" s="52">
        <f>IFERROR(_xll.qlIndexFixing(Index1M,$H2077,TRUE,_xll.ohTrigger(RecalcTrigger,Trigger1M)),NA())</f>
        <v>1.8182112773339476E-2</v>
      </c>
      <c r="K2077" s="52">
        <f>IFERROR(_xll.qlIndexFixing(ONIndex1M,I2077,TRUE,_xll.ohTrigger(RecalcTrigger,Trigger1M)),NA())</f>
        <v>1.8170520392883915E-2</v>
      </c>
      <c r="L2077" s="52">
        <f>IFERROR(_xll.qlIndexFixing(Index3M,H2077,TRUE,_xll.ohTrigger(RecalcTrigger,Trigger3M)),NA())</f>
        <v>1.9719394927998009E-2</v>
      </c>
      <c r="M2077" s="52">
        <f>IFERROR(_xll.qlIndexFixing(ONIndex3M,I2077,TRUE,_xll.ohTrigger(RecalcTrigger,Trigger3M)),NA())</f>
        <v>1.9691415029514658E-2</v>
      </c>
      <c r="N2077" s="52">
        <f>IFERROR(_xll.qlIndexFixing(Index6M,$H2077,TRUE,_xll.ohTrigger(RecalcTrigger,Trigger6M)),NA())</f>
        <v>2.1491795422350427E-2</v>
      </c>
      <c r="O2077" s="52">
        <f>IFERROR(_xll.qlIndexFixing(ONIndex6M,I2077,TRUE,_xll.ohTrigger(RecalcTrigger,Trigger6M)),NA())</f>
        <v>2.141020271297478E-2</v>
      </c>
      <c r="P2077" s="52">
        <f>IFERROR(_xll.qlIndexFixing(Index1Y,$H2077,TRUE,_xll.ohTrigger(RecalcTrigger,Trigger1Y)),NA())</f>
        <v>2.3597056567977823E-2</v>
      </c>
      <c r="Q2077" s="52">
        <f>IFERROR(_xll.qlIndexFixing(ONIndex1Y,I2077,TRUE,_xll.ohTrigger(RecalcTrigger,Trigger1Y)),NA())</f>
        <v>2.3403658779033165E-2</v>
      </c>
    </row>
    <row r="2078" spans="2:17" x14ac:dyDescent="0.2">
      <c r="B2078" s="46" t="s">
        <v>51</v>
      </c>
      <c r="D2078" s="49">
        <f>_xll.qlCalendarAdvance(LocalCalendar,$D2077,B2078,"f",FALSE)</f>
        <v>54266</v>
      </c>
      <c r="E2078" s="49">
        <f>_xll.qlInterestRateIndexValueDate(IndexON,D2078)</f>
        <v>54266</v>
      </c>
      <c r="F2078" s="52">
        <f>IFERROR(_xll.qlIndexFixing(IndexON,D2078,TRUE,_xll.ohTrigger(RecalcTrigger,TriggerON)),NA())</f>
        <v>1.5632230712840922E-2</v>
      </c>
      <c r="H2078" s="49">
        <f>_xll.qlCalendarAdvance(IborCalendar,$H2077,B2078,"f",FALSE)</f>
        <v>54260</v>
      </c>
      <c r="I2078" s="49">
        <f>_xll.qlInterestRateIndexValueDate(Index1M,$H2078)</f>
        <v>54262</v>
      </c>
      <c r="J2078" s="52">
        <f>IFERROR(_xll.qlIndexFixing(Index1M,$H2078,TRUE,_xll.ohTrigger(RecalcTrigger,Trigger1M)),NA())</f>
        <v>1.8180914772116252E-2</v>
      </c>
      <c r="K2078" s="52">
        <f>IFERROR(_xll.qlIndexFixing(ONIndex1M,I2078,TRUE,_xll.ohTrigger(RecalcTrigger,Trigger1M)),NA())</f>
        <v>1.8169342650979914E-2</v>
      </c>
      <c r="L2078" s="52">
        <f>IFERROR(_xll.qlIndexFixing(Index3M,H2078,TRUE,_xll.ohTrigger(RecalcTrigger,Trigger3M)),NA())</f>
        <v>1.97161430193122E-2</v>
      </c>
      <c r="M2078" s="52">
        <f>IFERROR(_xll.qlIndexFixing(ONIndex3M,I2078,TRUE,_xll.ohTrigger(RecalcTrigger,Trigger3M)),NA())</f>
        <v>1.9688190291198282E-2</v>
      </c>
      <c r="N2078" s="52">
        <f>IFERROR(_xll.qlIndexFixing(Index6M,$H2078,TRUE,_xll.ohTrigger(RecalcTrigger,Trigger6M)),NA())</f>
        <v>2.1488524014467273E-2</v>
      </c>
      <c r="O2078" s="52">
        <f>IFERROR(_xll.qlIndexFixing(ONIndex6M,I2078,TRUE,_xll.ohTrigger(RecalcTrigger,Trigger6M)),NA())</f>
        <v>2.1407484326259052E-2</v>
      </c>
      <c r="P2078" s="52">
        <f>IFERROR(_xll.qlIndexFixing(Index1Y,$H2078,TRUE,_xll.ohTrigger(RecalcTrigger,Trigger1Y)),NA())</f>
        <v>2.3593742649924535E-2</v>
      </c>
      <c r="Q2078" s="52">
        <f>IFERROR(_xll.qlIndexFixing(ONIndex1Y,I2078,TRUE,_xll.ohTrigger(RecalcTrigger,Trigger1Y)),NA())</f>
        <v>2.3400471619297036E-2</v>
      </c>
    </row>
    <row r="2079" spans="2:17" x14ac:dyDescent="0.2">
      <c r="B2079" s="46" t="s">
        <v>51</v>
      </c>
      <c r="D2079" s="49">
        <f>_xll.qlCalendarAdvance(LocalCalendar,$D2078,B2079,"f",FALSE)</f>
        <v>54273</v>
      </c>
      <c r="E2079" s="49">
        <f>_xll.qlInterestRateIndexValueDate(IndexON,D2079)</f>
        <v>54273</v>
      </c>
      <c r="F2079" s="52">
        <f>IFERROR(_xll.qlIndexFixing(IndexON,D2079,TRUE,_xll.ohTrigger(RecalcTrigger,TriggerON)),NA())</f>
        <v>1.5629832231507379E-2</v>
      </c>
      <c r="H2079" s="49">
        <f>_xll.qlCalendarAdvance(IborCalendar,$H2078,B2079,"f",FALSE)</f>
        <v>54267</v>
      </c>
      <c r="I2079" s="49">
        <f>_xll.qlInterestRateIndexValueDate(Index1M,$H2079)</f>
        <v>54269</v>
      </c>
      <c r="J2079" s="52">
        <f>IFERROR(_xll.qlIndexFixing(Index1M,$H2079,TRUE,_xll.ohTrigger(RecalcTrigger,Trigger1M)),NA())</f>
        <v>1.8178592625697133E-2</v>
      </c>
      <c r="K2079" s="52">
        <f>IFERROR(_xll.qlIndexFixing(ONIndex1M,I2079,TRUE,_xll.ohTrigger(RecalcTrigger,Trigger1M)),NA())</f>
        <v>1.8168156605318231E-2</v>
      </c>
      <c r="L2079" s="52">
        <f>IFERROR(_xll.qlIndexFixing(Index3M,H2079,TRUE,_xll.ohTrigger(RecalcTrigger,Trigger3M)),NA())</f>
        <v>1.9712889405895252E-2</v>
      </c>
      <c r="M2079" s="52">
        <f>IFERROR(_xll.qlIndexFixing(ONIndex3M,I2079,TRUE,_xll.ohTrigger(RecalcTrigger,Trigger3M)),NA())</f>
        <v>1.9684963853920934E-2</v>
      </c>
      <c r="N2079" s="52">
        <f>IFERROR(_xll.qlIndexFixing(Index6M,$H2079,TRUE,_xll.ohTrigger(RecalcTrigger,Trigger6M)),NA())</f>
        <v>2.1484380313245916E-2</v>
      </c>
      <c r="O2079" s="52">
        <f>IFERROR(_xll.qlIndexFixing(ONIndex6M,I2079,TRUE,_xll.ohTrigger(RecalcTrigger,Trigger6M)),NA())</f>
        <v>2.1404759323395695E-2</v>
      </c>
      <c r="P2079" s="52">
        <f>IFERROR(_xll.qlIndexFixing(Index1Y,$H2079,TRUE,_xll.ohTrigger(RecalcTrigger,Trigger1Y)),NA())</f>
        <v>2.3590426791844369E-2</v>
      </c>
      <c r="Q2079" s="52">
        <f>IFERROR(_xll.qlIndexFixing(ONIndex1Y,I2079,TRUE,_xll.ohTrigger(RecalcTrigger,Trigger1Y)),NA())</f>
        <v>2.3397282554125098E-2</v>
      </c>
    </row>
    <row r="2080" spans="2:17" x14ac:dyDescent="0.2">
      <c r="B2080" s="46" t="s">
        <v>51</v>
      </c>
      <c r="D2080" s="49">
        <f>_xll.qlCalendarAdvance(LocalCalendar,$D2079,B2080,"f",FALSE)</f>
        <v>54280</v>
      </c>
      <c r="E2080" s="49">
        <f>_xll.qlInterestRateIndexValueDate(IndexON,D2080)</f>
        <v>54280</v>
      </c>
      <c r="F2080" s="52">
        <f>IFERROR(_xll.qlIndexFixing(IndexON,D2080,TRUE,_xll.ohTrigger(RecalcTrigger,TriggerON)),NA())</f>
        <v>1.5627432459606183E-2</v>
      </c>
      <c r="H2080" s="49">
        <f>_xll.qlCalendarAdvance(IborCalendar,$H2079,B2080,"f",FALSE)</f>
        <v>54274</v>
      </c>
      <c r="I2080" s="49">
        <f>_xll.qlInterestRateIndexValueDate(Index1M,$H2080)</f>
        <v>54276</v>
      </c>
      <c r="J2080" s="52">
        <f>IFERROR(_xll.qlIndexFixing(Index1M,$H2080,TRUE,_xll.ohTrigger(RecalcTrigger,Trigger1M)),NA())</f>
        <v>1.8178865007861107E-2</v>
      </c>
      <c r="K2080" s="52">
        <f>IFERROR(_xll.qlIndexFixing(ONIndex1M,I2080,TRUE,_xll.ohTrigger(RecalcTrigger,Trigger1M)),NA())</f>
        <v>1.8166962256218611E-2</v>
      </c>
      <c r="L2080" s="52">
        <f>IFERROR(_xll.qlIndexFixing(Index3M,H2080,TRUE,_xll.ohTrigger(RecalcTrigger,Trigger3M)),NA())</f>
        <v>1.9709634087754117E-2</v>
      </c>
      <c r="M2080" s="52">
        <f>IFERROR(_xll.qlIndexFixing(ONIndex3M,I2080,TRUE,_xll.ohTrigger(RecalcTrigger,Trigger3M)),NA())</f>
        <v>1.968173571776255E-2</v>
      </c>
      <c r="N2080" s="52">
        <f>IFERROR(_xll.qlIndexFixing(Index6M,$H2080,TRUE,_xll.ohTrigger(RecalcTrigger,Trigger6M)),NA())</f>
        <v>2.1482830361079373E-2</v>
      </c>
      <c r="O2080" s="52">
        <f>IFERROR(_xll.qlIndexFixing(ONIndex6M,I2080,TRUE,_xll.ohTrigger(RecalcTrigger,Trigger6M)),NA())</f>
        <v>2.1402027704544579E-2</v>
      </c>
      <c r="P2080" s="52">
        <f>IFERROR(_xll.qlIndexFixing(Index1Y,$H2080,TRUE,_xll.ohTrigger(RecalcTrigger,Trigger1Y)),NA())</f>
        <v>2.3587108993756378E-2</v>
      </c>
      <c r="Q2080" s="52">
        <f>IFERROR(_xll.qlIndexFixing(ONIndex1Y,I2080,TRUE,_xll.ohTrigger(RecalcTrigger,Trigger1Y)),NA())</f>
        <v>2.3394091583597287E-2</v>
      </c>
    </row>
    <row r="2081" spans="2:17" x14ac:dyDescent="0.2">
      <c r="B2081" s="46" t="s">
        <v>51</v>
      </c>
      <c r="D2081" s="49">
        <f>_xll.qlCalendarAdvance(LocalCalendar,$D2080,B2081,"f",FALSE)</f>
        <v>54287</v>
      </c>
      <c r="E2081" s="49">
        <f>_xll.qlInterestRateIndexValueDate(IndexON,D2081)</f>
        <v>54287</v>
      </c>
      <c r="F2081" s="52">
        <f>IFERROR(_xll.qlIndexFixing(IndexON,D2081,TRUE,_xll.ohTrigger(RecalcTrigger,TriggerON)),NA())</f>
        <v>1.5625031396977462E-2</v>
      </c>
      <c r="H2081" s="49">
        <f>_xll.qlCalendarAdvance(IborCalendar,$H2080,B2081,"f",FALSE)</f>
        <v>54281</v>
      </c>
      <c r="I2081" s="49">
        <f>_xll.qlInterestRateIndexValueDate(Index1M,$H2081)</f>
        <v>54283</v>
      </c>
      <c r="J2081" s="52">
        <f>IFERROR(_xll.qlIndexFixing(Index1M,$H2081,TRUE,_xll.ohTrigger(RecalcTrigger,Trigger1M)),NA())</f>
        <v>1.8177270869381701E-2</v>
      </c>
      <c r="K2081" s="52">
        <f>IFERROR(_xll.qlIndexFixing(ONIndex1M,I2081,TRUE,_xll.ohTrigger(RecalcTrigger,Trigger1M)),NA())</f>
        <v>1.8165759603361309E-2</v>
      </c>
      <c r="L2081" s="52">
        <f>IFERROR(_xll.qlIndexFixing(Index3M,H2081,TRUE,_xll.ohTrigger(RecalcTrigger,Trigger3M)),NA())</f>
        <v>1.9706377064893137E-2</v>
      </c>
      <c r="M2081" s="52">
        <f>IFERROR(_xll.qlIndexFixing(ONIndex3M,I2081,TRUE,_xll.ohTrigger(RecalcTrigger,Trigger3M)),NA())</f>
        <v>1.9678505882643194E-2</v>
      </c>
      <c r="N2081" s="52">
        <f>IFERROR(_xll.qlIndexFixing(Index6M,$H2081,TRUE,_xll.ohTrigger(RecalcTrigger,Trigger6M)),NA())</f>
        <v>2.1480405529623908E-2</v>
      </c>
      <c r="O2081" s="52">
        <f>IFERROR(_xll.qlIndexFixing(ONIndex6M,I2081,TRUE,_xll.ohTrigger(RecalcTrigger,Trigger6M)),NA())</f>
        <v>2.1399289469465899E-2</v>
      </c>
      <c r="P2081" s="52">
        <f>IFERROR(_xll.qlIndexFixing(Index1Y,$H2081,TRUE,_xll.ohTrigger(RecalcTrigger,Trigger1Y)),NA())</f>
        <v>2.3583789255679614E-2</v>
      </c>
      <c r="Q2081" s="52">
        <f>IFERROR(_xll.qlIndexFixing(ONIndex1Y,I2081,TRUE,_xll.ohTrigger(RecalcTrigger,Trigger1Y)),NA())</f>
        <v>2.3390898707633667E-2</v>
      </c>
    </row>
    <row r="2082" spans="2:17" x14ac:dyDescent="0.2">
      <c r="B2082" s="46" t="s">
        <v>51</v>
      </c>
      <c r="D2082" s="49">
        <f>_xll.qlCalendarAdvance(LocalCalendar,$D2081,B2082,"f",FALSE)</f>
        <v>54294</v>
      </c>
      <c r="E2082" s="49">
        <f>_xll.qlInterestRateIndexValueDate(IndexON,D2082)</f>
        <v>54294</v>
      </c>
      <c r="F2082" s="52">
        <f>IFERROR(_xll.qlIndexFixing(IndexON,D2082,TRUE,_xll.ohTrigger(RecalcTrigger,TriggerON)),NA())</f>
        <v>1.5622629043861025E-2</v>
      </c>
      <c r="H2082" s="49">
        <f>_xll.qlCalendarAdvance(IborCalendar,$H2081,B2082,"f",FALSE)</f>
        <v>54288</v>
      </c>
      <c r="I2082" s="49">
        <f>_xll.qlInterestRateIndexValueDate(Index1M,$H2082)</f>
        <v>54290</v>
      </c>
      <c r="J2082" s="52">
        <f>IFERROR(_xll.qlIndexFixing(Index1M,$H2082,TRUE,_xll.ohTrigger(RecalcTrigger,Trigger1M)),NA())</f>
        <v>1.8176039602118554E-2</v>
      </c>
      <c r="K2082" s="52">
        <f>IFERROR(_xll.qlIndexFixing(ONIndex1M,I2082,TRUE,_xll.ohTrigger(RecalcTrigger,Trigger1M)),NA())</f>
        <v>1.8164548646826262E-2</v>
      </c>
      <c r="L2082" s="52">
        <f>IFERROR(_xll.qlIndexFixing(Index3M,H2082,TRUE,_xll.ohTrigger(RecalcTrigger,Trigger3M)),NA())</f>
        <v>1.9703118337314921E-2</v>
      </c>
      <c r="M2082" s="52">
        <f>IFERROR(_xll.qlIndexFixing(ONIndex3M,I2082,TRUE,_xll.ohTrigger(RecalcTrigger,Trigger3M)),NA())</f>
        <v>1.9675274348722738E-2</v>
      </c>
      <c r="N2082" s="52">
        <f>IFERROR(_xll.qlIndexFixing(Index6M,$H2082,TRUE,_xll.ohTrigger(RecalcTrigger,Trigger6M)),NA())</f>
        <v>2.1477109967560502E-2</v>
      </c>
      <c r="O2082" s="52">
        <f>IFERROR(_xll.qlIndexFixing(ONIndex6M,I2082,TRUE,_xll.ohTrigger(RecalcTrigger,Trigger6M)),NA())</f>
        <v>2.1396544618239588E-2</v>
      </c>
      <c r="P2082" s="52">
        <f>IFERROR(_xll.qlIndexFixing(Index1Y,$H2082,TRUE,_xll.ohTrigger(RecalcTrigger,Trigger1Y)),NA())</f>
        <v>2.358046757763357E-2</v>
      </c>
      <c r="Q2082" s="52">
        <f>IFERROR(_xll.qlIndexFixing(ONIndex1Y,I2082,TRUE,_xll.ohTrigger(RecalcTrigger,Trigger1Y)),NA())</f>
        <v>2.3387703926154302E-2</v>
      </c>
    </row>
    <row r="2083" spans="2:17" x14ac:dyDescent="0.2">
      <c r="B2083" s="46" t="s">
        <v>51</v>
      </c>
      <c r="D2083" s="49">
        <f>_xll.qlCalendarAdvance(LocalCalendar,$D2082,B2083,"f",FALSE)</f>
        <v>54301</v>
      </c>
      <c r="E2083" s="49">
        <f>_xll.qlInterestRateIndexValueDate(IndexON,D2083)</f>
        <v>54301</v>
      </c>
      <c r="F2083" s="52">
        <f>IFERROR(_xll.qlIndexFixing(IndexON,D2083,TRUE,_xll.ohTrigger(RecalcTrigger,TriggerON)),NA())</f>
        <v>1.5620225400096999E-2</v>
      </c>
      <c r="H2083" s="49">
        <f>_xll.qlCalendarAdvance(IborCalendar,$H2082,B2083,"f",FALSE)</f>
        <v>54295</v>
      </c>
      <c r="I2083" s="49">
        <f>_xll.qlInterestRateIndexValueDate(Index1M,$H2083)</f>
        <v>54297</v>
      </c>
      <c r="J2083" s="52">
        <f>IFERROR(_xll.qlIndexFixing(Index1M,$H2083,TRUE,_xll.ohTrigger(RecalcTrigger,Trigger1M)),NA())</f>
        <v>1.8174800018360415E-2</v>
      </c>
      <c r="K2083" s="52">
        <f>IFERROR(_xll.qlIndexFixing(ONIndex1M,I2083,TRUE,_xll.ohTrigger(RecalcTrigger,Trigger1M)),NA())</f>
        <v>1.8163329386613469E-2</v>
      </c>
      <c r="L2083" s="52">
        <f>IFERROR(_xll.qlIndexFixing(Index3M,H2083,TRUE,_xll.ohTrigger(RecalcTrigger,Trigger3M)),NA())</f>
        <v>1.9699857905025552E-2</v>
      </c>
      <c r="M2083" s="52">
        <f>IFERROR(_xll.qlIndexFixing(ONIndex3M,I2083,TRUE,_xll.ohTrigger(RecalcTrigger,Trigger3M)),NA())</f>
        <v>1.9672041115681438E-2</v>
      </c>
      <c r="N2083" s="52">
        <f>IFERROR(_xll.qlIndexFixing(Index6M,$H2083,TRUE,_xll.ohTrigger(RecalcTrigger,Trigger6M)),NA())</f>
        <v>2.1472947291710953E-2</v>
      </c>
      <c r="O2083" s="52">
        <f>IFERROR(_xll.qlIndexFixing(ONIndex6M,I2083,TRUE,_xll.ohTrigger(RecalcTrigger,Trigger6M)),NA())</f>
        <v>2.1393793150945584E-2</v>
      </c>
      <c r="P2083" s="52">
        <f>IFERROR(_xll.qlIndexFixing(Index1Y,$H2083,TRUE,_xll.ohTrigger(RecalcTrigger,Trigger1Y)),NA())</f>
        <v>2.3577143959637517E-2</v>
      </c>
      <c r="Q2083" s="52">
        <f>IFERROR(_xll.qlIndexFixing(ONIndex1Y,I2083,TRUE,_xll.ohTrigger(RecalcTrigger,Trigger1Y)),NA())</f>
        <v>2.3384507239319063E-2</v>
      </c>
    </row>
    <row r="2084" spans="2:17" x14ac:dyDescent="0.2">
      <c r="B2084" s="46" t="s">
        <v>51</v>
      </c>
      <c r="D2084" s="49">
        <f>_xll.qlCalendarAdvance(LocalCalendar,$D2083,B2084,"f",FALSE)</f>
        <v>54309</v>
      </c>
      <c r="E2084" s="49">
        <f>_xll.qlInterestRateIndexValueDate(IndexON,D2084)</f>
        <v>54309</v>
      </c>
      <c r="F2084" s="52">
        <f>IFERROR(_xll.qlIndexFixing(IndexON,D2084,TRUE,_xll.ohTrigger(RecalcTrigger,TriggerON)),NA())</f>
        <v>1.5617476798510666E-2</v>
      </c>
      <c r="H2084" s="49">
        <f>_xll.qlCalendarAdvance(IborCalendar,$H2083,B2084,"f",FALSE)</f>
        <v>54302</v>
      </c>
      <c r="I2084" s="49">
        <f>_xll.qlInterestRateIndexValueDate(Index1M,$H2084)</f>
        <v>54304</v>
      </c>
      <c r="J2084" s="52">
        <f>IFERROR(_xll.qlIndexFixing(Index1M,$H2084,TRUE,_xll.ohTrigger(RecalcTrigger,Trigger1M)),NA())</f>
        <v>1.8173552118099789E-2</v>
      </c>
      <c r="K2084" s="52">
        <f>IFERROR(_xll.qlIndexFixing(ONIndex1M,I2084,TRUE,_xll.ohTrigger(RecalcTrigger,Trigger1M)),NA())</f>
        <v>1.8162101822882804E-2</v>
      </c>
      <c r="L2084" s="52">
        <f>IFERROR(_xll.qlIndexFixing(Index3M,H2084,TRUE,_xll.ohTrigger(RecalcTrigger,Trigger3M)),NA())</f>
        <v>1.9696291171287215E-2</v>
      </c>
      <c r="M2084" s="52">
        <f>IFERROR(_xll.qlIndexFixing(ONIndex3M,I2084,TRUE,_xll.ohTrigger(RecalcTrigger,Trigger3M)),NA())</f>
        <v>1.966880618399891E-2</v>
      </c>
      <c r="N2084" s="52">
        <f>IFERROR(_xll.qlIndexFixing(Index6M,$H2084,TRUE,_xll.ohTrigger(RecalcTrigger,Trigger6M)),NA())</f>
        <v>2.1469211764040375E-2</v>
      </c>
      <c r="O2084" s="52">
        <f>IFERROR(_xll.qlIndexFixing(ONIndex6M,I2084,TRUE,_xll.ohTrigger(RecalcTrigger,Trigger6M)),NA())</f>
        <v>2.139103506750395E-2</v>
      </c>
      <c r="P2084" s="52">
        <f>IFERROR(_xll.qlIndexFixing(Index1Y,$H2084,TRUE,_xll.ohTrigger(RecalcTrigger,Trigger1Y)),NA())</f>
        <v>2.3573818401710068E-2</v>
      </c>
      <c r="Q2084" s="52">
        <f>IFERROR(_xll.qlIndexFixing(ONIndex1Y,I2084,TRUE,_xll.ohTrigger(RecalcTrigger,Trigger1Y)),NA())</f>
        <v>2.3381308647127952E-2</v>
      </c>
    </row>
    <row r="2085" spans="2:17" x14ac:dyDescent="0.2">
      <c r="B2085" s="46" t="s">
        <v>51</v>
      </c>
      <c r="D2085" s="49">
        <f>_xll.qlCalendarAdvance(LocalCalendar,$D2084,B2085,"f",FALSE)</f>
        <v>54316</v>
      </c>
      <c r="E2085" s="49">
        <f>_xll.qlInterestRateIndexValueDate(IndexON,D2085)</f>
        <v>54316</v>
      </c>
      <c r="F2085" s="52">
        <f>IFERROR(_xll.qlIndexFixing(IndexON,D2085,TRUE,_xll.ohTrigger(RecalcTrigger,TriggerON)),NA())</f>
        <v>1.5615070389118912E-2</v>
      </c>
      <c r="H2085" s="49">
        <f>_xll.qlCalendarAdvance(IborCalendar,$H2084,B2085,"f",FALSE)</f>
        <v>54309</v>
      </c>
      <c r="I2085" s="49">
        <f>_xll.qlInterestRateIndexValueDate(Index1M,$H2085)</f>
        <v>54311</v>
      </c>
      <c r="J2085" s="52">
        <f>IFERROR(_xll.qlIndexFixing(Index1M,$H2085,TRUE,_xll.ohTrigger(RecalcTrigger,Trigger1M)),NA())</f>
        <v>1.8172663806073883E-2</v>
      </c>
      <c r="K2085" s="52">
        <f>IFERROR(_xll.qlIndexFixing(ONIndex1M,I2085,TRUE,_xll.ohTrigger(RecalcTrigger,Trigger1M)),NA())</f>
        <v>1.8160865955474392E-2</v>
      </c>
      <c r="L2085" s="52">
        <f>IFERROR(_xll.qlIndexFixing(Index3M,H2085,TRUE,_xll.ohTrigger(RecalcTrigger,Trigger3M)),NA())</f>
        <v>1.9693027629453078E-2</v>
      </c>
      <c r="M2085" s="52">
        <f>IFERROR(_xll.qlIndexFixing(ONIndex3M,I2085,TRUE,_xll.ohTrigger(RecalcTrigger,Trigger3M)),NA())</f>
        <v>1.9665569553195539E-2</v>
      </c>
      <c r="N2085" s="52">
        <f>IFERROR(_xll.qlIndexFixing(Index6M,$H2085,TRUE,_xll.ohTrigger(RecalcTrigger,Trigger6M)),NA())</f>
        <v>2.1466331411737628E-2</v>
      </c>
      <c r="O2085" s="52">
        <f>IFERROR(_xll.qlIndexFixing(ONIndex6M,I2085,TRUE,_xll.ohTrigger(RecalcTrigger,Trigger6M)),NA())</f>
        <v>2.1388270367914686E-2</v>
      </c>
      <c r="P2085" s="52">
        <f>IFERROR(_xll.qlIndexFixing(Index1Y,$H2085,TRUE,_xll.ohTrigger(RecalcTrigger,Trigger1Y)),NA())</f>
        <v>2.3570490903870939E-2</v>
      </c>
      <c r="Q2085" s="52">
        <f>IFERROR(_xll.qlIndexFixing(ONIndex1Y,I2085,TRUE,_xll.ohTrigger(RecalcTrigger,Trigger1Y)),NA())</f>
        <v>2.3378108149501031E-2</v>
      </c>
    </row>
    <row r="2086" spans="2:17" x14ac:dyDescent="0.2">
      <c r="B2086" s="46" t="s">
        <v>51</v>
      </c>
      <c r="D2086" s="49">
        <f>_xll.qlCalendarAdvance(LocalCalendar,$D2085,B2086,"f",FALSE)</f>
        <v>54323</v>
      </c>
      <c r="E2086" s="49">
        <f>_xll.qlInterestRateIndexValueDate(IndexON,D2086)</f>
        <v>54323</v>
      </c>
      <c r="F2086" s="52">
        <f>IFERROR(_xll.qlIndexFixing(IndexON,D2086,TRUE,_xll.ohTrigger(RecalcTrigger,TriggerON)),NA())</f>
        <v>1.5612662689399315E-2</v>
      </c>
      <c r="H2086" s="49">
        <f>_xll.qlCalendarAdvance(IborCalendar,$H2085,B2086,"f",FALSE)</f>
        <v>54316</v>
      </c>
      <c r="I2086" s="49">
        <f>_xll.qlInterestRateIndexValueDate(Index1M,$H2086)</f>
        <v>54318</v>
      </c>
      <c r="J2086" s="52">
        <f>IFERROR(_xll.qlIndexFixing(Index1M,$H2086,TRUE,_xll.ohTrigger(RecalcTrigger,Trigger1M)),NA())</f>
        <v>1.8171031368091062E-2</v>
      </c>
      <c r="K2086" s="52">
        <f>IFERROR(_xll.qlIndexFixing(ONIndex1M,I2086,TRUE,_xll.ohTrigger(RecalcTrigger,Trigger1M)),NA())</f>
        <v>1.8159621784468172E-2</v>
      </c>
      <c r="L2086" s="52">
        <f>IFERROR(_xll.qlIndexFixing(Index3M,H2086,TRUE,_xll.ohTrigger(RecalcTrigger,Trigger3M)),NA())</f>
        <v>1.9689762382981629E-2</v>
      </c>
      <c r="M2086" s="52">
        <f>IFERROR(_xll.qlIndexFixing(ONIndex3M,I2086,TRUE,_xll.ohTrigger(RecalcTrigger,Trigger3M)),NA())</f>
        <v>1.9662331223511131E-2</v>
      </c>
      <c r="N2086" s="52">
        <f>IFERROR(_xll.qlIndexFixing(Index6M,$H2086,TRUE,_xll.ohTrigger(RecalcTrigger,Trigger6M)),NA())</f>
        <v>2.1463444376405943E-2</v>
      </c>
      <c r="O2086" s="52">
        <f>IFERROR(_xll.qlIndexFixing(ONIndex6M,I2086,TRUE,_xll.ohTrigger(RecalcTrigger,Trigger6M)),NA())</f>
        <v>2.1385499052097856E-2</v>
      </c>
      <c r="P2086" s="52">
        <f>IFERROR(_xll.qlIndexFixing(Index1Y,$H2086,TRUE,_xll.ohTrigger(RecalcTrigger,Trigger1Y)),NA())</f>
        <v>2.3567161466139398E-2</v>
      </c>
      <c r="Q2086" s="52">
        <f>IFERROR(_xll.qlIndexFixing(ONIndex1Y,I2086,TRUE,_xll.ohTrigger(RecalcTrigger,Trigger1Y)),NA())</f>
        <v>2.3374905746278429E-2</v>
      </c>
    </row>
    <row r="2087" spans="2:17" x14ac:dyDescent="0.2">
      <c r="B2087" s="46" t="s">
        <v>51</v>
      </c>
      <c r="D2087" s="49">
        <f>_xll.qlCalendarAdvance(LocalCalendar,$D2086,B2087,"f",FALSE)</f>
        <v>54330</v>
      </c>
      <c r="E2087" s="49">
        <f>_xll.qlInterestRateIndexValueDate(IndexON,D2087)</f>
        <v>54330</v>
      </c>
      <c r="F2087" s="52">
        <f>IFERROR(_xll.qlIndexFixing(IndexON,D2087,TRUE,_xll.ohTrigger(RecalcTrigger,TriggerON)),NA())</f>
        <v>1.5610253698952192E-2</v>
      </c>
      <c r="H2087" s="49">
        <f>_xll.qlCalendarAdvance(IborCalendar,$H2086,B2087,"f",FALSE)</f>
        <v>54323</v>
      </c>
      <c r="I2087" s="49">
        <f>_xll.qlInterestRateIndexValueDate(Index1M,$H2087)</f>
        <v>54325</v>
      </c>
      <c r="J2087" s="52">
        <f>IFERROR(_xll.qlIndexFixing(Index1M,$H2087,TRUE,_xll.ohTrigger(RecalcTrigger,Trigger1M)),NA())</f>
        <v>1.8169758518352952E-2</v>
      </c>
      <c r="K2087" s="52">
        <f>IFERROR(_xll.qlIndexFixing(ONIndex1M,I2087,TRUE,_xll.ohTrigger(RecalcTrigger,Trigger1M)),NA())</f>
        <v>1.815836930970427E-2</v>
      </c>
      <c r="L2087" s="52">
        <f>IFERROR(_xll.qlIndexFixing(Index3M,H2087,TRUE,_xll.ohTrigger(RecalcTrigger,Trigger3M)),NA())</f>
        <v>1.9686495431879898E-2</v>
      </c>
      <c r="M2087" s="52">
        <f>IFERROR(_xll.qlIndexFixing(ONIndex3M,I2087,TRUE,_xll.ohTrigger(RecalcTrigger,Trigger3M)),NA())</f>
        <v>1.9659091194945688E-2</v>
      </c>
      <c r="N2087" s="52">
        <f>IFERROR(_xll.qlIndexFixing(Index6M,$H2087,TRUE,_xll.ohTrigger(RecalcTrigger,Trigger6M)),NA())</f>
        <v>2.1460550658075353E-2</v>
      </c>
      <c r="O2087" s="52">
        <f>IFERROR(_xll.qlIndexFixing(ONIndex6M,I2087,TRUE,_xll.ohTrigger(RecalcTrigger,Trigger6M)),NA())</f>
        <v>2.1382721120293269E-2</v>
      </c>
      <c r="P2087" s="52">
        <f>IFERROR(_xll.qlIndexFixing(Index1Y,$H2087,TRUE,_xll.ohTrigger(RecalcTrigger,Trigger1Y)),NA())</f>
        <v>2.3563830088534278E-2</v>
      </c>
      <c r="Q2087" s="52">
        <f>IFERROR(_xll.qlIndexFixing(ONIndex1Y,I2087,TRUE,_xll.ohTrigger(RecalcTrigger,Trigger1Y)),NA())</f>
        <v>2.337170143777989E-2</v>
      </c>
    </row>
    <row r="2088" spans="2:17" x14ac:dyDescent="0.2">
      <c r="B2088" s="46" t="s">
        <v>51</v>
      </c>
      <c r="D2088" s="49">
        <f>_xll.qlCalendarAdvance(LocalCalendar,$D2087,B2088,"f",FALSE)</f>
        <v>54337</v>
      </c>
      <c r="E2088" s="49">
        <f>_xll.qlInterestRateIndexValueDate(IndexON,D2088)</f>
        <v>54337</v>
      </c>
      <c r="F2088" s="52">
        <f>IFERROR(_xll.qlIndexFixing(IndexON,D2088,TRUE,_xll.ohTrigger(RecalcTrigger,TriggerON)),NA())</f>
        <v>1.5607843417777545E-2</v>
      </c>
      <c r="H2088" s="49">
        <f>_xll.qlCalendarAdvance(IborCalendar,$H2087,B2088,"f",FALSE)</f>
        <v>54330</v>
      </c>
      <c r="I2088" s="49">
        <f>_xll.qlInterestRateIndexValueDate(Index1M,$H2088)</f>
        <v>54332</v>
      </c>
      <c r="J2088" s="52">
        <f>IFERROR(_xll.qlIndexFixing(Index1M,$H2088,TRUE,_xll.ohTrigger(RecalcTrigger,Trigger1M)),NA())</f>
        <v>1.8168477352122347E-2</v>
      </c>
      <c r="K2088" s="52">
        <f>IFERROR(_xll.qlIndexFixing(ONIndex1M,I2088,TRUE,_xll.ohTrigger(RecalcTrigger,Trigger1M)),NA())</f>
        <v>1.8157108531422494E-2</v>
      </c>
      <c r="L2088" s="52">
        <f>IFERROR(_xll.qlIndexFixing(Index3M,H2088,TRUE,_xll.ohTrigger(RecalcTrigger,Trigger3M)),NA())</f>
        <v>1.96844402583372E-2</v>
      </c>
      <c r="M2088" s="52">
        <f>IFERROR(_xll.qlIndexFixing(ONIndex3M,I2088,TRUE,_xll.ohTrigger(RecalcTrigger,Trigger3M)),NA())</f>
        <v>1.9655849467419273E-2</v>
      </c>
      <c r="N2088" s="52">
        <f>IFERROR(_xll.qlIndexFixing(Index6M,$H2088,TRUE,_xll.ohTrigger(RecalcTrigger,Trigger6M)),NA())</f>
        <v>2.1458077965365824E-2</v>
      </c>
      <c r="O2088" s="52">
        <f>IFERROR(_xll.qlIndexFixing(ONIndex6M,I2088,TRUE,_xll.ohTrigger(RecalcTrigger,Trigger6M)),NA())</f>
        <v>2.1379936572261116E-2</v>
      </c>
      <c r="P2088" s="52">
        <f>IFERROR(_xll.qlIndexFixing(Index1Y,$H2088,TRUE,_xll.ohTrigger(RecalcTrigger,Trigger1Y)),NA())</f>
        <v>2.3560496771075731E-2</v>
      </c>
      <c r="Q2088" s="52">
        <f>IFERROR(_xll.qlIndexFixing(ONIndex1Y,I2088,TRUE,_xll.ohTrigger(RecalcTrigger,Trigger1Y)),NA())</f>
        <v>2.3368495223925478E-2</v>
      </c>
    </row>
    <row r="2089" spans="2:17" x14ac:dyDescent="0.2">
      <c r="B2089" s="46" t="s">
        <v>51</v>
      </c>
      <c r="D2089" s="49">
        <f>_xll.qlCalendarAdvance(LocalCalendar,$D2088,B2089,"f",FALSE)</f>
        <v>54344</v>
      </c>
      <c r="E2089" s="49">
        <f>_xll.qlInterestRateIndexValueDate(IndexON,D2089)</f>
        <v>54344</v>
      </c>
      <c r="F2089" s="52">
        <f>IFERROR(_xll.qlIndexFixing(IndexON,D2089,TRUE,_xll.ohTrigger(RecalcTrigger,TriggerON)),NA())</f>
        <v>1.5605431846195117E-2</v>
      </c>
      <c r="H2089" s="49">
        <f>_xll.qlCalendarAdvance(IborCalendar,$H2088,B2089,"f",FALSE)</f>
        <v>54337</v>
      </c>
      <c r="I2089" s="49">
        <f>_xll.qlInterestRateIndexValueDate(Index1M,$H2089)</f>
        <v>54339</v>
      </c>
      <c r="J2089" s="52">
        <f>IFERROR(_xll.qlIndexFixing(Index1M,$H2089,TRUE,_xll.ohTrigger(RecalcTrigger,Trigger1M)),NA())</f>
        <v>1.816718786940924E-2</v>
      </c>
      <c r="K2089" s="52">
        <f>IFERROR(_xll.qlIndexFixing(ONIndex1M,I2089,TRUE,_xll.ohTrigger(RecalcTrigger,Trigger1M)),NA())</f>
        <v>1.8155839449462974E-2</v>
      </c>
      <c r="L2089" s="52">
        <f>IFERROR(_xll.qlIndexFixing(Index3M,H2089,TRUE,_xll.ohTrigger(RecalcTrigger,Trigger3M)),NA())</f>
        <v>1.968025951257316E-2</v>
      </c>
      <c r="M2089" s="52">
        <f>IFERROR(_xll.qlIndexFixing(ONIndex3M,I2089,TRUE,_xll.ohTrigger(RecalcTrigger,Trigger3M)),NA())</f>
        <v>1.9652606040931886E-2</v>
      </c>
      <c r="N2089" s="52">
        <f>IFERROR(_xll.qlIndexFixing(Index6M,$H2089,TRUE,_xll.ohTrigger(RecalcTrigger,Trigger6M)),NA())</f>
        <v>2.1455170231405838E-2</v>
      </c>
      <c r="O2089" s="52">
        <f>IFERROR(_xll.qlIndexFixing(ONIndex6M,I2089,TRUE,_xll.ohTrigger(RecalcTrigger,Trigger6M)),NA())</f>
        <v>2.1377145408001397E-2</v>
      </c>
      <c r="P2089" s="52">
        <f>IFERROR(_xll.qlIndexFixing(Index1Y,$H2089,TRUE,_xll.ohTrigger(RecalcTrigger,Trigger1Y)),NA())</f>
        <v>2.3557161513781934E-2</v>
      </c>
      <c r="Q2089" s="52">
        <f>IFERROR(_xll.qlIndexFixing(ONIndex1Y,I2089,TRUE,_xll.ohTrigger(RecalcTrigger,Trigger1Y)),NA())</f>
        <v>2.3365287104475385E-2</v>
      </c>
    </row>
    <row r="2090" spans="2:17" x14ac:dyDescent="0.2">
      <c r="B2090" s="46" t="s">
        <v>51</v>
      </c>
      <c r="D2090" s="49">
        <f>_xll.qlCalendarAdvance(LocalCalendar,$D2089,B2090,"f",FALSE)</f>
        <v>54351</v>
      </c>
      <c r="E2090" s="49">
        <f>_xll.qlInterestRateIndexValueDate(IndexON,D2090)</f>
        <v>54351</v>
      </c>
      <c r="F2090" s="52">
        <f>IFERROR(_xll.qlIndexFixing(IndexON,D2090,TRUE,_xll.ohTrigger(RecalcTrigger,TriggerON)),NA())</f>
        <v>1.56030189839651E-2</v>
      </c>
      <c r="H2090" s="49">
        <f>_xll.qlCalendarAdvance(IborCalendar,$H2089,B2090,"f",FALSE)</f>
        <v>54344</v>
      </c>
      <c r="I2090" s="49">
        <f>_xll.qlInterestRateIndexValueDate(Index1M,$H2090)</f>
        <v>54346</v>
      </c>
      <c r="J2090" s="52">
        <f>IFERROR(_xll.qlIndexFixing(Index1M,$H2090,TRUE,_xll.ohTrigger(RecalcTrigger,Trigger1M)),NA())</f>
        <v>1.8165890070211133E-2</v>
      </c>
      <c r="K2090" s="52">
        <f>IFERROR(_xll.qlIndexFixing(ONIndex1M,I2090,TRUE,_xll.ohTrigger(RecalcTrigger,Trigger1M)),NA())</f>
        <v>1.8154562063825708E-2</v>
      </c>
      <c r="L2090" s="52">
        <f>IFERROR(_xll.qlIndexFixing(Index3M,H2090,TRUE,_xll.ohTrigger(RecalcTrigger,Trigger3M)),NA())</f>
        <v>1.9676987147418657E-2</v>
      </c>
      <c r="M2090" s="52">
        <f>IFERROR(_xll.qlIndexFixing(ONIndex3M,I2090,TRUE,_xll.ohTrigger(RecalcTrigger,Trigger3M)),NA())</f>
        <v>1.9649360915483527E-2</v>
      </c>
      <c r="N2090" s="52">
        <f>IFERROR(_xll.qlIndexFixing(Index6M,$H2090,TRUE,_xll.ohTrigger(RecalcTrigger,Trigger6M)),NA())</f>
        <v>2.1452255814163355E-2</v>
      </c>
      <c r="O2090" s="52">
        <f>IFERROR(_xll.qlIndexFixing(ONIndex6M,I2090,TRUE,_xll.ohTrigger(RecalcTrigger,Trigger6M)),NA())</f>
        <v>2.1374347627833856E-2</v>
      </c>
      <c r="P2090" s="52">
        <f>IFERROR(_xll.qlIndexFixing(Index1Y,$H2090,TRUE,_xll.ohTrigger(RecalcTrigger,Trigger1Y)),NA())</f>
        <v>2.3553824316673033E-2</v>
      </c>
      <c r="Q2090" s="52">
        <f>IFERROR(_xll.qlIndexFixing(ONIndex1Y,I2090,TRUE,_xll.ohTrigger(RecalcTrigger,Trigger1Y)),NA())</f>
        <v>2.3362077079589483E-2</v>
      </c>
    </row>
    <row r="2091" spans="2:17" x14ac:dyDescent="0.2">
      <c r="B2091" s="46" t="s">
        <v>51</v>
      </c>
      <c r="D2091" s="49">
        <f>_xll.qlCalendarAdvance(LocalCalendar,$D2090,B2091,"f",FALSE)</f>
        <v>54358</v>
      </c>
      <c r="E2091" s="49">
        <f>_xll.qlInterestRateIndexValueDate(IndexON,D2091)</f>
        <v>54358</v>
      </c>
      <c r="F2091" s="52">
        <f>IFERROR(_xll.qlIndexFixing(IndexON,D2091,TRUE,_xll.ohTrigger(RecalcTrigger,TriggerON)),NA())</f>
        <v>1.5600604831167431E-2</v>
      </c>
      <c r="H2091" s="49">
        <f>_xll.qlCalendarAdvance(IborCalendar,$H2090,B2091,"f",FALSE)</f>
        <v>54351</v>
      </c>
      <c r="I2091" s="49">
        <f>_xll.qlInterestRateIndexValueDate(Index1M,$H2091)</f>
        <v>54353</v>
      </c>
      <c r="J2091" s="52">
        <f>IFERROR(_xll.qlIndexFixing(Index1M,$H2091,TRUE,_xll.ohTrigger(RecalcTrigger,Trigger1M)),NA())</f>
        <v>1.8164583954535518E-2</v>
      </c>
      <c r="K2091" s="52">
        <f>IFERROR(_xll.qlIndexFixing(ONIndex1M,I2091,TRUE,_xll.ohTrigger(RecalcTrigger,Trigger1M)),NA())</f>
        <v>1.8153276374670568E-2</v>
      </c>
      <c r="L2091" s="52">
        <f>IFERROR(_xll.qlIndexFixing(Index3M,H2091,TRUE,_xll.ohTrigger(RecalcTrigger,Trigger3M)),NA())</f>
        <v>1.9673713077585149E-2</v>
      </c>
      <c r="M2091" s="52">
        <f>IFERROR(_xll.qlIndexFixing(ONIndex3M,I2091,TRUE,_xll.ohTrigger(RecalcTrigger,Trigger3M)),NA())</f>
        <v>1.9646114091234068E-2</v>
      </c>
      <c r="N2091" s="52">
        <f>IFERROR(_xll.qlIndexFixing(Index6M,$H2091,TRUE,_xll.ohTrigger(RecalcTrigger,Trigger6M)),NA())</f>
        <v>2.1449334713665162E-2</v>
      </c>
      <c r="O2091" s="52">
        <f>IFERROR(_xll.qlIndexFixing(ONIndex6M,I2091,TRUE,_xll.ohTrigger(RecalcTrigger,Trigger6M)),NA())</f>
        <v>2.1371543231518686E-2</v>
      </c>
      <c r="P2091" s="52">
        <f>IFERROR(_xll.qlIndexFixing(Index1Y,$H2091,TRUE,_xll.ohTrigger(RecalcTrigger,Trigger1Y)),NA())</f>
        <v>2.3550485179767863E-2</v>
      </c>
      <c r="Q2091" s="52">
        <f>IFERROR(_xll.qlIndexFixing(ONIndex1Y,I2091,TRUE,_xll.ohTrigger(RecalcTrigger,Trigger1Y)),NA())</f>
        <v>2.3358865149427643E-2</v>
      </c>
    </row>
    <row r="2092" spans="2:17" x14ac:dyDescent="0.2">
      <c r="B2092" s="46" t="s">
        <v>51</v>
      </c>
      <c r="D2092" s="49">
        <f>_xll.qlCalendarAdvance(LocalCalendar,$D2091,B2092,"f",FALSE)</f>
        <v>54365</v>
      </c>
      <c r="E2092" s="49">
        <f>_xll.qlInterestRateIndexValueDate(IndexON,D2092)</f>
        <v>54365</v>
      </c>
      <c r="F2092" s="52">
        <f>IFERROR(_xll.qlIndexFixing(IndexON,D2092,TRUE,_xll.ohTrigger(RecalcTrigger,TriggerON)),NA())</f>
        <v>1.5598189387722172E-2</v>
      </c>
      <c r="H2092" s="49">
        <f>_xll.qlCalendarAdvance(IborCalendar,$H2091,B2092,"f",FALSE)</f>
        <v>54358</v>
      </c>
      <c r="I2092" s="49">
        <f>_xll.qlInterestRateIndexValueDate(Index1M,$H2092)</f>
        <v>54360</v>
      </c>
      <c r="J2092" s="52">
        <f>IFERROR(_xll.qlIndexFixing(Index1M,$H2092,TRUE,_xll.ohTrigger(RecalcTrigger,Trigger1M)),NA())</f>
        <v>1.8163269522382397E-2</v>
      </c>
      <c r="K2092" s="52">
        <f>IFERROR(_xll.qlIndexFixing(ONIndex1M,I2092,TRUE,_xll.ohTrigger(RecalcTrigger,Trigger1M)),NA())</f>
        <v>1.8151982381757747E-2</v>
      </c>
      <c r="L2092" s="52">
        <f>IFERROR(_xll.qlIndexFixing(Index3M,H2092,TRUE,_xll.ohTrigger(RecalcTrigger,Trigger3M)),NA())</f>
        <v>1.9670437303080452E-2</v>
      </c>
      <c r="M2092" s="52">
        <f>IFERROR(_xll.qlIndexFixing(ONIndex3M,I2092,TRUE,_xll.ohTrigger(RecalcTrigger,Trigger3M)),NA())</f>
        <v>1.9642865568023637E-2</v>
      </c>
      <c r="N2092" s="52">
        <f>IFERROR(_xll.qlIndexFixing(Index6M,$H2092,TRUE,_xll.ohTrigger(RecalcTrigger,Trigger6M)),NA())</f>
        <v>2.1446406929942451E-2</v>
      </c>
      <c r="O2092" s="52">
        <f>IFERROR(_xll.qlIndexFixing(ONIndex6M,I2092,TRUE,_xll.ohTrigger(RecalcTrigger,Trigger6M)),NA())</f>
        <v>2.1368732218896014E-2</v>
      </c>
      <c r="P2092" s="52">
        <f>IFERROR(_xll.qlIndexFixing(Index1Y,$H2092,TRUE,_xll.ohTrigger(RecalcTrigger,Trigger1Y)),NA())</f>
        <v>2.3547144103086136E-2</v>
      </c>
      <c r="Q2092" s="52">
        <f>IFERROR(_xll.qlIndexFixing(ONIndex1Y,I2092,TRUE,_xll.ohTrigger(RecalcTrigger,Trigger1Y)),NA())</f>
        <v>2.3355651313750059E-2</v>
      </c>
    </row>
    <row r="2093" spans="2:17" x14ac:dyDescent="0.2">
      <c r="B2093" s="46" t="s">
        <v>51</v>
      </c>
      <c r="D2093" s="49">
        <f>_xll.qlCalendarAdvance(LocalCalendar,$D2092,B2093,"f",FALSE)</f>
        <v>54372</v>
      </c>
      <c r="E2093" s="49">
        <f>_xll.qlInterestRateIndexValueDate(IndexON,D2093)</f>
        <v>54372</v>
      </c>
      <c r="F2093" s="52">
        <f>IFERROR(_xll.qlIndexFixing(IndexON,D2093,TRUE,_xll.ohTrigger(RecalcTrigger,TriggerON)),NA())</f>
        <v>1.5595937786536673E-2</v>
      </c>
      <c r="H2093" s="49">
        <f>_xll.qlCalendarAdvance(IborCalendar,$H2092,B2093,"f",FALSE)</f>
        <v>54365</v>
      </c>
      <c r="I2093" s="49">
        <f>_xll.qlInterestRateIndexValueDate(Index1M,$H2093)</f>
        <v>54367</v>
      </c>
      <c r="J2093" s="52">
        <f>IFERROR(_xll.qlIndexFixing(Index1M,$H2093,TRUE,_xll.ohTrigger(RecalcTrigger,Trigger1M)),NA())</f>
        <v>1.8161946773754267E-2</v>
      </c>
      <c r="K2093" s="52">
        <f>IFERROR(_xll.qlIndexFixing(ONIndex1M,I2093,TRUE,_xll.ohTrigger(RecalcTrigger,Trigger1M)),NA())</f>
        <v>1.8150680085247117E-2</v>
      </c>
      <c r="L2093" s="52">
        <f>IFERROR(_xll.qlIndexFixing(Index3M,H2093,TRUE,_xll.ohTrigger(RecalcTrigger,Trigger3M)),NA())</f>
        <v>1.9667159823902835E-2</v>
      </c>
      <c r="M2093" s="52">
        <f>IFERROR(_xll.qlIndexFixing(ONIndex3M,I2093,TRUE,_xll.ohTrigger(RecalcTrigger,Trigger3M)),NA())</f>
        <v>1.9639615345852235E-2</v>
      </c>
      <c r="N2093" s="52">
        <f>IFERROR(_xll.qlIndexFixing(Index6M,$H2093,TRUE,_xll.ohTrigger(RecalcTrigger,Trigger6M)),NA())</f>
        <v>2.1443048006720585E-2</v>
      </c>
      <c r="O2093" s="52">
        <f>IFERROR(_xll.qlIndexFixing(ONIndex6M,I2093,TRUE,_xll.ohTrigger(RecalcTrigger,Trigger6M)),NA())</f>
        <v>2.1365914590205648E-2</v>
      </c>
      <c r="P2093" s="52">
        <f>IFERROR(_xll.qlIndexFixing(Index1Y,$H2093,TRUE,_xll.ohTrigger(RecalcTrigger,Trigger1Y)),NA())</f>
        <v>2.3543801086646464E-2</v>
      </c>
      <c r="Q2093" s="52">
        <f>IFERROR(_xll.qlIndexFixing(ONIndex1Y,I2093,TRUE,_xll.ohTrigger(RecalcTrigger,Trigger1Y)),NA())</f>
        <v>2.3352435572636665E-2</v>
      </c>
    </row>
    <row r="2094" spans="2:17" x14ac:dyDescent="0.2">
      <c r="B2094" s="46" t="s">
        <v>51</v>
      </c>
      <c r="D2094" s="49">
        <f>_xll.qlCalendarAdvance(LocalCalendar,$D2093,B2094,"f",FALSE)</f>
        <v>54379</v>
      </c>
      <c r="E2094" s="49">
        <f>_xll.qlInterestRateIndexValueDate(IndexON,D2094)</f>
        <v>54379</v>
      </c>
      <c r="F2094" s="52">
        <f>IFERROR(_xll.qlIndexFixing(IndexON,D2094,TRUE,_xll.ohTrigger(RecalcTrigger,TriggerON)),NA())</f>
        <v>1.5593354629128697E-2</v>
      </c>
      <c r="H2094" s="49">
        <f>_xll.qlCalendarAdvance(IborCalendar,$H2093,B2094,"f",FALSE)</f>
        <v>54372</v>
      </c>
      <c r="I2094" s="49">
        <f>_xll.qlInterestRateIndexValueDate(Index1M,$H2094)</f>
        <v>54374</v>
      </c>
      <c r="J2094" s="52">
        <f>IFERROR(_xll.qlIndexFixing(Index1M,$H2094,TRUE,_xll.ohTrigger(RecalcTrigger,Trigger1M)),NA())</f>
        <v>1.8160615708658623E-2</v>
      </c>
      <c r="K2094" s="52">
        <f>IFERROR(_xll.qlIndexFixing(ONIndex1M,I2094,TRUE,_xll.ohTrigger(RecalcTrigger,Trigger1M)),NA())</f>
        <v>1.8149369485138678E-2</v>
      </c>
      <c r="L2094" s="52">
        <f>IFERROR(_xll.qlIndexFixing(Index3M,H2094,TRUE,_xll.ohTrigger(RecalcTrigger,Trigger3M)),NA())</f>
        <v>1.9663880640061845E-2</v>
      </c>
      <c r="M2094" s="52">
        <f>IFERROR(_xll.qlIndexFixing(ONIndex3M,I2094,TRUE,_xll.ohTrigger(RecalcTrigger,Trigger3M)),NA())</f>
        <v>1.9636363424799796E-2</v>
      </c>
      <c r="N2094" s="52">
        <f>IFERROR(_xll.qlIndexFixing(Index6M,$H2094,TRUE,_xll.ohTrigger(RecalcTrigger,Trigger6M)),NA())</f>
        <v>2.1440107508204964E-2</v>
      </c>
      <c r="O2094" s="52">
        <f>IFERROR(_xll.qlIndexFixing(ONIndex6M,I2094,TRUE,_xll.ohTrigger(RecalcTrigger,Trigger6M)),NA())</f>
        <v>2.1363090345527525E-2</v>
      </c>
      <c r="P2094" s="52">
        <f>IFERROR(_xll.qlIndexFixing(Index1Y,$H2094,TRUE,_xll.ohTrigger(RecalcTrigger,Trigger1Y)),NA())</f>
        <v>2.3540456130469213E-2</v>
      </c>
      <c r="Q2094" s="52">
        <f>IFERROR(_xll.qlIndexFixing(ONIndex1Y,I2094,TRUE,_xll.ohTrigger(RecalcTrigger,Trigger1Y)),NA())</f>
        <v>2.3349217926167398E-2</v>
      </c>
    </row>
    <row r="2095" spans="2:17" x14ac:dyDescent="0.2">
      <c r="B2095" s="46" t="s">
        <v>51</v>
      </c>
      <c r="D2095" s="49">
        <f>_xll.qlCalendarAdvance(LocalCalendar,$D2094,B2095,"f",FALSE)</f>
        <v>54386</v>
      </c>
      <c r="E2095" s="49">
        <f>_xll.qlInterestRateIndexValueDate(IndexON,D2095)</f>
        <v>54386</v>
      </c>
      <c r="F2095" s="52">
        <f>IFERROR(_xll.qlIndexFixing(IndexON,D2095,TRUE,_xll.ohTrigger(RecalcTrigger,TriggerON)),NA())</f>
        <v>1.5590935313980481E-2</v>
      </c>
      <c r="H2095" s="49">
        <f>_xll.qlCalendarAdvance(IborCalendar,$H2094,B2095,"f",FALSE)</f>
        <v>54379</v>
      </c>
      <c r="I2095" s="49">
        <f>_xll.qlInterestRateIndexValueDate(Index1M,$H2095)</f>
        <v>54381</v>
      </c>
      <c r="J2095" s="52">
        <f>IFERROR(_xll.qlIndexFixing(Index1M,$H2095,TRUE,_xll.ohTrigger(RecalcTrigger,Trigger1M)),NA())</f>
        <v>1.8159276327090468E-2</v>
      </c>
      <c r="K2095" s="52">
        <f>IFERROR(_xll.qlIndexFixing(ONIndex1M,I2095,TRUE,_xll.ohTrigger(RecalcTrigger,Trigger1M)),NA())</f>
        <v>1.8148050581272557E-2</v>
      </c>
      <c r="L2095" s="52">
        <f>IFERROR(_xll.qlIndexFixing(Index3M,H2095,TRUE,_xll.ohTrigger(RecalcTrigger,Trigger3M)),NA())</f>
        <v>1.96605997515601E-2</v>
      </c>
      <c r="M2095" s="52">
        <f>IFERROR(_xll.qlIndexFixing(ONIndex3M,I2095,TRUE,_xll.ohTrigger(RecalcTrigger,Trigger3M)),NA())</f>
        <v>1.9633109804786386E-2</v>
      </c>
      <c r="N2095" s="52">
        <f>IFERROR(_xll.qlIndexFixing(Index6M,$H2095,TRUE,_xll.ohTrigger(RecalcTrigger,Trigger6M)),NA())</f>
        <v>2.1437160326921858E-2</v>
      </c>
      <c r="O2095" s="52">
        <f>IFERROR(_xll.qlIndexFixing(ONIndex6M,I2095,TRUE,_xll.ohTrigger(RecalcTrigger,Trigger6M)),NA())</f>
        <v>2.1360259484382027E-2</v>
      </c>
      <c r="P2095" s="52">
        <f>IFERROR(_xll.qlIndexFixing(Index1Y,$H2095,TRUE,_xll.ohTrigger(RecalcTrigger,Trigger1Y)),NA())</f>
        <v>2.3537109234573007E-2</v>
      </c>
      <c r="Q2095" s="52">
        <f>IFERROR(_xll.qlIndexFixing(ONIndex1Y,I2095,TRUE,_xll.ohTrigger(RecalcTrigger,Trigger1Y)),NA())</f>
        <v>2.3345998374262322E-2</v>
      </c>
    </row>
    <row r="2096" spans="2:17" x14ac:dyDescent="0.2">
      <c r="B2096" s="46" t="s">
        <v>51</v>
      </c>
      <c r="D2096" s="49">
        <f>_xll.qlCalendarAdvance(LocalCalendar,$D2095,B2096,"f",FALSE)</f>
        <v>54393</v>
      </c>
      <c r="E2096" s="49">
        <f>_xll.qlInterestRateIndexValueDate(IndexON,D2096)</f>
        <v>54393</v>
      </c>
      <c r="F2096" s="52">
        <f>IFERROR(_xll.qlIndexFixing(IndexON,D2096,TRUE,_xll.ohTrigger(RecalcTrigger,TriggerON)),NA())</f>
        <v>1.5588514708104739E-2</v>
      </c>
      <c r="H2096" s="49">
        <f>_xll.qlCalendarAdvance(IborCalendar,$H2095,B2096,"f",FALSE)</f>
        <v>54386</v>
      </c>
      <c r="I2096" s="49">
        <f>_xll.qlInterestRateIndexValueDate(Index1M,$H2096)</f>
        <v>54389</v>
      </c>
      <c r="J2096" s="52">
        <f>IFERROR(_xll.qlIndexFixing(Index1M,$H2096,TRUE,_xll.ohTrigger(RecalcTrigger,Trigger1M)),NA())</f>
        <v>1.8157735421877041E-2</v>
      </c>
      <c r="K2096" s="52">
        <f>IFERROR(_xll.qlIndexFixing(ONIndex1M,I2096,TRUE,_xll.ohTrigger(RecalcTrigger,Trigger1M)),NA())</f>
        <v>1.8147257299299113E-2</v>
      </c>
      <c r="L2096" s="52">
        <f>IFERROR(_xll.qlIndexFixing(Index3M,H2096,TRUE,_xll.ohTrigger(RecalcTrigger,Trigger3M)),NA())</f>
        <v>1.9656547126122827E-2</v>
      </c>
      <c r="M2096" s="52">
        <f>IFERROR(_xll.qlIndexFixing(ONIndex3M,I2096,TRUE,_xll.ohTrigger(RecalcTrigger,Trigger3M)),NA())</f>
        <v>1.9629994353529412E-2</v>
      </c>
      <c r="N2096" s="52">
        <f>IFERROR(_xll.qlIndexFixing(Index6M,$H2096,TRUE,_xll.ohTrigger(RecalcTrigger,Trigger6M)),NA())</f>
        <v>2.1433783936800996E-2</v>
      </c>
      <c r="O2096" s="52">
        <f>IFERROR(_xll.qlIndexFixing(ONIndex6M,I2096,TRUE,_xll.ohTrigger(RecalcTrigger,Trigger6M)),NA())</f>
        <v>2.1357877022287752E-2</v>
      </c>
      <c r="P2096" s="52">
        <f>IFERROR(_xll.qlIndexFixing(Index1Y,$H2096,TRUE,_xll.ohTrigger(RecalcTrigger,Trigger1Y)),NA())</f>
        <v>2.3534327092323164E-2</v>
      </c>
      <c r="Q2096" s="52">
        <f>IFERROR(_xll.qlIndexFixing(ONIndex1Y,I2096,TRUE,_xll.ohTrigger(RecalcTrigger,Trigger1Y)),NA())</f>
        <v>2.3343369620940635E-2</v>
      </c>
    </row>
    <row r="2097" spans="2:17" x14ac:dyDescent="0.2">
      <c r="B2097" s="46" t="s">
        <v>51</v>
      </c>
      <c r="D2097" s="49">
        <f>_xll.qlCalendarAdvance(LocalCalendar,$D2096,B2097,"f",FALSE)</f>
        <v>54400</v>
      </c>
      <c r="E2097" s="49">
        <f>_xll.qlInterestRateIndexValueDate(IndexON,D2097)</f>
        <v>54400</v>
      </c>
      <c r="F2097" s="52">
        <f>IFERROR(_xll.qlIndexFixing(IndexON,D2097,TRUE,_xll.ohTrigger(RecalcTrigger,TriggerON)),NA())</f>
        <v>1.5586092811821217E-2</v>
      </c>
      <c r="H2097" s="49">
        <f>_xll.qlCalendarAdvance(IborCalendar,$H2096,B2097,"f",FALSE)</f>
        <v>54393</v>
      </c>
      <c r="I2097" s="49">
        <f>_xll.qlInterestRateIndexValueDate(Index1M,$H2097)</f>
        <v>54395</v>
      </c>
      <c r="J2097" s="52">
        <f>IFERROR(_xll.qlIndexFixing(Index1M,$H2097,TRUE,_xll.ohTrigger(RecalcTrigger,Trigger1M)),NA())</f>
        <v>1.81565726145691E-2</v>
      </c>
      <c r="K2097" s="52">
        <f>IFERROR(_xll.qlIndexFixing(ONIndex1M,I2097,TRUE,_xll.ohTrigger(RecalcTrigger,Trigger1M)),NA())</f>
        <v>1.8145387862906759E-2</v>
      </c>
      <c r="L2097" s="52">
        <f>IFERROR(_xll.qlIndexFixing(Index3M,H2097,TRUE,_xll.ohTrigger(RecalcTrigger,Trigger3M)),NA())</f>
        <v>1.9653431455731507E-2</v>
      </c>
      <c r="M2097" s="52">
        <f>IFERROR(_xll.qlIndexFixing(ONIndex3M,I2097,TRUE,_xll.ohTrigger(RecalcTrigger,Trigger3M)),NA())</f>
        <v>1.9626597468036522E-2</v>
      </c>
      <c r="N2097" s="52">
        <f>IFERROR(_xll.qlIndexFixing(Index6M,$H2097,TRUE,_xll.ohTrigger(RecalcTrigger,Trigger6M)),NA())</f>
        <v>2.1431667763984388E-2</v>
      </c>
      <c r="O2097" s="52">
        <f>IFERROR(_xll.qlIndexFixing(ONIndex6M,I2097,TRUE,_xll.ohTrigger(RecalcTrigger,Trigger6M)),NA())</f>
        <v>2.1354577914127759E-2</v>
      </c>
      <c r="P2097" s="52">
        <f>IFERROR(_xll.qlIndexFixing(Index1Y,$H2097,TRUE,_xll.ohTrigger(RecalcTrigger,Trigger1Y)),NA())</f>
        <v>2.353040962370145E-2</v>
      </c>
      <c r="Q2097" s="52">
        <f>IFERROR(_xll.qlIndexFixing(ONIndex1Y,I2097,TRUE,_xll.ohTrigger(RecalcTrigger,Trigger1Y)),NA())</f>
        <v>2.3339553554064807E-2</v>
      </c>
    </row>
    <row r="2098" spans="2:17" x14ac:dyDescent="0.2">
      <c r="B2098" s="46" t="s">
        <v>51</v>
      </c>
      <c r="D2098" s="49">
        <f>_xll.qlCalendarAdvance(LocalCalendar,$D2097,B2098,"f",FALSE)</f>
        <v>54407</v>
      </c>
      <c r="E2098" s="49">
        <f>_xll.qlInterestRateIndexValueDate(IndexON,D2098)</f>
        <v>54407</v>
      </c>
      <c r="F2098" s="52">
        <f>IFERROR(_xll.qlIndexFixing(IndexON,D2098,TRUE,_xll.ohTrigger(RecalcTrigger,TriggerON)),NA())</f>
        <v>1.558366962481017E-2</v>
      </c>
      <c r="H2098" s="49">
        <f>_xll.qlCalendarAdvance(IborCalendar,$H2097,B2098,"f",FALSE)</f>
        <v>54400</v>
      </c>
      <c r="I2098" s="49">
        <f>_xll.qlInterestRateIndexValueDate(Index1M,$H2098)</f>
        <v>54402</v>
      </c>
      <c r="J2098" s="52">
        <f>IFERROR(_xll.qlIndexFixing(Index1M,$H2098,TRUE,_xll.ohTrigger(RecalcTrigger,Trigger1M)),NA())</f>
        <v>1.8155208283618385E-2</v>
      </c>
      <c r="K2098" s="52">
        <f>IFERROR(_xll.qlIndexFixing(ONIndex1M,I2098,TRUE,_xll.ohTrigger(RecalcTrigger,Trigger1M)),NA())</f>
        <v>1.814404404824721E-2</v>
      </c>
      <c r="L2098" s="52">
        <f>IFERROR(_xll.qlIndexFixing(Index3M,H2098,TRUE,_xll.ohTrigger(RecalcTrigger,Trigger3M)),NA())</f>
        <v>1.9650146054623008E-2</v>
      </c>
      <c r="M2098" s="52">
        <f>IFERROR(_xll.qlIndexFixing(ONIndex3M,I2098,TRUE,_xll.ohTrigger(RecalcTrigger,Trigger3M)),NA())</f>
        <v>1.9623338751300068E-2</v>
      </c>
      <c r="N2098" s="52">
        <f>IFERROR(_xll.qlIndexFixing(Index6M,$H2098,TRUE,_xll.ohTrigger(RecalcTrigger,Trigger6M)),NA())</f>
        <v>2.1428699881531184E-2</v>
      </c>
      <c r="O2098" s="52">
        <f>IFERROR(_xll.qlIndexFixing(ONIndex6M,I2098,TRUE,_xll.ohTrigger(RecalcTrigger,Trigger6M)),NA())</f>
        <v>2.1351727204859117E-2</v>
      </c>
      <c r="P2098" s="52">
        <f>IFERROR(_xll.qlIndexFixing(Index1Y,$H2098,TRUE,_xll.ohTrigger(RecalcTrigger,Trigger1Y)),NA())</f>
        <v>2.3527056908765089E-2</v>
      </c>
      <c r="Q2098" s="52">
        <f>IFERROR(_xll.qlIndexFixing(ONIndex1Y,I2098,TRUE,_xll.ohTrigger(RecalcTrigger,Trigger1Y)),NA())</f>
        <v>2.3336328285852304E-2</v>
      </c>
    </row>
    <row r="2099" spans="2:17" x14ac:dyDescent="0.2">
      <c r="B2099" s="46" t="s">
        <v>51</v>
      </c>
      <c r="D2099" s="49">
        <f>_xll.qlCalendarAdvance(LocalCalendar,$D2098,B2099,"f",FALSE)</f>
        <v>54414</v>
      </c>
      <c r="E2099" s="49">
        <f>_xll.qlInterestRateIndexValueDate(IndexON,D2099)</f>
        <v>54414</v>
      </c>
      <c r="F2099" s="52">
        <f>IFERROR(_xll.qlIndexFixing(IndexON,D2099,TRUE,_xll.ohTrigger(RecalcTrigger,TriggerON)),NA())</f>
        <v>1.5581245147311407E-2</v>
      </c>
      <c r="H2099" s="49">
        <f>_xll.qlCalendarAdvance(IborCalendar,$H2098,B2099,"f",FALSE)</f>
        <v>54407</v>
      </c>
      <c r="I2099" s="49">
        <f>_xll.qlInterestRateIndexValueDate(Index1M,$H2099)</f>
        <v>54409</v>
      </c>
      <c r="J2099" s="52">
        <f>IFERROR(_xll.qlIndexFixing(Index1M,$H2099,TRUE,_xll.ohTrigger(RecalcTrigger,Trigger1M)),NA())</f>
        <v>1.8154194293405531E-2</v>
      </c>
      <c r="K2099" s="52">
        <f>IFERROR(_xll.qlIndexFixing(ONIndex1M,I2099,TRUE,_xll.ohTrigger(RecalcTrigger,Trigger1M)),NA())</f>
        <v>1.8142691929909915E-2</v>
      </c>
      <c r="L2099" s="52">
        <f>IFERROR(_xll.qlIndexFixing(Index3M,H2099,TRUE,_xll.ohTrigger(RecalcTrigger,Trigger3M)),NA())</f>
        <v>1.9646858948994428E-2</v>
      </c>
      <c r="M2099" s="52">
        <f>IFERROR(_xll.qlIndexFixing(ONIndex3M,I2099,TRUE,_xll.ohTrigger(RecalcTrigger,Trigger3M)),NA())</f>
        <v>1.9620078335602642E-2</v>
      </c>
      <c r="N2099" s="52">
        <f>IFERROR(_xll.qlIndexFixing(Index6M,$H2099,TRUE,_xll.ohTrigger(RecalcTrigger,Trigger6M)),NA())</f>
        <v>2.1425725316060323E-2</v>
      </c>
      <c r="O2099" s="52">
        <f>IFERROR(_xll.qlIndexFixing(ONIndex6M,I2099,TRUE,_xll.ohTrigger(RecalcTrigger,Trigger6M)),NA())</f>
        <v>2.1348869879442844E-2</v>
      </c>
      <c r="P2099" s="52">
        <f>IFERROR(_xll.qlIndexFixing(Index1Y,$H2099,TRUE,_xll.ohTrigger(RecalcTrigger,Trigger1Y)),NA())</f>
        <v>2.3523702254187293E-2</v>
      </c>
      <c r="Q2099" s="52">
        <f>IFERROR(_xll.qlIndexFixing(ONIndex1Y,I2099,TRUE,_xll.ohTrigger(RecalcTrigger,Trigger1Y)),NA())</f>
        <v>2.3333101112283927E-2</v>
      </c>
    </row>
    <row r="2100" spans="2:17" x14ac:dyDescent="0.2">
      <c r="B2100" s="46" t="s">
        <v>51</v>
      </c>
      <c r="D2100" s="49">
        <f>_xll.qlCalendarAdvance(LocalCalendar,$D2099,B2100,"f",FALSE)</f>
        <v>54421</v>
      </c>
      <c r="E2100" s="49">
        <f>_xll.qlInterestRateIndexValueDate(IndexON,D2100)</f>
        <v>54421</v>
      </c>
      <c r="F2100" s="52">
        <f>IFERROR(_xll.qlIndexFixing(IndexON,D2100,TRUE,_xll.ohTrigger(RecalcTrigger,TriggerON)),NA())</f>
        <v>1.5578819379165054E-2</v>
      </c>
      <c r="H2100" s="49">
        <f>_xll.qlCalendarAdvance(IborCalendar,$H2099,B2100,"f",FALSE)</f>
        <v>54414</v>
      </c>
      <c r="I2100" s="49">
        <f>_xll.qlInterestRateIndexValueDate(Index1M,$H2100)</f>
        <v>54416</v>
      </c>
      <c r="J2100" s="52">
        <f>IFERROR(_xll.qlIndexFixing(Index1M,$H2100,TRUE,_xll.ohTrigger(RecalcTrigger,Trigger1M)),NA())</f>
        <v>1.8152454672349383E-2</v>
      </c>
      <c r="K2100" s="52">
        <f>IFERROR(_xll.qlIndexFixing(ONIndex1M,I2100,TRUE,_xll.ohTrigger(RecalcTrigger,Trigger1M)),NA())</f>
        <v>1.8142769512026646E-2</v>
      </c>
      <c r="L2100" s="52">
        <f>IFERROR(_xll.qlIndexFixing(Index3M,H2100,TRUE,_xll.ohTrigger(RecalcTrigger,Trigger3M)),NA())</f>
        <v>1.9643570138852873E-2</v>
      </c>
      <c r="M2100" s="52">
        <f>IFERROR(_xll.qlIndexFixing(ONIndex3M,I2100,TRUE,_xll.ohTrigger(RecalcTrigger,Trigger3M)),NA())</f>
        <v>1.9618021640756211E-2</v>
      </c>
      <c r="N2100" s="52">
        <f>IFERROR(_xll.qlIndexFixing(Index6M,$H2100,TRUE,_xll.ohTrigger(RecalcTrigger,Trigger6M)),NA())</f>
        <v>2.1422744067599916E-2</v>
      </c>
      <c r="O2100" s="52">
        <f>IFERROR(_xll.qlIndexFixing(ONIndex6M,I2100,TRUE,_xll.ohTrigger(RecalcTrigger,Trigger6M)),NA())</f>
        <v>2.1347717674103706E-2</v>
      </c>
      <c r="P2100" s="52">
        <f>IFERROR(_xll.qlIndexFixing(Index1Y,$H2100,TRUE,_xll.ohTrigger(RecalcTrigger,Trigger1Y)),NA())</f>
        <v>2.3522951866079618E-2</v>
      </c>
      <c r="Q2100" s="52">
        <f>IFERROR(_xll.qlIndexFixing(ONIndex1Y,I2100,TRUE,_xll.ohTrigger(RecalcTrigger,Trigger1Y)),NA())</f>
        <v>2.3331972801063472E-2</v>
      </c>
    </row>
    <row r="2101" spans="2:17" x14ac:dyDescent="0.2">
      <c r="B2101" s="46" t="s">
        <v>51</v>
      </c>
      <c r="D2101" s="49">
        <f>_xll.qlCalendarAdvance(LocalCalendar,$D2100,B2101,"f",FALSE)</f>
        <v>54428</v>
      </c>
      <c r="E2101" s="49">
        <f>_xll.qlInterestRateIndexValueDate(IndexON,D2101)</f>
        <v>54428</v>
      </c>
      <c r="F2101" s="52">
        <f>IFERROR(_xll.qlIndexFixing(IndexON,D2101,TRUE,_xll.ohTrigger(RecalcTrigger,TriggerON)),NA())</f>
        <v>1.5576392320451049E-2</v>
      </c>
      <c r="H2101" s="49">
        <f>_xll.qlCalendarAdvance(IborCalendar,$H2100,B2101,"f",FALSE)</f>
        <v>54421</v>
      </c>
      <c r="I2101" s="49">
        <f>_xll.qlInterestRateIndexValueDate(Index1M,$H2101)</f>
        <v>54423</v>
      </c>
      <c r="J2101" s="52">
        <f>IFERROR(_xll.qlIndexFixing(Index1M,$H2101,TRUE,_xll.ohTrigger(RecalcTrigger,Trigger1M)),NA())</f>
        <v>1.814999309586587E-2</v>
      </c>
      <c r="K2101" s="52">
        <f>IFERROR(_xll.qlIndexFixing(ONIndex1M,I2101,TRUE,_xll.ohTrigger(RecalcTrigger,Trigger1M)),NA())</f>
        <v>1.8141039375316748E-2</v>
      </c>
      <c r="L2101" s="52">
        <f>IFERROR(_xll.qlIndexFixing(Index3M,H2101,TRUE,_xll.ohTrigger(RecalcTrigger,Trigger3M)),NA())</f>
        <v>1.9640279624201895E-2</v>
      </c>
      <c r="M2101" s="52">
        <f>IFERROR(_xll.qlIndexFixing(ONIndex3M,I2101,TRUE,_xll.ohTrigger(RecalcTrigger,Trigger3M)),NA())</f>
        <v>1.9614455600984737E-2</v>
      </c>
      <c r="N2101" s="52">
        <f>IFERROR(_xll.qlIndexFixing(Index6M,$H2101,TRUE,_xll.ohTrigger(RecalcTrigger,Trigger6M)),NA())</f>
        <v>2.1419336902777541E-2</v>
      </c>
      <c r="O2101" s="52">
        <f>IFERROR(_xll.qlIndexFixing(ONIndex6M,I2101,TRUE,_xll.ohTrigger(RecalcTrigger,Trigger6M)),NA())</f>
        <v>2.1344417320141584E-2</v>
      </c>
      <c r="P2101" s="52">
        <f>IFERROR(_xll.qlIndexFixing(Index1Y,$H2101,TRUE,_xll.ohTrigger(RecalcTrigger,Trigger1Y)),NA())</f>
        <v>2.3516466205930207E-2</v>
      </c>
      <c r="Q2101" s="52">
        <f>IFERROR(_xll.qlIndexFixing(ONIndex1Y,I2101,TRUE,_xll.ohTrigger(RecalcTrigger,Trigger1Y)),NA())</f>
        <v>2.3328215603426461E-2</v>
      </c>
    </row>
    <row r="2102" spans="2:17" x14ac:dyDescent="0.2">
      <c r="B2102" s="46" t="s">
        <v>51</v>
      </c>
      <c r="D2102" s="49">
        <f>_xll.qlCalendarAdvance(LocalCalendar,$D2101,B2102,"f",FALSE)</f>
        <v>54435</v>
      </c>
      <c r="E2102" s="49">
        <f>_xll.qlInterestRateIndexValueDate(IndexON,D2102)</f>
        <v>54435</v>
      </c>
      <c r="F2102" s="52">
        <f>IFERROR(_xll.qlIndexFixing(IndexON,D2102,TRUE,_xll.ohTrigger(RecalcTrigger,TriggerON)),NA())</f>
        <v>1.5573963971089455E-2</v>
      </c>
      <c r="H2102" s="49">
        <f>_xll.qlCalendarAdvance(IborCalendar,$H2101,B2102,"f",FALSE)</f>
        <v>54428</v>
      </c>
      <c r="I2102" s="49">
        <f>_xll.qlInterestRateIndexValueDate(Index1M,$H2102)</f>
        <v>54430</v>
      </c>
      <c r="J2102" s="52">
        <f>IFERROR(_xll.qlIndexFixing(Index1M,$H2102,TRUE,_xll.ohTrigger(RecalcTrigger,Trigger1M)),NA())</f>
        <v>1.8149667795285263E-2</v>
      </c>
      <c r="K2102" s="52">
        <f>IFERROR(_xll.qlIndexFixing(ONIndex1M,I2102,TRUE,_xll.ohTrigger(RecalcTrigger,Trigger1M)),NA())</f>
        <v>1.8138585753071368E-2</v>
      </c>
      <c r="L2102" s="52">
        <f>IFERROR(_xll.qlIndexFixing(Index3M,H2102,TRUE,_xll.ohTrigger(RecalcTrigger,Trigger3M)),NA())</f>
        <v>1.963698740504416E-2</v>
      </c>
      <c r="M2102" s="52">
        <f>IFERROR(_xll.qlIndexFixing(ONIndex3M,I2102,TRUE,_xll.ohTrigger(RecalcTrigger,Trigger3M)),NA())</f>
        <v>1.9610286894984341E-2</v>
      </c>
      <c r="N2102" s="52">
        <f>IFERROR(_xll.qlIndexFixing(Index6M,$H2102,TRUE,_xll.ohTrigger(RecalcTrigger,Trigger6M)),NA())</f>
        <v>2.1416342942955822E-2</v>
      </c>
      <c r="O2102" s="52">
        <f>IFERROR(_xll.qlIndexFixing(ONIndex6M,I2102,TRUE,_xll.ohTrigger(RecalcTrigger,Trigger6M)),NA())</f>
        <v>2.1340258206308249E-2</v>
      </c>
      <c r="P2102" s="52">
        <f>IFERROR(_xll.qlIndexFixing(Index1Y,$H2102,TRUE,_xll.ohTrigger(RecalcTrigger,Trigger1Y)),NA())</f>
        <v>2.3513626652800653E-2</v>
      </c>
      <c r="Q2102" s="52">
        <f>IFERROR(_xll.qlIndexFixing(ONIndex1Y,I2102,TRUE,_xll.ohTrigger(RecalcTrigger,Trigger1Y)),NA())</f>
        <v>2.3323408158804071E-2</v>
      </c>
    </row>
    <row r="2103" spans="2:17" x14ac:dyDescent="0.2">
      <c r="B2103" s="46" t="s">
        <v>51</v>
      </c>
      <c r="D2103" s="49">
        <f>_xll.qlCalendarAdvance(LocalCalendar,$D2102,B2103,"f",FALSE)</f>
        <v>54442</v>
      </c>
      <c r="E2103" s="49">
        <f>_xll.qlInterestRateIndexValueDate(IndexON,D2103)</f>
        <v>54442</v>
      </c>
      <c r="F2103" s="52">
        <f>IFERROR(_xll.qlIndexFixing(IndexON,D2103,TRUE,_xll.ohTrigger(RecalcTrigger,TriggerON)),NA())</f>
        <v>1.5571534331160208E-2</v>
      </c>
      <c r="H2103" s="49">
        <f>_xll.qlCalendarAdvance(IborCalendar,$H2102,B2103,"f",FALSE)</f>
        <v>54435</v>
      </c>
      <c r="I2103" s="49">
        <f>_xll.qlInterestRateIndexValueDate(Index1M,$H2103)</f>
        <v>54437</v>
      </c>
      <c r="J2103" s="52">
        <f>IFERROR(_xll.qlIndexFixing(Index1M,$H2103,TRUE,_xll.ohTrigger(RecalcTrigger,Trigger1M)),NA())</f>
        <v>1.8148617882230284E-2</v>
      </c>
      <c r="K2103" s="52">
        <f>IFERROR(_xll.qlIndexFixing(ONIndex1M,I2103,TRUE,_xll.ohTrigger(RecalcTrigger,Trigger1M)),NA())</f>
        <v>1.8137200420342836E-2</v>
      </c>
      <c r="L2103" s="52">
        <f>IFERROR(_xll.qlIndexFixing(Index3M,H2103,TRUE,_xll.ohTrigger(RecalcTrigger,Trigger3M)),NA())</f>
        <v>1.9633693481383219E-2</v>
      </c>
      <c r="M2103" s="52">
        <f>IFERROR(_xll.qlIndexFixing(ONIndex3M,I2103,TRUE,_xll.ohTrigger(RecalcTrigger,Trigger3M)),NA())</f>
        <v>1.96070196836029E-2</v>
      </c>
      <c r="N2103" s="52">
        <f>IFERROR(_xll.qlIndexFixing(Index6M,$H2103,TRUE,_xll.ohTrigger(RecalcTrigger,Trigger6M)),NA())</f>
        <v>2.1413342300603329E-2</v>
      </c>
      <c r="O2103" s="52">
        <f>IFERROR(_xll.qlIndexFixing(ONIndex6M,I2103,TRUE,_xll.ohTrigger(RecalcTrigger,Trigger6M)),NA())</f>
        <v>2.1337374416301458E-2</v>
      </c>
      <c r="P2103" s="52">
        <f>IFERROR(_xll.qlIndexFixing(Index1Y,$H2103,TRUE,_xll.ohTrigger(RecalcTrigger,Trigger1Y)),NA())</f>
        <v>2.3510264239852034E-2</v>
      </c>
      <c r="Q2103" s="52">
        <f>IFERROR(_xll.qlIndexFixing(ONIndex1Y,I2103,TRUE,_xll.ohTrigger(RecalcTrigger,Trigger1Y)),NA())</f>
        <v>2.3320173363492458E-2</v>
      </c>
    </row>
    <row r="2104" spans="2:17" x14ac:dyDescent="0.2">
      <c r="B2104" s="46" t="s">
        <v>51</v>
      </c>
      <c r="D2104" s="49">
        <f>_xll.qlCalendarAdvance(LocalCalendar,$D2103,B2104,"f",FALSE)</f>
        <v>54449</v>
      </c>
      <c r="E2104" s="49">
        <f>_xll.qlInterestRateIndexValueDate(IndexON,D2104)</f>
        <v>54449</v>
      </c>
      <c r="F2104" s="52">
        <f>IFERROR(_xll.qlIndexFixing(IndexON,D2104,TRUE,_xll.ohTrigger(RecalcTrigger,TriggerON)),NA())</f>
        <v>1.5569103400663309E-2</v>
      </c>
      <c r="H2104" s="49">
        <f>_xll.qlCalendarAdvance(IborCalendar,$H2103,B2104,"f",FALSE)</f>
        <v>54442</v>
      </c>
      <c r="I2104" s="49">
        <f>_xll.qlInterestRateIndexValueDate(Index1M,$H2104)</f>
        <v>54444</v>
      </c>
      <c r="J2104" s="52">
        <f>IFERROR(_xll.qlIndexFixing(Index1M,$H2104,TRUE,_xll.ohTrigger(RecalcTrigger,Trigger1M)),NA())</f>
        <v>1.814684765244351E-2</v>
      </c>
      <c r="K2104" s="52">
        <f>IFERROR(_xll.qlIndexFixing(ONIndex1M,I2104,TRUE,_xll.ohTrigger(RecalcTrigger,Trigger1M)),NA())</f>
        <v>1.8135806783776687E-2</v>
      </c>
      <c r="L2104" s="52">
        <f>IFERROR(_xll.qlIndexFixing(Index3M,H2104,TRUE,_xll.ohTrigger(RecalcTrigger,Trigger3M)),NA())</f>
        <v>1.9630397853227954E-2</v>
      </c>
      <c r="M2104" s="52">
        <f>IFERROR(_xll.qlIndexFixing(ONIndex3M,I2104,TRUE,_xll.ohTrigger(RecalcTrigger,Trigger3M)),NA())</f>
        <v>1.9603750773340423E-2</v>
      </c>
      <c r="N2104" s="52">
        <f>IFERROR(_xll.qlIndexFixing(Index6M,$H2104,TRUE,_xll.ohTrigger(RecalcTrigger,Trigger6M)),NA())</f>
        <v>2.141033497575098E-2</v>
      </c>
      <c r="O2104" s="52">
        <f>IFERROR(_xll.qlIndexFixing(ONIndex6M,I2104,TRUE,_xll.ohTrigger(RecalcTrigger,Trigger6M)),NA())</f>
        <v>2.1334484010067101E-2</v>
      </c>
      <c r="P2104" s="52">
        <f>IFERROR(_xll.qlIndexFixing(Index1Y,$H2104,TRUE,_xll.ohTrigger(RecalcTrigger,Trigger1Y)),NA())</f>
        <v>2.3506899887359219E-2</v>
      </c>
      <c r="Q2104" s="52">
        <f>IFERROR(_xll.qlIndexFixing(ONIndex1Y,I2104,TRUE,_xll.ohTrigger(RecalcTrigger,Trigger1Y)),NA())</f>
        <v>2.33169366626651E-2</v>
      </c>
    </row>
    <row r="2105" spans="2:17" x14ac:dyDescent="0.2">
      <c r="B2105" s="46" t="s">
        <v>51</v>
      </c>
      <c r="D2105" s="49">
        <f>_xll.qlCalendarAdvance(LocalCalendar,$D2104,B2105,"f",FALSE)</f>
        <v>54456</v>
      </c>
      <c r="E2105" s="49">
        <f>_xll.qlInterestRateIndexValueDate(IndexON,D2105)</f>
        <v>54456</v>
      </c>
      <c r="F2105" s="52">
        <f>IFERROR(_xll.qlIndexFixing(IndexON,D2105,TRUE,_xll.ohTrigger(RecalcTrigger,TriggerON)),NA())</f>
        <v>1.5566671179598757E-2</v>
      </c>
      <c r="H2105" s="49">
        <f>_xll.qlCalendarAdvance(IborCalendar,$H2104,B2105,"f",FALSE)</f>
        <v>54449</v>
      </c>
      <c r="I2105" s="49">
        <f>_xll.qlInterestRateIndexValueDate(Index1M,$H2105)</f>
        <v>54451</v>
      </c>
      <c r="J2105" s="52">
        <f>IFERROR(_xll.qlIndexFixing(Index1M,$H2105,TRUE,_xll.ohTrigger(RecalcTrigger,Trigger1M)),NA())</f>
        <v>1.8144360789765741E-2</v>
      </c>
      <c r="K2105" s="52">
        <f>IFERROR(_xll.qlIndexFixing(ONIndex1M,I2105,TRUE,_xll.ohTrigger(RecalcTrigger,Trigger1M)),NA())</f>
        <v>1.8134404843692664E-2</v>
      </c>
      <c r="L2105" s="52">
        <f>IFERROR(_xll.qlIndexFixing(Index3M,H2105,TRUE,_xll.ohTrigger(RecalcTrigger,Trigger3M)),NA())</f>
        <v>1.9627100520575702E-2</v>
      </c>
      <c r="M2105" s="52">
        <f>IFERROR(_xll.qlIndexFixing(ONIndex3M,I2105,TRUE,_xll.ohTrigger(RecalcTrigger,Trigger3M)),NA())</f>
        <v>1.9600480164116973E-2</v>
      </c>
      <c r="N2105" s="52">
        <f>IFERROR(_xll.qlIndexFixing(Index6M,$H2105,TRUE,_xll.ohTrigger(RecalcTrigger,Trigger6M)),NA())</f>
        <v>2.1407320968429688E-2</v>
      </c>
      <c r="O2105" s="52">
        <f>IFERROR(_xll.qlIndexFixing(ONIndex6M,I2105,TRUE,_xll.ohTrigger(RecalcTrigger,Trigger6M)),NA())</f>
        <v>2.1331586987844986E-2</v>
      </c>
      <c r="P2105" s="52">
        <f>IFERROR(_xll.qlIndexFixing(Index1Y,$H2105,TRUE,_xll.ohTrigger(RecalcTrigger,Trigger1Y)),NA())</f>
        <v>2.3503533595341915E-2</v>
      </c>
      <c r="Q2105" s="52">
        <f>IFERROR(_xll.qlIndexFixing(ONIndex1Y,I2105,TRUE,_xll.ohTrigger(RecalcTrigger,Trigger1Y)),NA())</f>
        <v>2.3313698056641741E-2</v>
      </c>
    </row>
    <row r="2106" spans="2:17" x14ac:dyDescent="0.2">
      <c r="B2106" s="46" t="s">
        <v>51</v>
      </c>
      <c r="D2106" s="49">
        <f>_xll.qlCalendarAdvance(LocalCalendar,$D2105,B2106,"f",FALSE)</f>
        <v>54463</v>
      </c>
      <c r="E2106" s="49">
        <f>_xll.qlInterestRateIndexValueDate(IndexON,D2106)</f>
        <v>54463</v>
      </c>
      <c r="F2106" s="52">
        <f>IFERROR(_xll.qlIndexFixing(IndexON,D2106,TRUE,_xll.ohTrigger(RecalcTrigger,TriggerON)),NA())</f>
        <v>1.556423766780668E-2</v>
      </c>
      <c r="H2106" s="49">
        <f>_xll.qlCalendarAdvance(IborCalendar,$H2105,B2106,"f",FALSE)</f>
        <v>54456</v>
      </c>
      <c r="I2106" s="49">
        <f>_xll.qlInterestRateIndexValueDate(Index1M,$H2106)</f>
        <v>54458</v>
      </c>
      <c r="J2106" s="52">
        <f>IFERROR(_xll.qlIndexFixing(Index1M,$H2106,TRUE,_xll.ohTrigger(RecalcTrigger,Trigger1M)),NA())</f>
        <v>1.8142577715883106E-2</v>
      </c>
      <c r="K2106" s="52">
        <f>IFERROR(_xll.qlIndexFixing(ONIndex1M,I2106,TRUE,_xll.ohTrigger(RecalcTrigger,Trigger1M)),NA())</f>
        <v>1.813299459985096E-2</v>
      </c>
      <c r="L2106" s="52">
        <f>IFERROR(_xll.qlIndexFixing(Index3M,H2106,TRUE,_xll.ohTrigger(RecalcTrigger,Trigger3M)),NA())</f>
        <v>1.9623503462490373E-2</v>
      </c>
      <c r="M2106" s="52">
        <f>IFERROR(_xll.qlIndexFixing(ONIndex3M,I2106,TRUE,_xll.ohTrigger(RecalcTrigger,Trigger3M)),NA())</f>
        <v>1.9597207856012488E-2</v>
      </c>
      <c r="N2106" s="52">
        <f>IFERROR(_xll.qlIndexFixing(Index6M,$H2106,TRUE,_xll.ohTrigger(RecalcTrigger,Trigger6M)),NA())</f>
        <v>2.1404300278669044E-2</v>
      </c>
      <c r="O2106" s="52">
        <f>IFERROR(_xll.qlIndexFixing(ONIndex6M,I2106,TRUE,_xll.ohTrigger(RecalcTrigger,Trigger6M)),NA())</f>
        <v>2.1328683349555178E-2</v>
      </c>
      <c r="P2106" s="52">
        <f>IFERROR(_xll.qlIndexFixing(Index1Y,$H2106,TRUE,_xll.ohTrigger(RecalcTrigger,Trigger1Y)),NA())</f>
        <v>2.3500165363818961E-2</v>
      </c>
      <c r="Q2106" s="52">
        <f>IFERROR(_xll.qlIndexFixing(ONIndex1Y,I2106,TRUE,_xll.ohTrigger(RecalcTrigger,Trigger1Y)),NA())</f>
        <v>2.33104575450227E-2</v>
      </c>
    </row>
    <row r="2107" spans="2:17" x14ac:dyDescent="0.2">
      <c r="B2107" s="46" t="s">
        <v>51</v>
      </c>
      <c r="D2107" s="49">
        <f>_xll.qlCalendarAdvance(LocalCalendar,$D2106,B2107,"f",FALSE)</f>
        <v>54470</v>
      </c>
      <c r="E2107" s="49">
        <f>_xll.qlInterestRateIndexValueDate(IndexON,D2107)</f>
        <v>54470</v>
      </c>
      <c r="F2107" s="52">
        <f>IFERROR(_xll.qlIndexFixing(IndexON,D2107,TRUE,_xll.ohTrigger(RecalcTrigger,TriggerON)),NA())</f>
        <v>1.5561802865526886E-2</v>
      </c>
      <c r="H2107" s="49">
        <f>_xll.qlCalendarAdvance(IborCalendar,$H2106,B2107,"f",FALSE)</f>
        <v>54463</v>
      </c>
      <c r="I2107" s="49">
        <f>_xll.qlInterestRateIndexValueDate(Index1M,$H2107)</f>
        <v>54465</v>
      </c>
      <c r="J2107" s="52">
        <f>IFERROR(_xll.qlIndexFixing(Index1M,$H2107,TRUE,_xll.ohTrigger(RecalcTrigger,Trigger1M)),NA())</f>
        <v>1.8141141202452041E-2</v>
      </c>
      <c r="K2107" s="52">
        <f>IFERROR(_xll.qlIndexFixing(ONIndex1M,I2107,TRUE,_xll.ohTrigger(RecalcTrigger,Trigger1M)),NA())</f>
        <v>1.8131576052411447E-2</v>
      </c>
      <c r="L2107" s="52">
        <f>IFERROR(_xll.qlIndexFixing(Index3M,H2107,TRUE,_xll.ohTrigger(RecalcTrigger,Trigger3M)),NA())</f>
        <v>1.9620203022074127E-2</v>
      </c>
      <c r="M2107" s="52">
        <f>IFERROR(_xll.qlIndexFixing(ONIndex3M,I2107,TRUE,_xll.ohTrigger(RecalcTrigger,Trigger3M)),NA())</f>
        <v>1.9593933848867096E-2</v>
      </c>
      <c r="N2107" s="52">
        <f>IFERROR(_xll.qlIndexFixing(Index6M,$H2107,TRUE,_xll.ohTrigger(RecalcTrigger,Trigger6M)),NA())</f>
        <v>2.1401272906497754E-2</v>
      </c>
      <c r="O2107" s="52">
        <f>IFERROR(_xll.qlIndexFixing(ONIndex6M,I2107,TRUE,_xll.ohTrigger(RecalcTrigger,Trigger6M)),NA())</f>
        <v>2.1325773094957867E-2</v>
      </c>
      <c r="P2107" s="52">
        <f>IFERROR(_xll.qlIndexFixing(Index1Y,$H2107,TRUE,_xll.ohTrigger(RecalcTrigger,Trigger1Y)),NA())</f>
        <v>2.3496795192810723E-2</v>
      </c>
      <c r="Q2107" s="52">
        <f>IFERROR(_xll.qlIndexFixing(ONIndex1Y,I2107,TRUE,_xll.ohTrigger(RecalcTrigger,Trigger1Y)),NA())</f>
        <v>2.3307215127967851E-2</v>
      </c>
    </row>
    <row r="2108" spans="2:17" x14ac:dyDescent="0.2">
      <c r="B2108" s="46" t="s">
        <v>51</v>
      </c>
      <c r="D2108" s="49">
        <f>_xll.qlCalendarAdvance(LocalCalendar,$D2107,B2108,"f",FALSE)</f>
        <v>54477</v>
      </c>
      <c r="E2108" s="49">
        <f>_xll.qlInterestRateIndexValueDate(IndexON,D2108)</f>
        <v>54477</v>
      </c>
      <c r="F2108" s="52">
        <f>IFERROR(_xll.qlIndexFixing(IndexON,D2108,TRUE,_xll.ohTrigger(RecalcTrigger,TriggerON)),NA())</f>
        <v>1.5559366772679439E-2</v>
      </c>
      <c r="H2108" s="49">
        <f>_xll.qlCalendarAdvance(IborCalendar,$H2107,B2108,"f",FALSE)</f>
        <v>54470</v>
      </c>
      <c r="I2108" s="49">
        <f>_xll.qlInterestRateIndexValueDate(Index1M,$H2108)</f>
        <v>54472</v>
      </c>
      <c r="J2108" s="52">
        <f>IFERROR(_xll.qlIndexFixing(Index1M,$H2108,TRUE,_xll.ohTrigger(RecalcTrigger,Trigger1M)),NA())</f>
        <v>1.813969637424925E-2</v>
      </c>
      <c r="K2108" s="52">
        <f>IFERROR(_xll.qlIndexFixing(ONIndex1M,I2108,TRUE,_xll.ohTrigger(RecalcTrigger,Trigger1M)),NA())</f>
        <v>1.8130149201374124E-2</v>
      </c>
      <c r="L2108" s="52">
        <f>IFERROR(_xll.qlIndexFixing(Index3M,H2108,TRUE,_xll.ohTrigger(RecalcTrigger,Trigger3M)),NA())</f>
        <v>1.9616900877240599E-2</v>
      </c>
      <c r="M2108" s="52">
        <f>IFERROR(_xll.qlIndexFixing(ONIndex3M,I2108,TRUE,_xll.ohTrigger(RecalcTrigger,Trigger3M)),NA())</f>
        <v>1.9590658142920603E-2</v>
      </c>
      <c r="N2108" s="52">
        <f>IFERROR(_xll.qlIndexFixing(Index6M,$H2108,TRUE,_xll.ohTrigger(RecalcTrigger,Trigger6M)),NA())</f>
        <v>2.1398238851947613E-2</v>
      </c>
      <c r="O2108" s="52">
        <f>IFERROR(_xll.qlIndexFixing(ONIndex6M,I2108,TRUE,_xll.ohTrigger(RecalcTrigger,Trigger6M)),NA())</f>
        <v>2.1322856224292863E-2</v>
      </c>
      <c r="P2108" s="52">
        <f>IFERROR(_xll.qlIndexFixing(Index1Y,$H2108,TRUE,_xll.ohTrigger(RecalcTrigger,Trigger1Y)),NA())</f>
        <v>2.3493423082336037E-2</v>
      </c>
      <c r="Q2108" s="52">
        <f>IFERROR(_xll.qlIndexFixing(ONIndex1Y,I2108,TRUE,_xll.ohTrigger(RecalcTrigger,Trigger1Y)),NA())</f>
        <v>2.3303970805477192E-2</v>
      </c>
    </row>
    <row r="2109" spans="2:17" x14ac:dyDescent="0.2">
      <c r="B2109" s="46" t="s">
        <v>51</v>
      </c>
      <c r="D2109" s="49">
        <f>_xll.qlCalendarAdvance(LocalCalendar,$D2108,B2109,"f",FALSE)</f>
        <v>54484</v>
      </c>
      <c r="E2109" s="49">
        <f>_xll.qlInterestRateIndexValueDate(IndexON,D2109)</f>
        <v>54484</v>
      </c>
      <c r="F2109" s="52">
        <f>IFERROR(_xll.qlIndexFixing(IndexON,D2109,TRUE,_xll.ohTrigger(RecalcTrigger,TriggerON)),NA())</f>
        <v>1.555692938926434E-2</v>
      </c>
      <c r="H2109" s="49">
        <f>_xll.qlCalendarAdvance(IborCalendar,$H2108,B2109,"f",FALSE)</f>
        <v>54477</v>
      </c>
      <c r="I2109" s="49">
        <f>_xll.qlInterestRateIndexValueDate(Index1M,$H2109)</f>
        <v>54479</v>
      </c>
      <c r="J2109" s="52">
        <f>IFERROR(_xll.qlIndexFixing(Index1M,$H2109,TRUE,_xll.ohTrigger(RecalcTrigger,Trigger1M)),NA())</f>
        <v>1.8138243231266164E-2</v>
      </c>
      <c r="K2109" s="52">
        <f>IFERROR(_xll.qlIndexFixing(ONIndex1M,I2109,TRUE,_xll.ohTrigger(RecalcTrigger,Trigger1M)),NA())</f>
        <v>1.8128714046738992E-2</v>
      </c>
      <c r="L2109" s="52">
        <f>IFERROR(_xll.qlIndexFixing(Index3M,H2109,TRUE,_xll.ohTrigger(RecalcTrigger,Trigger3M)),NA())</f>
        <v>1.9613597027992483E-2</v>
      </c>
      <c r="M2109" s="52">
        <f>IFERROR(_xll.qlIndexFixing(ONIndex3M,I2109,TRUE,_xll.ohTrigger(RecalcTrigger,Trigger3M)),NA())</f>
        <v>1.9587380738013138E-2</v>
      </c>
      <c r="N2109" s="52">
        <f>IFERROR(_xll.qlIndexFixing(Index6M,$H2109,TRUE,_xll.ohTrigger(RecalcTrigger,Trigger6M)),NA())</f>
        <v>2.1395198115049096E-2</v>
      </c>
      <c r="O2109" s="52">
        <f>IFERROR(_xll.qlIndexFixing(ONIndex6M,I2109,TRUE,_xll.ohTrigger(RecalcTrigger,Trigger6M)),NA())</f>
        <v>2.1319932737640102E-2</v>
      </c>
      <c r="P2109" s="52">
        <f>IFERROR(_xll.qlIndexFixing(Index1Y,$H2109,TRUE,_xll.ohTrigger(RecalcTrigger,Trigger1Y)),NA())</f>
        <v>2.3490049032414605E-2</v>
      </c>
      <c r="Q2109" s="52">
        <f>IFERROR(_xll.qlIndexFixing(ONIndex1Y,I2109,TRUE,_xll.ohTrigger(RecalcTrigger,Trigger1Y)),NA())</f>
        <v>2.3300724577710596E-2</v>
      </c>
    </row>
    <row r="2110" spans="2:17" x14ac:dyDescent="0.2">
      <c r="B2110" s="46" t="s">
        <v>51</v>
      </c>
      <c r="D2110" s="49">
        <f>_xll.qlCalendarAdvance(LocalCalendar,$D2109,B2110,"f",FALSE)</f>
        <v>54491</v>
      </c>
      <c r="E2110" s="49">
        <f>_xll.qlInterestRateIndexValueDate(IndexON,D2110)</f>
        <v>54491</v>
      </c>
      <c r="F2110" s="52">
        <f>IFERROR(_xll.qlIndexFixing(IndexON,D2110,TRUE,_xll.ohTrigger(RecalcTrigger,TriggerON)),NA())</f>
        <v>1.5554490715121716E-2</v>
      </c>
      <c r="H2110" s="49">
        <f>_xll.qlCalendarAdvance(IborCalendar,$H2109,B2110,"f",FALSE)</f>
        <v>54484</v>
      </c>
      <c r="I2110" s="49">
        <f>_xll.qlInterestRateIndexValueDate(Index1M,$H2110)</f>
        <v>54486</v>
      </c>
      <c r="J2110" s="52">
        <f>IFERROR(_xll.qlIndexFixing(Index1M,$H2110,TRUE,_xll.ohTrigger(RecalcTrigger,Trigger1M)),NA())</f>
        <v>1.8138187629524738E-2</v>
      </c>
      <c r="K2110" s="52">
        <f>IFERROR(_xll.qlIndexFixing(ONIndex1M,I2110,TRUE,_xll.ohTrigger(RecalcTrigger,Trigger1M)),NA())</f>
        <v>1.8127270588426114E-2</v>
      </c>
      <c r="L2110" s="52">
        <f>IFERROR(_xll.qlIndexFixing(Index3M,H2110,TRUE,_xll.ohTrigger(RecalcTrigger,Trigger3M)),NA())</f>
        <v>1.9611181867619475E-2</v>
      </c>
      <c r="M2110" s="52">
        <f>IFERROR(_xll.qlIndexFixing(ONIndex3M,I2110,TRUE,_xll.ohTrigger(RecalcTrigger,Trigger3M)),NA())</f>
        <v>1.9584101634224638E-2</v>
      </c>
      <c r="N2110" s="52">
        <f>IFERROR(_xll.qlIndexFixing(Index6M,$H2110,TRUE,_xll.ohTrigger(RecalcTrigger,Trigger6M)),NA())</f>
        <v>2.1394629974788745E-2</v>
      </c>
      <c r="O2110" s="52">
        <f>IFERROR(_xll.qlIndexFixing(ONIndex6M,I2110,TRUE,_xll.ohTrigger(RecalcTrigger,Trigger6M)),NA())</f>
        <v>2.1317002634679838E-2</v>
      </c>
      <c r="P2110" s="52">
        <f>IFERROR(_xll.qlIndexFixing(Index1Y,$H2110,TRUE,_xll.ohTrigger(RecalcTrigger,Trigger1Y)),NA())</f>
        <v>2.3486673043065929E-2</v>
      </c>
      <c r="Q2110" s="52">
        <f>IFERROR(_xll.qlIndexFixing(ONIndex1Y,I2110,TRUE,_xll.ohTrigger(RecalcTrigger,Trigger1Y)),NA())</f>
        <v>2.329747644434832E-2</v>
      </c>
    </row>
    <row r="2111" spans="2:17" x14ac:dyDescent="0.2">
      <c r="B2111" s="46" t="s">
        <v>51</v>
      </c>
      <c r="D2111" s="49">
        <f>_xll.qlCalendarAdvance(LocalCalendar,$D2110,B2111,"f",FALSE)</f>
        <v>54498</v>
      </c>
      <c r="E2111" s="49">
        <f>_xll.qlInterestRateIndexValueDate(IndexON,D2111)</f>
        <v>54498</v>
      </c>
      <c r="F2111" s="52">
        <f>IFERROR(_xll.qlIndexFixing(IndexON,D2111,TRUE,_xll.ohTrigger(RecalcTrigger,TriggerON)),NA())</f>
        <v>1.5552050750571311E-2</v>
      </c>
      <c r="H2111" s="49">
        <f>_xll.qlCalendarAdvance(IborCalendar,$H2110,B2111,"f",FALSE)</f>
        <v>54491</v>
      </c>
      <c r="I2111" s="49">
        <f>_xll.qlInterestRateIndexValueDate(Index1M,$H2111)</f>
        <v>54493</v>
      </c>
      <c r="J2111" s="52">
        <f>IFERROR(_xll.qlIndexFixing(Index1M,$H2111,TRUE,_xll.ohTrigger(RecalcTrigger,Trigger1M)),NA())</f>
        <v>1.8136715184888519E-2</v>
      </c>
      <c r="K2111" s="52">
        <f>IFERROR(_xll.qlIndexFixing(ONIndex1M,I2111,TRUE,_xll.ohTrigger(RecalcTrigger,Trigger1M)),NA())</f>
        <v>1.8125818826435491E-2</v>
      </c>
      <c r="L2111" s="52">
        <f>IFERROR(_xll.qlIndexFixing(Index3M,H2111,TRUE,_xll.ohTrigger(RecalcTrigger,Trigger3M)),NA())</f>
        <v>1.960787370512336E-2</v>
      </c>
      <c r="M2111" s="52">
        <f>IFERROR(_xll.qlIndexFixing(ONIndex3M,I2111,TRUE,_xll.ohTrigger(RecalcTrigger,Trigger3M)),NA())</f>
        <v>1.9580820831395229E-2</v>
      </c>
      <c r="N2111" s="52">
        <f>IFERROR(_xll.qlIndexFixing(Index6M,$H2111,TRUE,_xll.ohTrigger(RecalcTrigger,Trigger6M)),NA())</f>
        <v>2.1391159486624976E-2</v>
      </c>
      <c r="O2111" s="52">
        <f>IFERROR(_xll.qlIndexFixing(ONIndex6M,I2111,TRUE,_xll.ohTrigger(RecalcTrigger,Trigger6M)),NA())</f>
        <v>2.1314065915571945E-2</v>
      </c>
      <c r="P2111" s="52">
        <f>IFERROR(_xll.qlIndexFixing(Index1Y,$H2111,TRUE,_xll.ohTrigger(RecalcTrigger,Trigger1Y)),NA())</f>
        <v>2.3483295114309712E-2</v>
      </c>
      <c r="Q2111" s="52">
        <f>IFERROR(_xll.qlIndexFixing(ONIndex1Y,I2111,TRUE,_xll.ohTrigger(RecalcTrigger,Trigger1Y)),NA())</f>
        <v>2.329422640563017E-2</v>
      </c>
    </row>
    <row r="2112" spans="2:17" x14ac:dyDescent="0.2">
      <c r="B2112" s="46" t="s">
        <v>51</v>
      </c>
      <c r="D2112" s="49">
        <f>_xll.qlCalendarAdvance(LocalCalendar,$D2111,B2112,"f",FALSE)</f>
        <v>54505</v>
      </c>
      <c r="E2112" s="49">
        <f>_xll.qlInterestRateIndexValueDate(IndexON,D2112)</f>
        <v>54505</v>
      </c>
      <c r="F2112" s="52">
        <f>IFERROR(_xll.qlIndexFixing(IndexON,D2112,TRUE,_xll.ohTrigger(RecalcTrigger,TriggerON)),NA())</f>
        <v>1.5549609495293382E-2</v>
      </c>
      <c r="H2112" s="49">
        <f>_xll.qlCalendarAdvance(IborCalendar,$H2111,B2112,"f",FALSE)</f>
        <v>54498</v>
      </c>
      <c r="I2112" s="49">
        <f>_xll.qlInterestRateIndexValueDate(Index1M,$H2112)</f>
        <v>54500</v>
      </c>
      <c r="J2112" s="52">
        <f>IFERROR(_xll.qlIndexFixing(Index1M,$H2112,TRUE,_xll.ohTrigger(RecalcTrigger,Trigger1M)),NA())</f>
        <v>1.8135584421451773E-2</v>
      </c>
      <c r="K2112" s="52">
        <f>IFERROR(_xll.qlIndexFixing(ONIndex1M,I2112,TRUE,_xll.ohTrigger(RecalcTrigger,Trigger1M)),NA())</f>
        <v>1.8124358760847059E-2</v>
      </c>
      <c r="L2112" s="52">
        <f>IFERROR(_xll.qlIndexFixing(Index3M,H2112,TRUE,_xll.ohTrigger(RecalcTrigger,Trigger3M)),NA())</f>
        <v>1.9604563838041208E-2</v>
      </c>
      <c r="M2112" s="52">
        <f>IFERROR(_xll.qlIndexFixing(ONIndex3M,I2112,TRUE,_xll.ohTrigger(RecalcTrigger,Trigger3M)),NA())</f>
        <v>1.9577538329764721E-2</v>
      </c>
      <c r="N2112" s="52">
        <f>IFERROR(_xll.qlIndexFixing(Index6M,$H2112,TRUE,_xll.ohTrigger(RecalcTrigger,Trigger6M)),NA())</f>
        <v>2.1388095411220821E-2</v>
      </c>
      <c r="O2112" s="52">
        <f>IFERROR(_xll.qlIndexFixing(ONIndex6M,I2112,TRUE,_xll.ohTrigger(RecalcTrigger,Trigger6M)),NA())</f>
        <v>2.1311122580476294E-2</v>
      </c>
      <c r="P2112" s="52">
        <f>IFERROR(_xll.qlIndexFixing(Index1Y,$H2112,TRUE,_xll.ohTrigger(RecalcTrigger,Trigger1Y)),NA())</f>
        <v>2.3479915246165228E-2</v>
      </c>
      <c r="Q2112" s="52">
        <f>IFERROR(_xll.qlIndexFixing(ONIndex1Y,I2112,TRUE,_xll.ohTrigger(RecalcTrigger,Trigger1Y)),NA())</f>
        <v>2.3290974461556146E-2</v>
      </c>
    </row>
    <row r="2113" spans="2:17" x14ac:dyDescent="0.2">
      <c r="B2113" s="46" t="s">
        <v>51</v>
      </c>
      <c r="D2113" s="49">
        <f>_xll.qlCalendarAdvance(LocalCalendar,$D2112,B2113,"f",FALSE)</f>
        <v>54512</v>
      </c>
      <c r="E2113" s="49">
        <f>_xll.qlInterestRateIndexValueDate(IndexON,D2113)</f>
        <v>54512</v>
      </c>
      <c r="F2113" s="52">
        <f>IFERROR(_xll.qlIndexFixing(IndexON,D2113,TRUE,_xll.ohTrigger(RecalcTrigger,TriggerON)),NA())</f>
        <v>1.5547166949447799E-2</v>
      </c>
      <c r="H2113" s="49">
        <f>_xll.qlCalendarAdvance(IborCalendar,$H2112,B2113,"f",FALSE)</f>
        <v>54505</v>
      </c>
      <c r="I2113" s="49">
        <f>_xll.qlInterestRateIndexValueDate(Index1M,$H2113)</f>
        <v>54507</v>
      </c>
      <c r="J2113" s="52">
        <f>IFERROR(_xll.qlIndexFixing(Index1M,$H2113,TRUE,_xll.ohTrigger(RecalcTrigger,Trigger1M)),NA())</f>
        <v>1.8133745346375907E-2</v>
      </c>
      <c r="K2113" s="52">
        <f>IFERROR(_xll.qlIndexFixing(ONIndex1M,I2113,TRUE,_xll.ohTrigger(RecalcTrigger,Trigger1M)),NA())</f>
        <v>1.8122890391660817E-2</v>
      </c>
      <c r="L2113" s="52">
        <f>IFERROR(_xll.qlIndexFixing(Index3M,H2113,TRUE,_xll.ohTrigger(RecalcTrigger,Trigger3M)),NA())</f>
        <v>1.9601252266373017E-2</v>
      </c>
      <c r="M2113" s="52">
        <f>IFERROR(_xll.qlIndexFixing(ONIndex3M,I2113,TRUE,_xll.ohTrigger(RecalcTrigger,Trigger3M)),NA())</f>
        <v>1.9574254129173241E-2</v>
      </c>
      <c r="N2113" s="52">
        <f>IFERROR(_xll.qlIndexFixing(Index6M,$H2113,TRUE,_xll.ohTrigger(RecalcTrigger,Trigger6M)),NA())</f>
        <v>2.1385024651755187E-2</v>
      </c>
      <c r="O2113" s="52">
        <f>IFERROR(_xll.qlIndexFixing(ONIndex6M,I2113,TRUE,_xll.ohTrigger(RecalcTrigger,Trigger6M)),NA())</f>
        <v>2.1308172629153077E-2</v>
      </c>
      <c r="P2113" s="52">
        <f>IFERROR(_xll.qlIndexFixing(Index1Y,$H2113,TRUE,_xll.ohTrigger(RecalcTrigger,Trigger1Y)),NA())</f>
        <v>2.3476533438652188E-2</v>
      </c>
      <c r="Q2113" s="52">
        <f>IFERROR(_xll.qlIndexFixing(ONIndex1Y,I2113,TRUE,_xll.ohTrigger(RecalcTrigger,Trigger1Y)),NA())</f>
        <v>2.3287720611966378E-2</v>
      </c>
    </row>
    <row r="2114" spans="2:17" x14ac:dyDescent="0.2">
      <c r="B2114" s="46" t="s">
        <v>51</v>
      </c>
      <c r="D2114" s="49">
        <f>_xll.qlCalendarAdvance(LocalCalendar,$D2113,B2114,"f",FALSE)</f>
        <v>54519</v>
      </c>
      <c r="E2114" s="49">
        <f>_xll.qlInterestRateIndexValueDate(IndexON,D2114)</f>
        <v>54519</v>
      </c>
      <c r="F2114" s="52">
        <f>IFERROR(_xll.qlIndexFixing(IndexON,D2114,TRUE,_xll.ohTrigger(RecalcTrigger,TriggerON)),NA())</f>
        <v>1.5544723112954628E-2</v>
      </c>
      <c r="H2114" s="49">
        <f>_xll.qlCalendarAdvance(IborCalendar,$H2113,B2114,"f",FALSE)</f>
        <v>54512</v>
      </c>
      <c r="I2114" s="49">
        <f>_xll.qlInterestRateIndexValueDate(Index1M,$H2114)</f>
        <v>54514</v>
      </c>
      <c r="J2114" s="52">
        <f>IFERROR(_xll.qlIndexFixing(Index1M,$H2114,TRUE,_xll.ohTrigger(RecalcTrigger,Trigger1M)),NA())</f>
        <v>1.8132596611689745E-2</v>
      </c>
      <c r="K2114" s="52">
        <f>IFERROR(_xll.qlIndexFixing(ONIndex1M,I2114,TRUE,_xll.ohTrigger(RecalcTrigger,Trigger1M)),NA())</f>
        <v>1.8121413718876767E-2</v>
      </c>
      <c r="L2114" s="52">
        <f>IFERROR(_xll.qlIndexFixing(Index3M,H2114,TRUE,_xll.ohTrigger(RecalcTrigger,Trigger3M)),NA())</f>
        <v>1.959764341669188E-2</v>
      </c>
      <c r="M2114" s="52">
        <f>IFERROR(_xll.qlIndexFixing(ONIndex3M,I2114,TRUE,_xll.ohTrigger(RecalcTrigger,Trigger3M)),NA())</f>
        <v>1.9570968229700725E-2</v>
      </c>
      <c r="N2114" s="52">
        <f>IFERROR(_xll.qlIndexFixing(Index6M,$H2114,TRUE,_xll.ohTrigger(RecalcTrigger,Trigger6M)),NA())</f>
        <v>2.1380715541425697E-2</v>
      </c>
      <c r="O2114" s="52">
        <f>IFERROR(_xll.qlIndexFixing(ONIndex6M,I2114,TRUE,_xll.ohTrigger(RecalcTrigger,Trigger6M)),NA())</f>
        <v>2.1305216061762167E-2</v>
      </c>
      <c r="P2114" s="52">
        <f>IFERROR(_xll.qlIndexFixing(Index1Y,$H2114,TRUE,_xll.ohTrigger(RecalcTrigger,Trigger1Y)),NA())</f>
        <v>2.3473149691790304E-2</v>
      </c>
      <c r="Q2114" s="52">
        <f>IFERROR(_xll.qlIndexFixing(ONIndex1Y,I2114,TRUE,_xll.ohTrigger(RecalcTrigger,Trigger1Y)),NA())</f>
        <v>2.3284464857020737E-2</v>
      </c>
    </row>
    <row r="2115" spans="2:17" x14ac:dyDescent="0.2">
      <c r="B2115" s="46" t="s">
        <v>51</v>
      </c>
      <c r="D2115" s="49">
        <f>_xll.qlCalendarAdvance(LocalCalendar,$D2114,B2115,"f",FALSE)</f>
        <v>54526</v>
      </c>
      <c r="E2115" s="49">
        <f>_xll.qlInterestRateIndexValueDate(IndexON,D2115)</f>
        <v>54526</v>
      </c>
      <c r="F2115" s="52">
        <f>IFERROR(_xll.qlIndexFixing(IndexON,D2115,TRUE,_xll.ohTrigger(RecalcTrigger,TriggerON)),NA())</f>
        <v>1.5542277986053676E-2</v>
      </c>
      <c r="H2115" s="49">
        <f>_xll.qlCalendarAdvance(IborCalendar,$H2114,B2115,"f",FALSE)</f>
        <v>54519</v>
      </c>
      <c r="I2115" s="49">
        <f>_xll.qlInterestRateIndexValueDate(Index1M,$H2115)</f>
        <v>54521</v>
      </c>
      <c r="J2115" s="52">
        <f>IFERROR(_xll.qlIndexFixing(Index1M,$H2115,TRUE,_xll.ohTrigger(RecalcTrigger,Trigger1M)),NA())</f>
        <v>1.8130742242230546E-2</v>
      </c>
      <c r="K2115" s="52">
        <f>IFERROR(_xll.qlIndexFixing(ONIndex1M,I2115,TRUE,_xll.ohTrigger(RecalcTrigger,Trigger1M)),NA())</f>
        <v>1.8119928742335034E-2</v>
      </c>
      <c r="L2115" s="52">
        <f>IFERROR(_xll.qlIndexFixing(Index3M,H2115,TRUE,_xll.ohTrigger(RecalcTrigger,Trigger3M)),NA())</f>
        <v>1.9594328737613853E-2</v>
      </c>
      <c r="M2115" s="52">
        <f>IFERROR(_xll.qlIndexFixing(ONIndex3M,I2115,TRUE,_xll.ohTrigger(RecalcTrigger,Trigger3M)),NA())</f>
        <v>1.9567680631187301E-2</v>
      </c>
      <c r="N2115" s="52">
        <f>IFERROR(_xll.qlIndexFixing(Index6M,$H2115,TRUE,_xll.ohTrigger(RecalcTrigger,Trigger6M)),NA())</f>
        <v>2.137763339240532E-2</v>
      </c>
      <c r="O2115" s="52">
        <f>IFERROR(_xll.qlIndexFixing(ONIndex6M,I2115,TRUE,_xll.ohTrigger(RecalcTrigger,Trigger6M)),NA())</f>
        <v>2.1302252878223626E-2</v>
      </c>
      <c r="P2115" s="52">
        <f>IFERROR(_xll.qlIndexFixing(Index1Y,$H2115,TRUE,_xll.ohTrigger(RecalcTrigger,Trigger1Y)),NA())</f>
        <v>2.3471827628589351E-2</v>
      </c>
      <c r="Q2115" s="52">
        <f>IFERROR(_xll.qlIndexFixing(ONIndex1Y,I2115,TRUE,_xll.ohTrigger(RecalcTrigger,Trigger1Y)),NA())</f>
        <v>2.3281207196479414E-2</v>
      </c>
    </row>
    <row r="2116" spans="2:17" x14ac:dyDescent="0.2">
      <c r="B2116" s="46" t="s">
        <v>51</v>
      </c>
      <c r="D2116" s="49">
        <f>_xll.qlCalendarAdvance(LocalCalendar,$D2115,B2116,"f",FALSE)</f>
        <v>54533</v>
      </c>
      <c r="E2116" s="49">
        <f>_xll.qlInterestRateIndexValueDate(IndexON,D2116)</f>
        <v>54533</v>
      </c>
      <c r="F2116" s="52">
        <f>IFERROR(_xll.qlIndexFixing(IndexON,D2116,TRUE,_xll.ohTrigger(RecalcTrigger,TriggerON)),NA())</f>
        <v>1.55398315684252E-2</v>
      </c>
      <c r="H2116" s="49">
        <f>_xll.qlCalendarAdvance(IborCalendar,$H2115,B2116,"f",FALSE)</f>
        <v>54526</v>
      </c>
      <c r="I2116" s="49">
        <f>_xll.qlInterestRateIndexValueDate(Index1M,$H2116)</f>
        <v>54528</v>
      </c>
      <c r="J2116" s="52">
        <f>IFERROR(_xll.qlIndexFixing(Index1M,$H2116,TRUE,_xll.ohTrigger(RecalcTrigger,Trigger1M)),NA())</f>
        <v>1.8129228215554016E-2</v>
      </c>
      <c r="K2116" s="52">
        <f>IFERROR(_xll.qlIndexFixing(ONIndex1M,I2116,TRUE,_xll.ohTrigger(RecalcTrigger,Trigger1M)),NA())</f>
        <v>1.811983088672342E-2</v>
      </c>
      <c r="L2116" s="52">
        <f>IFERROR(_xll.qlIndexFixing(Index3M,H2116,TRUE,_xll.ohTrigger(RecalcTrigger,Trigger3M)),NA())</f>
        <v>1.9591012354027642E-2</v>
      </c>
      <c r="M2116" s="52">
        <f>IFERROR(_xll.qlIndexFixing(ONIndex3M,I2116,TRUE,_xll.ohTrigger(RecalcTrigger,Trigger3M)),NA())</f>
        <v>1.9565577573539272E-2</v>
      </c>
      <c r="N2116" s="52">
        <f>IFERROR(_xll.qlIndexFixing(Index6M,$H2116,TRUE,_xll.ohTrigger(RecalcTrigger,Trigger6M)),NA())</f>
        <v>2.1374544560516913E-2</v>
      </c>
      <c r="O2116" s="52">
        <f>IFERROR(_xll.qlIndexFixing(ONIndex6M,I2116,TRUE,_xll.ohTrigger(RecalcTrigger,Trigger6M)),NA())</f>
        <v>2.1300953492392694E-2</v>
      </c>
      <c r="P2116" s="52">
        <f>IFERROR(_xll.qlIndexFixing(Index1Y,$H2116,TRUE,_xll.ohTrigger(RecalcTrigger,Trigger1Y)),NA())</f>
        <v>2.3466376380097305E-2</v>
      </c>
      <c r="Q2116" s="52">
        <f>IFERROR(_xll.qlIndexFixing(ONIndex1Y,I2116,TRUE,_xll.ohTrigger(RecalcTrigger,Trigger1Y)),NA())</f>
        <v>2.3280026240138696E-2</v>
      </c>
    </row>
    <row r="2117" spans="2:17" x14ac:dyDescent="0.2">
      <c r="B2117" s="46" t="s">
        <v>51</v>
      </c>
      <c r="D2117" s="49">
        <f>_xll.qlCalendarAdvance(LocalCalendar,$D2116,B2117,"f",FALSE)</f>
        <v>54540</v>
      </c>
      <c r="E2117" s="49">
        <f>_xll.qlInterestRateIndexValueDate(IndexON,D2117)</f>
        <v>54540</v>
      </c>
      <c r="F2117" s="52">
        <f>IFERROR(_xll.qlIndexFixing(IndexON,D2117,TRUE,_xll.ohTrigger(RecalcTrigger,TriggerON)),NA())</f>
        <v>1.5537383860069198E-2</v>
      </c>
      <c r="H2117" s="49">
        <f>_xll.qlCalendarAdvance(IborCalendar,$H2116,B2117,"f",FALSE)</f>
        <v>54533</v>
      </c>
      <c r="I2117" s="49">
        <f>_xll.qlInterestRateIndexValueDate(Index1M,$H2117)</f>
        <v>54535</v>
      </c>
      <c r="J2117" s="52">
        <f>IFERROR(_xll.qlIndexFixing(Index1M,$H2117,TRUE,_xll.ohTrigger(RecalcTrigger,Trigger1M)),NA())</f>
        <v>1.8127705872477418E-2</v>
      </c>
      <c r="K2117" s="52">
        <f>IFERROR(_xll.qlIndexFixing(ONIndex1M,I2117,TRUE,_xll.ohTrigger(RecalcTrigger,Trigger1M)),NA())</f>
        <v>1.8116933878538077E-2</v>
      </c>
      <c r="L2117" s="52">
        <f>IFERROR(_xll.qlIndexFixing(Index3M,H2117,TRUE,_xll.ohTrigger(RecalcTrigger,Trigger3M)),NA())</f>
        <v>1.9587694265935006E-2</v>
      </c>
      <c r="M2117" s="52">
        <f>IFERROR(_xll.qlIndexFixing(ONIndex3M,I2117,TRUE,_xll.ohTrigger(RecalcTrigger,Trigger3M)),NA())</f>
        <v>1.9561100337597281E-2</v>
      </c>
      <c r="N2117" s="52">
        <f>IFERROR(_xll.qlIndexFixing(Index6M,$H2117,TRUE,_xll.ohTrigger(RecalcTrigger,Trigger6M)),NA())</f>
        <v>2.137144904579193E-2</v>
      </c>
      <c r="O2117" s="52">
        <f>IFERROR(_xll.qlIndexFixing(ONIndex6M,I2117,TRUE,_xll.ohTrigger(RecalcTrigger,Trigger6M)),NA())</f>
        <v>2.1296306662703657E-2</v>
      </c>
      <c r="P2117" s="52">
        <f>IFERROR(_xll.qlIndexFixing(Index1Y,$H2117,TRUE,_xll.ohTrigger(RecalcTrigger,Trigger1Y)),NA())</f>
        <v>2.3462986815305609E-2</v>
      </c>
      <c r="Q2117" s="52">
        <f>IFERROR(_xll.qlIndexFixing(ONIndex1Y,I2117,TRUE,_xll.ohTrigger(RecalcTrigger,Trigger1Y)),NA())</f>
        <v>2.3274686159489022E-2</v>
      </c>
    </row>
    <row r="2118" spans="2:17" x14ac:dyDescent="0.2">
      <c r="B2118" s="46" t="s">
        <v>51</v>
      </c>
      <c r="D2118" s="49">
        <f>_xll.qlCalendarAdvance(LocalCalendar,$D2117,B2118,"f",FALSE)</f>
        <v>54547</v>
      </c>
      <c r="E2118" s="49">
        <f>_xll.qlInterestRateIndexValueDate(IndexON,D2118)</f>
        <v>54547</v>
      </c>
      <c r="F2118" s="52">
        <f>IFERROR(_xll.qlIndexFixing(IndexON,D2118,TRUE,_xll.ohTrigger(RecalcTrigger,TriggerON)),NA())</f>
        <v>1.5534934861385352E-2</v>
      </c>
      <c r="H2118" s="49">
        <f>_xll.qlCalendarAdvance(IborCalendar,$H2117,B2118,"f",FALSE)</f>
        <v>54540</v>
      </c>
      <c r="I2118" s="49">
        <f>_xll.qlInterestRateIndexValueDate(Index1M,$H2118)</f>
        <v>54542</v>
      </c>
      <c r="J2118" s="52">
        <f>IFERROR(_xll.qlIndexFixing(Index1M,$H2118,TRUE,_xll.ohTrigger(RecalcTrigger,Trigger1M)),NA())</f>
        <v>1.812513696681569E-2</v>
      </c>
      <c r="K2118" s="52">
        <f>IFERROR(_xll.qlIndexFixing(ONIndex1M,I2118,TRUE,_xll.ohTrigger(RecalcTrigger,Trigger1M)),NA())</f>
        <v>1.8115423991043045E-2</v>
      </c>
      <c r="L2118" s="52">
        <f>IFERROR(_xll.qlIndexFixing(Index3M,H2118,TRUE,_xll.ohTrigger(RecalcTrigger,Trigger3M)),NA())</f>
        <v>1.9584374473342093E-2</v>
      </c>
      <c r="M2118" s="52">
        <f>IFERROR(_xll.qlIndexFixing(ONIndex3M,I2118,TRUE,_xll.ohTrigger(RecalcTrigger,Trigger3M)),NA())</f>
        <v>1.9557807642280878E-2</v>
      </c>
      <c r="N2118" s="52">
        <f>IFERROR(_xll.qlIndexFixing(Index6M,$H2118,TRUE,_xll.ohTrigger(RecalcTrigger,Trigger6M)),NA())</f>
        <v>2.1368346848261815E-2</v>
      </c>
      <c r="O2118" s="52">
        <f>IFERROR(_xll.qlIndexFixing(ONIndex6M,I2118,TRUE,_xll.ohTrigger(RecalcTrigger,Trigger6M)),NA())</f>
        <v>2.1293323630802163E-2</v>
      </c>
      <c r="P2118" s="52">
        <f>IFERROR(_xll.qlIndexFixing(Index1Y,$H2118,TRUE,_xll.ohTrigger(RecalcTrigger,Trigger1Y)),NA())</f>
        <v>2.3459595311243035E-2</v>
      </c>
      <c r="Q2118" s="52">
        <f>IFERROR(_xll.qlIndexFixing(ONIndex1Y,I2118,TRUE,_xll.ohTrigger(RecalcTrigger,Trigger1Y)),NA())</f>
        <v>2.3271422782720208E-2</v>
      </c>
    </row>
    <row r="2119" spans="2:17" x14ac:dyDescent="0.2">
      <c r="B2119" s="46" t="s">
        <v>51</v>
      </c>
      <c r="D2119" s="49">
        <f>_xll.qlCalendarAdvance(LocalCalendar,$D2118,B2119,"f",FALSE)</f>
        <v>54554</v>
      </c>
      <c r="E2119" s="49">
        <f>_xll.qlInterestRateIndexValueDate(IndexON,D2119)</f>
        <v>54554</v>
      </c>
      <c r="F2119" s="52">
        <f>IFERROR(_xll.qlIndexFixing(IndexON,D2119,TRUE,_xll.ohTrigger(RecalcTrigger,TriggerON)),NA())</f>
        <v>1.5532484571973981E-2</v>
      </c>
      <c r="H2119" s="49">
        <f>_xll.qlCalendarAdvance(IborCalendar,$H2118,B2119,"f",FALSE)</f>
        <v>54547</v>
      </c>
      <c r="I2119" s="49">
        <f>_xll.qlInterestRateIndexValueDate(Index1M,$H2119)</f>
        <v>54549</v>
      </c>
      <c r="J2119" s="52">
        <f>IFERROR(_xll.qlIndexFixing(Index1M,$H2119,TRUE,_xll.ohTrigger(RecalcTrigger,Trigger1M)),NA())</f>
        <v>1.8124636237143998E-2</v>
      </c>
      <c r="K2119" s="52">
        <f>IFERROR(_xll.qlIndexFixing(ONIndex1M,I2119,TRUE,_xll.ohTrigger(RecalcTrigger,Trigger1M)),NA())</f>
        <v>1.8113905800110075E-2</v>
      </c>
      <c r="L2119" s="52">
        <f>IFERROR(_xll.qlIndexFixing(Index3M,H2119,TRUE,_xll.ohTrigger(RecalcTrigger,Trigger3M)),NA())</f>
        <v>1.9581347040353376E-2</v>
      </c>
      <c r="M2119" s="52">
        <f>IFERROR(_xll.qlIndexFixing(ONIndex3M,I2119,TRUE,_xll.ohTrigger(RecalcTrigger,Trigger3M)),NA())</f>
        <v>1.9554513248163374E-2</v>
      </c>
      <c r="N2119" s="52">
        <f>IFERROR(_xll.qlIndexFixing(Index6M,$H2119,TRUE,_xll.ohTrigger(RecalcTrigger,Trigger6M)),NA())</f>
        <v>2.1366459731438015E-2</v>
      </c>
      <c r="O2119" s="52">
        <f>IFERROR(_xll.qlIndexFixing(ONIndex6M,I2119,TRUE,_xll.ohTrigger(RecalcTrigger,Trigger6M)),NA())</f>
        <v>2.1290333982673104E-2</v>
      </c>
      <c r="P2119" s="52">
        <f>IFERROR(_xll.qlIndexFixing(Index1Y,$H2119,TRUE,_xll.ohTrigger(RecalcTrigger,Trigger1Y)),NA())</f>
        <v>2.3456201867929728E-2</v>
      </c>
      <c r="Q2119" s="52">
        <f>IFERROR(_xll.qlIndexFixing(ONIndex1Y,I2119,TRUE,_xll.ohTrigger(RecalcTrigger,Trigger1Y)),NA())</f>
        <v>2.3268157500595521E-2</v>
      </c>
    </row>
    <row r="2120" spans="2:17" x14ac:dyDescent="0.2">
      <c r="B2120" s="46" t="s">
        <v>51</v>
      </c>
      <c r="D2120" s="49">
        <f>_xll.qlCalendarAdvance(LocalCalendar,$D2119,B2120,"f",FALSE)</f>
        <v>54561</v>
      </c>
      <c r="E2120" s="49">
        <f>_xll.qlInterestRateIndexValueDate(IndexON,D2120)</f>
        <v>54561</v>
      </c>
      <c r="F2120" s="52">
        <f>IFERROR(_xll.qlIndexFixing(IndexON,D2120,TRUE,_xll.ohTrigger(RecalcTrigger,TriggerON)),NA())</f>
        <v>1.5530032992074894E-2</v>
      </c>
      <c r="H2120" s="49">
        <f>_xll.qlCalendarAdvance(IborCalendar,$H2119,B2120,"f",FALSE)</f>
        <v>54554</v>
      </c>
      <c r="I2120" s="49">
        <f>_xll.qlInterestRateIndexValueDate(Index1M,$H2120)</f>
        <v>54556</v>
      </c>
      <c r="J2120" s="52">
        <f>IFERROR(_xll.qlIndexFixing(Index1M,$H2120,TRUE,_xll.ohTrigger(RecalcTrigger,Trigger1M)),NA())</f>
        <v>1.8123088944894672E-2</v>
      </c>
      <c r="K2120" s="52">
        <f>IFERROR(_xll.qlIndexFixing(ONIndex1M,I2120,TRUE,_xll.ohTrigger(RecalcTrigger,Trigger1M)),NA())</f>
        <v>1.811237930549936E-2</v>
      </c>
      <c r="L2120" s="52">
        <f>IFERROR(_xll.qlIndexFixing(Index3M,H2120,TRUE,_xll.ohTrigger(RecalcTrigger,Trigger3M)),NA())</f>
        <v>1.9578023536721074E-2</v>
      </c>
      <c r="M2120" s="52">
        <f>IFERROR(_xll.qlIndexFixing(ONIndex3M,I2120,TRUE,_xll.ohTrigger(RecalcTrigger,Trigger3M)),NA())</f>
        <v>1.9551217155164835E-2</v>
      </c>
      <c r="N2120" s="52">
        <f>IFERROR(_xll.qlIndexFixing(Index6M,$H2120,TRUE,_xll.ohTrigger(RecalcTrigger,Trigger6M)),NA())</f>
        <v>2.1363342184427363E-2</v>
      </c>
      <c r="O2120" s="52">
        <f>IFERROR(_xll.qlIndexFixing(ONIndex6M,I2120,TRUE,_xll.ohTrigger(RecalcTrigger,Trigger6M)),NA())</f>
        <v>2.1287337718556287E-2</v>
      </c>
      <c r="P2120" s="52">
        <f>IFERROR(_xll.qlIndexFixing(Index1Y,$H2120,TRUE,_xll.ohTrigger(RecalcTrigger,Trigger1Y)),NA())</f>
        <v>2.3452806485384961E-2</v>
      </c>
      <c r="Q2120" s="52">
        <f>IFERROR(_xll.qlIndexFixing(ONIndex1Y,I2120,TRUE,_xll.ohTrigger(RecalcTrigger,Trigger1Y)),NA())</f>
        <v>2.3264890313194897E-2</v>
      </c>
    </row>
    <row r="2121" spans="2:17" x14ac:dyDescent="0.2">
      <c r="B2121" s="46" t="s">
        <v>51</v>
      </c>
      <c r="D2121" s="49">
        <f>_xll.qlCalendarAdvance(LocalCalendar,$D2120,B2121,"f",FALSE)</f>
        <v>54568</v>
      </c>
      <c r="E2121" s="49">
        <f>_xll.qlInterestRateIndexValueDate(IndexON,D2121)</f>
        <v>54568</v>
      </c>
      <c r="F2121" s="52">
        <f>IFERROR(_xll.qlIndexFixing(IndexON,D2121,TRUE,_xll.ohTrigger(RecalcTrigger,TriggerON)),NA())</f>
        <v>1.5527580121448281E-2</v>
      </c>
      <c r="H2121" s="49">
        <f>_xll.qlCalendarAdvance(IborCalendar,$H2120,B2121,"f",FALSE)</f>
        <v>54561</v>
      </c>
      <c r="I2121" s="49">
        <f>_xll.qlInterestRateIndexValueDate(Index1M,$H2121)</f>
        <v>54563</v>
      </c>
      <c r="J2121" s="52">
        <f>IFERROR(_xll.qlIndexFixing(Index1M,$H2121,TRUE,_xll.ohTrigger(RecalcTrigger,Trigger1M)),NA())</f>
        <v>1.8121533336257767E-2</v>
      </c>
      <c r="K2121" s="52">
        <f>IFERROR(_xll.qlIndexFixing(ONIndex1M,I2121,TRUE,_xll.ohTrigger(RecalcTrigger,Trigger1M)),NA())</f>
        <v>1.8110844507210899E-2</v>
      </c>
      <c r="L2121" s="52">
        <f>IFERROR(_xll.qlIndexFixing(Index3M,H2121,TRUE,_xll.ohTrigger(RecalcTrigger,Trigger3M)),NA())</f>
        <v>1.9574698328539229E-2</v>
      </c>
      <c r="M2121" s="52">
        <f>IFERROR(_xll.qlIndexFixing(ONIndex3M,I2121,TRUE,_xll.ohTrigger(RecalcTrigger,Trigger3M)),NA())</f>
        <v>1.9547919363205324E-2</v>
      </c>
      <c r="N2121" s="52">
        <f>IFERROR(_xll.qlIndexFixing(Index6M,$H2121,TRUE,_xll.ohTrigger(RecalcTrigger,Trigger6M)),NA())</f>
        <v>2.1360217953609227E-2</v>
      </c>
      <c r="O2121" s="52">
        <f>IFERROR(_xll.qlIndexFixing(ONIndex6M,I2121,TRUE,_xll.ohTrigger(RecalcTrigger,Trigger6M)),NA())</f>
        <v>2.1284334838211905E-2</v>
      </c>
      <c r="P2121" s="52">
        <f>IFERROR(_xll.qlIndexFixing(Index1Y,$H2121,TRUE,_xll.ohTrigger(RecalcTrigger,Trigger1Y)),NA())</f>
        <v>2.3449409163628223E-2</v>
      </c>
      <c r="Q2121" s="52">
        <f>IFERROR(_xll.qlIndexFixing(ONIndex1Y,I2121,TRUE,_xll.ohTrigger(RecalcTrigger,Trigger1Y)),NA())</f>
        <v>2.3261621220198592E-2</v>
      </c>
    </row>
    <row r="2122" spans="2:17" x14ac:dyDescent="0.2">
      <c r="B2122" s="46" t="s">
        <v>51</v>
      </c>
      <c r="D2122" s="49">
        <f>_xll.qlCalendarAdvance(LocalCalendar,$D2121,B2122,"f",FALSE)</f>
        <v>54575</v>
      </c>
      <c r="E2122" s="49">
        <f>_xll.qlInterestRateIndexValueDate(IndexON,D2122)</f>
        <v>54575</v>
      </c>
      <c r="F2122" s="52">
        <f>IFERROR(_xll.qlIndexFixing(IndexON,D2122,TRUE,_xll.ohTrigger(RecalcTrigger,TriggerON)),NA())</f>
        <v>1.5525125960333952E-2</v>
      </c>
      <c r="H2122" s="49">
        <f>_xll.qlCalendarAdvance(IborCalendar,$H2121,B2122,"f",FALSE)</f>
        <v>54568</v>
      </c>
      <c r="I2122" s="49">
        <f>_xll.qlInterestRateIndexValueDate(Index1M,$H2122)</f>
        <v>54570</v>
      </c>
      <c r="J2122" s="52">
        <f>IFERROR(_xll.qlIndexFixing(Index1M,$H2122,TRUE,_xll.ohTrigger(RecalcTrigger,Trigger1M)),NA())</f>
        <v>1.8119969411238279E-2</v>
      </c>
      <c r="K2122" s="52">
        <f>IFERROR(_xll.qlIndexFixing(ONIndex1M,I2122,TRUE,_xll.ohTrigger(RecalcTrigger,Trigger1M)),NA())</f>
        <v>1.8109301405244693E-2</v>
      </c>
      <c r="L2122" s="52">
        <f>IFERROR(_xll.qlIndexFixing(Index3M,H2122,TRUE,_xll.ohTrigger(RecalcTrigger,Trigger3M)),NA())</f>
        <v>1.9571371415813048E-2</v>
      </c>
      <c r="M2122" s="52">
        <f>IFERROR(_xll.qlIndexFixing(ONIndex3M,I2122,TRUE,_xll.ohTrigger(RecalcTrigger,Trigger3M)),NA())</f>
        <v>1.9544619872284841E-2</v>
      </c>
      <c r="N2122" s="52">
        <f>IFERROR(_xll.qlIndexFixing(Index6M,$H2122,TRUE,_xll.ohTrigger(RecalcTrigger,Trigger6M)),NA())</f>
        <v>2.1357087039014545E-2</v>
      </c>
      <c r="O2122" s="52">
        <f>IFERROR(_xll.qlIndexFixing(ONIndex6M,I2122,TRUE,_xll.ohTrigger(RecalcTrigger,Trigger6M)),NA())</f>
        <v>2.1281325341639956E-2</v>
      </c>
      <c r="P2122" s="52">
        <f>IFERROR(_xll.qlIndexFixing(Index1Y,$H2122,TRUE,_xll.ohTrigger(RecalcTrigger,Trigger1Y)),NA())</f>
        <v>2.3446009902679445E-2</v>
      </c>
      <c r="Q2122" s="52">
        <f>IFERROR(_xll.qlIndexFixing(ONIndex1Y,I2122,TRUE,_xll.ohTrigger(RecalcTrigger,Trigger1Y)),NA())</f>
        <v>2.3258350221766477E-2</v>
      </c>
    </row>
    <row r="2123" spans="2:17" x14ac:dyDescent="0.2">
      <c r="B2123" s="46" t="s">
        <v>51</v>
      </c>
      <c r="D2123" s="49">
        <f>_xll.qlCalendarAdvance(LocalCalendar,$D2122,B2123,"f",FALSE)</f>
        <v>54582</v>
      </c>
      <c r="E2123" s="49">
        <f>_xll.qlInterestRateIndexValueDate(IndexON,D2123)</f>
        <v>54582</v>
      </c>
      <c r="F2123" s="52">
        <f>IFERROR(_xll.qlIndexFixing(IndexON,D2123,TRUE,_xll.ohTrigger(RecalcTrigger,TriggerON)),NA())</f>
        <v>1.5522670508572034E-2</v>
      </c>
      <c r="H2123" s="49">
        <f>_xll.qlCalendarAdvance(IborCalendar,$H2122,B2123,"f",FALSE)</f>
        <v>54575</v>
      </c>
      <c r="I2123" s="49">
        <f>_xll.qlInterestRateIndexValueDate(Index1M,$H2123)</f>
        <v>54577</v>
      </c>
      <c r="J2123" s="52">
        <f>IFERROR(_xll.qlIndexFixing(Index1M,$H2123,TRUE,_xll.ohTrigger(RecalcTrigger,Trigger1M)),NA())</f>
        <v>1.8118739785697651E-2</v>
      </c>
      <c r="K2123" s="52">
        <f>IFERROR(_xll.qlIndexFixing(ONIndex1M,I2123,TRUE,_xll.ohTrigger(RecalcTrigger,Trigger1M)),NA())</f>
        <v>1.8107749999680678E-2</v>
      </c>
      <c r="L2123" s="52">
        <f>IFERROR(_xll.qlIndexFixing(Index3M,H2123,TRUE,_xll.ohTrigger(RecalcTrigger,Trigger3M)),NA())</f>
        <v>1.9568042798545144E-2</v>
      </c>
      <c r="M2123" s="52">
        <f>IFERROR(_xll.qlIndexFixing(ONIndex3M,I2123,TRUE,_xll.ohTrigger(RecalcTrigger,Trigger3M)),NA())</f>
        <v>1.9541318682483322E-2</v>
      </c>
      <c r="N2123" s="52">
        <f>IFERROR(_xll.qlIndexFixing(Index6M,$H2123,TRUE,_xll.ohTrigger(RecalcTrigger,Trigger6M)),NA())</f>
        <v>2.1352735619624141E-2</v>
      </c>
      <c r="O2123" s="52">
        <f>IFERROR(_xll.qlIndexFixing(ONIndex6M,I2123,TRUE,_xll.ohTrigger(RecalcTrigger,Trigger6M)),NA())</f>
        <v>2.1278309229160186E-2</v>
      </c>
      <c r="P2123" s="52">
        <f>IFERROR(_xll.qlIndexFixing(Index1Y,$H2123,TRUE,_xll.ohTrigger(RecalcTrigger,Trigger1Y)),NA())</f>
        <v>2.344260870255812E-2</v>
      </c>
      <c r="Q2123" s="52">
        <f>IFERROR(_xll.qlIndexFixing(ONIndex1Y,I2123,TRUE,_xll.ohTrigger(RecalcTrigger,Trigger1Y)),NA())</f>
        <v>2.3255077318058426E-2</v>
      </c>
    </row>
    <row r="2124" spans="2:17" x14ac:dyDescent="0.2">
      <c r="B2124" s="46" t="s">
        <v>51</v>
      </c>
      <c r="D2124" s="49">
        <f>_xll.qlCalendarAdvance(LocalCalendar,$D2123,B2124,"f",FALSE)</f>
        <v>54589</v>
      </c>
      <c r="E2124" s="49">
        <f>_xll.qlInterestRateIndexValueDate(IndexON,D2124)</f>
        <v>54589</v>
      </c>
      <c r="F2124" s="52">
        <f>IFERROR(_xll.qlIndexFixing(IndexON,D2124,TRUE,_xll.ohTrigger(RecalcTrigger,TriggerON)),NA())</f>
        <v>1.5520213766162527E-2</v>
      </c>
      <c r="H2124" s="49">
        <f>_xll.qlCalendarAdvance(IborCalendar,$H2123,B2124,"f",FALSE)</f>
        <v>54582</v>
      </c>
      <c r="I2124" s="49">
        <f>_xll.qlInterestRateIndexValueDate(Index1M,$H2124)</f>
        <v>54584</v>
      </c>
      <c r="J2124" s="52">
        <f>IFERROR(_xll.qlIndexFixing(Index1M,$H2124,TRUE,_xll.ohTrigger(RecalcTrigger,Trigger1M)),NA())</f>
        <v>1.8116816612076536E-2</v>
      </c>
      <c r="K2124" s="52">
        <f>IFERROR(_xll.qlIndexFixing(ONIndex1M,I2124,TRUE,_xll.ohTrigger(RecalcTrigger,Trigger1M)),NA())</f>
        <v>1.8106190290518853E-2</v>
      </c>
      <c r="L2124" s="52">
        <f>IFERROR(_xll.qlIndexFixing(Index3M,H2124,TRUE,_xll.ohTrigger(RecalcTrigger,Trigger3M)),NA())</f>
        <v>1.9564712476743337E-2</v>
      </c>
      <c r="M2124" s="52">
        <f>IFERROR(_xll.qlIndexFixing(ONIndex3M,I2124,TRUE,_xll.ohTrigger(RecalcTrigger,Trigger3M)),NA())</f>
        <v>1.9538015793800767E-2</v>
      </c>
      <c r="N2124" s="52">
        <f>IFERROR(_xll.qlIndexFixing(Index6M,$H2124,TRUE,_xll.ohTrigger(RecalcTrigger,Trigger6M)),NA())</f>
        <v>2.134959332591934E-2</v>
      </c>
      <c r="O2124" s="52">
        <f>IFERROR(_xll.qlIndexFixing(ONIndex6M,I2124,TRUE,_xll.ohTrigger(RecalcTrigger,Trigger6M)),NA())</f>
        <v>2.127528650045285E-2</v>
      </c>
      <c r="P2124" s="52">
        <f>IFERROR(_xll.qlIndexFixing(Index1Y,$H2124,TRUE,_xll.ohTrigger(RecalcTrigger,Trigger1Y)),NA())</f>
        <v>2.3439205563283737E-2</v>
      </c>
      <c r="Q2124" s="52">
        <f>IFERROR(_xll.qlIndexFixing(ONIndex1Y,I2124,TRUE,_xll.ohTrigger(RecalcTrigger,Trigger1Y)),NA())</f>
        <v>2.3251802508834629E-2</v>
      </c>
    </row>
    <row r="2125" spans="2:17" x14ac:dyDescent="0.2">
      <c r="B2125" s="46" t="s">
        <v>51</v>
      </c>
      <c r="D2125" s="49">
        <f>_xll.qlCalendarAdvance(LocalCalendar,$D2124,B2125,"f",FALSE)</f>
        <v>54596</v>
      </c>
      <c r="E2125" s="49">
        <f>_xll.qlInterestRateIndexValueDate(IndexON,D2125)</f>
        <v>54596</v>
      </c>
      <c r="F2125" s="52">
        <f>IFERROR(_xll.qlIndexFixing(IndexON,D2125,TRUE,_xll.ohTrigger(RecalcTrigger,TriggerON)),NA())</f>
        <v>1.5517755733265304E-2</v>
      </c>
      <c r="H2125" s="49">
        <f>_xll.qlCalendarAdvance(IborCalendar,$H2124,B2125,"f",FALSE)</f>
        <v>54589</v>
      </c>
      <c r="I2125" s="49">
        <f>_xll.qlInterestRateIndexValueDate(Index1M,$H2125)</f>
        <v>54591</v>
      </c>
      <c r="J2125" s="52">
        <f>IFERROR(_xll.qlIndexFixing(Index1M,$H2125,TRUE,_xll.ohTrigger(RecalcTrigger,Trigger1M)),NA())</f>
        <v>1.8115227737936779E-2</v>
      </c>
      <c r="K2125" s="52">
        <f>IFERROR(_xll.qlIndexFixing(ONIndex1M,I2125,TRUE,_xll.ohTrigger(RecalcTrigger,Trigger1M)),NA())</f>
        <v>1.8104622277679283E-2</v>
      </c>
      <c r="L2125" s="52">
        <f>IFERROR(_xll.qlIndexFixing(Index3M,H2125,TRUE,_xll.ohTrigger(RecalcTrigger,Trigger3M)),NA())</f>
        <v>1.9561380450406753E-2</v>
      </c>
      <c r="M2125" s="52">
        <f>IFERROR(_xll.qlIndexFixing(ONIndex3M,I2125,TRUE,_xll.ohTrigger(RecalcTrigger,Trigger3M)),NA())</f>
        <v>1.9534711206077304E-2</v>
      </c>
      <c r="N2125" s="52">
        <f>IFERROR(_xll.qlIndexFixing(Index6M,$H2125,TRUE,_xll.ohTrigger(RecalcTrigger,Trigger6M)),NA())</f>
        <v>2.1346444349630435E-2</v>
      </c>
      <c r="O2125" s="52">
        <f>IFERROR(_xll.qlIndexFixing(ONIndex6M,I2125,TRUE,_xll.ohTrigger(RecalcTrigger,Trigger6M)),NA())</f>
        <v>2.1272257155517948E-2</v>
      </c>
      <c r="P2125" s="52">
        <f>IFERROR(_xll.qlIndexFixing(Index1Y,$H2125,TRUE,_xll.ohTrigger(RecalcTrigger,Trigger1Y)),NA())</f>
        <v>2.3435800484876666E-2</v>
      </c>
      <c r="Q2125" s="52">
        <f>IFERROR(_xll.qlIndexFixing(ONIndex1Y,I2125,TRUE,_xll.ohTrigger(RecalcTrigger,Trigger1Y)),NA())</f>
        <v>2.3248525794175023E-2</v>
      </c>
    </row>
    <row r="2126" spans="2:17" x14ac:dyDescent="0.2">
      <c r="B2126" s="46" t="s">
        <v>51</v>
      </c>
      <c r="D2126" s="49">
        <f>_xll.qlCalendarAdvance(LocalCalendar,$D2125,B2126,"f",FALSE)</f>
        <v>54603</v>
      </c>
      <c r="E2126" s="49">
        <f>_xll.qlInterestRateIndexValueDate(IndexON,D2126)</f>
        <v>54603</v>
      </c>
      <c r="F2126" s="52">
        <f>IFERROR(_xll.qlIndexFixing(IndexON,D2126,TRUE,_xll.ohTrigger(RecalcTrigger,TriggerON)),NA())</f>
        <v>1.5515296409800428E-2</v>
      </c>
      <c r="H2126" s="49">
        <f>_xll.qlCalendarAdvance(IborCalendar,$H2125,B2126,"f",FALSE)</f>
        <v>54596</v>
      </c>
      <c r="I2126" s="49">
        <f>_xll.qlInterestRateIndexValueDate(Index1M,$H2126)</f>
        <v>54598</v>
      </c>
      <c r="J2126" s="52">
        <f>IFERROR(_xll.qlIndexFixing(Index1M,$H2126,TRUE,_xll.ohTrigger(RecalcTrigger,Trigger1M)),NA())</f>
        <v>1.8113630547429427E-2</v>
      </c>
      <c r="K2126" s="52">
        <f>IFERROR(_xll.qlIndexFixing(ONIndex1M,I2126,TRUE,_xll.ohTrigger(RecalcTrigger,Trigger1M)),NA())</f>
        <v>1.8103045961161968E-2</v>
      </c>
      <c r="L2126" s="52">
        <f>IFERROR(_xll.qlIndexFixing(Index3M,H2126,TRUE,_xll.ohTrigger(RecalcTrigger,Trigger3M)),NA())</f>
        <v>1.9558046719544083E-2</v>
      </c>
      <c r="M2126" s="52">
        <f>IFERROR(_xll.qlIndexFixing(ONIndex3M,I2126,TRUE,_xll.ohTrigger(RecalcTrigger,Trigger3M)),NA())</f>
        <v>1.9531404919472806E-2</v>
      </c>
      <c r="N2126" s="52">
        <f>IFERROR(_xll.qlIndexFixing(Index6M,$H2126,TRUE,_xll.ohTrigger(RecalcTrigger,Trigger6M)),NA())</f>
        <v>2.1345301540968354E-2</v>
      </c>
      <c r="O2126" s="52">
        <f>IFERROR(_xll.qlIndexFixing(ONIndex6M,I2126,TRUE,_xll.ohTrigger(RecalcTrigger,Trigger6M)),NA())</f>
        <v>2.1269221194675225E-2</v>
      </c>
      <c r="P2126" s="52">
        <f>IFERROR(_xll.qlIndexFixing(Index1Y,$H2126,TRUE,_xll.ohTrigger(RecalcTrigger,Trigger1Y)),NA())</f>
        <v>2.3432393467355955E-2</v>
      </c>
      <c r="Q2126" s="52">
        <f>IFERROR(_xll.qlIndexFixing(ONIndex1Y,I2126,TRUE,_xll.ohTrigger(RecalcTrigger,Trigger1Y)),NA())</f>
        <v>2.3245247174079608E-2</v>
      </c>
    </row>
    <row r="2127" spans="2:17" x14ac:dyDescent="0.2">
      <c r="B2127" s="46" t="s">
        <v>51</v>
      </c>
      <c r="D2127" s="49">
        <f>_xll.qlCalendarAdvance(LocalCalendar,$D2126,B2127,"f",FALSE)</f>
        <v>54610</v>
      </c>
      <c r="E2127" s="49">
        <f>_xll.qlInterestRateIndexValueDate(IndexON,D2127)</f>
        <v>54610</v>
      </c>
      <c r="F2127" s="52">
        <f>IFERROR(_xll.qlIndexFixing(IndexON,D2127,TRUE,_xll.ohTrigger(RecalcTrigger,TriggerON)),NA())</f>
        <v>1.5512835795687963E-2</v>
      </c>
      <c r="H2127" s="49">
        <f>_xll.qlCalendarAdvance(IborCalendar,$H2126,B2127,"f",FALSE)</f>
        <v>54603</v>
      </c>
      <c r="I2127" s="49">
        <f>_xll.qlInterestRateIndexValueDate(Index1M,$H2127)</f>
        <v>54605</v>
      </c>
      <c r="J2127" s="52">
        <f>IFERROR(_xll.qlIndexFixing(Index1M,$H2127,TRUE,_xll.ohTrigger(RecalcTrigger,Trigger1M)),NA())</f>
        <v>1.8112025040559476E-2</v>
      </c>
      <c r="K2127" s="52">
        <f>IFERROR(_xll.qlIndexFixing(ONIndex1M,I2127,TRUE,_xll.ohTrigger(RecalcTrigger,Trigger1M)),NA())</f>
        <v>1.8101461341206715E-2</v>
      </c>
      <c r="L2127" s="52">
        <f>IFERROR(_xll.qlIndexFixing(Index3M,H2127,TRUE,_xll.ohTrigger(RecalcTrigger,Trigger3M)),NA())</f>
        <v>1.9554711284158803E-2</v>
      </c>
      <c r="M2127" s="52">
        <f>IFERROR(_xll.qlIndexFixing(ONIndex3M,I2127,TRUE,_xll.ohTrigger(RecalcTrigger,Trigger3M)),NA())</f>
        <v>1.9528096934067207E-2</v>
      </c>
      <c r="N2127" s="52">
        <f>IFERROR(_xll.qlIndexFixing(Index6M,$H2127,TRUE,_xll.ohTrigger(RecalcTrigger,Trigger6M)),NA())</f>
        <v>2.1341734069032687E-2</v>
      </c>
      <c r="O2127" s="52">
        <f>IFERROR(_xll.qlIndexFixing(ONIndex6M,I2127,TRUE,_xll.ohTrigger(RecalcTrigger,Trigger6M)),NA())</f>
        <v>2.1266178617604936E-2</v>
      </c>
      <c r="P2127" s="52">
        <f>IFERROR(_xll.qlIndexFixing(Index1Y,$H2127,TRUE,_xll.ohTrigger(RecalcTrigger,Trigger1Y)),NA())</f>
        <v>2.3428984510741539E-2</v>
      </c>
      <c r="Q2127" s="52">
        <f>IFERROR(_xll.qlIndexFixing(ONIndex1Y,I2127,TRUE,_xll.ohTrigger(RecalcTrigger,Trigger1Y)),NA())</f>
        <v>2.3241966648628321E-2</v>
      </c>
    </row>
    <row r="2128" spans="2:17" x14ac:dyDescent="0.2">
      <c r="B2128" s="46" t="s">
        <v>51</v>
      </c>
      <c r="D2128" s="49">
        <f>_xll.qlCalendarAdvance(LocalCalendar,$D2127,B2128,"f",FALSE)</f>
        <v>54617</v>
      </c>
      <c r="E2128" s="49">
        <f>_xll.qlInterestRateIndexValueDate(IndexON,D2128)</f>
        <v>54617</v>
      </c>
      <c r="F2128" s="52">
        <f>IFERROR(_xll.qlIndexFixing(IndexON,D2128,TRUE,_xll.ohTrigger(RecalcTrigger,TriggerON)),NA())</f>
        <v>1.5510373891007845E-2</v>
      </c>
      <c r="H2128" s="49">
        <f>_xll.qlCalendarAdvance(IborCalendar,$H2127,B2128,"f",FALSE)</f>
        <v>54610</v>
      </c>
      <c r="I2128" s="49">
        <f>_xll.qlInterestRateIndexValueDate(Index1M,$H2128)</f>
        <v>54612</v>
      </c>
      <c r="J2128" s="52">
        <f>IFERROR(_xll.qlIndexFixing(Index1M,$H2128,TRUE,_xll.ohTrigger(RecalcTrigger,Trigger1M)),NA())</f>
        <v>1.8110411217326927E-2</v>
      </c>
      <c r="K2128" s="52">
        <f>IFERROR(_xll.qlIndexFixing(ONIndex1M,I2128,TRUE,_xll.ohTrigger(RecalcTrigger,Trigger1M)),NA())</f>
        <v>1.8099868417413845E-2</v>
      </c>
      <c r="L2128" s="52">
        <f>IFERROR(_xll.qlIndexFixing(Index3M,H2128,TRUE,_xll.ohTrigger(RecalcTrigger,Trigger3M)),NA())</f>
        <v>1.955137414425439E-2</v>
      </c>
      <c r="M2128" s="52">
        <f>IFERROR(_xll.qlIndexFixing(ONIndex3M,I2128,TRUE,_xll.ohTrigger(RecalcTrigger,Trigger3M)),NA())</f>
        <v>1.9524787249620701E-2</v>
      </c>
      <c r="N2128" s="52">
        <f>IFERROR(_xll.qlIndexFixing(Index6M,$H2128,TRUE,_xll.ohTrigger(RecalcTrigger,Trigger6M)),NA())</f>
        <v>2.1338161193963832E-2</v>
      </c>
      <c r="O2128" s="52">
        <f>IFERROR(_xll.qlIndexFixing(ONIndex6M,I2128,TRUE,_xll.ohTrigger(RecalcTrigger,Trigger6M)),NA())</f>
        <v>2.1263129424387017E-2</v>
      </c>
      <c r="P2128" s="52">
        <f>IFERROR(_xll.qlIndexFixing(Index1Y,$H2128,TRUE,_xll.ohTrigger(RecalcTrigger,Trigger1Y)),NA())</f>
        <v>2.3425573615053343E-2</v>
      </c>
      <c r="Q2128" s="52">
        <f>IFERROR(_xll.qlIndexFixing(ONIndex1Y,I2128,TRUE,_xll.ohTrigger(RecalcTrigger,Trigger1Y)),NA())</f>
        <v>2.3238684217741223E-2</v>
      </c>
    </row>
    <row r="2129" spans="2:17" x14ac:dyDescent="0.2">
      <c r="B2129" s="46" t="s">
        <v>51</v>
      </c>
      <c r="D2129" s="49">
        <f>_xll.qlCalendarAdvance(LocalCalendar,$D2128,B2129,"f",FALSE)</f>
        <v>54624</v>
      </c>
      <c r="E2129" s="49">
        <f>_xll.qlInterestRateIndexValueDate(IndexON,D2129)</f>
        <v>54624</v>
      </c>
      <c r="F2129" s="52">
        <f>IFERROR(_xll.qlIndexFixing(IndexON,D2129,TRUE,_xll.ohTrigger(RecalcTrigger,TriggerON)),NA())</f>
        <v>1.5507910695680138E-2</v>
      </c>
      <c r="H2129" s="49">
        <f>_xll.qlCalendarAdvance(IborCalendar,$H2128,B2129,"f",FALSE)</f>
        <v>54617</v>
      </c>
      <c r="I2129" s="49">
        <f>_xll.qlInterestRateIndexValueDate(Index1M,$H2129)</f>
        <v>54619</v>
      </c>
      <c r="J2129" s="52">
        <f>IFERROR(_xll.qlIndexFixing(Index1M,$H2129,TRUE,_xll.ohTrigger(RecalcTrigger,Trigger1M)),NA())</f>
        <v>1.8108789077739273E-2</v>
      </c>
      <c r="K2129" s="52">
        <f>IFERROR(_xll.qlIndexFixing(ONIndex1M,I2129,TRUE,_xll.ohTrigger(RecalcTrigger,Trigger1M)),NA())</f>
        <v>1.8098267190023165E-2</v>
      </c>
      <c r="L2129" s="52">
        <f>IFERROR(_xll.qlIndexFixing(Index3M,H2129,TRUE,_xll.ohTrigger(RecalcTrigger,Trigger3M)),NA())</f>
        <v>1.9548035299834319E-2</v>
      </c>
      <c r="M2129" s="52">
        <f>IFERROR(_xll.qlIndexFixing(ONIndex3M,I2129,TRUE,_xll.ohTrigger(RecalcTrigger,Trigger3M)),NA())</f>
        <v>1.9521475866213223E-2</v>
      </c>
      <c r="N2129" s="52">
        <f>IFERROR(_xll.qlIndexFixing(Index6M,$H2129,TRUE,_xll.ohTrigger(RecalcTrigger,Trigger6M)),NA())</f>
        <v>2.1335384023244666E-2</v>
      </c>
      <c r="O2129" s="52">
        <f>IFERROR(_xll.qlIndexFixing(ONIndex6M,I2129,TRUE,_xll.ohTrigger(RecalcTrigger,Trigger6M)),NA())</f>
        <v>2.1260073614941533E-2</v>
      </c>
      <c r="P2129" s="52">
        <f>IFERROR(_xll.qlIndexFixing(Index1Y,$H2129,TRUE,_xll.ohTrigger(RecalcTrigger,Trigger1Y)),NA())</f>
        <v>2.3422160780310425E-2</v>
      </c>
      <c r="Q2129" s="52">
        <f>IFERROR(_xll.qlIndexFixing(ONIndex1Y,I2129,TRUE,_xll.ohTrigger(RecalcTrigger,Trigger1Y)),NA())</f>
        <v>2.3235399881338381E-2</v>
      </c>
    </row>
    <row r="2130" spans="2:17" x14ac:dyDescent="0.2">
      <c r="B2130" s="46" t="s">
        <v>51</v>
      </c>
      <c r="D2130" s="49">
        <f>_xll.qlCalendarAdvance(LocalCalendar,$D2129,B2130,"f",FALSE)</f>
        <v>54631</v>
      </c>
      <c r="E2130" s="49">
        <f>_xll.qlInterestRateIndexValueDate(IndexON,D2130)</f>
        <v>54631</v>
      </c>
      <c r="F2130" s="52">
        <f>IFERROR(_xll.qlIndexFixing(IndexON,D2130,TRUE,_xll.ohTrigger(RecalcTrigger,TriggerON)),NA())</f>
        <v>1.5505446209784779E-2</v>
      </c>
      <c r="H2130" s="49">
        <f>_xll.qlCalendarAdvance(IborCalendar,$H2129,B2130,"f",FALSE)</f>
        <v>54624</v>
      </c>
      <c r="I2130" s="49">
        <f>_xll.qlInterestRateIndexValueDate(Index1M,$H2130)</f>
        <v>54626</v>
      </c>
      <c r="J2130" s="52">
        <f>IFERROR(_xll.qlIndexFixing(Index1M,$H2130,TRUE,_xll.ohTrigger(RecalcTrigger,Trigger1M)),NA())</f>
        <v>1.8107158621796515E-2</v>
      </c>
      <c r="K2130" s="52">
        <f>IFERROR(_xll.qlIndexFixing(ONIndex1M,I2130,TRUE,_xll.ohTrigger(RecalcTrigger,Trigger1M)),NA())</f>
        <v>1.8096657659034676E-2</v>
      </c>
      <c r="L2130" s="52">
        <f>IFERROR(_xll.qlIndexFixing(Index3M,H2130,TRUE,_xll.ohTrigger(RecalcTrigger,Trigger3M)),NA())</f>
        <v>1.9544694750905537E-2</v>
      </c>
      <c r="M2130" s="52">
        <f>IFERROR(_xll.qlIndexFixing(ONIndex3M,I2130,TRUE,_xll.ohTrigger(RecalcTrigger,Trigger3M)),NA())</f>
        <v>1.9518162784004645E-2</v>
      </c>
      <c r="N2130" s="52">
        <f>IFERROR(_xll.qlIndexFixing(Index6M,$H2130,TRUE,_xll.ohTrigger(RecalcTrigger,Trigger6M)),NA())</f>
        <v>2.1331799110203803E-2</v>
      </c>
      <c r="O2130" s="52">
        <f>IFERROR(_xll.qlIndexFixing(ONIndex6M,I2130,TRUE,_xll.ohTrigger(RecalcTrigger,Trigger6M)),NA())</f>
        <v>2.125701118950829E-2</v>
      </c>
      <c r="P2130" s="52">
        <f>IFERROR(_xll.qlIndexFixing(Index1Y,$H2130,TRUE,_xll.ohTrigger(RecalcTrigger,Trigger1Y)),NA())</f>
        <v>2.3418746006533146E-2</v>
      </c>
      <c r="Q2130" s="52">
        <f>IFERROR(_xll.qlIndexFixing(ONIndex1Y,I2130,TRUE,_xll.ohTrigger(RecalcTrigger,Trigger1Y)),NA())</f>
        <v>2.323211363949973E-2</v>
      </c>
    </row>
    <row r="2131" spans="2:17" x14ac:dyDescent="0.2">
      <c r="B2131" s="46" t="s">
        <v>51</v>
      </c>
      <c r="D2131" s="49">
        <f>_xll.qlCalendarAdvance(LocalCalendar,$D2130,B2131,"f",FALSE)</f>
        <v>54638</v>
      </c>
      <c r="E2131" s="49">
        <f>_xll.qlInterestRateIndexValueDate(IndexON,D2131)</f>
        <v>54638</v>
      </c>
      <c r="F2131" s="52">
        <f>IFERROR(_xll.qlIndexFixing(IndexON,D2131,TRUE,_xll.ohTrigger(RecalcTrigger,TriggerON)),NA())</f>
        <v>1.5502980433321767E-2</v>
      </c>
      <c r="H2131" s="49">
        <f>_xll.qlCalendarAdvance(IborCalendar,$H2130,B2131,"f",FALSE)</f>
        <v>54631</v>
      </c>
      <c r="I2131" s="49">
        <f>_xll.qlInterestRateIndexValueDate(Index1M,$H2131)</f>
        <v>54633</v>
      </c>
      <c r="J2131" s="52">
        <f>IFERROR(_xll.qlIndexFixing(Index1M,$H2131,TRUE,_xll.ohTrigger(RecalcTrigger,Trigger1M)),NA())</f>
        <v>1.8105857065551234E-2</v>
      </c>
      <c r="K2131" s="52">
        <f>IFERROR(_xll.qlIndexFixing(ONIndex1M,I2131,TRUE,_xll.ohTrigger(RecalcTrigger,Trigger1M)),NA())</f>
        <v>1.8095039824528314E-2</v>
      </c>
      <c r="L2131" s="52">
        <f>IFERROR(_xll.qlIndexFixing(Index3M,H2131,TRUE,_xll.ohTrigger(RecalcTrigger,Trigger3M)),NA())</f>
        <v>1.9541352497469786E-2</v>
      </c>
      <c r="M2131" s="52">
        <f>IFERROR(_xll.qlIndexFixing(ONIndex3M,I2131,TRUE,_xll.ohTrigger(RecalcTrigger,Trigger3M)),NA())</f>
        <v>1.9514848002835095E-2</v>
      </c>
      <c r="N2131" s="52">
        <f>IFERROR(_xll.qlIndexFixing(Index6M,$H2131,TRUE,_xll.ohTrigger(RecalcTrigger,Trigger6M)),NA())</f>
        <v>2.132860804308143E-2</v>
      </c>
      <c r="O2131" s="52">
        <f>IFERROR(_xll.qlIndexFixing(ONIndex6M,I2131,TRUE,_xll.ohTrigger(RecalcTrigger,Trigger6M)),NA())</f>
        <v>2.1253942147927418E-2</v>
      </c>
      <c r="P2131" s="52">
        <f>IFERROR(_xll.qlIndexFixing(Index1Y,$H2131,TRUE,_xll.ohTrigger(RecalcTrigger,Trigger1Y)),NA())</f>
        <v>2.3415329293741002E-2</v>
      </c>
      <c r="Q2131" s="52">
        <f>IFERROR(_xll.qlIndexFixing(ONIndex1Y,I2131,TRUE,_xll.ohTrigger(RecalcTrigger,Trigger1Y)),NA())</f>
        <v>2.3228825492465077E-2</v>
      </c>
    </row>
    <row r="2132" spans="2:17" x14ac:dyDescent="0.2">
      <c r="B2132" s="46" t="s">
        <v>51</v>
      </c>
      <c r="D2132" s="49">
        <f>_xll.qlCalendarAdvance(LocalCalendar,$D2131,B2132,"f",FALSE)</f>
        <v>54645</v>
      </c>
      <c r="E2132" s="49">
        <f>_xll.qlInterestRateIndexValueDate(IndexON,D2132)</f>
        <v>54645</v>
      </c>
      <c r="F2132" s="52">
        <f>IFERROR(_xll.qlIndexFixing(IndexON,D2132,TRUE,_xll.ohTrigger(RecalcTrigger,TriggerON)),NA())</f>
        <v>1.5500513366291102E-2</v>
      </c>
      <c r="H2132" s="49">
        <f>_xll.qlCalendarAdvance(IborCalendar,$H2131,B2132,"f",FALSE)</f>
        <v>54638</v>
      </c>
      <c r="I2132" s="49">
        <f>_xll.qlInterestRateIndexValueDate(Index1M,$H2132)</f>
        <v>54640</v>
      </c>
      <c r="J2132" s="52">
        <f>IFERROR(_xll.qlIndexFixing(Index1M,$H2132,TRUE,_xll.ohTrigger(RecalcTrigger,Trigger1M)),NA())</f>
        <v>1.810420930009261E-2</v>
      </c>
      <c r="K2132" s="52">
        <f>IFERROR(_xll.qlIndexFixing(ONIndex1M,I2132,TRUE,_xll.ohTrigger(RecalcTrigger,Trigger1M)),NA())</f>
        <v>1.809341368626427E-2</v>
      </c>
      <c r="L2132" s="52">
        <f>IFERROR(_xll.qlIndexFixing(Index3M,H2132,TRUE,_xll.ohTrigger(RecalcTrigger,Trigger3M)),NA())</f>
        <v>1.9538008539534017E-2</v>
      </c>
      <c r="M2132" s="52">
        <f>IFERROR(_xll.qlIndexFixing(ONIndex3M,I2132,TRUE,_xll.ohTrigger(RecalcTrigger,Trigger3M)),NA())</f>
        <v>1.9511531522704573E-2</v>
      </c>
      <c r="N2132" s="52">
        <f>IFERROR(_xll.qlIndexFixing(Index6M,$H2132,TRUE,_xll.ohTrigger(RecalcTrigger,Trigger6M)),NA())</f>
        <v>2.1325410292507417E-2</v>
      </c>
      <c r="O2132" s="52">
        <f>IFERROR(_xll.qlIndexFixing(ONIndex6M,I2132,TRUE,_xll.ohTrigger(RecalcTrigger,Trigger6M)),NA())</f>
        <v>2.1250866490278852E-2</v>
      </c>
      <c r="P2132" s="52">
        <f>IFERROR(_xll.qlIndexFixing(Index1Y,$H2132,TRUE,_xll.ohTrigger(RecalcTrigger,Trigger1Y)),NA())</f>
        <v>2.3411910641954137E-2</v>
      </c>
      <c r="Q2132" s="52">
        <f>IFERROR(_xll.qlIndexFixing(ONIndex1Y,I2132,TRUE,_xll.ohTrigger(RecalcTrigger,Trigger1Y)),NA())</f>
        <v>2.322553543991468E-2</v>
      </c>
    </row>
    <row r="2133" spans="2:17" x14ac:dyDescent="0.2">
      <c r="B2133" s="46" t="s">
        <v>51</v>
      </c>
      <c r="D2133" s="49">
        <f>_xll.qlCalendarAdvance(LocalCalendar,$D2132,B2133,"f",FALSE)</f>
        <v>54652</v>
      </c>
      <c r="E2133" s="49">
        <f>_xll.qlInterestRateIndexValueDate(IndexON,D2133)</f>
        <v>54652</v>
      </c>
      <c r="F2133" s="52">
        <f>IFERROR(_xll.qlIndexFixing(IndexON,D2133,TRUE,_xll.ohTrigger(RecalcTrigger,TriggerON)),NA())</f>
        <v>1.5498045008612849E-2</v>
      </c>
      <c r="H2133" s="49">
        <f>_xll.qlCalendarAdvance(IborCalendar,$H2132,B2133,"f",FALSE)</f>
        <v>54645</v>
      </c>
      <c r="I2133" s="49">
        <f>_xll.qlInterestRateIndexValueDate(Index1M,$H2133)</f>
        <v>54647</v>
      </c>
      <c r="J2133" s="52">
        <f>IFERROR(_xll.qlIndexFixing(Index1M,$H2133,TRUE,_xll.ohTrigger(RecalcTrigger,Trigger1M)),NA())</f>
        <v>1.8102217355892569E-2</v>
      </c>
      <c r="K2133" s="52">
        <f>IFERROR(_xll.qlIndexFixing(ONIndex1M,I2133,TRUE,_xll.ohTrigger(RecalcTrigger,Trigger1M)),NA())</f>
        <v>1.8091779244322481E-2</v>
      </c>
      <c r="L2133" s="52">
        <f>IFERROR(_xll.qlIndexFixing(Index3M,H2133,TRUE,_xll.ohTrigger(RecalcTrigger,Trigger3M)),NA())</f>
        <v>1.9534662877099963E-2</v>
      </c>
      <c r="M2133" s="52">
        <f>IFERROR(_xll.qlIndexFixing(ONIndex3M,I2133,TRUE,_xll.ohTrigger(RecalcTrigger,Trigger3M)),NA())</f>
        <v>1.9508213343613079E-2</v>
      </c>
      <c r="N2133" s="52">
        <f>IFERROR(_xll.qlIndexFixing(Index6M,$H2133,TRUE,_xll.ohTrigger(RecalcTrigger,Trigger6M)),NA())</f>
        <v>2.1322205858513996E-2</v>
      </c>
      <c r="O2133" s="52">
        <f>IFERROR(_xll.qlIndexFixing(ONIndex6M,I2133,TRUE,_xll.ohTrigger(RecalcTrigger,Trigger6M)),NA())</f>
        <v>2.1247784216322785E-2</v>
      </c>
      <c r="P2133" s="52">
        <f>IFERROR(_xll.qlIndexFixing(Index1Y,$H2133,TRUE,_xll.ohTrigger(RecalcTrigger,Trigger1Y)),NA())</f>
        <v>2.3408490051191829E-2</v>
      </c>
      <c r="Q2133" s="52">
        <f>IFERROR(_xll.qlIndexFixing(ONIndex1Y,I2133,TRUE,_xll.ohTrigger(RecalcTrigger,Trigger1Y)),NA())</f>
        <v>2.3222243481768601E-2</v>
      </c>
    </row>
    <row r="2134" spans="2:17" x14ac:dyDescent="0.2">
      <c r="B2134" s="46" t="s">
        <v>51</v>
      </c>
      <c r="D2134" s="49">
        <f>_xll.qlCalendarAdvance(LocalCalendar,$D2133,B2134,"f",FALSE)</f>
        <v>54659</v>
      </c>
      <c r="E2134" s="49">
        <f>_xll.qlInterestRateIndexValueDate(IndexON,D2134)</f>
        <v>54659</v>
      </c>
      <c r="F2134" s="52">
        <f>IFERROR(_xll.qlIndexFixing(IndexON,D2134,TRUE,_xll.ohTrigger(RecalcTrigger,TriggerON)),NA())</f>
        <v>1.5495575360446878E-2</v>
      </c>
      <c r="H2134" s="49">
        <f>_xll.qlCalendarAdvance(IborCalendar,$H2133,B2134,"f",FALSE)</f>
        <v>54652</v>
      </c>
      <c r="I2134" s="49">
        <f>_xll.qlInterestRateIndexValueDate(Index1M,$H2134)</f>
        <v>54654</v>
      </c>
      <c r="J2134" s="52">
        <f>IFERROR(_xll.qlIndexFixing(Index1M,$H2134,TRUE,_xll.ohTrigger(RecalcTrigger,Trigger1M)),NA())</f>
        <v>1.8100553634576855E-2</v>
      </c>
      <c r="K2134" s="52">
        <f>IFERROR(_xll.qlIndexFixing(ONIndex1M,I2134,TRUE,_xll.ohTrigger(RecalcTrigger,Trigger1M)),NA())</f>
        <v>1.8090136498862819E-2</v>
      </c>
      <c r="L2134" s="52">
        <f>IFERROR(_xll.qlIndexFixing(Index3M,H2134,TRUE,_xll.ohTrigger(RecalcTrigger,Trigger3M)),NA())</f>
        <v>1.9531315510173713E-2</v>
      </c>
      <c r="M2134" s="52">
        <f>IFERROR(_xll.qlIndexFixing(ONIndex3M,I2134,TRUE,_xll.ohTrigger(RecalcTrigger,Trigger3M)),NA())</f>
        <v>1.9504893465800421E-2</v>
      </c>
      <c r="N2134" s="52">
        <f>IFERROR(_xll.qlIndexFixing(Index6M,$H2134,TRUE,_xll.ohTrigger(RecalcTrigger,Trigger6M)),NA())</f>
        <v>2.1319391941436561E-2</v>
      </c>
      <c r="O2134" s="52">
        <f>IFERROR(_xll.qlIndexFixing(ONIndex6M,I2134,TRUE,_xll.ohTrigger(RecalcTrigger,Trigger6M)),NA())</f>
        <v>2.124469532637896E-2</v>
      </c>
      <c r="P2134" s="52">
        <f>IFERROR(_xll.qlIndexFixing(Index1Y,$H2134,TRUE,_xll.ohTrigger(RecalcTrigger,Trigger1Y)),NA())</f>
        <v>2.3405067521474004E-2</v>
      </c>
      <c r="Q2134" s="52">
        <f>IFERROR(_xll.qlIndexFixing(ONIndex1Y,I2134,TRUE,_xll.ohTrigger(RecalcTrigger,Trigger1Y)),NA())</f>
        <v>2.3218949618426521E-2</v>
      </c>
    </row>
    <row r="2135" spans="2:17" x14ac:dyDescent="0.2">
      <c r="B2135" s="46" t="s">
        <v>51</v>
      </c>
      <c r="D2135" s="49">
        <f>_xll.qlCalendarAdvance(LocalCalendar,$D2134,B2135,"f",FALSE)</f>
        <v>54666</v>
      </c>
      <c r="E2135" s="49">
        <f>_xll.qlInterestRateIndexValueDate(IndexON,D2135)</f>
        <v>54666</v>
      </c>
      <c r="F2135" s="52">
        <f>IFERROR(_xll.qlIndexFixing(IndexON,D2135,TRUE,_xll.ohTrigger(RecalcTrigger,TriggerON)),NA())</f>
        <v>1.5493104421473447E-2</v>
      </c>
      <c r="H2135" s="49">
        <f>_xll.qlCalendarAdvance(IborCalendar,$H2134,B2135,"f",FALSE)</f>
        <v>54659</v>
      </c>
      <c r="I2135" s="49">
        <f>_xll.qlInterestRateIndexValueDate(Index1M,$H2135)</f>
        <v>54661</v>
      </c>
      <c r="J2135" s="52">
        <f>IFERROR(_xll.qlIndexFixing(Index1M,$H2135,TRUE,_xll.ohTrigger(RecalcTrigger,Trigger1M)),NA())</f>
        <v>1.8098881596923522E-2</v>
      </c>
      <c r="K2135" s="52">
        <f>IFERROR(_xll.qlIndexFixing(ONIndex1M,I2135,TRUE,_xll.ohTrigger(RecalcTrigger,Trigger1M)),NA())</f>
        <v>1.8088485449725411E-2</v>
      </c>
      <c r="L2135" s="52">
        <f>IFERROR(_xll.qlIndexFixing(Index3M,H2135,TRUE,_xll.ohTrigger(RecalcTrigger,Trigger3M)),NA())</f>
        <v>1.9527966438758735E-2</v>
      </c>
      <c r="M2135" s="52">
        <f>IFERROR(_xll.qlIndexFixing(ONIndex3M,I2135,TRUE,_xll.ohTrigger(RecalcTrigger,Trigger3M)),NA())</f>
        <v>1.9501571888946856E-2</v>
      </c>
      <c r="N2135" s="52">
        <f>IFERROR(_xll.qlIndexFixing(Index6M,$H2135,TRUE,_xll.ohTrigger(RecalcTrigger,Trigger6M)),NA())</f>
        <v>2.1315776940403437E-2</v>
      </c>
      <c r="O2135" s="52">
        <f>IFERROR(_xll.qlIndexFixing(ONIndex6M,I2135,TRUE,_xll.ohTrigger(RecalcTrigger,Trigger6M)),NA())</f>
        <v>2.1241599820287504E-2</v>
      </c>
      <c r="P2135" s="52">
        <f>IFERROR(_xll.qlIndexFixing(Index1Y,$H2135,TRUE,_xll.ohTrigger(RecalcTrigger,Trigger1Y)),NA())</f>
        <v>2.3401643052820373E-2</v>
      </c>
      <c r="Q2135" s="52">
        <f>IFERROR(_xll.qlIndexFixing(ONIndex1Y,I2135,TRUE,_xll.ohTrigger(RecalcTrigger,Trigger1Y)),NA())</f>
        <v>2.3215653849568696E-2</v>
      </c>
    </row>
    <row r="2136" spans="2:17" x14ac:dyDescent="0.2">
      <c r="B2136" s="46" t="s">
        <v>51</v>
      </c>
      <c r="D2136" s="49">
        <f>_xll.qlCalendarAdvance(LocalCalendar,$D2135,B2136,"f",FALSE)</f>
        <v>54673</v>
      </c>
      <c r="E2136" s="49">
        <f>_xll.qlInterestRateIndexValueDate(IndexON,D2136)</f>
        <v>54673</v>
      </c>
      <c r="F2136" s="52">
        <f>IFERROR(_xll.qlIndexFixing(IndexON,D2136,TRUE,_xll.ohTrigger(RecalcTrigger,TriggerON)),NA())</f>
        <v>1.5490632192172171E-2</v>
      </c>
      <c r="H2136" s="49">
        <f>_xll.qlCalendarAdvance(IborCalendar,$H2135,B2136,"f",FALSE)</f>
        <v>54666</v>
      </c>
      <c r="I2136" s="49">
        <f>_xll.qlInterestRateIndexValueDate(Index1M,$H2136)</f>
        <v>54668</v>
      </c>
      <c r="J2136" s="52">
        <f>IFERROR(_xll.qlIndexFixing(Index1M,$H2136,TRUE,_xll.ohTrigger(RecalcTrigger,Trigger1M)),NA())</f>
        <v>1.8097201242937566E-2</v>
      </c>
      <c r="K2136" s="52">
        <f>IFERROR(_xll.qlIndexFixing(ONIndex1M,I2136,TRUE,_xll.ohTrigger(RecalcTrigger,Trigger1M)),NA())</f>
        <v>1.8086826096910258E-2</v>
      </c>
      <c r="L2136" s="52">
        <f>IFERROR(_xll.qlIndexFixing(Index3M,H2136,TRUE,_xll.ohTrigger(RecalcTrigger,Trigger3M)),NA())</f>
        <v>1.9524326741994825E-2</v>
      </c>
      <c r="M2136" s="52">
        <f>IFERROR(_xll.qlIndexFixing(ONIndex3M,I2136,TRUE,_xll.ohTrigger(RecalcTrigger,Trigger3M)),NA())</f>
        <v>1.9498248613052382E-2</v>
      </c>
      <c r="N2136" s="52">
        <f>IFERROR(_xll.qlIndexFixing(Index6M,$H2136,TRUE,_xll.ohTrigger(RecalcTrigger,Trigger6M)),NA())</f>
        <v>2.1310572403274816E-2</v>
      </c>
      <c r="O2136" s="52">
        <f>IFERROR(_xll.qlIndexFixing(ONIndex6M,I2136,TRUE,_xll.ohTrigger(RecalcTrigger,Trigger6M)),NA())</f>
        <v>2.1238497697968484E-2</v>
      </c>
      <c r="P2136" s="52">
        <f>IFERROR(_xll.qlIndexFixing(Index1Y,$H2136,TRUE,_xll.ohTrigger(RecalcTrigger,Trigger1Y)),NA())</f>
        <v>2.3398216645251081E-2</v>
      </c>
      <c r="Q2136" s="52">
        <f>IFERROR(_xll.qlIndexFixing(ONIndex1Y,I2136,TRUE,_xll.ohTrigger(RecalcTrigger,Trigger1Y)),NA())</f>
        <v>2.3212356175195126E-2</v>
      </c>
    </row>
    <row r="2137" spans="2:17" x14ac:dyDescent="0.2">
      <c r="B2137" s="46" t="s">
        <v>51</v>
      </c>
      <c r="D2137" s="49">
        <f>_xll.qlCalendarAdvance(LocalCalendar,$D2136,B2137,"f",FALSE)</f>
        <v>54680</v>
      </c>
      <c r="E2137" s="49">
        <f>_xll.qlInterestRateIndexValueDate(IndexON,D2137)</f>
        <v>54680</v>
      </c>
      <c r="F2137" s="52">
        <f>IFERROR(_xll.qlIndexFixing(IndexON,D2137,TRUE,_xll.ohTrigger(RecalcTrigger,TriggerON)),NA())</f>
        <v>1.5488158672063435E-2</v>
      </c>
      <c r="H2137" s="49">
        <f>_xll.qlCalendarAdvance(IborCalendar,$H2136,B2137,"f",FALSE)</f>
        <v>54673</v>
      </c>
      <c r="I2137" s="49">
        <f>_xll.qlInterestRateIndexValueDate(Index1M,$H2137)</f>
        <v>54675</v>
      </c>
      <c r="J2137" s="52">
        <f>IFERROR(_xll.qlIndexFixing(Index1M,$H2137,TRUE,_xll.ohTrigger(RecalcTrigger,Trigger1M)),NA())</f>
        <v>1.8095845721586495E-2</v>
      </c>
      <c r="K2137" s="52">
        <f>IFERROR(_xll.qlIndexFixing(ONIndex1M,I2137,TRUE,_xll.ohTrigger(RecalcTrigger,Trigger1M)),NA())</f>
        <v>1.8085158440417359E-2</v>
      </c>
      <c r="L2137" s="52">
        <f>IFERROR(_xll.qlIndexFixing(Index3M,H2137,TRUE,_xll.ohTrigger(RecalcTrigger,Trigger3M)),NA())</f>
        <v>1.9520974564708301E-2</v>
      </c>
      <c r="M2137" s="52">
        <f>IFERROR(_xll.qlIndexFixing(ONIndex3M,I2137,TRUE,_xll.ohTrigger(RecalcTrigger,Trigger3M)),NA())</f>
        <v>1.9494923638356809E-2</v>
      </c>
      <c r="N2137" s="52">
        <f>IFERROR(_xll.qlIndexFixing(Index6M,$H2137,TRUE,_xll.ohTrigger(RecalcTrigger,Trigger6M)),NA())</f>
        <v>2.1307344573162891E-2</v>
      </c>
      <c r="O2137" s="52">
        <f>IFERROR(_xll.qlIndexFixing(ONIndex6M,I2137,TRUE,_xll.ohTrigger(RecalcTrigger,Trigger6M)),NA())</f>
        <v>2.1235388959581769E-2</v>
      </c>
      <c r="P2137" s="52">
        <f>IFERROR(_xll.qlIndexFixing(Index1Y,$H2137,TRUE,_xll.ohTrigger(RecalcTrigger,Trigger1Y)),NA())</f>
        <v>2.3394788298785624E-2</v>
      </c>
      <c r="Q2137" s="52">
        <f>IFERROR(_xll.qlIndexFixing(ONIndex1Y,I2137,TRUE,_xll.ohTrigger(RecalcTrigger,Trigger1Y)),NA())</f>
        <v>2.3209056595545619E-2</v>
      </c>
    </row>
    <row r="2138" spans="2:17" x14ac:dyDescent="0.2">
      <c r="B2138" s="46" t="s">
        <v>51</v>
      </c>
      <c r="D2138" s="49">
        <f>_xll.qlCalendarAdvance(LocalCalendar,$D2137,B2138,"f",FALSE)</f>
        <v>54687</v>
      </c>
      <c r="E2138" s="49">
        <f>_xll.qlInterestRateIndexValueDate(IndexON,D2138)</f>
        <v>54687</v>
      </c>
      <c r="F2138" s="52">
        <f>IFERROR(_xll.qlIndexFixing(IndexON,D2138,TRUE,_xll.ohTrigger(RecalcTrigger,TriggerON)),NA())</f>
        <v>1.5485683861387045E-2</v>
      </c>
      <c r="H2138" s="49">
        <f>_xll.qlCalendarAdvance(IborCalendar,$H2137,B2138,"f",FALSE)</f>
        <v>54680</v>
      </c>
      <c r="I2138" s="49">
        <f>_xll.qlInterestRateIndexValueDate(Index1M,$H2138)</f>
        <v>54682</v>
      </c>
      <c r="J2138" s="52">
        <f>IFERROR(_xll.qlIndexFixing(Index1M,$H2138,TRUE,_xll.ohTrigger(RecalcTrigger,Trigger1M)),NA())</f>
        <v>1.8093815585995265E-2</v>
      </c>
      <c r="K2138" s="52">
        <f>IFERROR(_xll.qlIndexFixing(ONIndex1M,I2138,TRUE,_xll.ohTrigger(RecalcTrigger,Trigger1M)),NA())</f>
        <v>1.808348248056646E-2</v>
      </c>
      <c r="L2138" s="52">
        <f>IFERROR(_xll.qlIndexFixing(Index3M,H2138,TRUE,_xll.ohTrigger(RecalcTrigger,Trigger3M)),NA())</f>
        <v>1.9517620683010221E-2</v>
      </c>
      <c r="M2138" s="52">
        <f>IFERROR(_xll.qlIndexFixing(ONIndex3M,I2138,TRUE,_xll.ohTrigger(RecalcTrigger,Trigger3M)),NA())</f>
        <v>1.94915969647802E-2</v>
      </c>
      <c r="N2138" s="52">
        <f>IFERROR(_xll.qlIndexFixing(Index6M,$H2138,TRUE,_xll.ohTrigger(RecalcTrigger,Trigger6M)),NA())</f>
        <v>2.1304110061608827E-2</v>
      </c>
      <c r="O2138" s="52">
        <f>IFERROR(_xll.qlIndexFixing(ONIndex6M,I2138,TRUE,_xll.ohTrigger(RecalcTrigger,Trigger6M)),NA())</f>
        <v>2.1232273605207297E-2</v>
      </c>
      <c r="P2138" s="52">
        <f>IFERROR(_xll.qlIndexFixing(Index1Y,$H2138,TRUE,_xll.ohTrigger(RecalcTrigger,Trigger1Y)),NA())</f>
        <v>2.3391358013443931E-2</v>
      </c>
      <c r="Q2138" s="52">
        <f>IFERROR(_xll.qlIndexFixing(ONIndex1Y,I2138,TRUE,_xll.ohTrigger(RecalcTrigger,Trigger1Y)),NA())</f>
        <v>2.3205755110460302E-2</v>
      </c>
    </row>
    <row r="2139" spans="2:17" x14ac:dyDescent="0.2">
      <c r="B2139" s="46" t="s">
        <v>51</v>
      </c>
      <c r="D2139" s="49">
        <f>_xll.qlCalendarAdvance(LocalCalendar,$D2138,B2139,"f",FALSE)</f>
        <v>54694</v>
      </c>
      <c r="E2139" s="49">
        <f>_xll.qlInterestRateIndexValueDate(IndexON,D2139)</f>
        <v>54694</v>
      </c>
      <c r="F2139" s="52">
        <f>IFERROR(_xll.qlIndexFixing(IndexON,D2139,TRUE,_xll.ohTrigger(RecalcTrigger,TriggerON)),NA())</f>
        <v>1.5483207760302875E-2</v>
      </c>
      <c r="H2139" s="49">
        <f>_xll.qlCalendarAdvance(IborCalendar,$H2138,B2139,"f",FALSE)</f>
        <v>54687</v>
      </c>
      <c r="I2139" s="49">
        <f>_xll.qlInterestRateIndexValueDate(Index1M,$H2139)</f>
        <v>54689</v>
      </c>
      <c r="J2139" s="52">
        <f>IFERROR(_xll.qlIndexFixing(Index1M,$H2139,TRUE,_xll.ohTrigger(RecalcTrigger,Trigger1M)),NA())</f>
        <v>1.809211028303892E-2</v>
      </c>
      <c r="K2139" s="52">
        <f>IFERROR(_xll.qlIndexFixing(ONIndex1M,I2139,TRUE,_xll.ohTrigger(RecalcTrigger,Trigger1M)),NA())</f>
        <v>1.8081798216798006E-2</v>
      </c>
      <c r="L2139" s="52">
        <f>IFERROR(_xll.qlIndexFixing(Index3M,H2139,TRUE,_xll.ohTrigger(RecalcTrigger,Trigger3M)),NA())</f>
        <v>1.9514265096899706E-2</v>
      </c>
      <c r="M2139" s="52">
        <f>IFERROR(_xll.qlIndexFixing(ONIndex3M,I2139,TRUE,_xll.ohTrigger(RecalcTrigger,Trigger3M)),NA())</f>
        <v>1.9488268592242619E-2</v>
      </c>
      <c r="N2139" s="52">
        <f>IFERROR(_xll.qlIndexFixing(Index6M,$H2139,TRUE,_xll.ohTrigger(RecalcTrigger,Trigger6M)),NA())</f>
        <v>2.1300868868645302E-2</v>
      </c>
      <c r="O2139" s="52">
        <f>IFERROR(_xll.qlIndexFixing(ONIndex6M,I2139,TRUE,_xll.ohTrigger(RecalcTrigger,Trigger6M)),NA())</f>
        <v>2.1229151634685195E-2</v>
      </c>
      <c r="P2139" s="52">
        <f>IFERROR(_xll.qlIndexFixing(Index1Y,$H2139,TRUE,_xll.ohTrigger(RecalcTrigger,Trigger1Y)),NA())</f>
        <v>2.3387925789245926E-2</v>
      </c>
      <c r="Q2139" s="52">
        <f>IFERROR(_xll.qlIndexFixing(ONIndex1Y,I2139,TRUE,_xll.ohTrigger(RecalcTrigger,Trigger1Y)),NA())</f>
        <v>2.3202451719859241E-2</v>
      </c>
    </row>
    <row r="2140" spans="2:17" x14ac:dyDescent="0.2">
      <c r="B2140" s="46" t="s">
        <v>51</v>
      </c>
      <c r="D2140" s="49">
        <f>_xll.qlCalendarAdvance(LocalCalendar,$D2139,B2140,"f",FALSE)</f>
        <v>54701</v>
      </c>
      <c r="E2140" s="49">
        <f>_xll.qlInterestRateIndexValueDate(IndexON,D2140)</f>
        <v>54701</v>
      </c>
      <c r="F2140" s="52">
        <f>IFERROR(_xll.qlIndexFixing(IndexON,D2140,TRUE,_xll.ohTrigger(RecalcTrigger,TriggerON)),NA())</f>
        <v>1.548073036849118E-2</v>
      </c>
      <c r="H2140" s="49">
        <f>_xll.qlCalendarAdvance(IborCalendar,$H2139,B2140,"f",FALSE)</f>
        <v>54694</v>
      </c>
      <c r="I2140" s="49">
        <f>_xll.qlInterestRateIndexValueDate(Index1M,$H2140)</f>
        <v>54696</v>
      </c>
      <c r="J2140" s="52">
        <f>IFERROR(_xll.qlIndexFixing(Index1M,$H2140,TRUE,_xll.ohTrigger(RecalcTrigger,Trigger1M)),NA())</f>
        <v>1.8089403011749012E-2</v>
      </c>
      <c r="K2140" s="52">
        <f>IFERROR(_xll.qlIndexFixing(ONIndex1M,I2140,TRUE,_xll.ohTrigger(RecalcTrigger,Trigger1M)),NA())</f>
        <v>1.8080105649431744E-2</v>
      </c>
      <c r="L2140" s="52">
        <f>IFERROR(_xll.qlIndexFixing(Index3M,H2140,TRUE,_xll.ohTrigger(RecalcTrigger,Trigger3M)),NA())</f>
        <v>1.9510907806383784E-2</v>
      </c>
      <c r="M2140" s="52">
        <f>IFERROR(_xll.qlIndexFixing(ONIndex3M,I2140,TRUE,_xll.ohTrigger(RecalcTrigger,Trigger3M)),NA())</f>
        <v>1.9484938520744066E-2</v>
      </c>
      <c r="N2140" s="52">
        <f>IFERROR(_xll.qlIndexFixing(Index6M,$H2140,TRUE,_xll.ohTrigger(RecalcTrigger,Trigger6M)),NA())</f>
        <v>2.1298014429768124E-2</v>
      </c>
      <c r="O2140" s="52">
        <f>IFERROR(_xll.qlIndexFixing(ONIndex6M,I2140,TRUE,_xll.ohTrigger(RecalcTrigger,Trigger6M)),NA())</f>
        <v>2.1226023047775655E-2</v>
      </c>
      <c r="P2140" s="52">
        <f>IFERROR(_xll.qlIndexFixing(Index1Y,$H2140,TRUE,_xll.ohTrigger(RecalcTrigger,Trigger1Y)),NA())</f>
        <v>2.3384491626211545E-2</v>
      </c>
      <c r="Q2140" s="52">
        <f>IFERROR(_xll.qlIndexFixing(ONIndex1Y,I2140,TRUE,_xll.ohTrigger(RecalcTrigger,Trigger1Y)),NA())</f>
        <v>2.319914642382237E-2</v>
      </c>
    </row>
    <row r="2141" spans="2:17" x14ac:dyDescent="0.2">
      <c r="B2141" s="46" t="s">
        <v>51</v>
      </c>
      <c r="D2141" s="49">
        <f>_xll.qlCalendarAdvance(LocalCalendar,$D2140,B2141,"f",FALSE)</f>
        <v>54708</v>
      </c>
      <c r="E2141" s="49">
        <f>_xll.qlInterestRateIndexValueDate(IndexON,D2141)</f>
        <v>54708</v>
      </c>
      <c r="F2141" s="52">
        <f>IFERROR(_xll.qlIndexFixing(IndexON,D2141,TRUE,_xll.ohTrigger(RecalcTrigger,TriggerON)),NA())</f>
        <v>1.5478251686111832E-2</v>
      </c>
      <c r="H2141" s="49">
        <f>_xll.qlCalendarAdvance(IborCalendar,$H2140,B2141,"f",FALSE)</f>
        <v>54701</v>
      </c>
      <c r="I2141" s="49">
        <f>_xll.qlInterestRateIndexValueDate(Index1M,$H2141)</f>
        <v>54703</v>
      </c>
      <c r="J2141" s="52">
        <f>IFERROR(_xll.qlIndexFixing(Index1M,$H2141,TRUE,_xll.ohTrigger(RecalcTrigger,Trigger1M)),NA())</f>
        <v>1.8088674728183318E-2</v>
      </c>
      <c r="K2141" s="52">
        <f>IFERROR(_xll.qlIndexFixing(ONIndex1M,I2141,TRUE,_xll.ohTrigger(RecalcTrigger,Trigger1M)),NA())</f>
        <v>1.8078404778627544E-2</v>
      </c>
      <c r="L2141" s="52">
        <f>IFERROR(_xll.qlIndexFixing(Index3M,H2141,TRUE,_xll.ohTrigger(RecalcTrigger,Trigger3M)),NA())</f>
        <v>1.9507836216257648E-2</v>
      </c>
      <c r="M2141" s="52">
        <f>IFERROR(_xll.qlIndexFixing(ONIndex3M,I2141,TRUE,_xll.ohTrigger(RecalcTrigger,Trigger3M)),NA())</f>
        <v>1.9481606750364477E-2</v>
      </c>
      <c r="N2141" s="52">
        <f>IFERROR(_xll.qlIndexFixing(Index6M,$H2141,TRUE,_xll.ohTrigger(RecalcTrigger,Trigger6M)),NA())</f>
        <v>2.1294759205314175E-2</v>
      </c>
      <c r="O2141" s="52">
        <f>IFERROR(_xll.qlIndexFixing(ONIndex6M,I2141,TRUE,_xll.ohTrigger(RecalcTrigger,Trigger6M)),NA())</f>
        <v>2.122288784503823E-2</v>
      </c>
      <c r="P2141" s="52">
        <f>IFERROR(_xll.qlIndexFixing(Index1Y,$H2141,TRUE,_xll.ohTrigger(RecalcTrigger,Trigger1Y)),NA())</f>
        <v>2.3381055524360275E-2</v>
      </c>
      <c r="Q2141" s="52">
        <f>IFERROR(_xll.qlIndexFixing(ONIndex1Y,I2141,TRUE,_xll.ohTrigger(RecalcTrigger,Trigger1Y)),NA())</f>
        <v>2.3195839222429626E-2</v>
      </c>
    </row>
    <row r="2142" spans="2:17" x14ac:dyDescent="0.2">
      <c r="B2142" s="46" t="s">
        <v>51</v>
      </c>
      <c r="D2142" s="49">
        <f>_xll.qlCalendarAdvance(LocalCalendar,$D2141,B2142,"f",FALSE)</f>
        <v>54715</v>
      </c>
      <c r="E2142" s="49">
        <f>_xll.qlInterestRateIndexValueDate(IndexON,D2142)</f>
        <v>54715</v>
      </c>
      <c r="F2142" s="52">
        <f>IFERROR(_xll.qlIndexFixing(IndexON,D2142,TRUE,_xll.ohTrigger(RecalcTrigger,TriggerON)),NA())</f>
        <v>1.5475771713164832E-2</v>
      </c>
      <c r="H2142" s="49">
        <f>_xll.qlCalendarAdvance(IborCalendar,$H2141,B2142,"f",FALSE)</f>
        <v>54708</v>
      </c>
      <c r="I2142" s="49">
        <f>_xll.qlInterestRateIndexValueDate(Index1M,$H2142)</f>
        <v>54710</v>
      </c>
      <c r="J2142" s="52">
        <f>IFERROR(_xll.qlIndexFixing(Index1M,$H2142,TRUE,_xll.ohTrigger(RecalcTrigger,Trigger1M)),NA())</f>
        <v>1.8086944476294053E-2</v>
      </c>
      <c r="K2142" s="52">
        <f>IFERROR(_xll.qlIndexFixing(ONIndex1M,I2142,TRUE,_xll.ohTrigger(RecalcTrigger,Trigger1M)),NA())</f>
        <v>1.8076695604065662E-2</v>
      </c>
      <c r="L2142" s="52">
        <f>IFERROR(_xll.qlIndexFixing(Index3M,H2142,TRUE,_xll.ohTrigger(RecalcTrigger,Trigger3M)),NA())</f>
        <v>1.9504475213545855E-2</v>
      </c>
      <c r="M2142" s="52">
        <f>IFERROR(_xll.qlIndexFixing(ONIndex3M,I2142,TRUE,_xll.ohTrigger(RecalcTrigger,Trigger3M)),NA())</f>
        <v>1.9478273281103853E-2</v>
      </c>
      <c r="N2142" s="52">
        <f>IFERROR(_xll.qlIndexFixing(Index6M,$H2142,TRUE,_xll.ohTrigger(RecalcTrigger,Trigger6M)),NA())</f>
        <v>2.1291497299185676E-2</v>
      </c>
      <c r="O2142" s="52">
        <f>IFERROR(_xll.qlIndexFixing(ONIndex6M,I2142,TRUE,_xll.ohTrigger(RecalcTrigger,Trigger6M)),NA())</f>
        <v>2.1219746026073238E-2</v>
      </c>
      <c r="P2142" s="52">
        <f>IFERROR(_xll.qlIndexFixing(Index1Y,$H2142,TRUE,_xll.ohTrigger(RecalcTrigger,Trigger1Y)),NA())</f>
        <v>2.3377617483712265E-2</v>
      </c>
      <c r="Q2142" s="52">
        <f>IFERROR(_xll.qlIndexFixing(ONIndex1Y,I2142,TRUE,_xll.ohTrigger(RecalcTrigger,Trigger1Y)),NA())</f>
        <v>2.3192530115601073E-2</v>
      </c>
    </row>
    <row r="2143" spans="2:17" x14ac:dyDescent="0.2">
      <c r="B2143" s="46" t="s">
        <v>51</v>
      </c>
      <c r="D2143" s="49">
        <f>_xll.qlCalendarAdvance(LocalCalendar,$D2142,B2143,"f",FALSE)</f>
        <v>54722</v>
      </c>
      <c r="E2143" s="49">
        <f>_xll.qlInterestRateIndexValueDate(IndexON,D2143)</f>
        <v>54722</v>
      </c>
      <c r="F2143" s="52">
        <f>IFERROR(_xll.qlIndexFixing(IndexON,D2143,TRUE,_xll.ohTrigger(RecalcTrigger,TriggerON)),NA())</f>
        <v>1.5473290449570243E-2</v>
      </c>
      <c r="H2143" s="49">
        <f>_xll.qlCalendarAdvance(IborCalendar,$H2142,B2143,"f",FALSE)</f>
        <v>54715</v>
      </c>
      <c r="I2143" s="49">
        <f>_xll.qlInterestRateIndexValueDate(Index1M,$H2143)</f>
        <v>54717</v>
      </c>
      <c r="J2143" s="52">
        <f>IFERROR(_xll.qlIndexFixing(Index1M,$H2143,TRUE,_xll.ohTrigger(RecalcTrigger,Trigger1M)),NA())</f>
        <v>1.8085205908097146E-2</v>
      </c>
      <c r="K2143" s="52">
        <f>IFERROR(_xll.qlIndexFixing(ONIndex1M,I2143,TRUE,_xll.ohTrigger(RecalcTrigger,Trigger1M)),NA())</f>
        <v>1.8074978125826036E-2</v>
      </c>
      <c r="L2143" s="52">
        <f>IFERROR(_xll.qlIndexFixing(Index3M,H2143,TRUE,_xll.ohTrigger(RecalcTrigger,Trigger3M)),NA())</f>
        <v>1.9501112506380088E-2</v>
      </c>
      <c r="M2143" s="52">
        <f>IFERROR(_xll.qlIndexFixing(ONIndex3M,I2143,TRUE,_xll.ohTrigger(RecalcTrigger,Trigger3M)),NA())</f>
        <v>1.947493811280232E-2</v>
      </c>
      <c r="N2143" s="52">
        <f>IFERROR(_xll.qlIndexFixing(Index6M,$H2143,TRUE,_xll.ohTrigger(RecalcTrigger,Trigger6M)),NA())</f>
        <v>2.1288228711415121E-2</v>
      </c>
      <c r="O2143" s="52">
        <f>IFERROR(_xll.qlIndexFixing(ONIndex6M,I2143,TRUE,_xll.ohTrigger(RecalcTrigger,Trigger6M)),NA())</f>
        <v>2.1216597590960617E-2</v>
      </c>
      <c r="P2143" s="52">
        <f>IFERROR(_xll.qlIndexFixing(Index1Y,$H2143,TRUE,_xll.ohTrigger(RecalcTrigger,Trigger1Y)),NA())</f>
        <v>2.3374177504287445E-2</v>
      </c>
      <c r="Q2143" s="52">
        <f>IFERROR(_xll.qlIndexFixing(ONIndex1Y,I2143,TRUE,_xll.ohTrigger(RecalcTrigger,Trigger1Y)),NA())</f>
        <v>2.3189219103416647E-2</v>
      </c>
    </row>
    <row r="2144" spans="2:17" x14ac:dyDescent="0.2">
      <c r="B2144" s="46" t="s">
        <v>51</v>
      </c>
      <c r="D2144" s="49">
        <f>_xll.qlCalendarAdvance(LocalCalendar,$D2143,B2144,"f",FALSE)</f>
        <v>54729</v>
      </c>
      <c r="E2144" s="49">
        <f>_xll.qlInterestRateIndexValueDate(IndexON,D2144)</f>
        <v>54729</v>
      </c>
      <c r="F2144" s="52">
        <f>IFERROR(_xll.qlIndexFixing(IndexON,D2144,TRUE,_xll.ohTrigger(RecalcTrigger,TriggerON)),NA())</f>
        <v>1.5470807895487937E-2</v>
      </c>
      <c r="H2144" s="49">
        <f>_xll.qlCalendarAdvance(IborCalendar,$H2143,B2144,"f",FALSE)</f>
        <v>54722</v>
      </c>
      <c r="I2144" s="49">
        <f>_xll.qlInterestRateIndexValueDate(Index1M,$H2144)</f>
        <v>54724</v>
      </c>
      <c r="J2144" s="52">
        <f>IFERROR(_xll.qlIndexFixing(Index1M,$H2144,TRUE,_xll.ohTrigger(RecalcTrigger,Trigger1M)),NA())</f>
        <v>1.8083459023597592E-2</v>
      </c>
      <c r="K2144" s="52">
        <f>IFERROR(_xll.qlIndexFixing(ONIndex1M,I2144,TRUE,_xll.ohTrigger(RecalcTrigger,Trigger1M)),NA())</f>
        <v>1.8073252343988599E-2</v>
      </c>
      <c r="L2144" s="52">
        <f>IFERROR(_xll.qlIndexFixing(Index3M,H2144,TRUE,_xll.ohTrigger(RecalcTrigger,Trigger3M)),NA())</f>
        <v>1.9497748094767304E-2</v>
      </c>
      <c r="M2144" s="52">
        <f>IFERROR(_xll.qlIndexFixing(ONIndex3M,I2144,TRUE,_xll.ohTrigger(RecalcTrigger,Trigger3M)),NA())</f>
        <v>1.9471601245619752E-2</v>
      </c>
      <c r="N2144" s="52">
        <f>IFERROR(_xll.qlIndexFixing(Index6M,$H2144,TRUE,_xll.ohTrigger(RecalcTrigger,Trigger6M)),NA())</f>
        <v>2.1284953442035456E-2</v>
      </c>
      <c r="O2144" s="52">
        <f>IFERROR(_xll.qlIndexFixing(ONIndex6M,I2144,TRUE,_xll.ohTrigger(RecalcTrigger,Trigger6M)),NA())</f>
        <v>2.1213442539700367E-2</v>
      </c>
      <c r="P2144" s="52">
        <f>IFERROR(_xll.qlIndexFixing(Index1Y,$H2144,TRUE,_xll.ohTrigger(RecalcTrigger,Trigger1Y)),NA())</f>
        <v>2.3370735586105307E-2</v>
      </c>
      <c r="Q2144" s="52">
        <f>IFERROR(_xll.qlIndexFixing(ONIndex1Y,I2144,TRUE,_xll.ohTrigger(RecalcTrigger,Trigger1Y)),NA())</f>
        <v>2.3185906185716476E-2</v>
      </c>
    </row>
    <row r="2145" spans="2:17" x14ac:dyDescent="0.2">
      <c r="B2145" s="46" t="s">
        <v>51</v>
      </c>
      <c r="D2145" s="49">
        <f>_xll.qlCalendarAdvance(LocalCalendar,$D2144,B2145,"f",FALSE)</f>
        <v>54736</v>
      </c>
      <c r="E2145" s="49">
        <f>_xll.qlInterestRateIndexValueDate(IndexON,D2145)</f>
        <v>54736</v>
      </c>
      <c r="F2145" s="52">
        <f>IFERROR(_xll.qlIndexFixing(IndexON,D2145,TRUE,_xll.ohTrigger(RecalcTrigger,TriggerON)),NA())</f>
        <v>1.5468324050758042E-2</v>
      </c>
      <c r="H2145" s="49">
        <f>_xll.qlCalendarAdvance(IborCalendar,$H2144,B2145,"f",FALSE)</f>
        <v>54729</v>
      </c>
      <c r="I2145" s="49">
        <f>_xll.qlInterestRateIndexValueDate(Index1M,$H2145)</f>
        <v>54731</v>
      </c>
      <c r="J2145" s="52">
        <f>IFERROR(_xll.qlIndexFixing(Index1M,$H2145,TRUE,_xll.ohTrigger(RecalcTrigger,Trigger1M)),NA())</f>
        <v>1.8081703822802886E-2</v>
      </c>
      <c r="K2145" s="52">
        <f>IFERROR(_xll.qlIndexFixing(ONIndex1M,I2145,TRUE,_xll.ohTrigger(RecalcTrigger,Trigger1M)),NA())</f>
        <v>1.8071518258553354E-2</v>
      </c>
      <c r="L2145" s="52">
        <f>IFERROR(_xll.qlIndexFixing(Index3M,H2145,TRUE,_xll.ohTrigger(RecalcTrigger,Trigger3M)),NA())</f>
        <v>1.9494381978707502E-2</v>
      </c>
      <c r="M2145" s="52">
        <f>IFERROR(_xll.qlIndexFixing(ONIndex3M,I2145,TRUE,_xll.ohTrigger(RecalcTrigger,Trigger3M)),NA())</f>
        <v>1.9468262679636084E-2</v>
      </c>
      <c r="N2145" s="52">
        <f>IFERROR(_xll.qlIndexFixing(Index6M,$H2145,TRUE,_xll.ohTrigger(RecalcTrigger,Trigger6M)),NA())</f>
        <v>2.1281281403066954E-2</v>
      </c>
      <c r="O2145" s="52">
        <f>IFERROR(_xll.qlIndexFixing(ONIndex6M,I2145,TRUE,_xll.ohTrigger(RecalcTrigger,Trigger6M)),NA())</f>
        <v>2.1210280872372422E-2</v>
      </c>
      <c r="P2145" s="52">
        <f>IFERROR(_xll.qlIndexFixing(Index1Y,$H2145,TRUE,_xll.ohTrigger(RecalcTrigger,Trigger1Y)),NA())</f>
        <v>2.3367291729186435E-2</v>
      </c>
      <c r="Q2145" s="52">
        <f>IFERROR(_xll.qlIndexFixing(ONIndex1Y,I2145,TRUE,_xll.ohTrigger(RecalcTrigger,Trigger1Y)),NA())</f>
        <v>2.3182591362660432E-2</v>
      </c>
    </row>
    <row r="2146" spans="2:17" x14ac:dyDescent="0.2">
      <c r="B2146" s="46" t="s">
        <v>51</v>
      </c>
      <c r="D2146" s="49">
        <f>_xll.qlCalendarAdvance(LocalCalendar,$D2145,B2146,"f",FALSE)</f>
        <v>54743</v>
      </c>
      <c r="E2146" s="49">
        <f>_xll.qlInterestRateIndexValueDate(IndexON,D2146)</f>
        <v>54743</v>
      </c>
      <c r="F2146" s="52">
        <f>IFERROR(_xll.qlIndexFixing(IndexON,D2146,TRUE,_xll.ohTrigger(RecalcTrigger,TriggerON)),NA())</f>
        <v>1.5465838915300623E-2</v>
      </c>
      <c r="H2146" s="49">
        <f>_xll.qlCalendarAdvance(IborCalendar,$H2145,B2146,"f",FALSE)</f>
        <v>54736</v>
      </c>
      <c r="I2146" s="49">
        <f>_xll.qlInterestRateIndexValueDate(Index1M,$H2146)</f>
        <v>54739</v>
      </c>
      <c r="J2146" s="52">
        <f>IFERROR(_xll.qlIndexFixing(Index1M,$H2146,TRUE,_xll.ohTrigger(RecalcTrigger,Trigger1M)),NA())</f>
        <v>1.8079360718545736E-2</v>
      </c>
      <c r="K2146" s="52">
        <f>IFERROR(_xll.qlIndexFixing(ONIndex1M,I2146,TRUE,_xll.ohTrigger(RecalcTrigger,Trigger1M)),NA())</f>
        <v>1.8070183418501529E-2</v>
      </c>
      <c r="L2146" s="52">
        <f>IFERROR(_xll.qlIndexFixing(Index3M,H2146,TRUE,_xll.ohTrigger(RecalcTrigger,Trigger3M)),NA())</f>
        <v>1.9491104533552489E-2</v>
      </c>
      <c r="M2146" s="52">
        <f>IFERROR(_xll.qlIndexFixing(ONIndex3M,I2146,TRUE,_xll.ohTrigger(RecalcTrigger,Trigger3M)),NA())</f>
        <v>1.946502009863238E-2</v>
      </c>
      <c r="N2146" s="52">
        <f>IFERROR(_xll.qlIndexFixing(Index6M,$H2146,TRUE,_xll.ohTrigger(RecalcTrigger,Trigger6M)),NA())</f>
        <v>2.1277523186895096E-2</v>
      </c>
      <c r="O2146" s="52">
        <f>IFERROR(_xll.qlIndexFixing(ONIndex6M,I2146,TRUE,_xll.ohTrigger(RecalcTrigger,Trigger6M)),NA())</f>
        <v>2.1207455304832479E-2</v>
      </c>
      <c r="P2146" s="52">
        <f>IFERROR(_xll.qlIndexFixing(Index1Y,$H2146,TRUE,_xll.ohTrigger(RecalcTrigger,Trigger1Y)),NA())</f>
        <v>2.3364363044617219E-2</v>
      </c>
      <c r="Q2146" s="52">
        <f>IFERROR(_xll.qlIndexFixing(ONIndex1Y,I2146,TRUE,_xll.ohTrigger(RecalcTrigger,Trigger1Y)),NA())</f>
        <v>2.3179818985479272E-2</v>
      </c>
    </row>
    <row r="2147" spans="2:17" x14ac:dyDescent="0.2">
      <c r="B2147" s="46" t="s">
        <v>51</v>
      </c>
      <c r="D2147" s="49">
        <f>_xll.qlCalendarAdvance(LocalCalendar,$D2146,B2147,"f",FALSE)</f>
        <v>54750</v>
      </c>
      <c r="E2147" s="49">
        <f>_xll.qlInterestRateIndexValueDate(IndexON,D2147)</f>
        <v>54750</v>
      </c>
      <c r="F2147" s="52">
        <f>IFERROR(_xll.qlIndexFixing(IndexON,D2147,TRUE,_xll.ohTrigger(RecalcTrigger,TriggerON)),NA())</f>
        <v>1.5463352489355486E-2</v>
      </c>
      <c r="H2147" s="49">
        <f>_xll.qlCalendarAdvance(IborCalendar,$H2146,B2147,"f",FALSE)</f>
        <v>54743</v>
      </c>
      <c r="I2147" s="49">
        <f>_xll.qlInterestRateIndexValueDate(Index1M,$H2147)</f>
        <v>54745</v>
      </c>
      <c r="J2147" s="52">
        <f>IFERROR(_xll.qlIndexFixing(Index1M,$H2147,TRUE,_xll.ohTrigger(RecalcTrigger,Trigger1M)),NA())</f>
        <v>1.8078168472338008E-2</v>
      </c>
      <c r="K2147" s="52">
        <f>IFERROR(_xll.qlIndexFixing(ONIndex1M,I2147,TRUE,_xll.ohTrigger(RecalcTrigger,Trigger1M)),NA())</f>
        <v>1.8068025176729563E-2</v>
      </c>
      <c r="L2147" s="52">
        <f>IFERROR(_xll.qlIndexFixing(Index3M,H2147,TRUE,_xll.ohTrigger(RecalcTrigger,Trigger3M)),NA())</f>
        <v>1.948764463327465E-2</v>
      </c>
      <c r="M2147" s="52">
        <f>IFERROR(_xll.qlIndexFixing(ONIndex3M,I2147,TRUE,_xll.ohTrigger(RecalcTrigger,Trigger3M)),NA())</f>
        <v>1.9461580450625959E-2</v>
      </c>
      <c r="N2147" s="52">
        <f>IFERROR(_xll.qlIndexFixing(Index6M,$H2147,TRUE,_xll.ohTrigger(RecalcTrigger,Trigger6M)),NA())</f>
        <v>2.1274698798068412E-2</v>
      </c>
      <c r="O2147" s="52">
        <f>IFERROR(_xll.qlIndexFixing(ONIndex6M,I2147,TRUE,_xll.ohTrigger(RecalcTrigger,Trigger6M)),NA())</f>
        <v>2.120393768935358E-2</v>
      </c>
      <c r="P2147" s="52">
        <f>IFERROR(_xll.qlIndexFixing(Index1Y,$H2147,TRUE,_xll.ohTrigger(RecalcTrigger,Trigger1Y)),NA())</f>
        <v>2.3360398199216679E-2</v>
      </c>
      <c r="Q2147" s="52">
        <f>IFERROR(_xll.qlIndexFixing(ONIndex1Y,I2147,TRUE,_xll.ohTrigger(RecalcTrigger,Trigger1Y)),NA())</f>
        <v>2.317595600016098E-2</v>
      </c>
    </row>
    <row r="2148" spans="2:17" x14ac:dyDescent="0.2">
      <c r="B2148" s="46" t="s">
        <v>51</v>
      </c>
      <c r="D2148" s="49">
        <f>_xll.qlCalendarAdvance(LocalCalendar,$D2147,B2148,"f",FALSE)</f>
        <v>54757</v>
      </c>
      <c r="E2148" s="49">
        <f>_xll.qlInterestRateIndexValueDate(IndexON,D2148)</f>
        <v>54757</v>
      </c>
      <c r="F2148" s="52">
        <f>IFERROR(_xll.qlIndexFixing(IndexON,D2148,TRUE,_xll.ohTrigger(RecalcTrigger,TriggerON)),NA())</f>
        <v>1.5460864772922633E-2</v>
      </c>
      <c r="H2148" s="49">
        <f>_xll.qlCalendarAdvance(IborCalendar,$H2147,B2148,"f",FALSE)</f>
        <v>54750</v>
      </c>
      <c r="I2148" s="49">
        <f>_xll.qlInterestRateIndexValueDate(Index1M,$H2148)</f>
        <v>54753</v>
      </c>
      <c r="J2148" s="52">
        <f>IFERROR(_xll.qlIndexFixing(Index1M,$H2148,TRUE,_xll.ohTrigger(RecalcTrigger,Trigger1M)),NA())</f>
        <v>1.8076458893414582E-2</v>
      </c>
      <c r="K2148" s="52">
        <f>IFERROR(_xll.qlIndexFixing(ONIndex1M,I2148,TRUE,_xll.ohTrigger(RecalcTrigger,Trigger1M)),NA())</f>
        <v>1.8066668631719907E-2</v>
      </c>
      <c r="L2148" s="52">
        <f>IFERROR(_xll.qlIndexFixing(Index3M,H2148,TRUE,_xll.ohTrigger(RecalcTrigger,Trigger3M)),NA())</f>
        <v>1.9484362077209456E-2</v>
      </c>
      <c r="M2148" s="52">
        <f>IFERROR(_xll.qlIndexFixing(ONIndex3M,I2148,TRUE,_xll.ohTrigger(RecalcTrigger,Trigger3M)),NA())</f>
        <v>1.9458332778121701E-2</v>
      </c>
      <c r="N2148" s="52">
        <f>IFERROR(_xll.qlIndexFixing(Index6M,$H2148,TRUE,_xll.ohTrigger(RecalcTrigger,Trigger6M)),NA())</f>
        <v>2.1270925310740724E-2</v>
      </c>
      <c r="O2148" s="52">
        <f>IFERROR(_xll.qlIndexFixing(ONIndex6M,I2148,TRUE,_xll.ohTrigger(RecalcTrigger,Trigger6M)),NA())</f>
        <v>2.1201094359648565E-2</v>
      </c>
      <c r="P2148" s="52">
        <f>IFERROR(_xll.qlIndexFixing(Index1Y,$H2148,TRUE,_xll.ohTrigger(RecalcTrigger,Trigger1Y)),NA())</f>
        <v>2.3357463644604604E-2</v>
      </c>
      <c r="Q2148" s="52">
        <f>IFERROR(_xll.qlIndexFixing(ONIndex1Y,I2148,TRUE,_xll.ohTrigger(RecalcTrigger,Trigger1Y)),NA())</f>
        <v>2.3173177868436312E-2</v>
      </c>
    </row>
    <row r="2149" spans="2:17" x14ac:dyDescent="0.2">
      <c r="B2149" s="46" t="s">
        <v>51</v>
      </c>
      <c r="D2149" s="49">
        <f>_xll.qlCalendarAdvance(LocalCalendar,$D2148,B2149,"f",FALSE)</f>
        <v>54764</v>
      </c>
      <c r="E2149" s="49">
        <f>_xll.qlInterestRateIndexValueDate(IndexON,D2149)</f>
        <v>54764</v>
      </c>
      <c r="F2149" s="52">
        <f>IFERROR(_xll.qlIndexFixing(IndexON,D2149,TRUE,_xll.ohTrigger(RecalcTrigger,TriggerON)),NA())</f>
        <v>1.5458375765842192E-2</v>
      </c>
      <c r="H2149" s="49">
        <f>_xll.qlCalendarAdvance(IborCalendar,$H2148,B2149,"f",FALSE)</f>
        <v>54757</v>
      </c>
      <c r="I2149" s="49">
        <f>_xll.qlInterestRateIndexValueDate(Index1M,$H2149)</f>
        <v>54759</v>
      </c>
      <c r="J2149" s="52">
        <f>IFERROR(_xll.qlIndexFixing(Index1M,$H2149,TRUE,_xll.ohTrigger(RecalcTrigger,Trigger1M)),NA())</f>
        <v>1.8074924827323455E-2</v>
      </c>
      <c r="K2149" s="52">
        <f>IFERROR(_xll.qlIndexFixing(ONIndex1M,I2149,TRUE,_xll.ohTrigger(RecalcTrigger,Trigger1M)),NA())</f>
        <v>1.8064498880354662E-2</v>
      </c>
      <c r="L2149" s="52">
        <f>IFERROR(_xll.qlIndexFixing(Index3M,H2149,TRUE,_xll.ohTrigger(RecalcTrigger,Trigger3M)),NA())</f>
        <v>1.9480330499567877E-2</v>
      </c>
      <c r="M2149" s="52">
        <f>IFERROR(_xll.qlIndexFixing(ONIndex3M,I2149,TRUE,_xll.ohTrigger(RecalcTrigger,Trigger3M)),NA())</f>
        <v>1.9454891426091692E-2</v>
      </c>
      <c r="N2149" s="52">
        <f>IFERROR(_xll.qlIndexFixing(Index6M,$H2149,TRUE,_xll.ohTrigger(RecalcTrigger,Trigger6M)),NA())</f>
        <v>2.1268476872158198E-2</v>
      </c>
      <c r="O2149" s="52">
        <f>IFERROR(_xll.qlIndexFixing(ONIndex6M,I2149,TRUE,_xll.ohTrigger(RecalcTrigger,Trigger6M)),NA())</f>
        <v>2.1197568041744219E-2</v>
      </c>
      <c r="P2149" s="52">
        <f>IFERROR(_xll.qlIndexFixing(Index1Y,$H2149,TRUE,_xll.ohTrigger(RecalcTrigger,Trigger1Y)),NA())</f>
        <v>2.3353496914537825E-2</v>
      </c>
      <c r="Q2149" s="52">
        <f>IFERROR(_xll.qlIndexFixing(ONIndex1Y,I2149,TRUE,_xll.ohTrigger(RecalcTrigger,Trigger1Y)),NA())</f>
        <v>2.31693130161581E-2</v>
      </c>
    </row>
    <row r="2150" spans="2:17" x14ac:dyDescent="0.2">
      <c r="B2150" s="46" t="s">
        <v>51</v>
      </c>
      <c r="D2150" s="49">
        <f>_xll.qlCalendarAdvance(LocalCalendar,$D2149,B2150,"f",FALSE)</f>
        <v>54771</v>
      </c>
      <c r="E2150" s="49">
        <f>_xll.qlInterestRateIndexValueDate(IndexON,D2150)</f>
        <v>54771</v>
      </c>
      <c r="F2150" s="52">
        <f>IFERROR(_xll.qlIndexFixing(IndexON,D2150,TRUE,_xll.ohTrigger(RecalcTrigger,TriggerON)),NA())</f>
        <v>1.5455885468114161E-2</v>
      </c>
      <c r="H2150" s="49">
        <f>_xll.qlCalendarAdvance(IborCalendar,$H2149,B2150,"f",FALSE)</f>
        <v>54764</v>
      </c>
      <c r="I2150" s="49">
        <f>_xll.qlInterestRateIndexValueDate(Index1M,$H2150)</f>
        <v>54766</v>
      </c>
      <c r="J2150" s="52">
        <f>IFERROR(_xll.qlIndexFixing(Index1M,$H2150,TRUE,_xll.ohTrigger(RecalcTrigger,Trigger1M)),NA())</f>
        <v>1.8072803074511978E-2</v>
      </c>
      <c r="K2150" s="52">
        <f>IFERROR(_xll.qlIndexFixing(ONIndex1M,I2150,TRUE,_xll.ohTrigger(RecalcTrigger,Trigger1M)),NA())</f>
        <v>1.8062723276690562E-2</v>
      </c>
      <c r="L2150" s="52">
        <f>IFERROR(_xll.qlIndexFixing(Index3M,H2150,TRUE,_xll.ohTrigger(RecalcTrigger,Trigger3M)),NA())</f>
        <v>1.9476956469092421E-2</v>
      </c>
      <c r="M2150" s="52">
        <f>IFERROR(_xll.qlIndexFixing(ONIndex3M,I2150,TRUE,_xll.ohTrigger(RecalcTrigger,Trigger3M)),NA())</f>
        <v>1.94515443653831E-2</v>
      </c>
      <c r="N2150" s="52">
        <f>IFERROR(_xll.qlIndexFixing(Index6M,$H2150,TRUE,_xll.ohTrigger(RecalcTrigger,Trigger6M)),NA())</f>
        <v>2.1265161513818687E-2</v>
      </c>
      <c r="O2150" s="52">
        <f>IFERROR(_xll.qlIndexFixing(ONIndex6M,I2150,TRUE,_xll.ohTrigger(RecalcTrigger,Trigger6M)),NA())</f>
        <v>2.1194373293758062E-2</v>
      </c>
      <c r="P2150" s="52">
        <f>IFERROR(_xll.qlIndexFixing(Index1Y,$H2150,TRUE,_xll.ohTrigger(RecalcTrigger,Trigger1Y)),NA())</f>
        <v>2.3350043364232038E-2</v>
      </c>
      <c r="Q2150" s="52">
        <f>IFERROR(_xll.qlIndexFixing(ONIndex1Y,I2150,TRUE,_xll.ohTrigger(RecalcTrigger,Trigger1Y)),NA())</f>
        <v>2.316598866592301E-2</v>
      </c>
    </row>
    <row r="2151" spans="2:17" x14ac:dyDescent="0.2">
      <c r="B2151" s="46" t="s">
        <v>51</v>
      </c>
      <c r="D2151" s="49">
        <f>_xll.qlCalendarAdvance(LocalCalendar,$D2150,B2151,"f",FALSE)</f>
        <v>54778</v>
      </c>
      <c r="E2151" s="49">
        <f>_xll.qlInterestRateIndexValueDate(IndexON,D2151)</f>
        <v>54778</v>
      </c>
      <c r="F2151" s="52">
        <f>IFERROR(_xll.qlIndexFixing(IndexON,D2151,TRUE,_xll.ohTrigger(RecalcTrigger,TriggerON)),NA())</f>
        <v>1.5453393879818478E-2</v>
      </c>
      <c r="H2151" s="49">
        <f>_xll.qlCalendarAdvance(IborCalendar,$H2150,B2151,"f",FALSE)</f>
        <v>54771</v>
      </c>
      <c r="I2151" s="49">
        <f>_xll.qlInterestRateIndexValueDate(Index1M,$H2151)</f>
        <v>54773</v>
      </c>
      <c r="J2151" s="52">
        <f>IFERROR(_xll.qlIndexFixing(Index1M,$H2151,TRUE,_xll.ohTrigger(RecalcTrigger,Trigger1M)),NA())</f>
        <v>1.8071321577830739E-2</v>
      </c>
      <c r="K2151" s="52">
        <f>IFERROR(_xll.qlIndexFixing(ONIndex1M,I2151,TRUE,_xll.ohTrigger(RecalcTrigger,Trigger1M)),NA())</f>
        <v>1.8060939369588525E-2</v>
      </c>
      <c r="L2151" s="52">
        <f>IFERROR(_xll.qlIndexFixing(Index3M,H2151,TRUE,_xll.ohTrigger(RecalcTrigger,Trigger3M)),NA())</f>
        <v>1.9473580734319818E-2</v>
      </c>
      <c r="M2151" s="52">
        <f>IFERROR(_xll.qlIndexFixing(ONIndex3M,I2151,TRUE,_xll.ohTrigger(RecalcTrigger,Trigger3M)),NA())</f>
        <v>1.9448195605793472E-2</v>
      </c>
      <c r="N2151" s="52">
        <f>IFERROR(_xll.qlIndexFixing(Index6M,$H2151,TRUE,_xll.ohTrigger(RecalcTrigger,Trigger6M)),NA())</f>
        <v>2.1261839474100652E-2</v>
      </c>
      <c r="O2151" s="52">
        <f>IFERROR(_xll.qlIndexFixing(ONIndex6M,I2151,TRUE,_xll.ohTrigger(RecalcTrigger,Trigger6M)),NA())</f>
        <v>2.1191171929544339E-2</v>
      </c>
      <c r="P2151" s="52">
        <f>IFERROR(_xll.qlIndexFixing(Index1Y,$H2151,TRUE,_xll.ohTrigger(RecalcTrigger,Trigger1Y)),NA())</f>
        <v>2.3346587875309095E-2</v>
      </c>
      <c r="Q2151" s="52">
        <f>IFERROR(_xll.qlIndexFixing(ONIndex1Y,I2151,TRUE,_xll.ohTrigger(RecalcTrigger,Trigger1Y)),NA())</f>
        <v>2.3162662410252111E-2</v>
      </c>
    </row>
    <row r="2152" spans="2:17" x14ac:dyDescent="0.2">
      <c r="B2152" s="46" t="s">
        <v>51</v>
      </c>
      <c r="D2152" s="49">
        <f>_xll.qlCalendarAdvance(LocalCalendar,$D2151,B2152,"f",FALSE)</f>
        <v>54785</v>
      </c>
      <c r="E2152" s="49">
        <f>_xll.qlInterestRateIndexValueDate(IndexON,D2152)</f>
        <v>54785</v>
      </c>
      <c r="F2152" s="52">
        <f>IFERROR(_xll.qlIndexFixing(IndexON,D2152,TRUE,_xll.ohTrigger(RecalcTrigger,TriggerON)),NA())</f>
        <v>1.5450901000955142E-2</v>
      </c>
      <c r="H2152" s="49">
        <f>_xll.qlCalendarAdvance(IborCalendar,$H2151,B2152,"f",FALSE)</f>
        <v>54778</v>
      </c>
      <c r="I2152" s="49">
        <f>_xll.qlInterestRateIndexValueDate(Index1M,$H2152)</f>
        <v>54780</v>
      </c>
      <c r="J2152" s="52">
        <f>IFERROR(_xll.qlIndexFixing(Index1M,$H2152,TRUE,_xll.ohTrigger(RecalcTrigger,Trigger1M)),NA())</f>
        <v>1.8069184561252949E-2</v>
      </c>
      <c r="K2152" s="52">
        <f>IFERROR(_xll.qlIndexFixing(ONIndex1M,I2152,TRUE,_xll.ohTrigger(RecalcTrigger,Trigger1M)),NA())</f>
        <v>1.806076962530323E-2</v>
      </c>
      <c r="L2152" s="52">
        <f>IFERROR(_xll.qlIndexFixing(Index3M,H2152,TRUE,_xll.ohTrigger(RecalcTrigger,Trigger3M)),NA())</f>
        <v>1.947020329525273E-2</v>
      </c>
      <c r="M2152" s="52">
        <f>IFERROR(_xll.qlIndexFixing(ONIndex3M,I2152,TRUE,_xll.ohTrigger(RecalcTrigger,Trigger3M)),NA())</f>
        <v>1.9446273666812175E-2</v>
      </c>
      <c r="N2152" s="52">
        <f>IFERROR(_xll.qlIndexFixing(Index6M,$H2152,TRUE,_xll.ohTrigger(RecalcTrigger,Trigger6M)),NA())</f>
        <v>2.1258510753038782E-2</v>
      </c>
      <c r="O2152" s="52">
        <f>IFERROR(_xll.qlIndexFixing(ONIndex6M,I2152,TRUE,_xll.ohTrigger(RecalcTrigger,Trigger6M)),NA())</f>
        <v>2.1189933916998527E-2</v>
      </c>
      <c r="P2152" s="52">
        <f>IFERROR(_xll.qlIndexFixing(Index1Y,$H2152,TRUE,_xll.ohTrigger(RecalcTrigger,Trigger1Y)),NA())</f>
        <v>2.3343130447788706E-2</v>
      </c>
      <c r="Q2152" s="52">
        <f>IFERROR(_xll.qlIndexFixing(ONIndex1Y,I2152,TRUE,_xll.ohTrigger(RecalcTrigger,Trigger1Y)),NA())</f>
        <v>2.3161869724641626E-2</v>
      </c>
    </row>
    <row r="2153" spans="2:17" x14ac:dyDescent="0.2">
      <c r="B2153" s="46" t="s">
        <v>51</v>
      </c>
      <c r="D2153" s="49">
        <f>_xll.qlCalendarAdvance(LocalCalendar,$D2152,B2153,"f",FALSE)</f>
        <v>54792</v>
      </c>
      <c r="E2153" s="49">
        <f>_xll.qlInterestRateIndexValueDate(IndexON,D2153)</f>
        <v>54792</v>
      </c>
      <c r="F2153" s="52">
        <f>IFERROR(_xll.qlIndexFixing(IndexON,D2153,TRUE,_xll.ohTrigger(RecalcTrigger,TriggerON)),NA())</f>
        <v>1.5448406831444217E-2</v>
      </c>
      <c r="H2153" s="49">
        <f>_xll.qlCalendarAdvance(IborCalendar,$H2152,B2153,"f",FALSE)</f>
        <v>54786</v>
      </c>
      <c r="I2153" s="49">
        <f>_xll.qlInterestRateIndexValueDate(Index1M,$H2153)</f>
        <v>54792</v>
      </c>
      <c r="J2153" s="52">
        <f>IFERROR(_xll.qlIndexFixing(Index1M,$H2153,TRUE,_xll.ohTrigger(RecalcTrigger,Trigger1M)),NA())</f>
        <v>1.80657347060184E-2</v>
      </c>
      <c r="K2153" s="52">
        <f>IFERROR(_xll.qlIndexFixing(ONIndex1M,I2153,TRUE,_xll.ohTrigger(RecalcTrigger,Trigger1M)),NA())</f>
        <v>1.8056055478536948E-2</v>
      </c>
      <c r="L2153" s="52">
        <f>IFERROR(_xll.qlIndexFixing(Index3M,H2153,TRUE,_xll.ohTrigger(RecalcTrigger,Trigger3M)),NA())</f>
        <v>1.9464409434630348E-2</v>
      </c>
      <c r="M2153" s="52">
        <f>IFERROR(_xll.qlIndexFixing(ONIndex3M,I2153,TRUE,_xll.ohTrigger(RecalcTrigger,Trigger3M)),NA())</f>
        <v>1.9439097551563478E-2</v>
      </c>
      <c r="N2153" s="52">
        <f>IFERROR(_xll.qlIndexFixing(Index6M,$H2153,TRUE,_xll.ohTrigger(RecalcTrigger,Trigger6M)),NA())</f>
        <v>2.1252788829820908E-2</v>
      </c>
      <c r="O2153" s="52">
        <f>IFERROR(_xll.qlIndexFixing(ONIndex6M,I2153,TRUE,_xll.ohTrigger(RecalcTrigger,Trigger6M)),NA())</f>
        <v>2.1182449162155947E-2</v>
      </c>
      <c r="P2153" s="52">
        <f>IFERROR(_xll.qlIndexFixing(Index1Y,$H2153,TRUE,_xll.ohTrigger(RecalcTrigger,Trigger1Y)),NA())</f>
        <v>2.3337198919033634E-2</v>
      </c>
      <c r="Q2153" s="52">
        <f>IFERROR(_xll.qlIndexFixing(ONIndex1Y,I2153,TRUE,_xll.ohTrigger(RecalcTrigger,Trigger1Y)),NA())</f>
        <v>2.3153624397354022E-2</v>
      </c>
    </row>
    <row r="2154" spans="2:17" x14ac:dyDescent="0.2">
      <c r="B2154" s="46" t="s">
        <v>51</v>
      </c>
      <c r="D2154" s="49">
        <f>_xll.qlCalendarAdvance(LocalCalendar,$D2153,B2154,"f",FALSE)</f>
        <v>54799</v>
      </c>
      <c r="E2154" s="49">
        <f>_xll.qlInterestRateIndexValueDate(IndexON,D2154)</f>
        <v>54799</v>
      </c>
      <c r="F2154" s="52">
        <f>IFERROR(_xll.qlIndexFixing(IndexON,D2154,TRUE,_xll.ohTrigger(RecalcTrigger,TriggerON)),NA())</f>
        <v>1.5445911371445575E-2</v>
      </c>
      <c r="H2154" s="49">
        <f>_xll.qlCalendarAdvance(IborCalendar,$H2153,B2154,"f",FALSE)</f>
        <v>54793</v>
      </c>
      <c r="I2154" s="49">
        <f>_xll.qlInterestRateIndexValueDate(Index1M,$H2154)</f>
        <v>54795</v>
      </c>
      <c r="J2154" s="52">
        <f>IFERROR(_xll.qlIndexFixing(Index1M,$H2154,TRUE,_xll.ohTrigger(RecalcTrigger,Trigger1M)),NA())</f>
        <v>1.8064949166529461E-2</v>
      </c>
      <c r="K2154" s="52">
        <f>IFERROR(_xll.qlIndexFixing(ONIndex1M,I2154,TRUE,_xll.ohTrigger(RecalcTrigger,Trigger1M)),NA())</f>
        <v>1.8055924964697212E-2</v>
      </c>
      <c r="L2154" s="52">
        <f>IFERROR(_xll.qlIndexFixing(Index3M,H2154,TRUE,_xll.ohTrigger(RecalcTrigger,Trigger3M)),NA())</f>
        <v>1.9462960186895195E-2</v>
      </c>
      <c r="M2154" s="52">
        <f>IFERROR(_xll.qlIndexFixing(ONIndex3M,I2154,TRUE,_xll.ohTrigger(RecalcTrigger,Trigger3M)),NA())</f>
        <v>1.9438230039634519E-2</v>
      </c>
      <c r="N2154" s="52">
        <f>IFERROR(_xll.qlIndexFixing(Index6M,$H2154,TRUE,_xll.ohTrigger(RecalcTrigger,Trigger6M)),NA())</f>
        <v>2.125097133744273E-2</v>
      </c>
      <c r="O2154" s="52">
        <f>IFERROR(_xll.qlIndexFixing(ONIndex6M,I2154,TRUE,_xll.ohTrigger(RecalcTrigger,Trigger6M)),NA())</f>
        <v>2.1181852719793781E-2</v>
      </c>
      <c r="P2154" s="52">
        <f>IFERROR(_xll.qlIndexFixing(Index1Y,$H2154,TRUE,_xll.ohTrigger(RecalcTrigger,Trigger1Y)),NA())</f>
        <v>2.3336718913153493E-2</v>
      </c>
      <c r="Q2154" s="52">
        <f>IFERROR(_xll.qlIndexFixing(ONIndex1Y,I2154,TRUE,_xll.ohTrigger(RecalcTrigger,Trigger1Y)),NA())</f>
        <v>2.3153208782717982E-2</v>
      </c>
    </row>
    <row r="2155" spans="2:17" x14ac:dyDescent="0.2">
      <c r="B2155" s="46" t="s">
        <v>51</v>
      </c>
      <c r="D2155" s="49">
        <f>_xll.qlCalendarAdvance(LocalCalendar,$D2154,B2155,"f",FALSE)</f>
        <v>54806</v>
      </c>
      <c r="E2155" s="49">
        <f>_xll.qlInterestRateIndexValueDate(IndexON,D2155)</f>
        <v>54806</v>
      </c>
      <c r="F2155" s="52">
        <f>IFERROR(_xll.qlIndexFixing(IndexON,D2155,TRUE,_xll.ohTrigger(RecalcTrigger,TriggerON)),NA())</f>
        <v>1.5443414620799345E-2</v>
      </c>
      <c r="H2155" s="49">
        <f>_xll.qlCalendarAdvance(IborCalendar,$H2154,B2155,"f",FALSE)</f>
        <v>54800</v>
      </c>
      <c r="I2155" s="49">
        <f>_xll.qlInterestRateIndexValueDate(Index1M,$H2155)</f>
        <v>54802</v>
      </c>
      <c r="J2155" s="52">
        <f>IFERROR(_xll.qlIndexFixing(Index1M,$H2155,TRUE,_xll.ohTrigger(RecalcTrigger,Trigger1M)),NA())</f>
        <v>1.8063110301162387E-2</v>
      </c>
      <c r="K2155" s="52">
        <f>IFERROR(_xll.qlIndexFixing(ONIndex1M,I2155,TRUE,_xll.ohTrigger(RecalcTrigger,Trigger1M)),NA())</f>
        <v>1.8054427631499781E-2</v>
      </c>
      <c r="L2155" s="52">
        <f>IFERROR(_xll.qlIndexFixing(Index3M,H2155,TRUE,_xll.ohTrigger(RecalcTrigger,Trigger3M)),NA())</f>
        <v>1.9459577391505611E-2</v>
      </c>
      <c r="M2155" s="52">
        <f>IFERROR(_xll.qlIndexFixing(ONIndex3M,I2155,TRUE,_xll.ohTrigger(RecalcTrigger,Trigger3M)),NA())</f>
        <v>1.9435158389746743E-2</v>
      </c>
      <c r="N2155" s="52">
        <f>IFERROR(_xll.qlIndexFixing(Index6M,$H2155,TRUE,_xll.ohTrigger(RecalcTrigger,Trigger6M)),NA())</f>
        <v>2.12476222919523E-2</v>
      </c>
      <c r="O2155" s="52">
        <f>IFERROR(_xll.qlIndexFixing(ONIndex6M,I2155,TRUE,_xll.ohTrigger(RecalcTrigger,Trigger6M)),NA())</f>
        <v>2.1179014532874962E-2</v>
      </c>
      <c r="P2155" s="52">
        <f>IFERROR(_xll.qlIndexFixing(Index1Y,$H2155,TRUE,_xll.ohTrigger(RecalcTrigger,Trigger1Y)),NA())</f>
        <v>2.3333756175696573E-2</v>
      </c>
      <c r="Q2155" s="52">
        <f>IFERROR(_xll.qlIndexFixing(ONIndex1Y,I2155,TRUE,_xll.ohTrigger(RecalcTrigger,Trigger1Y)),NA())</f>
        <v>2.3150379925762632E-2</v>
      </c>
    </row>
    <row r="2156" spans="2:17" x14ac:dyDescent="0.2">
      <c r="B2156" s="46" t="s">
        <v>51</v>
      </c>
      <c r="D2156" s="49">
        <f>_xll.qlCalendarAdvance(LocalCalendar,$D2155,B2156,"f",FALSE)</f>
        <v>54813</v>
      </c>
      <c r="E2156" s="49">
        <f>_xll.qlInterestRateIndexValueDate(IndexON,D2156)</f>
        <v>54813</v>
      </c>
      <c r="F2156" s="52">
        <f>IFERROR(_xll.qlIndexFixing(IndexON,D2156,TRUE,_xll.ohTrigger(RecalcTrigger,TriggerON)),NA())</f>
        <v>1.5440916579665398E-2</v>
      </c>
      <c r="H2156" s="49">
        <f>_xll.qlCalendarAdvance(IborCalendar,$H2155,B2156,"f",FALSE)</f>
        <v>54807</v>
      </c>
      <c r="I2156" s="49">
        <f>_xll.qlInterestRateIndexValueDate(Index1M,$H2156)</f>
        <v>54809</v>
      </c>
      <c r="J2156" s="52">
        <f>IFERROR(_xll.qlIndexFixing(Index1M,$H2156,TRUE,_xll.ohTrigger(RecalcTrigger,Trigger1M)),NA())</f>
        <v>1.806158324930307E-2</v>
      </c>
      <c r="K2156" s="52">
        <f>IFERROR(_xll.qlIndexFixing(ONIndex1M,I2156,TRUE,_xll.ohTrigger(RecalcTrigger,Trigger1M)),NA())</f>
        <v>1.8052277306788156E-2</v>
      </c>
      <c r="L2156" s="52">
        <f>IFERROR(_xll.qlIndexFixing(Index3M,H2156,TRUE,_xll.ohTrigger(RecalcTrigger,Trigger3M)),NA())</f>
        <v>1.9456192891840196E-2</v>
      </c>
      <c r="M2156" s="52">
        <f>IFERROR(_xll.qlIndexFixing(ONIndex3M,I2156,TRUE,_xll.ohTrigger(RecalcTrigger,Trigger3M)),NA())</f>
        <v>1.9431515534495958E-2</v>
      </c>
      <c r="N2156" s="52">
        <f>IFERROR(_xll.qlIndexFixing(Index6M,$H2156,TRUE,_xll.ohTrigger(RecalcTrigger,Trigger6M)),NA())</f>
        <v>2.1244266565615493E-2</v>
      </c>
      <c r="O2156" s="52">
        <f>IFERROR(_xll.qlIndexFixing(ONIndex6M,I2156,TRUE,_xll.ohTrigger(RecalcTrigger,Trigger6M)),NA())</f>
        <v>2.1175385905083388E-2</v>
      </c>
      <c r="P2156" s="52">
        <f>IFERROR(_xll.qlIndexFixing(Index1Y,$H2156,TRUE,_xll.ohTrigger(RecalcTrigger,Trigger1Y)),NA())</f>
        <v>2.3329788492735235E-2</v>
      </c>
      <c r="Q2156" s="52">
        <f>IFERROR(_xll.qlIndexFixing(ONIndex1Y,I2156,TRUE,_xll.ohTrigger(RecalcTrigger,Trigger1Y)),NA())</f>
        <v>2.314653717598425E-2</v>
      </c>
    </row>
    <row r="2157" spans="2:17" x14ac:dyDescent="0.2">
      <c r="B2157" s="46" t="s">
        <v>51</v>
      </c>
      <c r="D2157" s="49">
        <f>_xll.qlCalendarAdvance(LocalCalendar,$D2156,B2157,"f",FALSE)</f>
        <v>54820</v>
      </c>
      <c r="E2157" s="49">
        <f>_xll.qlInterestRateIndexValueDate(IndexON,D2157)</f>
        <v>54820</v>
      </c>
      <c r="F2157" s="52">
        <f>IFERROR(_xll.qlIndexFixing(IndexON,D2157,TRUE,_xll.ohTrigger(RecalcTrigger,TriggerON)),NA())</f>
        <v>1.5438417247644054E-2</v>
      </c>
      <c r="H2157" s="49">
        <f>_xll.qlCalendarAdvance(IborCalendar,$H2156,B2157,"f",FALSE)</f>
        <v>54814</v>
      </c>
      <c r="I2157" s="49">
        <f>_xll.qlInterestRateIndexValueDate(Index1M,$H2157)</f>
        <v>54816</v>
      </c>
      <c r="J2157" s="52">
        <f>IFERROR(_xll.qlIndexFixing(Index1M,$H2157,TRUE,_xll.ohTrigger(RecalcTrigger,Trigger1M)),NA())</f>
        <v>1.8059407622900328E-2</v>
      </c>
      <c r="K2157" s="52">
        <f>IFERROR(_xll.qlIndexFixing(ONIndex1M,I2157,TRUE,_xll.ohTrigger(RecalcTrigger,Trigger1M)),NA())</f>
        <v>1.8050441021184582E-2</v>
      </c>
      <c r="L2157" s="52">
        <f>IFERROR(_xll.qlIndexFixing(Index3M,H2157,TRUE,_xll.ohTrigger(RecalcTrigger,Trigger3M)),NA())</f>
        <v>1.9452806687901614E-2</v>
      </c>
      <c r="M2157" s="52">
        <f>IFERROR(_xll.qlIndexFixing(ONIndex3M,I2157,TRUE,_xll.ohTrigger(RecalcTrigger,Trigger3M)),NA())</f>
        <v>1.942815573333867E-2</v>
      </c>
      <c r="N2157" s="52">
        <f>IFERROR(_xll.qlIndexFixing(Index6M,$H2157,TRUE,_xll.ohTrigger(RecalcTrigger,Trigger6M)),NA())</f>
        <v>2.1240904158466318E-2</v>
      </c>
      <c r="O2157" s="52">
        <f>IFERROR(_xll.qlIndexFixing(ONIndex6M,I2157,TRUE,_xll.ohTrigger(RecalcTrigger,Trigger6M)),NA())</f>
        <v>2.1172142572467578E-2</v>
      </c>
      <c r="P2157" s="52">
        <f>IFERROR(_xll.qlIndexFixing(Index1Y,$H2157,TRUE,_xll.ohTrigger(RecalcTrigger,Trigger1Y)),NA())</f>
        <v>2.3326320374504054E-2</v>
      </c>
      <c r="Q2157" s="52">
        <f>IFERROR(_xll.qlIndexFixing(ONIndex1Y,I2157,TRUE,_xll.ohTrigger(RecalcTrigger,Trigger1Y)),NA())</f>
        <v>2.3143198514210539E-2</v>
      </c>
    </row>
    <row r="2158" spans="2:17" x14ac:dyDescent="0.2">
      <c r="B2158" s="46" t="s">
        <v>51</v>
      </c>
      <c r="D2158" s="49">
        <f>_xll.qlCalendarAdvance(LocalCalendar,$D2157,B2158,"f",FALSE)</f>
        <v>54827</v>
      </c>
      <c r="E2158" s="49">
        <f>_xll.qlInterestRateIndexValueDate(IndexON,D2158)</f>
        <v>54827</v>
      </c>
      <c r="F2158" s="52">
        <f>IFERROR(_xll.qlIndexFixing(IndexON,D2158,TRUE,_xll.ohTrigger(RecalcTrigger,TriggerON)),NA())</f>
        <v>1.5435916625374801E-2</v>
      </c>
      <c r="H2158" s="49">
        <f>_xll.qlCalendarAdvance(IborCalendar,$H2157,B2158,"f",FALSE)</f>
        <v>54821</v>
      </c>
      <c r="I2158" s="49">
        <f>_xll.qlInterestRateIndexValueDate(Index1M,$H2158)</f>
        <v>54823</v>
      </c>
      <c r="J2158" s="52">
        <f>IFERROR(_xll.qlIndexFixing(Index1M,$H2158,TRUE,_xll.ohTrigger(RecalcTrigger,Trigger1M)),NA())</f>
        <v>1.8056587216227969E-2</v>
      </c>
      <c r="K2158" s="52">
        <f>IFERROR(_xll.qlIndexFixing(ONIndex1M,I2158,TRUE,_xll.ohTrigger(RecalcTrigger,Trigger1M)),NA())</f>
        <v>1.8048596431157193E-2</v>
      </c>
      <c r="L2158" s="52">
        <f>IFERROR(_xll.qlIndexFixing(Index3M,H2158,TRUE,_xll.ohTrigger(RecalcTrigger,Trigger3M)),NA())</f>
        <v>1.944913654661087E-2</v>
      </c>
      <c r="M2158" s="52">
        <f>IFERROR(_xll.qlIndexFixing(ONIndex3M,I2158,TRUE,_xll.ohTrigger(RecalcTrigger,Trigger3M)),NA())</f>
        <v>1.9424794233140474E-2</v>
      </c>
      <c r="N2158" s="52">
        <f>IFERROR(_xll.qlIndexFixing(Index6M,$H2158,TRUE,_xll.ohTrigger(RecalcTrigger,Trigger6M)),NA())</f>
        <v>2.12375350705379E-2</v>
      </c>
      <c r="O2158" s="52">
        <f>IFERROR(_xll.qlIndexFixing(ONIndex6M,I2158,TRUE,_xll.ohTrigger(RecalcTrigger,Trigger6M)),NA())</f>
        <v>2.1168892623038005E-2</v>
      </c>
      <c r="P2158" s="52">
        <f>IFERROR(_xll.qlIndexFixing(Index1Y,$H2158,TRUE,_xll.ohTrigger(RecalcTrigger,Trigger1Y)),NA())</f>
        <v>2.3322850317618295E-2</v>
      </c>
      <c r="Q2158" s="52">
        <f>IFERROR(_xll.qlIndexFixing(ONIndex1Y,I2158,TRUE,_xll.ohTrigger(RecalcTrigger,Trigger1Y)),NA())</f>
        <v>2.3139857946841147E-2</v>
      </c>
    </row>
    <row r="2159" spans="2:17" x14ac:dyDescent="0.2">
      <c r="B2159" s="46" t="s">
        <v>51</v>
      </c>
      <c r="D2159" s="49">
        <f>_xll.qlCalendarAdvance(LocalCalendar,$D2158,B2159,"f",FALSE)</f>
        <v>54834</v>
      </c>
      <c r="E2159" s="49">
        <f>_xll.qlInterestRateIndexValueDate(IndexON,D2159)</f>
        <v>54834</v>
      </c>
      <c r="F2159" s="52">
        <f>IFERROR(_xll.qlIndexFixing(IndexON,D2159,TRUE,_xll.ohTrigger(RecalcTrigger,TriggerON)),NA())</f>
        <v>1.5433414712298088E-2</v>
      </c>
      <c r="H2159" s="49">
        <f>_xll.qlCalendarAdvance(IborCalendar,$H2158,B2159,"f",FALSE)</f>
        <v>54828</v>
      </c>
      <c r="I2159" s="49">
        <f>_xll.qlInterestRateIndexValueDate(Index1M,$H2159)</f>
        <v>54830</v>
      </c>
      <c r="J2159" s="52">
        <f>IFERROR(_xll.qlIndexFixing(Index1M,$H2159,TRUE,_xll.ohTrigger(RecalcTrigger,Trigger1M)),NA())</f>
        <v>1.805471715066842E-2</v>
      </c>
      <c r="K2159" s="52">
        <f>IFERROR(_xll.qlIndexFixing(ONIndex1M,I2159,TRUE,_xll.ohTrigger(RecalcTrigger,Trigger1M)),NA())</f>
        <v>1.8046743536626053E-2</v>
      </c>
      <c r="L2159" s="52">
        <f>IFERROR(_xll.qlIndexFixing(Index3M,H2159,TRUE,_xll.ohTrigger(RecalcTrigger,Trigger3M)),NA())</f>
        <v>1.9445747238533529E-2</v>
      </c>
      <c r="M2159" s="52">
        <f>IFERROR(_xll.qlIndexFixing(ONIndex3M,I2159,TRUE,_xll.ohTrigger(RecalcTrigger,Trigger3M)),NA())</f>
        <v>1.9421431033901371E-2</v>
      </c>
      <c r="N2159" s="52">
        <f>IFERROR(_xll.qlIndexFixing(Index6M,$H2159,TRUE,_xll.ohTrigger(RecalcTrigger,Trigger6M)),NA())</f>
        <v>2.1234159301862916E-2</v>
      </c>
      <c r="O2159" s="52">
        <f>IFERROR(_xll.qlIndexFixing(ONIndex6M,I2159,TRUE,_xll.ohTrigger(RecalcTrigger,Trigger6M)),NA())</f>
        <v>2.1165636056688086E-2</v>
      </c>
      <c r="P2159" s="52">
        <f>IFERROR(_xll.qlIndexFixing(Index1Y,$H2159,TRUE,_xll.ohTrigger(RecalcTrigger,Trigger1Y)),NA())</f>
        <v>2.3319378322098214E-2</v>
      </c>
      <c r="Q2159" s="52">
        <f>IFERROR(_xll.qlIndexFixing(ONIndex1Y,I2159,TRUE,_xll.ohTrigger(RecalcTrigger,Trigger1Y)),NA())</f>
        <v>2.3136515473849428E-2</v>
      </c>
    </row>
    <row r="2160" spans="2:17" x14ac:dyDescent="0.2">
      <c r="B2160" s="46" t="s">
        <v>51</v>
      </c>
      <c r="D2160" s="49">
        <f>_xll.qlCalendarAdvance(LocalCalendar,$D2159,B2160,"f",FALSE)</f>
        <v>54841</v>
      </c>
      <c r="E2160" s="49">
        <f>_xll.qlInterestRateIndexValueDate(IndexON,D2160)</f>
        <v>54841</v>
      </c>
      <c r="F2160" s="52">
        <f>IFERROR(_xll.qlIndexFixing(IndexON,D2160,TRUE,_xll.ohTrigger(RecalcTrigger,TriggerON)),NA())</f>
        <v>1.5430911508733658E-2</v>
      </c>
      <c r="H2160" s="49">
        <f>_xll.qlCalendarAdvance(IborCalendar,$H2159,B2160,"f",FALSE)</f>
        <v>54835</v>
      </c>
      <c r="I2160" s="49">
        <f>_xll.qlInterestRateIndexValueDate(Index1M,$H2160)</f>
        <v>54837</v>
      </c>
      <c r="J2160" s="52">
        <f>IFERROR(_xll.qlIndexFixing(Index1M,$H2160,TRUE,_xll.ohTrigger(RecalcTrigger,Trigger1M)),NA())</f>
        <v>1.8052838770502726E-2</v>
      </c>
      <c r="K2160" s="52">
        <f>IFERROR(_xll.qlIndexFixing(ONIndex1M,I2160,TRUE,_xll.ohTrigger(RecalcTrigger,Trigger1M)),NA())</f>
        <v>1.8045201252798737E-2</v>
      </c>
      <c r="L2160" s="52">
        <f>IFERROR(_xll.qlIndexFixing(Index3M,H2160,TRUE,_xll.ohTrigger(RecalcTrigger,Trigger3M)),NA())</f>
        <v>1.9442356226258055E-2</v>
      </c>
      <c r="M2160" s="52">
        <f>IFERROR(_xll.qlIndexFixing(ONIndex3M,I2160,TRUE,_xll.ohTrigger(RecalcTrigger,Trigger3M)),NA())</f>
        <v>1.941834937506659E-2</v>
      </c>
      <c r="N2160" s="52">
        <f>IFERROR(_xll.qlIndexFixing(Index6M,$H2160,TRUE,_xll.ohTrigger(RecalcTrigger,Trigger6M)),NA())</f>
        <v>2.123077685247626E-2</v>
      </c>
      <c r="O2160" s="52">
        <f>IFERROR(_xll.qlIndexFixing(ONIndex6M,I2160,TRUE,_xll.ohTrigger(RecalcTrigger,Trigger6M)),NA())</f>
        <v>2.1162761466761992E-2</v>
      </c>
      <c r="P2160" s="52">
        <f>IFERROR(_xll.qlIndexFixing(Index1Y,$H2160,TRUE,_xll.ohTrigger(RecalcTrigger,Trigger1Y)),NA())</f>
        <v>2.3316404087971625E-2</v>
      </c>
      <c r="Q2160" s="52">
        <f>IFERROR(_xll.qlIndexFixing(ONIndex1Y,I2160,TRUE,_xll.ohTrigger(RecalcTrigger,Trigger1Y)),NA())</f>
        <v>2.3133675334612303E-2</v>
      </c>
    </row>
    <row r="2161" spans="2:17" x14ac:dyDescent="0.2">
      <c r="B2161" s="46" t="s">
        <v>51</v>
      </c>
      <c r="D2161" s="49">
        <f>_xll.qlCalendarAdvance(LocalCalendar,$D2160,B2161,"f",FALSE)</f>
        <v>54848</v>
      </c>
      <c r="E2161" s="49">
        <f>_xll.qlInterestRateIndexValueDate(IndexON,D2161)</f>
        <v>54848</v>
      </c>
      <c r="F2161" s="52">
        <f>IFERROR(_xll.qlIndexFixing(IndexON,D2161,TRUE,_xll.ohTrigger(RecalcTrigger,TriggerON)),NA())</f>
        <v>1.5428407014521639E-2</v>
      </c>
      <c r="H2161" s="49">
        <f>_xll.qlCalendarAdvance(IborCalendar,$H2160,B2161,"f",FALSE)</f>
        <v>54842</v>
      </c>
      <c r="I2161" s="49">
        <f>_xll.qlInterestRateIndexValueDate(Index1M,$H2161)</f>
        <v>54844</v>
      </c>
      <c r="J2161" s="52">
        <f>IFERROR(_xll.qlIndexFixing(Index1M,$H2161,TRUE,_xll.ohTrigger(RecalcTrigger,Trigger1M)),NA())</f>
        <v>1.8050952075725171E-2</v>
      </c>
      <c r="K2161" s="52">
        <f>IFERROR(_xll.qlIndexFixing(ONIndex1M,I2161,TRUE,_xll.ohTrigger(RecalcTrigger,Trigger1M)),NA())</f>
        <v>1.8043012834318972E-2</v>
      </c>
      <c r="L2161" s="52">
        <f>IFERROR(_xll.qlIndexFixing(Index3M,H2161,TRUE,_xll.ohTrigger(RecalcTrigger,Trigger3M)),NA())</f>
        <v>1.9438963509788045E-2</v>
      </c>
      <c r="M2161" s="52">
        <f>IFERROR(_xll.qlIndexFixing(ONIndex3M,I2161,TRUE,_xll.ohTrigger(RecalcTrigger,Trigger3M)),NA())</f>
        <v>1.941469953835373E-2</v>
      </c>
      <c r="N2161" s="52">
        <f>IFERROR(_xll.qlIndexFixing(Index6M,$H2161,TRUE,_xll.ohTrigger(RecalcTrigger,Trigger6M)),NA())</f>
        <v>2.1227387722411051E-2</v>
      </c>
      <c r="O2161" s="52">
        <f>IFERROR(_xll.qlIndexFixing(ONIndex6M,I2161,TRUE,_xll.ohTrigger(RecalcTrigger,Trigger6M)),NA())</f>
        <v>2.1159103073600249E-2</v>
      </c>
      <c r="P2161" s="52">
        <f>IFERROR(_xll.qlIndexFixing(Index1Y,$H2161,TRUE,_xll.ohTrigger(RecalcTrigger,Trigger1Y)),NA())</f>
        <v>2.3312428515235462E-2</v>
      </c>
      <c r="Q2161" s="52">
        <f>IFERROR(_xll.qlIndexFixing(ONIndex1Y,I2161,TRUE,_xll.ohTrigger(RecalcTrigger,Trigger1Y)),NA())</f>
        <v>2.3129824811078947E-2</v>
      </c>
    </row>
    <row r="2162" spans="2:17" x14ac:dyDescent="0.2">
      <c r="B2162" s="46" t="s">
        <v>51</v>
      </c>
      <c r="D2162" s="49">
        <f>_xll.qlCalendarAdvance(LocalCalendar,$D2161,B2162,"f",FALSE)</f>
        <v>54855</v>
      </c>
      <c r="E2162" s="49">
        <f>_xll.qlInterestRateIndexValueDate(IndexON,D2162)</f>
        <v>54855</v>
      </c>
      <c r="F2162" s="52">
        <f>IFERROR(_xll.qlIndexFixing(IndexON,D2162,TRUE,_xll.ohTrigger(RecalcTrigger,TriggerON)),NA())</f>
        <v>1.5425901229741967E-2</v>
      </c>
      <c r="H2162" s="49">
        <f>_xll.qlCalendarAdvance(IborCalendar,$H2161,B2162,"f",FALSE)</f>
        <v>54849</v>
      </c>
      <c r="I2162" s="49">
        <f>_xll.qlInterestRateIndexValueDate(Index1M,$H2162)</f>
        <v>54851</v>
      </c>
      <c r="J2162" s="52">
        <f>IFERROR(_xll.qlIndexFixing(Index1M,$H2162,TRUE,_xll.ohTrigger(RecalcTrigger,Trigger1M)),NA())</f>
        <v>1.8050005400155441E-2</v>
      </c>
      <c r="K2162" s="52">
        <f>IFERROR(_xll.qlIndexFixing(ONIndex1M,I2162,TRUE,_xll.ohTrigger(RecalcTrigger,Trigger1M)),NA())</f>
        <v>1.8041135026463095E-2</v>
      </c>
      <c r="L2162" s="52">
        <f>IFERROR(_xll.qlIndexFixing(Index3M,H2162,TRUE,_xll.ohTrigger(RecalcTrigger,Trigger3M)),NA())</f>
        <v>1.9436973975542914E-2</v>
      </c>
      <c r="M2162" s="52">
        <f>IFERROR(_xll.qlIndexFixing(ONIndex3M,I2162,TRUE,_xll.ohTrigger(RecalcTrigger,Trigger3M)),NA())</f>
        <v>1.9411331242018548E-2</v>
      </c>
      <c r="N2162" s="52">
        <f>IFERROR(_xll.qlIndexFixing(Index6M,$H2162,TRUE,_xll.ohTrigger(RecalcTrigger,Trigger6M)),NA())</f>
        <v>2.1225884127188791E-2</v>
      </c>
      <c r="O2162" s="52">
        <f>IFERROR(_xll.qlIndexFixing(ONIndex6M,I2162,TRUE,_xll.ohTrigger(RecalcTrigger,Trigger6M)),NA())</f>
        <v>2.1155826656782395E-2</v>
      </c>
      <c r="P2162" s="52">
        <f>IFERROR(_xll.qlIndexFixing(Index1Y,$H2162,TRUE,_xll.ohTrigger(RecalcTrigger,Trigger1Y)),NA())</f>
        <v>2.330895070393374E-2</v>
      </c>
      <c r="Q2162" s="52">
        <f>IFERROR(_xll.qlIndexFixing(ONIndex1Y,I2162,TRUE,_xll.ohTrigger(RecalcTrigger,Trigger1Y)),NA())</f>
        <v>2.3126476621300185E-2</v>
      </c>
    </row>
    <row r="2163" spans="2:17" x14ac:dyDescent="0.2">
      <c r="B2163" s="46" t="s">
        <v>51</v>
      </c>
      <c r="D2163" s="49">
        <f>_xll.qlCalendarAdvance(LocalCalendar,$D2162,B2163,"f",FALSE)</f>
        <v>54862</v>
      </c>
      <c r="E2163" s="49">
        <f>_xll.qlInterestRateIndexValueDate(IndexON,D2163)</f>
        <v>54862</v>
      </c>
      <c r="F2163" s="52">
        <f>IFERROR(_xll.qlIndexFixing(IndexON,D2163,TRUE,_xll.ohTrigger(RecalcTrigger,TriggerON)),NA())</f>
        <v>1.5423394154394643E-2</v>
      </c>
      <c r="H2163" s="49">
        <f>_xll.qlCalendarAdvance(IborCalendar,$H2162,B2163,"f",FALSE)</f>
        <v>54856</v>
      </c>
      <c r="I2163" s="49">
        <f>_xll.qlInterestRateIndexValueDate(Index1M,$H2163)</f>
        <v>54858</v>
      </c>
      <c r="J2163" s="52">
        <f>IFERROR(_xll.qlIndexFixing(Index1M,$H2163,TRUE,_xll.ohTrigger(RecalcTrigger,Trigger1M)),NA())</f>
        <v>1.8048415319716349E-2</v>
      </c>
      <c r="K2163" s="52">
        <f>IFERROR(_xll.qlIndexFixing(ONIndex1M,I2163,TRUE,_xll.ohTrigger(RecalcTrigger,Trigger1M)),NA())</f>
        <v>1.8039248914183403E-2</v>
      </c>
      <c r="L2163" s="52">
        <f>IFERROR(_xll.qlIndexFixing(Index3M,H2163,TRUE,_xll.ohTrigger(RecalcTrigger,Trigger3M)),NA())</f>
        <v>1.9433576327362239E-2</v>
      </c>
      <c r="M2163" s="52">
        <f>IFERROR(_xll.qlIndexFixing(ONIndex3M,I2163,TRUE,_xll.ohTrigger(RecalcTrigger,Trigger3M)),NA())</f>
        <v>1.9407961246615812E-2</v>
      </c>
      <c r="N2163" s="52">
        <f>IFERROR(_xll.qlIndexFixing(Index6M,$H2163,TRUE,_xll.ohTrigger(RecalcTrigger,Trigger6M)),NA())</f>
        <v>2.1222100585084572E-2</v>
      </c>
      <c r="O2163" s="52">
        <f>IFERROR(_xll.qlIndexFixing(ONIndex6M,I2163,TRUE,_xll.ohTrigger(RecalcTrigger,Trigger6M)),NA())</f>
        <v>2.1152543623124131E-2</v>
      </c>
      <c r="P2163" s="52">
        <f>IFERROR(_xll.qlIndexFixing(Index1Y,$H2163,TRUE,_xll.ohTrigger(RecalcTrigger,Trigger1Y)),NA())</f>
        <v>2.330547095407785E-2</v>
      </c>
      <c r="Q2163" s="52">
        <f>IFERROR(_xll.qlIndexFixing(ONIndex1Y,I2163,TRUE,_xll.ohTrigger(RecalcTrigger,Trigger1Y)),NA())</f>
        <v>2.3123126525872451E-2</v>
      </c>
    </row>
    <row r="2164" spans="2:17" x14ac:dyDescent="0.2">
      <c r="B2164" s="46" t="s">
        <v>51</v>
      </c>
      <c r="D2164" s="49">
        <f>_xll.qlCalendarAdvance(LocalCalendar,$D2163,B2164,"f",FALSE)</f>
        <v>54869</v>
      </c>
      <c r="E2164" s="49">
        <f>_xll.qlInterestRateIndexValueDate(IndexON,D2164)</f>
        <v>54869</v>
      </c>
      <c r="F2164" s="52">
        <f>IFERROR(_xll.qlIndexFixing(IndexON,D2164,TRUE,_xll.ohTrigger(RecalcTrigger,TriggerON)),NA())</f>
        <v>1.542088578839973E-2</v>
      </c>
      <c r="H2164" s="49">
        <f>_xll.qlCalendarAdvance(IborCalendar,$H2163,B2164,"f",FALSE)</f>
        <v>54863</v>
      </c>
      <c r="I2164" s="49">
        <f>_xll.qlInterestRateIndexValueDate(Index1M,$H2164)</f>
        <v>54865</v>
      </c>
      <c r="J2164" s="52">
        <f>IFERROR(_xll.qlIndexFixing(Index1M,$H2164,TRUE,_xll.ohTrigger(RecalcTrigger,Trigger1M)),NA())</f>
        <v>1.8046186300306171E-2</v>
      </c>
      <c r="K2164" s="52">
        <f>IFERROR(_xll.qlIndexFixing(ONIndex1M,I2164,TRUE,_xll.ohTrigger(RecalcTrigger,Trigger1M)),NA())</f>
        <v>1.8037354497479896E-2</v>
      </c>
      <c r="L2164" s="52">
        <f>IFERROR(_xll.qlIndexFixing(Index3M,H2164,TRUE,_xll.ohTrigger(RecalcTrigger,Trigger3M)),NA())</f>
        <v>1.9430176974700751E-2</v>
      </c>
      <c r="M2164" s="52">
        <f>IFERROR(_xll.qlIndexFixing(ONIndex3M,I2164,TRUE,_xll.ohTrigger(RecalcTrigger,Trigger3M)),NA())</f>
        <v>1.9404589552252105E-2</v>
      </c>
      <c r="N2164" s="52">
        <f>IFERROR(_xll.qlIndexFixing(Index6M,$H2164,TRUE,_xll.ohTrigger(RecalcTrigger,Trigger6M)),NA())</f>
        <v>2.1218688704459195E-2</v>
      </c>
      <c r="O2164" s="52">
        <f>IFERROR(_xll.qlIndexFixing(ONIndex6M,I2164,TRUE,_xll.ohTrigger(RecalcTrigger,Trigger6M)),NA())</f>
        <v>2.1149253972652104E-2</v>
      </c>
      <c r="P2164" s="52">
        <f>IFERROR(_xll.qlIndexFixing(Index1Y,$H2164,TRUE,_xll.ohTrigger(RecalcTrigger,Trigger1Y)),NA())</f>
        <v>2.3301989265688917E-2</v>
      </c>
      <c r="Q2164" s="52">
        <f>IFERROR(_xll.qlIndexFixing(ONIndex1Y,I2164,TRUE,_xll.ohTrigger(RecalcTrigger,Trigger1Y)),NA())</f>
        <v>2.311977452487568E-2</v>
      </c>
    </row>
    <row r="2165" spans="2:17" x14ac:dyDescent="0.2">
      <c r="B2165" s="46" t="s">
        <v>51</v>
      </c>
      <c r="D2165" s="49">
        <f>_xll.qlCalendarAdvance(LocalCalendar,$D2164,B2165,"f",FALSE)</f>
        <v>54876</v>
      </c>
      <c r="E2165" s="49">
        <f>_xll.qlInterestRateIndexValueDate(IndexON,D2165)</f>
        <v>54876</v>
      </c>
      <c r="F2165" s="52">
        <f>IFERROR(_xll.qlIndexFixing(IndexON,D2165,TRUE,_xll.ohTrigger(RecalcTrigger,TriggerON)),NA())</f>
        <v>1.5418376131837164E-2</v>
      </c>
      <c r="H2165" s="49">
        <f>_xll.qlCalendarAdvance(IborCalendar,$H2164,B2165,"f",FALSE)</f>
        <v>54870</v>
      </c>
      <c r="I2165" s="49">
        <f>_xll.qlInterestRateIndexValueDate(Index1M,$H2165)</f>
        <v>54872</v>
      </c>
      <c r="J2165" s="52">
        <f>IFERROR(_xll.qlIndexFixing(Index1M,$H2165,TRUE,_xll.ohTrigger(RecalcTrigger,Trigger1M)),NA())</f>
        <v>1.804426427666915E-2</v>
      </c>
      <c r="K2165" s="52">
        <f>IFERROR(_xll.qlIndexFixing(ONIndex1M,I2165,TRUE,_xll.ohTrigger(RecalcTrigger,Trigger1M)),NA())</f>
        <v>1.8035451776352573E-2</v>
      </c>
      <c r="L2165" s="52">
        <f>IFERROR(_xll.qlIndexFixing(Index3M,H2165,TRUE,_xll.ohTrigger(RecalcTrigger,Trigger3M)),NA())</f>
        <v>1.9426775917564407E-2</v>
      </c>
      <c r="M2165" s="52">
        <f>IFERROR(_xll.qlIndexFixing(ONIndex3M,I2165,TRUE,_xll.ohTrigger(RecalcTrigger,Trigger3M)),NA())</f>
        <v>1.9401216158740908E-2</v>
      </c>
      <c r="N2165" s="52">
        <f>IFERROR(_xll.qlIndexFixing(Index6M,$H2165,TRUE,_xll.ohTrigger(RecalcTrigger,Trigger6M)),NA())</f>
        <v>2.1215270141862516E-2</v>
      </c>
      <c r="O2165" s="52">
        <f>IFERROR(_xll.qlIndexFixing(ONIndex6M,I2165,TRUE,_xll.ohTrigger(RecalcTrigger,Trigger6M)),NA())</f>
        <v>2.1145957705313023E-2</v>
      </c>
      <c r="P2165" s="52">
        <f>IFERROR(_xll.qlIndexFixing(Index1Y,$H2165,TRUE,_xll.ohTrigger(RecalcTrigger,Trigger1Y)),NA())</f>
        <v>2.3298505638787204E-2</v>
      </c>
      <c r="Q2165" s="52">
        <f>IFERROR(_xll.qlIndexFixing(ONIndex1Y,I2165,TRUE,_xll.ohTrigger(RecalcTrigger,Trigger1Y)),NA())</f>
        <v>2.3116420618283229E-2</v>
      </c>
    </row>
    <row r="2166" spans="2:17" x14ac:dyDescent="0.2">
      <c r="B2166" s="46" t="s">
        <v>51</v>
      </c>
      <c r="D2166" s="49">
        <f>_xll.qlCalendarAdvance(LocalCalendar,$D2165,B2166,"f",FALSE)</f>
        <v>54883</v>
      </c>
      <c r="E2166" s="49">
        <f>_xll.qlInterestRateIndexValueDate(IndexON,D2166)</f>
        <v>54883</v>
      </c>
      <c r="F2166" s="52">
        <f>IFERROR(_xll.qlIndexFixing(IndexON,D2166,TRUE,_xll.ohTrigger(RecalcTrigger,TriggerON)),NA())</f>
        <v>1.5415865184786881E-2</v>
      </c>
      <c r="H2166" s="49">
        <f>_xll.qlCalendarAdvance(IborCalendar,$H2165,B2166,"f",FALSE)</f>
        <v>54877</v>
      </c>
      <c r="I2166" s="49">
        <f>_xll.qlInterestRateIndexValueDate(Index1M,$H2166)</f>
        <v>54879</v>
      </c>
      <c r="J2166" s="52">
        <f>IFERROR(_xll.qlIndexFixing(Index1M,$H2166,TRUE,_xll.ohTrigger(RecalcTrigger,Trigger1M)),NA())</f>
        <v>1.8042647177949622E-2</v>
      </c>
      <c r="K2166" s="52">
        <f>IFERROR(_xll.qlIndexFixing(ONIndex1M,I2166,TRUE,_xll.ohTrigger(RecalcTrigger,Trigger1M)),NA())</f>
        <v>1.803354075077479E-2</v>
      </c>
      <c r="L2166" s="52">
        <f>IFERROR(_xll.qlIndexFixing(Index3M,H2166,TRUE,_xll.ohTrigger(RecalcTrigger,Trigger3M)),NA())</f>
        <v>1.9422533938227186E-2</v>
      </c>
      <c r="M2166" s="52">
        <f>IFERROR(_xll.qlIndexFixing(ONIndex3M,I2166,TRUE,_xll.ohTrigger(RecalcTrigger,Trigger3M)),NA())</f>
        <v>1.9397841066242094E-2</v>
      </c>
      <c r="N2166" s="52">
        <f>IFERROR(_xll.qlIndexFixing(Index6M,$H2166,TRUE,_xll.ohTrigger(RecalcTrigger,Trigger6M)),NA())</f>
        <v>2.1211844897329107E-2</v>
      </c>
      <c r="O2166" s="52">
        <f>IFERROR(_xll.qlIndexFixing(ONIndex6M,I2166,TRUE,_xll.ohTrigger(RecalcTrigger,Trigger6M)),NA())</f>
        <v>2.1142654821133533E-2</v>
      </c>
      <c r="P2166" s="52">
        <f>IFERROR(_xll.qlIndexFixing(Index1Y,$H2166,TRUE,_xll.ohTrigger(RecalcTrigger,Trigger1Y)),NA())</f>
        <v>2.3295517606358899E-2</v>
      </c>
      <c r="Q2166" s="52">
        <f>IFERROR(_xll.qlIndexFixing(ONIndex1Y,I2166,TRUE,_xll.ohTrigger(RecalcTrigger,Trigger1Y)),NA())</f>
        <v>2.3113064806068451E-2</v>
      </c>
    </row>
    <row r="2167" spans="2:17" x14ac:dyDescent="0.2">
      <c r="B2167" s="46" t="s">
        <v>51</v>
      </c>
      <c r="D2167" s="49">
        <f>_xll.qlCalendarAdvance(LocalCalendar,$D2166,B2167,"f",FALSE)</f>
        <v>54890</v>
      </c>
      <c r="E2167" s="49">
        <f>_xll.qlInterestRateIndexValueDate(IndexON,D2167)</f>
        <v>54890</v>
      </c>
      <c r="F2167" s="52">
        <f>IFERROR(_xll.qlIndexFixing(IndexON,D2167,TRUE,_xll.ohTrigger(RecalcTrigger,TriggerON)),NA())</f>
        <v>1.541335294708901E-2</v>
      </c>
      <c r="H2167" s="49">
        <f>_xll.qlCalendarAdvance(IborCalendar,$H2166,B2167,"f",FALSE)</f>
        <v>54884</v>
      </c>
      <c r="I2167" s="49">
        <f>_xll.qlInterestRateIndexValueDate(Index1M,$H2167)</f>
        <v>54890</v>
      </c>
      <c r="J2167" s="52">
        <f>IFERROR(_xll.qlIndexFixing(Index1M,$H2167,TRUE,_xll.ohTrigger(RecalcTrigger,Trigger1M)),NA())</f>
        <v>1.8038971535364823E-2</v>
      </c>
      <c r="K2167" s="52">
        <f>IFERROR(_xll.qlIndexFixing(ONIndex1M,I2167,TRUE,_xll.ohTrigger(RecalcTrigger,Trigger1M)),NA())</f>
        <v>1.8029893358146865E-2</v>
      </c>
      <c r="L2167" s="52">
        <f>IFERROR(_xll.qlIndexFixing(Index3M,H2167,TRUE,_xll.ohTrigger(RecalcTrigger,Trigger3M)),NA())</f>
        <v>1.9417184735278464E-2</v>
      </c>
      <c r="M2167" s="52">
        <f>IFERROR(_xll.qlIndexFixing(ONIndex3M,I2167,TRUE,_xll.ohTrigger(RecalcTrigger,Trigger3M)),NA())</f>
        <v>1.9391971971725042E-2</v>
      </c>
      <c r="N2167" s="52">
        <f>IFERROR(_xll.qlIndexFixing(Index6M,$H2167,TRUE,_xll.ohTrigger(RecalcTrigger,Trigger6M)),NA())</f>
        <v>2.1205699585200723E-2</v>
      </c>
      <c r="O2167" s="52">
        <f>IFERROR(_xll.qlIndexFixing(ONIndex6M,I2167,TRUE,_xll.ohTrigger(RecalcTrigger,Trigger6M)),NA())</f>
        <v>2.113668395932855E-2</v>
      </c>
      <c r="P2167" s="52">
        <f>IFERROR(_xll.qlIndexFixing(Index1Y,$H2167,TRUE,_xll.ohTrigger(RecalcTrigger,Trigger1Y)),NA())</f>
        <v>2.3288544870157725E-2</v>
      </c>
      <c r="Q2167" s="52">
        <f>IFERROR(_xll.qlIndexFixing(ONIndex1Y,I2167,TRUE,_xll.ohTrigger(RecalcTrigger,Trigger1Y)),NA())</f>
        <v>2.3106784343518427E-2</v>
      </c>
    </row>
    <row r="2168" spans="2:17" x14ac:dyDescent="0.2">
      <c r="B2168" s="46" t="s">
        <v>51</v>
      </c>
      <c r="D2168" s="49">
        <f>_xll.qlCalendarAdvance(LocalCalendar,$D2167,B2168,"f",FALSE)</f>
        <v>54897</v>
      </c>
      <c r="E2168" s="49">
        <f>_xll.qlInterestRateIndexValueDate(IndexON,D2168)</f>
        <v>54897</v>
      </c>
      <c r="F2168" s="52">
        <f>IFERROR(_xll.qlIndexFixing(IndexON,D2168,TRUE,_xll.ohTrigger(RecalcTrigger,TriggerON)),NA())</f>
        <v>1.5410839418663613E-2</v>
      </c>
      <c r="H2168" s="49">
        <f>_xll.qlCalendarAdvance(IborCalendar,$H2167,B2168,"f",FALSE)</f>
        <v>54891</v>
      </c>
      <c r="I2168" s="49">
        <f>_xll.qlInterestRateIndexValueDate(Index1M,$H2168)</f>
        <v>54893</v>
      </c>
      <c r="J2168" s="52">
        <f>IFERROR(_xll.qlIndexFixing(Index1M,$H2168,TRUE,_xll.ohTrigger(RecalcTrigger,Trigger1M)),NA())</f>
        <v>1.803844831093691E-2</v>
      </c>
      <c r="K2168" s="52">
        <f>IFERROR(_xll.qlIndexFixing(ONIndex1M,I2168,TRUE,_xll.ohTrigger(RecalcTrigger,Trigger1M)),NA())</f>
        <v>1.8029693786267842E-2</v>
      </c>
      <c r="L2168" s="52">
        <f>IFERROR(_xll.qlIndexFixing(Index3M,H2168,TRUE,_xll.ohTrigger(RecalcTrigger,Trigger3M)),NA())</f>
        <v>1.9415725131339212E-2</v>
      </c>
      <c r="M2168" s="52">
        <f>IFERROR(_xll.qlIndexFixing(ONIndex3M,I2168,TRUE,_xll.ohTrigger(RecalcTrigger,Trigger3M)),NA())</f>
        <v>1.9391085784148387E-2</v>
      </c>
      <c r="N2168" s="52">
        <f>IFERROR(_xll.qlIndexFixing(Index6M,$H2168,TRUE,_xll.ohTrigger(RecalcTrigger,Trigger6M)),NA())</f>
        <v>2.1204974362592943E-2</v>
      </c>
      <c r="O2168" s="52">
        <f>IFERROR(_xll.qlIndexFixing(ONIndex6M,I2168,TRUE,_xll.ohTrigger(RecalcTrigger,Trigger6M)),NA())</f>
        <v>2.1136029202279971E-2</v>
      </c>
      <c r="P2168" s="52">
        <f>IFERROR(_xll.qlIndexFixing(Index1Y,$H2168,TRUE,_xll.ohTrigger(RecalcTrigger,Trigger1Y)),NA())</f>
        <v>2.3288043127205529E-2</v>
      </c>
      <c r="Q2168" s="52">
        <f>IFERROR(_xll.qlIndexFixing(ONIndex1Y,I2168,TRUE,_xll.ohTrigger(RecalcTrigger,Trigger1Y)),NA())</f>
        <v>2.3106347464851851E-2</v>
      </c>
    </row>
    <row r="2169" spans="2:17" x14ac:dyDescent="0.2">
      <c r="B2169" s="46" t="s">
        <v>51</v>
      </c>
      <c r="D2169" s="49">
        <f>_xll.qlCalendarAdvance(LocalCalendar,$D2168,B2169,"f",FALSE)</f>
        <v>54904</v>
      </c>
      <c r="E2169" s="49">
        <f>_xll.qlInterestRateIndexValueDate(IndexON,D2169)</f>
        <v>54904</v>
      </c>
      <c r="F2169" s="52">
        <f>IFERROR(_xll.qlIndexFixing(IndexON,D2169,TRUE,_xll.ohTrigger(RecalcTrigger,TriggerON)),NA())</f>
        <v>1.54083245997505E-2</v>
      </c>
      <c r="H2169" s="49">
        <f>_xll.qlCalendarAdvance(IborCalendar,$H2168,B2169,"f",FALSE)</f>
        <v>54898</v>
      </c>
      <c r="I2169" s="49">
        <f>_xll.qlInterestRateIndexValueDate(Index1M,$H2169)</f>
        <v>54900</v>
      </c>
      <c r="J2169" s="52">
        <f>IFERROR(_xll.qlIndexFixing(Index1M,$H2169,TRUE,_xll.ohTrigger(RecalcTrigger,Trigger1M)),NA())</f>
        <v>1.803649302410382E-2</v>
      </c>
      <c r="K2169" s="52">
        <f>IFERROR(_xll.qlIndexFixing(ONIndex1M,I2169,TRUE,_xll.ohTrigger(RecalcTrigger,Trigger1M)),NA())</f>
        <v>1.8027757847365322E-2</v>
      </c>
      <c r="L2169" s="52">
        <f>IFERROR(_xll.qlIndexFixing(Index3M,H2169,TRUE,_xll.ohTrigger(RecalcTrigger,Trigger3M)),NA())</f>
        <v>1.9412318171474218E-2</v>
      </c>
      <c r="M2169" s="52">
        <f>IFERROR(_xll.qlIndexFixing(ONIndex3M,I2169,TRUE,_xll.ohTrigger(RecalcTrigger,Trigger3M)),NA())</f>
        <v>1.9387705594526849E-2</v>
      </c>
      <c r="N2169" s="52">
        <f>IFERROR(_xll.qlIndexFixing(Index6M,$H2169,TRUE,_xll.ohTrigger(RecalcTrigger,Trigger6M)),NA())</f>
        <v>2.1201529072459757E-2</v>
      </c>
      <c r="O2169" s="52">
        <f>IFERROR(_xll.qlIndexFixing(ONIndex6M,I2169,TRUE,_xll.ohTrigger(RecalcTrigger,Trigger6M)),NA())</f>
        <v>2.11327064676059E-2</v>
      </c>
      <c r="P2169" s="52">
        <f>IFERROR(_xll.qlIndexFixing(Index1Y,$H2169,TRUE,_xll.ohTrigger(RecalcTrigger,Trigger1Y)),NA())</f>
        <v>2.3284551746454153E-2</v>
      </c>
      <c r="Q2169" s="52">
        <f>IFERROR(_xll.qlIndexFixing(ONIndex1Y,I2169,TRUE,_xll.ohTrigger(RecalcTrigger,Trigger1Y)),NA())</f>
        <v>2.3102985935823384E-2</v>
      </c>
    </row>
    <row r="2170" spans="2:17" x14ac:dyDescent="0.2">
      <c r="B2170" s="46" t="s">
        <v>51</v>
      </c>
      <c r="D2170" s="49">
        <f>_xll.qlCalendarAdvance(LocalCalendar,$D2169,B2170,"f",FALSE)</f>
        <v>54911</v>
      </c>
      <c r="E2170" s="49">
        <f>_xll.qlInterestRateIndexValueDate(IndexON,D2170)</f>
        <v>54911</v>
      </c>
      <c r="F2170" s="52">
        <f>IFERROR(_xll.qlIndexFixing(IndexON,D2170,TRUE,_xll.ohTrigger(RecalcTrigger,TriggerON)),NA())</f>
        <v>1.5405808490349671E-2</v>
      </c>
      <c r="H2170" s="49">
        <f>_xll.qlCalendarAdvance(IborCalendar,$H2169,B2170,"f",FALSE)</f>
        <v>54905</v>
      </c>
      <c r="I2170" s="49">
        <f>_xll.qlInterestRateIndexValueDate(Index1M,$H2170)</f>
        <v>54907</v>
      </c>
      <c r="J2170" s="52">
        <f>IFERROR(_xll.qlIndexFixing(Index1M,$H2170,TRUE,_xll.ohTrigger(RecalcTrigger,Trigger1M)),NA())</f>
        <v>1.8034839895379184E-2</v>
      </c>
      <c r="K2170" s="52">
        <f>IFERROR(_xll.qlIndexFixing(ONIndex1M,I2170,TRUE,_xll.ohTrigger(RecalcTrigger,Trigger1M)),NA())</f>
        <v>1.8026125631855905E-2</v>
      </c>
      <c r="L2170" s="52">
        <f>IFERROR(_xll.qlIndexFixing(Index3M,H2170,TRUE,_xll.ohTrigger(RecalcTrigger,Trigger3M)),NA())</f>
        <v>1.9408909507334697E-2</v>
      </c>
      <c r="M2170" s="52">
        <f>IFERROR(_xll.qlIndexFixing(ONIndex3M,I2170,TRUE,_xll.ohTrigger(RecalcTrigger,Trigger3M)),NA())</f>
        <v>1.9384603913281673E-2</v>
      </c>
      <c r="N2170" s="52">
        <f>IFERROR(_xll.qlIndexFixing(Index6M,$H2170,TRUE,_xll.ohTrigger(RecalcTrigger,Trigger6M)),NA())</f>
        <v>2.1198077100529834E-2</v>
      </c>
      <c r="O2170" s="52">
        <f>IFERROR(_xll.qlIndexFixing(ONIndex6M,I2170,TRUE,_xll.ohTrigger(RecalcTrigger,Trigger6M)),NA())</f>
        <v>2.112975904470682E-2</v>
      </c>
      <c r="P2170" s="52">
        <f>IFERROR(_xll.qlIndexFixing(Index1Y,$H2170,TRUE,_xll.ohTrigger(RecalcTrigger,Trigger1Y)),NA())</f>
        <v>2.3279570087584373E-2</v>
      </c>
      <c r="Q2170" s="52">
        <f>IFERROR(_xll.qlIndexFixing(ONIndex1Y,I2170,TRUE,_xll.ohTrigger(RecalcTrigger,Trigger1Y)),NA())</f>
        <v>2.3100123225281433E-2</v>
      </c>
    </row>
    <row r="2171" spans="2:17" x14ac:dyDescent="0.2">
      <c r="B2171" s="46" t="s">
        <v>51</v>
      </c>
      <c r="D2171" s="49">
        <f>_xll.qlCalendarAdvance(LocalCalendar,$D2170,B2171,"f",FALSE)</f>
        <v>54918</v>
      </c>
      <c r="E2171" s="49">
        <f>_xll.qlInterestRateIndexValueDate(IndexON,D2171)</f>
        <v>54918</v>
      </c>
      <c r="F2171" s="52">
        <f>IFERROR(_xll.qlIndexFixing(IndexON,D2171,TRUE,_xll.ohTrigger(RecalcTrigger,TriggerON)),NA())</f>
        <v>1.5403291090221316E-2</v>
      </c>
      <c r="H2171" s="49">
        <f>_xll.qlCalendarAdvance(IborCalendar,$H2170,B2171,"f",FALSE)</f>
        <v>54912</v>
      </c>
      <c r="I2171" s="49">
        <f>_xll.qlInterestRateIndexValueDate(Index1M,$H2171)</f>
        <v>54914</v>
      </c>
      <c r="J2171" s="52">
        <f>IFERROR(_xll.qlIndexFixing(Index1M,$H2171,TRUE,_xll.ohTrigger(RecalcTrigger,Trigger1M)),NA())</f>
        <v>1.8032557503069601E-2</v>
      </c>
      <c r="K2171" s="52">
        <f>IFERROR(_xll.qlIndexFixing(ONIndex1M,I2171,TRUE,_xll.ohTrigger(RecalcTrigger,Trigger1M)),NA())</f>
        <v>1.8023861056208901E-2</v>
      </c>
      <c r="L2171" s="52">
        <f>IFERROR(_xll.qlIndexFixing(Index3M,H2171,TRUE,_xll.ohTrigger(RecalcTrigger,Trigger3M)),NA())</f>
        <v>1.9406333781026852E-2</v>
      </c>
      <c r="M2171" s="52">
        <f>IFERROR(_xll.qlIndexFixing(ONIndex3M,I2171,TRUE,_xll.ohTrigger(RecalcTrigger,Trigger3M)),NA())</f>
        <v>1.938094011816105E-2</v>
      </c>
      <c r="N2171" s="52">
        <f>IFERROR(_xll.qlIndexFixing(Index6M,$H2171,TRUE,_xll.ohTrigger(RecalcTrigger,Trigger6M)),NA())</f>
        <v>2.1194618446838603E-2</v>
      </c>
      <c r="O2171" s="52">
        <f>IFERROR(_xll.qlIndexFixing(ONIndex6M,I2171,TRUE,_xll.ohTrigger(RecalcTrigger,Trigger6M)),NA())</f>
        <v>2.1126041147763175E-2</v>
      </c>
      <c r="P2171" s="52">
        <f>IFERROR(_xll.qlIndexFixing(Index1Y,$H2171,TRUE,_xll.ohTrigger(RecalcTrigger,Trigger1Y)),NA())</f>
        <v>2.3277563169736719E-2</v>
      </c>
      <c r="Q2171" s="52">
        <f>IFERROR(_xll.qlIndexFixing(ONIndex1Y,I2171,TRUE,_xll.ohTrigger(RecalcTrigger,Trigger1Y)),NA())</f>
        <v>2.3096257160979405E-2</v>
      </c>
    </row>
    <row r="2172" spans="2:17" x14ac:dyDescent="0.2">
      <c r="B2172" s="46" t="s">
        <v>51</v>
      </c>
      <c r="D2172" s="49">
        <f>_xll.qlCalendarAdvance(LocalCalendar,$D2171,B2172,"f",FALSE)</f>
        <v>54925</v>
      </c>
      <c r="E2172" s="49">
        <f>_xll.qlInterestRateIndexValueDate(IndexON,D2172)</f>
        <v>54925</v>
      </c>
      <c r="F2172" s="52">
        <f>IFERROR(_xll.qlIndexFixing(IndexON,D2172,TRUE,_xll.ohTrigger(RecalcTrigger,TriggerON)),NA())</f>
        <v>1.5400772399525309E-2</v>
      </c>
      <c r="H2172" s="49">
        <f>_xll.qlCalendarAdvance(IborCalendar,$H2171,B2172,"f",FALSE)</f>
        <v>54919</v>
      </c>
      <c r="I2172" s="49">
        <f>_xll.qlInterestRateIndexValueDate(Index1M,$H2172)</f>
        <v>54921</v>
      </c>
      <c r="J2172" s="52">
        <f>IFERROR(_xll.qlIndexFixing(Index1M,$H2172,TRUE,_xll.ohTrigger(RecalcTrigger,Trigger1M)),NA())</f>
        <v>1.8030577268883938E-2</v>
      </c>
      <c r="K2172" s="52">
        <f>IFERROR(_xll.qlIndexFixing(ONIndex1M,I2172,TRUE,_xll.ohTrigger(RecalcTrigger,Trigger1M)),NA())</f>
        <v>1.802190020400829E-2</v>
      </c>
      <c r="L2172" s="52">
        <f>IFERROR(_xll.qlIndexFixing(Index3M,H2172,TRUE,_xll.ohTrigger(RecalcTrigger,Trigger3M)),NA())</f>
        <v>1.9402920792693196E-2</v>
      </c>
      <c r="M2172" s="52">
        <f>IFERROR(_xll.qlIndexFixing(ONIndex3M,I2172,TRUE,_xll.ohTrigger(RecalcTrigger,Trigger3M)),NA())</f>
        <v>1.9377554831443433E-2</v>
      </c>
      <c r="N2172" s="52">
        <f>IFERROR(_xll.qlIndexFixing(Index6M,$H2172,TRUE,_xll.ohTrigger(RecalcTrigger,Trigger6M)),NA())</f>
        <v>2.1191153111421498E-2</v>
      </c>
      <c r="O2172" s="52">
        <f>IFERROR(_xll.qlIndexFixing(ONIndex6M,I2172,TRUE,_xll.ohTrigger(RecalcTrigger,Trigger6M)),NA())</f>
        <v>2.1122698562567876E-2</v>
      </c>
      <c r="P2172" s="52">
        <f>IFERROR(_xll.qlIndexFixing(Index1Y,$H2172,TRUE,_xll.ohTrigger(RecalcTrigger,Trigger1Y)),NA())</f>
        <v>2.3274065973811171E-2</v>
      </c>
      <c r="Q2172" s="52">
        <f>IFERROR(_xll.qlIndexFixing(ONIndex1Y,I2172,TRUE,_xll.ohTrigger(RecalcTrigger,Trigger1Y)),NA())</f>
        <v>2.3092889915163894E-2</v>
      </c>
    </row>
    <row r="2173" spans="2:17" x14ac:dyDescent="0.2">
      <c r="B2173" s="46" t="s">
        <v>51</v>
      </c>
      <c r="D2173" s="49">
        <f>_xll.qlCalendarAdvance(LocalCalendar,$D2172,B2173,"f",FALSE)</f>
        <v>54932</v>
      </c>
      <c r="E2173" s="49">
        <f>_xll.qlInterestRateIndexValueDate(IndexON,D2173)</f>
        <v>54932</v>
      </c>
      <c r="F2173" s="52">
        <f>IFERROR(_xll.qlIndexFixing(IndexON,D2173,TRUE,_xll.ohTrigger(RecalcTrigger,TriggerON)),NA())</f>
        <v>1.5398252418261649E-2</v>
      </c>
      <c r="H2173" s="49">
        <f>_xll.qlCalendarAdvance(IborCalendar,$H2172,B2173,"f",FALSE)</f>
        <v>54926</v>
      </c>
      <c r="I2173" s="49">
        <f>_xll.qlInterestRateIndexValueDate(Index1M,$H2173)</f>
        <v>54928</v>
      </c>
      <c r="J2173" s="52">
        <f>IFERROR(_xll.qlIndexFixing(Index1M,$H2173,TRUE,_xll.ohTrigger(RecalcTrigger,Trigger1M)),NA())</f>
        <v>1.8028588718921826E-2</v>
      </c>
      <c r="K2173" s="52">
        <f>IFERROR(_xll.qlIndexFixing(ONIndex1M,I2173,TRUE,_xll.ohTrigger(RecalcTrigger,Trigger1M)),NA())</f>
        <v>1.8019931047357218E-2</v>
      </c>
      <c r="L2173" s="52">
        <f>IFERROR(_xll.qlIndexFixing(Index3M,H2173,TRUE,_xll.ohTrigger(RecalcTrigger,Trigger3M)),NA())</f>
        <v>1.9399506099921252E-2</v>
      </c>
      <c r="M2173" s="52">
        <f>IFERROR(_xll.qlIndexFixing(ONIndex3M,I2173,TRUE,_xll.ohTrigger(RecalcTrigger,Trigger3M)),NA())</f>
        <v>1.9374167845684909E-2</v>
      </c>
      <c r="N2173" s="52">
        <f>IFERROR(_xll.qlIndexFixing(Index6M,$H2173,TRUE,_xll.ohTrigger(RecalcTrigger,Trigger6M)),NA())</f>
        <v>2.1187681094313515E-2</v>
      </c>
      <c r="O2173" s="52">
        <f>IFERROR(_xll.qlIndexFixing(ONIndex6M,I2173,TRUE,_xll.ohTrigger(RecalcTrigger,Trigger6M)),NA())</f>
        <v>2.1119349360558815E-2</v>
      </c>
      <c r="P2173" s="52">
        <f>IFERROR(_xll.qlIndexFixing(Index1Y,$H2173,TRUE,_xll.ohTrigger(RecalcTrigger,Trigger1Y)),NA())</f>
        <v>2.3270566839535108E-2</v>
      </c>
      <c r="Q2173" s="52">
        <f>IFERROR(_xll.qlIndexFixing(ONIndex1Y,I2173,TRUE,_xll.ohTrigger(RecalcTrigger,Trigger1Y)),NA())</f>
        <v>2.3089520763779348E-2</v>
      </c>
    </row>
    <row r="2174" spans="2:17" x14ac:dyDescent="0.2">
      <c r="B2174" s="46" t="s">
        <v>51</v>
      </c>
      <c r="D2174" s="49">
        <f>_xll.qlCalendarAdvance(LocalCalendar,$D2173,B2174,"f",FALSE)</f>
        <v>54939</v>
      </c>
      <c r="E2174" s="49">
        <f>_xll.qlInterestRateIndexValueDate(IndexON,D2174)</f>
        <v>54939</v>
      </c>
      <c r="F2174" s="52">
        <f>IFERROR(_xll.qlIndexFixing(IndexON,D2174,TRUE,_xll.ohTrigger(RecalcTrigger,TriggerON)),NA())</f>
        <v>1.5395731146430336E-2</v>
      </c>
      <c r="H2174" s="49">
        <f>_xll.qlCalendarAdvance(IborCalendar,$H2173,B2174,"f",FALSE)</f>
        <v>54933</v>
      </c>
      <c r="I2174" s="49">
        <f>_xll.qlInterestRateIndexValueDate(Index1M,$H2174)</f>
        <v>54935</v>
      </c>
      <c r="J2174" s="52">
        <f>IFERROR(_xll.qlIndexFixing(Index1M,$H2174,TRUE,_xll.ohTrigger(RecalcTrigger,Trigger1M)),NA())</f>
        <v>1.8026591853185836E-2</v>
      </c>
      <c r="K2174" s="52">
        <f>IFERROR(_xll.qlIndexFixing(ONIndex1M,I2174,TRUE,_xll.ohTrigger(RecalcTrigger,Trigger1M)),NA())</f>
        <v>1.801826284781205E-2</v>
      </c>
      <c r="L2174" s="52">
        <f>IFERROR(_xll.qlIndexFixing(Index3M,H2174,TRUE,_xll.ohTrigger(RecalcTrigger,Trigger3M)),NA())</f>
        <v>1.9396366962577977E-2</v>
      </c>
      <c r="M2174" s="52">
        <f>IFERROR(_xll.qlIndexFixing(ONIndex3M,I2174,TRUE,_xll.ohTrigger(RecalcTrigger,Trigger3M)),NA())</f>
        <v>1.9371058153807574E-2</v>
      </c>
      <c r="N2174" s="52">
        <f>IFERROR(_xll.qlIndexFixing(Index6M,$H2174,TRUE,_xll.ohTrigger(RecalcTrigger,Trigger6M)),NA())</f>
        <v>2.1184202395550522E-2</v>
      </c>
      <c r="O2174" s="52">
        <f>IFERROR(_xll.qlIndexFixing(ONIndex6M,I2174,TRUE,_xll.ohTrigger(RecalcTrigger,Trigger6M)),NA())</f>
        <v>2.1116372794458549E-2</v>
      </c>
      <c r="P2174" s="52">
        <f>IFERROR(_xll.qlIndexFixing(Index1Y,$H2174,TRUE,_xll.ohTrigger(RecalcTrigger,Trigger1Y)),NA())</f>
        <v>2.3267560405494769E-2</v>
      </c>
      <c r="Q2174" s="52">
        <f>IFERROR(_xll.qlIndexFixing(ONIndex1Y,I2174,TRUE,_xll.ohTrigger(RecalcTrigger,Trigger1Y)),NA())</f>
        <v>2.3086649022128203E-2</v>
      </c>
    </row>
    <row r="2175" spans="2:17" x14ac:dyDescent="0.2">
      <c r="B2175" s="46" t="s">
        <v>51</v>
      </c>
      <c r="D2175" s="49">
        <f>_xll.qlCalendarAdvance(LocalCalendar,$D2174,B2175,"f",FALSE)</f>
        <v>54946</v>
      </c>
      <c r="E2175" s="49">
        <f>_xll.qlInterestRateIndexValueDate(IndexON,D2175)</f>
        <v>54946</v>
      </c>
      <c r="F2175" s="52">
        <f>IFERROR(_xll.qlIndexFixing(IndexON,D2175,TRUE,_xll.ohTrigger(RecalcTrigger,TriggerON)),NA())</f>
        <v>1.5393208583951434E-2</v>
      </c>
      <c r="H2175" s="49">
        <f>_xll.qlCalendarAdvance(IborCalendar,$H2174,B2175,"f",FALSE)</f>
        <v>54940</v>
      </c>
      <c r="I2175" s="49">
        <f>_xll.qlInterestRateIndexValueDate(Index1M,$H2175)</f>
        <v>54942</v>
      </c>
      <c r="J2175" s="52">
        <f>IFERROR(_xll.qlIndexFixing(Index1M,$H2175,TRUE,_xll.ohTrigger(RecalcTrigger,Trigger1M)),NA())</f>
        <v>1.8024893677939524E-2</v>
      </c>
      <c r="K2175" s="52">
        <f>IFERROR(_xll.qlIndexFixing(ONIndex1M,I2175,TRUE,_xll.ohTrigger(RecalcTrigger,Trigger1M)),NA())</f>
        <v>1.8015967820703693E-2</v>
      </c>
      <c r="L2175" s="52">
        <f>IFERROR(_xll.qlIndexFixing(Index3M,H2175,TRUE,_xll.ohTrigger(RecalcTrigger,Trigger3M)),NA())</f>
        <v>1.9392948555508986E-2</v>
      </c>
      <c r="M2175" s="52">
        <f>IFERROR(_xll.qlIndexFixing(ONIndex3M,I2175,TRUE,_xll.ohTrigger(RecalcTrigger,Trigger3M)),NA())</f>
        <v>1.936738877701849E-2</v>
      </c>
      <c r="N2175" s="52">
        <f>IFERROR(_xll.qlIndexFixing(Index6M,$H2175,TRUE,_xll.ohTrigger(RecalcTrigger,Trigger6M)),NA())</f>
        <v>2.1180717015167511E-2</v>
      </c>
      <c r="O2175" s="52">
        <f>IFERROR(_xll.qlIndexFixing(ONIndex6M,I2175,TRUE,_xll.ohTrigger(RecalcTrigger,Trigger6M)),NA())</f>
        <v>2.1112631106046109E-2</v>
      </c>
      <c r="P2175" s="52">
        <f>IFERROR(_xll.qlIndexFixing(Index1Y,$H2175,TRUE,_xll.ohTrigger(RecalcTrigger,Trigger1Y)),NA())</f>
        <v>2.3263562756012022E-2</v>
      </c>
      <c r="Q2175" s="52">
        <f>IFERROR(_xll.qlIndexFixing(ONIndex1Y,I2175,TRUE,_xll.ohTrigger(RecalcTrigger,Trigger1Y)),NA())</f>
        <v>2.3082776744116629E-2</v>
      </c>
    </row>
    <row r="2176" spans="2:17" x14ac:dyDescent="0.2">
      <c r="B2176" s="46" t="s">
        <v>51</v>
      </c>
      <c r="D2176" s="49">
        <f>_xll.qlCalendarAdvance(LocalCalendar,$D2175,B2176,"f",FALSE)</f>
        <v>54953</v>
      </c>
      <c r="E2176" s="49">
        <f>_xll.qlInterestRateIndexValueDate(IndexON,D2176)</f>
        <v>54953</v>
      </c>
      <c r="F2176" s="52">
        <f>IFERROR(_xll.qlIndexFixing(IndexON,D2176,TRUE,_xll.ohTrigger(RecalcTrigger,TriggerON)),NA())</f>
        <v>1.5390684731064752E-2</v>
      </c>
      <c r="H2176" s="49">
        <f>_xll.qlCalendarAdvance(IborCalendar,$H2175,B2176,"f",FALSE)</f>
        <v>54947</v>
      </c>
      <c r="I2176" s="49">
        <f>_xll.qlInterestRateIndexValueDate(Index1M,$H2176)</f>
        <v>54949</v>
      </c>
      <c r="J2176" s="52">
        <f>IFERROR(_xll.qlIndexFixing(Index1M,$H2176,TRUE,_xll.ohTrigger(RecalcTrigger,Trigger1M)),NA())</f>
        <v>1.8022573174420589E-2</v>
      </c>
      <c r="K2176" s="52">
        <f>IFERROR(_xll.qlIndexFixing(ONIndex1M,I2176,TRUE,_xll.ohTrigger(RecalcTrigger,Trigger1M)),NA())</f>
        <v>1.8013973750754531E-2</v>
      </c>
      <c r="L2176" s="52">
        <f>IFERROR(_xll.qlIndexFixing(Index3M,H2176,TRUE,_xll.ohTrigger(RecalcTrigger,Trigger3M)),NA())</f>
        <v>1.9389251795013926E-2</v>
      </c>
      <c r="M2176" s="52">
        <f>IFERROR(_xll.qlIndexFixing(ONIndex3M,I2176,TRUE,_xll.ohTrigger(RecalcTrigger,Trigger3M)),NA())</f>
        <v>1.9363996694137242E-2</v>
      </c>
      <c r="N2176" s="52">
        <f>IFERROR(_xll.qlIndexFixing(Index6M,$H2176,TRUE,_xll.ohTrigger(RecalcTrigger,Trigger6M)),NA())</f>
        <v>2.1177224953200353E-2</v>
      </c>
      <c r="O2176" s="52">
        <f>IFERROR(_xll.qlIndexFixing(ONIndex6M,I2176,TRUE,_xll.ohTrigger(RecalcTrigger,Trigger6M)),NA())</f>
        <v>2.110926205351582E-2</v>
      </c>
      <c r="P2176" s="52">
        <f>IFERROR(_xll.qlIndexFixing(Index1Y,$H2176,TRUE,_xll.ohTrigger(RecalcTrigger,Trigger1Y)),NA())</f>
        <v>2.3260057806806168E-2</v>
      </c>
      <c r="Q2176" s="52">
        <f>IFERROR(_xll.qlIndexFixing(ONIndex1Y,I2176,TRUE,_xll.ohTrigger(RecalcTrigger,Trigger1Y)),NA())</f>
        <v>2.3079401875865102E-2</v>
      </c>
    </row>
    <row r="2177" spans="2:17" x14ac:dyDescent="0.2">
      <c r="B2177" s="46" t="s">
        <v>51</v>
      </c>
      <c r="D2177" s="49">
        <f>_xll.qlCalendarAdvance(LocalCalendar,$D2176,B2177,"f",FALSE)</f>
        <v>54960</v>
      </c>
      <c r="E2177" s="49">
        <f>_xll.qlInterestRateIndexValueDate(IndexON,D2177)</f>
        <v>54960</v>
      </c>
      <c r="F2177" s="52">
        <f>IFERROR(_xll.qlIndexFixing(IndexON,D2177,TRUE,_xll.ohTrigger(RecalcTrigger,TriggerON)),NA())</f>
        <v>1.5388159587450545E-2</v>
      </c>
      <c r="H2177" s="49">
        <f>_xll.qlCalendarAdvance(IborCalendar,$H2176,B2177,"f",FALSE)</f>
        <v>54954</v>
      </c>
      <c r="I2177" s="49">
        <f>_xll.qlInterestRateIndexValueDate(Index1M,$H2177)</f>
        <v>54956</v>
      </c>
      <c r="J2177" s="52">
        <f>IFERROR(_xll.qlIndexFixing(Index1M,$H2177,TRUE,_xll.ohTrigger(RecalcTrigger,Trigger1M)),NA())</f>
        <v>1.8020551361396492E-2</v>
      </c>
      <c r="K2177" s="52">
        <f>IFERROR(_xll.qlIndexFixing(ONIndex1M,I2177,TRUE,_xll.ohTrigger(RecalcTrigger,Trigger1M)),NA())</f>
        <v>1.8011971376328262E-2</v>
      </c>
      <c r="L2177" s="52">
        <f>IFERROR(_xll.qlIndexFixing(Index3M,H2177,TRUE,_xll.ohTrigger(RecalcTrigger,Trigger3M)),NA())</f>
        <v>1.9385830284531329E-2</v>
      </c>
      <c r="M2177" s="52">
        <f>IFERROR(_xll.qlIndexFixing(ONIndex3M,I2177,TRUE,_xll.ohTrigger(RecalcTrigger,Trigger3M)),NA())</f>
        <v>1.936060291218844E-2</v>
      </c>
      <c r="N2177" s="52">
        <f>IFERROR(_xll.qlIndexFixing(Index6M,$H2177,TRUE,_xll.ohTrigger(RecalcTrigger,Trigger6M)),NA())</f>
        <v>2.1173726209684041E-2</v>
      </c>
      <c r="O2177" s="52">
        <f>IFERROR(_xll.qlIndexFixing(ONIndex6M,I2177,TRUE,_xll.ohTrigger(RecalcTrigger,Trigger6M)),NA())</f>
        <v>2.1105886384171768E-2</v>
      </c>
      <c r="P2177" s="52">
        <f>IFERROR(_xll.qlIndexFixing(Index1Y,$H2177,TRUE,_xll.ohTrigger(RecalcTrigger,Trigger1Y)),NA())</f>
        <v>2.3256550919331039E-2</v>
      </c>
      <c r="Q2177" s="52">
        <f>IFERROR(_xll.qlIndexFixing(ONIndex1Y,I2177,TRUE,_xll.ohTrigger(RecalcTrigger,Trigger1Y)),NA())</f>
        <v>2.3076025102044539E-2</v>
      </c>
    </row>
    <row r="2178" spans="2:17" x14ac:dyDescent="0.2">
      <c r="B2178" s="46" t="s">
        <v>51</v>
      </c>
      <c r="D2178" s="49">
        <f>_xll.qlCalendarAdvance(LocalCalendar,$D2177,B2178,"f",FALSE)</f>
        <v>54967</v>
      </c>
      <c r="E2178" s="49">
        <f>_xll.qlInterestRateIndexValueDate(IndexON,D2178)</f>
        <v>54967</v>
      </c>
      <c r="F2178" s="52">
        <f>IFERROR(_xll.qlIndexFixing(IndexON,D2178,TRUE,_xll.ohTrigger(RecalcTrigger,TriggerON)),NA())</f>
        <v>1.5385633153108813E-2</v>
      </c>
      <c r="H2178" s="49">
        <f>_xll.qlCalendarAdvance(IborCalendar,$H2177,B2178,"f",FALSE)</f>
        <v>54961</v>
      </c>
      <c r="I2178" s="49">
        <f>_xll.qlInterestRateIndexValueDate(Index1M,$H2178)</f>
        <v>54963</v>
      </c>
      <c r="J2178" s="52">
        <f>IFERROR(_xll.qlIndexFixing(Index1M,$H2178,TRUE,_xll.ohTrigger(RecalcTrigger,Trigger1M)),NA())</f>
        <v>1.8018521232621727E-2</v>
      </c>
      <c r="K2178" s="52">
        <f>IFERROR(_xll.qlIndexFixing(ONIndex1M,I2178,TRUE,_xll.ohTrigger(RecalcTrigger,Trigger1M)),NA())</f>
        <v>1.8009960697531469E-2</v>
      </c>
      <c r="L2178" s="52">
        <f>IFERROR(_xll.qlIndexFixing(Index3M,H2178,TRUE,_xll.ohTrigger(RecalcTrigger,Trigger3M)),NA())</f>
        <v>1.9382407069632551E-2</v>
      </c>
      <c r="M2178" s="52">
        <f>IFERROR(_xll.qlIndexFixing(ONIndex3M,I2178,TRUE,_xll.ohTrigger(RecalcTrigger,Trigger3M)),NA())</f>
        <v>1.9357207431252021E-2</v>
      </c>
      <c r="N2178" s="52">
        <f>IFERROR(_xll.qlIndexFixing(Index6M,$H2178,TRUE,_xll.ohTrigger(RecalcTrigger,Trigger6M)),NA())</f>
        <v>2.1170955671831762E-2</v>
      </c>
      <c r="O2178" s="52">
        <f>IFERROR(_xll.qlIndexFixing(ONIndex6M,I2178,TRUE,_xll.ohTrigger(RecalcTrigger,Trigger6M)),NA())</f>
        <v>2.1102504098013952E-2</v>
      </c>
      <c r="P2178" s="52">
        <f>IFERROR(_xll.qlIndexFixing(Index1Y,$H2178,TRUE,_xll.ohTrigger(RecalcTrigger,Trigger1Y)),NA())</f>
        <v>2.3253042093606898E-2</v>
      </c>
      <c r="Q2178" s="52">
        <f>IFERROR(_xll.qlIndexFixing(ONIndex1Y,I2178,TRUE,_xll.ohTrigger(RecalcTrigger,Trigger1Y)),NA())</f>
        <v>2.307264642260165E-2</v>
      </c>
    </row>
    <row r="2179" spans="2:17" x14ac:dyDescent="0.2">
      <c r="B2179" s="46" t="s">
        <v>51</v>
      </c>
      <c r="D2179" s="49">
        <f>_xll.qlCalendarAdvance(LocalCalendar,$D2178,B2179,"f",FALSE)</f>
        <v>54974</v>
      </c>
      <c r="E2179" s="49">
        <f>_xll.qlInterestRateIndexValueDate(IndexON,D2179)</f>
        <v>54974</v>
      </c>
      <c r="F2179" s="52">
        <f>IFERROR(_xll.qlIndexFixing(IndexON,D2179,TRUE,_xll.ohTrigger(RecalcTrigger,TriggerON)),NA())</f>
        <v>1.5383105428279364E-2</v>
      </c>
      <c r="H2179" s="49">
        <f>_xll.qlCalendarAdvance(IborCalendar,$H2178,B2179,"f",FALSE)</f>
        <v>54968</v>
      </c>
      <c r="I2179" s="49">
        <f>_xll.qlInterestRateIndexValueDate(Index1M,$H2179)</f>
        <v>54970</v>
      </c>
      <c r="J2179" s="52">
        <f>IFERROR(_xll.qlIndexFixing(Index1M,$H2179,TRUE,_xll.ohTrigger(RecalcTrigger,Trigger1M)),NA())</f>
        <v>1.8016482788093716E-2</v>
      </c>
      <c r="K2179" s="52">
        <f>IFERROR(_xll.qlIndexFixing(ONIndex1M,I2179,TRUE,_xll.ohTrigger(RecalcTrigger,Trigger1M)),NA())</f>
        <v>1.8008247508873865E-2</v>
      </c>
      <c r="L2179" s="52">
        <f>IFERROR(_xll.qlIndexFixing(Index3M,H2179,TRUE,_xll.ohTrigger(RecalcTrigger,Trigger3M)),NA())</f>
        <v>1.9378982150323541E-2</v>
      </c>
      <c r="M2179" s="52">
        <f>IFERROR(_xll.qlIndexFixing(ONIndex3M,I2179,TRUE,_xll.ohTrigger(RecalcTrigger,Trigger3M)),NA())</f>
        <v>1.9354087724785529E-2</v>
      </c>
      <c r="N2179" s="52">
        <f>IFERROR(_xll.qlIndexFixing(Index6M,$H2179,TRUE,_xll.ohTrigger(RecalcTrigger,Trigger6M)),NA())</f>
        <v>2.1167075464476316E-2</v>
      </c>
      <c r="O2179" s="52">
        <f>IFERROR(_xll.qlIndexFixing(ONIndex6M,I2179,TRUE,_xll.ohTrigger(RecalcTrigger,Trigger6M)),NA())</f>
        <v>2.1099491094940248E-2</v>
      </c>
      <c r="P2179" s="52">
        <f>IFERROR(_xll.qlIndexFixing(Index1Y,$H2179,TRUE,_xll.ohTrigger(RecalcTrigger,Trigger1Y)),NA())</f>
        <v>2.3249531329654211E-2</v>
      </c>
      <c r="Q2179" s="52">
        <f>IFERROR(_xll.qlIndexFixing(ONIndex1Y,I2179,TRUE,_xll.ohTrigger(RecalcTrigger,Trigger1Y)),NA())</f>
        <v>2.3069763390115572E-2</v>
      </c>
    </row>
    <row r="2180" spans="2:17" x14ac:dyDescent="0.2">
      <c r="B2180" s="46" t="s">
        <v>51</v>
      </c>
      <c r="D2180" s="49">
        <f>_xll.qlCalendarAdvance(LocalCalendar,$D2179,B2180,"f",FALSE)</f>
        <v>54981</v>
      </c>
      <c r="E2180" s="49">
        <f>_xll.qlInterestRateIndexValueDate(IndexON,D2180)</f>
        <v>54981</v>
      </c>
      <c r="F2180" s="52">
        <f>IFERROR(_xll.qlIndexFixing(IndexON,D2180,TRUE,_xll.ohTrigger(RecalcTrigger,TriggerON)),NA())</f>
        <v>1.5380576412962199E-2</v>
      </c>
      <c r="H2180" s="49">
        <f>_xll.qlCalendarAdvance(IborCalendar,$H2179,B2180,"f",FALSE)</f>
        <v>54975</v>
      </c>
      <c r="I2180" s="49">
        <f>_xll.qlInterestRateIndexValueDate(Index1M,$H2180)</f>
        <v>54977</v>
      </c>
      <c r="J2180" s="52">
        <f>IFERROR(_xll.qlIndexFixing(Index1M,$H2180,TRUE,_xll.ohTrigger(RecalcTrigger,Trigger1M)),NA())</f>
        <v>1.8014436027820189E-2</v>
      </c>
      <c r="K2180" s="52">
        <f>IFERROR(_xll.qlIndexFixing(ONIndex1M,I2180,TRUE,_xll.ohTrigger(RecalcTrigger,Trigger1M)),NA())</f>
        <v>1.8005914426533209E-2</v>
      </c>
      <c r="L2180" s="52">
        <f>IFERROR(_xll.qlIndexFixing(Index3M,H2180,TRUE,_xll.ohTrigger(RecalcTrigger,Trigger3M)),NA())</f>
        <v>1.9375830952988712E-2</v>
      </c>
      <c r="M2180" s="52">
        <f>IFERROR(_xll.qlIndexFixing(ONIndex3M,I2180,TRUE,_xll.ohTrigger(RecalcTrigger,Trigger3M)),NA())</f>
        <v>1.9350411372203169E-2</v>
      </c>
      <c r="N2180" s="52">
        <f>IFERROR(_xll.qlIndexFixing(Index6M,$H2180,TRUE,_xll.ohTrigger(RecalcTrigger,Trigger6M)),NA())</f>
        <v>2.1163189890200988E-2</v>
      </c>
      <c r="O2180" s="52">
        <f>IFERROR(_xll.qlIndexFixing(ONIndex6M,I2180,TRUE,_xll.ohTrigger(RecalcTrigger,Trigger6M)),NA())</f>
        <v>2.1095719675177094E-2</v>
      </c>
      <c r="P2180" s="52">
        <f>IFERROR(_xll.qlIndexFixing(Index1Y,$H2180,TRUE,_xll.ohTrigger(RecalcTrigger,Trigger1Y)),NA())</f>
        <v>2.3246018627493894E-2</v>
      </c>
      <c r="Q2180" s="52">
        <f>IFERROR(_xll.qlIndexFixing(ONIndex1Y,I2180,TRUE,_xll.ohTrigger(RecalcTrigger,Trigger1Y)),NA())</f>
        <v>2.3065883346928828E-2</v>
      </c>
    </row>
    <row r="2181" spans="2:17" x14ac:dyDescent="0.2">
      <c r="B2181" s="46" t="s">
        <v>51</v>
      </c>
      <c r="D2181" s="49">
        <f>_xll.qlCalendarAdvance(LocalCalendar,$D2180,B2181,"f",FALSE)</f>
        <v>54988</v>
      </c>
      <c r="E2181" s="49">
        <f>_xll.qlInterestRateIndexValueDate(IndexON,D2181)</f>
        <v>54988</v>
      </c>
      <c r="F2181" s="52">
        <f>IFERROR(_xll.qlIndexFixing(IndexON,D2181,TRUE,_xll.ohTrigger(RecalcTrigger,TriggerON)),NA())</f>
        <v>1.5378046106997445E-2</v>
      </c>
      <c r="H2181" s="49">
        <f>_xll.qlCalendarAdvance(IborCalendar,$H2180,B2181,"f",FALSE)</f>
        <v>54982</v>
      </c>
      <c r="I2181" s="49">
        <f>_xll.qlInterestRateIndexValueDate(Index1M,$H2181)</f>
        <v>54984</v>
      </c>
      <c r="J2181" s="52">
        <f>IFERROR(_xll.qlIndexFixing(Index1M,$H2181,TRUE,_xll.ohTrigger(RecalcTrigger,Trigger1M)),NA())</f>
        <v>1.8012380951806312E-2</v>
      </c>
      <c r="K2181" s="52">
        <f>IFERROR(_xll.qlIndexFixing(ONIndex1M,I2181,TRUE,_xll.ohTrigger(RecalcTrigger,Trigger1M)),NA())</f>
        <v>1.8003878834385034E-2</v>
      </c>
      <c r="L2181" s="52">
        <f>IFERROR(_xll.qlIndexFixing(Index3M,H2181,TRUE,_xll.ohTrigger(RecalcTrigger,Trigger3M)),NA())</f>
        <v>1.9372127198487587E-2</v>
      </c>
      <c r="M2181" s="52">
        <f>IFERROR(_xll.qlIndexFixing(ONIndex3M,I2181,TRUE,_xll.ohTrigger(RecalcTrigger,Trigger3M)),NA())</f>
        <v>1.9347010794144026E-2</v>
      </c>
      <c r="N2181" s="52">
        <f>IFERROR(_xll.qlIndexFixing(Index6M,$H2181,TRUE,_xll.ohTrigger(RecalcTrigger,Trigger6M)),NA())</f>
        <v>2.1160029840760465E-2</v>
      </c>
      <c r="O2181" s="52">
        <f>IFERROR(_xll.qlIndexFixing(ONIndex6M,I2181,TRUE,_xll.ohTrigger(RecalcTrigger,Trigger6M)),NA())</f>
        <v>2.1092317538498051E-2</v>
      </c>
      <c r="P2181" s="52">
        <f>IFERROR(_xll.qlIndexFixing(Index1Y,$H2181,TRUE,_xll.ohTrigger(RecalcTrigger,Trigger1Y)),NA())</f>
        <v>2.3242503987145762E-2</v>
      </c>
      <c r="Q2181" s="52">
        <f>IFERROR(_xll.qlIndexFixing(ONIndex1Y,I2181,TRUE,_xll.ohTrigger(RecalcTrigger,Trigger1Y)),NA())</f>
        <v>2.3062498950698895E-2</v>
      </c>
    </row>
    <row r="2182" spans="2:17" x14ac:dyDescent="0.2">
      <c r="B2182" s="46" t="s">
        <v>51</v>
      </c>
      <c r="D2182" s="49">
        <f>_xll.qlCalendarAdvance(LocalCalendar,$D2181,B2182,"f",FALSE)</f>
        <v>54995</v>
      </c>
      <c r="E2182" s="49">
        <f>_xll.qlInterestRateIndexValueDate(IndexON,D2182)</f>
        <v>54995</v>
      </c>
      <c r="F2182" s="52">
        <f>IFERROR(_xll.qlIndexFixing(IndexON,D2182,TRUE,_xll.ohTrigger(RecalcTrigger,TriggerON)),NA())</f>
        <v>1.5375514510385102E-2</v>
      </c>
      <c r="H2182" s="49">
        <f>_xll.qlCalendarAdvance(IborCalendar,$H2181,B2182,"f",FALSE)</f>
        <v>54989</v>
      </c>
      <c r="I2182" s="49">
        <f>_xll.qlInterestRateIndexValueDate(Index1M,$H2182)</f>
        <v>54991</v>
      </c>
      <c r="J2182" s="52">
        <f>IFERROR(_xll.qlIndexFixing(Index1M,$H2182,TRUE,_xll.ohTrigger(RecalcTrigger,Trigger1M)),NA())</f>
        <v>1.8010317560057235E-2</v>
      </c>
      <c r="K2182" s="52">
        <f>IFERROR(_xll.qlIndexFixing(ONIndex1M,I2182,TRUE,_xll.ohTrigger(RecalcTrigger,Trigger1M)),NA())</f>
        <v>1.8001834937813044E-2</v>
      </c>
      <c r="L2182" s="52">
        <f>IFERROR(_xll.qlIndexFixing(Index3M,H2182,TRUE,_xll.ohTrigger(RecalcTrigger,Trigger3M)),NA())</f>
        <v>1.9368697165970849E-2</v>
      </c>
      <c r="M2182" s="52">
        <f>IFERROR(_xll.qlIndexFixing(ONIndex3M,I2182,TRUE,_xll.ohTrigger(RecalcTrigger,Trigger3M)),NA())</f>
        <v>1.9343608517043975E-2</v>
      </c>
      <c r="N2182" s="52">
        <f>IFERROR(_xll.qlIndexFixing(Index6M,$H2182,TRUE,_xll.ohTrigger(RecalcTrigger,Trigger6M)),NA())</f>
        <v>2.1156132270124743E-2</v>
      </c>
      <c r="O2182" s="52">
        <f>IFERROR(_xll.qlIndexFixing(ONIndex6M,I2182,TRUE,_xll.ohTrigger(RecalcTrigger,Trigger6M)),NA())</f>
        <v>2.108890878503189E-2</v>
      </c>
      <c r="P2182" s="52">
        <f>IFERROR(_xll.qlIndexFixing(Index1Y,$H2182,TRUE,_xll.ohTrigger(RecalcTrigger,Trigger1Y)),NA())</f>
        <v>2.3238987408630514E-2</v>
      </c>
      <c r="Q2182" s="52">
        <f>IFERROR(_xll.qlIndexFixing(ONIndex1Y,I2182,TRUE,_xll.ohTrigger(RecalcTrigger,Trigger1Y)),NA())</f>
        <v>2.3059112648873281E-2</v>
      </c>
    </row>
    <row r="2183" spans="2:17" x14ac:dyDescent="0.2">
      <c r="B2183" s="46" t="s">
        <v>51</v>
      </c>
      <c r="D2183" s="49">
        <f>_xll.qlCalendarAdvance(LocalCalendar,$D2182,B2183,"f",FALSE)</f>
        <v>55002</v>
      </c>
      <c r="E2183" s="49">
        <f>_xll.qlInterestRateIndexValueDate(IndexON,D2183)</f>
        <v>55002</v>
      </c>
      <c r="F2183" s="52">
        <f>IFERROR(_xll.qlIndexFixing(IndexON,D2183,TRUE,_xll.ohTrigger(RecalcTrigger,TriggerON)),NA())</f>
        <v>1.5372981623205106E-2</v>
      </c>
      <c r="H2183" s="49">
        <f>_xll.qlCalendarAdvance(IborCalendar,$H2182,B2183,"f",FALSE)</f>
        <v>54996</v>
      </c>
      <c r="I2183" s="49">
        <f>_xll.qlInterestRateIndexValueDate(Index1M,$H2183)</f>
        <v>54998</v>
      </c>
      <c r="J2183" s="52">
        <f>IFERROR(_xll.qlIndexFixing(Index1M,$H2183,TRUE,_xll.ohTrigger(RecalcTrigger,Trigger1M)),NA())</f>
        <v>1.8008848670127975E-2</v>
      </c>
      <c r="K2183" s="52">
        <f>IFERROR(_xll.qlIndexFixing(ONIndex1M,I2183,TRUE,_xll.ohTrigger(RecalcTrigger,Trigger1M)),NA())</f>
        <v>1.7999782736790593E-2</v>
      </c>
      <c r="L2183" s="52">
        <f>IFERROR(_xll.qlIndexFixing(Index3M,H2183,TRUE,_xll.ohTrigger(RecalcTrigger,Trigger3M)),NA())</f>
        <v>1.9365265429060037E-2</v>
      </c>
      <c r="M2183" s="52">
        <f>IFERROR(_xll.qlIndexFixing(ONIndex3M,I2183,TRUE,_xll.ohTrigger(RecalcTrigger,Trigger3M)),NA())</f>
        <v>1.9340204540876371E-2</v>
      </c>
      <c r="N2183" s="52">
        <f>IFERROR(_xll.qlIndexFixing(Index6M,$H2183,TRUE,_xll.ohTrigger(RecalcTrigger,Trigger6M)),NA())</f>
        <v>2.1152957490151229E-2</v>
      </c>
      <c r="O2183" s="52">
        <f>IFERROR(_xll.qlIndexFixing(ONIndex6M,I2183,TRUE,_xll.ohTrigger(RecalcTrigger,Trigger6M)),NA())</f>
        <v>2.108549341472532E-2</v>
      </c>
      <c r="P2183" s="52">
        <f>IFERROR(_xll.qlIndexFixing(Index1Y,$H2183,TRUE,_xll.ohTrigger(RecalcTrigger,Trigger1Y)),NA())</f>
        <v>2.3235468892887339E-2</v>
      </c>
      <c r="Q2183" s="52">
        <f>IFERROR(_xll.qlIndexFixing(ONIndex1Y,I2183,TRUE,_xll.ohTrigger(RecalcTrigger,Trigger1Y)),NA())</f>
        <v>2.3055724441451986E-2</v>
      </c>
    </row>
    <row r="2184" spans="2:17" x14ac:dyDescent="0.2">
      <c r="B2184" s="46" t="s">
        <v>51</v>
      </c>
      <c r="D2184" s="49">
        <f>_xll.qlCalendarAdvance(LocalCalendar,$D2183,B2184,"f",FALSE)</f>
        <v>55009</v>
      </c>
      <c r="E2184" s="49">
        <f>_xll.qlInterestRateIndexValueDate(IndexON,D2184)</f>
        <v>55009</v>
      </c>
      <c r="F2184" s="52">
        <f>IFERROR(_xll.qlIndexFixing(IndexON,D2184,TRUE,_xll.ohTrigger(RecalcTrigger,TriggerON)),NA())</f>
        <v>1.537044744561733E-2</v>
      </c>
      <c r="H2184" s="49">
        <f>_xll.qlCalendarAdvance(IborCalendar,$H2183,B2184,"f",FALSE)</f>
        <v>55003</v>
      </c>
      <c r="I2184" s="49">
        <f>_xll.qlInterestRateIndexValueDate(Index1M,$H2184)</f>
        <v>55005</v>
      </c>
      <c r="J2184" s="52">
        <f>IFERROR(_xll.qlIndexFixing(Index1M,$H2184,TRUE,_xll.ohTrigger(RecalcTrigger,Trigger1M)),NA())</f>
        <v>1.8006466568391277E-2</v>
      </c>
      <c r="K2184" s="52">
        <f>IFERROR(_xll.qlIndexFixing(ONIndex1M,I2184,TRUE,_xll.ohTrigger(RecalcTrigger,Trigger1M)),NA())</f>
        <v>1.7997722231370972E-2</v>
      </c>
      <c r="L2184" s="52">
        <f>IFERROR(_xll.qlIndexFixing(Index3M,H2184,TRUE,_xll.ohTrigger(RecalcTrigger,Trigger3M)),NA())</f>
        <v>1.9361831987761955E-2</v>
      </c>
      <c r="M2184" s="52">
        <f>IFERROR(_xll.qlIndexFixing(ONIndex3M,I2184,TRUE,_xll.ohTrigger(RecalcTrigger,Trigger3M)),NA())</f>
        <v>1.9336798865694504E-2</v>
      </c>
      <c r="N2184" s="52">
        <f>IFERROR(_xll.qlIndexFixing(Index6M,$H2184,TRUE,_xll.ohTrigger(RecalcTrigger,Trigger6M)),NA())</f>
        <v>2.1149047924713466E-2</v>
      </c>
      <c r="O2184" s="52">
        <f>IFERROR(_xll.qlIndexFixing(ONIndex6M,I2184,TRUE,_xll.ohTrigger(RecalcTrigger,Trigger6M)),NA())</f>
        <v>2.1082071427551696E-2</v>
      </c>
      <c r="P2184" s="52">
        <f>IFERROR(_xll.qlIndexFixing(Index1Y,$H2184,TRUE,_xll.ohTrigger(RecalcTrigger,Trigger1Y)),NA())</f>
        <v>2.3231948444529877E-2</v>
      </c>
      <c r="Q2184" s="52">
        <f>IFERROR(_xll.qlIndexFixing(ONIndex1Y,I2184,TRUE,_xll.ohTrigger(RecalcTrigger,Trigger1Y)),NA())</f>
        <v>2.3052334328435009E-2</v>
      </c>
    </row>
    <row r="2185" spans="2:17" x14ac:dyDescent="0.2">
      <c r="B2185" s="46" t="s">
        <v>51</v>
      </c>
      <c r="D2185" s="49">
        <f>_xll.qlCalendarAdvance(LocalCalendar,$D2184,B2185,"f",FALSE)</f>
        <v>55016</v>
      </c>
      <c r="E2185" s="49">
        <f>_xll.qlInterestRateIndexValueDate(IndexON,D2185)</f>
        <v>55016</v>
      </c>
      <c r="F2185" s="52">
        <f>IFERROR(_xll.qlIndexFixing(IndexON,D2185,TRUE,_xll.ohTrigger(RecalcTrigger,TriggerON)),NA())</f>
        <v>1.5367911977222093E-2</v>
      </c>
      <c r="H2185" s="49">
        <f>_xll.qlCalendarAdvance(IborCalendar,$H2184,B2185,"f",FALSE)</f>
        <v>55010</v>
      </c>
      <c r="I2185" s="49">
        <f>_xll.qlInterestRateIndexValueDate(Index1M,$H2185)</f>
        <v>55012</v>
      </c>
      <c r="J2185" s="52">
        <f>IFERROR(_xll.qlIndexFixing(Index1M,$H2185,TRUE,_xll.ohTrigger(RecalcTrigger,Trigger1M)),NA())</f>
        <v>1.8004077490429767E-2</v>
      </c>
      <c r="K2185" s="52">
        <f>IFERROR(_xll.qlIndexFixing(ONIndex1M,I2185,TRUE,_xll.ohTrigger(RecalcTrigger,Trigger1M)),NA())</f>
        <v>1.7995653421474245E-2</v>
      </c>
      <c r="L2185" s="52">
        <f>IFERROR(_xll.qlIndexFixing(Index3M,H2185,TRUE,_xll.ohTrigger(RecalcTrigger,Trigger3M)),NA())</f>
        <v>1.9358396842079153E-2</v>
      </c>
      <c r="M2185" s="52">
        <f>IFERROR(_xll.qlIndexFixing(ONIndex3M,I2185,TRUE,_xll.ohTrigger(RecalcTrigger,Trigger3M)),NA())</f>
        <v>1.933339149147173E-2</v>
      </c>
      <c r="N2185" s="52">
        <f>IFERROR(_xll.qlIndexFixing(Index6M,$H2185,TRUE,_xll.ohTrigger(RecalcTrigger,Trigger6M)),NA())</f>
        <v>2.1145495730098041E-2</v>
      </c>
      <c r="O2185" s="52">
        <f>IFERROR(_xll.qlIndexFixing(ONIndex6M,I2185,TRUE,_xll.ohTrigger(RecalcTrigger,Trigger6M)),NA())</f>
        <v>2.1078642823564309E-2</v>
      </c>
      <c r="P2185" s="52">
        <f>IFERROR(_xll.qlIndexFixing(Index1Y,$H2185,TRUE,_xll.ohTrigger(RecalcTrigger,Trigger1Y)),NA())</f>
        <v>2.3228426069090268E-2</v>
      </c>
      <c r="Q2185" s="52">
        <f>IFERROR(_xll.qlIndexFixing(ONIndex1Y,I2185,TRUE,_xll.ohTrigger(RecalcTrigger,Trigger1Y)),NA())</f>
        <v>2.3048942309795706E-2</v>
      </c>
    </row>
    <row r="2186" spans="2:17" x14ac:dyDescent="0.2">
      <c r="B2186" s="46" t="s">
        <v>51</v>
      </c>
      <c r="D2186" s="49">
        <f>_xll.qlCalendarAdvance(LocalCalendar,$D2185,B2186,"f",FALSE)</f>
        <v>55023</v>
      </c>
      <c r="E2186" s="49">
        <f>_xll.qlInterestRateIndexValueDate(IndexON,D2186)</f>
        <v>55023</v>
      </c>
      <c r="F2186" s="52">
        <f>IFERROR(_xll.qlIndexFixing(IndexON,D2186,TRUE,_xll.ohTrigger(RecalcTrigger,TriggerON)),NA())</f>
        <v>1.5365375218259203E-2</v>
      </c>
      <c r="H2186" s="49">
        <f>_xll.qlCalendarAdvance(IborCalendar,$H2185,B2186,"f",FALSE)</f>
        <v>55017</v>
      </c>
      <c r="I2186" s="49">
        <f>_xll.qlInterestRateIndexValueDate(Index1M,$H2186)</f>
        <v>55019</v>
      </c>
      <c r="J2186" s="52">
        <f>IFERROR(_xll.qlIndexFixing(Index1M,$H2186,TRUE,_xll.ohTrigger(RecalcTrigger,Trigger1M)),NA())</f>
        <v>1.8001980835776001E-2</v>
      </c>
      <c r="K2186" s="52">
        <f>IFERROR(_xll.qlIndexFixing(ONIndex1M,I2186,TRUE,_xll.ohTrigger(RecalcTrigger,Trigger1M)),NA())</f>
        <v>1.7993576307180348E-2</v>
      </c>
      <c r="L2186" s="52">
        <f>IFERROR(_xll.qlIndexFixing(Index3M,H2186,TRUE,_xll.ohTrigger(RecalcTrigger,Trigger3M)),NA())</f>
        <v>1.9354959992015888E-2</v>
      </c>
      <c r="M2186" s="52">
        <f>IFERROR(_xll.qlIndexFixing(ONIndex3M,I2186,TRUE,_xll.ohTrigger(RecalcTrigger,Trigger3M)),NA())</f>
        <v>1.9329982418234692E-2</v>
      </c>
      <c r="N2186" s="52">
        <f>IFERROR(_xll.qlIndexFixing(Index6M,$H2186,TRUE,_xll.ohTrigger(RecalcTrigger,Trigger6M)),NA())</f>
        <v>2.114229885194693E-2</v>
      </c>
      <c r="O2186" s="52">
        <f>IFERROR(_xll.qlIndexFixing(ONIndex6M,I2186,TRUE,_xll.ohTrigger(RecalcTrigger,Trigger6M)),NA())</f>
        <v>2.1075207602789803E-2</v>
      </c>
      <c r="P2186" s="52">
        <f>IFERROR(_xll.qlIndexFixing(Index1Y,$H2186,TRUE,_xll.ohTrigger(RecalcTrigger,Trigger1Y)),NA())</f>
        <v>2.3224901772101094E-2</v>
      </c>
      <c r="Q2186" s="52">
        <f>IFERROR(_xll.qlIndexFixing(ONIndex1Y,I2186,TRUE,_xll.ohTrigger(RecalcTrigger,Trigger1Y)),NA())</f>
        <v>2.3045548385560721E-2</v>
      </c>
    </row>
    <row r="2187" spans="2:17" x14ac:dyDescent="0.2">
      <c r="B2187" s="46" t="s">
        <v>51</v>
      </c>
      <c r="D2187" s="49">
        <f>_xll.qlCalendarAdvance(LocalCalendar,$D2186,B2187,"f",FALSE)</f>
        <v>55030</v>
      </c>
      <c r="E2187" s="49">
        <f>_xll.qlInterestRateIndexValueDate(IndexON,D2187)</f>
        <v>55030</v>
      </c>
      <c r="F2187" s="52">
        <f>IFERROR(_xll.qlIndexFixing(IndexON,D2187,TRUE,_xll.ohTrigger(RecalcTrigger,TriggerON)),NA())</f>
        <v>1.536283716872866E-2</v>
      </c>
      <c r="H2187" s="49">
        <f>_xll.qlCalendarAdvance(IborCalendar,$H2186,B2187,"f",FALSE)</f>
        <v>55024</v>
      </c>
      <c r="I2187" s="49">
        <f>_xll.qlInterestRateIndexValueDate(Index1M,$H2187)</f>
        <v>55026</v>
      </c>
      <c r="J2187" s="52">
        <f>IFERROR(_xll.qlIndexFixing(Index1M,$H2187,TRUE,_xll.ohTrigger(RecalcTrigger,Trigger1M)),NA())</f>
        <v>1.7999875865412827E-2</v>
      </c>
      <c r="K2187" s="52">
        <f>IFERROR(_xll.qlIndexFixing(ONIndex1M,I2187,TRUE,_xll.ohTrigger(RecalcTrigger,Trigger1M)),NA())</f>
        <v>1.7991791114966293E-2</v>
      </c>
      <c r="L2187" s="52">
        <f>IFERROR(_xll.qlIndexFixing(Index3M,H2187,TRUE,_xll.ohTrigger(RecalcTrigger,Trigger3M)),NA())</f>
        <v>1.9351521437578109E-2</v>
      </c>
      <c r="M2187" s="52">
        <f>IFERROR(_xll.qlIndexFixing(ONIndex3M,I2187,TRUE,_xll.ohTrigger(RecalcTrigger,Trigger3M)),NA())</f>
        <v>1.9326846685281396E-2</v>
      </c>
      <c r="N2187" s="52">
        <f>IFERROR(_xll.qlIndexFixing(Index6M,$H2187,TRUE,_xll.ohTrigger(RecalcTrigger,Trigger6M)),NA())</f>
        <v>2.113837129722736E-2</v>
      </c>
      <c r="O2187" s="52">
        <f>IFERROR(_xll.qlIndexFixing(ONIndex6M,I2187,TRUE,_xll.ohTrigger(RecalcTrigger,Trigger6M)),NA())</f>
        <v>2.1072136282085374E-2</v>
      </c>
      <c r="P2187" s="52">
        <f>IFERROR(_xll.qlIndexFixing(Index1Y,$H2187,TRUE,_xll.ohTrigger(RecalcTrigger,Trigger1Y)),NA())</f>
        <v>2.3221865491909625E-2</v>
      </c>
      <c r="Q2187" s="52">
        <f>IFERROR(_xll.qlIndexFixing(ONIndex1Y,I2187,TRUE,_xll.ohTrigger(RecalcTrigger,Trigger1Y)),NA())</f>
        <v>2.3042647282995876E-2</v>
      </c>
    </row>
    <row r="2188" spans="2:17" x14ac:dyDescent="0.2">
      <c r="B2188" s="46" t="s">
        <v>51</v>
      </c>
      <c r="D2188" s="49">
        <f>_xll.qlCalendarAdvance(LocalCalendar,$D2187,B2188,"f",FALSE)</f>
        <v>55037</v>
      </c>
      <c r="E2188" s="49">
        <f>_xll.qlInterestRateIndexValueDate(IndexON,D2188)</f>
        <v>55037</v>
      </c>
      <c r="F2188" s="52">
        <f>IFERROR(_xll.qlIndexFixing(IndexON,D2188,TRUE,_xll.ohTrigger(RecalcTrigger,TriggerON)),NA())</f>
        <v>1.5360297828630465E-2</v>
      </c>
      <c r="H2188" s="49">
        <f>_xll.qlCalendarAdvance(IborCalendar,$H2187,B2188,"f",FALSE)</f>
        <v>55031</v>
      </c>
      <c r="I2188" s="49">
        <f>_xll.qlInterestRateIndexValueDate(Index1M,$H2188)</f>
        <v>55033</v>
      </c>
      <c r="J2188" s="52">
        <f>IFERROR(_xll.qlIndexFixing(Index1M,$H2188,TRUE,_xll.ohTrigger(RecalcTrigger,Trigger1M)),NA())</f>
        <v>1.7997762579332503E-2</v>
      </c>
      <c r="K2188" s="52">
        <f>IFERROR(_xll.qlIndexFixing(ONIndex1M,I2188,TRUE,_xll.ohTrigger(RecalcTrigger,Trigger1M)),NA())</f>
        <v>1.7989696693969659E-2</v>
      </c>
      <c r="L2188" s="52">
        <f>IFERROR(_xll.qlIndexFixing(Index3M,H2188,TRUE,_xll.ohTrigger(RecalcTrigger,Trigger3M)),NA())</f>
        <v>1.9347262126883261E-2</v>
      </c>
      <c r="M2188" s="52">
        <f>IFERROR(_xll.qlIndexFixing(ONIndex3M,I2188,TRUE,_xll.ohTrigger(RecalcTrigger,Trigger3M)),NA())</f>
        <v>1.9323433909419485E-2</v>
      </c>
      <c r="N2188" s="52">
        <f>IFERROR(_xll.qlIndexFixing(Index6M,$H2188,TRUE,_xll.ohTrigger(RecalcTrigger,Trigger6M)),NA())</f>
        <v>2.1133356039344766E-2</v>
      </c>
      <c r="O2188" s="52">
        <f>IFERROR(_xll.qlIndexFixing(ONIndex6M,I2188,TRUE,_xll.ohTrigger(RecalcTrigger,Trigger6M)),NA())</f>
        <v>2.1068687153142918E-2</v>
      </c>
      <c r="P2188" s="52">
        <f>IFERROR(_xll.qlIndexFixing(Index1Y,$H2188,TRUE,_xll.ohTrigger(RecalcTrigger,Trigger1Y)),NA())</f>
        <v>2.321833700921664E-2</v>
      </c>
      <c r="Q2188" s="52">
        <f>IFERROR(_xll.qlIndexFixing(ONIndex1Y,I2188,TRUE,_xll.ohTrigger(RecalcTrigger,Trigger1Y)),NA())</f>
        <v>2.30392491939857E-2</v>
      </c>
    </row>
    <row r="2189" spans="2:17" x14ac:dyDescent="0.2">
      <c r="B2189" s="46" t="s">
        <v>51</v>
      </c>
      <c r="D2189" s="49">
        <f>_xll.qlCalendarAdvance(LocalCalendar,$D2188,B2189,"f",FALSE)</f>
        <v>55044</v>
      </c>
      <c r="E2189" s="49">
        <f>_xll.qlInterestRateIndexValueDate(IndexON,D2189)</f>
        <v>55044</v>
      </c>
      <c r="F2189" s="52">
        <f>IFERROR(_xll.qlIndexFixing(IndexON,D2189,TRUE,_xll.ohTrigger(RecalcTrigger,TriggerON)),NA())</f>
        <v>1.5357757197964617E-2</v>
      </c>
      <c r="H2189" s="49">
        <f>_xll.qlCalendarAdvance(IborCalendar,$H2188,B2189,"f",FALSE)</f>
        <v>55038</v>
      </c>
      <c r="I2189" s="49">
        <f>_xll.qlInterestRateIndexValueDate(Index1M,$H2189)</f>
        <v>55040</v>
      </c>
      <c r="J2189" s="52">
        <f>IFERROR(_xll.qlIndexFixing(Index1M,$H2189,TRUE,_xll.ohTrigger(RecalcTrigger,Trigger1M)),NA())</f>
        <v>1.7995938220662644E-2</v>
      </c>
      <c r="K2189" s="52">
        <f>IFERROR(_xll.qlIndexFixing(ONIndex1M,I2189,TRUE,_xll.ohTrigger(RecalcTrigger,Trigger1M)),NA())</f>
        <v>1.7987295137675829E-2</v>
      </c>
      <c r="L2189" s="52">
        <f>IFERROR(_xll.qlIndexFixing(Index3M,H2189,TRUE,_xll.ohTrigger(RecalcTrigger,Trigger3M)),NA())</f>
        <v>1.9343821082364047E-2</v>
      </c>
      <c r="M2189" s="52">
        <f>IFERROR(_xll.qlIndexFixing(ONIndex3M,I2189,TRUE,_xll.ohTrigger(RecalcTrigger,Trigger3M)),NA())</f>
        <v>1.9319745004224842E-2</v>
      </c>
      <c r="N2189" s="52">
        <f>IFERROR(_xll.qlIndexFixing(Index6M,$H2189,TRUE,_xll.ohTrigger(RecalcTrigger,Trigger6M)),NA())</f>
        <v>2.1129779864254784E-2</v>
      </c>
      <c r="O2189" s="52">
        <f>IFERROR(_xll.qlIndexFixing(ONIndex6M,I2189,TRUE,_xll.ohTrigger(RecalcTrigger,Trigger6M)),NA())</f>
        <v>2.1064862239450477E-2</v>
      </c>
      <c r="P2189" s="52">
        <f>IFERROR(_xll.qlIndexFixing(Index1Y,$H2189,TRUE,_xll.ohTrigger(RecalcTrigger,Trigger1Y)),NA())</f>
        <v>2.3214317407156702E-2</v>
      </c>
      <c r="Q2189" s="52">
        <f>IFERROR(_xll.qlIndexFixing(ONIndex1Y,I2189,TRUE,_xll.ohTrigger(RecalcTrigger,Trigger1Y)),NA())</f>
        <v>2.303535517928168E-2</v>
      </c>
    </row>
    <row r="2190" spans="2:17" x14ac:dyDescent="0.2">
      <c r="B2190" s="46" t="s">
        <v>51</v>
      </c>
      <c r="D2190" s="49">
        <f>_xll.qlCalendarAdvance(LocalCalendar,$D2189,B2190,"f",FALSE)</f>
        <v>55051</v>
      </c>
      <c r="E2190" s="49">
        <f>_xll.qlInterestRateIndexValueDate(IndexON,D2190)</f>
        <v>55051</v>
      </c>
      <c r="F2190" s="52">
        <f>IFERROR(_xll.qlIndexFixing(IndexON,D2190,TRUE,_xll.ohTrigger(RecalcTrigger,TriggerON)),NA())</f>
        <v>1.5355215276571244E-2</v>
      </c>
      <c r="H2190" s="49">
        <f>_xll.qlCalendarAdvance(IborCalendar,$H2189,B2190,"f",FALSE)</f>
        <v>55045</v>
      </c>
      <c r="I2190" s="49">
        <f>_xll.qlInterestRateIndexValueDate(Index1M,$H2190)</f>
        <v>55047</v>
      </c>
      <c r="J2190" s="52">
        <f>IFERROR(_xll.qlIndexFixing(Index1M,$H2190,TRUE,_xll.ohTrigger(RecalcTrigger,Trigger1M)),NA())</f>
        <v>1.7993511060071986E-2</v>
      </c>
      <c r="K2190" s="52">
        <f>IFERROR(_xll.qlIndexFixing(ONIndex1M,I2190,TRUE,_xll.ohTrigger(RecalcTrigger,Trigger1M)),NA())</f>
        <v>1.7985184805660026E-2</v>
      </c>
      <c r="L2190" s="52">
        <f>IFERROR(_xll.qlIndexFixing(Index3M,H2190,TRUE,_xll.ohTrigger(RecalcTrigger,Trigger3M)),NA())</f>
        <v>1.934037833365727E-2</v>
      </c>
      <c r="M2190" s="52">
        <f>IFERROR(_xll.qlIndexFixing(ONIndex3M,I2190,TRUE,_xll.ohTrigger(RecalcTrigger,Trigger3M)),NA())</f>
        <v>1.9316329134850818E-2</v>
      </c>
      <c r="N2190" s="52">
        <f>IFERROR(_xll.qlIndexFixing(Index6M,$H2190,TRUE,_xll.ohTrigger(RecalcTrigger,Trigger6M)),NA())</f>
        <v>2.1126197009494946E-2</v>
      </c>
      <c r="O2190" s="52">
        <f>IFERROR(_xll.qlIndexFixing(ONIndex6M,I2190,TRUE,_xll.ohTrigger(RecalcTrigger,Trigger6M)),NA())</f>
        <v>2.1061400551367626E-2</v>
      </c>
      <c r="P2190" s="52">
        <f>IFERROR(_xll.qlIndexFixing(Index1Y,$H2190,TRUE,_xll.ohTrigger(RecalcTrigger,Trigger1Y)),NA())</f>
        <v>2.3210785479290015E-2</v>
      </c>
      <c r="Q2190" s="52">
        <f>IFERROR(_xll.qlIndexFixing(ONIndex1Y,I2190,TRUE,_xll.ohTrigger(RecalcTrigger,Trigger1Y)),NA())</f>
        <v>2.3031953632663971E-2</v>
      </c>
    </row>
    <row r="2191" spans="2:17" x14ac:dyDescent="0.2">
      <c r="B2191" s="46" t="s">
        <v>51</v>
      </c>
      <c r="D2191" s="49">
        <f>_xll.qlCalendarAdvance(LocalCalendar,$D2190,B2191,"f",FALSE)</f>
        <v>55058</v>
      </c>
      <c r="E2191" s="49">
        <f>_xll.qlInterestRateIndexValueDate(IndexON,D2191)</f>
        <v>55058</v>
      </c>
      <c r="F2191" s="52">
        <f>IFERROR(_xll.qlIndexFixing(IndexON,D2191,TRUE,_xll.ohTrigger(RecalcTrigger,TriggerON)),NA())</f>
        <v>1.5352672064850026E-2</v>
      </c>
      <c r="H2191" s="49">
        <f>_xll.qlCalendarAdvance(IborCalendar,$H2190,B2191,"f",FALSE)</f>
        <v>55052</v>
      </c>
      <c r="I2191" s="49">
        <f>_xll.qlInterestRateIndexValueDate(Index1M,$H2191)</f>
        <v>55054</v>
      </c>
      <c r="J2191" s="52">
        <f>IFERROR(_xll.qlIndexFixing(Index1M,$H2191,TRUE,_xll.ohTrigger(RecalcTrigger,Trigger1M)),NA())</f>
        <v>1.7991372826891793E-2</v>
      </c>
      <c r="K2191" s="52">
        <f>IFERROR(_xll.qlIndexFixing(ONIndex1M,I2191,TRUE,_xll.ohTrigger(RecalcTrigger,Trigger1M)),NA())</f>
        <v>1.7983066169220407E-2</v>
      </c>
      <c r="L2191" s="52">
        <f>IFERROR(_xll.qlIndexFixing(Index3M,H2191,TRUE,_xll.ohTrigger(RecalcTrigger,Trigger3M)),NA())</f>
        <v>1.9336933880768205E-2</v>
      </c>
      <c r="M2191" s="52">
        <f>IFERROR(_xll.qlIndexFixing(ONIndex3M,I2191,TRUE,_xll.ohTrigger(RecalcTrigger,Trigger3M)),NA())</f>
        <v>1.9312911566382596E-2</v>
      </c>
      <c r="N2191" s="52">
        <f>IFERROR(_xll.qlIndexFixing(Index6M,$H2191,TRUE,_xll.ohTrigger(RecalcTrigger,Trigger6M)),NA())</f>
        <v>2.112260747509926E-2</v>
      </c>
      <c r="O2191" s="52">
        <f>IFERROR(_xll.qlIndexFixing(ONIndex6M,I2191,TRUE,_xll.ohTrigger(RecalcTrigger,Trigger6M)),NA())</f>
        <v>2.1057932246444366E-2</v>
      </c>
      <c r="P2191" s="52">
        <f>IFERROR(_xll.qlIndexFixing(Index1Y,$H2191,TRUE,_xll.ohTrigger(RecalcTrigger,Trigger1Y)),NA())</f>
        <v>2.3207251657534036E-2</v>
      </c>
      <c r="Q2191" s="52">
        <f>IFERROR(_xll.qlIndexFixing(ONIndex1Y,I2191,TRUE,_xll.ohTrigger(RecalcTrigger,Trigger1Y)),NA())</f>
        <v>2.3028550180423935E-2</v>
      </c>
    </row>
    <row r="2192" spans="2:17" x14ac:dyDescent="0.2">
      <c r="B2192" s="46" t="s">
        <v>51</v>
      </c>
      <c r="D2192" s="49">
        <f>_xll.qlCalendarAdvance(LocalCalendar,$D2191,B2192,"f",FALSE)</f>
        <v>55065</v>
      </c>
      <c r="E2192" s="49">
        <f>_xll.qlInterestRateIndexValueDate(IndexON,D2192)</f>
        <v>55065</v>
      </c>
      <c r="F2192" s="52">
        <f>IFERROR(_xll.qlIndexFixing(IndexON,D2192,TRUE,_xll.ohTrigger(RecalcTrigger,TriggerON)),NA())</f>
        <v>1.5350127562321347E-2</v>
      </c>
      <c r="H2192" s="49">
        <f>_xll.qlCalendarAdvance(IborCalendar,$H2191,B2192,"f",FALSE)</f>
        <v>55059</v>
      </c>
      <c r="I2192" s="49">
        <f>_xll.qlInterestRateIndexValueDate(Index1M,$H2192)</f>
        <v>55061</v>
      </c>
      <c r="J2192" s="52">
        <f>IFERROR(_xll.qlIndexFixing(Index1M,$H2192,TRUE,_xll.ohTrigger(RecalcTrigger,Trigger1M)),NA())</f>
        <v>1.7989226278022817E-2</v>
      </c>
      <c r="K2192" s="52">
        <f>IFERROR(_xll.qlIndexFixing(ONIndex1M,I2192,TRUE,_xll.ohTrigger(RecalcTrigger,Trigger1M)),NA())</f>
        <v>1.7980939228303683E-2</v>
      </c>
      <c r="L2192" s="52">
        <f>IFERROR(_xll.qlIndexFixing(Index3M,H2192,TRUE,_xll.ohTrigger(RecalcTrigger,Trigger3M)),NA())</f>
        <v>1.9333487723701241E-2</v>
      </c>
      <c r="M2192" s="52">
        <f>IFERROR(_xll.qlIndexFixing(ONIndex3M,I2192,TRUE,_xll.ohTrigger(RecalcTrigger,Trigger3M)),NA())</f>
        <v>1.9309492298926756E-2</v>
      </c>
      <c r="N2192" s="52">
        <f>IFERROR(_xll.qlIndexFixing(Index6M,$H2192,TRUE,_xll.ohTrigger(RecalcTrigger,Trigger6M)),NA())</f>
        <v>2.1119011261103493E-2</v>
      </c>
      <c r="O2192" s="52">
        <f>IFERROR(_xll.qlIndexFixing(ONIndex6M,I2192,TRUE,_xll.ohTrigger(RecalcTrigger,Trigger6M)),NA())</f>
        <v>2.1054457324680698E-2</v>
      </c>
      <c r="P2192" s="52">
        <f>IFERROR(_xll.qlIndexFixing(Index1Y,$H2192,TRUE,_xll.ohTrigger(RecalcTrigger,Trigger1Y)),NA())</f>
        <v>2.3202251440846745E-2</v>
      </c>
      <c r="Q2192" s="52">
        <f>IFERROR(_xll.qlIndexFixing(ONIndex1Y,I2192,TRUE,_xll.ohTrigger(RecalcTrigger,Trigger1Y)),NA())</f>
        <v>2.3025144822588217E-2</v>
      </c>
    </row>
    <row r="2193" spans="2:17" x14ac:dyDescent="0.2">
      <c r="B2193" s="46" t="s">
        <v>51</v>
      </c>
      <c r="D2193" s="49">
        <f>_xll.qlCalendarAdvance(LocalCalendar,$D2192,B2193,"f",FALSE)</f>
        <v>55072</v>
      </c>
      <c r="E2193" s="49">
        <f>_xll.qlInterestRateIndexValueDate(IndexON,D2193)</f>
        <v>55072</v>
      </c>
      <c r="F2193" s="52">
        <f>IFERROR(_xll.qlIndexFixing(IndexON,D2193,TRUE,_xll.ohTrigger(RecalcTrigger,TriggerON)),NA())</f>
        <v>1.5347581769304952E-2</v>
      </c>
      <c r="H2193" s="49">
        <f>_xll.qlCalendarAdvance(IborCalendar,$H2192,B2193,"f",FALSE)</f>
        <v>55066</v>
      </c>
      <c r="I2193" s="49">
        <f>_xll.qlInterestRateIndexValueDate(Index1M,$H2193)</f>
        <v>55068</v>
      </c>
      <c r="J2193" s="52">
        <f>IFERROR(_xll.qlIndexFixing(Index1M,$H2193,TRUE,_xll.ohTrigger(RecalcTrigger,Trigger1M)),NA())</f>
        <v>1.7987071413465061E-2</v>
      </c>
      <c r="K2193" s="52">
        <f>IFERROR(_xll.qlIndexFixing(ONIndex1M,I2193,TRUE,_xll.ohTrigger(RecalcTrigger,Trigger1M)),NA())</f>
        <v>1.7979100016514149E-2</v>
      </c>
      <c r="L2193" s="52">
        <f>IFERROR(_xll.qlIndexFixing(Index3M,H2193,TRUE,_xll.ohTrigger(RecalcTrigger,Trigger3M)),NA())</f>
        <v>1.9330854319336645E-2</v>
      </c>
      <c r="M2193" s="52">
        <f>IFERROR(_xll.qlIndexFixing(ONIndex3M,I2193,TRUE,_xll.ohTrigger(RecalcTrigger,Trigger3M)),NA())</f>
        <v>1.9306344543696952E-2</v>
      </c>
      <c r="N2193" s="52">
        <f>IFERROR(_xll.qlIndexFixing(Index6M,$H2193,TRUE,_xll.ohTrigger(RecalcTrigger,Trigger6M)),NA())</f>
        <v>2.1115765766298065E-2</v>
      </c>
      <c r="O2193" s="52">
        <f>IFERROR(_xll.qlIndexFixing(ONIndex6M,I2193,TRUE,_xll.ohTrigger(RecalcTrigger,Trigger6M)),NA())</f>
        <v>2.1051342250868466E-2</v>
      </c>
      <c r="P2193" s="52">
        <f>IFERROR(_xll.qlIndexFixing(Index1Y,$H2193,TRUE,_xll.ohTrigger(RecalcTrigger,Trigger1Y)),NA())</f>
        <v>2.3200666140938651E-2</v>
      </c>
      <c r="Q2193" s="52">
        <f>IFERROR(_xll.qlIndexFixing(ONIndex1Y,I2193,TRUE,_xll.ohTrigger(RecalcTrigger,Trigger1Y)),NA())</f>
        <v>2.3022230163660673E-2</v>
      </c>
    </row>
    <row r="2194" spans="2:17" x14ac:dyDescent="0.2">
      <c r="B2194" s="46" t="s">
        <v>51</v>
      </c>
      <c r="D2194" s="49">
        <f>_xll.qlCalendarAdvance(LocalCalendar,$D2193,B2194,"f",FALSE)</f>
        <v>55079</v>
      </c>
      <c r="E2194" s="49">
        <f>_xll.qlInterestRateIndexValueDate(IndexON,D2194)</f>
        <v>55079</v>
      </c>
      <c r="F2194" s="52">
        <f>IFERROR(_xll.qlIndexFixing(IndexON,D2194,TRUE,_xll.ohTrigger(RecalcTrigger,TriggerON)),NA())</f>
        <v>1.5345034685561032E-2</v>
      </c>
      <c r="H2194" s="49">
        <f>_xll.qlCalendarAdvance(IborCalendar,$H2193,B2194,"f",FALSE)</f>
        <v>55073</v>
      </c>
      <c r="I2194" s="49">
        <f>_xll.qlInterestRateIndexValueDate(Index1M,$H2194)</f>
        <v>55075</v>
      </c>
      <c r="J2194" s="52">
        <f>IFERROR(_xll.qlIndexFixing(Index1M,$H2194,TRUE,_xll.ohTrigger(RecalcTrigger,Trigger1M)),NA())</f>
        <v>1.7984908233223674E-2</v>
      </c>
      <c r="K2194" s="52">
        <f>IFERROR(_xll.qlIndexFixing(ONIndex1M,I2194,TRUE,_xll.ohTrigger(RecalcTrigger,Trigger1M)),NA())</f>
        <v>1.7976660433278724E-2</v>
      </c>
      <c r="L2194" s="52">
        <f>IFERROR(_xll.qlIndexFixing(Index3M,H2194,TRUE,_xll.ohTrigger(RecalcTrigger,Trigger3M)),NA())</f>
        <v>1.9327674974455065E-2</v>
      </c>
      <c r="M2194" s="52">
        <f>IFERROR(_xll.qlIndexFixing(ONIndex3M,I2194,TRUE,_xll.ohTrigger(RecalcTrigger,Trigger3M)),NA())</f>
        <v>1.9302648666865707E-2</v>
      </c>
      <c r="N2194" s="52">
        <f>IFERROR(_xll.qlIndexFixing(Index6M,$H2194,TRUE,_xll.ohTrigger(RecalcTrigger,Trigger6M)),NA())</f>
        <v>2.1112155505495226E-2</v>
      </c>
      <c r="O2194" s="52">
        <f>IFERROR(_xll.qlIndexFixing(ONIndex6M,I2194,TRUE,_xll.ohTrigger(RecalcTrigger,Trigger6M)),NA())</f>
        <v>2.104748763076536E-2</v>
      </c>
      <c r="P2194" s="52">
        <f>IFERROR(_xll.qlIndexFixing(Index1Y,$H2194,TRUE,_xll.ohTrigger(RecalcTrigger,Trigger1Y)),NA())</f>
        <v>2.3196638884247153E-2</v>
      </c>
      <c r="Q2194" s="52">
        <f>IFERROR(_xll.qlIndexFixing(ONIndex1Y,I2194,TRUE,_xll.ohTrigger(RecalcTrigger,Trigger1Y)),NA())</f>
        <v>2.3018328390129739E-2</v>
      </c>
    </row>
    <row r="2195" spans="2:17" x14ac:dyDescent="0.2">
      <c r="B2195" s="46" t="s">
        <v>51</v>
      </c>
      <c r="D2195" s="49">
        <f>_xll.qlCalendarAdvance(LocalCalendar,$D2194,B2195,"f",FALSE)</f>
        <v>55086</v>
      </c>
      <c r="E2195" s="49">
        <f>_xll.qlInterestRateIndexValueDate(IndexON,D2195)</f>
        <v>55086</v>
      </c>
      <c r="F2195" s="52">
        <f>IFERROR(_xll.qlIndexFixing(IndexON,D2195,TRUE,_xll.ohTrigger(RecalcTrigger,TriggerON)),NA())</f>
        <v>1.5342486311409331E-2</v>
      </c>
      <c r="H2195" s="49">
        <f>_xll.qlCalendarAdvance(IborCalendar,$H2194,B2195,"f",FALSE)</f>
        <v>55080</v>
      </c>
      <c r="I2195" s="49">
        <f>_xll.qlInterestRateIndexValueDate(Index1M,$H2195)</f>
        <v>55082</v>
      </c>
      <c r="J2195" s="52">
        <f>IFERROR(_xll.qlIndexFixing(Index1M,$H2195,TRUE,_xll.ohTrigger(RecalcTrigger,Trigger1M)),NA())</f>
        <v>1.798273673730898E-2</v>
      </c>
      <c r="K2195" s="52">
        <f>IFERROR(_xll.qlIndexFixing(ONIndex1M,I2195,TRUE,_xll.ohTrigger(RecalcTrigger,Trigger1M)),NA())</f>
        <v>1.7974508579090553E-2</v>
      </c>
      <c r="L2195" s="52">
        <f>IFERROR(_xll.qlIndexFixing(Index3M,H2195,TRUE,_xll.ohTrigger(RecalcTrigger,Trigger3M)),NA())</f>
        <v>1.9323951645129959E-2</v>
      </c>
      <c r="M2195" s="52">
        <f>IFERROR(_xll.qlIndexFixing(ONIndex3M,I2195,TRUE,_xll.ohTrigger(RecalcTrigger,Trigger3M)),NA())</f>
        <v>1.9299224302287143E-2</v>
      </c>
      <c r="N2195" s="52">
        <f>IFERROR(_xll.qlIndexFixing(Index6M,$H2195,TRUE,_xll.ohTrigger(RecalcTrigger,Trigger6M)),NA())</f>
        <v>2.1108538564849337E-2</v>
      </c>
      <c r="O2195" s="52">
        <f>IFERROR(_xll.qlIndexFixing(ONIndex6M,I2195,TRUE,_xll.ohTrigger(RecalcTrigger,Trigger6M)),NA())</f>
        <v>2.1043992858560401E-2</v>
      </c>
      <c r="P2195" s="52">
        <f>IFERROR(_xll.qlIndexFixing(Index1Y,$H2195,TRUE,_xll.ohTrigger(RecalcTrigger,Trigger1Y)),NA())</f>
        <v>2.3193097542251701E-2</v>
      </c>
      <c r="Q2195" s="52">
        <f>IFERROR(_xll.qlIndexFixing(ONIndex1Y,I2195,TRUE,_xll.ohTrigger(RecalcTrigger,Trigger1Y)),NA())</f>
        <v>2.3014917315533623E-2</v>
      </c>
    </row>
    <row r="2196" spans="2:17" x14ac:dyDescent="0.2">
      <c r="B2196" s="46" t="s">
        <v>51</v>
      </c>
      <c r="D2196" s="49">
        <f>_xll.qlCalendarAdvance(LocalCalendar,$D2195,B2196,"f",FALSE)</f>
        <v>55093</v>
      </c>
      <c r="E2196" s="49">
        <f>_xll.qlInterestRateIndexValueDate(IndexON,D2196)</f>
        <v>55093</v>
      </c>
      <c r="F2196" s="52">
        <f>IFERROR(_xll.qlIndexFixing(IndexON,D2196,TRUE,_xll.ohTrigger(RecalcTrigger,TriggerON)),NA())</f>
        <v>1.5339936646610042E-2</v>
      </c>
      <c r="H2196" s="49">
        <f>_xll.qlCalendarAdvance(IborCalendar,$H2195,B2196,"f",FALSE)</f>
        <v>55087</v>
      </c>
      <c r="I2196" s="49">
        <f>_xll.qlInterestRateIndexValueDate(Index1M,$H2196)</f>
        <v>55089</v>
      </c>
      <c r="J2196" s="52">
        <f>IFERROR(_xll.qlIndexFixing(Index1M,$H2196,TRUE,_xll.ohTrigger(RecalcTrigger,Trigger1M)),NA())</f>
        <v>1.7980556925720974E-2</v>
      </c>
      <c r="K2196" s="52">
        <f>IFERROR(_xll.qlIndexFixing(ONIndex1M,I2196,TRUE,_xll.ohTrigger(RecalcTrigger,Trigger1M)),NA())</f>
        <v>1.7972348420505213E-2</v>
      </c>
      <c r="L2196" s="52">
        <f>IFERROR(_xll.qlIndexFixing(Index3M,H2196,TRUE,_xll.ohTrigger(RecalcTrigger,Trigger3M)),NA())</f>
        <v>1.9320497751524793E-2</v>
      </c>
      <c r="M2196" s="52">
        <f>IFERROR(_xll.qlIndexFixing(ONIndex3M,I2196,TRUE,_xll.ohTrigger(RecalcTrigger,Trigger3M)),NA())</f>
        <v>1.9295798238694317E-2</v>
      </c>
      <c r="N2196" s="52">
        <f>IFERROR(_xll.qlIndexFixing(Index6M,$H2196,TRUE,_xll.ohTrigger(RecalcTrigger,Trigger6M)),NA())</f>
        <v>2.1104914944396848E-2</v>
      </c>
      <c r="O2196" s="52">
        <f>IFERROR(_xll.qlIndexFixing(ONIndex6M,I2196,TRUE,_xll.ohTrigger(RecalcTrigger,Trigger6M)),NA())</f>
        <v>2.1040491469515032E-2</v>
      </c>
      <c r="P2196" s="52">
        <f>IFERROR(_xll.qlIndexFixing(Index1Y,$H2196,TRUE,_xll.ohTrigger(RecalcTrigger,Trigger1Y)),NA())</f>
        <v>2.3189554334024826E-2</v>
      </c>
      <c r="Q2196" s="52">
        <f>IFERROR(_xll.qlIndexFixing(ONIndex1Y,I2196,TRUE,_xll.ohTrigger(RecalcTrigger,Trigger1Y)),NA())</f>
        <v>2.301150433531518E-2</v>
      </c>
    </row>
    <row r="2197" spans="2:17" x14ac:dyDescent="0.2">
      <c r="B2197" s="46" t="s">
        <v>51</v>
      </c>
      <c r="D2197" s="49">
        <f>_xll.qlCalendarAdvance(LocalCalendar,$D2196,B2197,"f",FALSE)</f>
        <v>55100</v>
      </c>
      <c r="E2197" s="49">
        <f>_xll.qlInterestRateIndexValueDate(IndexON,D2197)</f>
        <v>55100</v>
      </c>
      <c r="F2197" s="52">
        <f>IFERROR(_xll.qlIndexFixing(IndexON,D2197,TRUE,_xll.ohTrigger(RecalcTrigger,TriggerON)),NA())</f>
        <v>1.5337385691163163E-2</v>
      </c>
      <c r="H2197" s="49">
        <f>_xll.qlCalendarAdvance(IborCalendar,$H2196,B2197,"f",FALSE)</f>
        <v>55094</v>
      </c>
      <c r="I2197" s="49">
        <f>_xll.qlInterestRateIndexValueDate(Index1M,$H2197)</f>
        <v>55096</v>
      </c>
      <c r="J2197" s="52">
        <f>IFERROR(_xll.qlIndexFixing(Index1M,$H2197,TRUE,_xll.ohTrigger(RecalcTrigger,Trigger1M)),NA())</f>
        <v>1.7978368798459658E-2</v>
      </c>
      <c r="K2197" s="52">
        <f>IFERROR(_xll.qlIndexFixing(ONIndex1M,I2197,TRUE,_xll.ohTrigger(RecalcTrigger,Trigger1M)),NA())</f>
        <v>1.7970179957469412E-2</v>
      </c>
      <c r="L2197" s="52">
        <f>IFERROR(_xll.qlIndexFixing(Index3M,H2197,TRUE,_xll.ohTrigger(RecalcTrigger,Trigger3M)),NA())</f>
        <v>1.9317042153588485E-2</v>
      </c>
      <c r="M2197" s="52">
        <f>IFERROR(_xll.qlIndexFixing(ONIndex3M,I2197,TRUE,_xll.ohTrigger(RecalcTrigger,Trigger3M)),NA())</f>
        <v>1.9292370476033938E-2</v>
      </c>
      <c r="N2197" s="52">
        <f>IFERROR(_xll.qlIndexFixing(Index6M,$H2197,TRUE,_xll.ohTrigger(RecalcTrigger,Trigger6M)),NA())</f>
        <v>2.1100929998396304E-2</v>
      </c>
      <c r="O2197" s="52">
        <f>IFERROR(_xll.qlIndexFixing(ONIndex6M,I2197,TRUE,_xll.ohTrigger(RecalcTrigger,Trigger6M)),NA())</f>
        <v>2.1036983463682546E-2</v>
      </c>
      <c r="P2197" s="52">
        <f>IFERROR(_xll.qlIndexFixing(Index1Y,$H2197,TRUE,_xll.ohTrigger(RecalcTrigger,Trigger1Y)),NA())</f>
        <v>2.318600926509911E-2</v>
      </c>
      <c r="Q2197" s="52">
        <f>IFERROR(_xll.qlIndexFixing(ONIndex1Y,I2197,TRUE,_xll.ohTrigger(RecalcTrigger,Trigger1Y)),NA())</f>
        <v>2.3008089449501057E-2</v>
      </c>
    </row>
    <row r="2198" spans="2:17" x14ac:dyDescent="0.2">
      <c r="B2198" s="46" t="s">
        <v>51</v>
      </c>
      <c r="D2198" s="49">
        <f>_xll.qlCalendarAdvance(LocalCalendar,$D2197,B2198,"f",FALSE)</f>
        <v>55107</v>
      </c>
      <c r="E2198" s="49">
        <f>_xll.qlInterestRateIndexValueDate(IndexON,D2198)</f>
        <v>55107</v>
      </c>
      <c r="F2198" s="52">
        <f>IFERROR(_xll.qlIndexFixing(IndexON,D2198,TRUE,_xll.ohTrigger(RecalcTrigger,TriggerON)),NA())</f>
        <v>1.5334833445228568E-2</v>
      </c>
      <c r="H2198" s="49">
        <f>_xll.qlCalendarAdvance(IborCalendar,$H2197,B2198,"f",FALSE)</f>
        <v>55101</v>
      </c>
      <c r="I2198" s="49">
        <f>_xll.qlInterestRateIndexValueDate(Index1M,$H2198)</f>
        <v>55106</v>
      </c>
      <c r="J2198" s="52">
        <f>IFERROR(_xll.qlIndexFixing(Index1M,$H2198,TRUE,_xll.ohTrigger(RecalcTrigger,Trigger1M)),NA())</f>
        <v>1.7974937796394919E-2</v>
      </c>
      <c r="K2198" s="52">
        <f>IFERROR(_xll.qlIndexFixing(ONIndex1M,I2198,TRUE,_xll.ohTrigger(RecalcTrigger,Trigger1M)),NA())</f>
        <v>1.7966483121325538E-2</v>
      </c>
      <c r="L2198" s="52">
        <f>IFERROR(_xll.qlIndexFixing(Index3M,H2198,TRUE,_xll.ohTrigger(RecalcTrigger,Trigger3M)),NA())</f>
        <v>1.9311563006191256E-2</v>
      </c>
      <c r="M2198" s="52">
        <f>IFERROR(_xll.qlIndexFixing(ONIndex3M,I2198,TRUE,_xll.ohTrigger(RecalcTrigger,Trigger3M)),NA())</f>
        <v>1.928692755591932E-2</v>
      </c>
      <c r="N2198" s="52">
        <f>IFERROR(_xll.qlIndexFixing(Index6M,$H2198,TRUE,_xll.ohTrigger(RecalcTrigger,Trigger6M)),NA())</f>
        <v>2.1096086913715867E-2</v>
      </c>
      <c r="O2198" s="52">
        <f>IFERROR(_xll.qlIndexFixing(ONIndex6M,I2198,TRUE,_xll.ohTrigger(RecalcTrigger,Trigger6M)),NA())</f>
        <v>2.1031234822146416E-2</v>
      </c>
      <c r="P2198" s="52">
        <f>IFERROR(_xll.qlIndexFixing(Index1Y,$H2198,TRUE,_xll.ohTrigger(RecalcTrigger,Trigger1Y)),NA())</f>
        <v>2.3179969903240484E-2</v>
      </c>
      <c r="Q2198" s="52">
        <f>IFERROR(_xll.qlIndexFixing(ONIndex1Y,I2198,TRUE,_xll.ohTrigger(RecalcTrigger,Trigger1Y)),NA())</f>
        <v>2.3002226334707387E-2</v>
      </c>
    </row>
    <row r="2199" spans="2:17" x14ac:dyDescent="0.2">
      <c r="B2199" s="46" t="s">
        <v>51</v>
      </c>
      <c r="D2199" s="49">
        <f>_xll.qlCalendarAdvance(LocalCalendar,$D2198,B2199,"f",FALSE)</f>
        <v>55114</v>
      </c>
      <c r="E2199" s="49">
        <f>_xll.qlInterestRateIndexValueDate(IndexON,D2199)</f>
        <v>55114</v>
      </c>
      <c r="F2199" s="52">
        <f>IFERROR(_xll.qlIndexFixing(IndexON,D2199,TRUE,_xll.ohTrigger(RecalcTrigger,TriggerON)),NA())</f>
        <v>1.5332279908646385E-2</v>
      </c>
      <c r="H2199" s="49">
        <f>_xll.qlCalendarAdvance(IborCalendar,$H2198,B2199,"f",FALSE)</f>
        <v>55108</v>
      </c>
      <c r="I2199" s="49">
        <f>_xll.qlInterestRateIndexValueDate(Index1M,$H2199)</f>
        <v>55110</v>
      </c>
      <c r="J2199" s="52">
        <f>IFERROR(_xll.qlIndexFixing(Index1M,$H2199,TRUE,_xll.ohTrigger(RecalcTrigger,Trigger1M)),NA())</f>
        <v>1.7973967596955766E-2</v>
      </c>
      <c r="K2199" s="52">
        <f>IFERROR(_xll.qlIndexFixing(ONIndex1M,I2199,TRUE,_xll.ohTrigger(RecalcTrigger,Trigger1M)),NA())</f>
        <v>1.7965818118126364E-2</v>
      </c>
      <c r="L2199" s="52">
        <f>IFERROR(_xll.qlIndexFixing(Index3M,H2199,TRUE,_xll.ohTrigger(RecalcTrigger,Trigger3M)),NA())</f>
        <v>1.931039545120954E-2</v>
      </c>
      <c r="M2199" s="52">
        <f>IFERROR(_xll.qlIndexFixing(ONIndex3M,I2199,TRUE,_xll.ohTrigger(RecalcTrigger,Trigger3M)),NA())</f>
        <v>1.9285509853643745E-2</v>
      </c>
      <c r="N2199" s="52">
        <f>IFERROR(_xll.qlIndexFixing(Index6M,$H2199,TRUE,_xll.ohTrigger(RecalcTrigger,Trigger6M)),NA())</f>
        <v>2.1093650737378258E-2</v>
      </c>
      <c r="O2199" s="52">
        <f>IFERROR(_xll.qlIndexFixing(ONIndex6M,I2199,TRUE,_xll.ohTrigger(RecalcTrigger,Trigger6M)),NA())</f>
        <v>2.1029947601496346E-2</v>
      </c>
      <c r="P2199" s="52">
        <f>IFERROR(_xll.qlIndexFixing(Index1Y,$H2199,TRUE,_xll.ohTrigger(RecalcTrigger,Trigger1Y)),NA())</f>
        <v>2.3178913567275791E-2</v>
      </c>
      <c r="Q2199" s="52">
        <f>IFERROR(_xll.qlIndexFixing(ONIndex1Y,I2199,TRUE,_xll.ohTrigger(RecalcTrigger,Trigger1Y)),NA())</f>
        <v>2.300125396105912E-2</v>
      </c>
    </row>
    <row r="2200" spans="2:17" x14ac:dyDescent="0.2">
      <c r="B2200" s="46" t="s">
        <v>51</v>
      </c>
      <c r="D2200" s="49">
        <f>_xll.qlCalendarAdvance(LocalCalendar,$D2199,B2200,"f",FALSE)</f>
        <v>55121</v>
      </c>
      <c r="E2200" s="49">
        <f>_xll.qlInterestRateIndexValueDate(IndexON,D2200)</f>
        <v>55121</v>
      </c>
      <c r="F2200" s="52">
        <f>IFERROR(_xll.qlIndexFixing(IndexON,D2200,TRUE,_xll.ohTrigger(RecalcTrigger,TriggerON)),NA())</f>
        <v>1.5329725081416612E-2</v>
      </c>
      <c r="H2200" s="49">
        <f>_xll.qlCalendarAdvance(IborCalendar,$H2199,B2200,"f",FALSE)</f>
        <v>55115</v>
      </c>
      <c r="I2200" s="49">
        <f>_xll.qlInterestRateIndexValueDate(Index1M,$H2200)</f>
        <v>55117</v>
      </c>
      <c r="J2200" s="52">
        <f>IFERROR(_xll.qlIndexFixing(Index1M,$H2200,TRUE,_xll.ohTrigger(RecalcTrigger,Trigger1M)),NA())</f>
        <v>1.7972333498613612E-2</v>
      </c>
      <c r="K2200" s="52">
        <f>IFERROR(_xll.qlIndexFixing(ONIndex1M,I2200,TRUE,_xll.ohTrigger(RecalcTrigger,Trigger1M)),NA())</f>
        <v>1.7963624741845763E-2</v>
      </c>
      <c r="L2200" s="52">
        <f>IFERROR(_xll.qlIndexFixing(Index3M,H2200,TRUE,_xll.ohTrigger(RecalcTrigger,Trigger3M)),NA())</f>
        <v>1.9306665133854775E-2</v>
      </c>
      <c r="M2200" s="52">
        <f>IFERROR(_xll.qlIndexFixing(ONIndex3M,I2200,TRUE,_xll.ohTrigger(RecalcTrigger,Trigger3M)),NA())</f>
        <v>1.9282076993887287E-2</v>
      </c>
      <c r="N2200" s="52">
        <f>IFERROR(_xll.qlIndexFixing(Index6M,$H2200,TRUE,_xll.ohTrigger(RecalcTrigger,Trigger6M)),NA())</f>
        <v>2.1090001087885581E-2</v>
      </c>
      <c r="O2200" s="52">
        <f>IFERROR(_xll.qlIndexFixing(ONIndex6M,I2200,TRUE,_xll.ohTrigger(RecalcTrigger,Trigger6M)),NA())</f>
        <v>2.1026419745222569E-2</v>
      </c>
      <c r="P2200" s="52">
        <f>IFERROR(_xll.qlIndexFixing(Index1Y,$H2200,TRUE,_xll.ohTrigger(RecalcTrigger,Trigger1Y)),NA())</f>
        <v>2.3175362949440732E-2</v>
      </c>
      <c r="Q2200" s="52">
        <f>IFERROR(_xll.qlIndexFixing(ONIndex1Y,I2200,TRUE,_xll.ohTrigger(RecalcTrigger,Trigger1Y)),NA())</f>
        <v>2.2997833358457953E-2</v>
      </c>
    </row>
    <row r="2201" spans="2:17" x14ac:dyDescent="0.2">
      <c r="B2201" s="46" t="s">
        <v>51</v>
      </c>
      <c r="D2201" s="49">
        <f>_xll.qlCalendarAdvance(LocalCalendar,$D2200,B2201,"f",FALSE)</f>
        <v>55128</v>
      </c>
      <c r="E2201" s="49">
        <f>_xll.qlInterestRateIndexValueDate(IndexON,D2201)</f>
        <v>55128</v>
      </c>
      <c r="F2201" s="52">
        <f>IFERROR(_xll.qlIndexFixing(IndexON,D2201,TRUE,_xll.ohTrigger(RecalcTrigger,TriggerON)),NA())</f>
        <v>1.5327168963619187E-2</v>
      </c>
      <c r="H2201" s="49">
        <f>_xll.qlCalendarAdvance(IborCalendar,$H2200,B2201,"f",FALSE)</f>
        <v>55122</v>
      </c>
      <c r="I2201" s="49">
        <f>_xll.qlInterestRateIndexValueDate(Index1M,$H2201)</f>
        <v>55124</v>
      </c>
      <c r="J2201" s="52">
        <f>IFERROR(_xll.qlIndexFixing(Index1M,$H2201,TRUE,_xll.ohTrigger(RecalcTrigger,Trigger1M)),NA())</f>
        <v>1.7969821944728293E-2</v>
      </c>
      <c r="K2201" s="52">
        <f>IFERROR(_xll.qlIndexFixing(ONIndex1M,I2201,TRUE,_xll.ohTrigger(RecalcTrigger,Trigger1M)),NA())</f>
        <v>1.7961423061141346E-2</v>
      </c>
      <c r="L2201" s="52">
        <f>IFERROR(_xll.qlIndexFixing(Index3M,H2201,TRUE,_xll.ohTrigger(RecalcTrigger,Trigger3M)),NA())</f>
        <v>1.9302126551607124E-2</v>
      </c>
      <c r="M2201" s="52">
        <f>IFERROR(_xll.qlIndexFixing(ONIndex3M,I2201,TRUE,_xll.ohTrigger(RecalcTrigger,Trigger3M)),NA())</f>
        <v>1.9278642435116566E-2</v>
      </c>
      <c r="N2201" s="52">
        <f>IFERROR(_xll.qlIndexFixing(Index6M,$H2201,TRUE,_xll.ohTrigger(RecalcTrigger,Trigger6M)),NA())</f>
        <v>2.1086696646313973E-2</v>
      </c>
      <c r="O2201" s="52">
        <f>IFERROR(_xll.qlIndexFixing(ONIndex6M,I2201,TRUE,_xll.ohTrigger(RecalcTrigger,Trigger6M)),NA())</f>
        <v>2.1022885272108383E-2</v>
      </c>
      <c r="P2201" s="52">
        <f>IFERROR(_xll.qlIndexFixing(Index1Y,$H2201,TRUE,_xll.ohTrigger(RecalcTrigger,Trigger1Y)),NA())</f>
        <v>2.317181049303213E-2</v>
      </c>
      <c r="Q2201" s="52">
        <f>IFERROR(_xll.qlIndexFixing(ONIndex1Y,I2201,TRUE,_xll.ohTrigger(RecalcTrigger,Trigger1Y)),NA())</f>
        <v>2.2994410850234459E-2</v>
      </c>
    </row>
    <row r="2202" spans="2:17" x14ac:dyDescent="0.2">
      <c r="B2202" s="46" t="s">
        <v>51</v>
      </c>
      <c r="D2202" s="49">
        <f>_xll.qlCalendarAdvance(LocalCalendar,$D2201,B2202,"f",FALSE)</f>
        <v>55135</v>
      </c>
      <c r="E2202" s="49">
        <f>_xll.qlInterestRateIndexValueDate(IndexON,D2202)</f>
        <v>55135</v>
      </c>
      <c r="F2202" s="52">
        <f>IFERROR(_xll.qlIndexFixing(IndexON,D2202,TRUE,_xll.ohTrigger(RecalcTrigger,TriggerON)),NA())</f>
        <v>1.5324611555334045E-2</v>
      </c>
      <c r="H2202" s="49">
        <f>_xll.qlCalendarAdvance(IborCalendar,$H2201,B2202,"f",FALSE)</f>
        <v>55129</v>
      </c>
      <c r="I2202" s="49">
        <f>_xll.qlInterestRateIndexValueDate(Index1M,$H2202)</f>
        <v>55131</v>
      </c>
      <c r="J2202" s="52">
        <f>IFERROR(_xll.qlIndexFixing(Index1M,$H2202,TRUE,_xll.ohTrigger(RecalcTrigger,Trigger1M)),NA())</f>
        <v>1.7967303427303523E-2</v>
      </c>
      <c r="K2202" s="52">
        <f>IFERROR(_xll.qlIndexFixing(ONIndex1M,I2202,TRUE,_xll.ohTrigger(RecalcTrigger,Trigger1M)),NA())</f>
        <v>1.7959213075933178E-2</v>
      </c>
      <c r="L2202" s="52">
        <f>IFERROR(_xll.qlIndexFixing(Index3M,H2202,TRUE,_xll.ohTrigger(RecalcTrigger,Trigger3M)),NA())</f>
        <v>1.9298663659943927E-2</v>
      </c>
      <c r="M2202" s="52">
        <f>IFERROR(_xll.qlIndexFixing(ONIndex3M,I2202,TRUE,_xll.ohTrigger(RecalcTrigger,Trigger3M)),NA())</f>
        <v>1.9275206177251647E-2</v>
      </c>
      <c r="N2202" s="52">
        <f>IFERROR(_xll.qlIndexFixing(Index6M,$H2202,TRUE,_xll.ohTrigger(RecalcTrigger,Trigger6M)),NA())</f>
        <v>2.1083032947788755E-2</v>
      </c>
      <c r="O2202" s="52">
        <f>IFERROR(_xll.qlIndexFixing(ONIndex6M,I2202,TRUE,_xll.ohTrigger(RecalcTrigger,Trigger6M)),NA())</f>
        <v>2.1019344182180433E-2</v>
      </c>
      <c r="P2202" s="52">
        <f>IFERROR(_xll.qlIndexFixing(Index1Y,$H2202,TRUE,_xll.ohTrigger(RecalcTrigger,Trigger1Y)),NA())</f>
        <v>2.3168256203581032E-2</v>
      </c>
      <c r="Q2202" s="52">
        <f>IFERROR(_xll.qlIndexFixing(ONIndex1Y,I2202,TRUE,_xll.ohTrigger(RecalcTrigger,Trigger1Y)),NA())</f>
        <v>2.2990986436468575E-2</v>
      </c>
    </row>
    <row r="2203" spans="2:17" x14ac:dyDescent="0.2">
      <c r="B2203" s="46" t="s">
        <v>51</v>
      </c>
      <c r="D2203" s="49">
        <f>_xll.qlCalendarAdvance(LocalCalendar,$D2202,B2203,"f",FALSE)</f>
        <v>55142</v>
      </c>
      <c r="E2203" s="49">
        <f>_xll.qlInterestRateIndexValueDate(IndexON,D2203)</f>
        <v>55142</v>
      </c>
      <c r="F2203" s="52">
        <f>IFERROR(_xll.qlIndexFixing(IndexON,D2203,TRUE,_xll.ohTrigger(RecalcTrigger,TriggerON)),NA())</f>
        <v>1.5322052856401314E-2</v>
      </c>
      <c r="H2203" s="49">
        <f>_xll.qlCalendarAdvance(IborCalendar,$H2202,B2203,"f",FALSE)</f>
        <v>55136</v>
      </c>
      <c r="I2203" s="49">
        <f>_xll.qlInterestRateIndexValueDate(Index1M,$H2203)</f>
        <v>55138</v>
      </c>
      <c r="J2203" s="52">
        <f>IFERROR(_xll.qlIndexFixing(Index1M,$H2203,TRUE,_xll.ohTrigger(RecalcTrigger,Trigger1M)),NA())</f>
        <v>1.7965352807208235E-2</v>
      </c>
      <c r="K2203" s="52">
        <f>IFERROR(_xll.qlIndexFixing(ONIndex1M,I2203,TRUE,_xll.ohTrigger(RecalcTrigger,Trigger1M)),NA())</f>
        <v>1.7956994786381131E-2</v>
      </c>
      <c r="L2203" s="52">
        <f>IFERROR(_xll.qlIndexFixing(Index3M,H2203,TRUE,_xll.ohTrigger(RecalcTrigger,Trigger3M)),NA())</f>
        <v>1.9295199064212731E-2</v>
      </c>
      <c r="M2203" s="52">
        <f>IFERROR(_xll.qlIndexFixing(ONIndex3M,I2203,TRUE,_xll.ohTrigger(RecalcTrigger,Trigger3M)),NA())</f>
        <v>1.9271768220452401E-2</v>
      </c>
      <c r="N2203" s="52">
        <f>IFERROR(_xll.qlIndexFixing(Index6M,$H2203,TRUE,_xll.ohTrigger(RecalcTrigger,Trigger6M)),NA())</f>
        <v>2.1079362569712996E-2</v>
      </c>
      <c r="O2203" s="52">
        <f>IFERROR(_xll.qlIndexFixing(ONIndex6M,I2203,TRUE,_xll.ohTrigger(RecalcTrigger,Trigger6M)),NA())</f>
        <v>2.1015796475412074E-2</v>
      </c>
      <c r="P2203" s="52">
        <f>IFERROR(_xll.qlIndexFixing(Index1Y,$H2203,TRUE,_xll.ohTrigger(RecalcTrigger,Trigger1Y)),NA())</f>
        <v>2.3164700086618063E-2</v>
      </c>
      <c r="Q2203" s="52">
        <f>IFERROR(_xll.qlIndexFixing(ONIndex1Y,I2203,TRUE,_xll.ohTrigger(RecalcTrigger,Trigger1Y)),NA())</f>
        <v>2.2987560117053718E-2</v>
      </c>
    </row>
    <row r="2204" spans="2:17" x14ac:dyDescent="0.2">
      <c r="B2204" s="46" t="s">
        <v>51</v>
      </c>
      <c r="D2204" s="49">
        <f>_xll.qlCalendarAdvance(LocalCalendar,$D2203,B2204,"f",FALSE)</f>
        <v>55149</v>
      </c>
      <c r="E2204" s="49">
        <f>_xll.qlInterestRateIndexValueDate(IndexON,D2204)</f>
        <v>55149</v>
      </c>
      <c r="F2204" s="52">
        <f>IFERROR(_xll.qlIndexFixing(IndexON,D2204,TRUE,_xll.ohTrigger(RecalcTrigger,TriggerON)),NA())</f>
        <v>1.5319492866820994E-2</v>
      </c>
      <c r="H2204" s="49">
        <f>_xll.qlCalendarAdvance(IborCalendar,$H2203,B2204,"f",FALSE)</f>
        <v>55143</v>
      </c>
      <c r="I2204" s="49">
        <f>_xll.qlInterestRateIndexValueDate(Index1M,$H2204)</f>
        <v>55145</v>
      </c>
      <c r="J2204" s="52">
        <f>IFERROR(_xll.qlIndexFixing(Index1M,$H2204,TRUE,_xll.ohTrigger(RecalcTrigger,Trigger1M)),NA())</f>
        <v>1.7962819069329533E-2</v>
      </c>
      <c r="K2204" s="52">
        <f>IFERROR(_xll.qlIndexFixing(ONIndex1M,I2204,TRUE,_xll.ohTrigger(RecalcTrigger,Trigger1M)),NA())</f>
        <v>1.7955344752426328E-2</v>
      </c>
      <c r="L2204" s="52">
        <f>IFERROR(_xll.qlIndexFixing(Index3M,H2204,TRUE,_xll.ohTrigger(RecalcTrigger,Trigger3M)),NA())</f>
        <v>1.929173276441265E-2</v>
      </c>
      <c r="M2204" s="52">
        <f>IFERROR(_xll.qlIndexFixing(ONIndex3M,I2204,TRUE,_xll.ohTrigger(RecalcTrigger,Trigger3M)),NA())</f>
        <v>1.9268868253657701E-2</v>
      </c>
      <c r="N2204" s="52">
        <f>IFERROR(_xll.qlIndexFixing(Index6M,$H2204,TRUE,_xll.ohTrigger(RecalcTrigger,Trigger6M)),NA())</f>
        <v>2.1075685512123597E-2</v>
      </c>
      <c r="O2204" s="52">
        <f>IFERROR(_xll.qlIndexFixing(ONIndex6M,I2204,TRUE,_xll.ohTrigger(RecalcTrigger,Trigger6M)),NA())</f>
        <v>2.1012960106613576E-2</v>
      </c>
      <c r="P2204" s="52">
        <f>IFERROR(_xll.qlIndexFixing(Index1Y,$H2204,TRUE,_xll.ohTrigger(RecalcTrigger,Trigger1Y)),NA())</f>
        <v>2.3162109933670773E-2</v>
      </c>
      <c r="Q2204" s="52">
        <f>IFERROR(_xll.qlIndexFixing(ONIndex1Y,I2204,TRUE,_xll.ohTrigger(RecalcTrigger,Trigger1Y)),NA())</f>
        <v>2.2985109287903427E-2</v>
      </c>
    </row>
    <row r="2205" spans="2:17" x14ac:dyDescent="0.2">
      <c r="B2205" s="46" t="s">
        <v>51</v>
      </c>
      <c r="D2205" s="49">
        <f>_xll.qlCalendarAdvance(LocalCalendar,$D2204,B2205,"f",FALSE)</f>
        <v>55156</v>
      </c>
      <c r="E2205" s="49">
        <f>_xll.qlInterestRateIndexValueDate(IndexON,D2205)</f>
        <v>55156</v>
      </c>
      <c r="F2205" s="52">
        <f>IFERROR(_xll.qlIndexFixing(IndexON,D2205,TRUE,_xll.ohTrigger(RecalcTrigger,TriggerON)),NA())</f>
        <v>1.5316931586752958E-2</v>
      </c>
      <c r="H2205" s="49">
        <f>_xll.qlCalendarAdvance(IborCalendar,$H2204,B2205,"f",FALSE)</f>
        <v>55150</v>
      </c>
      <c r="I2205" s="49">
        <f>_xll.qlInterestRateIndexValueDate(Index1M,$H2205)</f>
        <v>55152</v>
      </c>
      <c r="J2205" s="52">
        <f>IFERROR(_xll.qlIndexFixing(Index1M,$H2205,TRUE,_xll.ohTrigger(RecalcTrigger,Trigger1M)),NA())</f>
        <v>1.7960850405549234E-2</v>
      </c>
      <c r="K2205" s="52">
        <f>IFERROR(_xll.qlIndexFixing(ONIndex1M,I2205,TRUE,_xll.ohTrigger(RecalcTrigger,Trigger1M)),NA())</f>
        <v>1.7952820898092803E-2</v>
      </c>
      <c r="L2205" s="52">
        <f>IFERROR(_xll.qlIndexFixing(Index3M,H2205,TRUE,_xll.ohTrigger(RecalcTrigger,Trigger3M)),NA())</f>
        <v>1.9288264760551677E-2</v>
      </c>
      <c r="M2205" s="52">
        <f>IFERROR(_xll.qlIndexFixing(ONIndex3M,I2205,TRUE,_xll.ohTrigger(RecalcTrigger,Trigger3M)),NA())</f>
        <v>1.9265156758414559E-2</v>
      </c>
      <c r="N2205" s="52">
        <f>IFERROR(_xll.qlIndexFixing(Index6M,$H2205,TRUE,_xll.ohTrigger(RecalcTrigger,Trigger6M)),NA())</f>
        <v>2.1072001775057442E-2</v>
      </c>
      <c r="O2205" s="52">
        <f>IFERROR(_xll.qlIndexFixing(ONIndex6M,I2205,TRUE,_xll.ohTrigger(RecalcTrigger,Trigger6M)),NA())</f>
        <v>2.1009039533819163E-2</v>
      </c>
      <c r="P2205" s="52">
        <f>IFERROR(_xll.qlIndexFixing(Index1Y,$H2205,TRUE,_xll.ohTrigger(RecalcTrigger,Trigger1Y)),NA())</f>
        <v>2.3156131670615778E-2</v>
      </c>
      <c r="Q2205" s="52">
        <f>IFERROR(_xll.qlIndexFixing(ONIndex1Y,I2205,TRUE,_xll.ohTrigger(RecalcTrigger,Trigger1Y)),NA())</f>
        <v>2.2981190110804572E-2</v>
      </c>
    </row>
    <row r="2206" spans="2:17" x14ac:dyDescent="0.2">
      <c r="B2206" s="46" t="s">
        <v>51</v>
      </c>
      <c r="D2206" s="49">
        <f>_xll.qlCalendarAdvance(LocalCalendar,$D2205,B2206,"f",FALSE)</f>
        <v>55163</v>
      </c>
      <c r="E2206" s="49">
        <f>_xll.qlInterestRateIndexValueDate(IndexON,D2206)</f>
        <v>55163</v>
      </c>
      <c r="F2206" s="52">
        <f>IFERROR(_xll.qlIndexFixing(IndexON,D2206,TRUE,_xll.ohTrigger(RecalcTrigger,TriggerON)),NA())</f>
        <v>1.5314369016037332E-2</v>
      </c>
      <c r="H2206" s="49">
        <f>_xll.qlCalendarAdvance(IborCalendar,$H2205,B2206,"f",FALSE)</f>
        <v>55157</v>
      </c>
      <c r="I2206" s="49">
        <f>_xll.qlInterestRateIndexValueDate(Index1M,$H2206)</f>
        <v>55159</v>
      </c>
      <c r="J2206" s="52">
        <f>IFERROR(_xll.qlIndexFixing(Index1M,$H2206,TRUE,_xll.ohTrigger(RecalcTrigger,Trigger1M)),NA())</f>
        <v>1.795830144882991E-2</v>
      </c>
      <c r="K2206" s="52">
        <f>IFERROR(_xll.qlIndexFixing(ONIndex1M,I2206,TRUE,_xll.ohTrigger(RecalcTrigger,Trigger1M)),NA())</f>
        <v>1.7950290091102161E-2</v>
      </c>
      <c r="L2206" s="52">
        <f>IFERROR(_xll.qlIndexFixing(Index3M,H2206,TRUE,_xll.ohTrigger(RecalcTrigger,Trigger3M)),NA())</f>
        <v>1.9284795052630699E-2</v>
      </c>
      <c r="M2206" s="52">
        <f>IFERROR(_xll.qlIndexFixing(ONIndex3M,I2206,TRUE,_xll.ohTrigger(RecalcTrigger,Trigger3M)),NA())</f>
        <v>1.9261444155675989E-2</v>
      </c>
      <c r="N2206" s="52">
        <f>IFERROR(_xll.qlIndexFixing(Index6M,$H2206,TRUE,_xll.ohTrigger(RecalcTrigger,Trigger6M)),NA())</f>
        <v>2.1067962927453995E-2</v>
      </c>
      <c r="O2206" s="52">
        <f>IFERROR(_xll.qlIndexFixing(ONIndex6M,I2206,TRUE,_xll.ohTrigger(RecalcTrigger,Trigger6M)),NA())</f>
        <v>2.1005113654251062E-2</v>
      </c>
      <c r="P2206" s="52">
        <f>IFERROR(_xll.qlIndexFixing(Index1Y,$H2206,TRUE,_xll.ohTrigger(RecalcTrigger,Trigger1Y)),NA())</f>
        <v>2.3154020825971042E-2</v>
      </c>
      <c r="Q2206" s="52">
        <f>IFERROR(_xll.qlIndexFixing(ONIndex1Y,I2206,TRUE,_xll.ohTrigger(RecalcTrigger,Trigger1Y)),NA())</f>
        <v>2.2977269725235061E-2</v>
      </c>
    </row>
    <row r="2207" spans="2:17" x14ac:dyDescent="0.2">
      <c r="B2207" s="46" t="s">
        <v>51</v>
      </c>
      <c r="D2207" s="49">
        <f>_xll.qlCalendarAdvance(LocalCalendar,$D2206,B2207,"f",FALSE)</f>
        <v>55170</v>
      </c>
      <c r="E2207" s="49">
        <f>_xll.qlInterestRateIndexValueDate(IndexON,D2207)</f>
        <v>55170</v>
      </c>
      <c r="F2207" s="52">
        <f>IFERROR(_xll.qlIndexFixing(IndexON,D2207,TRUE,_xll.ohTrigger(RecalcTrigger,TriggerON)),NA())</f>
        <v>1.5311805154754055E-2</v>
      </c>
      <c r="H2207" s="49">
        <f>_xll.qlCalendarAdvance(IborCalendar,$H2206,B2207,"f",FALSE)</f>
        <v>55164</v>
      </c>
      <c r="I2207" s="49">
        <f>_xll.qlInterestRateIndexValueDate(Index1M,$H2207)</f>
        <v>55166</v>
      </c>
      <c r="J2207" s="52">
        <f>IFERROR(_xll.qlIndexFixing(Index1M,$H2207,TRUE,_xll.ohTrigger(RecalcTrigger,Trigger1M)),NA())</f>
        <v>1.7956030165150065E-2</v>
      </c>
      <c r="K2207" s="52">
        <f>IFERROR(_xll.qlIndexFixing(ONIndex1M,I2207,TRUE,_xll.ohTrigger(RecalcTrigger,Trigger1M)),NA())</f>
        <v>1.7948324777457003E-2</v>
      </c>
      <c r="L2207" s="52">
        <f>IFERROR(_xll.qlIndexFixing(Index3M,H2207,TRUE,_xll.ohTrigger(RecalcTrigger,Trigger3M)),NA())</f>
        <v>1.9281323640658599E-2</v>
      </c>
      <c r="M2207" s="52">
        <f>IFERROR(_xll.qlIndexFixing(ONIndex3M,I2207,TRUE,_xll.ohTrigger(RecalcTrigger,Trigger3M)),NA())</f>
        <v>1.9258268340198725E-2</v>
      </c>
      <c r="N2207" s="52">
        <f>IFERROR(_xll.qlIndexFixing(Index6M,$H2207,TRUE,_xll.ohTrigger(RecalcTrigger,Trigger6M)),NA())</f>
        <v>2.1064266523811156E-2</v>
      </c>
      <c r="O2207" s="52">
        <f>IFERROR(_xll.qlIndexFixing(ONIndex6M,I2207,TRUE,_xll.ohTrigger(RecalcTrigger,Trigger6M)),NA())</f>
        <v>2.1001896440602241E-2</v>
      </c>
      <c r="P2207" s="52">
        <f>IFERROR(_xll.qlIndexFixing(Index1Y,$H2207,TRUE,_xll.ohTrigger(RecalcTrigger,Trigger1Y)),NA())</f>
        <v>2.3150940302209183E-2</v>
      </c>
      <c r="Q2207" s="52">
        <f>IFERROR(_xll.qlIndexFixing(ONIndex1Y,I2207,TRUE,_xll.ohTrigger(RecalcTrigger,Trigger1Y)),NA())</f>
        <v>2.29743234223867E-2</v>
      </c>
    </row>
    <row r="2208" spans="2:17" x14ac:dyDescent="0.2">
      <c r="B2208" s="46" t="s">
        <v>51</v>
      </c>
      <c r="D2208" s="49">
        <f>_xll.qlCalendarAdvance(LocalCalendar,$D2207,B2208,"f",FALSE)</f>
        <v>55177</v>
      </c>
      <c r="E2208" s="49">
        <f>_xll.qlInterestRateIndexValueDate(IndexON,D2208)</f>
        <v>55177</v>
      </c>
      <c r="F2208" s="52">
        <f>IFERROR(_xll.qlIndexFixing(IndexON,D2208,TRUE,_xll.ohTrigger(RecalcTrigger,TriggerON)),NA())</f>
        <v>1.5309240002823188E-2</v>
      </c>
      <c r="H2208" s="49">
        <f>_xll.qlCalendarAdvance(IborCalendar,$H2207,B2208,"f",FALSE)</f>
        <v>55171</v>
      </c>
      <c r="I2208" s="49">
        <f>_xll.qlInterestRateIndexValueDate(Index1M,$H2208)</f>
        <v>55173</v>
      </c>
      <c r="J2208" s="52">
        <f>IFERROR(_xll.qlIndexFixing(Index1M,$H2208,TRUE,_xll.ohTrigger(RecalcTrigger,Trigger1M)),NA())</f>
        <v>1.7954034432875465E-2</v>
      </c>
      <c r="K2208" s="52">
        <f>IFERROR(_xll.qlIndexFixing(ONIndex1M,I2208,TRUE,_xll.ohTrigger(RecalcTrigger,Trigger1M)),NA())</f>
        <v>1.7945778772130438E-2</v>
      </c>
      <c r="L2208" s="52">
        <f>IFERROR(_xll.qlIndexFixing(Index3M,H2208,TRUE,_xll.ohTrigger(RecalcTrigger,Trigger3M)),NA())</f>
        <v>1.9277850524637152E-2</v>
      </c>
      <c r="M2208" s="52">
        <f>IFERROR(_xll.qlIndexFixing(ONIndex3M,I2208,TRUE,_xll.ohTrigger(RecalcTrigger,Trigger3M)),NA())</f>
        <v>1.9254552950656034E-2</v>
      </c>
      <c r="N2208" s="52">
        <f>IFERROR(_xll.qlIndexFixing(Index6M,$H2208,TRUE,_xll.ohTrigger(RecalcTrigger,Trigger6M)),NA())</f>
        <v>2.1060563441151637E-2</v>
      </c>
      <c r="O2208" s="52">
        <f>IFERROR(_xll.qlIndexFixing(ONIndex6M,I2208,TRUE,_xll.ohTrigger(RecalcTrigger,Trigger6M)),NA())</f>
        <v>2.0997958689443763E-2</v>
      </c>
      <c r="P2208" s="52">
        <f>IFERROR(_xll.qlIndexFixing(Index1Y,$H2208,TRUE,_xll.ohTrigger(RecalcTrigger,Trigger1Y)),NA())</f>
        <v>2.3146892282716717E-2</v>
      </c>
      <c r="Q2208" s="52">
        <f>IFERROR(_xll.qlIndexFixing(ONIndex1Y,I2208,TRUE,_xll.ohTrigger(RecalcTrigger,Trigger1Y)),NA())</f>
        <v>2.2970399936097508E-2</v>
      </c>
    </row>
    <row r="2209" spans="2:17" x14ac:dyDescent="0.2">
      <c r="B2209" s="46" t="s">
        <v>51</v>
      </c>
      <c r="D2209" s="49">
        <f>_xll.qlCalendarAdvance(LocalCalendar,$D2208,B2209,"f",FALSE)</f>
        <v>55184</v>
      </c>
      <c r="E2209" s="49">
        <f>_xll.qlInterestRateIndexValueDate(IndexON,D2209)</f>
        <v>55184</v>
      </c>
      <c r="F2209" s="52">
        <f>IFERROR(_xll.qlIndexFixing(IndexON,D2209,TRUE,_xll.ohTrigger(RecalcTrigger,TriggerON)),NA())</f>
        <v>1.5306673560404604E-2</v>
      </c>
      <c r="H2209" s="49">
        <f>_xll.qlCalendarAdvance(IborCalendar,$H2208,B2209,"f",FALSE)</f>
        <v>55178</v>
      </c>
      <c r="I2209" s="49">
        <f>_xll.qlInterestRateIndexValueDate(Index1M,$H2209)</f>
        <v>55180</v>
      </c>
      <c r="J2209" s="52">
        <f>IFERROR(_xll.qlIndexFixing(Index1M,$H2209,TRUE,_xll.ohTrigger(RecalcTrigger,Trigger1M)),NA())</f>
        <v>1.7951462650945792E-2</v>
      </c>
      <c r="K2209" s="52">
        <f>IFERROR(_xll.qlIndexFixing(ONIndex1M,I2209,TRUE,_xll.ohTrigger(RecalcTrigger,Trigger1M)),NA())</f>
        <v>1.79435106560355E-2</v>
      </c>
      <c r="L2209" s="52">
        <f>IFERROR(_xll.qlIndexFixing(Index3M,H2209,TRUE,_xll.ohTrigger(RecalcTrigger,Trigger3M)),NA())</f>
        <v>1.9274375704570801E-2</v>
      </c>
      <c r="M2209" s="52">
        <f>IFERROR(_xll.qlIndexFixing(ONIndex3M,I2209,TRUE,_xll.ohTrigger(RecalcTrigger,Trigger3M)),NA())</f>
        <v>1.925110479961134E-2</v>
      </c>
      <c r="N2209" s="52">
        <f>IFERROR(_xll.qlIndexFixing(Index6M,$H2209,TRUE,_xll.ohTrigger(RecalcTrigger,Trigger6M)),NA())</f>
        <v>2.1056853682666701E-2</v>
      </c>
      <c r="O2209" s="52">
        <f>IFERROR(_xll.qlIndexFixing(ONIndex6M,I2209,TRUE,_xll.ohTrigger(RecalcTrigger,Trigger6M)),NA())</f>
        <v>2.0994371281792823E-2</v>
      </c>
      <c r="P2209" s="52">
        <f>IFERROR(_xll.qlIndexFixing(Index1Y,$H2209,TRUE,_xll.ohTrigger(RecalcTrigger,Trigger1Y)),NA())</f>
        <v>2.3143325316835037E-2</v>
      </c>
      <c r="Q2209" s="52">
        <f>IFERROR(_xll.qlIndexFixing(ONIndex1Y,I2209,TRUE,_xll.ohTrigger(RecalcTrigger,Trigger1Y)),NA())</f>
        <v>2.2966962183135209E-2</v>
      </c>
    </row>
    <row r="2210" spans="2:17" x14ac:dyDescent="0.2">
      <c r="B2210" s="46" t="s">
        <v>51</v>
      </c>
      <c r="D2210" s="49">
        <f>_xll.qlCalendarAdvance(LocalCalendar,$D2209,B2210,"f",FALSE)</f>
        <v>55191</v>
      </c>
      <c r="E2210" s="49">
        <f>_xll.qlInterestRateIndexValueDate(IndexON,D2210)</f>
        <v>55191</v>
      </c>
      <c r="F2210" s="52">
        <f>IFERROR(_xll.qlIndexFixing(IndexON,D2210,TRUE,_xll.ohTrigger(RecalcTrigger,TriggerON)),NA())</f>
        <v>1.5304105827418368E-2</v>
      </c>
      <c r="H2210" s="49">
        <f>_xll.qlCalendarAdvance(IborCalendar,$H2209,B2210,"f",FALSE)</f>
        <v>55185</v>
      </c>
      <c r="I2210" s="49">
        <f>_xll.qlInterestRateIndexValueDate(Index1M,$H2210)</f>
        <v>55187</v>
      </c>
      <c r="J2210" s="52">
        <f>IFERROR(_xll.qlIndexFixing(Index1M,$H2210,TRUE,_xll.ohTrigger(RecalcTrigger,Trigger1M)),NA())</f>
        <v>1.7948318719882561E-2</v>
      </c>
      <c r="K2210" s="52">
        <f>IFERROR(_xll.qlIndexFixing(ONIndex1M,I2210,TRUE,_xll.ohTrigger(RecalcTrigger,Trigger1M)),NA())</f>
        <v>1.79412342354901E-2</v>
      </c>
      <c r="L2210" s="52">
        <f>IFERROR(_xll.qlIndexFixing(Index3M,H2210,TRUE,_xll.ohTrigger(RecalcTrigger,Trigger3M)),NA())</f>
        <v>1.9270632853897469E-2</v>
      </c>
      <c r="M2210" s="52">
        <f>IFERROR(_xll.qlIndexFixing(ONIndex3M,I2210,TRUE,_xll.ohTrigger(RecalcTrigger,Trigger3M)),NA())</f>
        <v>1.9247654949499093E-2</v>
      </c>
      <c r="N2210" s="52">
        <f>IFERROR(_xll.qlIndexFixing(Index6M,$H2210,TRUE,_xll.ohTrigger(RecalcTrigger,Trigger6M)),NA())</f>
        <v>2.105313735581426E-2</v>
      </c>
      <c r="O2210" s="52">
        <f>IFERROR(_xll.qlIndexFixing(ONIndex6M,I2210,TRUE,_xll.ohTrigger(RecalcTrigger,Trigger6M)),NA())</f>
        <v>2.0990777257328119E-2</v>
      </c>
      <c r="P2210" s="52">
        <f>IFERROR(_xll.qlIndexFixing(Index1Y,$H2210,TRUE,_xll.ohTrigger(RecalcTrigger,Trigger1Y)),NA())</f>
        <v>2.313975656215754E-2</v>
      </c>
      <c r="Q2210" s="52">
        <f>IFERROR(_xll.qlIndexFixing(ONIndex1Y,I2210,TRUE,_xll.ohTrigger(RecalcTrigger,Trigger1Y)),NA())</f>
        <v>2.2963522524523938E-2</v>
      </c>
    </row>
    <row r="2211" spans="2:17" x14ac:dyDescent="0.2">
      <c r="B2211" s="46" t="s">
        <v>51</v>
      </c>
      <c r="D2211" s="49">
        <f>_xll.qlCalendarAdvance(LocalCalendar,$D2210,B2211,"f",FALSE)</f>
        <v>55198</v>
      </c>
      <c r="E2211" s="49">
        <f>_xll.qlInterestRateIndexValueDate(IndexON,D2211)</f>
        <v>55198</v>
      </c>
      <c r="F2211" s="52">
        <f>IFERROR(_xll.qlIndexFixing(IndexON,D2211,TRUE,_xll.ohTrigger(RecalcTrigger,TriggerON)),NA())</f>
        <v>1.5301536803624671E-2</v>
      </c>
      <c r="H2211" s="49">
        <f>_xll.qlCalendarAdvance(IborCalendar,$H2210,B2211,"f",FALSE)</f>
        <v>55192</v>
      </c>
      <c r="I2211" s="49">
        <f>_xll.qlInterestRateIndexValueDate(Index1M,$H2211)</f>
        <v>55194</v>
      </c>
      <c r="J2211" s="52">
        <f>IFERROR(_xll.qlIndexFixing(Index1M,$H2211,TRUE,_xll.ohTrigger(RecalcTrigger,Trigger1M)),NA())</f>
        <v>1.7946016299813676E-2</v>
      </c>
      <c r="K2211" s="52">
        <f>IFERROR(_xll.qlIndexFixing(ONIndex1M,I2211,TRUE,_xll.ohTrigger(RecalcTrigger,Trigger1M)),NA())</f>
        <v>1.7938949510547531E-2</v>
      </c>
      <c r="L2211" s="52">
        <f>IFERROR(_xll.qlIndexFixing(Index3M,H2211,TRUE,_xll.ohTrigger(RecalcTrigger,Trigger3M)),NA())</f>
        <v>1.9267154933190086E-2</v>
      </c>
      <c r="M2211" s="52">
        <f>IFERROR(_xll.qlIndexFixing(ONIndex3M,I2211,TRUE,_xll.ohTrigger(RecalcTrigger,Trigger3M)),NA())</f>
        <v>1.9244203400399229E-2</v>
      </c>
      <c r="N2211" s="52">
        <f>IFERROR(_xll.qlIndexFixing(Index6M,$H2211,TRUE,_xll.ohTrigger(RecalcTrigger,Trigger6M)),NA())</f>
        <v>2.1049414693701106E-2</v>
      </c>
      <c r="O2211" s="52">
        <f>IFERROR(_xll.qlIndexFixing(ONIndex6M,I2211,TRUE,_xll.ohTrigger(RecalcTrigger,Trigger6M)),NA())</f>
        <v>2.0987176616102943E-2</v>
      </c>
      <c r="P2211" s="52">
        <f>IFERROR(_xll.qlIndexFixing(Index1Y,$H2211,TRUE,_xll.ohTrigger(RecalcTrigger,Trigger1Y)),NA())</f>
        <v>2.3136186024215282E-2</v>
      </c>
      <c r="Q2211" s="52">
        <f>IFERROR(_xll.qlIndexFixing(ONIndex1Y,I2211,TRUE,_xll.ohTrigger(RecalcTrigger,Trigger1Y)),NA())</f>
        <v>2.2960080960370277E-2</v>
      </c>
    </row>
    <row r="2212" spans="2:17" x14ac:dyDescent="0.2">
      <c r="B2212" s="46" t="s">
        <v>51</v>
      </c>
      <c r="D2212" s="49">
        <f>_xll.qlCalendarAdvance(LocalCalendar,$D2211,B2212,"f",FALSE)</f>
        <v>55205</v>
      </c>
      <c r="E2212" s="49">
        <f>_xll.qlInterestRateIndexValueDate(IndexON,D2212)</f>
        <v>55205</v>
      </c>
      <c r="F2212" s="52">
        <f>IFERROR(_xll.qlIndexFixing(IndexON,D2212,TRUE,_xll.ohTrigger(RecalcTrigger,TriggerON)),NA())</f>
        <v>1.5298966489423194E-2</v>
      </c>
      <c r="H2212" s="49">
        <f>_xll.qlCalendarAdvance(IborCalendar,$H2211,B2212,"f",FALSE)</f>
        <v>55199</v>
      </c>
      <c r="I2212" s="49">
        <f>_xll.qlInterestRateIndexValueDate(Index1M,$H2212)</f>
        <v>55201</v>
      </c>
      <c r="J2212" s="52">
        <f>IFERROR(_xll.qlIndexFixing(Index1M,$H2212,TRUE,_xll.ohTrigger(RecalcTrigger,Trigger1M)),NA())</f>
        <v>1.7943705565347048E-2</v>
      </c>
      <c r="K2212" s="52">
        <f>IFERROR(_xll.qlIndexFixing(ONIndex1M,I2212,TRUE,_xll.ohTrigger(RecalcTrigger,Trigger1M)),NA())</f>
        <v>1.7936939141522945E-2</v>
      </c>
      <c r="L2212" s="52">
        <f>IFERROR(_xll.qlIndexFixing(Index3M,H2212,TRUE,_xll.ohTrigger(RecalcTrigger,Trigger3M)),NA())</f>
        <v>1.926367530851001E-2</v>
      </c>
      <c r="M2212" s="52">
        <f>IFERROR(_xll.qlIndexFixing(ONIndex3M,I2212,TRUE,_xll.ohTrigger(RecalcTrigger,Trigger3M)),NA())</f>
        <v>1.9241017560693852E-2</v>
      </c>
      <c r="N2212" s="52">
        <f>IFERROR(_xll.qlIndexFixing(Index6M,$H2212,TRUE,_xll.ohTrigger(RecalcTrigger,Trigger6M)),NA())</f>
        <v>2.1045685936915338E-2</v>
      </c>
      <c r="O2212" s="52">
        <f>IFERROR(_xll.qlIndexFixing(ONIndex6M,I2212,TRUE,_xll.ohTrigger(RecalcTrigger,Trigger6M)),NA())</f>
        <v>2.0983922907260588E-2</v>
      </c>
      <c r="P2212" s="52">
        <f>IFERROR(_xll.qlIndexFixing(Index1Y,$H2212,TRUE,_xll.ohTrigger(RecalcTrigger,Trigger1Y)),NA())</f>
        <v>2.3133094810576505E-2</v>
      </c>
      <c r="Q2212" s="52">
        <f>IFERROR(_xll.qlIndexFixing(ONIndex1Y,I2212,TRUE,_xll.ohTrigger(RecalcTrigger,Trigger1Y)),NA())</f>
        <v>2.2957123351878828E-2</v>
      </c>
    </row>
    <row r="2213" spans="2:17" x14ac:dyDescent="0.2">
      <c r="B2213" s="46" t="s">
        <v>51</v>
      </c>
      <c r="D2213" s="49">
        <f>_xll.qlCalendarAdvance(LocalCalendar,$D2212,B2213,"f",FALSE)</f>
        <v>55212</v>
      </c>
      <c r="E2213" s="49">
        <f>_xll.qlInterestRateIndexValueDate(IndexON,D2213)</f>
        <v>55212</v>
      </c>
      <c r="F2213" s="52">
        <f>IFERROR(_xll.qlIndexFixing(IndexON,D2213,TRUE,_xll.ohTrigger(RecalcTrigger,TriggerON)),NA())</f>
        <v>1.5296394884574127E-2</v>
      </c>
      <c r="H2213" s="49">
        <f>_xll.qlCalendarAdvance(IborCalendar,$H2212,B2213,"f",FALSE)</f>
        <v>55206</v>
      </c>
      <c r="I2213" s="49">
        <f>_xll.qlInterestRateIndexValueDate(Index1M,$H2213)</f>
        <v>55208</v>
      </c>
      <c r="J2213" s="52">
        <f>IFERROR(_xll.qlIndexFixing(Index1M,$H2213,TRUE,_xll.ohTrigger(RecalcTrigger,Trigger1M)),NA())</f>
        <v>1.7941386516488387E-2</v>
      </c>
      <c r="K2213" s="52">
        <f>IFERROR(_xll.qlIndexFixing(ONIndex1M,I2213,TRUE,_xll.ohTrigger(RecalcTrigger,Trigger1M)),NA())</f>
        <v>1.7934355147390946E-2</v>
      </c>
      <c r="L2213" s="52">
        <f>IFERROR(_xll.qlIndexFixing(Index3M,H2213,TRUE,_xll.ohTrigger(RecalcTrigger,Trigger3M)),NA())</f>
        <v>1.9260193979859036E-2</v>
      </c>
      <c r="M2213" s="52">
        <f>IFERROR(_xll.qlIndexFixing(ONIndex3M,I2213,TRUE,_xll.ohTrigger(RecalcTrigger,Trigger3M)),NA())</f>
        <v>1.9237295205076776E-2</v>
      </c>
      <c r="N2213" s="52">
        <f>IFERROR(_xll.qlIndexFixing(Index6M,$H2213,TRUE,_xll.ohTrigger(RecalcTrigger,Trigger6M)),NA())</f>
        <v>2.1041951326042852E-2</v>
      </c>
      <c r="O2213" s="52">
        <f>IFERROR(_xll.qlIndexFixing(ONIndex6M,I2213,TRUE,_xll.ohTrigger(RecalcTrigger,Trigger6M)),NA())</f>
        <v>2.0979955483131363E-2</v>
      </c>
      <c r="P2213" s="52">
        <f>IFERROR(_xll.qlIndexFixing(Index1Y,$H2213,TRUE,_xll.ohTrigger(RecalcTrigger,Trigger1Y)),NA())</f>
        <v>2.3129039620657856E-2</v>
      </c>
      <c r="Q2213" s="52">
        <f>IFERROR(_xll.qlIndexFixing(ONIndex1Y,I2213,TRUE,_xll.ohTrigger(RecalcTrigger,Trigger1Y)),NA())</f>
        <v>2.2953192115249266E-2</v>
      </c>
    </row>
    <row r="2214" spans="2:17" x14ac:dyDescent="0.2">
      <c r="B2214" s="46" t="s">
        <v>51</v>
      </c>
      <c r="D2214" s="49">
        <f>_xll.qlCalendarAdvance(LocalCalendar,$D2213,B2214,"f",FALSE)</f>
        <v>55219</v>
      </c>
      <c r="E2214" s="49">
        <f>_xll.qlInterestRateIndexValueDate(IndexON,D2214)</f>
        <v>55219</v>
      </c>
      <c r="F2214" s="52">
        <f>IFERROR(_xll.qlIndexFixing(IndexON,D2214,TRUE,_xll.ohTrigger(RecalcTrigger,TriggerON)),NA())</f>
        <v>1.5293821989237344E-2</v>
      </c>
      <c r="H2214" s="49">
        <f>_xll.qlCalendarAdvance(IborCalendar,$H2213,B2214,"f",FALSE)</f>
        <v>55213</v>
      </c>
      <c r="I2214" s="49">
        <f>_xll.qlInterestRateIndexValueDate(Index1M,$H2214)</f>
        <v>55215</v>
      </c>
      <c r="J2214" s="52">
        <f>IFERROR(_xll.qlIndexFixing(Index1M,$H2214,TRUE,_xll.ohTrigger(RecalcTrigger,Trigger1M)),NA())</f>
        <v>1.7940177955387548E-2</v>
      </c>
      <c r="K2214" s="52">
        <f>IFERROR(_xll.qlIndexFixing(ONIndex1M,I2214,TRUE,_xll.ohTrigger(RecalcTrigger,Trigger1M)),NA())</f>
        <v>1.793204550917693E-2</v>
      </c>
      <c r="L2214" s="52">
        <f>IFERROR(_xll.qlIndexFixing(Index3M,H2214,TRUE,_xll.ohTrigger(RecalcTrigger,Trigger3M)),NA())</f>
        <v>1.9258036230799788E-2</v>
      </c>
      <c r="M2214" s="52">
        <f>IFERROR(_xll.qlIndexFixing(ONIndex3M,I2214,TRUE,_xll.ohTrigger(RecalcTrigger,Trigger3M)),NA())</f>
        <v>1.9233838558854188E-2</v>
      </c>
      <c r="N2214" s="52">
        <f>IFERROR(_xll.qlIndexFixing(Index6M,$H2214,TRUE,_xll.ohTrigger(RecalcTrigger,Trigger6M)),NA())</f>
        <v>2.1039927619516511E-2</v>
      </c>
      <c r="O2214" s="52">
        <f>IFERROR(_xll.qlIndexFixing(ONIndex6M,I2214,TRUE,_xll.ohTrigger(RecalcTrigger,Trigger6M)),NA())</f>
        <v>2.097633499143825E-2</v>
      </c>
      <c r="P2214" s="52">
        <f>IFERROR(_xll.qlIndexFixing(Index1Y,$H2214,TRUE,_xll.ohTrigger(RecalcTrigger,Trigger1Y)),NA())</f>
        <v>2.312546376610327E-2</v>
      </c>
      <c r="Q2214" s="52">
        <f>IFERROR(_xll.qlIndexFixing(ONIndex1Y,I2214,TRUE,_xll.ohTrigger(RecalcTrigger,Trigger1Y)),NA())</f>
        <v>2.2949744834308561E-2</v>
      </c>
    </row>
    <row r="2215" spans="2:17" x14ac:dyDescent="0.2">
      <c r="B2215" s="46" t="s">
        <v>51</v>
      </c>
      <c r="D2215" s="49">
        <f>_xll.qlCalendarAdvance(LocalCalendar,$D2214,B2215,"f",FALSE)</f>
        <v>55226</v>
      </c>
      <c r="E2215" s="49">
        <f>_xll.qlInterestRateIndexValueDate(IndexON,D2215)</f>
        <v>55226</v>
      </c>
      <c r="F2215" s="52">
        <f>IFERROR(_xll.qlIndexFixing(IndexON,D2215,TRUE,_xll.ohTrigger(RecalcTrigger,TriggerON)),NA())</f>
        <v>1.5291247803173036E-2</v>
      </c>
      <c r="H2215" s="49">
        <f>_xll.qlCalendarAdvance(IborCalendar,$H2214,B2215,"f",FALSE)</f>
        <v>55220</v>
      </c>
      <c r="I2215" s="49">
        <f>_xll.qlInterestRateIndexValueDate(Index1M,$H2215)</f>
        <v>55222</v>
      </c>
      <c r="J2215" s="52">
        <f>IFERROR(_xll.qlIndexFixing(Index1M,$H2215,TRUE,_xll.ohTrigger(RecalcTrigger,Trigger1M)),NA())</f>
        <v>1.7937560533942399E-2</v>
      </c>
      <c r="K2215" s="52">
        <f>IFERROR(_xll.qlIndexFixing(ONIndex1M,I2215,TRUE,_xll.ohTrigger(RecalcTrigger,Trigger1M)),NA())</f>
        <v>1.79297275665391E-2</v>
      </c>
      <c r="L2215" s="52">
        <f>IFERROR(_xll.qlIndexFixing(Index3M,H2215,TRUE,_xll.ohTrigger(RecalcTrigger,Trigger3M)),NA())</f>
        <v>1.9254549955727757E-2</v>
      </c>
      <c r="M2215" s="52">
        <f>IFERROR(_xll.qlIndexFixing(ONIndex3M,I2215,TRUE,_xll.ohTrigger(RecalcTrigger,Trigger3M)),NA())</f>
        <v>1.9230380213617337E-2</v>
      </c>
      <c r="N2215" s="52">
        <f>IFERROR(_xll.qlIndexFixing(Index6M,$H2215,TRUE,_xll.ohTrigger(RecalcTrigger,Trigger6M)),NA())</f>
        <v>2.1035836744447377E-2</v>
      </c>
      <c r="O2215" s="52">
        <f>IFERROR(_xll.qlIndexFixing(ONIndex6M,I2215,TRUE,_xll.ohTrigger(RecalcTrigger,Trigger6M)),NA())</f>
        <v>2.0972707882931374E-2</v>
      </c>
      <c r="P2215" s="52">
        <f>IFERROR(_xll.qlIndexFixing(Index1Y,$H2215,TRUE,_xll.ohTrigger(RecalcTrigger,Trigger1Y)),NA())</f>
        <v>2.3121886150405301E-2</v>
      </c>
      <c r="Q2215" s="52">
        <f>IFERROR(_xll.qlIndexFixing(ONIndex1Y,I2215,TRUE,_xll.ohTrigger(RecalcTrigger,Trigger1Y)),NA())</f>
        <v>2.2946295647745529E-2</v>
      </c>
    </row>
    <row r="2216" spans="2:17" x14ac:dyDescent="0.2">
      <c r="B2216" s="46" t="s">
        <v>51</v>
      </c>
      <c r="D2216" s="49">
        <f>_xll.qlCalendarAdvance(LocalCalendar,$D2215,B2216,"f",FALSE)</f>
        <v>55233</v>
      </c>
      <c r="E2216" s="49">
        <f>_xll.qlInterestRateIndexValueDate(IndexON,D2216)</f>
        <v>55233</v>
      </c>
      <c r="F2216" s="52">
        <f>IFERROR(_xll.qlIndexFixing(IndexON,D2216,TRUE,_xll.ohTrigger(RecalcTrigger,TriggerON)),NA())</f>
        <v>1.5288672326621011E-2</v>
      </c>
      <c r="H2216" s="49">
        <f>_xll.qlCalendarAdvance(IborCalendar,$H2215,B2216,"f",FALSE)</f>
        <v>55227</v>
      </c>
      <c r="I2216" s="49">
        <f>_xll.qlInterestRateIndexValueDate(Index1M,$H2216)</f>
        <v>55229</v>
      </c>
      <c r="J2216" s="52">
        <f>IFERROR(_xll.qlIndexFixing(Index1M,$H2216,TRUE,_xll.ohTrigger(RecalcTrigger,Trigger1M)),NA())</f>
        <v>1.7935214409896396E-2</v>
      </c>
      <c r="K2216" s="52">
        <f>IFERROR(_xll.qlIndexFixing(ONIndex1M,I2216,TRUE,_xll.ohTrigger(RecalcTrigger,Trigger1M)),NA())</f>
        <v>1.7927401319477454E-2</v>
      </c>
      <c r="L2216" s="52">
        <f>IFERROR(_xll.qlIndexFixing(Index3M,H2216,TRUE,_xll.ohTrigger(RecalcTrigger,Trigger3M)),NA())</f>
        <v>1.925106197641557E-2</v>
      </c>
      <c r="M2216" s="52">
        <f>IFERROR(_xll.qlIndexFixing(ONIndex3M,I2216,TRUE,_xll.ohTrigger(RecalcTrigger,Trigger3M)),NA())</f>
        <v>1.9226920169312933E-2</v>
      </c>
      <c r="N2216" s="52">
        <f>IFERROR(_xll.qlIndexFixing(Index6M,$H2216,TRUE,_xll.ohTrigger(RecalcTrigger,Trigger6M)),NA())</f>
        <v>2.1032084079548118E-2</v>
      </c>
      <c r="O2216" s="52">
        <f>IFERROR(_xll.qlIndexFixing(ONIndex6M,I2216,TRUE,_xll.ohTrigger(RecalcTrigger,Trigger6M)),NA())</f>
        <v>2.096907415763738E-2</v>
      </c>
      <c r="P2216" s="52">
        <f>IFERROR(_xll.qlIndexFixing(Index1Y,$H2216,TRUE,_xll.ohTrigger(RecalcTrigger,Trigger1Y)),NA())</f>
        <v>2.3118306779094783E-2</v>
      </c>
      <c r="Q2216" s="52">
        <f>IFERROR(_xll.qlIndexFixing(ONIndex1Y,I2216,TRUE,_xll.ohTrigger(RecalcTrigger,Trigger1Y)),NA())</f>
        <v>2.2942844555613462E-2</v>
      </c>
    </row>
    <row r="2217" spans="2:17" x14ac:dyDescent="0.2">
      <c r="B2217" s="46" t="s">
        <v>51</v>
      </c>
      <c r="D2217" s="49">
        <f>_xll.qlCalendarAdvance(LocalCalendar,$D2216,B2217,"f",FALSE)</f>
        <v>55240</v>
      </c>
      <c r="E2217" s="49">
        <f>_xll.qlInterestRateIndexValueDate(IndexON,D2217)</f>
        <v>55240</v>
      </c>
      <c r="F2217" s="52">
        <f>IFERROR(_xll.qlIndexFixing(IndexON,D2217,TRUE,_xll.ohTrigger(RecalcTrigger,TriggerON)),NA())</f>
        <v>1.5286095559501334E-2</v>
      </c>
      <c r="H2217" s="49">
        <f>_xll.qlCalendarAdvance(IborCalendar,$H2216,B2217,"f",FALSE)</f>
        <v>55234</v>
      </c>
      <c r="I2217" s="49">
        <f>_xll.qlInterestRateIndexValueDate(Index1M,$H2217)</f>
        <v>55236</v>
      </c>
      <c r="J2217" s="52">
        <f>IFERROR(_xll.qlIndexFixing(Index1M,$H2217,TRUE,_xll.ohTrigger(RecalcTrigger,Trigger1M)),NA())</f>
        <v>1.7932859970280223E-2</v>
      </c>
      <c r="K2217" s="52">
        <f>IFERROR(_xll.qlIndexFixing(ONIndex1M,I2217,TRUE,_xll.ohTrigger(RecalcTrigger,Trigger1M)),NA())</f>
        <v>1.7925066768018638E-2</v>
      </c>
      <c r="L2217" s="52">
        <f>IFERROR(_xll.qlIndexFixing(Index3M,H2217,TRUE,_xll.ohTrigger(RecalcTrigger,Trigger3M)),NA())</f>
        <v>1.9247572292865781E-2</v>
      </c>
      <c r="M2217" s="52">
        <f>IFERROR(_xll.qlIndexFixing(ONIndex3M,I2217,TRUE,_xll.ohTrigger(RecalcTrigger,Trigger3M)),NA())</f>
        <v>1.9223458425994266E-2</v>
      </c>
      <c r="N2217" s="52">
        <f>IFERROR(_xll.qlIndexFixing(Index6M,$H2217,TRUE,_xll.ohTrigger(RecalcTrigger,Trigger6M)),NA())</f>
        <v>2.1028326617781957E-2</v>
      </c>
      <c r="O2217" s="52">
        <f>IFERROR(_xll.qlIndexFixing(ONIndex6M,I2217,TRUE,_xll.ohTrigger(RecalcTrigger,Trigger6M)),NA())</f>
        <v>2.0965433815502976E-2</v>
      </c>
      <c r="P2217" s="52">
        <f>IFERROR(_xll.qlIndexFixing(Index1Y,$H2217,TRUE,_xll.ohTrigger(RecalcTrigger,Trigger1Y)),NA())</f>
        <v>2.3114725657700588E-2</v>
      </c>
      <c r="Q2217" s="52">
        <f>IFERROR(_xll.qlIndexFixing(ONIndex1Y,I2217,TRUE,_xll.ohTrigger(RecalcTrigger,Trigger1Y)),NA())</f>
        <v>2.2939391557859068E-2</v>
      </c>
    </row>
    <row r="2218" spans="2:17" x14ac:dyDescent="0.2">
      <c r="B2218" s="46" t="s">
        <v>51</v>
      </c>
      <c r="D2218" s="49">
        <f>_xll.qlCalendarAdvance(LocalCalendar,$D2217,B2218,"f",FALSE)</f>
        <v>55247</v>
      </c>
      <c r="E2218" s="49">
        <f>_xll.qlInterestRateIndexValueDate(IndexON,D2218)</f>
        <v>55247</v>
      </c>
      <c r="F2218" s="52">
        <f>IFERROR(_xll.qlIndexFixing(IndexON,D2218,TRUE,_xll.ohTrigger(RecalcTrigger,TriggerON)),NA())</f>
        <v>1.5283517501654131E-2</v>
      </c>
      <c r="H2218" s="49">
        <f>_xll.qlCalendarAdvance(IborCalendar,$H2217,B2218,"f",FALSE)</f>
        <v>55241</v>
      </c>
      <c r="I2218" s="49">
        <f>_xll.qlInterestRateIndexValueDate(Index1M,$H2218)</f>
        <v>55247</v>
      </c>
      <c r="J2218" s="52">
        <f>IFERROR(_xll.qlIndexFixing(Index1M,$H2218,TRUE,_xll.ohTrigger(RecalcTrigger,Trigger1M)),NA())</f>
        <v>1.7928866914930452E-2</v>
      </c>
      <c r="K2218" s="52">
        <f>IFERROR(_xll.qlIndexFixing(ONIndex1M,I2218,TRUE,_xll.ohTrigger(RecalcTrigger,Trigger1M)),NA())</f>
        <v>1.79208252306573E-2</v>
      </c>
      <c r="L2218" s="52">
        <f>IFERROR(_xll.qlIndexFixing(Index3M,H2218,TRUE,_xll.ohTrigger(RecalcTrigger,Trigger3M)),NA())</f>
        <v>1.9241557821858355E-2</v>
      </c>
      <c r="M2218" s="52">
        <f>IFERROR(_xll.qlIndexFixing(ONIndex3M,I2218,TRUE,_xll.ohTrigger(RecalcTrigger,Trigger3M)),NA())</f>
        <v>1.9217484258566842E-2</v>
      </c>
      <c r="N2218" s="52">
        <f>IFERROR(_xll.qlIndexFixing(Index6M,$H2218,TRUE,_xll.ohTrigger(RecalcTrigger,Trigger6M)),NA())</f>
        <v>2.1021730574324E-2</v>
      </c>
      <c r="O2218" s="52">
        <f>IFERROR(_xll.qlIndexFixing(ONIndex6M,I2218,TRUE,_xll.ohTrigger(RecalcTrigger,Trigger6M)),NA())</f>
        <v>2.0959001648463982E-2</v>
      </c>
      <c r="P2218" s="52">
        <f>IFERROR(_xll.qlIndexFixing(Index1Y,$H2218,TRUE,_xll.ohTrigger(RecalcTrigger,Trigger1Y)),NA())</f>
        <v>2.3108615828917177E-2</v>
      </c>
      <c r="Q2218" s="52">
        <f>IFERROR(_xll.qlIndexFixing(ONIndex1Y,I2218,TRUE,_xll.ohTrigger(RecalcTrigger,Trigger1Y)),NA())</f>
        <v>2.2932994485174163E-2</v>
      </c>
    </row>
    <row r="2219" spans="2:17" x14ac:dyDescent="0.2">
      <c r="B2219" s="46" t="s">
        <v>51</v>
      </c>
      <c r="D2219" s="49">
        <f>_xll.qlCalendarAdvance(LocalCalendar,$D2218,B2219,"f",FALSE)</f>
        <v>55254</v>
      </c>
      <c r="E2219" s="49">
        <f>_xll.qlInterestRateIndexValueDate(IndexON,D2219)</f>
        <v>55254</v>
      </c>
      <c r="F2219" s="52">
        <f>IFERROR(_xll.qlIndexFixing(IndexON,D2219,TRUE,_xll.ohTrigger(RecalcTrigger,TriggerON)),NA())</f>
        <v>1.5280938153239276E-2</v>
      </c>
      <c r="H2219" s="49">
        <f>_xll.qlCalendarAdvance(IborCalendar,$H2218,B2219,"f",FALSE)</f>
        <v>55248</v>
      </c>
      <c r="I2219" s="49">
        <f>_xll.qlInterestRateIndexValueDate(Index1M,$H2219)</f>
        <v>55250</v>
      </c>
      <c r="J2219" s="52">
        <f>IFERROR(_xll.qlIndexFixing(Index1M,$H2219,TRUE,_xll.ohTrigger(RecalcTrigger,Trigger1M)),NA())</f>
        <v>1.7928126144352841E-2</v>
      </c>
      <c r="K2219" s="52">
        <f>IFERROR(_xll.qlIndexFixing(ONIndex1M,I2219,TRUE,_xll.ohTrigger(RecalcTrigger,Trigger1M)),NA())</f>
        <v>1.7920372751829561E-2</v>
      </c>
      <c r="L2219" s="52">
        <f>IFERROR(_xll.qlIndexFixing(Index3M,H2219,TRUE,_xll.ohTrigger(RecalcTrigger,Trigger3M)),NA())</f>
        <v>1.9239797320069044E-2</v>
      </c>
      <c r="M2219" s="52">
        <f>IFERROR(_xll.qlIndexFixing(ONIndex3M,I2219,TRUE,_xll.ohTrigger(RecalcTrigger,Trigger3M)),NA())</f>
        <v>1.92165298422875E-2</v>
      </c>
      <c r="N2219" s="52">
        <f>IFERROR(_xll.qlIndexFixing(Index6M,$H2219,TRUE,_xll.ohTrigger(RecalcTrigger,Trigger6M)),NA())</f>
        <v>2.1021139208783918E-2</v>
      </c>
      <c r="O2219" s="52">
        <f>IFERROR(_xll.qlIndexFixing(ONIndex6M,I2219,TRUE,_xll.ohTrigger(RecalcTrigger,Trigger6M)),NA())</f>
        <v>2.0958133280872815E-2</v>
      </c>
      <c r="P2219" s="52">
        <f>IFERROR(_xll.qlIndexFixing(Index1Y,$H2219,TRUE,_xll.ohTrigger(RecalcTrigger,Trigger1Y)),NA())</f>
        <v>2.31075581867843E-2</v>
      </c>
      <c r="Q2219" s="52">
        <f>IFERROR(_xll.qlIndexFixing(ONIndex1Y,I2219,TRUE,_xll.ohTrigger(RecalcTrigger,Trigger1Y)),NA())</f>
        <v>2.2932479845589882E-2</v>
      </c>
    </row>
    <row r="2220" spans="2:17" x14ac:dyDescent="0.2">
      <c r="B2220" s="46" t="s">
        <v>51</v>
      </c>
      <c r="D2220" s="49">
        <f>_xll.qlCalendarAdvance(LocalCalendar,$D2219,B2220,"f",FALSE)</f>
        <v>55261</v>
      </c>
      <c r="E2220" s="49">
        <f>_xll.qlInterestRateIndexValueDate(IndexON,D2220)</f>
        <v>55261</v>
      </c>
      <c r="F2220" s="52">
        <f>IFERROR(_xll.qlIndexFixing(IndexON,D2220,TRUE,_xll.ohTrigger(RecalcTrigger,TriggerON)),NA())</f>
        <v>1.5278357514416641E-2</v>
      </c>
      <c r="H2220" s="49">
        <f>_xll.qlCalendarAdvance(IborCalendar,$H2219,B2220,"f",FALSE)</f>
        <v>55255</v>
      </c>
      <c r="I2220" s="49">
        <f>_xll.qlInterestRateIndexValueDate(Index1M,$H2220)</f>
        <v>55257</v>
      </c>
      <c r="J2220" s="52">
        <f>IFERROR(_xll.qlIndexFixing(Index1M,$H2220,TRUE,_xll.ohTrigger(RecalcTrigger,Trigger1M)),NA())</f>
        <v>1.7925746758049373E-2</v>
      </c>
      <c r="K2220" s="52">
        <f>IFERROR(_xll.qlIndexFixing(ONIndex1M,I2220,TRUE,_xll.ohTrigger(RecalcTrigger,Trigger1M)),NA())</f>
        <v>1.7918013287125945E-2</v>
      </c>
      <c r="L2220" s="52">
        <f>IFERROR(_xll.qlIndexFixing(Index3M,H2220,TRUE,_xll.ohTrigger(RecalcTrigger,Trigger3M)),NA())</f>
        <v>1.9236303447841906E-2</v>
      </c>
      <c r="M2220" s="52">
        <f>IFERROR(_xll.qlIndexFixing(ONIndex3M,I2220,TRUE,_xll.ohTrigger(RecalcTrigger,Trigger3M)),NA())</f>
        <v>1.92130630018994E-2</v>
      </c>
      <c r="N2220" s="52">
        <f>IFERROR(_xll.qlIndexFixing(Index6M,$H2220,TRUE,_xll.ohTrigger(RecalcTrigger,Trigger6M)),NA())</f>
        <v>2.1017027805581723E-2</v>
      </c>
      <c r="O2220" s="52">
        <f>IFERROR(_xll.qlIndexFixing(ONIndex6M,I2220,TRUE,_xll.ohTrigger(RecalcTrigger,Trigger6M)),NA())</f>
        <v>2.0954473088350412E-2</v>
      </c>
      <c r="P2220" s="52">
        <f>IFERROR(_xll.qlIndexFixing(Index1Y,$H2220,TRUE,_xll.ohTrigger(RecalcTrigger,Trigger1Y)),NA())</f>
        <v>2.310397184832191E-2</v>
      </c>
      <c r="Q2220" s="52">
        <f>IFERROR(_xll.qlIndexFixing(ONIndex1Y,I2220,TRUE,_xll.ohTrigger(RecalcTrigger,Trigger1Y)),NA())</f>
        <v>2.2929021131075089E-2</v>
      </c>
    </row>
    <row r="2221" spans="2:17" x14ac:dyDescent="0.2">
      <c r="B2221" s="46" t="s">
        <v>51</v>
      </c>
      <c r="D2221" s="49">
        <f>_xll.qlCalendarAdvance(LocalCalendar,$D2220,B2221,"f",FALSE)</f>
        <v>55268</v>
      </c>
      <c r="E2221" s="49">
        <f>_xll.qlInterestRateIndexValueDate(IndexON,D2221)</f>
        <v>55268</v>
      </c>
      <c r="F2221" s="52">
        <f>IFERROR(_xll.qlIndexFixing(IndexON,D2221,TRUE,_xll.ohTrigger(RecalcTrigger,TriggerON)),NA())</f>
        <v>1.5275775584786544E-2</v>
      </c>
      <c r="H2221" s="49">
        <f>_xll.qlCalendarAdvance(IborCalendar,$H2220,B2221,"f",FALSE)</f>
        <v>55262</v>
      </c>
      <c r="I2221" s="49">
        <f>_xll.qlInterestRateIndexValueDate(Index1M,$H2221)</f>
        <v>55264</v>
      </c>
      <c r="J2221" s="52">
        <f>IFERROR(_xll.qlIndexFixing(Index1M,$H2221,TRUE,_xll.ohTrigger(RecalcTrigger,Trigger1M)),NA())</f>
        <v>1.7923359056198941E-2</v>
      </c>
      <c r="K2221" s="52">
        <f>IFERROR(_xll.qlIndexFixing(ONIndex1M,I2221,TRUE,_xll.ohTrigger(RecalcTrigger,Trigger1M)),NA())</f>
        <v>1.7915645517998513E-2</v>
      </c>
      <c r="L2221" s="52">
        <f>IFERROR(_xll.qlIndexFixing(Index3M,H2221,TRUE,_xll.ohTrigger(RecalcTrigger,Trigger3M)),NA())</f>
        <v>1.923280787156512E-2</v>
      </c>
      <c r="M2221" s="52">
        <f>IFERROR(_xll.qlIndexFixing(ONIndex3M,I2221,TRUE,_xll.ohTrigger(RecalcTrigger,Trigger3M)),NA())</f>
        <v>1.9209594462443746E-2</v>
      </c>
      <c r="N2221" s="52">
        <f>IFERROR(_xll.qlIndexFixing(Index6M,$H2221,TRUE,_xll.ohTrigger(RecalcTrigger,Trigger6M)),NA())</f>
        <v>2.101325351063725E-2</v>
      </c>
      <c r="O2221" s="52">
        <f>IFERROR(_xll.qlIndexFixing(ONIndex6M,I2221,TRUE,_xll.ohTrigger(RecalcTrigger,Trigger6M)),NA())</f>
        <v>2.0950806278987599E-2</v>
      </c>
      <c r="P2221" s="52">
        <f>IFERROR(_xll.qlIndexFixing(Index1Y,$H2221,TRUE,_xll.ohTrigger(RecalcTrigger,Trigger1Y)),NA())</f>
        <v>2.3100861756430932E-2</v>
      </c>
      <c r="Q2221" s="52">
        <f>IFERROR(_xll.qlIndexFixing(ONIndex1Y,I2221,TRUE,_xll.ohTrigger(RecalcTrigger,Trigger1Y)),NA())</f>
        <v>2.2925560510964615E-2</v>
      </c>
    </row>
    <row r="2222" spans="2:17" x14ac:dyDescent="0.2">
      <c r="B2222" s="46" t="s">
        <v>51</v>
      </c>
      <c r="D2222" s="49">
        <f>_xll.qlCalendarAdvance(LocalCalendar,$D2221,B2222,"f",FALSE)</f>
        <v>55275</v>
      </c>
      <c r="E2222" s="49">
        <f>_xll.qlInterestRateIndexValueDate(IndexON,D2222)</f>
        <v>55275</v>
      </c>
      <c r="F2222" s="52">
        <f>IFERROR(_xll.qlIndexFixing(IndexON,D2222,TRUE,_xll.ohTrigger(RecalcTrigger,TriggerON)),NA())</f>
        <v>1.5273192364668731E-2</v>
      </c>
      <c r="H2222" s="49">
        <f>_xll.qlCalendarAdvance(IborCalendar,$H2221,B2222,"f",FALSE)</f>
        <v>55269</v>
      </c>
      <c r="I2222" s="49">
        <f>_xll.qlInterestRateIndexValueDate(Index1M,$H2222)</f>
        <v>55271</v>
      </c>
      <c r="J2222" s="52">
        <f>IFERROR(_xll.qlIndexFixing(Index1M,$H2222,TRUE,_xll.ohTrigger(RecalcTrigger,Trigger1M)),NA())</f>
        <v>1.792151081710552E-2</v>
      </c>
      <c r="K2222" s="52">
        <f>IFERROR(_xll.qlIndexFixing(ONIndex1M,I2222,TRUE,_xll.ohTrigger(RecalcTrigger,Trigger1M)),NA())</f>
        <v>1.7913545008372278E-2</v>
      </c>
      <c r="L2222" s="52">
        <f>IFERROR(_xll.qlIndexFixing(Index3M,H2222,TRUE,_xll.ohTrigger(RecalcTrigger,Trigger3M)),NA())</f>
        <v>1.9230098311729688E-2</v>
      </c>
      <c r="M2222" s="52">
        <f>IFERROR(_xll.qlIndexFixing(ONIndex3M,I2222,TRUE,_xll.ohTrigger(RecalcTrigger,Trigger3M)),NA())</f>
        <v>1.920638856989898E-2</v>
      </c>
      <c r="N2222" s="52">
        <f>IFERROR(_xll.qlIndexFixing(Index6M,$H2222,TRUE,_xll.ohTrigger(RecalcTrigger,Trigger6M)),NA())</f>
        <v>2.1009815433922038E-2</v>
      </c>
      <c r="O2222" s="52">
        <f>IFERROR(_xll.qlIndexFixing(ONIndex6M,I2222,TRUE,_xll.ohTrigger(RecalcTrigger,Trigger6M)),NA())</f>
        <v>2.0947479553705683E-2</v>
      </c>
      <c r="P2222" s="52">
        <f>IFERROR(_xll.qlIndexFixing(Index1Y,$H2222,TRUE,_xll.ohTrigger(RecalcTrigger,Trigger1Y)),NA())</f>
        <v>2.3097271620906627E-2</v>
      </c>
      <c r="Q2222" s="52">
        <f>IFERROR(_xll.qlIndexFixing(ONIndex1Y,I2222,TRUE,_xll.ohTrigger(RecalcTrigger,Trigger1Y)),NA())</f>
        <v>2.292258028457228E-2</v>
      </c>
    </row>
    <row r="2223" spans="2:17" x14ac:dyDescent="0.2">
      <c r="B2223" s="46" t="s">
        <v>51</v>
      </c>
      <c r="D2223" s="49">
        <f>_xll.qlCalendarAdvance(LocalCalendar,$D2222,B2223,"f",FALSE)</f>
        <v>55282</v>
      </c>
      <c r="E2223" s="49">
        <f>_xll.qlInterestRateIndexValueDate(IndexON,D2223)</f>
        <v>55282</v>
      </c>
      <c r="F2223" s="52">
        <f>IFERROR(_xll.qlIndexFixing(IndexON,D2223,TRUE,_xll.ohTrigger(RecalcTrigger,TriggerON)),NA())</f>
        <v>1.5270607853983265E-2</v>
      </c>
      <c r="H2223" s="49">
        <f>_xll.qlCalendarAdvance(IborCalendar,$H2222,B2223,"f",FALSE)</f>
        <v>55276</v>
      </c>
      <c r="I2223" s="49">
        <f>_xll.qlInterestRateIndexValueDate(Index1M,$H2223)</f>
        <v>55278</v>
      </c>
      <c r="J2223" s="52">
        <f>IFERROR(_xll.qlIndexFixing(Index1M,$H2223,TRUE,_xll.ohTrigger(RecalcTrigger,Trigger1M)),NA())</f>
        <v>1.7918558705864934E-2</v>
      </c>
      <c r="K2223" s="52">
        <f>IFERROR(_xll.qlIndexFixing(ONIndex1M,I2223,TRUE,_xll.ohTrigger(RecalcTrigger,Trigger1M)),NA())</f>
        <v>1.7910885066498849E-2</v>
      </c>
      <c r="L2223" s="52">
        <f>IFERROR(_xll.qlIndexFixing(Index3M,H2223,TRUE,_xll.ohTrigger(RecalcTrigger,Trigger3M)),NA())</f>
        <v>1.9226598402858033E-2</v>
      </c>
      <c r="M2223" s="52">
        <f>IFERROR(_xll.qlIndexFixing(ONIndex3M,I2223,TRUE,_xll.ohTrigger(RecalcTrigger,Trigger3M)),NA())</f>
        <v>1.9202652286463007E-2</v>
      </c>
      <c r="N2223" s="52">
        <f>IFERROR(_xll.qlIndexFixing(Index6M,$H2223,TRUE,_xll.ohTrigger(RecalcTrigger,Trigger6M)),NA())</f>
        <v>2.1005694296975741E-2</v>
      </c>
      <c r="O2223" s="52">
        <f>IFERROR(_xll.qlIndexFixing(ONIndex6M,I2223,TRUE,_xll.ohTrigger(RecalcTrigger,Trigger6M)),NA())</f>
        <v>2.0943452809873975E-2</v>
      </c>
      <c r="P2223" s="52">
        <f>IFERROR(_xll.qlIndexFixing(Index1Y,$H2223,TRUE,_xll.ohTrigger(RecalcTrigger,Trigger1Y)),NA())</f>
        <v>2.3093679768592789E-2</v>
      </c>
      <c r="Q2223" s="52">
        <f>IFERROR(_xll.qlIndexFixing(ONIndex1Y,I2223,TRUE,_xll.ohTrigger(RecalcTrigger,Trigger1Y)),NA())</f>
        <v>2.2918633553956624E-2</v>
      </c>
    </row>
    <row r="2224" spans="2:17" x14ac:dyDescent="0.2">
      <c r="B2224" s="46" t="s">
        <v>51</v>
      </c>
      <c r="D2224" s="49">
        <f>_xll.qlCalendarAdvance(LocalCalendar,$D2223,B2224,"f",FALSE)</f>
        <v>55289</v>
      </c>
      <c r="E2224" s="49">
        <f>_xll.qlInterestRateIndexValueDate(IndexON,D2224)</f>
        <v>55289</v>
      </c>
      <c r="F2224" s="52">
        <f>IFERROR(_xll.qlIndexFixing(IndexON,D2224,TRUE,_xll.ohTrigger(RecalcTrigger,TriggerON)),NA())</f>
        <v>1.526802205265021E-2</v>
      </c>
      <c r="H2224" s="49">
        <f>_xll.qlCalendarAdvance(IborCalendar,$H2223,B2224,"f",FALSE)</f>
        <v>55283</v>
      </c>
      <c r="I2224" s="49">
        <f>_xll.qlInterestRateIndexValueDate(Index1M,$H2224)</f>
        <v>55285</v>
      </c>
      <c r="J2224" s="52">
        <f>IFERROR(_xll.qlIndexFixing(Index1M,$H2224,TRUE,_xll.ohTrigger(RecalcTrigger,Trigger1M)),NA())</f>
        <v>1.7916146057391672E-2</v>
      </c>
      <c r="K2224" s="52">
        <f>IFERROR(_xll.qlIndexFixing(ONIndex1M,I2224,TRUE,_xll.ohTrigger(RecalcTrigger,Trigger1M)),NA())</f>
        <v>1.7908492384073327E-2</v>
      </c>
      <c r="L2224" s="52">
        <f>IFERROR(_xll.qlIndexFixing(Index3M,H2224,TRUE,_xll.ohTrigger(RecalcTrigger,Trigger3M)),NA())</f>
        <v>1.922309678978109E-2</v>
      </c>
      <c r="M2224" s="52">
        <f>IFERROR(_xll.qlIndexFixing(ONIndex3M,I2224,TRUE,_xll.ohTrigger(RecalcTrigger,Trigger3M)),NA())</f>
        <v>1.9199178649911275E-2</v>
      </c>
      <c r="N2224" s="52">
        <f>IFERROR(_xll.qlIndexFixing(Index6M,$H2224,TRUE,_xll.ohTrigger(RecalcTrigger,Trigger6M)),NA())</f>
        <v>2.1001909849100664E-2</v>
      </c>
      <c r="O2224" s="52">
        <f>IFERROR(_xll.qlIndexFixing(ONIndex6M,I2224,TRUE,_xll.ohTrigger(RecalcTrigger,Trigger6M)),NA())</f>
        <v>2.0939766150123162E-2</v>
      </c>
      <c r="P2224" s="52">
        <f>IFERROR(_xll.qlIndexFixing(Index1Y,$H2224,TRUE,_xll.ohTrigger(RecalcTrigger,Trigger1Y)),NA())</f>
        <v>2.3089609270139227E-2</v>
      </c>
      <c r="Q2224" s="52">
        <f>IFERROR(_xll.qlIndexFixing(ONIndex1Y,I2224,TRUE,_xll.ohTrigger(RecalcTrigger,Trigger1Y)),NA())</f>
        <v>2.2915167217032462E-2</v>
      </c>
    </row>
    <row r="2225" spans="2:17" x14ac:dyDescent="0.2">
      <c r="B2225" s="46" t="s">
        <v>51</v>
      </c>
      <c r="D2225" s="49">
        <f>_xll.qlCalendarAdvance(LocalCalendar,$D2224,B2225,"f",FALSE)</f>
        <v>55296</v>
      </c>
      <c r="E2225" s="49">
        <f>_xll.qlInterestRateIndexValueDate(IndexON,D2225)</f>
        <v>55296</v>
      </c>
      <c r="F2225" s="52">
        <f>IFERROR(_xll.qlIndexFixing(IndexON,D2225,TRUE,_xll.ohTrigger(RecalcTrigger,TriggerON)),NA())</f>
        <v>1.5265434960749502E-2</v>
      </c>
      <c r="H2225" s="49">
        <f>_xll.qlCalendarAdvance(IborCalendar,$H2224,B2225,"f",FALSE)</f>
        <v>55290</v>
      </c>
      <c r="I2225" s="49">
        <f>_xll.qlInterestRateIndexValueDate(Index1M,$H2225)</f>
        <v>55292</v>
      </c>
      <c r="J2225" s="52">
        <f>IFERROR(_xll.qlIndexFixing(Index1M,$H2225,TRUE,_xll.ohTrigger(RecalcTrigger,Trigger1M)),NA())</f>
        <v>1.7913725093389499E-2</v>
      </c>
      <c r="K2225" s="52">
        <f>IFERROR(_xll.qlIndexFixing(ONIndex1M,I2225,TRUE,_xll.ohTrigger(RecalcTrigger,Trigger1M)),NA())</f>
        <v>1.7906091397303925E-2</v>
      </c>
      <c r="L2225" s="52">
        <f>IFERROR(_xll.qlIndexFixing(Index3M,H2225,TRUE,_xll.ohTrigger(RecalcTrigger,Trigger3M)),NA())</f>
        <v>1.9219593472503963E-2</v>
      </c>
      <c r="M2225" s="52">
        <f>IFERROR(_xll.qlIndexFixing(ONIndex3M,I2225,TRUE,_xll.ohTrigger(RecalcTrigger,Trigger3M)),NA())</f>
        <v>1.919570331434528E-2</v>
      </c>
      <c r="N2225" s="52">
        <f>IFERROR(_xll.qlIndexFixing(Index6M,$H2225,TRUE,_xll.ohTrigger(RecalcTrigger,Trigger6M)),NA())</f>
        <v>2.0998122487752881E-2</v>
      </c>
      <c r="O2225" s="52">
        <f>IFERROR(_xll.qlIndexFixing(ONIndex6M,I2225,TRUE,_xll.ohTrigger(RecalcTrigger,Trigger6M)),NA())</f>
        <v>2.0936072873558587E-2</v>
      </c>
      <c r="P2225" s="52">
        <f>IFERROR(_xll.qlIndexFixing(Index1Y,$H2225,TRUE,_xll.ohTrigger(RecalcTrigger,Trigger1Y)),NA())</f>
        <v>2.3086014347158894E-2</v>
      </c>
      <c r="Q2225" s="52">
        <f>IFERROR(_xll.qlIndexFixing(ONIndex1Y,I2225,TRUE,_xll.ohTrigger(RecalcTrigger,Trigger1Y)),NA())</f>
        <v>2.2911698974539263E-2</v>
      </c>
    </row>
    <row r="2226" spans="2:17" x14ac:dyDescent="0.2">
      <c r="B2226" s="46" t="s">
        <v>51</v>
      </c>
      <c r="D2226" s="49">
        <f>_xll.qlCalendarAdvance(LocalCalendar,$D2225,B2226,"f",FALSE)</f>
        <v>55303</v>
      </c>
      <c r="E2226" s="49">
        <f>_xll.qlInterestRateIndexValueDate(IndexON,D2226)</f>
        <v>55303</v>
      </c>
      <c r="F2226" s="52">
        <f>IFERROR(_xll.qlIndexFixing(IndexON,D2226,TRUE,_xll.ohTrigger(RecalcTrigger,TriggerON)),NA())</f>
        <v>1.5262846578281142E-2</v>
      </c>
      <c r="H2226" s="49">
        <f>_xll.qlCalendarAdvance(IborCalendar,$H2225,B2226,"f",FALSE)</f>
        <v>55297</v>
      </c>
      <c r="I2226" s="49">
        <f>_xll.qlInterestRateIndexValueDate(Index1M,$H2226)</f>
        <v>55299</v>
      </c>
      <c r="J2226" s="52">
        <f>IFERROR(_xll.qlIndexFixing(Index1M,$H2226,TRUE,_xll.ohTrigger(RecalcTrigger,Trigger1M)),NA())</f>
        <v>1.7911295813863571E-2</v>
      </c>
      <c r="K2226" s="52">
        <f>IFERROR(_xll.qlIndexFixing(ONIndex1M,I2226,TRUE,_xll.ohTrigger(RecalcTrigger,Trigger1M)),NA())</f>
        <v>1.7903954820368551E-2</v>
      </c>
      <c r="L2226" s="52">
        <f>IFERROR(_xll.qlIndexFixing(Index3M,H2226,TRUE,_xll.ohTrigger(RecalcTrigger,Trigger3M)),NA())</f>
        <v>1.921634975128041E-2</v>
      </c>
      <c r="M2226" s="52">
        <f>IFERROR(_xll.qlIndexFixing(ONIndex3M,I2226,TRUE,_xll.ohTrigger(RecalcTrigger,Trigger3M)),NA())</f>
        <v>1.9192489399104673E-2</v>
      </c>
      <c r="N2226" s="52">
        <f>IFERROR(_xll.qlIndexFixing(Index6M,$H2226,TRUE,_xll.ohTrigger(RecalcTrigger,Trigger6M)),NA())</f>
        <v>2.0994332448349265E-2</v>
      </c>
      <c r="O2226" s="52">
        <f>IFERROR(_xll.qlIndexFixing(ONIndex6M,I2226,TRUE,_xll.ohTrigger(RecalcTrigger,Trigger6M)),NA())</f>
        <v>2.0932716932000606E-2</v>
      </c>
      <c r="P2226" s="52">
        <f>IFERROR(_xll.qlIndexFixing(Index1Y,$H2226,TRUE,_xll.ohTrigger(RecalcTrigger,Trigger1Y)),NA())</f>
        <v>2.3082893966061897E-2</v>
      </c>
      <c r="Q2226" s="52">
        <f>IFERROR(_xll.qlIndexFixing(ONIndex1Y,I2226,TRUE,_xll.ohTrigger(RecalcTrigger,Trigger1Y)),NA())</f>
        <v>2.2908709698552521E-2</v>
      </c>
    </row>
    <row r="2227" spans="2:17" x14ac:dyDescent="0.2">
      <c r="B2227" s="46" t="s">
        <v>51</v>
      </c>
      <c r="D2227" s="49">
        <f>_xll.qlCalendarAdvance(LocalCalendar,$D2226,B2227,"f",FALSE)</f>
        <v>55310</v>
      </c>
      <c r="E2227" s="49">
        <f>_xll.qlInterestRateIndexValueDate(IndexON,D2227)</f>
        <v>55310</v>
      </c>
      <c r="F2227" s="52">
        <f>IFERROR(_xll.qlIndexFixing(IndexON,D2227,TRUE,_xll.ohTrigger(RecalcTrigger,TriggerON)),NA())</f>
        <v>1.5260256905245129E-2</v>
      </c>
      <c r="H2227" s="49">
        <f>_xll.qlCalendarAdvance(IborCalendar,$H2226,B2227,"f",FALSE)</f>
        <v>55304</v>
      </c>
      <c r="I2227" s="49">
        <f>_xll.qlInterestRateIndexValueDate(Index1M,$H2227)</f>
        <v>55306</v>
      </c>
      <c r="J2227" s="52">
        <f>IFERROR(_xll.qlIndexFixing(Index1M,$H2227,TRUE,_xll.ohTrigger(RecalcTrigger,Trigger1M)),NA())</f>
        <v>1.7908858218813894E-2</v>
      </c>
      <c r="K2227" s="52">
        <f>IFERROR(_xll.qlIndexFixing(ONIndex1M,I2227,TRUE,_xll.ohTrigger(RecalcTrigger,Trigger1M)),NA())</f>
        <v>1.7901264510520321E-2</v>
      </c>
      <c r="L2227" s="52">
        <f>IFERROR(_xll.qlIndexFixing(Index3M,H2227,TRUE,_xll.ohTrigger(RecalcTrigger,Trigger3M)),NA())</f>
        <v>1.9212842717185701E-2</v>
      </c>
      <c r="M2227" s="52">
        <f>IFERROR(_xll.qlIndexFixing(ONIndex3M,I2227,TRUE,_xll.ohTrigger(RecalcTrigger,Trigger3M)),NA())</f>
        <v>1.9188747546143858E-2</v>
      </c>
      <c r="N2227" s="52">
        <f>IFERROR(_xll.qlIndexFixing(Index6M,$H2227,TRUE,_xll.ohTrigger(RecalcTrigger,Trigger6M)),NA())</f>
        <v>2.0990539966304535E-2</v>
      </c>
      <c r="O2227" s="52">
        <f>IFERROR(_xll.qlIndexFixing(ONIndex6M,I2227,TRUE,_xll.ohTrigger(RecalcTrigger,Trigger6M)),NA())</f>
        <v>2.092866647001479E-2</v>
      </c>
      <c r="P2227" s="52">
        <f>IFERROR(_xll.qlIndexFixing(Index1Y,$H2227,TRUE,_xll.ohTrigger(RecalcTrigger,Trigger1Y)),NA())</f>
        <v>2.3078819405784216E-2</v>
      </c>
      <c r="Q2227" s="52">
        <f>IFERROR(_xll.qlIndexFixing(ONIndex1Y,I2227,TRUE,_xll.ohTrigger(RecalcTrigger,Trigger1Y)),NA())</f>
        <v>2.2904756772792467E-2</v>
      </c>
    </row>
    <row r="2228" spans="2:17" x14ac:dyDescent="0.2">
      <c r="B2228" s="46" t="s">
        <v>51</v>
      </c>
      <c r="D2228" s="49">
        <f>_xll.qlCalendarAdvance(LocalCalendar,$D2227,B2228,"f",FALSE)</f>
        <v>55317</v>
      </c>
      <c r="E2228" s="49">
        <f>_xll.qlInterestRateIndexValueDate(IndexON,D2228)</f>
        <v>55317</v>
      </c>
      <c r="F2228" s="52">
        <f>IFERROR(_xll.qlIndexFixing(IndexON,D2228,TRUE,_xll.ohTrigger(RecalcTrigger,TriggerON)),NA())</f>
        <v>1.5257665941561527E-2</v>
      </c>
      <c r="H2228" s="49">
        <f>_xll.qlCalendarAdvance(IborCalendar,$H2227,B2228,"f",FALSE)</f>
        <v>55311</v>
      </c>
      <c r="I2228" s="49">
        <f>_xll.qlInterestRateIndexValueDate(Index1M,$H2228)</f>
        <v>55313</v>
      </c>
      <c r="J2228" s="52">
        <f>IFERROR(_xll.qlIndexFixing(Index1M,$H2228,TRUE,_xll.ohTrigger(RecalcTrigger,Trigger1M)),NA())</f>
        <v>1.7906412308250772E-2</v>
      </c>
      <c r="K2228" s="52">
        <f>IFERROR(_xll.qlIndexFixing(ONIndex1M,I2228,TRUE,_xll.ohTrigger(RecalcTrigger,Trigger1M)),NA())</f>
        <v>1.7898838610426182E-2</v>
      </c>
      <c r="L2228" s="52">
        <f>IFERROR(_xll.qlIndexFixing(Index3M,H2228,TRUE,_xll.ohTrigger(RecalcTrigger,Trigger3M)),NA())</f>
        <v>1.9209073295524196E-2</v>
      </c>
      <c r="M2228" s="52">
        <f>IFERROR(_xll.qlIndexFixing(ONIndex3M,I2228,TRUE,_xll.ohTrigger(RecalcTrigger,Trigger3M)),NA())</f>
        <v>1.9185267113481785E-2</v>
      </c>
      <c r="N2228" s="52">
        <f>IFERROR(_xll.qlIndexFixing(Index6M,$H2228,TRUE,_xll.ohTrigger(RecalcTrigger,Trigger6M)),NA())</f>
        <v>2.0986745277031243E-2</v>
      </c>
      <c r="O2228" s="52">
        <f>IFERROR(_xll.qlIndexFixing(ONIndex6M,I2228,TRUE,_xll.ohTrigger(RecalcTrigger,Trigger6M)),NA())</f>
        <v>2.0924953343062214E-2</v>
      </c>
      <c r="P2228" s="52">
        <f>IFERROR(_xll.qlIndexFixing(Index1Y,$H2228,TRUE,_xll.ohTrigger(RecalcTrigger,Trigger1Y)),NA())</f>
        <v>2.3075219398448057E-2</v>
      </c>
      <c r="Q2228" s="52">
        <f>IFERROR(_xll.qlIndexFixing(ONIndex1Y,I2228,TRUE,_xll.ohTrigger(RecalcTrigger,Trigger1Y)),NA())</f>
        <v>2.2901282813512225E-2</v>
      </c>
    </row>
    <row r="2229" spans="2:17" x14ac:dyDescent="0.2">
      <c r="B2229" s="46" t="s">
        <v>51</v>
      </c>
      <c r="D2229" s="49">
        <f>_xll.qlCalendarAdvance(LocalCalendar,$D2228,B2229,"f",FALSE)</f>
        <v>55324</v>
      </c>
      <c r="E2229" s="49">
        <f>_xll.qlInterestRateIndexValueDate(IndexON,D2229)</f>
        <v>55324</v>
      </c>
      <c r="F2229" s="52">
        <f>IFERROR(_xll.qlIndexFixing(IndexON,D2229,TRUE,_xll.ohTrigger(RecalcTrigger,TriggerON)),NA())</f>
        <v>1.5255073687230336E-2</v>
      </c>
      <c r="H2229" s="49">
        <f>_xll.qlCalendarAdvance(IborCalendar,$H2228,B2229,"f",FALSE)</f>
        <v>55318</v>
      </c>
      <c r="I2229" s="49">
        <f>_xll.qlInterestRateIndexValueDate(Index1M,$H2229)</f>
        <v>55320</v>
      </c>
      <c r="J2229" s="52">
        <f>IFERROR(_xll.qlIndexFixing(Index1M,$H2229,TRUE,_xll.ohTrigger(RecalcTrigger,Trigger1M)),NA())</f>
        <v>1.7903958082179372E-2</v>
      </c>
      <c r="K2229" s="52">
        <f>IFERROR(_xll.qlIndexFixing(ONIndex1M,I2229,TRUE,_xll.ohTrigger(RecalcTrigger,Trigger1M)),NA())</f>
        <v>1.7896404406041455E-2</v>
      </c>
      <c r="L2229" s="52">
        <f>IFERROR(_xll.qlIndexFixing(Index3M,H2229,TRUE,_xll.ohTrigger(RecalcTrigger,Trigger3M)),NA())</f>
        <v>1.9205563161497352E-2</v>
      </c>
      <c r="M2229" s="52">
        <f>IFERROR(_xll.qlIndexFixing(ONIndex3M,I2229,TRUE,_xll.ohTrigger(RecalcTrigger,Trigger3M)),NA())</f>
        <v>1.9181784981832095E-2</v>
      </c>
      <c r="N2229" s="52">
        <f>IFERROR(_xll.qlIndexFixing(Index6M,$H2229,TRUE,_xll.ohTrigger(RecalcTrigger,Trigger6M)),NA())</f>
        <v>2.0982948615940213E-2</v>
      </c>
      <c r="O2229" s="52">
        <f>IFERROR(_xll.qlIndexFixing(ONIndex6M,I2229,TRUE,_xll.ohTrigger(RecalcTrigger,Trigger6M)),NA())</f>
        <v>2.092123359932252E-2</v>
      </c>
      <c r="P2229" s="52">
        <f>IFERROR(_xll.qlIndexFixing(Index1Y,$H2229,TRUE,_xll.ohTrigger(RecalcTrigger,Trigger1Y)),NA())</f>
        <v>2.3071617707385826E-2</v>
      </c>
      <c r="Q2229" s="52">
        <f>IFERROR(_xll.qlIndexFixing(ONIndex1Y,I2229,TRUE,_xll.ohTrigger(RecalcTrigger,Trigger1Y)),NA())</f>
        <v>2.2897806948662947E-2</v>
      </c>
    </row>
    <row r="2230" spans="2:17" x14ac:dyDescent="0.2">
      <c r="B2230" s="46" t="s">
        <v>51</v>
      </c>
      <c r="D2230" s="49">
        <f>_xll.qlCalendarAdvance(LocalCalendar,$D2229,B2230,"f",FALSE)</f>
        <v>55331</v>
      </c>
      <c r="E2230" s="49">
        <f>_xll.qlInterestRateIndexValueDate(IndexON,D2230)</f>
        <v>55331</v>
      </c>
      <c r="F2230" s="52">
        <f>IFERROR(_xll.qlIndexFixing(IndexON,D2230,TRUE,_xll.ohTrigger(RecalcTrigger,TriggerON)),NA())</f>
        <v>1.5252480142491365E-2</v>
      </c>
      <c r="H2230" s="49">
        <f>_xll.qlCalendarAdvance(IborCalendar,$H2229,B2230,"f",FALSE)</f>
        <v>55325</v>
      </c>
      <c r="I2230" s="49">
        <f>_xll.qlInterestRateIndexValueDate(Index1M,$H2230)</f>
        <v>55327</v>
      </c>
      <c r="J2230" s="52">
        <f>IFERROR(_xll.qlIndexFixing(Index1M,$H2230,TRUE,_xll.ohTrigger(RecalcTrigger,Trigger1M)),NA())</f>
        <v>1.7901495540602268E-2</v>
      </c>
      <c r="K2230" s="52">
        <f>IFERROR(_xll.qlIndexFixing(ONIndex1M,I2230,TRUE,_xll.ohTrigger(RecalcTrigger,Trigger1M)),NA())</f>
        <v>1.7893961897179622E-2</v>
      </c>
      <c r="L2230" s="52">
        <f>IFERROR(_xll.qlIndexFixing(Index3M,H2230,TRUE,_xll.ohTrigger(RecalcTrigger,Trigger3M)),NA())</f>
        <v>1.9202051323292432E-2</v>
      </c>
      <c r="M2230" s="52">
        <f>IFERROR(_xll.qlIndexFixing(ONIndex3M,I2230,TRUE,_xll.ohTrigger(RecalcTrigger,Trigger3M)),NA())</f>
        <v>1.9178301151114852E-2</v>
      </c>
      <c r="N2230" s="52">
        <f>IFERROR(_xll.qlIndexFixing(Index6M,$H2230,TRUE,_xll.ohTrigger(RecalcTrigger,Trigger6M)),NA())</f>
        <v>2.0979825067585191E-2</v>
      </c>
      <c r="O2230" s="52">
        <f>IFERROR(_xll.qlIndexFixing(ONIndex6M,I2230,TRUE,_xll.ohTrigger(RecalcTrigger,Trigger6M)),NA())</f>
        <v>2.0917507238742417E-2</v>
      </c>
      <c r="P2230" s="52">
        <f>IFERROR(_xll.qlIndexFixing(Index1Y,$H2230,TRUE,_xll.ohTrigger(RecalcTrigger,Trigger1Y)),NA())</f>
        <v>2.3068014338126174E-2</v>
      </c>
      <c r="Q2230" s="52">
        <f>IFERROR(_xll.qlIndexFixing(ONIndex1Y,I2230,TRUE,_xll.ohTrigger(RecalcTrigger,Trigger1Y)),NA())</f>
        <v>2.2894329178217987E-2</v>
      </c>
    </row>
    <row r="2231" spans="2:17" x14ac:dyDescent="0.2">
      <c r="B2231" s="46" t="s">
        <v>51</v>
      </c>
      <c r="D2231" s="49">
        <f>_xll.qlCalendarAdvance(LocalCalendar,$D2230,B2231,"f",FALSE)</f>
        <v>55339</v>
      </c>
      <c r="E2231" s="49">
        <f>_xll.qlInterestRateIndexValueDate(IndexON,D2231)</f>
        <v>55339</v>
      </c>
      <c r="F2231" s="52">
        <f>IFERROR(_xll.qlIndexFixing(IndexON,D2231,TRUE,_xll.ohTrigger(RecalcTrigger,TriggerON)),NA())</f>
        <v>1.5249514510911055E-2</v>
      </c>
      <c r="H2231" s="49">
        <f>_xll.qlCalendarAdvance(IborCalendar,$H2230,B2231,"f",FALSE)</f>
        <v>55332</v>
      </c>
      <c r="I2231" s="49">
        <f>_xll.qlInterestRateIndexValueDate(Index1M,$H2231)</f>
        <v>55334</v>
      </c>
      <c r="J2231" s="52">
        <f>IFERROR(_xll.qlIndexFixing(Index1M,$H2231,TRUE,_xll.ohTrigger(RecalcTrigger,Trigger1M)),NA())</f>
        <v>1.7899024683529774E-2</v>
      </c>
      <c r="K2231" s="52">
        <f>IFERROR(_xll.qlIndexFixing(ONIndex1M,I2231,TRUE,_xll.ohTrigger(RecalcTrigger,Trigger1M)),NA())</f>
        <v>1.7891511083920619E-2</v>
      </c>
      <c r="L2231" s="52">
        <f>IFERROR(_xll.qlIndexFixing(Index3M,H2231,TRUE,_xll.ohTrigger(RecalcTrigger,Trigger3M)),NA())</f>
        <v>1.9197758387161083E-2</v>
      </c>
      <c r="M2231" s="52">
        <f>IFERROR(_xll.qlIndexFixing(ONIndex3M,I2231,TRUE,_xll.ohTrigger(RecalcTrigger,Trigger3M)),NA())</f>
        <v>1.91748156213567E-2</v>
      </c>
      <c r="N2231" s="52">
        <f>IFERROR(_xll.qlIndexFixing(Index6M,$H2231,TRUE,_xll.ohTrigger(RecalcTrigger,Trigger6M)),NA())</f>
        <v>2.0974338750733498E-2</v>
      </c>
      <c r="O2231" s="52">
        <f>IFERROR(_xll.qlIndexFixing(ONIndex6M,I2231,TRUE,_xll.ohTrigger(RecalcTrigger,Trigger6M)),NA())</f>
        <v>2.091377426134855E-2</v>
      </c>
      <c r="P2231" s="52">
        <f>IFERROR(_xll.qlIndexFixing(Index1Y,$H2231,TRUE,_xll.ohTrigger(RecalcTrigger,Trigger1Y)),NA())</f>
        <v>2.3062985684624882E-2</v>
      </c>
      <c r="Q2231" s="52">
        <f>IFERROR(_xll.qlIndexFixing(ONIndex1Y,I2231,TRUE,_xll.ohTrigger(RecalcTrigger,Trigger1Y)),NA())</f>
        <v>2.2890849502150701E-2</v>
      </c>
    </row>
    <row r="2232" spans="2:17" x14ac:dyDescent="0.2">
      <c r="B2232" s="46" t="s">
        <v>51</v>
      </c>
      <c r="D2232" s="49">
        <f>_xll.qlCalendarAdvance(LocalCalendar,$D2231,B2232,"f",FALSE)</f>
        <v>55346</v>
      </c>
      <c r="E2232" s="49">
        <f>_xll.qlInterestRateIndexValueDate(IndexON,D2232)</f>
        <v>55346</v>
      </c>
      <c r="F2232" s="52">
        <f>IFERROR(_xll.qlIndexFixing(IndexON,D2232,TRUE,_xll.ohTrigger(RecalcTrigger,TriggerON)),NA())</f>
        <v>1.5246918200624293E-2</v>
      </c>
      <c r="H2232" s="49">
        <f>_xll.qlCalendarAdvance(IborCalendar,$H2231,B2232,"f",FALSE)</f>
        <v>55339</v>
      </c>
      <c r="I2232" s="49">
        <f>_xll.qlInterestRateIndexValueDate(Index1M,$H2232)</f>
        <v>55341</v>
      </c>
      <c r="J2232" s="52">
        <f>IFERROR(_xll.qlIndexFixing(Index1M,$H2232,TRUE,_xll.ohTrigger(RecalcTrigger,Trigger1M)),NA())</f>
        <v>1.7896545510959313E-2</v>
      </c>
      <c r="K2232" s="52">
        <f>IFERROR(_xll.qlIndexFixing(ONIndex1M,I2232,TRUE,_xll.ohTrigger(RecalcTrigger,Trigger1M)),NA())</f>
        <v>1.7889051966237801E-2</v>
      </c>
      <c r="L2232" s="52">
        <f>IFERROR(_xll.qlIndexFixing(Index3M,H2232,TRUE,_xll.ohTrigger(RecalcTrigger,Trigger3M)),NA())</f>
        <v>1.9195281983175185E-2</v>
      </c>
      <c r="M2232" s="52">
        <f>IFERROR(_xll.qlIndexFixing(ONIndex3M,I2232,TRUE,_xll.ohTrigger(RecalcTrigger,Trigger3M)),NA())</f>
        <v>1.9171328392610931E-2</v>
      </c>
      <c r="N2232" s="52">
        <f>IFERROR(_xll.qlIndexFixing(Index6M,$H2232,TRUE,_xll.ohTrigger(RecalcTrigger,Trigger6M)),NA())</f>
        <v>2.0971549155840881E-2</v>
      </c>
      <c r="O2232" s="52">
        <f>IFERROR(_xll.qlIndexFixing(ONIndex6M,I2232,TRUE,_xll.ohTrigger(RecalcTrigger,Trigger6M)),NA())</f>
        <v>2.0910034667194211E-2</v>
      </c>
      <c r="P2232" s="52">
        <f>IFERROR(_xll.qlIndexFixing(Index1Y,$H2232,TRUE,_xll.ohTrigger(RecalcTrigger,Trigger1Y)),NA())</f>
        <v>2.3060802587131644E-2</v>
      </c>
      <c r="Q2232" s="52">
        <f>IFERROR(_xll.qlIndexFixing(ONIndex1Y,I2232,TRUE,_xll.ohTrigger(RecalcTrigger,Trigger1Y)),NA())</f>
        <v>2.2887367920514379E-2</v>
      </c>
    </row>
    <row r="2233" spans="2:17" x14ac:dyDescent="0.2">
      <c r="B2233" s="46" t="s">
        <v>51</v>
      </c>
      <c r="D2233" s="49">
        <f>_xll.qlCalendarAdvance(LocalCalendar,$D2232,B2233,"f",FALSE)</f>
        <v>55353</v>
      </c>
      <c r="E2233" s="49">
        <f>_xll.qlInterestRateIndexValueDate(IndexON,D2233)</f>
        <v>55353</v>
      </c>
      <c r="F2233" s="52">
        <f>IFERROR(_xll.qlIndexFixing(IndexON,D2233,TRUE,_xll.ohTrigger(RecalcTrigger,TriggerON)),NA())</f>
        <v>1.5244320599689942E-2</v>
      </c>
      <c r="H2233" s="49">
        <f>_xll.qlCalendarAdvance(IborCalendar,$H2232,B2233,"f",FALSE)</f>
        <v>55346</v>
      </c>
      <c r="I2233" s="49">
        <f>_xll.qlInterestRateIndexValueDate(Index1M,$H2233)</f>
        <v>55348</v>
      </c>
      <c r="J2233" s="52">
        <f>IFERROR(_xll.qlIndexFixing(Index1M,$H2233,TRUE,_xll.ohTrigger(RecalcTrigger,Trigger1M)),NA())</f>
        <v>1.7894058022903777E-2</v>
      </c>
      <c r="K2233" s="52">
        <f>IFERROR(_xll.qlIndexFixing(ONIndex1M,I2233,TRUE,_xll.ohTrigger(RecalcTrigger,Trigger1M)),NA())</f>
        <v>1.7886584544157813E-2</v>
      </c>
      <c r="L2233" s="52">
        <f>IFERROR(_xll.qlIndexFixing(Index3M,H2233,TRUE,_xll.ohTrigger(RecalcTrigger,Trigger3M)),NA())</f>
        <v>1.9191505583667896E-2</v>
      </c>
      <c r="M2233" s="52">
        <f>IFERROR(_xll.qlIndexFixing(ONIndex3M,I2233,TRUE,_xll.ohTrigger(RecalcTrigger,Trigger3M)),NA())</f>
        <v>1.9167839464770964E-2</v>
      </c>
      <c r="N2233" s="52">
        <f>IFERROR(_xll.qlIndexFixing(Index6M,$H2233,TRUE,_xll.ohTrigger(RecalcTrigger,Trigger6M)),NA())</f>
        <v>2.0968083614985606E-2</v>
      </c>
      <c r="O2233" s="52">
        <f>IFERROR(_xll.qlIndexFixing(ONIndex6M,I2233,TRUE,_xll.ohTrigger(RecalcTrigger,Trigger6M)),NA())</f>
        <v>2.0906288456252753E-2</v>
      </c>
      <c r="P2233" s="52">
        <f>IFERROR(_xll.qlIndexFixing(Index1Y,$H2233,TRUE,_xll.ohTrigger(RecalcTrigger,Trigger1Y)),NA())</f>
        <v>2.3057194216455162E-2</v>
      </c>
      <c r="Q2233" s="52">
        <f>IFERROR(_xll.qlIndexFixing(ONIndex1Y,I2233,TRUE,_xll.ohTrigger(RecalcTrigger,Trigger1Y)),NA())</f>
        <v>2.2883884433282375E-2</v>
      </c>
    </row>
    <row r="2234" spans="2:17" x14ac:dyDescent="0.2">
      <c r="B2234" s="46" t="s">
        <v>51</v>
      </c>
      <c r="D2234" s="49">
        <f>_xll.qlCalendarAdvance(LocalCalendar,$D2233,B2234,"f",FALSE)</f>
        <v>55360</v>
      </c>
      <c r="E2234" s="49">
        <f>_xll.qlInterestRateIndexValueDate(IndexON,D2234)</f>
        <v>55360</v>
      </c>
      <c r="F2234" s="52">
        <f>IFERROR(_xll.qlIndexFixing(IndexON,D2234,TRUE,_xll.ohTrigger(RecalcTrigger,TriggerON)),NA())</f>
        <v>1.5241721708028066E-2</v>
      </c>
      <c r="H2234" s="49">
        <f>_xll.qlCalendarAdvance(IborCalendar,$H2233,B2234,"f",FALSE)</f>
        <v>55353</v>
      </c>
      <c r="I2234" s="49">
        <f>_xll.qlInterestRateIndexValueDate(Index1M,$H2234)</f>
        <v>55355</v>
      </c>
      <c r="J2234" s="52">
        <f>IFERROR(_xll.qlIndexFixing(Index1M,$H2234,TRUE,_xll.ohTrigger(RecalcTrigger,Trigger1M)),NA())</f>
        <v>1.7891562219365744E-2</v>
      </c>
      <c r="K2234" s="52">
        <f>IFERROR(_xll.qlIndexFixing(ONIndex1M,I2234,TRUE,_xll.ohTrigger(RecalcTrigger,Trigger1M)),NA())</f>
        <v>1.788410881765401E-2</v>
      </c>
      <c r="L2234" s="52">
        <f>IFERROR(_xll.qlIndexFixing(Index3M,H2234,TRUE,_xll.ohTrigger(RecalcTrigger,Trigger3M)),NA())</f>
        <v>1.9187986928805949E-2</v>
      </c>
      <c r="M2234" s="52">
        <f>IFERROR(_xll.qlIndexFixing(ONIndex3M,I2234,TRUE,_xll.ohTrigger(RecalcTrigger,Trigger3M)),NA())</f>
        <v>1.9164348837943379E-2</v>
      </c>
      <c r="N2234" s="52">
        <f>IFERROR(_xll.qlIndexFixing(Index6M,$H2234,TRUE,_xll.ohTrigger(RecalcTrigger,Trigger6M)),NA())</f>
        <v>2.0963943972468306E-2</v>
      </c>
      <c r="O2234" s="52">
        <f>IFERROR(_xll.qlIndexFixing(ONIndex6M,I2234,TRUE,_xll.ohTrigger(RecalcTrigger,Trigger6M)),NA())</f>
        <v>2.0902535628470886E-2</v>
      </c>
      <c r="P2234" s="52">
        <f>IFERROR(_xll.qlIndexFixing(Index1Y,$H2234,TRUE,_xll.ohTrigger(RecalcTrigger,Trigger1Y)),NA())</f>
        <v>2.3053584189697635E-2</v>
      </c>
      <c r="Q2234" s="52">
        <f>IFERROR(_xll.qlIndexFixing(ONIndex1Y,I2234,TRUE,_xll.ohTrigger(RecalcTrigger,Trigger1Y)),NA())</f>
        <v>2.2880399040454691E-2</v>
      </c>
    </row>
    <row r="2235" spans="2:17" x14ac:dyDescent="0.2">
      <c r="B2235" s="46" t="s">
        <v>51</v>
      </c>
      <c r="D2235" s="49">
        <f>_xll.qlCalendarAdvance(LocalCalendar,$D2234,B2235,"f",FALSE)</f>
        <v>55367</v>
      </c>
      <c r="E2235" s="49">
        <f>_xll.qlInterestRateIndexValueDate(IndexON,D2235)</f>
        <v>55367</v>
      </c>
      <c r="F2235" s="52">
        <f>IFERROR(_xll.qlIndexFixing(IndexON,D2235,TRUE,_xll.ohTrigger(RecalcTrigger,TriggerON)),NA())</f>
        <v>1.523912152595841E-2</v>
      </c>
      <c r="H2235" s="49">
        <f>_xll.qlCalendarAdvance(IborCalendar,$H2234,B2235,"f",FALSE)</f>
        <v>55360</v>
      </c>
      <c r="I2235" s="49">
        <f>_xll.qlInterestRateIndexValueDate(Index1M,$H2235)</f>
        <v>55362</v>
      </c>
      <c r="J2235" s="52">
        <f>IFERROR(_xll.qlIndexFixing(Index1M,$H2235,TRUE,_xll.ohTrigger(RecalcTrigger,Trigger1M)),NA())</f>
        <v>1.78893227113891E-2</v>
      </c>
      <c r="K2235" s="52">
        <f>IFERROR(_xll.qlIndexFixing(ONIndex1M,I2235,TRUE,_xll.ohTrigger(RecalcTrigger,Trigger1M)),NA())</f>
        <v>1.7881624786753036E-2</v>
      </c>
      <c r="L2235" s="52">
        <f>IFERROR(_xll.qlIndexFixing(Index3M,H2235,TRUE,_xll.ohTrigger(RecalcTrigger,Trigger3M)),NA())</f>
        <v>1.9184466569789737E-2</v>
      </c>
      <c r="M2235" s="52">
        <f>IFERROR(_xll.qlIndexFixing(ONIndex3M,I2235,TRUE,_xll.ohTrigger(RecalcTrigger,Trigger3M)),NA())</f>
        <v>1.9160856512074886E-2</v>
      </c>
      <c r="N2235" s="52">
        <f>IFERROR(_xll.qlIndexFixing(Index6M,$H2235,TRUE,_xll.ohTrigger(RecalcTrigger,Trigger6M)),NA())</f>
        <v>2.0960140416675821E-2</v>
      </c>
      <c r="O2235" s="52">
        <f>IFERROR(_xll.qlIndexFixing(ONIndex6M,I2235,TRUE,_xll.ohTrigger(RecalcTrigger,Trigger6M)),NA())</f>
        <v>2.0898778131224205E-2</v>
      </c>
      <c r="P2235" s="52">
        <f>IFERROR(_xll.qlIndexFixing(Index1Y,$H2235,TRUE,_xll.ohTrigger(RecalcTrigger,Trigger1Y)),NA())</f>
        <v>2.3049972512216736E-2</v>
      </c>
      <c r="Q2235" s="52">
        <f>IFERROR(_xll.qlIndexFixing(ONIndex1Y,I2235,TRUE,_xll.ohTrigger(RecalcTrigger,Trigger1Y)),NA())</f>
        <v>2.2876911831346547E-2</v>
      </c>
    </row>
    <row r="2236" spans="2:17" x14ac:dyDescent="0.2">
      <c r="B2236" s="46" t="s">
        <v>51</v>
      </c>
      <c r="D2236" s="49">
        <f>_xll.qlCalendarAdvance(LocalCalendar,$D2235,B2236,"f",FALSE)</f>
        <v>55374</v>
      </c>
      <c r="E2236" s="49">
        <f>_xll.qlInterestRateIndexValueDate(IndexON,D2236)</f>
        <v>55374</v>
      </c>
      <c r="F2236" s="52">
        <f>IFERROR(_xll.qlIndexFixing(IndexON,D2236,TRUE,_xll.ohTrigger(RecalcTrigger,TriggerON)),NA())</f>
        <v>1.5236520053241165E-2</v>
      </c>
      <c r="H2236" s="49">
        <f>_xll.qlCalendarAdvance(IborCalendar,$H2235,B2236,"f",FALSE)</f>
        <v>55367</v>
      </c>
      <c r="I2236" s="49">
        <f>_xll.qlInterestRateIndexValueDate(Index1M,$H2236)</f>
        <v>55369</v>
      </c>
      <c r="J2236" s="52">
        <f>IFERROR(_xll.qlIndexFixing(Index1M,$H2236,TRUE,_xll.ohTrigger(RecalcTrigger,Trigger1M)),NA())</f>
        <v>1.7886809558166072E-2</v>
      </c>
      <c r="K2236" s="52">
        <f>IFERROR(_xll.qlIndexFixing(ONIndex1M,I2236,TRUE,_xll.ohTrigger(RecalcTrigger,Trigger1M)),NA())</f>
        <v>1.7879132451454893E-2</v>
      </c>
      <c r="L2236" s="52">
        <f>IFERROR(_xll.qlIndexFixing(Index3M,H2236,TRUE,_xll.ohTrigger(RecalcTrigger,Trigger3M)),NA())</f>
        <v>1.9180944506627766E-2</v>
      </c>
      <c r="M2236" s="52">
        <f>IFERROR(_xll.qlIndexFixing(ONIndex3M,I2236,TRUE,_xll.ohTrigger(RecalcTrigger,Trigger3M)),NA())</f>
        <v>1.9157362487218776E-2</v>
      </c>
      <c r="N2236" s="52">
        <f>IFERROR(_xll.qlIndexFixing(Index6M,$H2236,TRUE,_xll.ohTrigger(RecalcTrigger,Trigger6M)),NA())</f>
        <v>2.0956336399291054E-2</v>
      </c>
      <c r="O2236" s="52">
        <f>IFERROR(_xll.qlIndexFixing(ONIndex6M,I2236,TRUE,_xll.ohTrigger(RecalcTrigger,Trigger6M)),NA())</f>
        <v>2.0895019984656926E-2</v>
      </c>
      <c r="P2236" s="52">
        <f>IFERROR(_xll.qlIndexFixing(Index1Y,$H2236,TRUE,_xll.ohTrigger(RecalcTrigger,Trigger1Y)),NA())</f>
        <v>2.3046359186491134E-2</v>
      </c>
      <c r="Q2236" s="52">
        <f>IFERROR(_xll.qlIndexFixing(ONIndex1Y,I2236,TRUE,_xll.ohTrigger(RecalcTrigger,Trigger1Y)),NA())</f>
        <v>2.2873422990397074E-2</v>
      </c>
    </row>
    <row r="2237" spans="2:17" x14ac:dyDescent="0.2">
      <c r="B2237" s="46" t="s">
        <v>51</v>
      </c>
      <c r="D2237" s="49">
        <f>_xll.qlCalendarAdvance(LocalCalendar,$D2236,B2237,"f",FALSE)</f>
        <v>55381</v>
      </c>
      <c r="E2237" s="49">
        <f>_xll.qlInterestRateIndexValueDate(IndexON,D2237)</f>
        <v>55381</v>
      </c>
      <c r="F2237" s="52">
        <f>IFERROR(_xll.qlIndexFixing(IndexON,D2237,TRUE,_xll.ohTrigger(RecalcTrigger,TriggerON)),NA())</f>
        <v>1.5233917289876331E-2</v>
      </c>
      <c r="H2237" s="49">
        <f>_xll.qlCalendarAdvance(IborCalendar,$H2236,B2237,"f",FALSE)</f>
        <v>55374</v>
      </c>
      <c r="I2237" s="49">
        <f>_xll.qlInterestRateIndexValueDate(Index1M,$H2237)</f>
        <v>55376</v>
      </c>
      <c r="J2237" s="52">
        <f>IFERROR(_xll.qlIndexFixing(Index1M,$H2237,TRUE,_xll.ohTrigger(RecalcTrigger,Trigger1M)),NA())</f>
        <v>1.7884024915900507E-2</v>
      </c>
      <c r="K2237" s="52">
        <f>IFERROR(_xll.qlIndexFixing(ONIndex1M,I2237,TRUE,_xll.ohTrigger(RecalcTrigger,Trigger1M)),NA())</f>
        <v>1.7876631811732935E-2</v>
      </c>
      <c r="L2237" s="52">
        <f>IFERROR(_xll.qlIndexFixing(Index3M,H2237,TRUE,_xll.ohTrigger(RecalcTrigger,Trigger3M)),NA())</f>
        <v>1.9177420739320036E-2</v>
      </c>
      <c r="M2237" s="52">
        <f>IFERROR(_xll.qlIndexFixing(ONIndex3M,I2237,TRUE,_xll.ohTrigger(RecalcTrigger,Trigger3M)),NA())</f>
        <v>1.9153866763268468E-2</v>
      </c>
      <c r="N2237" s="52">
        <f>IFERROR(_xll.qlIndexFixing(Index6M,$H2237,TRUE,_xll.ohTrigger(RecalcTrigger,Trigger6M)),NA())</f>
        <v>2.0952531923403864E-2</v>
      </c>
      <c r="O2237" s="52">
        <f>IFERROR(_xll.qlIndexFixing(ONIndex6M,I2237,TRUE,_xll.ohTrigger(RecalcTrigger,Trigger6M)),NA())</f>
        <v>2.0891261377204984E-2</v>
      </c>
      <c r="P2237" s="52">
        <f>IFERROR(_xll.qlIndexFixing(Index1Y,$H2237,TRUE,_xll.ohTrigger(RecalcTrigger,Trigger1Y)),NA())</f>
        <v>2.3042744212611002E-2</v>
      </c>
      <c r="Q2237" s="52">
        <f>IFERROR(_xll.qlIndexFixing(ONIndex1Y,I2237,TRUE,_xll.ohTrigger(RecalcTrigger,Trigger1Y)),NA())</f>
        <v>2.2869932526132786E-2</v>
      </c>
    </row>
    <row r="2238" spans="2:17" x14ac:dyDescent="0.2">
      <c r="B2238" s="46" t="s">
        <v>51</v>
      </c>
      <c r="D2238" s="49">
        <f>_xll.qlCalendarAdvance(LocalCalendar,$D2237,B2238,"f",FALSE)</f>
        <v>55388</v>
      </c>
      <c r="E2238" s="49">
        <f>_xll.qlInterestRateIndexValueDate(IndexON,D2238)</f>
        <v>55388</v>
      </c>
      <c r="F2238" s="52">
        <f>IFERROR(_xll.qlIndexFixing(IndexON,D2238,TRUE,_xll.ohTrigger(RecalcTrigger,TriggerON)),NA())</f>
        <v>1.5231313235943844E-2</v>
      </c>
      <c r="H2238" s="49">
        <f>_xll.qlCalendarAdvance(IborCalendar,$H2237,B2238,"f",FALSE)</f>
        <v>55381</v>
      </c>
      <c r="I2238" s="49">
        <f>_xll.qlInterestRateIndexValueDate(Index1M,$H2238)</f>
        <v>55383</v>
      </c>
      <c r="J2238" s="52">
        <f>IFERROR(_xll.qlIndexFixing(Index1M,$H2238,TRUE,_xll.ohTrigger(RecalcTrigger,Trigger1M)),NA())</f>
        <v>1.7881495850484062E-2</v>
      </c>
      <c r="K2238" s="52">
        <f>IFERROR(_xll.qlIndexFixing(ONIndex1M,I2238,TRUE,_xll.ohTrigger(RecalcTrigger,Trigger1M)),NA())</f>
        <v>1.7874122867640452E-2</v>
      </c>
      <c r="L2238" s="52">
        <f>IFERROR(_xll.qlIndexFixing(Index3M,H2238,TRUE,_xll.ohTrigger(RecalcTrigger,Trigger3M)),NA())</f>
        <v>1.9173895267874195E-2</v>
      </c>
      <c r="M2238" s="52">
        <f>IFERROR(_xll.qlIndexFixing(ONIndex3M,I2238,TRUE,_xll.ohTrigger(RecalcTrigger,Trigger3M)),NA())</f>
        <v>1.9150369340303897E-2</v>
      </c>
      <c r="N2238" s="52">
        <f>IFERROR(_xll.qlIndexFixing(Index6M,$H2238,TRUE,_xll.ohTrigger(RecalcTrigger,Trigger6M)),NA())</f>
        <v>2.0949062376691478E-2</v>
      </c>
      <c r="O2238" s="52">
        <f>IFERROR(_xll.qlIndexFixing(ONIndex6M,I2238,TRUE,_xll.ohTrigger(RecalcTrigger,Trigger6M)),NA())</f>
        <v>2.0887502308921668E-2</v>
      </c>
      <c r="P2238" s="52">
        <f>IFERROR(_xll.qlIndexFixing(Index1Y,$H2238,TRUE,_xll.ohTrigger(RecalcTrigger,Trigger1Y)),NA())</f>
        <v>2.3039127590594639E-2</v>
      </c>
      <c r="Q2238" s="52">
        <f>IFERROR(_xll.qlIndexFixing(ONIndex1Y,I2238,TRUE,_xll.ohTrigger(RecalcTrigger,Trigger1Y)),NA())</f>
        <v>2.2866440438686908E-2</v>
      </c>
    </row>
    <row r="2239" spans="2:17" x14ac:dyDescent="0.2">
      <c r="B2239" s="46" t="s">
        <v>51</v>
      </c>
      <c r="D2239" s="49">
        <f>_xll.qlCalendarAdvance(LocalCalendar,$D2238,B2239,"f",FALSE)</f>
        <v>55395</v>
      </c>
      <c r="E2239" s="49">
        <f>_xll.qlInterestRateIndexValueDate(IndexON,D2239)</f>
        <v>55395</v>
      </c>
      <c r="F2239" s="52">
        <f>IFERROR(_xll.qlIndexFixing(IndexON,D2239,TRUE,_xll.ohTrigger(RecalcTrigger,TriggerON)),NA())</f>
        <v>1.5228707891523641E-2</v>
      </c>
      <c r="H2239" s="49">
        <f>_xll.qlCalendarAdvance(IborCalendar,$H2238,B2239,"f",FALSE)</f>
        <v>55388</v>
      </c>
      <c r="I2239" s="49">
        <f>_xll.qlInterestRateIndexValueDate(Index1M,$H2239)</f>
        <v>55390</v>
      </c>
      <c r="J2239" s="52">
        <f>IFERROR(_xll.qlIndexFixing(Index1M,$H2239,TRUE,_xll.ohTrigger(RecalcTrigger,Trigger1M)),NA())</f>
        <v>1.7878958469613487E-2</v>
      </c>
      <c r="K2239" s="52">
        <f>IFERROR(_xll.qlIndexFixing(ONIndex1M,I2239,TRUE,_xll.ohTrigger(RecalcTrigger,Trigger1M)),NA())</f>
        <v>1.7871869027965559E-2</v>
      </c>
      <c r="L2239" s="52">
        <f>IFERROR(_xll.qlIndexFixing(Index3M,H2239,TRUE,_xll.ohTrigger(RecalcTrigger,Trigger3M)),NA())</f>
        <v>1.9170368092292799E-2</v>
      </c>
      <c r="M2239" s="52">
        <f>IFERROR(_xll.qlIndexFixing(ONIndex3M,I2239,TRUE,_xll.ohTrigger(RecalcTrigger,Trigger3M)),NA())</f>
        <v>1.9147129344911917E-2</v>
      </c>
      <c r="N2239" s="52">
        <f>IFERROR(_xll.qlIndexFixing(Index6M,$H2239,TRUE,_xll.ohTrigger(RecalcTrigger,Trigger6M)),NA())</f>
        <v>2.0944921596137329E-2</v>
      </c>
      <c r="O2239" s="52">
        <f>IFERROR(_xll.qlIndexFixing(ONIndex6M,I2239,TRUE,_xll.ohTrigger(RecalcTrigger,Trigger6M)),NA())</f>
        <v>2.0884079919682996E-2</v>
      </c>
      <c r="P2239" s="52">
        <f>IFERROR(_xll.qlIndexFixing(Index1Y,$H2239,TRUE,_xll.ohTrigger(RecalcTrigger,Trigger1Y)),NA())</f>
        <v>2.3035981060728641E-2</v>
      </c>
      <c r="Q2239" s="52">
        <f>IFERROR(_xll.qlIndexFixing(ONIndex1Y,I2239,TRUE,_xll.ohTrigger(RecalcTrigger,Trigger1Y)),NA())</f>
        <v>2.2863423050980547E-2</v>
      </c>
    </row>
    <row r="2240" spans="2:17" x14ac:dyDescent="0.2">
      <c r="B2240" s="46" t="s">
        <v>51</v>
      </c>
      <c r="D2240" s="49">
        <f>_xll.qlCalendarAdvance(LocalCalendar,$D2239,B2240,"f",FALSE)</f>
        <v>55402</v>
      </c>
      <c r="E2240" s="49">
        <f>_xll.qlInterestRateIndexValueDate(IndexON,D2240)</f>
        <v>55402</v>
      </c>
      <c r="F2240" s="52">
        <f>IFERROR(_xll.qlIndexFixing(IndexON,D2240,TRUE,_xll.ohTrigger(RecalcTrigger,TriggerON)),NA())</f>
        <v>1.5226101256455848E-2</v>
      </c>
      <c r="H2240" s="49">
        <f>_xll.qlCalendarAdvance(IborCalendar,$H2239,B2240,"f",FALSE)</f>
        <v>55395</v>
      </c>
      <c r="I2240" s="49">
        <f>_xll.qlInterestRateIndexValueDate(Index1M,$H2240)</f>
        <v>55397</v>
      </c>
      <c r="J2240" s="52">
        <f>IFERROR(_xll.qlIndexFixing(Index1M,$H2240,TRUE,_xll.ohTrigger(RecalcTrigger,Trigger1M)),NA())</f>
        <v>1.7876412773288778E-2</v>
      </c>
      <c r="K2240" s="52">
        <f>IFERROR(_xll.qlIndexFixing(ONIndex1M,I2240,TRUE,_xll.ohTrigger(RecalcTrigger,Trigger1M)),NA())</f>
        <v>1.7869342756473561E-2</v>
      </c>
      <c r="L2240" s="52">
        <f>IFERROR(_xll.qlIndexFixing(Index3M,H2240,TRUE,_xll.ohTrigger(RecalcTrigger,Trigger3M)),NA())</f>
        <v>1.9166068159210715E-2</v>
      </c>
      <c r="M2240" s="52">
        <f>IFERROR(_xll.qlIndexFixing(ONIndex3M,I2240,TRUE,_xll.ohTrigger(RecalcTrigger,Trigger3M)),NA())</f>
        <v>1.9143628216384823E-2</v>
      </c>
      <c r="N2240" s="52">
        <f>IFERROR(_xll.qlIndexFixing(Index6M,$H2240,TRUE,_xll.ohTrigger(RecalcTrigger,Trigger6M)),NA())</f>
        <v>2.0940111032591975E-2</v>
      </c>
      <c r="O2240" s="52">
        <f>IFERROR(_xll.qlIndexFixing(ONIndex6M,I2240,TRUE,_xll.ohTrigger(RecalcTrigger,Trigger6M)),NA())</f>
        <v>2.0880319678684423E-2</v>
      </c>
      <c r="P2240" s="52">
        <f>IFERROR(_xll.qlIndexFixing(Index1Y,$H2240,TRUE,_xll.ohTrigger(RecalcTrigger,Trigger1Y)),NA())</f>
        <v>2.3032360795829473E-2</v>
      </c>
      <c r="Q2240" s="52">
        <f>IFERROR(_xll.qlIndexFixing(ONIndex1Y,I2240,TRUE,_xll.ohTrigger(RecalcTrigger,Trigger1Y)),NA())</f>
        <v>2.2859927379128564E-2</v>
      </c>
    </row>
    <row r="2241" spans="2:17" x14ac:dyDescent="0.2">
      <c r="B2241" s="46" t="s">
        <v>51</v>
      </c>
      <c r="D2241" s="49">
        <f>_xll.qlCalendarAdvance(LocalCalendar,$D2240,B2241,"f",FALSE)</f>
        <v>55409</v>
      </c>
      <c r="E2241" s="49">
        <f>_xll.qlInterestRateIndexValueDate(IndexON,D2241)</f>
        <v>55409</v>
      </c>
      <c r="F2241" s="52">
        <f>IFERROR(_xll.qlIndexFixing(IndexON,D2241,TRUE,_xll.ohTrigger(RecalcTrigger,TriggerON)),NA())</f>
        <v>1.5223493330820403E-2</v>
      </c>
      <c r="H2241" s="49">
        <f>_xll.qlCalendarAdvance(IborCalendar,$H2240,B2241,"f",FALSE)</f>
        <v>55402</v>
      </c>
      <c r="I2241" s="49">
        <f>_xll.qlInterestRateIndexValueDate(Index1M,$H2241)</f>
        <v>55404</v>
      </c>
      <c r="J2241" s="52">
        <f>IFERROR(_xll.qlIndexFixing(Index1M,$H2241,TRUE,_xll.ohTrigger(RecalcTrigger,Trigger1M)),NA())</f>
        <v>1.7874119054228366E-2</v>
      </c>
      <c r="K2241" s="52">
        <f>IFERROR(_xll.qlIndexFixing(ONIndex1M,I2241,TRUE,_xll.ohTrigger(RecalcTrigger,Trigger1M)),NA())</f>
        <v>1.7866546208820111E-2</v>
      </c>
      <c r="L2241" s="52">
        <f>IFERROR(_xll.qlIndexFixing(Index3M,H2241,TRUE,_xll.ohTrigger(RecalcTrigger,Trigger3M)),NA())</f>
        <v>1.9162538502923904E-2</v>
      </c>
      <c r="M2241" s="52">
        <f>IFERROR(_xll.qlIndexFixing(ONIndex3M,I2241,TRUE,_xll.ohTrigger(RecalcTrigger,Trigger3M)),NA())</f>
        <v>1.9139866877297962E-2</v>
      </c>
      <c r="N2241" s="52">
        <f>IFERROR(_xll.qlIndexFixing(Index6M,$H2241,TRUE,_xll.ohTrigger(RecalcTrigger,Trigger6M)),NA())</f>
        <v>2.0936305481552408E-2</v>
      </c>
      <c r="O2241" s="52">
        <f>IFERROR(_xll.qlIndexFixing(ONIndex6M,I2241,TRUE,_xll.ohTrigger(RecalcTrigger,Trigger6M)),NA())</f>
        <v>2.0876222338896966E-2</v>
      </c>
      <c r="P2241" s="52">
        <f>IFERROR(_xll.qlIndexFixing(Index1Y,$H2241,TRUE,_xll.ohTrigger(RecalcTrigger,Trigger1Y)),NA())</f>
        <v>2.3028267835904365E-2</v>
      </c>
      <c r="Q2241" s="52">
        <f>IFERROR(_xll.qlIndexFixing(ONIndex1Y,I2241,TRUE,_xll.ohTrigger(RecalcTrigger,Trigger1Y)),NA())</f>
        <v>2.285595443686006E-2</v>
      </c>
    </row>
    <row r="2242" spans="2:17" x14ac:dyDescent="0.2">
      <c r="B2242" s="46" t="s">
        <v>51</v>
      </c>
      <c r="D2242" s="49">
        <f>_xll.qlCalendarAdvance(LocalCalendar,$D2241,B2242,"f",FALSE)</f>
        <v>55416</v>
      </c>
      <c r="E2242" s="49">
        <f>_xll.qlInterestRateIndexValueDate(IndexON,D2242)</f>
        <v>55416</v>
      </c>
      <c r="F2242" s="52">
        <f>IFERROR(_xll.qlIndexFixing(IndexON,D2242,TRUE,_xll.ohTrigger(RecalcTrigger,TriggerON)),NA())</f>
        <v>1.522088411453737E-2</v>
      </c>
      <c r="H2242" s="49">
        <f>_xll.qlCalendarAdvance(IborCalendar,$H2241,B2242,"f",FALSE)</f>
        <v>55409</v>
      </c>
      <c r="I2242" s="49">
        <f>_xll.qlInterestRateIndexValueDate(Index1M,$H2242)</f>
        <v>55411</v>
      </c>
      <c r="J2242" s="52">
        <f>IFERROR(_xll.qlIndexFixing(Index1M,$H2242,TRUE,_xll.ohTrigger(RecalcTrigger,Trigger1M)),NA())</f>
        <v>1.7871296434313066E-2</v>
      </c>
      <c r="K2242" s="52">
        <f>IFERROR(_xll.qlIndexFixing(ONIndex1M,I2242,TRUE,_xll.ohTrigger(RecalcTrigger,Trigger1M)),NA())</f>
        <v>1.7864004047059012E-2</v>
      </c>
      <c r="L2242" s="52">
        <f>IFERROR(_xll.qlIndexFixing(Index3M,H2242,TRUE,_xll.ohTrigger(RecalcTrigger,Trigger3M)),NA())</f>
        <v>1.9159007142684072E-2</v>
      </c>
      <c r="M2242" s="52">
        <f>IFERROR(_xll.qlIndexFixing(ONIndex3M,I2242,TRUE,_xll.ohTrigger(RecalcTrigger,Trigger3M)),NA())</f>
        <v>1.9136362658249695E-2</v>
      </c>
      <c r="N2242" s="52">
        <f>IFERROR(_xll.qlIndexFixing(Index6M,$H2242,TRUE,_xll.ohTrigger(RecalcTrigger,Trigger6M)),NA())</f>
        <v>2.0932499471984677E-2</v>
      </c>
      <c r="O2242" s="52">
        <f>IFERROR(_xll.qlIndexFixing(ONIndex6M,I2242,TRUE,_xll.ohTrigger(RecalcTrigger,Trigger6M)),NA())</f>
        <v>2.0872461427154931E-2</v>
      </c>
      <c r="P2242" s="52">
        <f>IFERROR(_xll.qlIndexFixing(Index1Y,$H2242,TRUE,_xll.ohTrigger(RecalcTrigger,Trigger1Y)),NA())</f>
        <v>2.3024644621521023E-2</v>
      </c>
      <c r="Q2242" s="52">
        <f>IFERROR(_xll.qlIndexFixing(ONIndex1Y,I2242,TRUE,_xll.ohTrigger(RecalcTrigger,Trigger1Y)),NA())</f>
        <v>2.2852455856421372E-2</v>
      </c>
    </row>
    <row r="2243" spans="2:17" x14ac:dyDescent="0.2">
      <c r="B2243" s="46" t="s">
        <v>51</v>
      </c>
      <c r="D2243" s="49">
        <f>_xll.qlCalendarAdvance(LocalCalendar,$D2242,B2243,"f",FALSE)</f>
        <v>55423</v>
      </c>
      <c r="E2243" s="49">
        <f>_xll.qlInterestRateIndexValueDate(IndexON,D2243)</f>
        <v>55423</v>
      </c>
      <c r="F2243" s="52">
        <f>IFERROR(_xll.qlIndexFixing(IndexON,D2243,TRUE,_xll.ohTrigger(RecalcTrigger,TriggerON)),NA())</f>
        <v>1.5218273607686683E-2</v>
      </c>
      <c r="H2243" s="49">
        <f>_xll.qlCalendarAdvance(IborCalendar,$H2242,B2243,"f",FALSE)</f>
        <v>55416</v>
      </c>
      <c r="I2243" s="49">
        <f>_xll.qlInterestRateIndexValueDate(Index1M,$H2243)</f>
        <v>55418</v>
      </c>
      <c r="J2243" s="52">
        <f>IFERROR(_xll.qlIndexFixing(Index1M,$H2243,TRUE,_xll.ohTrigger(RecalcTrigger,Trigger1M)),NA())</f>
        <v>1.7868725791672379E-2</v>
      </c>
      <c r="K2243" s="52">
        <f>IFERROR(_xll.qlIndexFixing(ONIndex1M,I2243,TRUE,_xll.ohTrigger(RecalcTrigger,Trigger1M)),NA())</f>
        <v>1.7861453580927389E-2</v>
      </c>
      <c r="L2243" s="52">
        <f>IFERROR(_xll.qlIndexFixing(Index3M,H2243,TRUE,_xll.ohTrigger(RecalcTrigger,Trigger3M)),NA())</f>
        <v>1.9155474078493853E-2</v>
      </c>
      <c r="M2243" s="52">
        <f>IFERROR(_xll.qlIndexFixing(ONIndex3M,I2243,TRUE,_xll.ohTrigger(RecalcTrigger,Trigger3M)),NA())</f>
        <v>1.913285674016052E-2</v>
      </c>
      <c r="N2243" s="52">
        <f>IFERROR(_xll.qlIndexFixing(Index6M,$H2243,TRUE,_xll.ohTrigger(RecalcTrigger,Trigger6M)),NA())</f>
        <v>2.0928693003891424E-2</v>
      </c>
      <c r="O2243" s="52">
        <f>IFERROR(_xll.qlIndexFixing(ONIndex6M,I2243,TRUE,_xll.ohTrigger(RecalcTrigger,Trigger6M)),NA())</f>
        <v>2.0868700054581524E-2</v>
      </c>
      <c r="P2243" s="52">
        <f>IFERROR(_xll.qlIndexFixing(Index1Y,$H2243,TRUE,_xll.ohTrigger(RecalcTrigger,Trigger1Y)),NA())</f>
        <v>2.3021019759090097E-2</v>
      </c>
      <c r="Q2243" s="52">
        <f>IFERROR(_xll.qlIndexFixing(ONIndex1Y,I2243,TRUE,_xll.ohTrigger(RecalcTrigger,Trigger1Y)),NA())</f>
        <v>2.2848955652747804E-2</v>
      </c>
    </row>
    <row r="2244" spans="2:17" x14ac:dyDescent="0.2">
      <c r="B2244" s="46" t="s">
        <v>51</v>
      </c>
      <c r="D2244" s="49">
        <f>_xll.qlCalendarAdvance(LocalCalendar,$D2243,B2244,"f",FALSE)</f>
        <v>55430</v>
      </c>
      <c r="E2244" s="49">
        <f>_xll.qlInterestRateIndexValueDate(IndexON,D2244)</f>
        <v>55430</v>
      </c>
      <c r="F2244" s="52">
        <f>IFERROR(_xll.qlIndexFixing(IndexON,D2244,TRUE,_xll.ohTrigger(RecalcTrigger,TriggerON)),NA())</f>
        <v>1.5215661810268344E-2</v>
      </c>
      <c r="H2244" s="49">
        <f>_xll.qlCalendarAdvance(IborCalendar,$H2243,B2244,"f",FALSE)</f>
        <v>55423</v>
      </c>
      <c r="I2244" s="49">
        <f>_xll.qlInterestRateIndexValueDate(Index1M,$H2244)</f>
        <v>55425</v>
      </c>
      <c r="J2244" s="52">
        <f>IFERROR(_xll.qlIndexFixing(Index1M,$H2244,TRUE,_xll.ohTrigger(RecalcTrigger,Trigger1M)),NA())</f>
        <v>1.7866404961818516E-2</v>
      </c>
      <c r="K2244" s="52">
        <f>IFERROR(_xll.qlIndexFixing(ONIndex1M,I2244,TRUE,_xll.ohTrigger(RecalcTrigger,Trigger1M)),NA())</f>
        <v>1.785889481037195E-2</v>
      </c>
      <c r="L2244" s="52">
        <f>IFERROR(_xll.qlIndexFixing(Index3M,H2244,TRUE,_xll.ohTrigger(RecalcTrigger,Trigger3M)),NA())</f>
        <v>1.9151939310362031E-2</v>
      </c>
      <c r="M2244" s="52">
        <f>IFERROR(_xll.qlIndexFixing(ONIndex3M,I2244,TRUE,_xll.ohTrigger(RecalcTrigger,Trigger3M)),NA())</f>
        <v>1.9129349123003792E-2</v>
      </c>
      <c r="N2244" s="52">
        <f>IFERROR(_xll.qlIndexFixing(Index6M,$H2244,TRUE,_xll.ohTrigger(RecalcTrigger,Trigger6M)),NA())</f>
        <v>2.0924886077274402E-2</v>
      </c>
      <c r="O2244" s="52">
        <f>IFERROR(_xll.qlIndexFixing(ONIndex6M,I2244,TRUE,_xll.ohTrigger(RecalcTrigger,Trigger6M)),NA())</f>
        <v>2.0864938221123452E-2</v>
      </c>
      <c r="P2244" s="52">
        <f>IFERROR(_xll.qlIndexFixing(Index1Y,$H2244,TRUE,_xll.ohTrigger(RecalcTrigger,Trigger1Y)),NA())</f>
        <v>2.3017393248630537E-2</v>
      </c>
      <c r="Q2244" s="52">
        <f>IFERROR(_xll.qlIndexFixing(ONIndex1Y,I2244,TRUE,_xll.ohTrigger(RecalcTrigger,Trigger1Y)),NA())</f>
        <v>2.2845453825866002E-2</v>
      </c>
    </row>
    <row r="2245" spans="2:17" x14ac:dyDescent="0.2">
      <c r="B2245" s="46" t="s">
        <v>51</v>
      </c>
      <c r="D2245" s="49">
        <f>_xll.qlCalendarAdvance(LocalCalendar,$D2244,B2245,"f",FALSE)</f>
        <v>55437</v>
      </c>
      <c r="E2245" s="49">
        <f>_xll.qlInterestRateIndexValueDate(IndexON,D2245)</f>
        <v>55437</v>
      </c>
      <c r="F2245" s="52">
        <f>IFERROR(_xll.qlIndexFixing(IndexON,D2245,TRUE,_xll.ohTrigger(RecalcTrigger,TriggerON)),NA())</f>
        <v>1.5213048722202416E-2</v>
      </c>
      <c r="H2245" s="49">
        <f>_xll.qlCalendarAdvance(IborCalendar,$H2244,B2245,"f",FALSE)</f>
        <v>55430</v>
      </c>
      <c r="I2245" s="49">
        <f>_xll.qlInterestRateIndexValueDate(Index1M,$H2245)</f>
        <v>55432</v>
      </c>
      <c r="J2245" s="52">
        <f>IFERROR(_xll.qlIndexFixing(Index1M,$H2245,TRUE,_xll.ohTrigger(RecalcTrigger,Trigger1M)),NA())</f>
        <v>1.7863559560105963E-2</v>
      </c>
      <c r="K2245" s="52">
        <f>IFERROR(_xll.qlIndexFixing(ONIndex1M,I2245,TRUE,_xll.ohTrigger(RecalcTrigger,Trigger1M)),NA())</f>
        <v>1.7856586827020848E-2</v>
      </c>
      <c r="L2245" s="52">
        <f>IFERROR(_xll.qlIndexFixing(Index3M,H2245,TRUE,_xll.ohTrigger(RecalcTrigger,Trigger3M)),NA())</f>
        <v>1.9149169252257937E-2</v>
      </c>
      <c r="M2245" s="52">
        <f>IFERROR(_xll.qlIndexFixing(ONIndex3M,I2245,TRUE,_xll.ohTrigger(RecalcTrigger,Trigger3M)),NA())</f>
        <v>1.9126097087436289E-2</v>
      </c>
      <c r="N2245" s="52">
        <f>IFERROR(_xll.qlIndexFixing(Index6M,$H2245,TRUE,_xll.ohTrigger(RecalcTrigger,Trigger6M)),NA())</f>
        <v>2.092207961058155E-2</v>
      </c>
      <c r="O2245" s="52">
        <f>IFERROR(_xll.qlIndexFixing(ONIndex6M,I2245,TRUE,_xll.ohTrigger(RecalcTrigger,Trigger6M)),NA())</f>
        <v>2.0861511560941182E-2</v>
      </c>
      <c r="P2245" s="52">
        <f>IFERROR(_xll.qlIndexFixing(Index1Y,$H2245,TRUE,_xll.ohTrigger(RecalcTrigger,Trigger1Y)),NA())</f>
        <v>2.3013765090159982E-2</v>
      </c>
      <c r="Q2245" s="52">
        <f>IFERROR(_xll.qlIndexFixing(ONIndex1Y,I2245,TRUE,_xll.ohTrigger(RecalcTrigger,Trigger1Y)),NA())</f>
        <v>2.2842424670286299E-2</v>
      </c>
    </row>
    <row r="2246" spans="2:17" x14ac:dyDescent="0.2">
      <c r="B2246" s="46" t="s">
        <v>51</v>
      </c>
      <c r="D2246" s="49">
        <f>_xll.qlCalendarAdvance(LocalCalendar,$D2245,B2246,"f",FALSE)</f>
        <v>55444</v>
      </c>
      <c r="E2246" s="49">
        <f>_xll.qlInterestRateIndexValueDate(IndexON,D2246)</f>
        <v>55444</v>
      </c>
      <c r="F2246" s="52">
        <f>IFERROR(_xll.qlIndexFixing(IndexON,D2246,TRUE,_xll.ohTrigger(RecalcTrigger,TriggerON)),NA())</f>
        <v>1.5210434343648771E-2</v>
      </c>
      <c r="H2246" s="49">
        <f>_xll.qlCalendarAdvance(IborCalendar,$H2245,B2246,"f",FALSE)</f>
        <v>55437</v>
      </c>
      <c r="I2246" s="49">
        <f>_xll.qlInterestRateIndexValueDate(Index1M,$H2246)</f>
        <v>55439</v>
      </c>
      <c r="J2246" s="52">
        <f>IFERROR(_xll.qlIndexFixing(Index1M,$H2246,TRUE,_xll.ohTrigger(RecalcTrigger,Trigger1M)),NA())</f>
        <v>1.7860963971195708E-2</v>
      </c>
      <c r="K2246" s="52">
        <f>IFERROR(_xll.qlIndexFixing(ONIndex1M,I2246,TRUE,_xll.ohTrigger(RecalcTrigger,Trigger1M)),NA())</f>
        <v>1.7853752356042918E-2</v>
      </c>
      <c r="L2246" s="52">
        <f>IFERROR(_xll.qlIndexFixing(Index3M,H2246,TRUE,_xll.ohTrigger(RecalcTrigger,Trigger3M)),NA())</f>
        <v>1.914588526879148E-2</v>
      </c>
      <c r="M2246" s="52">
        <f>IFERROR(_xll.qlIndexFixing(ONIndex3M,I2246,TRUE,_xll.ohTrigger(RecalcTrigger,Trigger3M)),NA())</f>
        <v>1.9122328791674192E-2</v>
      </c>
      <c r="N2246" s="52">
        <f>IFERROR(_xll.qlIndexFixing(Index6M,$H2246,TRUE,_xll.ohTrigger(RecalcTrigger,Trigger6M)),NA())</f>
        <v>2.0918271008303024E-2</v>
      </c>
      <c r="O2246" s="52">
        <f>IFERROR(_xll.qlIndexFixing(ONIndex6M,I2246,TRUE,_xll.ohTrigger(RecalcTrigger,Trigger6M)),NA())</f>
        <v>2.08574131716599E-2</v>
      </c>
      <c r="P2246" s="52">
        <f>IFERROR(_xll.qlIndexFixing(Index1Y,$H2246,TRUE,_xll.ohTrigger(RecalcTrigger,Trigger1Y)),NA())</f>
        <v>2.3010604595910897E-2</v>
      </c>
      <c r="Q2246" s="52">
        <f>IFERROR(_xll.qlIndexFixing(ONIndex1Y,I2246,TRUE,_xll.ohTrigger(RecalcTrigger,Trigger1Y)),NA())</f>
        <v>2.2838445302317822E-2</v>
      </c>
    </row>
    <row r="2247" spans="2:17" x14ac:dyDescent="0.2">
      <c r="B2247" s="46" t="s">
        <v>51</v>
      </c>
      <c r="D2247" s="49">
        <f>_xll.qlCalendarAdvance(LocalCalendar,$D2246,B2247,"f",FALSE)</f>
        <v>55451</v>
      </c>
      <c r="E2247" s="49">
        <f>_xll.qlInterestRateIndexValueDate(IndexON,D2247)</f>
        <v>55451</v>
      </c>
      <c r="F2247" s="52">
        <f>IFERROR(_xll.qlIndexFixing(IndexON,D2247,TRUE,_xll.ohTrigger(RecalcTrigger,TriggerON)),NA())</f>
        <v>1.5207818674447537E-2</v>
      </c>
      <c r="H2247" s="49">
        <f>_xll.qlCalendarAdvance(IborCalendar,$H2246,B2247,"f",FALSE)</f>
        <v>55444</v>
      </c>
      <c r="I2247" s="49">
        <f>_xll.qlInterestRateIndexValueDate(Index1M,$H2247)</f>
        <v>55446</v>
      </c>
      <c r="J2247" s="52">
        <f>IFERROR(_xll.qlIndexFixing(Index1M,$H2247,TRUE,_xll.ohTrigger(RecalcTrigger,Trigger1M)),NA())</f>
        <v>1.7858360066875155E-2</v>
      </c>
      <c r="K2247" s="52">
        <f>IFERROR(_xll.qlIndexFixing(ONIndex1M,I2247,TRUE,_xll.ohTrigger(RecalcTrigger,Trigger1M)),NA())</f>
        <v>1.7851168672322615E-2</v>
      </c>
      <c r="L2247" s="52">
        <f>IFERROR(_xll.qlIndexFixing(Index3M,H2247,TRUE,_xll.ohTrigger(RecalcTrigger,Trigger3M)),NA())</f>
        <v>1.9142089339385802E-2</v>
      </c>
      <c r="M2247" s="52">
        <f>IFERROR(_xll.qlIndexFixing(ONIndex3M,I2247,TRUE,_xll.ohTrigger(RecalcTrigger,Trigger3M)),NA())</f>
        <v>1.9118816077501322E-2</v>
      </c>
      <c r="N2247" s="52">
        <f>IFERROR(_xll.qlIndexFixing(Index6M,$H2247,TRUE,_xll.ohTrigger(RecalcTrigger,Trigger6M)),NA())</f>
        <v>2.091479505879211E-2</v>
      </c>
      <c r="O2247" s="52">
        <f>IFERROR(_xll.qlIndexFixing(ONIndex6M,I2247,TRUE,_xll.ohTrigger(RecalcTrigger,Trigger6M)),NA())</f>
        <v>2.0853649955681064E-2</v>
      </c>
      <c r="P2247" s="52">
        <f>IFERROR(_xll.qlIndexFixing(Index1Y,$H2247,TRUE,_xll.ohTrigger(RecalcTrigger,Trigger1Y)),NA())</f>
        <v>2.3006503829257344E-2</v>
      </c>
      <c r="Q2247" s="52">
        <f>IFERROR(_xll.qlIndexFixing(ONIndex1Y,I2247,TRUE,_xll.ohTrigger(RecalcTrigger,Trigger1Y)),NA())</f>
        <v>2.2834938605731381E-2</v>
      </c>
    </row>
    <row r="2248" spans="2:17" x14ac:dyDescent="0.2">
      <c r="B2248" s="46" t="s">
        <v>51</v>
      </c>
      <c r="D2248" s="49">
        <f>_xll.qlCalendarAdvance(LocalCalendar,$D2247,B2248,"f",FALSE)</f>
        <v>55458</v>
      </c>
      <c r="E2248" s="49">
        <f>_xll.qlInterestRateIndexValueDate(IndexON,D2248)</f>
        <v>55458</v>
      </c>
      <c r="F2248" s="52">
        <f>IFERROR(_xll.qlIndexFixing(IndexON,D2248,TRUE,_xll.ohTrigger(RecalcTrigger,TriggerON)),NA())</f>
        <v>1.5205201714678651E-2</v>
      </c>
      <c r="H2248" s="49">
        <f>_xll.qlCalendarAdvance(IborCalendar,$H2247,B2248,"f",FALSE)</f>
        <v>55451</v>
      </c>
      <c r="I2248" s="49">
        <f>_xll.qlInterestRateIndexValueDate(Index1M,$H2248)</f>
        <v>55453</v>
      </c>
      <c r="J2248" s="52">
        <f>IFERROR(_xll.qlIndexFixing(Index1M,$H2248,TRUE,_xll.ohTrigger(RecalcTrigger,Trigger1M)),NA())</f>
        <v>1.7855747847144308E-2</v>
      </c>
      <c r="K2248" s="52">
        <f>IFERROR(_xll.qlIndexFixing(ONIndex1M,I2248,TRUE,_xll.ohTrigger(RecalcTrigger,Trigger1M)),NA())</f>
        <v>1.7848576684151851E-2</v>
      </c>
      <c r="L2248" s="52">
        <f>IFERROR(_xll.qlIndexFixing(Index3M,H2248,TRUE,_xll.ohTrigger(RecalcTrigger,Trigger3M)),NA())</f>
        <v>1.9138546826809752E-2</v>
      </c>
      <c r="M2248" s="52">
        <f>IFERROR(_xll.qlIndexFixing(ONIndex3M,I2248,TRUE,_xll.ohTrigger(RecalcTrigger,Trigger3M)),NA())</f>
        <v>1.9115301664287543E-2</v>
      </c>
      <c r="N2248" s="52">
        <f>IFERROR(_xll.qlIndexFixing(Index6M,$H2248,TRUE,_xll.ohTrigger(RecalcTrigger,Trigger6M)),NA())</f>
        <v>2.091065242832468E-2</v>
      </c>
      <c r="O2248" s="52">
        <f>IFERROR(_xll.qlIndexFixing(ONIndex6M,I2248,TRUE,_xll.ohTrigger(RecalcTrigger,Trigger6M)),NA())</f>
        <v>2.0849886278790919E-2</v>
      </c>
      <c r="P2248" s="52">
        <f>IFERROR(_xll.qlIndexFixing(Index1Y,$H2248,TRUE,_xll.ohTrigger(RecalcTrigger,Trigger1Y)),NA())</f>
        <v>2.3002870726861413E-2</v>
      </c>
      <c r="Q2248" s="52">
        <f>IFERROR(_xll.qlIndexFixing(ONIndex1Y,I2248,TRUE,_xll.ohTrigger(RecalcTrigger,Trigger1Y)),NA())</f>
        <v>2.2831430285856769E-2</v>
      </c>
    </row>
    <row r="2249" spans="2:17" x14ac:dyDescent="0.2">
      <c r="B2249" s="46" t="s">
        <v>51</v>
      </c>
      <c r="D2249" s="49">
        <f>_xll.qlCalendarAdvance(LocalCalendar,$D2248,B2249,"f",FALSE)</f>
        <v>55465</v>
      </c>
      <c r="E2249" s="49">
        <f>_xll.qlInterestRateIndexValueDate(IndexON,D2249)</f>
        <v>55465</v>
      </c>
      <c r="F2249" s="52">
        <f>IFERROR(_xll.qlIndexFixing(IndexON,D2249,TRUE,_xll.ohTrigger(RecalcTrigger,TriggerON)),NA())</f>
        <v>1.5202583464262176E-2</v>
      </c>
      <c r="H2249" s="49">
        <f>_xll.qlCalendarAdvance(IborCalendar,$H2248,B2249,"f",FALSE)</f>
        <v>55458</v>
      </c>
      <c r="I2249" s="49">
        <f>_xll.qlInterestRateIndexValueDate(Index1M,$H2249)</f>
        <v>55460</v>
      </c>
      <c r="J2249" s="52">
        <f>IFERROR(_xll.qlIndexFixing(Index1M,$H2249,TRUE,_xll.ohTrigger(RecalcTrigger,Trigger1M)),NA())</f>
        <v>1.7853127312016059E-2</v>
      </c>
      <c r="K2249" s="52">
        <f>IFERROR(_xll.qlIndexFixing(ONIndex1M,I2249,TRUE,_xll.ohTrigger(RecalcTrigger,Trigger1M)),NA())</f>
        <v>1.7845976391583918E-2</v>
      </c>
      <c r="L2249" s="52">
        <f>IFERROR(_xll.qlIndexFixing(Index3M,H2249,TRUE,_xll.ohTrigger(RecalcTrigger,Trigger3M)),NA())</f>
        <v>1.9135002610146619E-2</v>
      </c>
      <c r="M2249" s="52">
        <f>IFERROR(_xll.qlIndexFixing(ONIndex3M,I2249,TRUE,_xll.ohTrigger(RecalcTrigger,Trigger3M)),NA())</f>
        <v>1.9111785552032856E-2</v>
      </c>
      <c r="N2249" s="52">
        <f>IFERROR(_xll.qlIndexFixing(Index6M,$H2249,TRUE,_xll.ohTrigger(RecalcTrigger,Trigger6M)),NA())</f>
        <v>2.0905844566436422E-2</v>
      </c>
      <c r="O2249" s="52">
        <f>IFERROR(_xll.qlIndexFixing(ONIndex6M,I2249,TRUE,_xll.ohTrigger(RecalcTrigger,Trigger6M)),NA())</f>
        <v>2.0846122141069401E-2</v>
      </c>
      <c r="P2249" s="52">
        <f>IFERROR(_xll.qlIndexFixing(Index1Y,$H2249,TRUE,_xll.ohTrigger(RecalcTrigger,Trigger1Y)),NA())</f>
        <v>2.2999235976526367E-2</v>
      </c>
      <c r="Q2249" s="52">
        <f>IFERROR(_xll.qlIndexFixing(ONIndex1Y,I2249,TRUE,_xll.ohTrigger(RecalcTrigger,Trigger1Y)),NA())</f>
        <v>2.2827920342773922E-2</v>
      </c>
    </row>
    <row r="2250" spans="2:17" x14ac:dyDescent="0.2">
      <c r="B2250" s="46" t="s">
        <v>51</v>
      </c>
      <c r="D2250" s="49">
        <f>_xll.qlCalendarAdvance(LocalCalendar,$D2249,B2250,"f",FALSE)</f>
        <v>55472</v>
      </c>
      <c r="E2250" s="49">
        <f>_xll.qlInterestRateIndexValueDate(IndexON,D2250)</f>
        <v>55472</v>
      </c>
      <c r="F2250" s="52">
        <f>IFERROR(_xll.qlIndexFixing(IndexON,D2250,TRUE,_xll.ohTrigger(RecalcTrigger,TriggerON)),NA())</f>
        <v>1.5199963923357984E-2</v>
      </c>
      <c r="H2250" s="49">
        <f>_xll.qlCalendarAdvance(IborCalendar,$H2249,B2250,"f",FALSE)</f>
        <v>55465</v>
      </c>
      <c r="I2250" s="49">
        <f>_xll.qlInterestRateIndexValueDate(Index1M,$H2250)</f>
        <v>55470</v>
      </c>
      <c r="J2250" s="52">
        <f>IFERROR(_xll.qlIndexFixing(Index1M,$H2250,TRUE,_xll.ohTrigger(RecalcTrigger,Trigger1M)),NA())</f>
        <v>1.7849115726964904E-2</v>
      </c>
      <c r="K2250" s="52">
        <f>IFERROR(_xll.qlIndexFixing(ONIndex1M,I2250,TRUE,_xll.ohTrigger(RecalcTrigger,Trigger1M)),NA())</f>
        <v>1.7841736754409254E-2</v>
      </c>
      <c r="L2250" s="52">
        <f>IFERROR(_xll.qlIndexFixing(Index3M,H2250,TRUE,_xll.ohTrigger(RecalcTrigger,Trigger3M)),NA())</f>
        <v>1.9129428926512232E-2</v>
      </c>
      <c r="M2250" s="52">
        <f>IFERROR(_xll.qlIndexFixing(ONIndex3M,I2250,TRUE,_xll.ohTrigger(RecalcTrigger,Trigger3M)),NA())</f>
        <v>1.9106248309075369E-2</v>
      </c>
      <c r="N2250" s="52">
        <f>IFERROR(_xll.qlIndexFixing(Index6M,$H2250,TRUE,_xll.ohTrigger(RecalcTrigger,Trigger6M)),NA())</f>
        <v>2.0900402029363094E-2</v>
      </c>
      <c r="O2250" s="52">
        <f>IFERROR(_xll.qlIndexFixing(ONIndex6M,I2250,TRUE,_xll.ohTrigger(RecalcTrigger,Trigger6M)),NA())</f>
        <v>2.0840075424874982E-2</v>
      </c>
      <c r="P2250" s="52">
        <f>IFERROR(_xll.qlIndexFixing(Index1Y,$H2250,TRUE,_xll.ohTrigger(RecalcTrigger,Trigger1Y)),NA())</f>
        <v>2.2993572829566739E-2</v>
      </c>
      <c r="Q2250" s="52">
        <f>IFERROR(_xll.qlIndexFixing(ONIndex1Y,I2250,TRUE,_xll.ohTrigger(RecalcTrigger,Trigger1Y)),NA())</f>
        <v>2.2821958371270767E-2</v>
      </c>
    </row>
    <row r="2251" spans="2:17" x14ac:dyDescent="0.2">
      <c r="B2251" s="46" t="s">
        <v>51</v>
      </c>
      <c r="D2251" s="49">
        <f>_xll.qlCalendarAdvance(LocalCalendar,$D2250,B2251,"f",FALSE)</f>
        <v>55479</v>
      </c>
      <c r="E2251" s="49">
        <f>_xll.qlInterestRateIndexValueDate(IndexON,D2251)</f>
        <v>55479</v>
      </c>
      <c r="F2251" s="52">
        <f>IFERROR(_xll.qlIndexFixing(IndexON,D2251,TRUE,_xll.ohTrigger(RecalcTrigger,TriggerON)),NA())</f>
        <v>1.5197476605646187E-2</v>
      </c>
      <c r="H2251" s="49">
        <f>_xll.qlCalendarAdvance(IborCalendar,$H2250,B2251,"f",FALSE)</f>
        <v>55472</v>
      </c>
      <c r="I2251" s="49">
        <f>_xll.qlInterestRateIndexValueDate(Index1M,$H2251)</f>
        <v>55474</v>
      </c>
      <c r="J2251" s="52">
        <f>IFERROR(_xll.qlIndexFixing(Index1M,$H2251,TRUE,_xll.ohTrigger(RecalcTrigger,Trigger1M)),NA())</f>
        <v>1.7847861295575088E-2</v>
      </c>
      <c r="K2251" s="52">
        <f>IFERROR(_xll.qlIndexFixing(ONIndex1M,I2251,TRUE,_xll.ohTrigger(RecalcTrigger,Trigger1M)),NA())</f>
        <v>1.7840750893229895E-2</v>
      </c>
      <c r="L2251" s="52">
        <f>IFERROR(_xll.qlIndexFixing(Index3M,H2251,TRUE,_xll.ohTrigger(RecalcTrigger,Trigger3M)),NA())</f>
        <v>1.9128162637186686E-2</v>
      </c>
      <c r="M2251" s="52">
        <f>IFERROR(_xll.qlIndexFixing(ONIndex3M,I2251,TRUE,_xll.ohTrigger(RecalcTrigger,Trigger3M)),NA())</f>
        <v>1.9104748230427404E-2</v>
      </c>
      <c r="N2251" s="52">
        <f>IFERROR(_xll.qlIndexFixing(Index6M,$H2251,TRUE,_xll.ohTrigger(RecalcTrigger,Trigger6M)),NA())</f>
        <v>2.0898224752531301E-2</v>
      </c>
      <c r="O2251" s="52">
        <f>IFERROR(_xll.qlIndexFixing(ONIndex6M,I2251,TRUE,_xll.ohTrigger(RecalcTrigger,Trigger6M)),NA())</f>
        <v>2.0838592483025664E-2</v>
      </c>
      <c r="P2251" s="52">
        <f>IFERROR(_xll.qlIndexFixing(Index1Y,$H2251,TRUE,_xll.ohTrigger(RecalcTrigger,Trigger1Y)),NA())</f>
        <v>2.299196153211059E-2</v>
      </c>
      <c r="Q2251" s="52">
        <f>IFERROR(_xll.qlIndexFixing(ONIndex1Y,I2251,TRUE,_xll.ohTrigger(RecalcTrigger,Trigger1Y)),NA())</f>
        <v>2.2820895586850298E-2</v>
      </c>
    </row>
    <row r="2252" spans="2:17" x14ac:dyDescent="0.2">
      <c r="B2252" s="46" t="s">
        <v>51</v>
      </c>
      <c r="D2252" s="49">
        <f>_xll.qlCalendarAdvance(LocalCalendar,$D2251,B2252,"f",FALSE)</f>
        <v>55486</v>
      </c>
      <c r="E2252" s="49">
        <f>_xll.qlInterestRateIndexValueDate(IndexON,D2252)</f>
        <v>55486</v>
      </c>
      <c r="F2252" s="52">
        <f>IFERROR(_xll.qlIndexFixing(IndexON,D2252,TRUE,_xll.ohTrigger(RecalcTrigger,TriggerON)),NA())</f>
        <v>1.5194720969606834E-2</v>
      </c>
      <c r="H2252" s="49">
        <f>_xll.qlCalendarAdvance(IborCalendar,$H2251,B2252,"f",FALSE)</f>
        <v>55479</v>
      </c>
      <c r="I2252" s="49">
        <f>_xll.qlInterestRateIndexValueDate(Index1M,$H2252)</f>
        <v>55481</v>
      </c>
      <c r="J2252" s="52">
        <f>IFERROR(_xll.qlIndexFixing(Index1M,$H2252,TRUE,_xll.ohTrigger(RecalcTrigger,Trigger1M)),NA())</f>
        <v>1.7845720431404807E-2</v>
      </c>
      <c r="K2252" s="52">
        <f>IFERROR(_xll.qlIndexFixing(ONIndex1M,I2252,TRUE,_xll.ohTrigger(RecalcTrigger,Trigger1M)),NA())</f>
        <v>1.7838125687470452E-2</v>
      </c>
      <c r="L2252" s="52">
        <f>IFERROR(_xll.qlIndexFixing(Index3M,H2252,TRUE,_xll.ohTrigger(RecalcTrigger,Trigger3M)),NA())</f>
        <v>1.9124359735680638E-2</v>
      </c>
      <c r="M2252" s="52">
        <f>IFERROR(_xll.qlIndexFixing(ONIndex3M,I2252,TRUE,_xll.ohTrigger(RecalcTrigger,Trigger3M)),NA())</f>
        <v>1.9101227021103284E-2</v>
      </c>
      <c r="N2252" s="52">
        <f>IFERROR(_xll.qlIndexFixing(Index6M,$H2252,TRUE,_xll.ohTrigger(RecalcTrigger,Trigger6M)),NA())</f>
        <v>2.0894414157824708E-2</v>
      </c>
      <c r="O2252" s="52">
        <f>IFERROR(_xll.qlIndexFixing(ONIndex6M,I2252,TRUE,_xll.ohTrigger(RecalcTrigger,Trigger6M)),NA())</f>
        <v>2.0834826962730091E-2</v>
      </c>
      <c r="P2252" s="52">
        <f>IFERROR(_xll.qlIndexFixing(Index1Y,$H2252,TRUE,_xll.ohTrigger(RecalcTrigger,Trigger1Y)),NA())</f>
        <v>2.2988321838066015E-2</v>
      </c>
      <c r="Q2252" s="52">
        <f>IFERROR(_xll.qlIndexFixing(ONIndex1Y,I2252,TRUE,_xll.ohTrigger(RecalcTrigger,Trigger1Y)),NA())</f>
        <v>2.2817380774036167E-2</v>
      </c>
    </row>
    <row r="2253" spans="2:17" x14ac:dyDescent="0.2">
      <c r="B2253" s="46" t="s">
        <v>51</v>
      </c>
      <c r="D2253" s="49">
        <f>_xll.qlCalendarAdvance(LocalCalendar,$D2252,B2253,"f",FALSE)</f>
        <v>55493</v>
      </c>
      <c r="E2253" s="49">
        <f>_xll.qlInterestRateIndexValueDate(IndexON,D2253)</f>
        <v>55493</v>
      </c>
      <c r="F2253" s="52">
        <f>IFERROR(_xll.qlIndexFixing(IndexON,D2253,TRUE,_xll.ohTrigger(RecalcTrigger,TriggerON)),NA())</f>
        <v>1.5192097556839812E-2</v>
      </c>
      <c r="H2253" s="49">
        <f>_xll.qlCalendarAdvance(IborCalendar,$H2252,B2253,"f",FALSE)</f>
        <v>55486</v>
      </c>
      <c r="I2253" s="49">
        <f>_xll.qlInterestRateIndexValueDate(Index1M,$H2253)</f>
        <v>55488</v>
      </c>
      <c r="J2253" s="52">
        <f>IFERROR(_xll.qlIndexFixing(Index1M,$H2253,TRUE,_xll.ohTrigger(RecalcTrigger,Trigger1M)),NA())</f>
        <v>1.7842813631124554E-2</v>
      </c>
      <c r="K2253" s="52">
        <f>IFERROR(_xll.qlIndexFixing(ONIndex1M,I2253,TRUE,_xll.ohTrigger(RecalcTrigger,Trigger1M)),NA())</f>
        <v>1.7835492177313839E-2</v>
      </c>
      <c r="L2253" s="52">
        <f>IFERROR(_xll.qlIndexFixing(Index3M,H2253,TRUE,_xll.ohTrigger(RecalcTrigger,Trigger3M)),NA())</f>
        <v>1.9120049720445603E-2</v>
      </c>
      <c r="M2253" s="52">
        <f>IFERROR(_xll.qlIndexFixing(ONIndex3M,I2253,TRUE,_xll.ohTrigger(RecalcTrigger,Trigger3M)),NA())</f>
        <v>1.9097704112711611E-2</v>
      </c>
      <c r="N2253" s="52">
        <f>IFERROR(_xll.qlIndexFixing(Index6M,$H2253,TRUE,_xll.ohTrigger(RecalcTrigger,Trigger6M)),NA())</f>
        <v>2.089159795521571E-2</v>
      </c>
      <c r="O2253" s="52">
        <f>IFERROR(_xll.qlIndexFixing(ONIndex6M,I2253,TRUE,_xll.ohTrigger(RecalcTrigger,Trigger6M)),NA())</f>
        <v>2.0831060981549854E-2</v>
      </c>
      <c r="P2253" s="52">
        <f>IFERROR(_xll.qlIndexFixing(Index1Y,$H2253,TRUE,_xll.ohTrigger(RecalcTrigger,Trigger1Y)),NA())</f>
        <v>2.2984680496154205E-2</v>
      </c>
      <c r="Q2253" s="52">
        <f>IFERROR(_xll.qlIndexFixing(ONIndex1Y,I2253,TRUE,_xll.ohTrigger(RecalcTrigger,Trigger1Y)),NA())</f>
        <v>2.281386433796051E-2</v>
      </c>
    </row>
    <row r="2254" spans="2:17" x14ac:dyDescent="0.2">
      <c r="B2254" s="46" t="s">
        <v>51</v>
      </c>
      <c r="D2254" s="49">
        <f>_xll.qlCalendarAdvance(LocalCalendar,$D2253,B2254,"f",FALSE)</f>
        <v>55500</v>
      </c>
      <c r="E2254" s="49">
        <f>_xll.qlInterestRateIndexValueDate(IndexON,D2254)</f>
        <v>55500</v>
      </c>
      <c r="F2254" s="52">
        <f>IFERROR(_xll.qlIndexFixing(IndexON,D2254,TRUE,_xll.ohTrigger(RecalcTrigger,TriggerON)),NA())</f>
        <v>1.5189472853665009E-2</v>
      </c>
      <c r="H2254" s="49">
        <f>_xll.qlCalendarAdvance(IborCalendar,$H2253,B2254,"f",FALSE)</f>
        <v>55493</v>
      </c>
      <c r="I2254" s="49">
        <f>_xll.qlInterestRateIndexValueDate(Index1M,$H2254)</f>
        <v>55495</v>
      </c>
      <c r="J2254" s="52">
        <f>IFERROR(_xll.qlIndexFixing(Index1M,$H2254,TRUE,_xll.ohTrigger(RecalcTrigger,Trigger1M)),NA())</f>
        <v>1.783989990555301E-2</v>
      </c>
      <c r="K2254" s="52">
        <f>IFERROR(_xll.qlIndexFixing(ONIndex1M,I2254,TRUE,_xll.ohTrigger(RecalcTrigger,Trigger1M)),NA())</f>
        <v>1.783285036273341E-2</v>
      </c>
      <c r="L2254" s="52">
        <f>IFERROR(_xll.qlIndexFixing(Index3M,H2254,TRUE,_xll.ohTrigger(RecalcTrigger,Trigger3M)),NA())</f>
        <v>1.9116497913125259E-2</v>
      </c>
      <c r="M2254" s="52">
        <f>IFERROR(_xll.qlIndexFixing(ONIndex3M,I2254,TRUE,_xll.ohTrigger(RecalcTrigger,Trigger3M)),NA())</f>
        <v>1.909417950533232E-2</v>
      </c>
      <c r="N2254" s="52">
        <f>IFERROR(_xll.qlIndexFixing(Index6M,$H2254,TRUE,_xll.ohTrigger(RecalcTrigger,Trigger6M)),NA())</f>
        <v>2.0887785685215921E-2</v>
      </c>
      <c r="O2254" s="52">
        <f>IFERROR(_xll.qlIndexFixing(ONIndex6M,I2254,TRUE,_xll.ohTrigger(RecalcTrigger,Trigger6M)),NA())</f>
        <v>2.0827294539538244E-2</v>
      </c>
      <c r="P2254" s="52">
        <f>IFERROR(_xll.qlIndexFixing(Index1Y,$H2254,TRUE,_xll.ohTrigger(RecalcTrigger,Trigger1Y)),NA())</f>
        <v>2.2981037506393669E-2</v>
      </c>
      <c r="Q2254" s="52">
        <f>IFERROR(_xll.qlIndexFixing(ONIndex1Y,I2254,TRUE,_xll.ohTrigger(RecalcTrigger,Trigger1Y)),NA())</f>
        <v>2.2810346278676619E-2</v>
      </c>
    </row>
    <row r="2255" spans="2:17" x14ac:dyDescent="0.2">
      <c r="B2255" s="46" t="s">
        <v>51</v>
      </c>
      <c r="D2255" s="49">
        <f>_xll.qlCalendarAdvance(LocalCalendar,$D2254,B2255,"f",FALSE)</f>
        <v>55507</v>
      </c>
      <c r="E2255" s="49">
        <f>_xll.qlInterestRateIndexValueDate(IndexON,D2255)</f>
        <v>55507</v>
      </c>
      <c r="F2255" s="52">
        <f>IFERROR(_xll.qlIndexFixing(IndexON,D2255,TRUE,_xll.ohTrigger(RecalcTrigger,TriggerON)),NA())</f>
        <v>1.5186846859842618E-2</v>
      </c>
      <c r="H2255" s="49">
        <f>_xll.qlCalendarAdvance(IborCalendar,$H2254,B2255,"f",FALSE)</f>
        <v>55500</v>
      </c>
      <c r="I2255" s="49">
        <f>_xll.qlInterestRateIndexValueDate(Index1M,$H2255)</f>
        <v>55502</v>
      </c>
      <c r="J2255" s="52">
        <f>IFERROR(_xll.qlIndexFixing(Index1M,$H2255,TRUE,_xll.ohTrigger(RecalcTrigger,Trigger1M)),NA())</f>
        <v>1.7837479639641052E-2</v>
      </c>
      <c r="K2255" s="52">
        <f>IFERROR(_xll.qlIndexFixing(ONIndex1M,I2255,TRUE,_xll.ohTrigger(RecalcTrigger,Trigger1M)),NA())</f>
        <v>1.7830200243782457E-2</v>
      </c>
      <c r="L2255" s="52">
        <f>IFERROR(_xll.qlIndexFixing(Index3M,H2255,TRUE,_xll.ohTrigger(RecalcTrigger,Trigger3M)),NA())</f>
        <v>1.9112944401910748E-2</v>
      </c>
      <c r="M2255" s="52">
        <f>IFERROR(_xll.qlIndexFixing(ONIndex3M,I2255,TRUE,_xll.ohTrigger(RecalcTrigger,Trigger3M)),NA())</f>
        <v>1.9090653198912122E-2</v>
      </c>
      <c r="N2255" s="52">
        <f>IFERROR(_xll.qlIndexFixing(Index6M,$H2255,TRUE,_xll.ohTrigger(RecalcTrigger,Trigger6M)),NA())</f>
        <v>2.0883972956762965E-2</v>
      </c>
      <c r="O2255" s="52">
        <f>IFERROR(_xll.qlIndexFixing(ONIndex6M,I2255,TRUE,_xll.ohTrigger(RecalcTrigger,Trigger6M)),NA())</f>
        <v>2.0823527636668615E-2</v>
      </c>
      <c r="P2255" s="52">
        <f>IFERROR(_xll.qlIndexFixing(Index1Y,$H2255,TRUE,_xll.ohTrigger(RecalcTrigger,Trigger1Y)),NA())</f>
        <v>2.2977392868801832E-2</v>
      </c>
      <c r="Q2255" s="52">
        <f>IFERROR(_xll.qlIndexFixing(ONIndex1Y,I2255,TRUE,_xll.ohTrigger(RecalcTrigger,Trigger1Y)),NA())</f>
        <v>2.2806826596157848E-2</v>
      </c>
    </row>
    <row r="2256" spans="2:17" x14ac:dyDescent="0.2">
      <c r="B2256" s="46" t="s">
        <v>51</v>
      </c>
      <c r="D2256" s="49">
        <f>_xll.qlCalendarAdvance(LocalCalendar,$D2255,B2256,"f",FALSE)</f>
        <v>55514</v>
      </c>
      <c r="E2256" s="49">
        <f>_xll.qlInterestRateIndexValueDate(IndexON,D2256)</f>
        <v>55514</v>
      </c>
      <c r="F2256" s="52">
        <f>IFERROR(_xll.qlIndexFixing(IndexON,D2256,TRUE,_xll.ohTrigger(RecalcTrigger,TriggerON)),NA())</f>
        <v>1.5184219575212765E-2</v>
      </c>
      <c r="H2256" s="49">
        <f>_xll.qlCalendarAdvance(IborCalendar,$H2255,B2256,"f",FALSE)</f>
        <v>55507</v>
      </c>
      <c r="I2256" s="49">
        <f>_xll.qlInterestRateIndexValueDate(Index1M,$H2256)</f>
        <v>55509</v>
      </c>
      <c r="J2256" s="52">
        <f>IFERROR(_xll.qlIndexFixing(Index1M,$H2256,TRUE,_xll.ohTrigger(RecalcTrigger,Trigger1M)),NA())</f>
        <v>1.7834550735362345E-2</v>
      </c>
      <c r="K2256" s="52">
        <f>IFERROR(_xll.qlIndexFixing(ONIndex1M,I2256,TRUE,_xll.ohTrigger(RecalcTrigger,Trigger1M)),NA())</f>
        <v>1.7828044039303492E-2</v>
      </c>
      <c r="L2256" s="52">
        <f>IFERROR(_xll.qlIndexFixing(Index3M,H2256,TRUE,_xll.ohTrigger(RecalcTrigger,Trigger3M)),NA())</f>
        <v>1.9109389186808212E-2</v>
      </c>
      <c r="M2256" s="52">
        <f>IFERROR(_xll.qlIndexFixing(ONIndex3M,I2256,TRUE,_xll.ohTrigger(RecalcTrigger,Trigger3M)),NA())</f>
        <v>1.9087632954953193E-2</v>
      </c>
      <c r="N2256" s="52">
        <f>IFERROR(_xll.qlIndexFixing(Index6M,$H2256,TRUE,_xll.ohTrigger(RecalcTrigger,Trigger6M)),NA())</f>
        <v>2.0880159769859866E-2</v>
      </c>
      <c r="O2256" s="52">
        <f>IFERROR(_xll.qlIndexFixing(ONIndex6M,I2256,TRUE,_xll.ohTrigger(RecalcTrigger,Trigger6M)),NA())</f>
        <v>2.0820426011018967E-2</v>
      </c>
      <c r="P2256" s="52">
        <f>IFERROR(_xll.qlIndexFixing(Index1Y,$H2256,TRUE,_xll.ohTrigger(RecalcTrigger,Trigger1Y)),NA())</f>
        <v>2.2973746583397212E-2</v>
      </c>
      <c r="Q2256" s="52">
        <f>IFERROR(_xll.qlIndexFixing(ONIndex1Y,I2256,TRUE,_xll.ohTrigger(RecalcTrigger,Trigger1Y)),NA())</f>
        <v>2.2804246416583851E-2</v>
      </c>
    </row>
    <row r="2257" spans="2:17" x14ac:dyDescent="0.2">
      <c r="B2257" s="46" t="s">
        <v>51</v>
      </c>
      <c r="D2257" s="49">
        <f>_xll.qlCalendarAdvance(LocalCalendar,$D2256,B2257,"f",FALSE)</f>
        <v>55521</v>
      </c>
      <c r="E2257" s="49">
        <f>_xll.qlInterestRateIndexValueDate(IndexON,D2257)</f>
        <v>55521</v>
      </c>
      <c r="F2257" s="52">
        <f>IFERROR(_xll.qlIndexFixing(IndexON,D2257,TRUE,_xll.ohTrigger(RecalcTrigger,TriggerON)),NA())</f>
        <v>1.5181591000255068E-2</v>
      </c>
      <c r="H2257" s="49">
        <f>_xll.qlCalendarAdvance(IborCalendar,$H2256,B2257,"f",FALSE)</f>
        <v>55514</v>
      </c>
      <c r="I2257" s="49">
        <f>_xll.qlInterestRateIndexValueDate(Index1M,$H2257)</f>
        <v>55516</v>
      </c>
      <c r="J2257" s="52">
        <f>IFERROR(_xll.qlIndexFixing(Index1M,$H2257,TRUE,_xll.ohTrigger(RecalcTrigger,Trigger1M)),NA())</f>
        <v>1.783236103196599E-2</v>
      </c>
      <c r="K2257" s="52">
        <f>IFERROR(_xll.qlIndexFixing(ONIndex1M,I2257,TRUE,_xll.ohTrigger(RecalcTrigger,Trigger1M)),NA())</f>
        <v>1.7825125507231476E-2</v>
      </c>
      <c r="L2257" s="52">
        <f>IFERROR(_xll.qlIndexFixing(Index3M,H2257,TRUE,_xll.ohTrigger(RecalcTrigger,Trigger3M)),NA())</f>
        <v>1.9105832267818538E-2</v>
      </c>
      <c r="M2257" s="52">
        <f>IFERROR(_xll.qlIndexFixing(ONIndex3M,I2257,TRUE,_xll.ohTrigger(RecalcTrigger,Trigger3M)),NA())</f>
        <v>1.9083849071470649E-2</v>
      </c>
      <c r="N2257" s="52">
        <f>IFERROR(_xll.qlIndexFixing(Index6M,$H2257,TRUE,_xll.ohTrigger(RecalcTrigger,Trigger6M)),NA())</f>
        <v>2.0875354306854679E-2</v>
      </c>
      <c r="O2257" s="52">
        <f>IFERROR(_xll.qlIndexFixing(ONIndex6M,I2257,TRUE,_xll.ohTrigger(RecalcTrigger,Trigger6M)),NA())</f>
        <v>2.0816325072110509E-2</v>
      </c>
      <c r="P2257" s="52">
        <f>IFERROR(_xll.qlIndexFixing(Index1Y,$H2257,TRUE,_xll.ohTrigger(RecalcTrigger,Trigger1Y)),NA())</f>
        <v>2.2970564140265888E-2</v>
      </c>
      <c r="Q2257" s="52">
        <f>IFERROR(_xll.qlIndexFixing(ONIndex1Y,I2257,TRUE,_xll.ohTrigger(RecalcTrigger,Trigger1Y)),NA())</f>
        <v>2.2800252591617109E-2</v>
      </c>
    </row>
    <row r="2258" spans="2:17" x14ac:dyDescent="0.2">
      <c r="B2258" s="46" t="s">
        <v>51</v>
      </c>
      <c r="D2258" s="49">
        <f>_xll.qlCalendarAdvance(LocalCalendar,$D2257,B2258,"f",FALSE)</f>
        <v>55528</v>
      </c>
      <c r="E2258" s="49">
        <f>_xll.qlInterestRateIndexValueDate(IndexON,D2258)</f>
        <v>55528</v>
      </c>
      <c r="F2258" s="52">
        <f>IFERROR(_xll.qlIndexFixing(IndexON,D2258,TRUE,_xll.ohTrigger(RecalcTrigger,TriggerON)),NA())</f>
        <v>1.5178961134569846E-2</v>
      </c>
      <c r="H2258" s="49">
        <f>_xll.qlCalendarAdvance(IborCalendar,$H2257,B2258,"f",FALSE)</f>
        <v>55521</v>
      </c>
      <c r="I2258" s="49">
        <f>_xll.qlInterestRateIndexValueDate(Index1M,$H2258)</f>
        <v>55523</v>
      </c>
      <c r="J2258" s="52">
        <f>IFERROR(_xll.qlIndexFixing(Index1M,$H2258,TRUE,_xll.ohTrigger(RecalcTrigger,Trigger1M)),NA())</f>
        <v>1.7829168303752255E-2</v>
      </c>
      <c r="K2258" s="52">
        <f>IFERROR(_xll.qlIndexFixing(ONIndex1M,I2258,TRUE,_xll.ohTrigger(RecalcTrigger,Trigger1M)),NA())</f>
        <v>1.7822200060546578E-2</v>
      </c>
      <c r="L2258" s="52">
        <f>IFERROR(_xll.qlIndexFixing(Index3M,H2258,TRUE,_xll.ohTrigger(RecalcTrigger,Trigger3M)),NA())</f>
        <v>1.9102273644951387E-2</v>
      </c>
      <c r="M2258" s="52">
        <f>IFERROR(_xll.qlIndexFixing(ONIndex3M,I2258,TRUE,_xll.ohTrigger(RecalcTrigger,Trigger3M)),NA())</f>
        <v>1.908006408551266E-2</v>
      </c>
      <c r="N2258" s="52">
        <f>IFERROR(_xll.qlIndexFixing(Index6M,$H2258,TRUE,_xll.ohTrigger(RecalcTrigger,Trigger6M)),NA())</f>
        <v>2.0871540961191704E-2</v>
      </c>
      <c r="O2258" s="52">
        <f>IFERROR(_xll.qlIndexFixing(ONIndex6M,I2258,TRUE,_xll.ohTrigger(RecalcTrigger,Trigger6M)),NA())</f>
        <v>2.0812224162884974E-2</v>
      </c>
      <c r="P2258" s="52">
        <f>IFERROR(_xll.qlIndexFixing(Index1Y,$H2258,TRUE,_xll.ohTrigger(RecalcTrigger,Trigger1Y)),NA())</f>
        <v>2.2966449069220619E-2</v>
      </c>
      <c r="Q2258" s="52">
        <f>IFERROR(_xll.qlIndexFixing(ONIndex1Y,I2258,TRUE,_xll.ohTrigger(RecalcTrigger,Trigger1Y)),NA())</f>
        <v>2.2796257809138964E-2</v>
      </c>
    </row>
    <row r="2259" spans="2:17" x14ac:dyDescent="0.2">
      <c r="B2259" s="46" t="s">
        <v>51</v>
      </c>
      <c r="D2259" s="49">
        <f>_xll.qlCalendarAdvance(LocalCalendar,$D2258,B2259,"f",FALSE)</f>
        <v>55535</v>
      </c>
      <c r="E2259" s="49">
        <f>_xll.qlInterestRateIndexValueDate(IndexON,D2259)</f>
        <v>55535</v>
      </c>
      <c r="F2259" s="52">
        <f>IFERROR(_xll.qlIndexFixing(IndexON,D2259,TRUE,_xll.ohTrigger(RecalcTrigger,TriggerON)),NA())</f>
        <v>1.5176329978316971E-2</v>
      </c>
      <c r="H2259" s="49">
        <f>_xll.qlCalendarAdvance(IborCalendar,$H2258,B2259,"f",FALSE)</f>
        <v>55528</v>
      </c>
      <c r="I2259" s="49">
        <f>_xll.qlInterestRateIndexValueDate(Index1M,$H2259)</f>
        <v>55530</v>
      </c>
      <c r="J2259" s="52">
        <f>IFERROR(_xll.qlIndexFixing(Index1M,$H2259,TRUE,_xll.ohTrigger(RecalcTrigger,Trigger1M)),NA())</f>
        <v>1.7826464614923307E-2</v>
      </c>
      <c r="K2259" s="52">
        <f>IFERROR(_xll.qlIndexFixing(ONIndex1M,I2259,TRUE,_xll.ohTrigger(RecalcTrigger,Trigger1M)),NA())</f>
        <v>1.781976568690391E-2</v>
      </c>
      <c r="L2259" s="52">
        <f>IFERROR(_xll.qlIndexFixing(Index3M,H2259,TRUE,_xll.ohTrigger(RecalcTrigger,Trigger3M)),NA())</f>
        <v>1.9098713318207634E-2</v>
      </c>
      <c r="M2259" s="52">
        <f>IFERROR(_xll.qlIndexFixing(ONIndex3M,I2259,TRUE,_xll.ohTrigger(RecalcTrigger,Trigger3M)),NA())</f>
        <v>1.9076783948344112E-2</v>
      </c>
      <c r="N2259" s="52">
        <f>IFERROR(_xll.qlIndexFixing(Index6M,$H2259,TRUE,_xll.ohTrigger(RecalcTrigger,Trigger6M)),NA())</f>
        <v>2.0867727157045365E-2</v>
      </c>
      <c r="O2259" s="52">
        <f>IFERROR(_xll.qlIndexFixing(ONIndex6M,I2259,TRUE,_xll.ohTrigger(RecalcTrigger,Trigger6M)),NA())</f>
        <v>2.0808787538832973E-2</v>
      </c>
      <c r="P2259" s="52">
        <f>IFERROR(_xll.qlIndexFixing(Index1Y,$H2259,TRUE,_xll.ohTrigger(RecalcTrigger,Trigger1Y)),NA())</f>
        <v>2.2962797840485022E-2</v>
      </c>
      <c r="Q2259" s="52">
        <f>IFERROR(_xll.qlIndexFixing(ONIndex1Y,I2259,TRUE,_xll.ohTrigger(RecalcTrigger,Trigger1Y)),NA())</f>
        <v>2.2793201185558054E-2</v>
      </c>
    </row>
    <row r="2260" spans="2:17" x14ac:dyDescent="0.2">
      <c r="B2260" s="46" t="s">
        <v>51</v>
      </c>
      <c r="D2260" s="49">
        <f>_xll.qlCalendarAdvance(LocalCalendar,$D2259,B2260,"f",FALSE)</f>
        <v>55542</v>
      </c>
      <c r="E2260" s="49">
        <f>_xll.qlInterestRateIndexValueDate(IndexON,D2260)</f>
        <v>55542</v>
      </c>
      <c r="F2260" s="52">
        <f>IFERROR(_xll.qlIndexFixing(IndexON,D2260,TRUE,_xll.ohTrigger(RecalcTrigger,TriggerON)),NA())</f>
        <v>1.5173697531416508E-2</v>
      </c>
      <c r="H2260" s="49">
        <f>_xll.qlCalendarAdvance(IborCalendar,$H2259,B2260,"f",FALSE)</f>
        <v>55535</v>
      </c>
      <c r="I2260" s="49">
        <f>_xll.qlInterestRateIndexValueDate(Index1M,$H2260)</f>
        <v>55537</v>
      </c>
      <c r="J2260" s="52">
        <f>IFERROR(_xll.qlIndexFixing(Index1M,$H2260,TRUE,_xll.ohTrigger(RecalcTrigger,Trigger1M)),NA())</f>
        <v>1.7823999135355706E-2</v>
      </c>
      <c r="K2260" s="52">
        <f>IFERROR(_xll.qlIndexFixing(ONIndex1M,I2260,TRUE,_xll.ohTrigger(RecalcTrigger,Trigger1M)),NA())</f>
        <v>1.7816825083016852E-2</v>
      </c>
      <c r="L2260" s="52">
        <f>IFERROR(_xll.qlIndexFixing(Index3M,H2260,TRUE,_xll.ohTrigger(RecalcTrigger,Trigger3M)),NA())</f>
        <v>1.9096154540627769E-2</v>
      </c>
      <c r="M2260" s="52">
        <f>IFERROR(_xll.qlIndexFixing(ONIndex3M,I2260,TRUE,_xll.ohTrigger(RecalcTrigger,Trigger3M)),NA())</f>
        <v>1.9072996181463964E-2</v>
      </c>
      <c r="N2260" s="52">
        <f>IFERROR(_xll.qlIndexFixing(Index6M,$H2260,TRUE,_xll.ohTrigger(RecalcTrigger,Trigger6M)),NA())</f>
        <v>2.0863912894418742E-2</v>
      </c>
      <c r="O2260" s="52">
        <f>IFERROR(_xll.qlIndexFixing(ONIndex6M,I2260,TRUE,_xll.ohTrigger(RecalcTrigger,Trigger6M)),NA())</f>
        <v>2.0804686209396905E-2</v>
      </c>
      <c r="P2260" s="52">
        <f>IFERROR(_xll.qlIndexFixing(Index1Y,$H2260,TRUE,_xll.ohTrigger(RecalcTrigger,Trigger1Y)),NA())</f>
        <v>2.295960941027515E-2</v>
      </c>
      <c r="Q2260" s="52">
        <f>IFERROR(_xll.qlIndexFixing(ONIndex1Y,I2260,TRUE,_xll.ohTrigger(RecalcTrigger,Trigger1Y)),NA())</f>
        <v>2.2789203834960858E-2</v>
      </c>
    </row>
    <row r="2261" spans="2:17" x14ac:dyDescent="0.2">
      <c r="B2261" s="46" t="s">
        <v>51</v>
      </c>
      <c r="D2261" s="49">
        <f>_xll.qlCalendarAdvance(LocalCalendar,$D2260,B2261,"f",FALSE)</f>
        <v>55549</v>
      </c>
      <c r="E2261" s="49">
        <f>_xll.qlInterestRateIndexValueDate(IndexON,D2261)</f>
        <v>55549</v>
      </c>
      <c r="F2261" s="52">
        <f>IFERROR(_xll.qlIndexFixing(IndexON,D2261,TRUE,_xll.ohTrigger(RecalcTrigger,TriggerON)),NA())</f>
        <v>1.5171063794108264E-2</v>
      </c>
      <c r="H2261" s="49">
        <f>_xll.qlCalendarAdvance(IborCalendar,$H2260,B2261,"f",FALSE)</f>
        <v>55542</v>
      </c>
      <c r="I2261" s="49">
        <f>_xll.qlInterestRateIndexValueDate(Index1M,$H2261)</f>
        <v>55544</v>
      </c>
      <c r="J2261" s="52">
        <f>IFERROR(_xll.qlIndexFixing(Index1M,$H2261,TRUE,_xll.ohTrigger(RecalcTrigger,Trigger1M)),NA())</f>
        <v>1.7821032291269173E-2</v>
      </c>
      <c r="K2261" s="52">
        <f>IFERROR(_xll.qlIndexFixing(ONIndex1M,I2261,TRUE,_xll.ohTrigger(RecalcTrigger,Trigger1M)),NA())</f>
        <v>1.7814125137709524E-2</v>
      </c>
      <c r="L2261" s="52">
        <f>IFERROR(_xll.qlIndexFixing(Index3M,H2261,TRUE,_xll.ohTrigger(RecalcTrigger,Trigger3M)),NA())</f>
        <v>1.9091587553111408E-2</v>
      </c>
      <c r="M2261" s="52">
        <f>IFERROR(_xll.qlIndexFixing(ONIndex3M,I2261,TRUE,_xll.ohTrigger(RecalcTrigger,Trigger3M)),NA())</f>
        <v>1.9069459680878253E-2</v>
      </c>
      <c r="N2261" s="52">
        <f>IFERROR(_xll.qlIndexFixing(Index6M,$H2261,TRUE,_xll.ohTrigger(RecalcTrigger,Trigger6M)),NA())</f>
        <v>2.0860098173313149E-2</v>
      </c>
      <c r="O2261" s="52">
        <f>IFERROR(_xll.qlIndexFixing(ONIndex6M,I2261,TRUE,_xll.ohTrigger(RecalcTrigger,Trigger6M)),NA())</f>
        <v>2.0800916541379166E-2</v>
      </c>
      <c r="P2261" s="52">
        <f>IFERROR(_xll.qlIndexFixing(Index1Y,$H2261,TRUE,_xll.ohTrigger(RecalcTrigger,Trigger1Y)),NA())</f>
        <v>2.2955490439810051E-2</v>
      </c>
      <c r="Q2261" s="52">
        <f>IFERROR(_xll.qlIndexFixing(ONIndex1Y,I2261,TRUE,_xll.ohTrigger(RecalcTrigger,Trigger1Y)),NA())</f>
        <v>2.2785674413006163E-2</v>
      </c>
    </row>
    <row r="2262" spans="2:17" x14ac:dyDescent="0.2">
      <c r="B2262" s="46" t="s">
        <v>51</v>
      </c>
      <c r="D2262" s="49">
        <f>_xll.qlCalendarAdvance(LocalCalendar,$D2261,B2262,"f",FALSE)</f>
        <v>55556</v>
      </c>
      <c r="E2262" s="49">
        <f>_xll.qlInterestRateIndexValueDate(IndexON,D2262)</f>
        <v>55556</v>
      </c>
      <c r="F2262" s="52">
        <f>IFERROR(_xll.qlIndexFixing(IndexON,D2262,TRUE,_xll.ohTrigger(RecalcTrigger,TriggerON)),NA())</f>
        <v>1.5168428766072495E-2</v>
      </c>
      <c r="H2262" s="49">
        <f>_xll.qlCalendarAdvance(IborCalendar,$H2261,B2262,"f",FALSE)</f>
        <v>55549</v>
      </c>
      <c r="I2262" s="49">
        <f>_xll.qlInterestRateIndexValueDate(Index1M,$H2262)</f>
        <v>55551</v>
      </c>
      <c r="J2262" s="52">
        <f>IFERROR(_xll.qlIndexFixing(Index1M,$H2262,TRUE,_xll.ohTrigger(RecalcTrigger,Trigger1M)),NA())</f>
        <v>1.7818303656449142E-2</v>
      </c>
      <c r="K2262" s="52">
        <f>IFERROR(_xll.qlIndexFixing(ONIndex1M,I2262,TRUE,_xll.ohTrigger(RecalcTrigger,Trigger1M)),NA())</f>
        <v>1.7811416888005027E-2</v>
      </c>
      <c r="L2262" s="52">
        <f>IFERROR(_xll.qlIndexFixing(Index3M,H2262,TRUE,_xll.ohTrigger(RecalcTrigger,Trigger3M)),NA())</f>
        <v>1.9087771870276882E-2</v>
      </c>
      <c r="M2262" s="52">
        <f>IFERROR(_xll.qlIndexFixing(ONIndex3M,I2262,TRUE,_xll.ohTrigger(RecalcTrigger,Trigger3M)),NA())</f>
        <v>1.9065921481278281E-2</v>
      </c>
      <c r="N2262" s="52">
        <f>IFERROR(_xll.qlIndexFixing(Index6M,$H2262,TRUE,_xll.ohTrigger(RecalcTrigger,Trigger6M)),NA())</f>
        <v>2.0856282993732978E-2</v>
      </c>
      <c r="O2262" s="52">
        <f>IFERROR(_xll.qlIndexFixing(ONIndex6M,I2262,TRUE,_xll.ohTrigger(RecalcTrigger,Trigger6M)),NA())</f>
        <v>2.0797146412503409E-2</v>
      </c>
      <c r="P2262" s="52">
        <f>IFERROR(_xll.qlIndexFixing(Index1Y,$H2262,TRUE,_xll.ohTrigger(RecalcTrigger,Trigger1Y)),NA())</f>
        <v>2.2951834267906184E-2</v>
      </c>
      <c r="Q2262" s="52">
        <f>IFERROR(_xll.qlIndexFixing(ONIndex1Y,I2262,TRUE,_xll.ohTrigger(RecalcTrigger,Trigger1Y)),NA())</f>
        <v>2.2782143367816587E-2</v>
      </c>
    </row>
    <row r="2263" spans="2:17" x14ac:dyDescent="0.2">
      <c r="B2263" s="46" t="s">
        <v>51</v>
      </c>
      <c r="D2263" s="49">
        <f>_xll.qlCalendarAdvance(LocalCalendar,$D2262,B2263,"f",FALSE)</f>
        <v>55563</v>
      </c>
      <c r="E2263" s="49">
        <f>_xll.qlInterestRateIndexValueDate(IndexON,D2263)</f>
        <v>55563</v>
      </c>
      <c r="F2263" s="52">
        <f>IFERROR(_xll.qlIndexFixing(IndexON,D2263,TRUE,_xll.ohTrigger(RecalcTrigger,TriggerON)),NA())</f>
        <v>1.5165792447469073E-2</v>
      </c>
      <c r="H2263" s="49">
        <f>_xll.qlCalendarAdvance(IborCalendar,$H2262,B2263,"f",FALSE)</f>
        <v>55556</v>
      </c>
      <c r="I2263" s="49">
        <f>_xll.qlInterestRateIndexValueDate(Index1M,$H2263)</f>
        <v>55558</v>
      </c>
      <c r="J2263" s="52">
        <f>IFERROR(_xll.qlIndexFixing(Index1M,$H2263,TRUE,_xll.ohTrigger(RecalcTrigger,Trigger1M)),NA())</f>
        <v>1.781556670630649E-2</v>
      </c>
      <c r="K2263" s="52">
        <f>IFERROR(_xll.qlIndexFixing(ONIndex1M,I2263,TRUE,_xll.ohTrigger(RecalcTrigger,Trigger1M)),NA())</f>
        <v>1.7808700333850069E-2</v>
      </c>
      <c r="L2263" s="52">
        <f>IFERROR(_xll.qlIndexFixing(Index3M,H2263,TRUE,_xll.ohTrigger(RecalcTrigger,Trigger3M)),NA())</f>
        <v>1.9084205038438107E-2</v>
      </c>
      <c r="M2263" s="52">
        <f>IFERROR(_xll.qlIndexFixing(ONIndex3M,I2263,TRUE,_xll.ohTrigger(RecalcTrigger,Trigger3M)),NA())</f>
        <v>1.9062381582664045E-2</v>
      </c>
      <c r="N2263" s="52">
        <f>IFERROR(_xll.qlIndexFixing(Index6M,$H2263,TRUE,_xll.ohTrigger(RecalcTrigger,Trigger6M)),NA())</f>
        <v>2.0852467355679548E-2</v>
      </c>
      <c r="O2263" s="52">
        <f>IFERROR(_xll.qlIndexFixing(ONIndex6M,I2263,TRUE,_xll.ohTrigger(RecalcTrigger,Trigger6M)),NA())</f>
        <v>2.0793375822769633E-2</v>
      </c>
      <c r="P2263" s="52">
        <f>IFERROR(_xll.qlIndexFixing(Index1Y,$H2263,TRUE,_xll.ohTrigger(RecalcTrigger,Trigger1Y)),NA())</f>
        <v>2.2948176448316294E-2</v>
      </c>
      <c r="Q2263" s="52">
        <f>IFERROR(_xll.qlIndexFixing(ONIndex1Y,I2263,TRUE,_xll.ohTrigger(RecalcTrigger,Trigger1Y)),NA())</f>
        <v>2.2778610699392132E-2</v>
      </c>
    </row>
    <row r="2264" spans="2:17" x14ac:dyDescent="0.2">
      <c r="B2264" s="46" t="s">
        <v>51</v>
      </c>
      <c r="D2264" s="49">
        <f>_xll.qlCalendarAdvance(LocalCalendar,$D2263,B2264,"f",FALSE)</f>
        <v>55570</v>
      </c>
      <c r="E2264" s="49">
        <f>_xll.qlInterestRateIndexValueDate(IndexON,D2264)</f>
        <v>55570</v>
      </c>
      <c r="F2264" s="52">
        <f>IFERROR(_xll.qlIndexFixing(IndexON,D2264,TRUE,_xll.ohTrigger(RecalcTrigger,TriggerON)),NA())</f>
        <v>1.5163154838297999E-2</v>
      </c>
      <c r="H2264" s="49">
        <f>_xll.qlCalendarAdvance(IborCalendar,$H2263,B2264,"f",FALSE)</f>
        <v>55563</v>
      </c>
      <c r="I2264" s="49">
        <f>_xll.qlInterestRateIndexValueDate(Index1M,$H2264)</f>
        <v>55565</v>
      </c>
      <c r="J2264" s="52">
        <f>IFERROR(_xll.qlIndexFixing(Index1M,$H2264,TRUE,_xll.ohTrigger(RecalcTrigger,Trigger1M)),NA())</f>
        <v>1.7812821440851528E-2</v>
      </c>
      <c r="K2264" s="52">
        <f>IFERROR(_xll.qlIndexFixing(ONIndex1M,I2264,TRUE,_xll.ohTrigger(RecalcTrigger,Trigger1M)),NA())</f>
        <v>1.7806220802270012E-2</v>
      </c>
      <c r="L2264" s="52">
        <f>IFERROR(_xll.qlIndexFixing(Index3M,H2264,TRUE,_xll.ohTrigger(RecalcTrigger,Trigger3M)),NA())</f>
        <v>1.908063650280134E-2</v>
      </c>
      <c r="M2264" s="52">
        <f>IFERROR(_xll.qlIndexFixing(ONIndex3M,I2264,TRUE,_xll.ohTrigger(RecalcTrigger,Trigger3M)),NA())</f>
        <v>1.9059091406552486E-2</v>
      </c>
      <c r="N2264" s="52">
        <f>IFERROR(_xll.qlIndexFixing(Index6M,$H2264,TRUE,_xll.ohTrigger(RecalcTrigger,Trigger6M)),NA())</f>
        <v>2.0848651259155495E-2</v>
      </c>
      <c r="O2264" s="52">
        <f>IFERROR(_xll.qlIndexFixing(ONIndex6M,I2264,TRUE,_xll.ohTrigger(RecalcTrigger,Trigger6M)),NA())</f>
        <v>2.0789935640790347E-2</v>
      </c>
      <c r="P2264" s="52">
        <f>IFERROR(_xll.qlIndexFixing(Index1Y,$H2264,TRUE,_xll.ohTrigger(RecalcTrigger,Trigger1Y)),NA())</f>
        <v>2.2944980034658363E-2</v>
      </c>
      <c r="Q2264" s="52">
        <f>IFERROR(_xll.qlIndexFixing(ONIndex1Y,I2264,TRUE,_xll.ohTrigger(RecalcTrigger,Trigger1Y)),NA())</f>
        <v>2.2775544262554348E-2</v>
      </c>
    </row>
    <row r="2265" spans="2:17" x14ac:dyDescent="0.2">
      <c r="B2265" s="46" t="s">
        <v>51</v>
      </c>
      <c r="D2265" s="49">
        <f>_xll.qlCalendarAdvance(LocalCalendar,$D2264,B2265,"f",FALSE)</f>
        <v>55577</v>
      </c>
      <c r="E2265" s="49">
        <f>_xll.qlInterestRateIndexValueDate(IndexON,D2265)</f>
        <v>55577</v>
      </c>
      <c r="F2265" s="52">
        <f>IFERROR(_xll.qlIndexFixing(IndexON,D2265,TRUE,_xll.ohTrigger(RecalcTrigger,TriggerON)),NA())</f>
        <v>1.5160515938479335E-2</v>
      </c>
      <c r="H2265" s="49">
        <f>_xll.qlCalendarAdvance(IborCalendar,$H2264,B2265,"f",FALSE)</f>
        <v>55570</v>
      </c>
      <c r="I2265" s="49">
        <f>_xll.qlInterestRateIndexValueDate(Index1M,$H2265)</f>
        <v>55572</v>
      </c>
      <c r="J2265" s="52">
        <f>IFERROR(_xll.qlIndexFixing(Index1M,$H2265,TRUE,_xll.ohTrigger(RecalcTrigger,Trigger1M)),NA())</f>
        <v>1.7810067860089415E-2</v>
      </c>
      <c r="K2265" s="52">
        <f>IFERROR(_xll.qlIndexFixing(ONIndex1M,I2265,TRUE,_xll.ohTrigger(RecalcTrigger,Trigger1M)),NA())</f>
        <v>1.780324231242858E-2</v>
      </c>
      <c r="L2265" s="52">
        <f>IFERROR(_xll.qlIndexFixing(Index3M,H2265,TRUE,_xll.ohTrigger(RecalcTrigger,Trigger3M)),NA())</f>
        <v>1.9077066263371023E-2</v>
      </c>
      <c r="M2265" s="52">
        <f>IFERROR(_xll.qlIndexFixing(ONIndex3M,I2265,TRUE,_xll.ohTrigger(RecalcTrigger,Trigger3M)),NA())</f>
        <v>1.9055296688312851E-2</v>
      </c>
      <c r="N2265" s="52">
        <f>IFERROR(_xll.qlIndexFixing(Index6M,$H2265,TRUE,_xll.ohTrigger(RecalcTrigger,Trigger6M)),NA())</f>
        <v>2.0844834704164771E-2</v>
      </c>
      <c r="O2265" s="52">
        <f>IFERROR(_xll.qlIndexFixing(ONIndex6M,I2265,TRUE,_xll.ohTrigger(RecalcTrigger,Trigger6M)),NA())</f>
        <v>2.0785833260728026E-2</v>
      </c>
      <c r="P2265" s="52">
        <f>IFERROR(_xll.qlIndexFixing(Index1Y,$H2265,TRUE,_xll.ohTrigger(RecalcTrigger,Trigger1Y)),NA())</f>
        <v>2.2940855866149242E-2</v>
      </c>
      <c r="Q2265" s="52">
        <f>IFERROR(_xll.qlIndexFixing(ONIndex1Y,I2265,TRUE,_xll.ohTrigger(RecalcTrigger,Trigger1Y)),NA())</f>
        <v>2.2771540492838582E-2</v>
      </c>
    </row>
    <row r="2266" spans="2:17" x14ac:dyDescent="0.2">
      <c r="B2266" s="46" t="s">
        <v>51</v>
      </c>
      <c r="D2266" s="49">
        <f>_xll.qlCalendarAdvance(LocalCalendar,$D2265,B2266,"f",FALSE)</f>
        <v>55584</v>
      </c>
      <c r="E2266" s="49">
        <f>_xll.qlInterestRateIndexValueDate(IndexON,D2266)</f>
        <v>55584</v>
      </c>
      <c r="F2266" s="52">
        <f>IFERROR(_xll.qlIndexFixing(IndexON,D2266,TRUE,_xll.ohTrigger(RecalcTrigger,TriggerON)),NA())</f>
        <v>1.5157875748252891E-2</v>
      </c>
      <c r="H2266" s="49">
        <f>_xll.qlCalendarAdvance(IborCalendar,$H2265,B2266,"f",FALSE)</f>
        <v>55577</v>
      </c>
      <c r="I2266" s="49">
        <f>_xll.qlInterestRateIndexValueDate(Index1M,$H2266)</f>
        <v>55579</v>
      </c>
      <c r="J2266" s="52">
        <f>IFERROR(_xll.qlIndexFixing(Index1M,$H2266,TRUE,_xll.ohTrigger(RecalcTrigger,Trigger1M)),NA())</f>
        <v>1.7807305964022725E-2</v>
      </c>
      <c r="K2266" s="52">
        <f>IFERROR(_xll.qlIndexFixing(ONIndex1M,I2266,TRUE,_xll.ohTrigger(RecalcTrigger,Trigger1M)),NA())</f>
        <v>1.7800500845135403E-2</v>
      </c>
      <c r="L2266" s="52">
        <f>IFERROR(_xll.qlIndexFixing(Index3M,H2266,TRUE,_xll.ohTrigger(RecalcTrigger,Trigger3M)),NA())</f>
        <v>1.907449020611434E-2</v>
      </c>
      <c r="M2266" s="52">
        <f>IFERROR(_xll.qlIndexFixing(ONIndex3M,I2266,TRUE,_xll.ohTrigger(RecalcTrigger,Trigger3M)),NA())</f>
        <v>1.9051751692682473E-2</v>
      </c>
      <c r="N2266" s="52">
        <f>IFERROR(_xll.qlIndexFixing(Index6M,$H2266,TRUE,_xll.ohTrigger(RecalcTrigger,Trigger6M)),NA())</f>
        <v>2.0842330995726365E-2</v>
      </c>
      <c r="O2266" s="52">
        <f>IFERROR(_xll.qlIndexFixing(ONIndex6M,I2266,TRUE,_xll.ohTrigger(RecalcTrigger,Trigger6M)),NA())</f>
        <v>2.0782061288420195E-2</v>
      </c>
      <c r="P2266" s="52">
        <f>IFERROR(_xll.qlIndexFixing(Index1Y,$H2266,TRUE,_xll.ohTrigger(RecalcTrigger,Trigger1Y)),NA())</f>
        <v>2.2937193103608453E-2</v>
      </c>
      <c r="Q2266" s="52">
        <f>IFERROR(_xll.qlIndexFixing(ONIndex1Y,I2266,TRUE,_xll.ohTrigger(RecalcTrigger,Trigger1Y)),NA())</f>
        <v>2.2768002954709488E-2</v>
      </c>
    </row>
    <row r="2267" spans="2:17" x14ac:dyDescent="0.2">
      <c r="B2267" s="46" t="s">
        <v>51</v>
      </c>
      <c r="D2267" s="49">
        <f>_xll.qlCalendarAdvance(LocalCalendar,$D2266,B2267,"f",FALSE)</f>
        <v>55591</v>
      </c>
      <c r="E2267" s="49">
        <f>_xll.qlInterestRateIndexValueDate(IndexON,D2267)</f>
        <v>55591</v>
      </c>
      <c r="F2267" s="52">
        <f>IFERROR(_xll.qlIndexFixing(IndexON,D2267,TRUE,_xll.ohTrigger(RecalcTrigger,TriggerON)),NA())</f>
        <v>1.5155234267218987E-2</v>
      </c>
      <c r="H2267" s="49">
        <f>_xll.qlCalendarAdvance(IborCalendar,$H2266,B2267,"f",FALSE)</f>
        <v>55584</v>
      </c>
      <c r="I2267" s="49">
        <f>_xll.qlInterestRateIndexValueDate(Index1M,$H2267)</f>
        <v>55586</v>
      </c>
      <c r="J2267" s="52">
        <f>IFERROR(_xll.qlIndexFixing(Index1M,$H2267,TRUE,_xll.ohTrigger(RecalcTrigger,Trigger1M)),NA())</f>
        <v>1.7804535752656621E-2</v>
      </c>
      <c r="K2267" s="52">
        <f>IFERROR(_xll.qlIndexFixing(ONIndex1M,I2267,TRUE,_xll.ohTrigger(RecalcTrigger,Trigger1M)),NA())</f>
        <v>1.7797751073418411E-2</v>
      </c>
      <c r="L2267" s="52">
        <f>IFERROR(_xll.qlIndexFixing(Index3M,H2267,TRUE,_xll.ohTrigger(RecalcTrigger,Trigger3M)),NA())</f>
        <v>1.9070915316690706E-2</v>
      </c>
      <c r="M2267" s="52">
        <f>IFERROR(_xll.qlIndexFixing(ONIndex3M,I2267,TRUE,_xll.ohTrigger(RecalcTrigger,Trigger3M)),NA())</f>
        <v>1.9048204997957896E-2</v>
      </c>
      <c r="N2267" s="52">
        <f>IFERROR(_xll.qlIndexFixing(Index6M,$H2267,TRUE,_xll.ohTrigger(RecalcTrigger,Trigger6M)),NA())</f>
        <v>2.0838184456977691E-2</v>
      </c>
      <c r="O2267" s="52">
        <f>IFERROR(_xll.qlIndexFixing(ONIndex6M,I2267,TRUE,_xll.ohTrigger(RecalcTrigger,Trigger6M)),NA())</f>
        <v>2.0778288855254345E-2</v>
      </c>
      <c r="P2267" s="52">
        <f>IFERROR(_xll.qlIndexFixing(Index1Y,$H2267,TRUE,_xll.ohTrigger(RecalcTrigger,Trigger1Y)),NA())</f>
        <v>2.2933528693453737E-2</v>
      </c>
      <c r="Q2267" s="52">
        <f>IFERROR(_xll.qlIndexFixing(ONIndex1Y,I2267,TRUE,_xll.ohTrigger(RecalcTrigger,Trigger1Y)),NA())</f>
        <v>2.2764463793318868E-2</v>
      </c>
    </row>
    <row r="2268" spans="2:17" x14ac:dyDescent="0.2">
      <c r="B2268" s="46" t="s">
        <v>51</v>
      </c>
      <c r="D2268" s="49">
        <f>_xll.qlCalendarAdvance(LocalCalendar,$D2267,B2268,"f",FALSE)</f>
        <v>55598</v>
      </c>
      <c r="E2268" s="49">
        <f>_xll.qlInterestRateIndexValueDate(IndexON,D2268)</f>
        <v>55598</v>
      </c>
      <c r="F2268" s="52">
        <f>IFERROR(_xll.qlIndexFixing(IndexON,D2268,TRUE,_xll.ohTrigger(RecalcTrigger,TriggerON)),NA())</f>
        <v>1.5152591495697365E-2</v>
      </c>
      <c r="H2268" s="49">
        <f>_xll.qlCalendarAdvance(IborCalendar,$H2267,B2268,"f",FALSE)</f>
        <v>55591</v>
      </c>
      <c r="I2268" s="49">
        <f>_xll.qlInterestRateIndexValueDate(Index1M,$H2268)</f>
        <v>55593</v>
      </c>
      <c r="J2268" s="52">
        <f>IFERROR(_xll.qlIndexFixing(Index1M,$H2268,TRUE,_xll.ohTrigger(RecalcTrigger,Trigger1M)),NA())</f>
        <v>1.7801757225998836E-2</v>
      </c>
      <c r="K2268" s="52">
        <f>IFERROR(_xll.qlIndexFixing(ONIndex1M,I2268,TRUE,_xll.ohTrigger(RecalcTrigger,Trigger1M)),NA())</f>
        <v>1.7794992997330894E-2</v>
      </c>
      <c r="L2268" s="52">
        <f>IFERROR(_xll.qlIndexFixing(Index3M,H2268,TRUE,_xll.ohTrigger(RecalcTrigger,Trigger3M)),NA())</f>
        <v>1.9067338723269277E-2</v>
      </c>
      <c r="M2268" s="52">
        <f>IFERROR(_xll.qlIndexFixing(ONIndex3M,I2268,TRUE,_xll.ohTrigger(RecalcTrigger,Trigger3M)),NA())</f>
        <v>1.9044656604219057E-2</v>
      </c>
      <c r="N2268" s="52">
        <f>IFERROR(_xll.qlIndexFixing(Index6M,$H2268,TRUE,_xll.ohTrigger(RecalcTrigger,Trigger6M)),NA())</f>
        <v>2.0834365768881143E-2</v>
      </c>
      <c r="O2268" s="52">
        <f>IFERROR(_xll.qlIndexFixing(ONIndex6M,I2268,TRUE,_xll.ohTrigger(RecalcTrigger,Trigger6M)),NA())</f>
        <v>2.0774515961230478E-2</v>
      </c>
      <c r="P2268" s="52">
        <f>IFERROR(_xll.qlIndexFixing(Index1Y,$H2268,TRUE,_xll.ohTrigger(RecalcTrigger,Trigger1Y)),NA())</f>
        <v>2.2929862635702961E-2</v>
      </c>
      <c r="Q2268" s="52">
        <f>IFERROR(_xll.qlIndexFixing(ONIndex1Y,I2268,TRUE,_xll.ohTrigger(RecalcTrigger,Trigger1Y)),NA())</f>
        <v>2.2760923008746659E-2</v>
      </c>
    </row>
    <row r="2269" spans="2:17" x14ac:dyDescent="0.2">
      <c r="B2269" s="46" t="s">
        <v>51</v>
      </c>
      <c r="D2269" s="49">
        <f>_xll.qlCalendarAdvance(LocalCalendar,$D2268,B2269,"f",FALSE)</f>
        <v>55605</v>
      </c>
      <c r="E2269" s="49">
        <f>_xll.qlInterestRateIndexValueDate(IndexON,D2269)</f>
        <v>55605</v>
      </c>
      <c r="F2269" s="52">
        <f>IFERROR(_xll.qlIndexFixing(IndexON,D2269,TRUE,_xll.ohTrigger(RecalcTrigger,TriggerON)),NA())</f>
        <v>1.5149947433688027E-2</v>
      </c>
      <c r="H2269" s="49">
        <f>_xll.qlCalendarAdvance(IborCalendar,$H2268,B2269,"f",FALSE)</f>
        <v>55598</v>
      </c>
      <c r="I2269" s="49">
        <f>_xll.qlInterestRateIndexValueDate(Index1M,$H2269)</f>
        <v>55600</v>
      </c>
      <c r="J2269" s="52">
        <f>IFERROR(_xll.qlIndexFixing(Index1M,$H2269,TRUE,_xll.ohTrigger(RecalcTrigger,Trigger1M)),NA())</f>
        <v>1.7799210337636207E-2</v>
      </c>
      <c r="K2269" s="52">
        <f>IFERROR(_xll.qlIndexFixing(ONIndex1M,I2269,TRUE,_xll.ohTrigger(RecalcTrigger,Trigger1M)),NA())</f>
        <v>1.7792226616872853E-2</v>
      </c>
      <c r="L2269" s="52">
        <f>IFERROR(_xll.qlIndexFixing(Index3M,H2269,TRUE,_xll.ohTrigger(RecalcTrigger,Trigger3M)),NA())</f>
        <v>1.9063760425856009E-2</v>
      </c>
      <c r="M2269" s="52">
        <f>IFERROR(_xll.qlIndexFixing(ONIndex3M,I2269,TRUE,_xll.ohTrigger(RecalcTrigger,Trigger3M)),NA())</f>
        <v>1.904110651143931E-2</v>
      </c>
      <c r="N2269" s="52">
        <f>IFERROR(_xll.qlIndexFixing(Index6M,$H2269,TRUE,_xll.ohTrigger(RecalcTrigger,Trigger6M)),NA())</f>
        <v>2.0830546622369453E-2</v>
      </c>
      <c r="O2269" s="52">
        <f>IFERROR(_xll.qlIndexFixing(ONIndex6M,I2269,TRUE,_xll.ohTrigger(RecalcTrigger,Trigger6M)),NA())</f>
        <v>2.0770742606321946E-2</v>
      </c>
      <c r="P2269" s="52">
        <f>IFERROR(_xll.qlIndexFixing(Index1Y,$H2269,TRUE,_xll.ohTrigger(RecalcTrigger,Trigger1Y)),NA())</f>
        <v>2.2926194930374628E-2</v>
      </c>
      <c r="Q2269" s="52">
        <f>IFERROR(_xll.qlIndexFixing(ONIndex1Y,I2269,TRUE,_xll.ohTrigger(RecalcTrigger,Trigger1Y)),NA())</f>
        <v>2.2757380600886279E-2</v>
      </c>
    </row>
    <row r="2270" spans="2:17" x14ac:dyDescent="0.2">
      <c r="B2270" s="46" t="s">
        <v>51</v>
      </c>
      <c r="D2270" s="49">
        <f>_xll.qlCalendarAdvance(LocalCalendar,$D2269,B2270,"f",FALSE)</f>
        <v>55612</v>
      </c>
      <c r="E2270" s="49">
        <f>_xll.qlInterestRateIndexValueDate(IndexON,D2270)</f>
        <v>55612</v>
      </c>
      <c r="F2270" s="52">
        <f>IFERROR(_xll.qlIndexFixing(IndexON,D2270,TRUE,_xll.ohTrigger(RecalcTrigger,TriggerON)),NA())</f>
        <v>1.5147302080871228E-2</v>
      </c>
      <c r="H2270" s="49">
        <f>_xll.qlCalendarAdvance(IborCalendar,$H2269,B2270,"f",FALSE)</f>
        <v>55605</v>
      </c>
      <c r="I2270" s="49">
        <f>_xll.qlInterestRateIndexValueDate(Index1M,$H2270)</f>
        <v>55607</v>
      </c>
      <c r="J2270" s="52">
        <f>IFERROR(_xll.qlIndexFixing(Index1M,$H2270,TRUE,_xll.ohTrigger(RecalcTrigger,Trigger1M)),NA())</f>
        <v>1.7796414448358611E-2</v>
      </c>
      <c r="K2270" s="52">
        <f>IFERROR(_xll.qlIndexFixing(ONIndex1M,I2270,TRUE,_xll.ohTrigger(RecalcTrigger,Trigger1M)),NA())</f>
        <v>1.7789451932017641E-2</v>
      </c>
      <c r="L2270" s="52">
        <f>IFERROR(_xll.qlIndexFixing(Index3M,H2270,TRUE,_xll.ohTrigger(RecalcTrigger,Trigger3M)),NA())</f>
        <v>1.9059437269563904E-2</v>
      </c>
      <c r="M2270" s="52">
        <f>IFERROR(_xll.qlIndexFixing(ONIndex3M,I2270,TRUE,_xll.ohTrigger(RecalcTrigger,Trigger3M)),NA())</f>
        <v>1.90375547196453E-2</v>
      </c>
      <c r="N2270" s="52">
        <f>IFERROR(_xll.qlIndexFixing(Index6M,$H2270,TRUE,_xll.ohTrigger(RecalcTrigger,Trigger6M)),NA())</f>
        <v>2.0826727017445215E-2</v>
      </c>
      <c r="O2270" s="52">
        <f>IFERROR(_xll.qlIndexFixing(ONIndex6M,I2270,TRUE,_xll.ohTrigger(RecalcTrigger,Trigger6M)),NA())</f>
        <v>2.0766968790582041E-2</v>
      </c>
      <c r="P2270" s="52">
        <f>IFERROR(_xll.qlIndexFixing(Index1Y,$H2270,TRUE,_xll.ohTrigger(RecalcTrigger,Trigger1Y)),NA())</f>
        <v>2.292252557748661E-2</v>
      </c>
      <c r="Q2270" s="52">
        <f>IFERROR(_xll.qlIndexFixing(ONIndex1Y,I2270,TRUE,_xll.ohTrigger(RecalcTrigger,Trigger1Y)),NA())</f>
        <v>2.2753836569791019E-2</v>
      </c>
    </row>
    <row r="2271" spans="2:17" x14ac:dyDescent="0.2">
      <c r="B2271" s="46" t="s">
        <v>51</v>
      </c>
      <c r="D2271" s="49">
        <f>_xll.qlCalendarAdvance(LocalCalendar,$D2270,B2271,"f",FALSE)</f>
        <v>55619</v>
      </c>
      <c r="E2271" s="49">
        <f>_xll.qlInterestRateIndexValueDate(IndexON,D2271)</f>
        <v>55619</v>
      </c>
      <c r="F2271" s="52">
        <f>IFERROR(_xll.qlIndexFixing(IndexON,D2271,TRUE,_xll.ohTrigger(RecalcTrigger,TriggerON)),NA())</f>
        <v>1.5144655437646648E-2</v>
      </c>
      <c r="H2271" s="49">
        <f>_xll.qlCalendarAdvance(IborCalendar,$H2270,B2271,"f",FALSE)</f>
        <v>55612</v>
      </c>
      <c r="I2271" s="49">
        <f>_xll.qlInterestRateIndexValueDate(Index1M,$H2271)</f>
        <v>55614</v>
      </c>
      <c r="J2271" s="52">
        <f>IFERROR(_xll.qlIndexFixing(Index1M,$H2271,TRUE,_xll.ohTrigger(RecalcTrigger,Trigger1M)),NA())</f>
        <v>1.7793610243417857E-2</v>
      </c>
      <c r="K2271" s="52">
        <f>IFERROR(_xll.qlIndexFixing(ONIndex1M,I2271,TRUE,_xll.ohTrigger(RecalcTrigger,Trigger1M)),NA())</f>
        <v>1.7786668942738615E-2</v>
      </c>
      <c r="L2271" s="52">
        <f>IFERROR(_xll.qlIndexFixing(Index3M,H2271,TRUE,_xll.ohTrigger(RecalcTrigger,Trigger3M)),NA())</f>
        <v>1.9055856496672519E-2</v>
      </c>
      <c r="M2271" s="52">
        <f>IFERROR(_xll.qlIndexFixing(ONIndex3M,I2271,TRUE,_xll.ohTrigger(RecalcTrigger,Trigger3M)),NA())</f>
        <v>1.9034001228810382E-2</v>
      </c>
      <c r="N2271" s="52">
        <f>IFERROR(_xll.qlIndexFixing(Index6M,$H2271,TRUE,_xll.ohTrigger(RecalcTrigger,Trigger6M)),NA())</f>
        <v>2.0822906954111015E-2</v>
      </c>
      <c r="O2271" s="52">
        <f>IFERROR(_xll.qlIndexFixing(ONIndex6M,I2271,TRUE,_xll.ohTrigger(RecalcTrigger,Trigger6M)),NA())</f>
        <v>2.0763194513984118E-2</v>
      </c>
      <c r="P2271" s="52">
        <f>IFERROR(_xll.qlIndexFixing(Index1Y,$H2271,TRUE,_xll.ohTrigger(RecalcTrigger,Trigger1Y)),NA())</f>
        <v>2.2919315190948985E-2</v>
      </c>
      <c r="Q2271" s="52">
        <f>IFERROR(_xll.qlIndexFixing(ONIndex1Y,I2271,TRUE,_xll.ohTrigger(RecalcTrigger,Trigger1Y)),NA())</f>
        <v>2.275029091546088E-2</v>
      </c>
    </row>
    <row r="2272" spans="2:17" x14ac:dyDescent="0.2">
      <c r="B2272" s="46" t="s">
        <v>51</v>
      </c>
      <c r="D2272" s="49">
        <f>_xll.qlCalendarAdvance(LocalCalendar,$D2271,B2272,"f",FALSE)</f>
        <v>55626</v>
      </c>
      <c r="E2272" s="49">
        <f>_xll.qlInterestRateIndexValueDate(IndexON,D2272)</f>
        <v>55626</v>
      </c>
      <c r="F2272" s="52">
        <f>IFERROR(_xll.qlIndexFixing(IndexON,D2272,TRUE,_xll.ohTrigger(RecalcTrigger,TriggerON)),NA())</f>
        <v>1.5142007503854416E-2</v>
      </c>
      <c r="H2272" s="49">
        <f>_xll.qlCalendarAdvance(IborCalendar,$H2271,B2272,"f",FALSE)</f>
        <v>55619</v>
      </c>
      <c r="I2272" s="49">
        <f>_xll.qlInterestRateIndexValueDate(Index1M,$H2272)</f>
        <v>55621</v>
      </c>
      <c r="J2272" s="52">
        <f>IFERROR(_xll.qlIndexFixing(Index1M,$H2272,TRUE,_xll.ohTrigger(RecalcTrigger,Trigger1M)),NA())</f>
        <v>1.779055996659528E-2</v>
      </c>
      <c r="K2272" s="52">
        <f>IFERROR(_xll.qlIndexFixing(ONIndex1M,I2272,TRUE,_xll.ohTrigger(RecalcTrigger,Trigger1M)),NA())</f>
        <v>1.7783877649089064E-2</v>
      </c>
      <c r="L2272" s="52">
        <f>IFERROR(_xll.qlIndexFixing(Index3M,H2272,TRUE,_xll.ohTrigger(RecalcTrigger,Trigger3M)),NA())</f>
        <v>1.9052274019966901E-2</v>
      </c>
      <c r="M2272" s="52">
        <f>IFERROR(_xll.qlIndexFixing(ONIndex3M,I2272,TRUE,_xll.ohTrigger(RecalcTrigger,Trigger3M)),NA())</f>
        <v>1.9030446038987847E-2</v>
      </c>
      <c r="N2272" s="52">
        <f>IFERROR(_xll.qlIndexFixing(Index6M,$H2272,TRUE,_xll.ohTrigger(RecalcTrigger,Trigger6M)),NA())</f>
        <v>2.0819413225999246E-2</v>
      </c>
      <c r="O2272" s="52">
        <f>IFERROR(_xll.qlIndexFixing(ONIndex6M,I2272,TRUE,_xll.ohTrigger(RecalcTrigger,Trigger6M)),NA())</f>
        <v>2.0759419776554822E-2</v>
      </c>
      <c r="P2272" s="52">
        <f>IFERROR(_xll.qlIndexFixing(Index1Y,$H2272,TRUE,_xll.ohTrigger(RecalcTrigger,Trigger1Y)),NA())</f>
        <v>2.2915181929104897E-2</v>
      </c>
      <c r="Q2272" s="52">
        <f>IFERROR(_xll.qlIndexFixing(ONIndex1Y,I2272,TRUE,_xll.ohTrigger(RecalcTrigger,Trigger1Y)),NA())</f>
        <v>2.2746743637949152E-2</v>
      </c>
    </row>
    <row r="2273" spans="2:17" x14ac:dyDescent="0.2">
      <c r="B2273" s="46" t="s">
        <v>51</v>
      </c>
      <c r="D2273" s="49">
        <f>_xll.qlCalendarAdvance(LocalCalendar,$D2272,B2273,"f",FALSE)</f>
        <v>55633</v>
      </c>
      <c r="E2273" s="49">
        <f>_xll.qlInterestRateIndexValueDate(IndexON,D2273)</f>
        <v>55633</v>
      </c>
      <c r="F2273" s="52">
        <f>IFERROR(_xll.qlIndexFixing(IndexON,D2273,TRUE,_xll.ohTrigger(RecalcTrigger,TriggerON)),NA())</f>
        <v>1.5139358279334658E-2</v>
      </c>
      <c r="H2273" s="49">
        <f>_xll.qlCalendarAdvance(IborCalendar,$H2272,B2273,"f",FALSE)</f>
        <v>55626</v>
      </c>
      <c r="I2273" s="49">
        <f>_xll.qlInterestRateIndexValueDate(Index1M,$H2273)</f>
        <v>55632</v>
      </c>
      <c r="J2273" s="52">
        <f>IFERROR(_xll.qlIndexFixing(Index1M,$H2273,TRUE,_xll.ohTrigger(RecalcTrigger,Trigger1M)),NA())</f>
        <v>1.7785887976806691E-2</v>
      </c>
      <c r="K2273" s="52">
        <f>IFERROR(_xll.qlIndexFixing(ONIndex1M,I2273,TRUE,_xll.ohTrigger(RecalcTrigger,Trigger1M)),NA())</f>
        <v>1.7778997687747378E-2</v>
      </c>
      <c r="L2273" s="52">
        <f>IFERROR(_xll.qlIndexFixing(Index3M,H2273,TRUE,_xll.ohTrigger(RecalcTrigger,Trigger3M)),NA())</f>
        <v>1.9046640971323098E-2</v>
      </c>
      <c r="M2273" s="52">
        <f>IFERROR(_xll.qlIndexFixing(ONIndex3M,I2273,TRUE,_xll.ohTrigger(RecalcTrigger,Trigger3M)),NA())</f>
        <v>1.9024358892227866E-2</v>
      </c>
      <c r="N2273" s="52">
        <f>IFERROR(_xll.qlIndexFixing(Index6M,$H2273,TRUE,_xll.ohTrigger(RecalcTrigger,Trigger6M)),NA())</f>
        <v>2.0812429000949737E-2</v>
      </c>
      <c r="O2273" s="52">
        <f>IFERROR(_xll.qlIndexFixing(ONIndex6M,I2273,TRUE,_xll.ohTrigger(RecalcTrigger,Trigger6M)),NA())</f>
        <v>2.0752830141956835E-2</v>
      </c>
      <c r="P2273" s="52">
        <f>IFERROR(_xll.qlIndexFixing(Index1Y,$H2273,TRUE,_xll.ohTrigger(RecalcTrigger,Trigger1Y)),NA())</f>
        <v>2.2908487820827453E-2</v>
      </c>
      <c r="Q2273" s="52">
        <f>IFERROR(_xll.qlIndexFixing(ONIndex1Y,I2273,TRUE,_xll.ohTrigger(RecalcTrigger,Trigger1Y)),NA())</f>
        <v>2.2740236823581839E-2</v>
      </c>
    </row>
    <row r="2274" spans="2:17" x14ac:dyDescent="0.2">
      <c r="B2274" s="46" t="s">
        <v>51</v>
      </c>
      <c r="D2274" s="49">
        <f>_xll.qlCalendarAdvance(LocalCalendar,$D2273,B2274,"f",FALSE)</f>
        <v>55640</v>
      </c>
      <c r="E2274" s="49">
        <f>_xll.qlInterestRateIndexValueDate(IndexON,D2274)</f>
        <v>55640</v>
      </c>
      <c r="F2274" s="52">
        <f>IFERROR(_xll.qlIndexFixing(IndexON,D2274,TRUE,_xll.ohTrigger(RecalcTrigger,TriggerON)),NA())</f>
        <v>1.5136707764247248E-2</v>
      </c>
      <c r="H2274" s="49">
        <f>_xll.qlCalendarAdvance(IborCalendar,$H2273,B2274,"f",FALSE)</f>
        <v>55633</v>
      </c>
      <c r="I2274" s="49">
        <f>_xll.qlInterestRateIndexValueDate(Index1M,$H2274)</f>
        <v>55635</v>
      </c>
      <c r="J2274" s="52">
        <f>IFERROR(_xll.qlIndexFixing(Index1M,$H2274,TRUE,_xll.ohTrigger(RecalcTrigger,Trigger1M)),NA())</f>
        <v>1.7785147734694084E-2</v>
      </c>
      <c r="K2274" s="52">
        <f>IFERROR(_xll.qlIndexFixing(ONIndex1M,I2274,TRUE,_xll.ohTrigger(RecalcTrigger,Trigger1M)),NA())</f>
        <v>1.7778270148678388E-2</v>
      </c>
      <c r="L2274" s="52">
        <f>IFERROR(_xll.qlIndexFixing(Index3M,H2274,TRUE,_xll.ohTrigger(RecalcTrigger,Trigger3M)),NA())</f>
        <v>1.9045103955127023E-2</v>
      </c>
      <c r="M2274" s="52">
        <f>IFERROR(_xll.qlIndexFixing(ONIndex3M,I2274,TRUE,_xll.ohTrigger(RecalcTrigger,Trigger3M)),NA())</f>
        <v>1.9023330562246699E-2</v>
      </c>
      <c r="N2274" s="52">
        <f>IFERROR(_xll.qlIndexFixing(Index6M,$H2274,TRUE,_xll.ohTrigger(RecalcTrigger,Trigger6M)),NA())</f>
        <v>2.0811444013676749E-2</v>
      </c>
      <c r="O2274" s="52">
        <f>IFERROR(_xll.qlIndexFixing(ONIndex6M,I2274,TRUE,_xll.ohTrigger(RecalcTrigger,Trigger6M)),NA())</f>
        <v>2.0751868919068883E-2</v>
      </c>
      <c r="P2274" s="52">
        <f>IFERROR(_xll.qlIndexFixing(Index1Y,$H2274,TRUE,_xll.ohTrigger(RecalcTrigger,Trigger1Y)),NA())</f>
        <v>2.2907831690703099E-2</v>
      </c>
      <c r="Q2274" s="52">
        <f>IFERROR(_xll.qlIndexFixing(ONIndex1Y,I2274,TRUE,_xll.ohTrigger(RecalcTrigger,Trigger1Y)),NA())</f>
        <v>2.2739644213141119E-2</v>
      </c>
    </row>
    <row r="2275" spans="2:17" x14ac:dyDescent="0.2">
      <c r="B2275" s="46" t="s">
        <v>51</v>
      </c>
      <c r="D2275" s="49">
        <f>_xll.qlCalendarAdvance(LocalCalendar,$D2274,B2275,"f",FALSE)</f>
        <v>55647</v>
      </c>
      <c r="E2275" s="49">
        <f>_xll.qlInterestRateIndexValueDate(IndexON,D2275)</f>
        <v>55647</v>
      </c>
      <c r="F2275" s="52">
        <f>IFERROR(_xll.qlIndexFixing(IndexON,D2275,TRUE,_xll.ohTrigger(RecalcTrigger,TriggerON)),NA())</f>
        <v>1.5134055958672121E-2</v>
      </c>
      <c r="H2275" s="49">
        <f>_xll.qlCalendarAdvance(IborCalendar,$H2274,B2275,"f",FALSE)</f>
        <v>55640</v>
      </c>
      <c r="I2275" s="49">
        <f>_xll.qlInterestRateIndexValueDate(Index1M,$H2275)</f>
        <v>55642</v>
      </c>
      <c r="J2275" s="52">
        <f>IFERROR(_xll.qlIndexFixing(Index1M,$H2275,TRUE,_xll.ohTrigger(RecalcTrigger,Trigger1M)),NA())</f>
        <v>1.7782074711781656E-2</v>
      </c>
      <c r="K2275" s="52">
        <f>IFERROR(_xll.qlIndexFixing(ONIndex1M,I2275,TRUE,_xll.ohTrigger(RecalcTrigger,Trigger1M)),NA())</f>
        <v>1.7775691235355495E-2</v>
      </c>
      <c r="L2275" s="52">
        <f>IFERROR(_xll.qlIndexFixing(Index3M,H2275,TRUE,_xll.ohTrigger(RecalcTrigger,Trigger3M)),NA())</f>
        <v>1.9042254857801991E-2</v>
      </c>
      <c r="M2275" s="52">
        <f>IFERROR(_xll.qlIndexFixing(ONIndex3M,I2275,TRUE,_xll.ohTrigger(RecalcTrigger,Trigger3M)),NA())</f>
        <v>1.902001829568567E-2</v>
      </c>
      <c r="N2275" s="52">
        <f>IFERROR(_xll.qlIndexFixing(Index6M,$H2275,TRUE,_xll.ohTrigger(RecalcTrigger,Trigger6M)),NA())</f>
        <v>2.080762211673037E-2</v>
      </c>
      <c r="O2275" s="52">
        <f>IFERROR(_xll.qlIndexFixing(ONIndex6M,I2275,TRUE,_xll.ohTrigger(RecalcTrigger,Trigger6M)),NA())</f>
        <v>2.0748420910836618E-2</v>
      </c>
      <c r="P2275" s="52">
        <f>IFERROR(_xll.qlIndexFixing(Index1Y,$H2275,TRUE,_xll.ohTrigger(RecalcTrigger,Trigger1Y)),NA())</f>
        <v>2.290461331861357E-2</v>
      </c>
      <c r="Q2275" s="52">
        <f>IFERROR(_xll.qlIndexFixing(ONIndex1Y,I2275,TRUE,_xll.ohTrigger(RecalcTrigger,Trigger1Y)),NA())</f>
        <v>2.273655618119097E-2</v>
      </c>
    </row>
    <row r="2276" spans="2:17" x14ac:dyDescent="0.2">
      <c r="B2276" s="46" t="s">
        <v>51</v>
      </c>
      <c r="D2276" s="49">
        <f>_xll.qlCalendarAdvance(LocalCalendar,$D2275,B2276,"f",FALSE)</f>
        <v>55654</v>
      </c>
      <c r="E2276" s="49">
        <f>_xll.qlInterestRateIndexValueDate(IndexON,D2276)</f>
        <v>55654</v>
      </c>
      <c r="F2276" s="52">
        <f>IFERROR(_xll.qlIndexFixing(IndexON,D2276,TRUE,_xll.ohTrigger(RecalcTrigger,TriggerON)),NA())</f>
        <v>1.513140286236947E-2</v>
      </c>
      <c r="H2276" s="49">
        <f>_xll.qlCalendarAdvance(IborCalendar,$H2275,B2276,"f",FALSE)</f>
        <v>55647</v>
      </c>
      <c r="I2276" s="49">
        <f>_xll.qlInterestRateIndexValueDate(Index1M,$H2276)</f>
        <v>55649</v>
      </c>
      <c r="J2276" s="52">
        <f>IFERROR(_xll.qlIndexFixing(Index1M,$H2276,TRUE,_xll.ohTrigger(RecalcTrigger,Trigger1M)),NA())</f>
        <v>1.777922966301734E-2</v>
      </c>
      <c r="K2276" s="52">
        <f>IFERROR(_xll.qlIndexFixing(ONIndex1M,I2276,TRUE,_xll.ohTrigger(RecalcTrigger,Trigger1M)),NA())</f>
        <v>1.7772629430652387E-2</v>
      </c>
      <c r="L2276" s="52">
        <f>IFERROR(_xll.qlIndexFixing(Index3M,H2276,TRUE,_xll.ohTrigger(RecalcTrigger,Trigger3M)),NA())</f>
        <v>1.903866463257509E-2</v>
      </c>
      <c r="M2276" s="52">
        <f>IFERROR(_xll.qlIndexFixing(ONIndex3M,I2276,TRUE,_xll.ohTrigger(RecalcTrigger,Trigger3M)),NA())</f>
        <v>1.9016208289368564E-2</v>
      </c>
      <c r="N2276" s="52">
        <f>IFERROR(_xll.qlIndexFixing(Index6M,$H2276,TRUE,_xll.ohTrigger(RecalcTrigger,Trigger6M)),NA())</f>
        <v>2.0804125545002852E-2</v>
      </c>
      <c r="O2276" s="52">
        <f>IFERROR(_xll.qlIndexFixing(ONIndex6M,I2276,TRUE,_xll.ohTrigger(RecalcTrigger,Trigger6M)),NA())</f>
        <v>2.0744316218177516E-2</v>
      </c>
      <c r="P2276" s="52">
        <f>IFERROR(_xll.qlIndexFixing(Index1Y,$H2276,TRUE,_xll.ohTrigger(RecalcTrigger,Trigger1Y)),NA())</f>
        <v>2.2900474862426284E-2</v>
      </c>
      <c r="Q2276" s="52">
        <f>IFERROR(_xll.qlIndexFixing(ONIndex1Y,I2276,TRUE,_xll.ohTrigger(RecalcTrigger,Trigger1Y)),NA())</f>
        <v>2.2732538295366922E-2</v>
      </c>
    </row>
    <row r="2277" spans="2:17" x14ac:dyDescent="0.2">
      <c r="B2277" s="46" t="s">
        <v>51</v>
      </c>
      <c r="D2277" s="49">
        <f>_xll.qlCalendarAdvance(LocalCalendar,$D2276,B2277,"f",FALSE)</f>
        <v>55661</v>
      </c>
      <c r="E2277" s="49">
        <f>_xll.qlInterestRateIndexValueDate(IndexON,D2277)</f>
        <v>55661</v>
      </c>
      <c r="F2277" s="52">
        <f>IFERROR(_xll.qlIndexFixing(IndexON,D2277,TRUE,_xll.ohTrigger(RecalcTrigger,TriggerON)),NA())</f>
        <v>1.5128748475579101E-2</v>
      </c>
      <c r="H2277" s="49">
        <f>_xll.qlCalendarAdvance(IborCalendar,$H2276,B2277,"f",FALSE)</f>
        <v>55654</v>
      </c>
      <c r="I2277" s="49">
        <f>_xll.qlInterestRateIndexValueDate(Index1M,$H2277)</f>
        <v>55656</v>
      </c>
      <c r="J2277" s="52">
        <f>IFERROR(_xll.qlIndexFixing(Index1M,$H2277,TRUE,_xll.ohTrigger(RecalcTrigger,Trigger1M)),NA())</f>
        <v>1.7776376299015489E-2</v>
      </c>
      <c r="K2277" s="52">
        <f>IFERROR(_xll.qlIndexFixing(ONIndex1M,I2277,TRUE,_xll.ohTrigger(RecalcTrigger,Trigger1M)),NA())</f>
        <v>1.7769796615096922E-2</v>
      </c>
      <c r="L2277" s="52">
        <f>IFERROR(_xll.qlIndexFixing(Index3M,H2277,TRUE,_xll.ohTrigger(RecalcTrigger,Trigger3M)),NA())</f>
        <v>1.9035072703395467E-2</v>
      </c>
      <c r="M2277" s="52">
        <f>IFERROR(_xll.qlIndexFixing(ONIndex3M,I2277,TRUE,_xll.ohTrigger(RecalcTrigger,Trigger3M)),NA())</f>
        <v>1.9012644604421425E-2</v>
      </c>
      <c r="N2277" s="52">
        <f>IFERROR(_xll.qlIndexFixing(Index6M,$H2277,TRUE,_xll.ohTrigger(RecalcTrigger,Trigger6M)),NA())</f>
        <v>2.0799976947650942E-2</v>
      </c>
      <c r="O2277" s="52">
        <f>IFERROR(_xll.qlIndexFixing(ONIndex6M,I2277,TRUE,_xll.ohTrigger(RecalcTrigger,Trigger6M)),NA())</f>
        <v>2.0740539176458128E-2</v>
      </c>
      <c r="P2277" s="52">
        <f>IFERROR(_xll.qlIndexFixing(Index1Y,$H2277,TRUE,_xll.ohTrigger(RecalcTrigger,Trigger1Y)),NA())</f>
        <v>2.2896793977130316E-2</v>
      </c>
      <c r="Q2277" s="52">
        <f>IFERROR(_xll.qlIndexFixing(ONIndex1Y,I2277,TRUE,_xll.ohTrigger(RecalcTrigger,Trigger1Y)),NA())</f>
        <v>2.2728982901654149E-2</v>
      </c>
    </row>
    <row r="2278" spans="2:17" x14ac:dyDescent="0.2">
      <c r="B2278" s="46" t="s">
        <v>51</v>
      </c>
      <c r="D2278" s="49">
        <f>_xll.qlCalendarAdvance(LocalCalendar,$D2277,B2278,"f",FALSE)</f>
        <v>55668</v>
      </c>
      <c r="E2278" s="49">
        <f>_xll.qlInterestRateIndexValueDate(IndexON,D2278)</f>
        <v>55668</v>
      </c>
      <c r="F2278" s="52">
        <f>IFERROR(_xll.qlIndexFixing(IndexON,D2278,TRUE,_xll.ohTrigger(RecalcTrigger,TriggerON)),NA())</f>
        <v>1.512609279822108E-2</v>
      </c>
      <c r="H2278" s="49">
        <f>_xll.qlCalendarAdvance(IborCalendar,$H2277,B2278,"f",FALSE)</f>
        <v>55661</v>
      </c>
      <c r="I2278" s="49">
        <f>_xll.qlInterestRateIndexValueDate(Index1M,$H2278)</f>
        <v>55663</v>
      </c>
      <c r="J2278" s="52">
        <f>IFERROR(_xll.qlIndexFixing(Index1M,$H2278,TRUE,_xll.ohTrigger(RecalcTrigger,Trigger1M)),NA())</f>
        <v>1.7773514619781265E-2</v>
      </c>
      <c r="K2278" s="52">
        <f>IFERROR(_xll.qlIndexFixing(ONIndex1M,I2278,TRUE,_xll.ohTrigger(RecalcTrigger,Trigger1M)),NA())</f>
        <v>1.7767190589548232E-2</v>
      </c>
      <c r="L2278" s="52">
        <f>IFERROR(_xll.qlIndexFixing(Index3M,H2278,TRUE,_xll.ohTrigger(RecalcTrigger,Trigger3M)),NA())</f>
        <v>1.903172425831921E-2</v>
      </c>
      <c r="M2278" s="52">
        <f>IFERROR(_xll.qlIndexFixing(ONIndex3M,I2278,TRUE,_xll.ohTrigger(RecalcTrigger,Trigger3M)),NA())</f>
        <v>1.9009326312107167E-2</v>
      </c>
      <c r="N2278" s="52">
        <f>IFERROR(_xll.qlIndexFixing(Index6M,$H2278,TRUE,_xll.ohTrigger(RecalcTrigger,Trigger6M)),NA())</f>
        <v>2.0796153675523944E-2</v>
      </c>
      <c r="O2278" s="52">
        <f>IFERROR(_xll.qlIndexFixing(ONIndex6M,I2278,TRUE,_xll.ohTrigger(RecalcTrigger,Trigger6M)),NA())</f>
        <v>2.0737089034059686E-2</v>
      </c>
      <c r="P2278" s="52">
        <f>IFERROR(_xll.qlIndexFixing(Index1Y,$H2278,TRUE,_xll.ohTrigger(RecalcTrigger,Trigger1Y)),NA())</f>
        <v>2.2893569615380145E-2</v>
      </c>
      <c r="Q2278" s="52">
        <f>IFERROR(_xll.qlIndexFixing(ONIndex1Y,I2278,TRUE,_xll.ohTrigger(RecalcTrigger,Trigger1Y)),NA())</f>
        <v>2.2725888978749609E-2</v>
      </c>
    </row>
    <row r="2279" spans="2:17" x14ac:dyDescent="0.2">
      <c r="B2279" s="46" t="s">
        <v>51</v>
      </c>
      <c r="D2279" s="49">
        <f>_xll.qlCalendarAdvance(LocalCalendar,$D2278,B2279,"f",FALSE)</f>
        <v>55675</v>
      </c>
      <c r="E2279" s="49">
        <f>_xll.qlInterestRateIndexValueDate(IndexON,D2279)</f>
        <v>55675</v>
      </c>
      <c r="F2279" s="52">
        <f>IFERROR(_xll.qlIndexFixing(IndexON,D2279,TRUE,_xll.ohTrigger(RecalcTrigger,TriggerON)),NA())</f>
        <v>1.5123435830295406E-2</v>
      </c>
      <c r="H2279" s="49">
        <f>_xll.qlCalendarAdvance(IborCalendar,$H2278,B2279,"f",FALSE)</f>
        <v>55668</v>
      </c>
      <c r="I2279" s="49">
        <f>_xll.qlInterestRateIndexValueDate(Index1M,$H2279)</f>
        <v>55670</v>
      </c>
      <c r="J2279" s="52">
        <f>IFERROR(_xll.qlIndexFixing(Index1M,$H2279,TRUE,_xll.ohTrigger(RecalcTrigger,Trigger1M)),NA())</f>
        <v>1.7769946404150465E-2</v>
      </c>
      <c r="K2279" s="52">
        <f>IFERROR(_xll.qlIndexFixing(ONIndex1M,I2279,TRUE,_xll.ohTrigger(RecalcTrigger,Trigger1M)),NA())</f>
        <v>1.7764106070794483E-2</v>
      </c>
      <c r="L2279" s="52">
        <f>IFERROR(_xll.qlIndexFixing(Index3M,H2279,TRUE,_xll.ohTrigger(RecalcTrigger,Trigger3M)),NA())</f>
        <v>1.9027148976575162E-2</v>
      </c>
      <c r="M2279" s="52">
        <f>IFERROR(_xll.qlIndexFixing(ONIndex3M,I2279,TRUE,_xll.ohTrigger(RecalcTrigger,Trigger3M)),NA())</f>
        <v>1.9005512137457714E-2</v>
      </c>
      <c r="N2279" s="52">
        <f>IFERROR(_xll.qlIndexFixing(Index6M,$H2279,TRUE,_xll.ohTrigger(RecalcTrigger,Trigger6M)),NA())</f>
        <v>2.079135479668864E-2</v>
      </c>
      <c r="O2279" s="52">
        <f>IFERROR(_xll.qlIndexFixing(ONIndex6M,I2279,TRUE,_xll.ohTrigger(RecalcTrigger,Trigger6M)),NA())</f>
        <v>2.0732983710392006E-2</v>
      </c>
      <c r="P2279" s="52">
        <f>IFERROR(_xll.qlIndexFixing(Index1Y,$H2279,TRUE,_xll.ohTrigger(RecalcTrigger,Trigger1Y)),NA())</f>
        <v>2.2888053714413558E-2</v>
      </c>
      <c r="Q2279" s="52">
        <f>IFERROR(_xll.qlIndexFixing(ONIndex1Y,I2279,TRUE,_xll.ohTrigger(RecalcTrigger,Trigger1Y)),NA())</f>
        <v>2.2721867244523963E-2</v>
      </c>
    </row>
    <row r="2280" spans="2:17" x14ac:dyDescent="0.2">
      <c r="B2280" s="46" t="s">
        <v>51</v>
      </c>
      <c r="D2280" s="49">
        <f>_xll.qlCalendarAdvance(LocalCalendar,$D2279,B2280,"f",FALSE)</f>
        <v>55682</v>
      </c>
      <c r="E2280" s="49">
        <f>_xll.qlInterestRateIndexValueDate(IndexON,D2280)</f>
        <v>55682</v>
      </c>
      <c r="F2280" s="52">
        <f>IFERROR(_xll.qlIndexFixing(IndexON,D2280,TRUE,_xll.ohTrigger(RecalcTrigger,TriggerON)),NA())</f>
        <v>1.5120777571722144E-2</v>
      </c>
      <c r="H2280" s="49">
        <f>_xll.qlCalendarAdvance(IborCalendar,$H2279,B2280,"f",FALSE)</f>
        <v>55675</v>
      </c>
      <c r="I2280" s="49">
        <f>_xll.qlInterestRateIndexValueDate(Index1M,$H2280)</f>
        <v>55677</v>
      </c>
      <c r="J2280" s="52">
        <f>IFERROR(_xll.qlIndexFixing(Index1M,$H2280,TRUE,_xll.ohTrigger(RecalcTrigger,Trigger1M)),NA())</f>
        <v>1.7767766315651797E-2</v>
      </c>
      <c r="K2280" s="52">
        <f>IFERROR(_xll.qlIndexFixing(ONIndex1M,I2280,TRUE,_xll.ohTrigger(RecalcTrigger,Trigger1M)),NA())</f>
        <v>1.7761248342074154E-2</v>
      </c>
      <c r="L2280" s="52">
        <f>IFERROR(_xll.qlIndexFixing(Index3M,H2280,TRUE,_xll.ohTrigger(RecalcTrigger,Trigger3M)),NA())</f>
        <v>1.9024286692172567E-2</v>
      </c>
      <c r="M2280" s="52">
        <f>IFERROR(_xll.qlIndexFixing(ONIndex3M,I2280,TRUE,_xll.ohTrigger(RecalcTrigger,Trigger3M)),NA())</f>
        <v>1.9001943355414497E-2</v>
      </c>
      <c r="N2280" s="52">
        <f>IFERROR(_xll.qlIndexFixing(Index6M,$H2280,TRUE,_xll.ohTrigger(RecalcTrigger,Trigger6M)),NA())</f>
        <v>2.0788505756107044E-2</v>
      </c>
      <c r="O2280" s="52">
        <f>IFERROR(_xll.qlIndexFixing(ONIndex6M,I2280,TRUE,_xll.ohTrigger(RecalcTrigger,Trigger6M)),NA())</f>
        <v>2.0729205286098562E-2</v>
      </c>
      <c r="P2280" s="52">
        <f>IFERROR(_xll.qlIndexFixing(Index1Y,$H2280,TRUE,_xll.ohTrigger(RecalcTrigger,Trigger1Y)),NA())</f>
        <v>2.2885741436832183E-2</v>
      </c>
      <c r="Q2280" s="52">
        <f>IFERROR(_xll.qlIndexFixing(ONIndex1Y,I2280,TRUE,_xll.ohTrigger(RecalcTrigger,Trigger1Y)),NA())</f>
        <v>2.2718306981079905E-2</v>
      </c>
    </row>
    <row r="2281" spans="2:17" x14ac:dyDescent="0.2">
      <c r="B2281" s="46" t="s">
        <v>51</v>
      </c>
      <c r="D2281" s="49">
        <f>_xll.qlCalendarAdvance(LocalCalendar,$D2280,B2281,"f",FALSE)</f>
        <v>55689</v>
      </c>
      <c r="E2281" s="49">
        <f>_xll.qlInterestRateIndexValueDate(IndexON,D2281)</f>
        <v>55689</v>
      </c>
      <c r="F2281" s="52">
        <f>IFERROR(_xll.qlIndexFixing(IndexON,D2281,TRUE,_xll.ohTrigger(RecalcTrigger,TriggerON)),NA())</f>
        <v>1.5118118022501292E-2</v>
      </c>
      <c r="H2281" s="49">
        <f>_xll.qlCalendarAdvance(IborCalendar,$H2280,B2281,"f",FALSE)</f>
        <v>55682</v>
      </c>
      <c r="I2281" s="49">
        <f>_xll.qlInterestRateIndexValueDate(Index1M,$H2281)</f>
        <v>55684</v>
      </c>
      <c r="J2281" s="52">
        <f>IFERROR(_xll.qlIndexFixing(Index1M,$H2281,TRUE,_xll.ohTrigger(RecalcTrigger,Trigger1M)),NA())</f>
        <v>1.7764879690766868E-2</v>
      </c>
      <c r="K2281" s="52">
        <f>IFERROR(_xll.qlIndexFixing(ONIndex1M,I2281,TRUE,_xll.ohTrigger(RecalcTrigger,Trigger1M)),NA())</f>
        <v>1.77583823089833E-2</v>
      </c>
      <c r="L2281" s="52">
        <f>IFERROR(_xll.qlIndexFixing(Index3M,H2281,TRUE,_xll.ohTrigger(RecalcTrigger,Trigger3M)),NA())</f>
        <v>1.9020687947222871E-2</v>
      </c>
      <c r="M2281" s="52">
        <f>IFERROR(_xll.qlIndexFixing(ONIndex3M,I2281,TRUE,_xll.ohTrigger(RecalcTrigger,Trigger3M)),NA())</f>
        <v>1.8998372874357017E-2</v>
      </c>
      <c r="N2281" s="52">
        <f>IFERROR(_xll.qlIndexFixing(Index6M,$H2281,TRUE,_xll.ohTrigger(RecalcTrigger,Trigger6M)),NA())</f>
        <v>2.0784681108822759E-2</v>
      </c>
      <c r="O2281" s="52">
        <f>IFERROR(_xll.qlIndexFixing(ONIndex6M,I2281,TRUE,_xll.ohTrigger(RecalcTrigger,Trigger6M)),NA())</f>
        <v>2.0725426400920455E-2</v>
      </c>
      <c r="P2281" s="52">
        <f>IFERROR(_xll.qlIndexFixing(Index1Y,$H2281,TRUE,_xll.ohTrigger(RecalcTrigger,Trigger1Y)),NA())</f>
        <v>2.2882053961989869E-2</v>
      </c>
      <c r="Q2281" s="52">
        <f>IFERROR(_xll.qlIndexFixing(ONIndex1Y,I2281,TRUE,_xll.ohTrigger(RecalcTrigger,Trigger1Y)),NA())</f>
        <v>2.2714745094400968E-2</v>
      </c>
    </row>
    <row r="2282" spans="2:17" x14ac:dyDescent="0.2">
      <c r="B2282" s="46" t="s">
        <v>51</v>
      </c>
      <c r="D2282" s="49">
        <f>_xll.qlCalendarAdvance(LocalCalendar,$D2281,B2282,"f",FALSE)</f>
        <v>55696</v>
      </c>
      <c r="E2282" s="49">
        <f>_xll.qlInterestRateIndexValueDate(IndexON,D2282)</f>
        <v>55696</v>
      </c>
      <c r="F2282" s="52">
        <f>IFERROR(_xll.qlIndexFixing(IndexON,D2282,TRUE,_xll.ohTrigger(RecalcTrigger,TriggerON)),NA())</f>
        <v>1.5115457182712788E-2</v>
      </c>
      <c r="H2282" s="49">
        <f>_xll.qlCalendarAdvance(IborCalendar,$H2281,B2282,"f",FALSE)</f>
        <v>55689</v>
      </c>
      <c r="I2282" s="49">
        <f>_xll.qlInterestRateIndexValueDate(Index1M,$H2282)</f>
        <v>55691</v>
      </c>
      <c r="J2282" s="52">
        <f>IFERROR(_xll.qlIndexFixing(Index1M,$H2282,TRUE,_xll.ohTrigger(RecalcTrigger,Trigger1M)),NA())</f>
        <v>1.7761984750670191E-2</v>
      </c>
      <c r="K2282" s="52">
        <f>IFERROR(_xll.qlIndexFixing(ONIndex1M,I2282,TRUE,_xll.ohTrigger(RecalcTrigger,Trigger1M)),NA())</f>
        <v>1.7755507971441986E-2</v>
      </c>
      <c r="L2282" s="52">
        <f>IFERROR(_xll.qlIndexFixing(Index3M,H2282,TRUE,_xll.ohTrigger(RecalcTrigger,Trigger3M)),NA())</f>
        <v>1.9017087498340857E-2</v>
      </c>
      <c r="M2282" s="52">
        <f>IFERROR(_xll.qlIndexFixing(ONIndex3M,I2282,TRUE,_xll.ohTrigger(RecalcTrigger,Trigger3M)),NA())</f>
        <v>1.8994800694285274E-2</v>
      </c>
      <c r="N2282" s="52">
        <f>IFERROR(_xll.qlIndexFixing(Index6M,$H2282,TRUE,_xll.ohTrigger(RecalcTrigger,Trigger6M)),NA())</f>
        <v>2.0780856003158762E-2</v>
      </c>
      <c r="O2282" s="52">
        <f>IFERROR(_xll.qlIndexFixing(ONIndex6M,I2282,TRUE,_xll.ohTrigger(RecalcTrigger,Trigger6M)),NA())</f>
        <v>2.0721647054884329E-2</v>
      </c>
      <c r="P2282" s="52">
        <f>IFERROR(_xll.qlIndexFixing(Index1Y,$H2282,TRUE,_xll.ohTrigger(RecalcTrigger,Trigger1Y)),NA())</f>
        <v>2.287836483980633E-2</v>
      </c>
      <c r="Q2282" s="52">
        <f>IFERROR(_xll.qlIndexFixing(ONIndex1Y,I2282,TRUE,_xll.ohTrigger(RecalcTrigger,Trigger1Y)),NA())</f>
        <v>2.271118158448715E-2</v>
      </c>
    </row>
    <row r="2283" spans="2:17" x14ac:dyDescent="0.2">
      <c r="B2283" s="46" t="s">
        <v>51</v>
      </c>
      <c r="D2283" s="49">
        <f>_xll.qlCalendarAdvance(LocalCalendar,$D2282,B2283,"f",FALSE)</f>
        <v>55703</v>
      </c>
      <c r="E2283" s="49">
        <f>_xll.qlInterestRateIndexValueDate(IndexON,D2283)</f>
        <v>55703</v>
      </c>
      <c r="F2283" s="52">
        <f>IFERROR(_xll.qlIndexFixing(IndexON,D2283,TRUE,_xll.ohTrigger(RecalcTrigger,TriggerON)),NA())</f>
        <v>1.5112922057043399E-2</v>
      </c>
      <c r="H2283" s="49">
        <f>_xll.qlCalendarAdvance(IborCalendar,$H2282,B2283,"f",FALSE)</f>
        <v>55696</v>
      </c>
      <c r="I2283" s="49">
        <f>_xll.qlInterestRateIndexValueDate(Index1M,$H2283)</f>
        <v>55698</v>
      </c>
      <c r="J2283" s="52">
        <f>IFERROR(_xll.qlIndexFixing(Index1M,$H2283,TRUE,_xll.ohTrigger(RecalcTrigger,Trigger1M)),NA())</f>
        <v>1.7759540771572189E-2</v>
      </c>
      <c r="K2283" s="52">
        <f>IFERROR(_xll.qlIndexFixing(ONIndex1M,I2283,TRUE,_xll.ohTrigger(RecalcTrigger,Trigger1M)),NA())</f>
        <v>1.7752625329583438E-2</v>
      </c>
      <c r="L2283" s="52">
        <f>IFERROR(_xll.qlIndexFixing(Index3M,H2283,TRUE,_xll.ohTrigger(RecalcTrigger,Trigger3M)),NA())</f>
        <v>1.9013485345535031E-2</v>
      </c>
      <c r="M2283" s="52">
        <f>IFERROR(_xll.qlIndexFixing(ONIndex3M,I2283,TRUE,_xll.ohTrigger(RecalcTrigger,Trigger3M)),NA())</f>
        <v>1.8991226815199269E-2</v>
      </c>
      <c r="N2283" s="52">
        <f>IFERROR(_xll.qlIndexFixing(Index6M,$H2283,TRUE,_xll.ohTrigger(RecalcTrigger,Trigger6M)),NA())</f>
        <v>2.0777354455745609E-2</v>
      </c>
      <c r="O2283" s="52">
        <f>IFERROR(_xll.qlIndexFixing(ONIndex6M,I2283,TRUE,_xll.ohTrigger(RecalcTrigger,Trigger6M)),NA())</f>
        <v>2.071786724801683E-2</v>
      </c>
      <c r="P2283" s="52">
        <f>IFERROR(_xll.qlIndexFixing(Index1Y,$H2283,TRUE,_xll.ohTrigger(RecalcTrigger,Trigger1Y)),NA())</f>
        <v>2.2874674070300294E-2</v>
      </c>
      <c r="Q2283" s="52">
        <f>IFERROR(_xll.qlIndexFixing(ONIndex1Y,I2283,TRUE,_xll.ohTrigger(RecalcTrigger,Trigger1Y)),NA())</f>
        <v>2.2707616451391743E-2</v>
      </c>
    </row>
    <row r="2284" spans="2:17" x14ac:dyDescent="0.2">
      <c r="B2284" s="46" t="s">
        <v>51</v>
      </c>
      <c r="D2284" s="49">
        <f>_xll.qlCalendarAdvance(LocalCalendar,$D2283,B2284,"f",FALSE)</f>
        <v>55710</v>
      </c>
      <c r="E2284" s="49">
        <f>_xll.qlInterestRateIndexValueDate(IndexON,D2284)</f>
        <v>55710</v>
      </c>
      <c r="F2284" s="52">
        <f>IFERROR(_xll.qlIndexFixing(IndexON,D2284,TRUE,_xll.ohTrigger(RecalcTrigger,TriggerON)),NA())</f>
        <v>1.5110131631512758E-2</v>
      </c>
      <c r="H2284" s="49">
        <f>_xll.qlCalendarAdvance(IborCalendar,$H2283,B2284,"f",FALSE)</f>
        <v>55703</v>
      </c>
      <c r="I2284" s="49">
        <f>_xll.qlInterestRateIndexValueDate(Index1M,$H2284)</f>
        <v>55705</v>
      </c>
      <c r="J2284" s="52">
        <f>IFERROR(_xll.qlIndexFixing(Index1M,$H2284,TRUE,_xll.ohTrigger(RecalcTrigger,Trigger1M)),NA())</f>
        <v>1.7756169924895759E-2</v>
      </c>
      <c r="K2284" s="52">
        <f>IFERROR(_xll.qlIndexFixing(ONIndex1M,I2284,TRUE,_xll.ohTrigger(RecalcTrigger,Trigger1M)),NA())</f>
        <v>1.774973438332772E-2</v>
      </c>
      <c r="L2284" s="52">
        <f>IFERROR(_xll.qlIndexFixing(Index3M,H2284,TRUE,_xll.ohTrigger(RecalcTrigger,Trigger3M)),NA())</f>
        <v>1.9009881488807948E-2</v>
      </c>
      <c r="M2284" s="52">
        <f>IFERROR(_xll.qlIndexFixing(ONIndex3M,I2284,TRUE,_xll.ohTrigger(RecalcTrigger,Trigger3M)),NA())</f>
        <v>1.8987651237099001E-2</v>
      </c>
      <c r="N2284" s="52">
        <f>IFERROR(_xll.qlIndexFixing(Index6M,$H2284,TRUE,_xll.ohTrigger(RecalcTrigger,Trigger6M)),NA())</f>
        <v>2.0773204416701139E-2</v>
      </c>
      <c r="O2284" s="52">
        <f>IFERROR(_xll.qlIndexFixing(ONIndex6M,I2284,TRUE,_xll.ohTrigger(RecalcTrigger,Trigger6M)),NA())</f>
        <v>2.0714086980317958E-2</v>
      </c>
      <c r="P2284" s="52">
        <f>IFERROR(_xll.qlIndexFixing(Index1Y,$H2284,TRUE,_xll.ohTrigger(RecalcTrigger,Trigger1Y)),NA())</f>
        <v>2.2870981653489404E-2</v>
      </c>
      <c r="Q2284" s="52">
        <f>IFERROR(_xll.qlIndexFixing(ONIndex1Y,I2284,TRUE,_xll.ohTrigger(RecalcTrigger,Trigger1Y)),NA())</f>
        <v>2.2704049695034811E-2</v>
      </c>
    </row>
    <row r="2285" spans="2:17" x14ac:dyDescent="0.2">
      <c r="B2285" s="46" t="s">
        <v>51</v>
      </c>
      <c r="D2285" s="49">
        <f>_xll.qlCalendarAdvance(LocalCalendar,$D2284,B2285,"f",FALSE)</f>
        <v>55717</v>
      </c>
      <c r="E2285" s="49">
        <f>_xll.qlInterestRateIndexValueDate(IndexON,D2285)</f>
        <v>55717</v>
      </c>
      <c r="F2285" s="52">
        <f>IFERROR(_xll.qlIndexFixing(IndexON,D2285,TRUE,_xll.ohTrigger(RecalcTrigger,TriggerON)),NA())</f>
        <v>1.5107466920101231E-2</v>
      </c>
      <c r="H2285" s="49">
        <f>_xll.qlCalendarAdvance(IborCalendar,$H2284,B2285,"f",FALSE)</f>
        <v>55710</v>
      </c>
      <c r="I2285" s="49">
        <f>_xll.qlInterestRateIndexValueDate(Index1M,$H2285)</f>
        <v>55712</v>
      </c>
      <c r="J2285" s="52">
        <f>IFERROR(_xll.qlIndexFixing(Index1M,$H2285,TRUE,_xll.ohTrigger(RecalcTrigger,Trigger1M)),NA())</f>
        <v>1.7753250039225735E-2</v>
      </c>
      <c r="K2285" s="52">
        <f>IFERROR(_xll.qlIndexFixing(ONIndex1M,I2285,TRUE,_xll.ohTrigger(RecalcTrigger,Trigger1M)),NA())</f>
        <v>1.7746835132701477E-2</v>
      </c>
      <c r="L2285" s="52">
        <f>IFERROR(_xll.qlIndexFixing(Index3M,H2285,TRUE,_xll.ohTrigger(RecalcTrigger,Trigger3M)),NA())</f>
        <v>1.900651893600316E-2</v>
      </c>
      <c r="M2285" s="52">
        <f>IFERROR(_xll.qlIndexFixing(ONIndex3M,I2285,TRUE,_xll.ohTrigger(RecalcTrigger,Trigger3M)),NA())</f>
        <v>1.8984073959984471E-2</v>
      </c>
      <c r="N2285" s="52">
        <f>IFERROR(_xll.qlIndexFixing(Index6M,$H2285,TRUE,_xll.ohTrigger(RecalcTrigger,Trigger6M)),NA())</f>
        <v>2.0769377935912697E-2</v>
      </c>
      <c r="O2285" s="52">
        <f>IFERROR(_xll.qlIndexFixing(ONIndex6M,I2285,TRUE,_xll.ohTrigger(RecalcTrigger,Trigger6M)),NA())</f>
        <v>2.0710306251734423E-2</v>
      </c>
      <c r="P2285" s="52">
        <f>IFERROR(_xll.qlIndexFixing(Index1Y,$H2285,TRUE,_xll.ohTrigger(RecalcTrigger,Trigger1Y)),NA())</f>
        <v>2.2867287589392389E-2</v>
      </c>
      <c r="Q2285" s="52">
        <f>IFERROR(_xll.qlIndexFixing(ONIndex1Y,I2285,TRUE,_xll.ohTrigger(RecalcTrigger,Trigger1Y)),NA())</f>
        <v>2.2700481315416354E-2</v>
      </c>
    </row>
    <row r="2286" spans="2:17" x14ac:dyDescent="0.2">
      <c r="B2286" s="46" t="s">
        <v>51</v>
      </c>
      <c r="D2286" s="49">
        <f>_xll.qlCalendarAdvance(LocalCalendar,$D2285,B2286,"f",FALSE)</f>
        <v>55724</v>
      </c>
      <c r="E2286" s="49">
        <f>_xll.qlInterestRateIndexValueDate(IndexON,D2286)</f>
        <v>55724</v>
      </c>
      <c r="F2286" s="52">
        <f>IFERROR(_xll.qlIndexFixing(IndexON,D2286,TRUE,_xll.ohTrigger(RecalcTrigger,TriggerON)),NA())</f>
        <v>1.510480091796218E-2</v>
      </c>
      <c r="H2286" s="49">
        <f>_xll.qlCalendarAdvance(IborCalendar,$H2285,B2286,"f",FALSE)</f>
        <v>55717</v>
      </c>
      <c r="I2286" s="49">
        <f>_xll.qlInterestRateIndexValueDate(Index1M,$H2286)</f>
        <v>55719</v>
      </c>
      <c r="J2286" s="52">
        <f>IFERROR(_xll.qlIndexFixing(Index1M,$H2286,TRUE,_xll.ohTrigger(RecalcTrigger,Trigger1M)),NA())</f>
        <v>1.7750321838369752E-2</v>
      </c>
      <c r="K2286" s="52">
        <f>IFERROR(_xll.qlIndexFixing(ONIndex1M,I2286,TRUE,_xll.ohTrigger(RecalcTrigger,Trigger1M)),NA())</f>
        <v>1.7743927577678065E-2</v>
      </c>
      <c r="L2286" s="52">
        <f>IFERROR(_xll.qlIndexFixing(Index3M,H2286,TRUE,_xll.ohTrigger(RecalcTrigger,Trigger3M)),NA())</f>
        <v>1.900266866360956E-2</v>
      </c>
      <c r="M2286" s="52">
        <f>IFERROR(_xll.qlIndexFixing(ONIndex3M,I2286,TRUE,_xll.ohTrigger(RecalcTrigger,Trigger3M)),NA())</f>
        <v>1.8980494983802387E-2</v>
      </c>
      <c r="N2286" s="52">
        <f>IFERROR(_xll.qlIndexFixing(Index6M,$H2286,TRUE,_xll.ohTrigger(RecalcTrigger,Trigger6M)),NA())</f>
        <v>2.0765874256314518E-2</v>
      </c>
      <c r="O2286" s="52">
        <f>IFERROR(_xll.qlIndexFixing(ONIndex6M,I2286,TRUE,_xll.ohTrigger(RecalcTrigger,Trigger6M)),NA())</f>
        <v>2.0706525062266223E-2</v>
      </c>
      <c r="P2286" s="52">
        <f>IFERROR(_xll.qlIndexFixing(Index1Y,$H2286,TRUE,_xll.ohTrigger(RecalcTrigger,Trigger1Y)),NA())</f>
        <v>2.2863591878027334E-2</v>
      </c>
      <c r="Q2286" s="52">
        <f>IFERROR(_xll.qlIndexFixing(ONIndex1Y,I2286,TRUE,_xll.ohTrigger(RecalcTrigger,Trigger1Y)),NA())</f>
        <v>2.2696911312589663E-2</v>
      </c>
    </row>
    <row r="2287" spans="2:17" x14ac:dyDescent="0.2">
      <c r="B2287" s="46" t="s">
        <v>51</v>
      </c>
      <c r="D2287" s="49">
        <f>_xll.qlCalendarAdvance(LocalCalendar,$D2286,B2287,"f",FALSE)</f>
        <v>55731</v>
      </c>
      <c r="E2287" s="49">
        <f>_xll.qlInterestRateIndexValueDate(IndexON,D2287)</f>
        <v>55731</v>
      </c>
      <c r="F2287" s="52">
        <f>IFERROR(_xll.qlIndexFixing(IndexON,D2287,TRUE,_xll.ohTrigger(RecalcTrigger,TriggerON)),NA())</f>
        <v>1.5102133625335412E-2</v>
      </c>
      <c r="H2287" s="49">
        <f>_xll.qlCalendarAdvance(IborCalendar,$H2286,B2287,"f",FALSE)</f>
        <v>55724</v>
      </c>
      <c r="I2287" s="49">
        <f>_xll.qlInterestRateIndexValueDate(Index1M,$H2287)</f>
        <v>55726</v>
      </c>
      <c r="J2287" s="52">
        <f>IFERROR(_xll.qlIndexFixing(Index1M,$H2287,TRUE,_xll.ohTrigger(RecalcTrigger,Trigger1M)),NA())</f>
        <v>1.7747612039549499E-2</v>
      </c>
      <c r="K2287" s="52">
        <f>IFERROR(_xll.qlIndexFixing(ONIndex1M,I2287,TRUE,_xll.ohTrigger(RecalcTrigger,Trigger1M)),NA())</f>
        <v>1.7741011718284128E-2</v>
      </c>
      <c r="L2287" s="52">
        <f>IFERROR(_xll.qlIndexFixing(Index3M,H2287,TRUE,_xll.ohTrigger(RecalcTrigger,Trigger3M)),NA())</f>
        <v>1.8999059695147612E-2</v>
      </c>
      <c r="M2287" s="52">
        <f>IFERROR(_xll.qlIndexFixing(ONIndex3M,I2287,TRUE,_xll.ohTrigger(RecalcTrigger,Trigger3M)),NA())</f>
        <v>1.8976914308632686E-2</v>
      </c>
      <c r="N2287" s="52">
        <f>IFERROR(_xll.qlIndexFixing(Index6M,$H2287,TRUE,_xll.ohTrigger(RecalcTrigger,Trigger6M)),NA())</f>
        <v>2.0761723599230807E-2</v>
      </c>
      <c r="O2287" s="52">
        <f>IFERROR(_xll.qlIndexFixing(ONIndex6M,I2287,TRUE,_xll.ohTrigger(RecalcTrigger,Trigger6M)),NA())</f>
        <v>2.0702743411993296E-2</v>
      </c>
      <c r="P2287" s="52">
        <f>IFERROR(_xll.qlIndexFixing(Index1Y,$H2287,TRUE,_xll.ohTrigger(RecalcTrigger,Trigger1Y)),NA())</f>
        <v>2.2859894519412744E-2</v>
      </c>
      <c r="Q2287" s="52">
        <f>IFERROR(_xll.qlIndexFixing(ONIndex1Y,I2287,TRUE,_xll.ohTrigger(RecalcTrigger,Trigger1Y)),NA())</f>
        <v>2.2693339686528091E-2</v>
      </c>
    </row>
    <row r="2288" spans="2:17" x14ac:dyDescent="0.2">
      <c r="B2288" s="46" t="s">
        <v>51</v>
      </c>
      <c r="D2288" s="49">
        <f>_xll.qlCalendarAdvance(LocalCalendar,$D2287,B2288,"f",FALSE)</f>
        <v>55738</v>
      </c>
      <c r="E2288" s="49">
        <f>_xll.qlInterestRateIndexValueDate(IndexON,D2288)</f>
        <v>55738</v>
      </c>
      <c r="F2288" s="52">
        <f>IFERROR(_xll.qlIndexFixing(IndexON,D2288,TRUE,_xll.ohTrigger(RecalcTrigger,TriggerON)),NA())</f>
        <v>1.5099465041981119E-2</v>
      </c>
      <c r="H2288" s="49">
        <f>_xll.qlCalendarAdvance(IborCalendar,$H2287,B2288,"f",FALSE)</f>
        <v>55731</v>
      </c>
      <c r="I2288" s="49">
        <f>_xll.qlInterestRateIndexValueDate(Index1M,$H2288)</f>
        <v>55733</v>
      </c>
      <c r="J2288" s="52">
        <f>IFERROR(_xll.qlIndexFixing(Index1M,$H2288,TRUE,_xll.ohTrigger(RecalcTrigger,Trigger1M)),NA())</f>
        <v>1.774466646933176E-2</v>
      </c>
      <c r="K2288" s="52">
        <f>IFERROR(_xll.qlIndexFixing(ONIndex1M,I2288,TRUE,_xll.ohTrigger(RecalcTrigger,Trigger1M)),NA())</f>
        <v>1.7738087554519666E-2</v>
      </c>
      <c r="L2288" s="52">
        <f>IFERROR(_xll.qlIndexFixing(Index3M,H2288,TRUE,_xll.ohTrigger(RecalcTrigger,Trigger3M)),NA())</f>
        <v>1.8995449022785663E-2</v>
      </c>
      <c r="M2288" s="52">
        <f>IFERROR(_xll.qlIndexFixing(ONIndex3M,I2288,TRUE,_xll.ohTrigger(RecalcTrigger,Trigger3M)),NA())</f>
        <v>1.8973331934422077E-2</v>
      </c>
      <c r="N2288" s="52">
        <f>IFERROR(_xll.qlIndexFixing(Index6M,$H2288,TRUE,_xll.ohTrigger(RecalcTrigger,Trigger6M)),NA())</f>
        <v>2.0757895743342546E-2</v>
      </c>
      <c r="O2288" s="52">
        <f>IFERROR(_xll.qlIndexFixing(ONIndex6M,I2288,TRUE,_xll.ohTrigger(RecalcTrigger,Trigger6M)),NA())</f>
        <v>2.069896130080906E-2</v>
      </c>
      <c r="P2288" s="52">
        <f>IFERROR(_xll.qlIndexFixing(Index1Y,$H2288,TRUE,_xll.ohTrigger(RecalcTrigger,Trigger1Y)),NA())</f>
        <v>2.2856195513567143E-2</v>
      </c>
      <c r="Q2288" s="52">
        <f>IFERROR(_xll.qlIndexFixing(ONIndex1Y,I2288,TRUE,_xll.ohTrigger(RecalcTrigger,Trigger1Y)),NA())</f>
        <v>2.268976643723164E-2</v>
      </c>
    </row>
    <row r="2289" spans="2:17" x14ac:dyDescent="0.2">
      <c r="B2289" s="46" t="s">
        <v>51</v>
      </c>
      <c r="D2289" s="49">
        <f>_xll.qlCalendarAdvance(LocalCalendar,$D2288,B2289,"f",FALSE)</f>
        <v>55745</v>
      </c>
      <c r="E2289" s="49">
        <f>_xll.qlInterestRateIndexValueDate(IndexON,D2289)</f>
        <v>55745</v>
      </c>
      <c r="F2289" s="52">
        <f>IFERROR(_xll.qlIndexFixing(IndexON,D2289,TRUE,_xll.ohTrigger(RecalcTrigger,TriggerON)),NA())</f>
        <v>1.509679516813911E-2</v>
      </c>
      <c r="H2289" s="49">
        <f>_xll.qlCalendarAdvance(IborCalendar,$H2288,B2289,"f",FALSE)</f>
        <v>55738</v>
      </c>
      <c r="I2289" s="49">
        <f>_xll.qlInterestRateIndexValueDate(Index1M,$H2289)</f>
        <v>55740</v>
      </c>
      <c r="J2289" s="52">
        <f>IFERROR(_xll.qlIndexFixing(Index1M,$H2289,TRUE,_xll.ohTrigger(RecalcTrigger,Trigger1M)),NA())</f>
        <v>1.774148734478919E-2</v>
      </c>
      <c r="K2289" s="52">
        <f>IFERROR(_xll.qlIndexFixing(ONIndex1M,I2289,TRUE,_xll.ohTrigger(RecalcTrigger,Trigger1M)),NA())</f>
        <v>1.773515508638468E-2</v>
      </c>
      <c r="L2289" s="52">
        <f>IFERROR(_xll.qlIndexFixing(Index3M,H2289,TRUE,_xll.ohTrigger(RecalcTrigger,Trigger3M)),NA())</f>
        <v>1.8992078407350732E-2</v>
      </c>
      <c r="M2289" s="52">
        <f>IFERROR(_xll.qlIndexFixing(ONIndex3M,I2289,TRUE,_xll.ohTrigger(RecalcTrigger,Trigger3M)),NA())</f>
        <v>1.8969747861197206E-2</v>
      </c>
      <c r="N2289" s="52">
        <f>IFERROR(_xll.qlIndexFixing(Index6M,$H2289,TRUE,_xll.ohTrigger(RecalcTrigger,Trigger6M)),NA())</f>
        <v>2.0754067429093151E-2</v>
      </c>
      <c r="O2289" s="52">
        <f>IFERROR(_xll.qlIndexFixing(ONIndex6M,I2289,TRUE,_xll.ohTrigger(RecalcTrigger,Trigger6M)),NA())</f>
        <v>2.0695178728793451E-2</v>
      </c>
      <c r="P2289" s="52">
        <f>IFERROR(_xll.qlIndexFixing(Index1Y,$H2289,TRUE,_xll.ohTrigger(RecalcTrigger,Trigger1Y)),NA())</f>
        <v>2.2852494860508166E-2</v>
      </c>
      <c r="Q2289" s="52">
        <f>IFERROR(_xll.qlIndexFixing(ONIndex1Y,I2289,TRUE,_xll.ohTrigger(RecalcTrigger,Trigger1Y)),NA())</f>
        <v>2.2686191564700309E-2</v>
      </c>
    </row>
    <row r="2290" spans="2:17" x14ac:dyDescent="0.2">
      <c r="B2290" s="46" t="s">
        <v>51</v>
      </c>
      <c r="D2290" s="49">
        <f>_xll.qlCalendarAdvance(LocalCalendar,$D2289,B2290,"f",FALSE)</f>
        <v>55752</v>
      </c>
      <c r="E2290" s="49">
        <f>_xll.qlInterestRateIndexValueDate(IndexON,D2290)</f>
        <v>55752</v>
      </c>
      <c r="F2290" s="52">
        <f>IFERROR(_xll.qlIndexFixing(IndexON,D2290,TRUE,_xll.ohTrigger(RecalcTrigger,TriggerON)),NA())</f>
        <v>1.5094124003649512E-2</v>
      </c>
      <c r="H2290" s="49">
        <f>_xll.qlCalendarAdvance(IborCalendar,$H2289,B2290,"f",FALSE)</f>
        <v>55745</v>
      </c>
      <c r="I2290" s="49">
        <f>_xll.qlInterestRateIndexValueDate(Index1M,$H2290)</f>
        <v>55747</v>
      </c>
      <c r="J2290" s="52">
        <f>IFERROR(_xll.qlIndexFixing(Index1M,$H2290,TRUE,_xll.ohTrigger(RecalcTrigger,Trigger1M)),NA())</f>
        <v>1.7738525883279621E-2</v>
      </c>
      <c r="K2290" s="52">
        <f>IFERROR(_xll.qlIndexFixing(ONIndex1M,I2290,TRUE,_xll.ohTrigger(RecalcTrigger,Trigger1M)),NA())</f>
        <v>1.7732214313825878E-2</v>
      </c>
      <c r="L2290" s="52">
        <f>IFERROR(_xll.qlIndexFixing(Index3M,H2290,TRUE,_xll.ohTrigger(RecalcTrigger,Trigger3M)),NA())</f>
        <v>1.8988222566374519E-2</v>
      </c>
      <c r="M2290" s="52">
        <f>IFERROR(_xll.qlIndexFixing(ONIndex3M,I2290,TRUE,_xll.ohTrigger(RecalcTrigger,Trigger3M)),NA())</f>
        <v>1.8966162088984717E-2</v>
      </c>
      <c r="N2290" s="52">
        <f>IFERROR(_xll.qlIndexFixing(Index6M,$H2290,TRUE,_xll.ohTrigger(RecalcTrigger,Trigger6M)),NA())</f>
        <v>2.0750560906818542E-2</v>
      </c>
      <c r="O2290" s="52">
        <f>IFERROR(_xll.qlIndexFixing(ONIndex6M,I2290,TRUE,_xll.ohTrigger(RecalcTrigger,Trigger6M)),NA())</f>
        <v>2.0691395695946468E-2</v>
      </c>
      <c r="P2290" s="52">
        <f>IFERROR(_xll.qlIndexFixing(Index1Y,$H2290,TRUE,_xll.ohTrigger(RecalcTrigger,Trigger1Y)),NA())</f>
        <v>2.2848792560254325E-2</v>
      </c>
      <c r="Q2290" s="52">
        <f>IFERROR(_xll.qlIndexFixing(ONIndex1Y,I2290,TRUE,_xll.ohTrigger(RecalcTrigger,Trigger1Y)),NA())</f>
        <v>2.2682615068934098E-2</v>
      </c>
    </row>
    <row r="2291" spans="2:17" x14ac:dyDescent="0.2">
      <c r="B2291" s="46" t="s">
        <v>51</v>
      </c>
      <c r="D2291" s="49">
        <f>_xll.qlCalendarAdvance(LocalCalendar,$D2290,B2291,"f",FALSE)</f>
        <v>55759</v>
      </c>
      <c r="E2291" s="49">
        <f>_xll.qlInterestRateIndexValueDate(IndexON,D2291)</f>
        <v>55759</v>
      </c>
      <c r="F2291" s="52">
        <f>IFERROR(_xll.qlIndexFixing(IndexON,D2291,TRUE,_xll.ohTrigger(RecalcTrigger,TriggerON)),NA())</f>
        <v>1.5091451548752133E-2</v>
      </c>
      <c r="H2291" s="49">
        <f>_xll.qlCalendarAdvance(IborCalendar,$H2290,B2291,"f",FALSE)</f>
        <v>55752</v>
      </c>
      <c r="I2291" s="49">
        <f>_xll.qlInterestRateIndexValueDate(Index1M,$H2291)</f>
        <v>55754</v>
      </c>
      <c r="J2291" s="52">
        <f>IFERROR(_xll.qlIndexFixing(Index1M,$H2291,TRUE,_xll.ohTrigger(RecalcTrigger,Trigger1M)),NA())</f>
        <v>1.7735556106615036E-2</v>
      </c>
      <c r="K2291" s="52">
        <f>IFERROR(_xll.qlIndexFixing(ONIndex1M,I2291,TRUE,_xll.ohTrigger(RecalcTrigger,Trigger1M)),NA())</f>
        <v>1.7729490761688727E-2</v>
      </c>
      <c r="L2291" s="52">
        <f>IFERROR(_xll.qlIndexFixing(Index3M,H2291,TRUE,_xll.ohTrigger(RecalcTrigger,Trigger3M)),NA())</f>
        <v>1.8984606782334681E-2</v>
      </c>
      <c r="M2291" s="52">
        <f>IFERROR(_xll.qlIndexFixing(ONIndex3M,I2291,TRUE,_xll.ohTrigger(RecalcTrigger,Trigger3M)),NA())</f>
        <v>1.8962817679202271E-2</v>
      </c>
      <c r="N2291" s="52">
        <f>IFERROR(_xll.qlIndexFixing(Index6M,$H2291,TRUE,_xll.ohTrigger(RecalcTrigger,Trigger6M)),NA())</f>
        <v>2.0746409425521334E-2</v>
      </c>
      <c r="O2291" s="52">
        <f>IFERROR(_xll.qlIndexFixing(ONIndex6M,I2291,TRUE,_xll.ohTrigger(RecalcTrigger,Trigger6M)),NA())</f>
        <v>2.0687936306871268E-2</v>
      </c>
      <c r="P2291" s="52">
        <f>IFERROR(_xll.qlIndexFixing(Index1Y,$H2291,TRUE,_xll.ohTrigger(RecalcTrigger,Trigger1Y)),NA())</f>
        <v>2.284554223841756E-2</v>
      </c>
      <c r="Q2291" s="52">
        <f>IFERROR(_xll.qlIndexFixing(ONIndex1Y,I2291,TRUE,_xll.ohTrigger(RecalcTrigger,Trigger1Y)),NA())</f>
        <v>2.2679495611461764E-2</v>
      </c>
    </row>
    <row r="2292" spans="2:17" x14ac:dyDescent="0.2">
      <c r="B2292" s="46" t="s">
        <v>51</v>
      </c>
      <c r="D2292" s="49">
        <f>_xll.qlCalendarAdvance(LocalCalendar,$D2291,B2292,"f",FALSE)</f>
        <v>55766</v>
      </c>
      <c r="E2292" s="49">
        <f>_xll.qlInterestRateIndexValueDate(IndexON,D2292)</f>
        <v>55766</v>
      </c>
      <c r="F2292" s="52">
        <f>IFERROR(_xll.qlIndexFixing(IndexON,D2292,TRUE,_xll.ohTrigger(RecalcTrigger,TriggerON)),NA())</f>
        <v>1.5088777803127229E-2</v>
      </c>
      <c r="H2292" s="49">
        <f>_xll.qlCalendarAdvance(IborCalendar,$H2291,B2292,"f",FALSE)</f>
        <v>55759</v>
      </c>
      <c r="I2292" s="49">
        <f>_xll.qlInterestRateIndexValueDate(Index1M,$H2292)</f>
        <v>55761</v>
      </c>
      <c r="J2292" s="52">
        <f>IFERROR(_xll.qlIndexFixing(Index1M,$H2292,TRUE,_xll.ohTrigger(RecalcTrigger,Trigger1M)),NA())</f>
        <v>1.7732578014808327E-2</v>
      </c>
      <c r="K2292" s="52">
        <f>IFERROR(_xll.qlIndexFixing(ONIndex1M,I2292,TRUE,_xll.ohTrigger(RecalcTrigger,Trigger1M)),NA())</f>
        <v>1.7726532641599846E-2</v>
      </c>
      <c r="L2292" s="52">
        <f>IFERROR(_xll.qlIndexFixing(Index3M,H2292,TRUE,_xll.ohTrigger(RecalcTrigger,Trigger3M)),NA())</f>
        <v>1.8980266691683113E-2</v>
      </c>
      <c r="M2292" s="52">
        <f>IFERROR(_xll.qlIndexFixing(ONIndex3M,I2292,TRUE,_xll.ohTrigger(RecalcTrigger,Trigger3M)),NA())</f>
        <v>1.895922819854956E-2</v>
      </c>
      <c r="N2292" s="52">
        <f>IFERROR(_xll.qlIndexFixing(Index6M,$H2292,TRUE,_xll.ohTrigger(RecalcTrigger,Trigger6M)),NA())</f>
        <v>2.0741614428395432E-2</v>
      </c>
      <c r="O2292" s="52">
        <f>IFERROR(_xll.qlIndexFixing(ONIndex6M,I2292,TRUE,_xll.ohTrigger(RecalcTrigger,Trigger6M)),NA())</f>
        <v>2.0684152101981823E-2</v>
      </c>
      <c r="P2292" s="52">
        <f>IFERROR(_xll.qlIndexFixing(Index1Y,$H2292,TRUE,_xll.ohTrigger(RecalcTrigger,Trigger1Y)),NA())</f>
        <v>2.2840023105104416E-2</v>
      </c>
      <c r="Q2292" s="52">
        <f>IFERROR(_xll.qlIndexFixing(ONIndex1Y,I2292,TRUE,_xll.ohTrigger(RecalcTrigger,Trigger1Y)),NA())</f>
        <v>2.2675915527812229E-2</v>
      </c>
    </row>
    <row r="2293" spans="2:17" x14ac:dyDescent="0.2">
      <c r="B2293" s="46" t="s">
        <v>51</v>
      </c>
      <c r="D2293" s="49">
        <f>_xll.qlCalendarAdvance(LocalCalendar,$D2292,B2293,"f",FALSE)</f>
        <v>55773</v>
      </c>
      <c r="E2293" s="49">
        <f>_xll.qlInterestRateIndexValueDate(IndexON,D2293)</f>
        <v>55773</v>
      </c>
      <c r="F2293" s="52">
        <f>IFERROR(_xll.qlIndexFixing(IndexON,D2293,TRUE,_xll.ohTrigger(RecalcTrigger,TriggerON)),NA())</f>
        <v>1.5086102766854737E-2</v>
      </c>
      <c r="H2293" s="49">
        <f>_xll.qlCalendarAdvance(IborCalendar,$H2292,B2293,"f",FALSE)</f>
        <v>55766</v>
      </c>
      <c r="I2293" s="49">
        <f>_xll.qlInterestRateIndexValueDate(Index1M,$H2293)</f>
        <v>55768</v>
      </c>
      <c r="J2293" s="52">
        <f>IFERROR(_xll.qlIndexFixing(Index1M,$H2293,TRUE,_xll.ohTrigger(RecalcTrigger,Trigger1M)),NA())</f>
        <v>1.7729591607864654E-2</v>
      </c>
      <c r="K2293" s="52">
        <f>IFERROR(_xll.qlIndexFixing(ONIndex1M,I2293,TRUE,_xll.ohTrigger(RecalcTrigger,Trigger1M)),NA())</f>
        <v>1.7723342169952971E-2</v>
      </c>
      <c r="L2293" s="52">
        <f>IFERROR(_xll.qlIndexFixing(Index3M,H2293,TRUE,_xll.ohTrigger(RecalcTrigger,Trigger3M)),NA())</f>
        <v>1.8976648435916024E-2</v>
      </c>
      <c r="M2293" s="52">
        <f>IFERROR(_xll.qlIndexFixing(ONIndex3M,I2293,TRUE,_xll.ohTrigger(RecalcTrigger,Trigger3M)),NA())</f>
        <v>1.8955394578101803E-2</v>
      </c>
      <c r="N2293" s="52">
        <f>IFERROR(_xll.qlIndexFixing(Index6M,$H2293,TRUE,_xll.ohTrigger(RecalcTrigger,Trigger6M)),NA())</f>
        <v>2.073746349686454E-2</v>
      </c>
      <c r="O2293" s="52">
        <f>IFERROR(_xll.qlIndexFixing(ONIndex6M,I2293,TRUE,_xll.ohTrigger(RecalcTrigger,Trigger6M)),NA())</f>
        <v>2.0680043832177475E-2</v>
      </c>
      <c r="P2293" s="52">
        <f>IFERROR(_xll.qlIndexFixing(Index1Y,$H2293,TRUE,_xll.ohTrigger(RecalcTrigger,Trigger1Y)),NA())</f>
        <v>2.2837675776508356E-2</v>
      </c>
      <c r="Q2293" s="52">
        <f>IFERROR(_xll.qlIndexFixing(ONIndex1Y,I2293,TRUE,_xll.ohTrigger(RecalcTrigger,Trigger1Y)),NA())</f>
        <v>2.2671875842226186E-2</v>
      </c>
    </row>
    <row r="2294" spans="2:17" x14ac:dyDescent="0.2">
      <c r="B2294" s="46" t="s">
        <v>51</v>
      </c>
      <c r="D2294" s="49">
        <f>_xll.qlCalendarAdvance(LocalCalendar,$D2293,B2294,"f",FALSE)</f>
        <v>55780</v>
      </c>
      <c r="E2294" s="49">
        <f>_xll.qlInterestRateIndexValueDate(IndexON,D2294)</f>
        <v>55780</v>
      </c>
      <c r="F2294" s="52">
        <f>IFERROR(_xll.qlIndexFixing(IndexON,D2294,TRUE,_xll.ohTrigger(RecalcTrigger,TriggerON)),NA())</f>
        <v>1.5083426440094527E-2</v>
      </c>
      <c r="H2294" s="49">
        <f>_xll.qlCalendarAdvance(IborCalendar,$H2293,B2294,"f",FALSE)</f>
        <v>55773</v>
      </c>
      <c r="I2294" s="49">
        <f>_xll.qlInterestRateIndexValueDate(Index1M,$H2294)</f>
        <v>55775</v>
      </c>
      <c r="J2294" s="52">
        <f>IFERROR(_xll.qlIndexFixing(Index1M,$H2294,TRUE,_xll.ohTrigger(RecalcTrigger,Trigger1M)),NA())</f>
        <v>1.7726818421759383E-2</v>
      </c>
      <c r="K2294" s="52">
        <f>IFERROR(_xll.qlIndexFixing(ONIndex1M,I2294,TRUE,_xll.ohTrigger(RecalcTrigger,Trigger1M)),NA())</f>
        <v>1.7720368179965362E-2</v>
      </c>
      <c r="L2294" s="52">
        <f>IFERROR(_xll.qlIndexFixing(Index3M,H2294,TRUE,_xll.ohTrigger(RecalcTrigger,Trigger3M)),NA())</f>
        <v>1.8973028476436598E-2</v>
      </c>
      <c r="M2294" s="52">
        <f>IFERROR(_xll.qlIndexFixing(ONIndex3M,I2294,TRUE,_xll.ohTrigger(RecalcTrigger,Trigger3M)),NA())</f>
        <v>1.8951802009805618E-2</v>
      </c>
      <c r="N2294" s="52">
        <f>IFERROR(_xll.qlIndexFixing(Index6M,$H2294,TRUE,_xll.ohTrigger(RecalcTrigger,Trigger6M)),NA())</f>
        <v>2.0733633899657676E-2</v>
      </c>
      <c r="O2294" s="52">
        <f>IFERROR(_xll.qlIndexFixing(ONIndex6M,I2294,TRUE,_xll.ohTrigger(RecalcTrigger,Trigger6M)),NA())</f>
        <v>2.0676258955898419E-2</v>
      </c>
      <c r="P2294" s="52">
        <f>IFERROR(_xll.qlIndexFixing(Index1Y,$H2294,TRUE,_xll.ohTrigger(RecalcTrigger,Trigger1Y)),NA())</f>
        <v>2.2833966887659127E-2</v>
      </c>
      <c r="Q2294" s="52">
        <f>IFERROR(_xll.qlIndexFixing(ONIndex1Y,I2294,TRUE,_xll.ohTrigger(RecalcTrigger,Trigger1Y)),NA())</f>
        <v>2.2668292853573746E-2</v>
      </c>
    </row>
    <row r="2295" spans="2:17" x14ac:dyDescent="0.2">
      <c r="B2295" s="46" t="s">
        <v>51</v>
      </c>
      <c r="D2295" s="49">
        <f>_xll.qlCalendarAdvance(LocalCalendar,$D2294,B2295,"f",FALSE)</f>
        <v>55787</v>
      </c>
      <c r="E2295" s="49">
        <f>_xll.qlInterestRateIndexValueDate(IndexON,D2295)</f>
        <v>55787</v>
      </c>
      <c r="F2295" s="52">
        <f>IFERROR(_xll.qlIndexFixing(IndexON,D2295,TRUE,_xll.ohTrigger(RecalcTrigger,TriggerON)),NA())</f>
        <v>1.5080748822766665E-2</v>
      </c>
      <c r="H2295" s="49">
        <f>_xll.qlCalendarAdvance(IborCalendar,$H2294,B2295,"f",FALSE)</f>
        <v>55780</v>
      </c>
      <c r="I2295" s="49">
        <f>_xll.qlInterestRateIndexValueDate(Index1M,$H2295)</f>
        <v>55782</v>
      </c>
      <c r="J2295" s="52">
        <f>IFERROR(_xll.qlIndexFixing(Index1M,$H2295,TRUE,_xll.ohTrigger(RecalcTrigger,Trigger1M)),NA())</f>
        <v>1.7723593848597348E-2</v>
      </c>
      <c r="K2295" s="52">
        <f>IFERROR(_xll.qlIndexFixing(ONIndex1M,I2295,TRUE,_xll.ohTrigger(RecalcTrigger,Trigger1M)),NA())</f>
        <v>1.7717385885553938E-2</v>
      </c>
      <c r="L2295" s="52">
        <f>IFERROR(_xll.qlIndexFixing(Index3M,H2295,TRUE,_xll.ohTrigger(RecalcTrigger,Trigger3M)),NA())</f>
        <v>1.896940681324923E-2</v>
      </c>
      <c r="M2295" s="52">
        <f>IFERROR(_xll.qlIndexFixing(ONIndex3M,I2295,TRUE,_xll.ohTrigger(RecalcTrigger,Trigger3M)),NA())</f>
        <v>1.894820774244188E-2</v>
      </c>
      <c r="N2295" s="52">
        <f>IFERROR(_xll.qlIndexFixing(Index6M,$H2295,TRUE,_xll.ohTrigger(RecalcTrigger,Trigger6M)),NA())</f>
        <v>2.0729803844049318E-2</v>
      </c>
      <c r="O2295" s="52">
        <f>IFERROR(_xll.qlIndexFixing(ONIndex6M,I2295,TRUE,_xll.ohTrigger(RecalcTrigger,Trigger6M)),NA())</f>
        <v>2.0672473618761344E-2</v>
      </c>
      <c r="P2295" s="52">
        <f>IFERROR(_xll.qlIndexFixing(Index1Y,$H2295,TRUE,_xll.ohTrigger(RecalcTrigger,Trigger1Y)),NA())</f>
        <v>2.2830256351706737E-2</v>
      </c>
      <c r="Q2295" s="52">
        <f>IFERROR(_xll.qlIndexFixing(ONIndex1Y,I2295,TRUE,_xll.ohTrigger(RecalcTrigger,Trigger1Y)),NA())</f>
        <v>2.2664708241633136E-2</v>
      </c>
    </row>
    <row r="2296" spans="2:17" x14ac:dyDescent="0.2">
      <c r="B2296" s="46" t="s">
        <v>51</v>
      </c>
      <c r="D2296" s="49">
        <f>_xll.qlCalendarAdvance(LocalCalendar,$D2295,B2296,"f",FALSE)</f>
        <v>55794</v>
      </c>
      <c r="E2296" s="49">
        <f>_xll.qlInterestRateIndexValueDate(IndexON,D2296)</f>
        <v>55794</v>
      </c>
      <c r="F2296" s="52">
        <f>IFERROR(_xll.qlIndexFixing(IndexON,D2296,TRUE,_xll.ohTrigger(RecalcTrigger,TriggerON)),NA())</f>
        <v>1.5078069914711278E-2</v>
      </c>
      <c r="H2296" s="49">
        <f>_xll.qlCalendarAdvance(IborCalendar,$H2295,B2296,"f",FALSE)</f>
        <v>55787</v>
      </c>
      <c r="I2296" s="49">
        <f>_xll.qlInterestRateIndexValueDate(Index1M,$H2296)</f>
        <v>55789</v>
      </c>
      <c r="J2296" s="52">
        <f>IFERROR(_xll.qlIndexFixing(Index1M,$H2296,TRUE,_xll.ohTrigger(RecalcTrigger,Trigger1M)),NA())</f>
        <v>1.7720582496286611E-2</v>
      </c>
      <c r="K2296" s="52">
        <f>IFERROR(_xll.qlIndexFixing(ONIndex1M,I2296,TRUE,_xll.ohTrigger(RecalcTrigger,Trigger1M)),NA())</f>
        <v>1.7714395286745344E-2</v>
      </c>
      <c r="L2296" s="52">
        <f>IFERROR(_xll.qlIndexFixing(Index3M,H2296,TRUE,_xll.ohTrigger(RecalcTrigger,Trigger3M)),NA())</f>
        <v>1.8965783446356549E-2</v>
      </c>
      <c r="M2296" s="52">
        <f>IFERROR(_xll.qlIndexFixing(ONIndex3M,I2296,TRUE,_xll.ohTrigger(RecalcTrigger,Trigger3M)),NA())</f>
        <v>1.8944611776090525E-2</v>
      </c>
      <c r="N2296" s="52">
        <f>IFERROR(_xll.qlIndexFixing(Index6M,$H2296,TRUE,_xll.ohTrigger(RecalcTrigger,Trigger6M)),NA())</f>
        <v>2.0725973330041232E-2</v>
      </c>
      <c r="O2296" s="52">
        <f>IFERROR(_xll.qlIndexFixing(ONIndex6M,I2296,TRUE,_xll.ohTrigger(RecalcTrigger,Trigger6M)),NA())</f>
        <v>2.0668687820739606E-2</v>
      </c>
      <c r="P2296" s="52">
        <f>IFERROR(_xll.qlIndexFixing(Index1Y,$H2296,TRUE,_xll.ohTrigger(RecalcTrigger,Trigger1Y)),NA())</f>
        <v>2.2826544168670349E-2</v>
      </c>
      <c r="Q2296" s="52">
        <f>IFERROR(_xll.qlIndexFixing(ONIndex1Y,I2296,TRUE,_xll.ohTrigger(RecalcTrigger,Trigger1Y)),NA())</f>
        <v>2.2661122006484291E-2</v>
      </c>
    </row>
    <row r="2297" spans="2:17" x14ac:dyDescent="0.2">
      <c r="B2297" s="46" t="s">
        <v>51</v>
      </c>
      <c r="D2297" s="49">
        <f>_xll.qlCalendarAdvance(LocalCalendar,$D2296,B2297,"f",FALSE)</f>
        <v>55801</v>
      </c>
      <c r="E2297" s="49">
        <f>_xll.qlInterestRateIndexValueDate(IndexON,D2297)</f>
        <v>55801</v>
      </c>
      <c r="F2297" s="52">
        <f>IFERROR(_xll.qlIndexFixing(IndexON,D2297,TRUE,_xll.ohTrigger(RecalcTrigger,TriggerON)),NA())</f>
        <v>1.5075389716248111E-2</v>
      </c>
      <c r="H2297" s="49">
        <f>_xll.qlCalendarAdvance(IborCalendar,$H2296,B2297,"f",FALSE)</f>
        <v>55794</v>
      </c>
      <c r="I2297" s="49">
        <f>_xll.qlInterestRateIndexValueDate(Index1M,$H2297)</f>
        <v>55796</v>
      </c>
      <c r="J2297" s="52">
        <f>IFERROR(_xll.qlIndexFixing(Index1M,$H2297,TRUE,_xll.ohTrigger(RecalcTrigger,Trigger1M)),NA())</f>
        <v>1.7717562828862117E-2</v>
      </c>
      <c r="K2297" s="52">
        <f>IFERROR(_xll.qlIndexFixing(ONIndex1M,I2297,TRUE,_xll.ohTrigger(RecalcTrigger,Trigger1M)),NA())</f>
        <v>1.771139638359287E-2</v>
      </c>
      <c r="L2297" s="52">
        <f>IFERROR(_xll.qlIndexFixing(Index3M,H2297,TRUE,_xll.ohTrigger(RecalcTrigger,Trigger3M)),NA())</f>
        <v>1.8962876296740754E-2</v>
      </c>
      <c r="M2297" s="52">
        <f>IFERROR(_xll.qlIndexFixing(ONIndex3M,I2297,TRUE,_xll.ohTrigger(RecalcTrigger,Trigger3M)),NA())</f>
        <v>1.8941014110724907E-2</v>
      </c>
      <c r="N2297" s="52">
        <f>IFERROR(_xll.qlIndexFixing(Index6M,$H2297,TRUE,_xll.ohTrigger(RecalcTrigger,Trigger6M)),NA())</f>
        <v>2.0723744899154239E-2</v>
      </c>
      <c r="O2297" s="52">
        <f>IFERROR(_xll.qlIndexFixing(ONIndex6M,I2297,TRUE,_xll.ohTrigger(RecalcTrigger,Trigger6M)),NA())</f>
        <v>2.0664901561886495E-2</v>
      </c>
      <c r="P2297" s="52">
        <f>IFERROR(_xll.qlIndexFixing(Index1Y,$H2297,TRUE,_xll.ohTrigger(RecalcTrigger,Trigger1Y)),NA())</f>
        <v>2.2822830338567173E-2</v>
      </c>
      <c r="Q2297" s="52">
        <f>IFERROR(_xll.qlIndexFixing(ONIndex1Y,I2297,TRUE,_xll.ohTrigger(RecalcTrigger,Trigger1Y)),NA())</f>
        <v>2.2657534148100567E-2</v>
      </c>
    </row>
    <row r="2298" spans="2:17" x14ac:dyDescent="0.2">
      <c r="B2298" s="46" t="s">
        <v>51</v>
      </c>
      <c r="D2298" s="49">
        <f>_xll.qlCalendarAdvance(LocalCalendar,$D2297,B2298,"f",FALSE)</f>
        <v>55808</v>
      </c>
      <c r="E2298" s="49">
        <f>_xll.qlInterestRateIndexValueDate(IndexON,D2298)</f>
        <v>55808</v>
      </c>
      <c r="F2298" s="52">
        <f>IFERROR(_xll.qlIndexFixing(IndexON,D2298,TRUE,_xll.ohTrigger(RecalcTrigger,TriggerON)),NA())</f>
        <v>1.5072708227137355E-2</v>
      </c>
      <c r="H2298" s="49">
        <f>_xll.qlCalendarAdvance(IborCalendar,$H2297,B2298,"f",FALSE)</f>
        <v>55801</v>
      </c>
      <c r="I2298" s="49">
        <f>_xll.qlInterestRateIndexValueDate(Index1M,$H2298)</f>
        <v>55803</v>
      </c>
      <c r="J2298" s="52">
        <f>IFERROR(_xll.qlIndexFixing(Index1M,$H2298,TRUE,_xll.ohTrigger(RecalcTrigger,Trigger1M)),NA())</f>
        <v>1.7714753413142215E-2</v>
      </c>
      <c r="K2298" s="52">
        <f>IFERROR(_xll.qlIndexFixing(ONIndex1M,I2298,TRUE,_xll.ohTrigger(RecalcTrigger,Trigger1M)),NA())</f>
        <v>1.7708609521032148E-2</v>
      </c>
      <c r="L2298" s="52">
        <f>IFERROR(_xll.qlIndexFixing(Index3M,H2298,TRUE,_xll.ohTrigger(RecalcTrigger,Trigger3M)),NA())</f>
        <v>1.8959248585626268E-2</v>
      </c>
      <c r="M2298" s="52">
        <f>IFERROR(_xll.qlIndexFixing(ONIndex3M,I2298,TRUE,_xll.ohTrigger(RecalcTrigger,Trigger3M)),NA())</f>
        <v>1.8937655633934902E-2</v>
      </c>
      <c r="N2298" s="52">
        <f>IFERROR(_xll.qlIndexFixing(Index6M,$H2298,TRUE,_xll.ohTrigger(RecalcTrigger,Trigger6M)),NA())</f>
        <v>2.0718631206577857E-2</v>
      </c>
      <c r="O2298" s="52">
        <f>IFERROR(_xll.qlIndexFixing(ONIndex6M,I2298,TRUE,_xll.ohTrigger(RecalcTrigger,Trigger6M)),NA())</f>
        <v>2.0661437194786636E-2</v>
      </c>
      <c r="P2298" s="52">
        <f>IFERROR(_xll.qlIndexFixing(Index1Y,$H2298,TRUE,_xll.ohTrigger(RecalcTrigger,Trigger1Y)),NA())</f>
        <v>2.2819566034964538E-2</v>
      </c>
      <c r="Q2298" s="52">
        <f>IFERROR(_xll.qlIndexFixing(ONIndex1Y,I2298,TRUE,_xll.ohTrigger(RecalcTrigger,Trigger1Y)),NA())</f>
        <v>2.2654400936563679E-2</v>
      </c>
    </row>
    <row r="2299" spans="2:17" x14ac:dyDescent="0.2">
      <c r="B2299" s="46" t="s">
        <v>51</v>
      </c>
      <c r="D2299" s="49">
        <f>_xll.qlCalendarAdvance(LocalCalendar,$D2298,B2299,"f",FALSE)</f>
        <v>55815</v>
      </c>
      <c r="E2299" s="49">
        <f>_xll.qlInterestRateIndexValueDate(IndexON,D2299)</f>
        <v>55815</v>
      </c>
      <c r="F2299" s="52">
        <f>IFERROR(_xll.qlIndexFixing(IndexON,D2299,TRUE,_xll.ohTrigger(RecalcTrigger,TriggerON)),NA())</f>
        <v>1.507002544737901E-2</v>
      </c>
      <c r="H2299" s="49">
        <f>_xll.qlCalendarAdvance(IborCalendar,$H2298,B2299,"f",FALSE)</f>
        <v>55808</v>
      </c>
      <c r="I2299" s="49">
        <f>_xll.qlInterestRateIndexValueDate(Index1M,$H2299)</f>
        <v>55810</v>
      </c>
      <c r="J2299" s="52">
        <f>IFERROR(_xll.qlIndexFixing(Index1M,$H2299,TRUE,_xll.ohTrigger(RecalcTrigger,Trigger1M)),NA())</f>
        <v>1.7711498548707946E-2</v>
      </c>
      <c r="K2299" s="52">
        <f>IFERROR(_xll.qlIndexFixing(ONIndex1M,I2299,TRUE,_xll.ohTrigger(RecalcTrigger,Trigger1M)),NA())</f>
        <v>1.7705373664149704E-2</v>
      </c>
      <c r="L2299" s="52">
        <f>IFERROR(_xll.qlIndexFixing(Index3M,H2299,TRUE,_xll.ohTrigger(RecalcTrigger,Trigger3M)),NA())</f>
        <v>1.8955857810231229E-2</v>
      </c>
      <c r="M2299" s="52">
        <f>IFERROR(_xll.qlIndexFixing(ONIndex3M,I2299,TRUE,_xll.ohTrigger(RecalcTrigger,Trigger3M)),NA())</f>
        <v>1.8933813682897593E-2</v>
      </c>
      <c r="N2299" s="52">
        <f>IFERROR(_xll.qlIndexFixing(Index6M,$H2299,TRUE,_xll.ohTrigger(RecalcTrigger,Trigger6M)),NA())</f>
        <v>2.0714799065272477E-2</v>
      </c>
      <c r="O2299" s="52">
        <f>IFERROR(_xll.qlIndexFixing(ONIndex6M,I2299,TRUE,_xll.ohTrigger(RecalcTrigger,Trigger6M)),NA())</f>
        <v>2.0657327661606217E-2</v>
      </c>
      <c r="P2299" s="52">
        <f>IFERROR(_xll.qlIndexFixing(Index1Y,$H2299,TRUE,_xll.ohTrigger(RecalcTrigger,Trigger1Y)),NA())</f>
        <v>2.2815397737235607E-2</v>
      </c>
      <c r="Q2299" s="52">
        <f>IFERROR(_xll.qlIndexFixing(ONIndex1Y,I2299,TRUE,_xll.ohTrigger(RecalcTrigger,Trigger1Y)),NA())</f>
        <v>2.2650353561628478E-2</v>
      </c>
    </row>
    <row r="2300" spans="2:17" x14ac:dyDescent="0.2">
      <c r="B2300" s="46" t="s">
        <v>51</v>
      </c>
      <c r="D2300" s="49">
        <f>_xll.qlCalendarAdvance(LocalCalendar,$D2299,B2300,"f",FALSE)</f>
        <v>55822</v>
      </c>
      <c r="E2300" s="49">
        <f>_xll.qlInterestRateIndexValueDate(IndexON,D2300)</f>
        <v>55822</v>
      </c>
      <c r="F2300" s="52">
        <f>IFERROR(_xll.qlIndexFixing(IndexON,D2300,TRUE,_xll.ohTrigger(RecalcTrigger,TriggerON)),NA())</f>
        <v>1.5067341377132948E-2</v>
      </c>
      <c r="H2300" s="49">
        <f>_xll.qlCalendarAdvance(IborCalendar,$H2299,B2300,"f",FALSE)</f>
        <v>55815</v>
      </c>
      <c r="I2300" s="49">
        <f>_xll.qlInterestRateIndexValueDate(Index1M,$H2300)</f>
        <v>55817</v>
      </c>
      <c r="J2300" s="52">
        <f>IFERROR(_xll.qlIndexFixing(Index1M,$H2300,TRUE,_xll.ohTrigger(RecalcTrigger,Trigger1M)),NA())</f>
        <v>1.7708453935991169E-2</v>
      </c>
      <c r="K2300" s="52">
        <f>IFERROR(_xll.qlIndexFixing(ONIndex1M,I2300,TRUE,_xll.ohTrigger(RecalcTrigger,Trigger1M)),NA())</f>
        <v>1.7702349847859011E-2</v>
      </c>
      <c r="L2300" s="52">
        <f>IFERROR(_xll.qlIndexFixing(Index3M,H2300,TRUE,_xll.ohTrigger(RecalcTrigger,Trigger3M)),NA())</f>
        <v>1.8951988051856317E-2</v>
      </c>
      <c r="M2300" s="52">
        <f>IFERROR(_xll.qlIndexFixing(ONIndex3M,I2300,TRUE,_xll.ohTrigger(RecalcTrigger,Trigger3M)),NA())</f>
        <v>1.8930210920435897E-2</v>
      </c>
      <c r="N2300" s="52">
        <f>IFERROR(_xll.qlIndexFixing(Index6M,$H2300,TRUE,_xll.ohTrigger(RecalcTrigger,Trigger6M)),NA())</f>
        <v>2.07109664655931E-2</v>
      </c>
      <c r="O2300" s="52">
        <f>IFERROR(_xll.qlIndexFixing(ONIndex6M,I2300,TRUE,_xll.ohTrigger(RecalcTrigger,Trigger6M)),NA())</f>
        <v>2.0653540020152406E-2</v>
      </c>
      <c r="P2300" s="52">
        <f>IFERROR(_xll.qlIndexFixing(Index1Y,$H2300,TRUE,_xll.ohTrigger(RecalcTrigger,Trigger1Y)),NA())</f>
        <v>2.2811678966043802E-2</v>
      </c>
      <c r="Q2300" s="52">
        <f>IFERROR(_xll.qlIndexFixing(ONIndex1Y,I2300,TRUE,_xll.ohTrigger(RecalcTrigger,Trigger1Y)),NA())</f>
        <v>2.2646760833513468E-2</v>
      </c>
    </row>
    <row r="2301" spans="2:17" x14ac:dyDescent="0.2">
      <c r="B2301" s="46" t="s">
        <v>51</v>
      </c>
      <c r="D2301" s="49">
        <f>_xll.qlCalendarAdvance(LocalCalendar,$D2300,B2301,"f",FALSE)</f>
        <v>55829</v>
      </c>
      <c r="E2301" s="49">
        <f>_xll.qlInterestRateIndexValueDate(IndexON,D2301)</f>
        <v>55829</v>
      </c>
      <c r="F2301" s="52">
        <f>IFERROR(_xll.qlIndexFixing(IndexON,D2301,TRUE,_xll.ohTrigger(RecalcTrigger,TriggerON)),NA())</f>
        <v>1.5064656016319233E-2</v>
      </c>
      <c r="H2301" s="49">
        <f>_xll.qlCalendarAdvance(IborCalendar,$H2300,B2301,"f",FALSE)</f>
        <v>55822</v>
      </c>
      <c r="I2301" s="49">
        <f>_xll.qlInterestRateIndexValueDate(Index1M,$H2301)</f>
        <v>55824</v>
      </c>
      <c r="J2301" s="52">
        <f>IFERROR(_xll.qlIndexFixing(Index1M,$H2301,TRUE,_xll.ohTrigger(RecalcTrigger,Trigger1M)),NA())</f>
        <v>1.7705401008188994E-2</v>
      </c>
      <c r="K2301" s="52">
        <f>IFERROR(_xll.qlIndexFixing(ONIndex1M,I2301,TRUE,_xll.ohTrigger(RecalcTrigger,Trigger1M)),NA())</f>
        <v>1.769931772722444E-2</v>
      </c>
      <c r="L2301" s="52">
        <f>IFERROR(_xll.qlIndexFixing(Index3M,H2301,TRUE,_xll.ohTrigger(RecalcTrigger,Trigger3M)),NA())</f>
        <v>1.894835522920851E-2</v>
      </c>
      <c r="M2301" s="52">
        <f>IFERROR(_xll.qlIndexFixing(ONIndex3M,I2301,TRUE,_xll.ohTrigger(RecalcTrigger,Trigger3M)),NA())</f>
        <v>1.8926606458959938E-2</v>
      </c>
      <c r="N2301" s="52">
        <f>IFERROR(_xll.qlIndexFixing(Index6M,$H2301,TRUE,_xll.ohTrigger(RecalcTrigger,Trigger6M)),NA())</f>
        <v>2.0706813884103829E-2</v>
      </c>
      <c r="O2301" s="52">
        <f>IFERROR(_xll.qlIndexFixing(ONIndex6M,I2301,TRUE,_xll.ohTrigger(RecalcTrigger,Trigger6M)),NA())</f>
        <v>2.0649751917893866E-2</v>
      </c>
      <c r="P2301" s="52">
        <f>IFERROR(_xll.qlIndexFixing(Index1Y,$H2301,TRUE,_xll.ohTrigger(RecalcTrigger,Trigger1Y)),NA())</f>
        <v>2.2807958547859702E-2</v>
      </c>
      <c r="Q2301" s="52">
        <f>IFERROR(_xll.qlIndexFixing(ONIndex1Y,I2301,TRUE,_xll.ohTrigger(RecalcTrigger,Trigger1Y)),NA())</f>
        <v>2.264316648221687E-2</v>
      </c>
    </row>
    <row r="2302" spans="2:17" x14ac:dyDescent="0.2">
      <c r="B2302" s="46" t="s">
        <v>51</v>
      </c>
      <c r="D2302" s="49">
        <f>_xll.qlCalendarAdvance(LocalCalendar,$D2301,B2302,"f",FALSE)</f>
        <v>55836</v>
      </c>
      <c r="E2302" s="49">
        <f>_xll.qlInterestRateIndexValueDate(IndexON,D2302)</f>
        <v>55836</v>
      </c>
      <c r="F2302" s="52">
        <f>IFERROR(_xll.qlIndexFixing(IndexON,D2302,TRUE,_xll.ohTrigger(RecalcTrigger,TriggerON)),NA())</f>
        <v>1.506196936485793E-2</v>
      </c>
      <c r="H2302" s="49">
        <f>_xll.qlCalendarAdvance(IborCalendar,$H2301,B2302,"f",FALSE)</f>
        <v>55829</v>
      </c>
      <c r="I2302" s="49">
        <f>_xll.qlInterestRateIndexValueDate(Index1M,$H2302)</f>
        <v>55831</v>
      </c>
      <c r="J2302" s="52">
        <f>IFERROR(_xll.qlIndexFixing(Index1M,$H2302,TRUE,_xll.ohTrigger(RecalcTrigger,Trigger1M)),NA())</f>
        <v>1.7702339765306583E-2</v>
      </c>
      <c r="K2302" s="52">
        <f>IFERROR(_xll.qlIndexFixing(ONIndex1M,I2302,TRUE,_xll.ohTrigger(RecalcTrigger,Trigger1M)),NA())</f>
        <v>1.7696494678822727E-2</v>
      </c>
      <c r="L2302" s="52">
        <f>IFERROR(_xll.qlIndexFixing(Index3M,H2302,TRUE,_xll.ohTrigger(RecalcTrigger,Trigger3M)),NA())</f>
        <v>1.8944720702729581E-2</v>
      </c>
      <c r="M2302" s="52">
        <f>IFERROR(_xll.qlIndexFixing(ONIndex3M,I2302,TRUE,_xll.ohTrigger(RecalcTrigger,Trigger3M)),NA())</f>
        <v>1.8923239942774117E-2</v>
      </c>
      <c r="N2302" s="52">
        <f>IFERROR(_xll.qlIndexFixing(Index6M,$H2302,TRUE,_xll.ohTrigger(RecalcTrigger,Trigger6M)),NA())</f>
        <v>2.0702980619755239E-2</v>
      </c>
      <c r="O2302" s="52">
        <f>IFERROR(_xll.qlIndexFixing(ONIndex6M,I2302,TRUE,_xll.ohTrigger(RecalcTrigger,Trigger6M)),NA())</f>
        <v>2.0646284706522522E-2</v>
      </c>
      <c r="P2302" s="52">
        <f>IFERROR(_xll.qlIndexFixing(Index1Y,$H2302,TRUE,_xll.ohTrigger(RecalcTrigger,Trigger1Y)),NA())</f>
        <v>2.2804236482701384E-2</v>
      </c>
      <c r="Q2302" s="52">
        <f>IFERROR(_xll.qlIndexFixing(ONIndex1Y,I2302,TRUE,_xll.ohTrigger(RecalcTrigger,Trigger1Y)),NA())</f>
        <v>2.2640025409794706E-2</v>
      </c>
    </row>
    <row r="2303" spans="2:17" x14ac:dyDescent="0.2">
      <c r="B2303" s="46" t="s">
        <v>51</v>
      </c>
      <c r="D2303" s="49">
        <f>_xll.qlCalendarAdvance(LocalCalendar,$D2302,B2303,"f",FALSE)</f>
        <v>55843</v>
      </c>
      <c r="E2303" s="49">
        <f>_xll.qlInterestRateIndexValueDate(IndexON,D2303)</f>
        <v>55843</v>
      </c>
      <c r="F2303" s="52">
        <f>IFERROR(_xll.qlIndexFixing(IndexON,D2303,TRUE,_xll.ohTrigger(RecalcTrigger,TriggerON)),NA())</f>
        <v>1.5059281422749038E-2</v>
      </c>
      <c r="H2303" s="49">
        <f>_xll.qlCalendarAdvance(IborCalendar,$H2302,B2303,"f",FALSE)</f>
        <v>55836</v>
      </c>
      <c r="I2303" s="49">
        <f>_xll.qlInterestRateIndexValueDate(Index1M,$H2303)</f>
        <v>55838</v>
      </c>
      <c r="J2303" s="52">
        <f>IFERROR(_xll.qlIndexFixing(Index1M,$H2303,TRUE,_xll.ohTrigger(RecalcTrigger,Trigger1M)),NA())</f>
        <v>1.7699270207356829E-2</v>
      </c>
      <c r="K2303" s="52">
        <f>IFERROR(_xll.qlIndexFixing(ONIndex1M,I2303,TRUE,_xll.ohTrigger(RecalcTrigger,Trigger1M)),NA())</f>
        <v>1.7693228572870368E-2</v>
      </c>
      <c r="L2303" s="52">
        <f>IFERROR(_xll.qlIndexFixing(Index3M,H2303,TRUE,_xll.ohTrigger(RecalcTrigger,Trigger3M)),NA())</f>
        <v>1.8941321862006769E-2</v>
      </c>
      <c r="M2303" s="52">
        <f>IFERROR(_xll.qlIndexFixing(ONIndex3M,I2303,TRUE,_xll.ohTrigger(RecalcTrigger,Trigger3M)),NA())</f>
        <v>1.8919392439018523E-2</v>
      </c>
      <c r="N2303" s="52">
        <f>IFERROR(_xll.qlIndexFixing(Index6M,$H2303,TRUE,_xll.ohTrigger(RecalcTrigger,Trigger6M)),NA())</f>
        <v>2.0699146897026351E-2</v>
      </c>
      <c r="O2303" s="52">
        <f>IFERROR(_xll.qlIndexFixing(ONIndex6M,I2303,TRUE,_xll.ohTrigger(RecalcTrigger,Trigger6M)),NA())</f>
        <v>2.0642174330749441E-2</v>
      </c>
      <c r="P2303" s="52">
        <f>IFERROR(_xll.qlIndexFixing(Index1Y,$H2303,TRUE,_xll.ohTrigger(RecalcTrigger,Trigger1Y)),NA())</f>
        <v>2.2800512770587141E-2</v>
      </c>
      <c r="Q2303" s="52">
        <f>IFERROR(_xll.qlIndexFixing(ONIndex1Y,I2303,TRUE,_xll.ohTrigger(RecalcTrigger,Trigger1Y)),NA())</f>
        <v>2.2635972909892388E-2</v>
      </c>
    </row>
    <row r="2304" spans="2:17" x14ac:dyDescent="0.2">
      <c r="B2304" s="46" t="s">
        <v>51</v>
      </c>
      <c r="D2304" s="49">
        <f>_xll.qlCalendarAdvance(LocalCalendar,$D2303,B2304,"f",FALSE)</f>
        <v>55850</v>
      </c>
      <c r="E2304" s="49">
        <f>_xll.qlInterestRateIndexValueDate(IndexON,D2304)</f>
        <v>55850</v>
      </c>
      <c r="F2304" s="52">
        <f>IFERROR(_xll.qlIndexFixing(IndexON,D2304,TRUE,_xll.ohTrigger(RecalcTrigger,TriggerON)),NA())</f>
        <v>1.5056714903831647E-2</v>
      </c>
      <c r="H2304" s="49">
        <f>_xll.qlCalendarAdvance(IborCalendar,$H2303,B2304,"f",FALSE)</f>
        <v>55843</v>
      </c>
      <c r="I2304" s="49">
        <f>_xll.qlInterestRateIndexValueDate(Index1M,$H2304)</f>
        <v>55845</v>
      </c>
      <c r="J2304" s="52">
        <f>IFERROR(_xll.qlIndexFixing(Index1M,$H2304,TRUE,_xll.ohTrigger(RecalcTrigger,Trigger1M)),NA())</f>
        <v>1.7696192334339729E-2</v>
      </c>
      <c r="K2304" s="52">
        <f>IFERROR(_xll.qlIndexFixing(ONIndex1M,I2304,TRUE,_xll.ohTrigger(RecalcTrigger,Trigger1M)),NA())</f>
        <v>1.7690171539070931E-2</v>
      </c>
      <c r="L2304" s="52">
        <f>IFERROR(_xll.qlIndexFixing(Index3M,H2304,TRUE,_xll.ohTrigger(RecalcTrigger,Trigger3M)),NA())</f>
        <v>1.893744653828517E-2</v>
      </c>
      <c r="M2304" s="52">
        <f>IFERROR(_xll.qlIndexFixing(ONIndex3M,I2304,TRUE,_xll.ohTrigger(RecalcTrigger,Trigger3M)),NA())</f>
        <v>1.8915782880446486E-2</v>
      </c>
      <c r="N2304" s="52">
        <f>IFERROR(_xll.qlIndexFixing(Index6M,$H2304,TRUE,_xll.ohTrigger(RecalcTrigger,Trigger6M)),NA())</f>
        <v>2.0695312715918492E-2</v>
      </c>
      <c r="O2304" s="52">
        <f>IFERROR(_xll.qlIndexFixing(ONIndex6M,I2304,TRUE,_xll.ohTrigger(RecalcTrigger,Trigger6M)),NA())</f>
        <v>2.0638384845890201E-2</v>
      </c>
      <c r="P2304" s="52">
        <f>IFERROR(_xll.qlIndexFixing(Index1Y,$H2304,TRUE,_xll.ohTrigger(RecalcTrigger,Trigger1Y)),NA())</f>
        <v>2.2796787411535274E-2</v>
      </c>
      <c r="Q2304" s="52">
        <f>IFERROR(_xll.qlIndexFixing(ONIndex1Y,I2304,TRUE,_xll.ohTrigger(RecalcTrigger,Trigger1Y)),NA())</f>
        <v>2.2632373688864504E-2</v>
      </c>
    </row>
    <row r="2305" spans="2:17" x14ac:dyDescent="0.2">
      <c r="B2305" s="46" t="s">
        <v>51</v>
      </c>
      <c r="D2305" s="49">
        <f>_xll.qlCalendarAdvance(LocalCalendar,$D2304,B2305,"f",FALSE)</f>
        <v>55857</v>
      </c>
      <c r="E2305" s="49">
        <f>_xll.qlInterestRateIndexValueDate(IndexON,D2305)</f>
        <v>55857</v>
      </c>
      <c r="F2305" s="52">
        <f>IFERROR(_xll.qlIndexFixing(IndexON,D2305,TRUE,_xll.ohTrigger(RecalcTrigger,TriggerON)),NA())</f>
        <v>1.5053901666828295E-2</v>
      </c>
      <c r="H2305" s="49">
        <f>_xll.qlCalendarAdvance(IborCalendar,$H2304,B2305,"f",FALSE)</f>
        <v>55850</v>
      </c>
      <c r="I2305" s="49">
        <f>_xll.qlInterestRateIndexValueDate(Index1M,$H2305)</f>
        <v>55852</v>
      </c>
      <c r="J2305" s="52">
        <f>IFERROR(_xll.qlIndexFixing(Index1M,$H2305,TRUE,_xll.ohTrigger(RecalcTrigger,Trigger1M)),NA())</f>
        <v>1.7693319502316007E-2</v>
      </c>
      <c r="K2305" s="52">
        <f>IFERROR(_xll.qlIndexFixing(ONIndex1M,I2305,TRUE,_xll.ohTrigger(RecalcTrigger,Trigger1M)),NA())</f>
        <v>1.7687106200954261E-2</v>
      </c>
      <c r="L2305" s="52">
        <f>IFERROR(_xll.qlIndexFixing(Index3M,H2305,TRUE,_xll.ohTrigger(RecalcTrigger,Trigger3M)),NA())</f>
        <v>1.8933096478397849E-2</v>
      </c>
      <c r="M2305" s="52">
        <f>IFERROR(_xll.qlIndexFixing(ONIndex3M,I2305,TRUE,_xll.ohTrigger(RecalcTrigger,Trigger3M)),NA())</f>
        <v>1.8912171622940122E-2</v>
      </c>
      <c r="N2305" s="52">
        <f>IFERROR(_xll.qlIndexFixing(Index6M,$H2305,TRUE,_xll.ohTrigger(RecalcTrigger,Trigger6M)),NA())</f>
        <v>2.0691796591673195E-2</v>
      </c>
      <c r="O2305" s="52">
        <f>IFERROR(_xll.qlIndexFixing(ONIndex6M,I2305,TRUE,_xll.ohTrigger(RecalcTrigger,Trigger6M)),NA())</f>
        <v>2.0634594900199588E-2</v>
      </c>
      <c r="P2305" s="52">
        <f>IFERROR(_xll.qlIndexFixing(Index1Y,$H2305,TRUE,_xll.ohTrigger(RecalcTrigger,Trigger1Y)),NA())</f>
        <v>2.2791714162012217E-2</v>
      </c>
      <c r="Q2305" s="52">
        <f>IFERROR(_xll.qlIndexFixing(ONIndex1Y,I2305,TRUE,_xll.ohTrigger(RecalcTrigger,Trigger1Y)),NA())</f>
        <v>2.2628772844628386E-2</v>
      </c>
    </row>
    <row r="2306" spans="2:17" x14ac:dyDescent="0.2">
      <c r="B2306" s="46" t="s">
        <v>51</v>
      </c>
      <c r="D2306" s="49">
        <f>_xll.qlCalendarAdvance(LocalCalendar,$D2305,B2306,"f",FALSE)</f>
        <v>55864</v>
      </c>
      <c r="E2306" s="49">
        <f>_xll.qlInterestRateIndexValueDate(IndexON,D2306)</f>
        <v>55864</v>
      </c>
      <c r="F2306" s="52">
        <f>IFERROR(_xll.qlIndexFixing(IndexON,D2306,TRUE,_xll.ohTrigger(RecalcTrigger,TriggerON)),NA())</f>
        <v>1.5051209853096381E-2</v>
      </c>
      <c r="H2306" s="49">
        <f>_xll.qlCalendarAdvance(IborCalendar,$H2305,B2306,"f",FALSE)</f>
        <v>55857</v>
      </c>
      <c r="I2306" s="49">
        <f>_xll.qlInterestRateIndexValueDate(Index1M,$H2306)</f>
        <v>55859</v>
      </c>
      <c r="J2306" s="52">
        <f>IFERROR(_xll.qlIndexFixing(Index1M,$H2306,TRUE,_xll.ohTrigger(RecalcTrigger,Trigger1M)),NA())</f>
        <v>1.7690011643139596E-2</v>
      </c>
      <c r="K2306" s="52">
        <f>IFERROR(_xll.qlIndexFixing(ONIndex1M,I2306,TRUE,_xll.ohTrigger(RecalcTrigger,Trigger1M)),NA())</f>
        <v>1.7684032558467067E-2</v>
      </c>
      <c r="L2306" s="52">
        <f>IFERROR(_xll.qlIndexFixing(Index3M,H2306,TRUE,_xll.ohTrigger(RecalcTrigger,Trigger3M)),NA())</f>
        <v>1.8929219537048958E-2</v>
      </c>
      <c r="M2306" s="52">
        <f>IFERROR(_xll.qlIndexFixing(ONIndex3M,I2306,TRUE,_xll.ohTrigger(RecalcTrigger,Trigger3M)),NA())</f>
        <v>1.890855866639285E-2</v>
      </c>
      <c r="N2306" s="52">
        <f>IFERROR(_xll.qlIndexFixing(Index6M,$H2306,TRUE,_xll.ohTrigger(RecalcTrigger,Trigger6M)),NA())</f>
        <v>2.0687961241803412E-2</v>
      </c>
      <c r="O2306" s="52">
        <f>IFERROR(_xll.qlIndexFixing(ONIndex6M,I2306,TRUE,_xll.ohTrigger(RecalcTrigger,Trigger6M)),NA())</f>
        <v>2.0630804493624311E-2</v>
      </c>
      <c r="P2306" s="52">
        <f>IFERROR(_xll.qlIndexFixing(Index1Y,$H2306,TRUE,_xll.ohTrigger(RecalcTrigger,Trigger1Y)),NA())</f>
        <v>2.2789331752693362E-2</v>
      </c>
      <c r="Q2306" s="52">
        <f>IFERROR(_xll.qlIndexFixing(ONIndex1Y,I2306,TRUE,_xll.ohTrigger(RecalcTrigger,Trigger1Y)),NA())</f>
        <v>2.2625170377184034E-2</v>
      </c>
    </row>
    <row r="2307" spans="2:17" x14ac:dyDescent="0.2">
      <c r="B2307" s="46" t="s">
        <v>51</v>
      </c>
      <c r="D2307" s="49">
        <f>_xll.qlCalendarAdvance(LocalCalendar,$D2306,B2307,"f",FALSE)</f>
        <v>55871</v>
      </c>
      <c r="E2307" s="49">
        <f>_xll.qlInterestRateIndexValueDate(IndexON,D2307)</f>
        <v>55871</v>
      </c>
      <c r="F2307" s="52">
        <f>IFERROR(_xll.qlIndexFixing(IndexON,D2307,TRUE,_xll.ohTrigger(RecalcTrigger,TriggerON)),NA())</f>
        <v>1.5048516748636942E-2</v>
      </c>
      <c r="H2307" s="49">
        <f>_xll.qlCalendarAdvance(IborCalendar,$H2306,B2307,"f",FALSE)</f>
        <v>55864</v>
      </c>
      <c r="I2307" s="49">
        <f>_xll.qlInterestRateIndexValueDate(Index1M,$H2307)</f>
        <v>55866</v>
      </c>
      <c r="J2307" s="52">
        <f>IFERROR(_xll.qlIndexFixing(Index1M,$H2307,TRUE,_xll.ohTrigger(RecalcTrigger,Trigger1M)),NA())</f>
        <v>1.7686908824966881E-2</v>
      </c>
      <c r="K2307" s="52">
        <f>IFERROR(_xll.qlIndexFixing(ONIndex1M,I2307,TRUE,_xll.ohTrigger(RecalcTrigger,Trigger1M)),NA())</f>
        <v>1.7680950611609347E-2</v>
      </c>
      <c r="L2307" s="52">
        <f>IFERROR(_xll.qlIndexFixing(Index3M,H2307,TRUE,_xll.ohTrigger(RecalcTrigger,Trigger3M)),NA())</f>
        <v>1.8925577742431088E-2</v>
      </c>
      <c r="M2307" s="52">
        <f>IFERROR(_xll.qlIndexFixing(ONIndex3M,I2307,TRUE,_xll.ohTrigger(RecalcTrigger,Trigger3M)),NA())</f>
        <v>1.8904944010831315E-2</v>
      </c>
      <c r="N2307" s="52">
        <f>IFERROR(_xll.qlIndexFixing(Index6M,$H2307,TRUE,_xll.ohTrigger(RecalcTrigger,Trigger6M)),NA())</f>
        <v>2.0684125433577637E-2</v>
      </c>
      <c r="O2307" s="52">
        <f>IFERROR(_xll.qlIndexFixing(ONIndex6M,I2307,TRUE,_xll.ohTrigger(RecalcTrigger,Trigger6M)),NA())</f>
        <v>2.0627013626217661E-2</v>
      </c>
      <c r="P2307" s="52">
        <f>IFERROR(_xll.qlIndexFixing(Index1Y,$H2307,TRUE,_xll.ohTrigger(RecalcTrigger,Trigger1Y)),NA())</f>
        <v>2.2785601452940347E-2</v>
      </c>
      <c r="Q2307" s="52">
        <f>IFERROR(_xll.qlIndexFixing(ONIndex1Y,I2307,TRUE,_xll.ohTrigger(RecalcTrigger,Trigger1Y)),NA())</f>
        <v>2.2621566286478156E-2</v>
      </c>
    </row>
    <row r="2308" spans="2:17" x14ac:dyDescent="0.2">
      <c r="B2308" s="46" t="s">
        <v>51</v>
      </c>
      <c r="D2308" s="49">
        <f>_xll.qlCalendarAdvance(LocalCalendar,$D2307,B2308,"f",FALSE)</f>
        <v>55879</v>
      </c>
      <c r="E2308" s="49">
        <f>_xll.qlInterestRateIndexValueDate(IndexON,D2308)</f>
        <v>55879</v>
      </c>
      <c r="F2308" s="52">
        <f>IFERROR(_xll.qlIndexFixing(IndexON,D2308,TRUE,_xll.ohTrigger(RecalcTrigger,TriggerON)),NA())</f>
        <v>1.5045437334713085E-2</v>
      </c>
      <c r="H2308" s="49">
        <f>_xll.qlCalendarAdvance(IborCalendar,$H2307,B2308,"f",FALSE)</f>
        <v>55871</v>
      </c>
      <c r="I2308" s="49">
        <f>_xll.qlInterestRateIndexValueDate(Index1M,$H2308)</f>
        <v>55873</v>
      </c>
      <c r="J2308" s="52">
        <f>IFERROR(_xll.qlIndexFixing(Index1M,$H2308,TRUE,_xll.ohTrigger(RecalcTrigger,Trigger1M)),NA())</f>
        <v>1.7684008808899754E-2</v>
      </c>
      <c r="K2308" s="52">
        <f>IFERROR(_xll.qlIndexFixing(ONIndex1M,I2308,TRUE,_xll.ohTrigger(RecalcTrigger,Trigger1M)),NA())</f>
        <v>1.7677860360381104E-2</v>
      </c>
      <c r="L2308" s="52">
        <f>IFERROR(_xll.qlIndexFixing(Index3M,H2308,TRUE,_xll.ohTrigger(RecalcTrigger,Trigger3M)),NA())</f>
        <v>1.8921934244215954E-2</v>
      </c>
      <c r="M2308" s="52">
        <f>IFERROR(_xll.qlIndexFixing(ONIndex3M,I2308,TRUE,_xll.ohTrigger(RecalcTrigger,Trigger3M)),NA())</f>
        <v>1.8901327656228872E-2</v>
      </c>
      <c r="N2308" s="52">
        <f>IFERROR(_xll.qlIndexFixing(Index6M,$H2308,TRUE,_xll.ohTrigger(RecalcTrigger,Trigger6M)),NA())</f>
        <v>2.0680289166998943E-2</v>
      </c>
      <c r="O2308" s="52">
        <f>IFERROR(_xll.qlIndexFixing(ONIndex6M,I2308,TRUE,_xll.ohTrigger(RecalcTrigger,Trigger6M)),NA())</f>
        <v>2.0623222297952992E-2</v>
      </c>
      <c r="P2308" s="52">
        <f>IFERROR(_xll.qlIndexFixing(Index1Y,$H2308,TRUE,_xll.ohTrigger(RecalcTrigger,Trigger1Y)),NA())</f>
        <v>2.2781869506323323E-2</v>
      </c>
      <c r="Q2308" s="52">
        <f>IFERROR(_xll.qlIndexFixing(ONIndex1Y,I2308,TRUE,_xll.ohTrigger(RecalcTrigger,Trigger1Y)),NA())</f>
        <v>2.2617960572564044E-2</v>
      </c>
    </row>
    <row r="2309" spans="2:17" x14ac:dyDescent="0.2">
      <c r="B2309" s="46" t="s">
        <v>51</v>
      </c>
      <c r="D2309" s="49">
        <f>_xll.qlCalendarAdvance(LocalCalendar,$D2308,B2309,"f",FALSE)</f>
        <v>55886</v>
      </c>
      <c r="E2309" s="49">
        <f>_xll.qlInterestRateIndexValueDate(IndexON,D2309)</f>
        <v>55886</v>
      </c>
      <c r="F2309" s="52">
        <f>IFERROR(_xll.qlIndexFixing(IndexON,D2309,TRUE,_xll.ohTrigger(RecalcTrigger,TriggerON)),NA())</f>
        <v>1.5042741464865728E-2</v>
      </c>
      <c r="H2309" s="49">
        <f>_xll.qlCalendarAdvance(IborCalendar,$H2308,B2309,"f",FALSE)</f>
        <v>55880</v>
      </c>
      <c r="I2309" s="49">
        <f>_xll.qlInterestRateIndexValueDate(Index1M,$H2309)</f>
        <v>55884</v>
      </c>
      <c r="J2309" s="52">
        <f>IFERROR(_xll.qlIndexFixing(Index1M,$H2309,TRUE,_xll.ohTrigger(RecalcTrigger,Trigger1M)),NA())</f>
        <v>1.7678891968384427E-2</v>
      </c>
      <c r="K2309" s="52">
        <f>IFERROR(_xll.qlIndexFixing(ONIndex1M,I2309,TRUE,_xll.ohTrigger(RecalcTrigger,Trigger1M)),NA())</f>
        <v>1.7672775667767482E-2</v>
      </c>
      <c r="L2309" s="52">
        <f>IFERROR(_xll.qlIndexFixing(Index3M,H2309,TRUE,_xll.ohTrigger(RecalcTrigger,Trigger3M)),NA())</f>
        <v>1.8916205305075096E-2</v>
      </c>
      <c r="M2309" s="52">
        <f>IFERROR(_xll.qlIndexFixing(ONIndex3M,I2309,TRUE,_xll.ohTrigger(RecalcTrigger,Trigger3M)),NA())</f>
        <v>1.8895404070886634E-2</v>
      </c>
      <c r="N2309" s="52">
        <f>IFERROR(_xll.qlIndexFixing(Index6M,$H2309,TRUE,_xll.ohTrigger(RecalcTrigger,Trigger6M)),NA())</f>
        <v>2.0673942458744911E-2</v>
      </c>
      <c r="O2309" s="52">
        <f>IFERROR(_xll.qlIndexFixing(ONIndex6M,I2309,TRUE,_xll.ohTrigger(RecalcTrigger,Trigger6M)),NA())</f>
        <v>2.0616944095821488E-2</v>
      </c>
      <c r="P2309" s="52">
        <f>IFERROR(_xll.qlIndexFixing(Index1Y,$H2309,TRUE,_xll.ohTrigger(RecalcTrigger,Trigger1Y)),NA())</f>
        <v>2.2775107420391686E-2</v>
      </c>
      <c r="Q2309" s="52">
        <f>IFERROR(_xll.qlIndexFixing(ONIndex1Y,I2309,TRUE,_xll.ohTrigger(RecalcTrigger,Trigger1Y)),NA())</f>
        <v>2.2611838847610422E-2</v>
      </c>
    </row>
    <row r="2310" spans="2:17" x14ac:dyDescent="0.2">
      <c r="B2310" s="46" t="s">
        <v>51</v>
      </c>
      <c r="D2310" s="49">
        <f>_xll.qlCalendarAdvance(LocalCalendar,$D2309,B2310,"f",FALSE)</f>
        <v>55893</v>
      </c>
      <c r="E2310" s="49">
        <f>_xll.qlInterestRateIndexValueDate(IndexON,D2310)</f>
        <v>55893</v>
      </c>
      <c r="F2310" s="52">
        <f>IFERROR(_xll.qlIndexFixing(IndexON,D2310,TRUE,_xll.ohTrigger(RecalcTrigger,TriggerON)),NA())</f>
        <v>1.5040044304370781E-2</v>
      </c>
      <c r="H2310" s="49">
        <f>_xll.qlCalendarAdvance(IborCalendar,$H2309,B2310,"f",FALSE)</f>
        <v>55887</v>
      </c>
      <c r="I2310" s="49">
        <f>_xll.qlInterestRateIndexValueDate(Index1M,$H2310)</f>
        <v>55891</v>
      </c>
      <c r="J2310" s="52">
        <f>IFERROR(_xll.qlIndexFixing(Index1M,$H2310,TRUE,_xll.ohTrigger(RecalcTrigger,Trigger1M)),NA())</f>
        <v>1.7675759453674864E-2</v>
      </c>
      <c r="K2310" s="52">
        <f>IFERROR(_xll.qlIndexFixing(ONIndex1M,I2310,TRUE,_xll.ohTrigger(RecalcTrigger,Trigger1M)),NA())</f>
        <v>1.7669453684678871E-2</v>
      </c>
      <c r="L2310" s="52">
        <f>IFERROR(_xll.qlIndexFixing(Index3M,H2310,TRUE,_xll.ohTrigger(RecalcTrigger,Trigger3M)),NA())</f>
        <v>1.8912792533902035E-2</v>
      </c>
      <c r="M2310" s="52">
        <f>IFERROR(_xll.qlIndexFixing(ONIndex3M,I2310,TRUE,_xll.ohTrigger(RecalcTrigger,Trigger3M)),NA())</f>
        <v>1.8891546638872825E-2</v>
      </c>
      <c r="N2310" s="52">
        <f>IFERROR(_xll.qlIndexFixing(Index6M,$H2310,TRUE,_xll.ohTrigger(RecalcTrigger,Trigger6M)),NA())</f>
        <v>2.0670105265504189E-2</v>
      </c>
      <c r="O2310" s="52">
        <f>IFERROR(_xll.qlIndexFixing(ONIndex6M,I2310,TRUE,_xll.ohTrigger(RecalcTrigger,Trigger6M)),NA())</f>
        <v>2.0612832601436537E-2</v>
      </c>
      <c r="P2310" s="52">
        <f>IFERROR(_xll.qlIndexFixing(Index1Y,$H2310,TRUE,_xll.ohTrigger(RecalcTrigger,Trigger1Y)),NA())</f>
        <v>2.2771371941579278E-2</v>
      </c>
      <c r="Q2310" s="52">
        <f>IFERROR(_xll.qlIndexFixing(ONIndex1Y,I2310,TRUE,_xll.ohTrigger(RecalcTrigger,Trigger1Y)),NA())</f>
        <v>2.2607777307666055E-2</v>
      </c>
    </row>
    <row r="2311" spans="2:17" x14ac:dyDescent="0.2">
      <c r="B2311" s="46" t="s">
        <v>51</v>
      </c>
      <c r="D2311" s="49">
        <f>_xll.qlCalendarAdvance(LocalCalendar,$D2310,B2311,"f",FALSE)</f>
        <v>55900</v>
      </c>
      <c r="E2311" s="49">
        <f>_xll.qlInterestRateIndexValueDate(IndexON,D2311)</f>
        <v>55900</v>
      </c>
      <c r="F2311" s="52">
        <f>IFERROR(_xll.qlIndexFixing(IndexON,D2311,TRUE,_xll.ohTrigger(RecalcTrigger,TriggerON)),NA())</f>
        <v>1.503734585314831E-2</v>
      </c>
      <c r="H2311" s="49">
        <f>_xll.qlCalendarAdvance(IborCalendar,$H2310,B2311,"f",FALSE)</f>
        <v>55894</v>
      </c>
      <c r="I2311" s="49">
        <f>_xll.qlInterestRateIndexValueDate(Index1M,$H2311)</f>
        <v>55898</v>
      </c>
      <c r="J2311" s="52">
        <f>IFERROR(_xll.qlIndexFixing(Index1M,$H2311,TRUE,_xll.ohTrigger(RecalcTrigger,Trigger1M)),NA())</f>
        <v>1.767261862395211E-2</v>
      </c>
      <c r="K2311" s="52">
        <f>IFERROR(_xll.qlIndexFixing(ONIndex1M,I2311,TRUE,_xll.ohTrigger(RecalcTrigger,Trigger1M)),NA())</f>
        <v>1.7666335267474409E-2</v>
      </c>
      <c r="L2311" s="52">
        <f>IFERROR(_xll.qlIndexFixing(Index3M,H2311,TRUE,_xll.ohTrigger(RecalcTrigger,Trigger3M)),NA())</f>
        <v>1.8908907843760758E-2</v>
      </c>
      <c r="M2311" s="52">
        <f>IFERROR(_xll.qlIndexFixing(ONIndex3M,I2311,TRUE,_xll.ohTrigger(RecalcTrigger,Trigger3M)),NA())</f>
        <v>1.888792483929258E-2</v>
      </c>
      <c r="N2311" s="52">
        <f>IFERROR(_xll.qlIndexFixing(Index6M,$H2311,TRUE,_xll.ohTrigger(RecalcTrigger,Trigger6M)),NA())</f>
        <v>2.0666267613905696E-2</v>
      </c>
      <c r="O2311" s="52">
        <f>IFERROR(_xll.qlIndexFixing(ONIndex6M,I2311,TRUE,_xll.ohTrigger(RecalcTrigger,Trigger6M)),NA())</f>
        <v>2.0609040127501643E-2</v>
      </c>
      <c r="P2311" s="52">
        <f>IFERROR(_xll.qlIndexFixing(Index1Y,$H2311,TRUE,_xll.ohTrigger(RecalcTrigger,Trigger1Y)),NA())</f>
        <v>2.276763481609656E-2</v>
      </c>
      <c r="Q2311" s="52">
        <f>IFERROR(_xll.qlIndexFixing(ONIndex1Y,I2311,TRUE,_xll.ohTrigger(RecalcTrigger,Trigger1Y)),NA())</f>
        <v>2.2604166481867694E-2</v>
      </c>
    </row>
    <row r="2312" spans="2:17" x14ac:dyDescent="0.2">
      <c r="B2312" s="46" t="s">
        <v>51</v>
      </c>
      <c r="D2312" s="49">
        <f>_xll.qlCalendarAdvance(LocalCalendar,$D2311,B2312,"f",FALSE)</f>
        <v>55907</v>
      </c>
      <c r="E2312" s="49">
        <f>_xll.qlInterestRateIndexValueDate(IndexON,D2312)</f>
        <v>55907</v>
      </c>
      <c r="F2312" s="52">
        <f>IFERROR(_xll.qlIndexFixing(IndexON,D2312,TRUE,_xll.ohTrigger(RecalcTrigger,TriggerON)),NA())</f>
        <v>1.5034646111438121E-2</v>
      </c>
      <c r="H2312" s="49">
        <f>_xll.qlCalendarAdvance(IborCalendar,$H2311,B2312,"f",FALSE)</f>
        <v>55901</v>
      </c>
      <c r="I2312" s="49">
        <f>_xll.qlInterestRateIndexValueDate(Index1M,$H2312)</f>
        <v>55905</v>
      </c>
      <c r="J2312" s="52">
        <f>IFERROR(_xll.qlIndexFixing(Index1M,$H2312,TRUE,_xll.ohTrigger(RecalcTrigger,Trigger1M)),NA())</f>
        <v>1.7669469479223897E-2</v>
      </c>
      <c r="K2312" s="52">
        <f>IFERROR(_xll.qlIndexFixing(ONIndex1M,I2312,TRUE,_xll.ohTrigger(RecalcTrigger,Trigger1M)),NA())</f>
        <v>1.7663208546672138E-2</v>
      </c>
      <c r="L2312" s="52">
        <f>IFERROR(_xll.qlIndexFixing(Index3M,H2312,TRUE,_xll.ohTrigger(RecalcTrigger,Trigger3M)),NA())</f>
        <v>1.8905256557738781E-2</v>
      </c>
      <c r="M2312" s="52">
        <f>IFERROR(_xll.qlIndexFixing(ONIndex3M,I2312,TRUE,_xll.ohTrigger(RecalcTrigger,Trigger3M)),NA())</f>
        <v>1.8884301340591492E-2</v>
      </c>
      <c r="N2312" s="52">
        <f>IFERROR(_xll.qlIndexFixing(Index6M,$H2312,TRUE,_xll.ohTrigger(RecalcTrigger,Trigger6M)),NA())</f>
        <v>2.066242950395164E-2</v>
      </c>
      <c r="O2312" s="52">
        <f>IFERROR(_xll.qlIndexFixing(ONIndex6M,I2312,TRUE,_xll.ohTrigger(RecalcTrigger,Trigger6M)),NA())</f>
        <v>2.0605247192495568E-2</v>
      </c>
      <c r="P2312" s="52">
        <f>IFERROR(_xll.qlIndexFixing(Index1Y,$H2312,TRUE,_xll.ohTrigger(RecalcTrigger,Trigger1Y)),NA())</f>
        <v>2.2763896043962374E-2</v>
      </c>
      <c r="Q2312" s="52">
        <f>IFERROR(_xll.qlIndexFixing(ONIndex1Y,I2312,TRUE,_xll.ohTrigger(RecalcTrigger,Trigger1Y)),NA())</f>
        <v>2.2600554032967679E-2</v>
      </c>
    </row>
    <row r="2313" spans="2:17" x14ac:dyDescent="0.2">
      <c r="B2313" s="46" t="s">
        <v>51</v>
      </c>
      <c r="D2313" s="49">
        <f>_xll.qlCalendarAdvance(LocalCalendar,$D2312,B2313,"f",FALSE)</f>
        <v>55914</v>
      </c>
      <c r="E2313" s="49">
        <f>_xll.qlInterestRateIndexValueDate(IndexON,D2313)</f>
        <v>55914</v>
      </c>
      <c r="F2313" s="52">
        <f>IFERROR(_xll.qlIndexFixing(IndexON,D2313,TRUE,_xll.ohTrigger(RecalcTrigger,TriggerON)),NA())</f>
        <v>1.5031945079240217E-2</v>
      </c>
      <c r="H2313" s="49">
        <f>_xll.qlCalendarAdvance(IborCalendar,$H2312,B2313,"f",FALSE)</f>
        <v>55908</v>
      </c>
      <c r="I2313" s="49">
        <f>_xll.qlInterestRateIndexValueDate(Index1M,$H2313)</f>
        <v>55912</v>
      </c>
      <c r="J2313" s="52">
        <f>IFERROR(_xll.qlIndexFixing(Index1M,$H2313,TRUE,_xll.ohTrigger(RecalcTrigger,Trigger1M)),NA())</f>
        <v>1.7666312019492803E-2</v>
      </c>
      <c r="K2313" s="52">
        <f>IFERROR(_xll.qlIndexFixing(ONIndex1M,I2313,TRUE,_xll.ohTrigger(RecalcTrigger,Trigger1M)),NA())</f>
        <v>1.7660073522192121E-2</v>
      </c>
      <c r="L2313" s="52">
        <f>IFERROR(_xll.qlIndexFixing(Index3M,H2313,TRUE,_xll.ohTrigger(RecalcTrigger,Trigger3M)),NA())</f>
        <v>1.8901603568147074E-2</v>
      </c>
      <c r="M2313" s="52">
        <f>IFERROR(_xll.qlIndexFixing(ONIndex3M,I2313,TRUE,_xll.ohTrigger(RecalcTrigger,Trigger3M)),NA())</f>
        <v>1.8880676143089303E-2</v>
      </c>
      <c r="N2313" s="52">
        <f>IFERROR(_xll.qlIndexFixing(Index6M,$H2313,TRUE,_xll.ohTrigger(RecalcTrigger,Trigger6M)),NA())</f>
        <v>2.065859093564467E-2</v>
      </c>
      <c r="O2313" s="52">
        <f>IFERROR(_xll.qlIndexFixing(ONIndex6M,I2313,TRUE,_xll.ohTrigger(RecalcTrigger,Trigger6M)),NA())</f>
        <v>2.060145379665812E-2</v>
      </c>
      <c r="P2313" s="52">
        <f>IFERROR(_xll.qlIndexFixing(Index1Y,$H2313,TRUE,_xll.ohTrigger(RecalcTrigger,Trigger1Y)),NA())</f>
        <v>2.276015562519489E-2</v>
      </c>
      <c r="Q2313" s="52">
        <f>IFERROR(_xll.qlIndexFixing(ONIndex1Y,I2313,TRUE,_xll.ohTrigger(RecalcTrigger,Trigger1Y)),NA())</f>
        <v>2.2596939960966012E-2</v>
      </c>
    </row>
    <row r="2314" spans="2:17" x14ac:dyDescent="0.2">
      <c r="B2314" s="46" t="s">
        <v>51</v>
      </c>
      <c r="D2314" s="49">
        <f>_xll.qlCalendarAdvance(LocalCalendar,$D2313,B2314,"f",FALSE)</f>
        <v>55921</v>
      </c>
      <c r="E2314" s="49">
        <f>_xll.qlInterestRateIndexValueDate(IndexON,D2314)</f>
        <v>55921</v>
      </c>
      <c r="F2314" s="52">
        <f>IFERROR(_xll.qlIndexFixing(IndexON,D2314,TRUE,_xll.ohTrigger(RecalcTrigger,TriggerON)),NA())</f>
        <v>1.5029242756314787E-2</v>
      </c>
      <c r="H2314" s="49">
        <f>_xll.qlCalendarAdvance(IborCalendar,$H2313,B2314,"f",FALSE)</f>
        <v>55915</v>
      </c>
      <c r="I2314" s="49">
        <f>_xll.qlInterestRateIndexValueDate(Index1M,$H2314)</f>
        <v>55919</v>
      </c>
      <c r="J2314" s="52">
        <f>IFERROR(_xll.qlIndexFixing(Index1M,$H2314,TRUE,_xll.ohTrigger(RecalcTrigger,Trigger1M)),NA())</f>
        <v>1.7662527254158303E-2</v>
      </c>
      <c r="K2314" s="52">
        <f>IFERROR(_xll.qlIndexFixing(ONIndex1M,I2314,TRUE,_xll.ohTrigger(RecalcTrigger,Trigger1M)),NA())</f>
        <v>1.7656930194194231E-2</v>
      </c>
      <c r="L2314" s="52">
        <f>IFERROR(_xll.qlIndexFixing(Index3M,H2314,TRUE,_xll.ohTrigger(RecalcTrigger,Trigger3M)),NA())</f>
        <v>1.8898182730560417E-2</v>
      </c>
      <c r="M2314" s="52">
        <f>IFERROR(_xll.qlIndexFixing(ONIndex3M,I2314,TRUE,_xll.ohTrigger(RecalcTrigger,Trigger3M)),NA())</f>
        <v>1.8877049246706079E-2</v>
      </c>
      <c r="N2314" s="52">
        <f>IFERROR(_xll.qlIndexFixing(Index6M,$H2314,TRUE,_xll.ohTrigger(RecalcTrigger,Trigger6M)),NA())</f>
        <v>2.0654751908987436E-2</v>
      </c>
      <c r="O2314" s="52">
        <f>IFERROR(_xll.qlIndexFixing(ONIndex6M,I2314,TRUE,_xll.ohTrigger(RecalcTrigger,Trigger6M)),NA())</f>
        <v>2.0597659939829427E-2</v>
      </c>
      <c r="P2314" s="52">
        <f>IFERROR(_xll.qlIndexFixing(Index1Y,$H2314,TRUE,_xll.ohTrigger(RecalcTrigger,Trigger1Y)),NA())</f>
        <v>2.2756413559812286E-2</v>
      </c>
      <c r="Q2314" s="52">
        <f>IFERROR(_xll.qlIndexFixing(ONIndex1Y,I2314,TRUE,_xll.ohTrigger(RecalcTrigger,Trigger1Y)),NA())</f>
        <v>2.2593324265862691E-2</v>
      </c>
    </row>
    <row r="2315" spans="2:17" x14ac:dyDescent="0.2">
      <c r="B2315" s="46" t="s">
        <v>51</v>
      </c>
      <c r="D2315" s="49">
        <f>_xll.qlCalendarAdvance(LocalCalendar,$D2314,B2315,"f",FALSE)</f>
        <v>55928</v>
      </c>
      <c r="E2315" s="49">
        <f>_xll.qlInterestRateIndexValueDate(IndexON,D2315)</f>
        <v>55928</v>
      </c>
      <c r="F2315" s="52">
        <f>IFERROR(_xll.qlIndexFixing(IndexON,D2315,TRUE,_xll.ohTrigger(RecalcTrigger,TriggerON)),NA())</f>
        <v>1.502653914290164E-2</v>
      </c>
      <c r="H2315" s="49">
        <f>_xll.qlCalendarAdvance(IborCalendar,$H2314,B2315,"f",FALSE)</f>
        <v>55922</v>
      </c>
      <c r="I2315" s="49">
        <f>_xll.qlInterestRateIndexValueDate(Index1M,$H2315)</f>
        <v>55926</v>
      </c>
      <c r="J2315" s="52">
        <f>IFERROR(_xll.qlIndexFixing(Index1M,$H2315,TRUE,_xll.ohTrigger(RecalcTrigger,Trigger1M)),NA())</f>
        <v>1.7659355412757347E-2</v>
      </c>
      <c r="K2315" s="52">
        <f>IFERROR(_xll.qlIndexFixing(ONIndex1M,I2315,TRUE,_xll.ohTrigger(RecalcTrigger,Trigger1M)),NA())</f>
        <v>1.7653778562518596E-2</v>
      </c>
      <c r="L2315" s="52">
        <f>IFERROR(_xll.qlIndexFixing(Index3M,H2315,TRUE,_xll.ohTrigger(RecalcTrigger,Trigger3M)),NA())</f>
        <v>1.8894292478272234E-2</v>
      </c>
      <c r="M2315" s="52">
        <f>IFERROR(_xll.qlIndexFixing(ONIndex3M,I2315,TRUE,_xll.ohTrigger(RecalcTrigger,Trigger3M)),NA())</f>
        <v>1.8873420651361883E-2</v>
      </c>
      <c r="N2315" s="52">
        <f>IFERROR(_xll.qlIndexFixing(Index6M,$H2315,TRUE,_xll.ohTrigger(RecalcTrigger,Trigger6M)),NA())</f>
        <v>2.065091242398347E-2</v>
      </c>
      <c r="O2315" s="52">
        <f>IFERROR(_xll.qlIndexFixing(ONIndex6M,I2315,TRUE,_xll.ohTrigger(RecalcTrigger,Trigger6M)),NA())</f>
        <v>2.0593865622329233E-2</v>
      </c>
      <c r="P2315" s="52">
        <f>IFERROR(_xll.qlIndexFixing(Index1Y,$H2315,TRUE,_xll.ohTrigger(RecalcTrigger,Trigger1Y)),NA())</f>
        <v>2.27526698478334E-2</v>
      </c>
      <c r="Q2315" s="52">
        <f>IFERROR(_xll.qlIndexFixing(ONIndex1Y,I2315,TRUE,_xll.ohTrigger(RecalcTrigger,Trigger1Y)),NA())</f>
        <v>2.2589706947737653E-2</v>
      </c>
    </row>
    <row r="2316" spans="2:17" x14ac:dyDescent="0.2">
      <c r="B2316" s="46" t="s">
        <v>51</v>
      </c>
      <c r="D2316" s="49">
        <f>_xll.qlCalendarAdvance(LocalCalendar,$D2315,B2316,"f",FALSE)</f>
        <v>55935</v>
      </c>
      <c r="E2316" s="49">
        <f>_xll.qlInterestRateIndexValueDate(IndexON,D2316)</f>
        <v>55935</v>
      </c>
      <c r="F2316" s="52">
        <f>IFERROR(_xll.qlIndexFixing(IndexON,D2316,TRUE,_xll.ohTrigger(RecalcTrigger,TriggerON)),NA())</f>
        <v>1.5023834238920841E-2</v>
      </c>
      <c r="H2316" s="49">
        <f>_xll.qlCalendarAdvance(IborCalendar,$H2315,B2316,"f",FALSE)</f>
        <v>55929</v>
      </c>
      <c r="I2316" s="49">
        <f>_xll.qlInterestRateIndexValueDate(Index1M,$H2316)</f>
        <v>55933</v>
      </c>
      <c r="J2316" s="52">
        <f>IFERROR(_xll.qlIndexFixing(Index1M,$H2316,TRUE,_xll.ohTrigger(RecalcTrigger,Trigger1M)),NA())</f>
        <v>1.7656175257509635E-2</v>
      </c>
      <c r="K2316" s="52">
        <f>IFERROR(_xll.qlIndexFixing(ONIndex1M,I2316,TRUE,_xll.ohTrigger(RecalcTrigger,Trigger1M)),NA())</f>
        <v>1.7650618627245152E-2</v>
      </c>
      <c r="L2316" s="52">
        <f>IFERROR(_xll.qlIndexFixing(Index3M,H2316,TRUE,_xll.ohTrigger(RecalcTrigger,Trigger3M)),NA())</f>
        <v>1.8890634377997095E-2</v>
      </c>
      <c r="M2316" s="52">
        <f>IFERROR(_xll.qlIndexFixing(ONIndex3M,I2316,TRUE,_xll.ohTrigger(RecalcTrigger,Trigger3M)),NA())</f>
        <v>1.8869790357056715E-2</v>
      </c>
      <c r="N2316" s="52">
        <f>IFERROR(_xll.qlIndexFixing(Index6M,$H2316,TRUE,_xll.ohTrigger(RecalcTrigger,Trigger6M)),NA())</f>
        <v>2.0647072480634101E-2</v>
      </c>
      <c r="O2316" s="52">
        <f>IFERROR(_xll.qlIndexFixing(ONIndex6M,I2316,TRUE,_xll.ohTrigger(RecalcTrigger,Trigger6M)),NA())</f>
        <v>2.0590070843837793E-2</v>
      </c>
      <c r="P2316" s="52">
        <f>IFERROR(_xll.qlIndexFixing(Index1Y,$H2316,TRUE,_xll.ohTrigger(RecalcTrigger,Trigger1Y)),NA())</f>
        <v>2.2748924489276404E-2</v>
      </c>
      <c r="Q2316" s="52">
        <f>IFERROR(_xll.qlIndexFixing(ONIndex1Y,I2316,TRUE,_xll.ohTrigger(RecalcTrigger,Trigger1Y)),NA())</f>
        <v>2.2586088006510963E-2</v>
      </c>
    </row>
    <row r="2317" spans="2:17" x14ac:dyDescent="0.2">
      <c r="B2317" s="46" t="s">
        <v>51</v>
      </c>
      <c r="D2317" s="49">
        <f>_xll.qlCalendarAdvance(LocalCalendar,$D2316,B2317,"f",FALSE)</f>
        <v>55942</v>
      </c>
      <c r="E2317" s="49">
        <f>_xll.qlInterestRateIndexValueDate(IndexON,D2317)</f>
        <v>55942</v>
      </c>
      <c r="F2317" s="52">
        <f>IFERROR(_xll.qlIndexFixing(IndexON,D2317,TRUE,_xll.ohTrigger(RecalcTrigger,TriggerON)),NA())</f>
        <v>1.5021128044292453E-2</v>
      </c>
      <c r="H2317" s="49">
        <f>_xll.qlCalendarAdvance(IborCalendar,$H2316,B2317,"f",FALSE)</f>
        <v>55936</v>
      </c>
      <c r="I2317" s="49">
        <f>_xll.qlInterestRateIndexValueDate(Index1M,$H2317)</f>
        <v>55940</v>
      </c>
      <c r="J2317" s="52">
        <f>IFERROR(_xll.qlIndexFixing(Index1M,$H2317,TRUE,_xll.ohTrigger(RecalcTrigger,Trigger1M)),NA())</f>
        <v>1.765298678842659E-2</v>
      </c>
      <c r="K2317" s="52">
        <f>IFERROR(_xll.qlIndexFixing(ONIndex1M,I2317,TRUE,_xll.ohTrigger(RecalcTrigger,Trigger1M)),NA())</f>
        <v>1.7647450388373898E-2</v>
      </c>
      <c r="L2317" s="52">
        <f>IFERROR(_xll.qlIndexFixing(Index3M,H2317,TRUE,_xll.ohTrigger(RecalcTrigger,Trigger3M)),NA())</f>
        <v>1.8887207490106812E-2</v>
      </c>
      <c r="M2317" s="52">
        <f>IFERROR(_xll.qlIndexFixing(ONIndex3M,I2317,TRUE,_xll.ohTrigger(RecalcTrigger,Trigger3M)),NA())</f>
        <v>1.8866158363870511E-2</v>
      </c>
      <c r="N2317" s="52">
        <f>IFERROR(_xll.qlIndexFixing(Index6M,$H2317,TRUE,_xll.ohTrigger(RecalcTrigger,Trigger6M)),NA())</f>
        <v>2.0643547427054376E-2</v>
      </c>
      <c r="O2317" s="52">
        <f>IFERROR(_xll.qlIndexFixing(ONIndex6M,I2317,TRUE,_xll.ohTrigger(RecalcTrigger,Trigger6M)),NA())</f>
        <v>2.0586275604435045E-2</v>
      </c>
      <c r="P2317" s="52">
        <f>IFERROR(_xll.qlIndexFixing(Index1Y,$H2317,TRUE,_xll.ohTrigger(RecalcTrigger,Trigger1Y)),NA())</f>
        <v>2.2745177484160141E-2</v>
      </c>
      <c r="Q2317" s="52">
        <f>IFERROR(_xll.qlIndexFixing(ONIndex1Y,I2317,TRUE,_xll.ohTrigger(RecalcTrigger,Trigger1Y)),NA())</f>
        <v>2.2582467442022747E-2</v>
      </c>
    </row>
    <row r="2318" spans="2:17" x14ac:dyDescent="0.2">
      <c r="B2318" s="46" t="s">
        <v>51</v>
      </c>
      <c r="D2318" s="49">
        <f>_xll.qlCalendarAdvance(LocalCalendar,$D2317,B2318,"f",FALSE)</f>
        <v>55949</v>
      </c>
      <c r="E2318" s="49">
        <f>_xll.qlInterestRateIndexValueDate(IndexON,D2318)</f>
        <v>55949</v>
      </c>
      <c r="F2318" s="52">
        <f>IFERROR(_xll.qlIndexFixing(IndexON,D2318,TRUE,_xll.ohTrigger(RecalcTrigger,TriggerON)),NA())</f>
        <v>1.5018420559016477E-2</v>
      </c>
      <c r="H2318" s="49">
        <f>_xll.qlCalendarAdvance(IborCalendar,$H2317,B2318,"f",FALSE)</f>
        <v>55943</v>
      </c>
      <c r="I2318" s="49">
        <f>_xll.qlInterestRateIndexValueDate(Index1M,$H2318)</f>
        <v>55947</v>
      </c>
      <c r="J2318" s="52">
        <f>IFERROR(_xll.qlIndexFixing(Index1M,$H2318,TRUE,_xll.ohTrigger(RecalcTrigger,Trigger1M)),NA())</f>
        <v>1.7651212408137034E-2</v>
      </c>
      <c r="K2318" s="52">
        <f>IFERROR(_xll.qlIndexFixing(ONIndex1M,I2318,TRUE,_xll.ohTrigger(RecalcTrigger,Trigger1M)),NA())</f>
        <v>1.764427384598477E-2</v>
      </c>
      <c r="L2318" s="52">
        <f>IFERROR(_xll.qlIndexFixing(Index3M,H2318,TRUE,_xll.ohTrigger(RecalcTrigger,Trigger3M)),NA())</f>
        <v>1.8883778250289116E-2</v>
      </c>
      <c r="M2318" s="52">
        <f>IFERROR(_xll.qlIndexFixing(ONIndex3M,I2318,TRUE,_xll.ohTrigger(RecalcTrigger,Trigger3M)),NA())</f>
        <v>1.8862524671803271E-2</v>
      </c>
      <c r="N2318" s="52">
        <f>IFERROR(_xll.qlIndexFixing(Index6M,$H2318,TRUE,_xll.ohTrigger(RecalcTrigger,Trigger6M)),NA())</f>
        <v>2.0640336471729109E-2</v>
      </c>
      <c r="O2318" s="52">
        <f>IFERROR(_xll.qlIndexFixing(ONIndex6M,I2318,TRUE,_xll.ohTrigger(RecalcTrigger,Trigger6M)),NA())</f>
        <v>2.0582479904280859E-2</v>
      </c>
      <c r="P2318" s="52">
        <f>IFERROR(_xll.qlIndexFixing(Index1Y,$H2318,TRUE,_xll.ohTrigger(RecalcTrigger,Trigger1Y)),NA())</f>
        <v>2.2741428832502342E-2</v>
      </c>
      <c r="Q2318" s="52">
        <f>IFERROR(_xll.qlIndexFixing(ONIndex1Y,I2318,TRUE,_xll.ohTrigger(RecalcTrigger,Trigger1Y)),NA())</f>
        <v>2.257884525459275E-2</v>
      </c>
    </row>
    <row r="2319" spans="2:17" x14ac:dyDescent="0.2">
      <c r="B2319" s="46" t="s">
        <v>51</v>
      </c>
      <c r="D2319" s="49">
        <f>_xll.qlCalendarAdvance(LocalCalendar,$D2318,B2319,"f",FALSE)</f>
        <v>55956</v>
      </c>
      <c r="E2319" s="49">
        <f>_xll.qlInterestRateIndexValueDate(IndexON,D2319)</f>
        <v>55956</v>
      </c>
      <c r="F2319" s="52">
        <f>IFERROR(_xll.qlIndexFixing(IndexON,D2319,TRUE,_xll.ohTrigger(RecalcTrigger,TriggerON)),NA())</f>
        <v>1.5015711783252783E-2</v>
      </c>
      <c r="H2319" s="49">
        <f>_xll.qlCalendarAdvance(IborCalendar,$H2318,B2319,"f",FALSE)</f>
        <v>55950</v>
      </c>
      <c r="I2319" s="49">
        <f>_xll.qlInterestRateIndexValueDate(Index1M,$H2319)</f>
        <v>55954</v>
      </c>
      <c r="J2319" s="52">
        <f>IFERROR(_xll.qlIndexFixing(Index1M,$H2319,TRUE,_xll.ohTrigger(RecalcTrigger,Trigger1M)),NA())</f>
        <v>1.7647192646463503E-2</v>
      </c>
      <c r="K2319" s="52">
        <f>IFERROR(_xll.qlIndexFixing(ONIndex1M,I2319,TRUE,_xll.ohTrigger(RecalcTrigger,Trigger1M)),NA())</f>
        <v>1.7641088999917898E-2</v>
      </c>
      <c r="L2319" s="52">
        <f>IFERROR(_xll.qlIndexFixing(Index3M,H2319,TRUE,_xll.ohTrigger(RecalcTrigger,Trigger3M)),NA())</f>
        <v>1.8880114412621076E-2</v>
      </c>
      <c r="M2319" s="52">
        <f>IFERROR(_xll.qlIndexFixing(ONIndex3M,I2319,TRUE,_xll.ohTrigger(RecalcTrigger,Trigger3M)),NA())</f>
        <v>1.885888928077506E-2</v>
      </c>
      <c r="N2319" s="52">
        <f>IFERROR(_xll.qlIndexFixing(Index6M,$H2319,TRUE,_xll.ohTrigger(RecalcTrigger,Trigger6M)),NA())</f>
        <v>2.0636494397879172E-2</v>
      </c>
      <c r="O2319" s="52">
        <f>IFERROR(_xll.qlIndexFixing(ONIndex6M,I2319,TRUE,_xll.ohTrigger(RecalcTrigger,Trigger6M)),NA())</f>
        <v>2.0578683743055493E-2</v>
      </c>
      <c r="P2319" s="52">
        <f>IFERROR(_xll.qlIndexFixing(Index1Y,$H2319,TRUE,_xll.ohTrigger(RecalcTrigger,Trigger1Y)),NA())</f>
        <v>2.2737678534322282E-2</v>
      </c>
      <c r="Q2319" s="52">
        <f>IFERROR(_xll.qlIndexFixing(ONIndex1Y,I2319,TRUE,_xll.ohTrigger(RecalcTrigger,Trigger1Y)),NA())</f>
        <v>2.2575221443981164E-2</v>
      </c>
    </row>
    <row r="2320" spans="2:17" x14ac:dyDescent="0.2">
      <c r="B2320" s="46" t="s">
        <v>51</v>
      </c>
      <c r="D2320" s="49">
        <f>_xll.qlCalendarAdvance(LocalCalendar,$D2319,B2320,"f",FALSE)</f>
        <v>55963</v>
      </c>
      <c r="E2320" s="49">
        <f>_xll.qlInterestRateIndexValueDate(IndexON,D2320)</f>
        <v>55963</v>
      </c>
      <c r="F2320" s="52">
        <f>IFERROR(_xll.qlIndexFixing(IndexON,D2320,TRUE,_xll.ohTrigger(RecalcTrigger,TriggerON)),NA())</f>
        <v>1.5013001716841501E-2</v>
      </c>
      <c r="H2320" s="49">
        <f>_xll.qlCalendarAdvance(IborCalendar,$H2319,B2320,"f",FALSE)</f>
        <v>55957</v>
      </c>
      <c r="I2320" s="49">
        <f>_xll.qlInterestRateIndexValueDate(Index1M,$H2320)</f>
        <v>55961</v>
      </c>
      <c r="J2320" s="52">
        <f>IFERROR(_xll.qlIndexFixing(Index1M,$H2320,TRUE,_xll.ohTrigger(RecalcTrigger,Trigger1M)),NA())</f>
        <v>1.7643976981910801E-2</v>
      </c>
      <c r="K2320" s="52">
        <f>IFERROR(_xll.qlIndexFixing(ONIndex1M,I2320,TRUE,_xll.ohTrigger(RecalcTrigger,Trigger1M)),NA())</f>
        <v>1.763789585017328E-2</v>
      </c>
      <c r="L2320" s="52">
        <f>IFERROR(_xll.qlIndexFixing(Index3M,H2320,TRUE,_xll.ohTrigger(RecalcTrigger,Trigger3M)),NA())</f>
        <v>1.8876448871313203E-2</v>
      </c>
      <c r="M2320" s="52">
        <f>IFERROR(_xll.qlIndexFixing(ONIndex3M,I2320,TRUE,_xll.ohTrigger(RecalcTrigger,Trigger3M)),NA())</f>
        <v>1.8855252190785876E-2</v>
      </c>
      <c r="N2320" s="52">
        <f>IFERROR(_xll.qlIndexFixing(Index6M,$H2320,TRUE,_xll.ohTrigger(RecalcTrigger,Trigger6M)),NA())</f>
        <v>2.0632651865738001E-2</v>
      </c>
      <c r="O2320" s="52">
        <f>IFERROR(_xll.qlIndexFixing(ONIndex6M,I2320,TRUE,_xll.ohTrigger(RecalcTrigger,Trigger6M)),NA())</f>
        <v>2.0574887120998753E-2</v>
      </c>
      <c r="P2320" s="52">
        <f>IFERROR(_xll.qlIndexFixing(Index1Y,$H2320,TRUE,_xll.ohTrigger(RecalcTrigger,Trigger1Y)),NA())</f>
        <v>2.273392658963792E-2</v>
      </c>
      <c r="Q2320" s="52">
        <f>IFERROR(_xll.qlIndexFixing(ONIndex1Y,I2320,TRUE,_xll.ohTrigger(RecalcTrigger,Trigger1Y)),NA())</f>
        <v>2.2571596010267925E-2</v>
      </c>
    </row>
    <row r="2321" spans="2:17" x14ac:dyDescent="0.2">
      <c r="B2321" s="46" t="s">
        <v>51</v>
      </c>
      <c r="D2321" s="49">
        <f>_xll.qlCalendarAdvance(LocalCalendar,$D2320,B2321,"f",FALSE)</f>
        <v>55970</v>
      </c>
      <c r="E2321" s="49">
        <f>_xll.qlInterestRateIndexValueDate(IndexON,D2321)</f>
        <v>55970</v>
      </c>
      <c r="F2321" s="52">
        <f>IFERROR(_xll.qlIndexFixing(IndexON,D2321,TRUE,_xll.ohTrigger(RecalcTrigger,TriggerON)),NA())</f>
        <v>1.5010290359942502E-2</v>
      </c>
      <c r="H2321" s="49">
        <f>_xll.qlCalendarAdvance(IborCalendar,$H2320,B2321,"f",FALSE)</f>
        <v>55964</v>
      </c>
      <c r="I2321" s="49">
        <f>_xll.qlInterestRateIndexValueDate(Index1M,$H2321)</f>
        <v>55968</v>
      </c>
      <c r="J2321" s="52">
        <f>IFERROR(_xll.qlIndexFixing(Index1M,$H2321,TRUE,_xll.ohTrigger(RecalcTrigger,Trigger1M)),NA())</f>
        <v>1.7640753002419688E-2</v>
      </c>
      <c r="K2321" s="52">
        <f>IFERROR(_xll.qlIndexFixing(ONIndex1M,I2321,TRUE,_xll.ohTrigger(RecalcTrigger,Trigger1M)),NA())</f>
        <v>1.7634694396990724E-2</v>
      </c>
      <c r="L2321" s="52">
        <f>IFERROR(_xll.qlIndexFixing(Index3M,H2321,TRUE,_xll.ohTrigger(RecalcTrigger,Trigger3M)),NA())</f>
        <v>1.8872781626368962E-2</v>
      </c>
      <c r="M2321" s="52">
        <f>IFERROR(_xll.qlIndexFixing(ONIndex3M,I2321,TRUE,_xll.ohTrigger(RecalcTrigger,Trigger3M)),NA())</f>
        <v>1.8851613401995593E-2</v>
      </c>
      <c r="N2321" s="52">
        <f>IFERROR(_xll.qlIndexFixing(Index6M,$H2321,TRUE,_xll.ohTrigger(RecalcTrigger,Trigger6M)),NA())</f>
        <v>2.0628808875309945E-2</v>
      </c>
      <c r="O2321" s="52">
        <f>IFERROR(_xll.qlIndexFixing(ONIndex6M,I2321,TRUE,_xll.ohTrigger(RecalcTrigger,Trigger6M)),NA())</f>
        <v>2.057109003811064E-2</v>
      </c>
      <c r="P2321" s="52">
        <f>IFERROR(_xll.qlIndexFixing(Index1Y,$H2321,TRUE,_xll.ohTrigger(RecalcTrigger,Trigger1Y)),NA())</f>
        <v>2.2730172998467649E-2</v>
      </c>
      <c r="Q2321" s="52">
        <f>IFERROR(_xll.qlIndexFixing(ONIndex1Y,I2321,TRUE,_xll.ohTrigger(RecalcTrigger,Trigger1Y)),NA())</f>
        <v>2.2567968953453033E-2</v>
      </c>
    </row>
    <row r="2322" spans="2:17" x14ac:dyDescent="0.2">
      <c r="B2322" s="46" t="s">
        <v>51</v>
      </c>
      <c r="D2322" s="49">
        <f>_xll.qlCalendarAdvance(LocalCalendar,$D2321,B2322,"f",FALSE)</f>
        <v>55977</v>
      </c>
      <c r="E2322" s="49">
        <f>_xll.qlInterestRateIndexValueDate(IndexON,D2322)</f>
        <v>55977</v>
      </c>
      <c r="F2322" s="52">
        <f>IFERROR(_xll.qlIndexFixing(IndexON,D2322,TRUE,_xll.ohTrigger(RecalcTrigger,TriggerON)),NA())</f>
        <v>1.5007577712315978E-2</v>
      </c>
      <c r="H2322" s="49">
        <f>_xll.qlCalendarAdvance(IborCalendar,$H2321,B2322,"f",FALSE)</f>
        <v>55971</v>
      </c>
      <c r="I2322" s="49">
        <f>_xll.qlInterestRateIndexValueDate(Index1M,$H2322)</f>
        <v>55975</v>
      </c>
      <c r="J2322" s="52">
        <f>IFERROR(_xll.qlIndexFixing(Index1M,$H2322,TRUE,_xll.ohTrigger(RecalcTrigger,Trigger1M)),NA())</f>
        <v>1.7637320449011895E-2</v>
      </c>
      <c r="K2322" s="52">
        <f>IFERROR(_xll.qlIndexFixing(ONIndex1M,I2322,TRUE,_xll.ohTrigger(RecalcTrigger,Trigger1M)),NA())</f>
        <v>1.7631484640130424E-2</v>
      </c>
      <c r="L2322" s="52">
        <f>IFERROR(_xll.qlIndexFixing(Index3M,H2322,TRUE,_xll.ohTrigger(RecalcTrigger,Trigger3M)),NA())</f>
        <v>1.8868881350773723E-2</v>
      </c>
      <c r="M2322" s="52">
        <f>IFERROR(_xll.qlIndexFixing(ONIndex3M,I2322,TRUE,_xll.ohTrigger(RecalcTrigger,Trigger3M)),NA())</f>
        <v>1.8847972914244338E-2</v>
      </c>
      <c r="N2322" s="52">
        <f>IFERROR(_xll.qlIndexFixing(Index6M,$H2322,TRUE,_xll.ohTrigger(RecalcTrigger,Trigger6M)),NA())</f>
        <v>2.0624651361596372E-2</v>
      </c>
      <c r="O2322" s="52">
        <f>IFERROR(_xll.qlIndexFixing(ONIndex6M,I2322,TRUE,_xll.ohTrigger(RecalcTrigger,Trigger6M)),NA())</f>
        <v>2.0567292494391154E-2</v>
      </c>
      <c r="P2322" s="52">
        <f>IFERROR(_xll.qlIndexFixing(Index1Y,$H2322,TRUE,_xll.ohTrigger(RecalcTrigger,Trigger1Y)),NA())</f>
        <v>2.2726417760830307E-2</v>
      </c>
      <c r="Q2322" s="52">
        <f>IFERROR(_xll.qlIndexFixing(ONIndex1Y,I2322,TRUE,_xll.ohTrigger(RecalcTrigger,Trigger1Y)),NA())</f>
        <v>2.2564340273696359E-2</v>
      </c>
    </row>
    <row r="2323" spans="2:17" x14ac:dyDescent="0.2">
      <c r="B2323" s="46" t="s">
        <v>51</v>
      </c>
      <c r="D2323" s="49">
        <f>_xll.qlCalendarAdvance(LocalCalendar,$D2322,B2323,"f",FALSE)</f>
        <v>55984</v>
      </c>
      <c r="E2323" s="49">
        <f>_xll.qlInterestRateIndexValueDate(IndexON,D2323)</f>
        <v>55984</v>
      </c>
      <c r="F2323" s="52">
        <f>IFERROR(_xll.qlIndexFixing(IndexON,D2323,TRUE,_xll.ohTrigger(RecalcTrigger,TriggerON)),NA())</f>
        <v>1.5004863774201738E-2</v>
      </c>
      <c r="H2323" s="49">
        <f>_xll.qlCalendarAdvance(IborCalendar,$H2322,B2323,"f",FALSE)</f>
        <v>55982</v>
      </c>
      <c r="I2323" s="49">
        <f>_xll.qlInterestRateIndexValueDate(Index1M,$H2323)</f>
        <v>55984</v>
      </c>
      <c r="J2323" s="52">
        <f>IFERROR(_xll.qlIndexFixing(Index1M,$H2323,TRUE,_xll.ohTrigger(RecalcTrigger,Trigger1M)),NA())</f>
        <v>1.7633551909136402E-2</v>
      </c>
      <c r="K2323" s="52">
        <f>IFERROR(_xll.qlIndexFixing(ONIndex1M,I2323,TRUE,_xll.ohTrigger(RecalcTrigger,Trigger1M)),NA())</f>
        <v>1.7627345608692835E-2</v>
      </c>
      <c r="L2323" s="52">
        <f>IFERROR(_xll.qlIndexFixing(Index3M,H2323,TRUE,_xll.ohTrigger(RecalcTrigger,Trigger3M)),NA())</f>
        <v>1.8864162031088792E-2</v>
      </c>
      <c r="M2323" s="52">
        <f>IFERROR(_xll.qlIndexFixing(ONIndex3M,I2323,TRUE,_xll.ohTrigger(RecalcTrigger,Trigger3M)),NA())</f>
        <v>1.8843289790835271E-2</v>
      </c>
      <c r="N2323" s="52">
        <f>IFERROR(_xll.qlIndexFixing(Index6M,$H2323,TRUE,_xll.ohTrigger(RecalcTrigger,Trigger6M)),NA())</f>
        <v>2.0619709434999463E-2</v>
      </c>
      <c r="O2323" s="52">
        <f>IFERROR(_xll.qlIndexFixing(ONIndex6M,I2323,TRUE,_xll.ohTrigger(RecalcTrigger,Trigger6M)),NA())</f>
        <v>2.0562409260813652E-2</v>
      </c>
      <c r="P2323" s="52">
        <f>IFERROR(_xll.qlIndexFixing(Index1Y,$H2323,TRUE,_xll.ohTrigger(RecalcTrigger,Trigger1Y)),NA())</f>
        <v>2.2721587178884242E-2</v>
      </c>
      <c r="Q2323" s="52">
        <f>IFERROR(_xll.qlIndexFixing(ONIndex1Y,I2323,TRUE,_xll.ohTrigger(RecalcTrigger,Trigger1Y)),NA())</f>
        <v>2.2559672443094314E-2</v>
      </c>
    </row>
    <row r="2324" spans="2:17" x14ac:dyDescent="0.2">
      <c r="B2324" s="46" t="s">
        <v>51</v>
      </c>
      <c r="D2324" s="49">
        <f>_xll.qlCalendarAdvance(LocalCalendar,$D2323,B2324,"f",FALSE)</f>
        <v>55991</v>
      </c>
      <c r="E2324" s="49">
        <f>_xll.qlInterestRateIndexValueDate(IndexON,D2324)</f>
        <v>55991</v>
      </c>
      <c r="F2324" s="52">
        <f>IFERROR(_xll.qlIndexFixing(IndexON,D2324,TRUE,_xll.ohTrigger(RecalcTrigger,TriggerON)),NA())</f>
        <v>1.5002148545439908E-2</v>
      </c>
      <c r="H2324" s="49">
        <f>_xll.qlCalendarAdvance(IborCalendar,$H2323,B2324,"f",FALSE)</f>
        <v>55989</v>
      </c>
      <c r="I2324" s="49">
        <f>_xll.qlInterestRateIndexValueDate(Index1M,$H2324)</f>
        <v>55991</v>
      </c>
      <c r="J2324" s="52">
        <f>IFERROR(_xll.qlIndexFixing(Index1M,$H2324,TRUE,_xll.ohTrigger(RecalcTrigger,Trigger1M)),NA())</f>
        <v>1.7630299856079557E-2</v>
      </c>
      <c r="K2324" s="52">
        <f>IFERROR(_xll.qlIndexFixing(ONIndex1M,I2324,TRUE,_xll.ohTrigger(RecalcTrigger,Trigger1M)),NA())</f>
        <v>1.7624116872134721E-2</v>
      </c>
      <c r="L2324" s="52">
        <f>IFERROR(_xll.qlIndexFixing(Index3M,H2324,TRUE,_xll.ohTrigger(RecalcTrigger,Trigger3M)),NA())</f>
        <v>1.8860489502174844E-2</v>
      </c>
      <c r="M2324" s="52">
        <f>IFERROR(_xll.qlIndexFixing(ONIndex3M,I2324,TRUE,_xll.ohTrigger(RecalcTrigger,Trigger3M)),NA())</f>
        <v>1.8839645419870266E-2</v>
      </c>
      <c r="N2324" s="52">
        <f>IFERROR(_xll.qlIndexFixing(Index6M,$H2324,TRUE,_xll.ohTrigger(RecalcTrigger,Trigger6M)),NA())</f>
        <v>2.0615865190548827E-2</v>
      </c>
      <c r="O2324" s="52">
        <f>IFERROR(_xll.qlIndexFixing(ONIndex6M,I2324,TRUE,_xll.ohTrigger(RecalcTrigger,Trigger6M)),NA())</f>
        <v>2.0558610663536925E-2</v>
      </c>
      <c r="P2324" s="52">
        <f>IFERROR(_xll.qlIndexFixing(Index1Y,$H2324,TRUE,_xll.ohTrigger(RecalcTrigger,Trigger1Y)),NA())</f>
        <v>2.2717828177962644E-2</v>
      </c>
      <c r="Q2324" s="52">
        <f>IFERROR(_xll.qlIndexFixing(ONIndex1Y,I2324,TRUE,_xll.ohTrigger(RecalcTrigger,Trigger1Y)),NA())</f>
        <v>2.2556040053345328E-2</v>
      </c>
    </row>
    <row r="2325" spans="2:17" x14ac:dyDescent="0.2">
      <c r="B2325" s="46" t="s">
        <v>51</v>
      </c>
      <c r="D2325" s="49">
        <f>_xll.qlCalendarAdvance(LocalCalendar,$D2324,B2325,"f",FALSE)</f>
        <v>55998</v>
      </c>
      <c r="E2325" s="49">
        <f>_xll.qlInterestRateIndexValueDate(IndexON,D2325)</f>
        <v>55998</v>
      </c>
      <c r="F2325" s="52">
        <f>IFERROR(_xll.qlIndexFixing(IndexON,D2325,TRUE,_xll.ohTrigger(RecalcTrigger,TriggerON)),NA())</f>
        <v>1.4999432026270298E-2</v>
      </c>
      <c r="H2325" s="49">
        <f>_xll.qlCalendarAdvance(IborCalendar,$H2324,B2325,"f",FALSE)</f>
        <v>55996</v>
      </c>
      <c r="I2325" s="49">
        <f>_xll.qlInterestRateIndexValueDate(Index1M,$H2325)</f>
        <v>55998</v>
      </c>
      <c r="J2325" s="52">
        <f>IFERROR(_xll.qlIndexFixing(Index1M,$H2325,TRUE,_xll.ohTrigger(RecalcTrigger,Trigger1M)),NA())</f>
        <v>1.7627237141995395E-2</v>
      </c>
      <c r="K2325" s="52">
        <f>IFERROR(_xll.qlIndexFixing(ONIndex1M,I2325,TRUE,_xll.ohTrigger(RecalcTrigger,Trigger1M)),NA())</f>
        <v>1.7620879832138669E-2</v>
      </c>
      <c r="L2325" s="52">
        <f>IFERROR(_xll.qlIndexFixing(Index3M,H2325,TRUE,_xll.ohTrigger(RecalcTrigger,Trigger3M)),NA())</f>
        <v>1.8856815269697017E-2</v>
      </c>
      <c r="M2325" s="52">
        <f>IFERROR(_xll.qlIndexFixing(ONIndex3M,I2325,TRUE,_xll.ohTrigger(RecalcTrigger,Trigger3M)),NA())</f>
        <v>1.8835999350024224E-2</v>
      </c>
      <c r="N2325" s="52">
        <f>IFERROR(_xll.qlIndexFixing(Index6M,$H2325,TRUE,_xll.ohTrigger(RecalcTrigger,Trigger6M)),NA())</f>
        <v>2.0612020487807296E-2</v>
      </c>
      <c r="O2325" s="52">
        <f>IFERROR(_xll.qlIndexFixing(ONIndex6M,I2325,TRUE,_xll.ohTrigger(RecalcTrigger,Trigger6M)),NA())</f>
        <v>2.055481160550876E-2</v>
      </c>
      <c r="P2325" s="52">
        <f>IFERROR(_xll.qlIndexFixing(Index1Y,$H2325,TRUE,_xll.ohTrigger(RecalcTrigger,Trigger1Y)),NA())</f>
        <v>2.2714067530634194E-2</v>
      </c>
      <c r="Q2325" s="52">
        <f>IFERROR(_xll.qlIndexFixing(ONIndex1Y,I2325,TRUE,_xll.ohTrigger(RecalcTrigger,Trigger1Y)),NA())</f>
        <v>2.2552406040414752E-2</v>
      </c>
    </row>
    <row r="2326" spans="2:17" x14ac:dyDescent="0.2">
      <c r="B2326" s="46" t="s">
        <v>51</v>
      </c>
      <c r="D2326" s="49">
        <f>_xll.qlCalendarAdvance(LocalCalendar,$D2325,B2326,"f",FALSE)</f>
        <v>56005</v>
      </c>
      <c r="E2326" s="49">
        <f>_xll.qlInterestRateIndexValueDate(IndexON,D2326)</f>
        <v>56005</v>
      </c>
      <c r="F2326" s="52">
        <f>IFERROR(_xll.qlIndexFixing(IndexON,D2326,TRUE,_xll.ohTrigger(RecalcTrigger,TriggerON)),NA())</f>
        <v>1.4996714216213292E-2</v>
      </c>
      <c r="H2326" s="49">
        <f>_xll.qlCalendarAdvance(IborCalendar,$H2325,B2326,"f",FALSE)</f>
        <v>56003</v>
      </c>
      <c r="I2326" s="49">
        <f>_xll.qlInterestRateIndexValueDate(Index1M,$H2326)</f>
        <v>56005</v>
      </c>
      <c r="J2326" s="52">
        <f>IFERROR(_xll.qlIndexFixing(Index1M,$H2326,TRUE,_xll.ohTrigger(RecalcTrigger,Trigger1M)),NA())</f>
        <v>1.7623770804095495E-2</v>
      </c>
      <c r="K2326" s="52">
        <f>IFERROR(_xll.qlIndexFixing(ONIndex1M,I2326,TRUE,_xll.ohTrigger(RecalcTrigger,Trigger1M)),NA())</f>
        <v>1.7617634488384937E-2</v>
      </c>
      <c r="L2326" s="52">
        <f>IFERROR(_xll.qlIndexFixing(Index3M,H2326,TRUE,_xll.ohTrigger(RecalcTrigger,Trigger3M)),NA())</f>
        <v>1.8853369316353858E-2</v>
      </c>
      <c r="M2326" s="52">
        <f>IFERROR(_xll.qlIndexFixing(ONIndex3M,I2326,TRUE,_xll.ohTrigger(RecalcTrigger,Trigger3M)),NA())</f>
        <v>1.883235158121721E-2</v>
      </c>
      <c r="N2326" s="52">
        <f>IFERROR(_xll.qlIndexFixing(Index6M,$H2326,TRUE,_xll.ohTrigger(RecalcTrigger,Trigger6M)),NA())</f>
        <v>2.0609114248635388E-2</v>
      </c>
      <c r="O2326" s="52">
        <f>IFERROR(_xll.qlIndexFixing(ONIndex6M,I2326,TRUE,_xll.ohTrigger(RecalcTrigger,Trigger6M)),NA())</f>
        <v>2.0551012086569287E-2</v>
      </c>
      <c r="P2326" s="52">
        <f>IFERROR(_xll.qlIndexFixing(Index1Y,$H2326,TRUE,_xll.ohTrigger(RecalcTrigger,Trigger1Y)),NA())</f>
        <v>2.2710305236917954E-2</v>
      </c>
      <c r="Q2326" s="52">
        <f>IFERROR(_xll.qlIndexFixing(ONIndex1Y,I2326,TRUE,_xll.ohTrigger(RecalcTrigger,Trigger1Y)),NA())</f>
        <v>2.2548770404462459E-2</v>
      </c>
    </row>
    <row r="2327" spans="2:17" x14ac:dyDescent="0.2">
      <c r="B2327" s="46" t="s">
        <v>51</v>
      </c>
      <c r="D2327" s="49">
        <f>_xll.qlCalendarAdvance(LocalCalendar,$D2326,B2327,"f",FALSE)</f>
        <v>56012</v>
      </c>
      <c r="E2327" s="49">
        <f>_xll.qlInterestRateIndexValueDate(IndexON,D2327)</f>
        <v>56012</v>
      </c>
      <c r="F2327" s="52">
        <f>IFERROR(_xll.qlIndexFixing(IndexON,D2327,TRUE,_xll.ohTrigger(RecalcTrigger,TriggerON)),NA())</f>
        <v>1.499399511582844E-2</v>
      </c>
      <c r="H2327" s="49">
        <f>_xll.qlCalendarAdvance(IborCalendar,$H2326,B2327,"f",FALSE)</f>
        <v>56010</v>
      </c>
      <c r="I2327" s="49">
        <f>_xll.qlInterestRateIndexValueDate(Index1M,$H2327)</f>
        <v>56012</v>
      </c>
      <c r="J2327" s="52">
        <f>IFERROR(_xll.qlIndexFixing(Index1M,$H2327,TRUE,_xll.ohTrigger(RecalcTrigger,Trigger1M)),NA())</f>
        <v>1.7620493805178272E-2</v>
      </c>
      <c r="K2327" s="52">
        <f>IFERROR(_xll.qlIndexFixing(ONIndex1M,I2327,TRUE,_xll.ohTrigger(RecalcTrigger,Trigger1M)),NA())</f>
        <v>1.7614380841033395E-2</v>
      </c>
      <c r="L2327" s="52">
        <f>IFERROR(_xll.qlIndexFixing(Index3M,H2327,TRUE,_xll.ohTrigger(RecalcTrigger,Trigger3M)),NA())</f>
        <v>1.8849691362949412E-2</v>
      </c>
      <c r="M2327" s="52">
        <f>IFERROR(_xll.qlIndexFixing(ONIndex3M,I2327,TRUE,_xll.ohTrigger(RecalcTrigger,Trigger3M)),NA())</f>
        <v>1.8828702113529161E-2</v>
      </c>
      <c r="N2327" s="52">
        <f>IFERROR(_xll.qlIndexFixing(Index6M,$H2327,TRUE,_xll.ohTrigger(RecalcTrigger,Trigger6M)),NA())</f>
        <v>2.060526787414035E-2</v>
      </c>
      <c r="O2327" s="52">
        <f>IFERROR(_xll.qlIndexFixing(ONIndex6M,I2327,TRUE,_xll.ohTrigger(RecalcTrigger,Trigger6M)),NA())</f>
        <v>2.0547212106558632E-2</v>
      </c>
      <c r="P2327" s="52">
        <f>IFERROR(_xll.qlIndexFixing(Index1Y,$H2327,TRUE,_xll.ohTrigger(RecalcTrigger,Trigger1Y)),NA())</f>
        <v>2.2706541296832316E-2</v>
      </c>
      <c r="Q2327" s="52">
        <f>IFERROR(_xll.qlIndexFixing(ONIndex1Y,I2327,TRUE,_xll.ohTrigger(RecalcTrigger,Trigger1Y)),NA())</f>
        <v>2.2545133145328577E-2</v>
      </c>
    </row>
    <row r="2328" spans="2:17" x14ac:dyDescent="0.2">
      <c r="B2328" s="46" t="s">
        <v>51</v>
      </c>
      <c r="D2328" s="49">
        <f>_xll.qlCalendarAdvance(LocalCalendar,$D2327,B2328,"f",FALSE)</f>
        <v>56019</v>
      </c>
      <c r="E2328" s="49">
        <f>_xll.qlInterestRateIndexValueDate(IndexON,D2328)</f>
        <v>56019</v>
      </c>
      <c r="F2328" s="52">
        <f>IFERROR(_xll.qlIndexFixing(IndexON,D2328,TRUE,_xll.ohTrigger(RecalcTrigger,TriggerON)),NA())</f>
        <v>1.4991274724796E-2</v>
      </c>
      <c r="H2328" s="49">
        <f>_xll.qlCalendarAdvance(IborCalendar,$H2327,B2328,"f",FALSE)</f>
        <v>56017</v>
      </c>
      <c r="I2328" s="49">
        <f>_xll.qlInterestRateIndexValueDate(Index1M,$H2328)</f>
        <v>56019</v>
      </c>
      <c r="J2328" s="52">
        <f>IFERROR(_xll.qlIndexFixing(Index1M,$H2328,TRUE,_xll.ohTrigger(RecalcTrigger,Trigger1M)),NA())</f>
        <v>1.7617208490992575E-2</v>
      </c>
      <c r="K2328" s="52">
        <f>IFERROR(_xll.qlIndexFixing(ONIndex1M,I2328,TRUE,_xll.ohTrigger(RecalcTrigger,Trigger1M)),NA())</f>
        <v>1.7611118890084043E-2</v>
      </c>
      <c r="L2328" s="52">
        <f>IFERROR(_xll.qlIndexFixing(Index3M,H2328,TRUE,_xll.ohTrigger(RecalcTrigger,Trigger3M)),NA())</f>
        <v>1.8846011705944229E-2</v>
      </c>
      <c r="M2328" s="52">
        <f>IFERROR(_xll.qlIndexFixing(ONIndex3M,I2328,TRUE,_xll.ohTrigger(RecalcTrigger,Trigger3M)),NA())</f>
        <v>1.8825050946960076E-2</v>
      </c>
      <c r="N2328" s="52">
        <f>IFERROR(_xll.qlIndexFixing(Index6M,$H2328,TRUE,_xll.ohTrigger(RecalcTrigger,Trigger6M)),NA())</f>
        <v>2.0601421041407563E-2</v>
      </c>
      <c r="O2328" s="52">
        <f>IFERROR(_xll.qlIndexFixing(ONIndex6M,I2328,TRUE,_xll.ohTrigger(RecalcTrigger,Trigger6M)),NA())</f>
        <v>2.0543411665956413E-2</v>
      </c>
      <c r="P2328" s="52">
        <f>IFERROR(_xll.qlIndexFixing(Index1Y,$H2328,TRUE,_xll.ohTrigger(RecalcTrigger,Trigger1Y)),NA())</f>
        <v>2.2702775710395678E-2</v>
      </c>
      <c r="Q2328" s="52">
        <f>IFERROR(_xll.qlIndexFixing(ONIndex1Y,I2328,TRUE,_xll.ohTrigger(RecalcTrigger,Trigger1Y)),NA())</f>
        <v>2.2541494263093043E-2</v>
      </c>
    </row>
    <row r="2329" spans="2:17" x14ac:dyDescent="0.2">
      <c r="B2329" s="46" t="s">
        <v>51</v>
      </c>
      <c r="D2329" s="49">
        <f>_xll.qlCalendarAdvance(LocalCalendar,$D2328,B2329,"f",FALSE)</f>
        <v>56026</v>
      </c>
      <c r="E2329" s="49">
        <f>_xll.qlInterestRateIndexValueDate(IndexON,D2329)</f>
        <v>56026</v>
      </c>
      <c r="F2329" s="52">
        <f>IFERROR(_xll.qlIndexFixing(IndexON,D2329,TRUE,_xll.ohTrigger(RecalcTrigger,TriggerON)),NA())</f>
        <v>1.4988553043115971E-2</v>
      </c>
      <c r="H2329" s="49">
        <f>_xll.qlCalendarAdvance(IborCalendar,$H2328,B2329,"f",FALSE)</f>
        <v>56024</v>
      </c>
      <c r="I2329" s="49">
        <f>_xll.qlInterestRateIndexValueDate(Index1M,$H2329)</f>
        <v>56026</v>
      </c>
      <c r="J2329" s="52">
        <f>IFERROR(_xll.qlIndexFixing(Index1M,$H2329,TRUE,_xll.ohTrigger(RecalcTrigger,Trigger1M)),NA())</f>
        <v>1.7613914861540902E-2</v>
      </c>
      <c r="K2329" s="52">
        <f>IFERROR(_xll.qlIndexFixing(ONIndex1M,I2329,TRUE,_xll.ohTrigger(RecalcTrigger,Trigger1M)),NA())</f>
        <v>1.7607848635696755E-2</v>
      </c>
      <c r="L2329" s="52">
        <f>IFERROR(_xll.qlIndexFixing(Index3M,H2329,TRUE,_xll.ohTrigger(RecalcTrigger,Trigger3M)),NA())</f>
        <v>1.8842330345342655E-2</v>
      </c>
      <c r="M2329" s="52">
        <f>IFERROR(_xll.qlIndexFixing(ONIndex3M,I2329,TRUE,_xll.ohTrigger(RecalcTrigger,Trigger3M)),NA())</f>
        <v>1.8821398081430019E-2</v>
      </c>
      <c r="N2329" s="52">
        <f>IFERROR(_xll.qlIndexFixing(Index6M,$H2329,TRUE,_xll.ohTrigger(RecalcTrigger,Trigger6M)),NA())</f>
        <v>2.0597573750439177E-2</v>
      </c>
      <c r="O2329" s="52">
        <f>IFERROR(_xll.qlIndexFixing(ONIndex6M,I2329,TRUE,_xll.ohTrigger(RecalcTrigger,Trigger6M)),NA())</f>
        <v>2.0539610764283012E-2</v>
      </c>
      <c r="P2329" s="52">
        <f>IFERROR(_xll.qlIndexFixing(Index1Y,$H2329,TRUE,_xll.ohTrigger(RecalcTrigger,Trigger1Y)),NA())</f>
        <v>2.2699008477626872E-2</v>
      </c>
      <c r="Q2329" s="52">
        <f>IFERROR(_xll.qlIndexFixing(ONIndex1Y,I2329,TRUE,_xll.ohTrigger(RecalcTrigger,Trigger1Y)),NA())</f>
        <v>2.2537853757915727E-2</v>
      </c>
    </row>
    <row r="2330" spans="2:17" x14ac:dyDescent="0.2">
      <c r="B2330" s="46" t="s">
        <v>51</v>
      </c>
      <c r="D2330" s="49">
        <f>_xll.qlCalendarAdvance(LocalCalendar,$D2329,B2330,"f",FALSE)</f>
        <v>56033</v>
      </c>
      <c r="E2330" s="49">
        <f>_xll.qlInterestRateIndexValueDate(IndexON,D2330)</f>
        <v>56033</v>
      </c>
      <c r="F2330" s="52">
        <f>IFERROR(_xll.qlIndexFixing(IndexON,D2330,TRUE,_xll.ohTrigger(RecalcTrigger,TriggerON)),NA())</f>
        <v>1.4985830070788353E-2</v>
      </c>
      <c r="H2330" s="49">
        <f>_xll.qlCalendarAdvance(IborCalendar,$H2329,B2330,"f",FALSE)</f>
        <v>56031</v>
      </c>
      <c r="I2330" s="49">
        <f>_xll.qlInterestRateIndexValueDate(Index1M,$H2330)</f>
        <v>56033</v>
      </c>
      <c r="J2330" s="52">
        <f>IFERROR(_xll.qlIndexFixing(Index1M,$H2330,TRUE,_xll.ohTrigger(RecalcTrigger,Trigger1M)),NA())</f>
        <v>1.7610612916830748E-2</v>
      </c>
      <c r="K2330" s="52">
        <f>IFERROR(_xll.qlIndexFixing(ONIndex1M,I2330,TRUE,_xll.ohTrigger(RecalcTrigger,Trigger1M)),NA())</f>
        <v>1.7604570077551784E-2</v>
      </c>
      <c r="L2330" s="52">
        <f>IFERROR(_xll.qlIndexFixing(Index3M,H2330,TRUE,_xll.ohTrigger(RecalcTrigger,Trigger3M)),NA())</f>
        <v>1.8838647281149895E-2</v>
      </c>
      <c r="M2330" s="52">
        <f>IFERROR(_xll.qlIndexFixing(ONIndex3M,I2330,TRUE,_xll.ohTrigger(RecalcTrigger,Trigger3M)),NA())</f>
        <v>1.8817743517018926E-2</v>
      </c>
      <c r="N2330" s="52">
        <f>IFERROR(_xll.qlIndexFixing(Index6M,$H2330,TRUE,_xll.ohTrigger(RecalcTrigger,Trigger6M)),NA())</f>
        <v>2.0592790099833252E-2</v>
      </c>
      <c r="O2330" s="52">
        <f>IFERROR(_xll.qlIndexFixing(ONIndex6M,I2330,TRUE,_xll.ohTrigger(RecalcTrigger,Trigger6M)),NA())</f>
        <v>2.0535809401698302E-2</v>
      </c>
      <c r="P2330" s="52">
        <f>IFERROR(_xll.qlIndexFixing(Index1Y,$H2330,TRUE,_xll.ohTrigger(RecalcTrigger,Trigger1Y)),NA())</f>
        <v>2.2695239598543859E-2</v>
      </c>
      <c r="Q2330" s="52">
        <f>IFERROR(_xll.qlIndexFixing(ONIndex1Y,I2330,TRUE,_xll.ohTrigger(RecalcTrigger,Trigger1Y)),NA())</f>
        <v>2.253421162939695E-2</v>
      </c>
    </row>
    <row r="2331" spans="2:17" x14ac:dyDescent="0.2">
      <c r="B2331" s="46" t="s">
        <v>51</v>
      </c>
      <c r="D2331" s="49">
        <f>_xll.qlCalendarAdvance(LocalCalendar,$D2330,B2331,"f",FALSE)</f>
        <v>56040</v>
      </c>
      <c r="E2331" s="49">
        <f>_xll.qlInterestRateIndexValueDate(IndexON,D2331)</f>
        <v>56040</v>
      </c>
      <c r="F2331" s="52">
        <f>IFERROR(_xll.qlIndexFixing(IndexON,D2331,TRUE,_xll.ohTrigger(RecalcTrigger,TriggerON)),NA())</f>
        <v>1.4983105808052954E-2</v>
      </c>
      <c r="H2331" s="49">
        <f>_xll.qlCalendarAdvance(IborCalendar,$H2330,B2331,"f",FALSE)</f>
        <v>56038</v>
      </c>
      <c r="I2331" s="49">
        <f>_xll.qlInterestRateIndexValueDate(Index1M,$H2331)</f>
        <v>56040</v>
      </c>
      <c r="J2331" s="52">
        <f>IFERROR(_xll.qlIndexFixing(Index1M,$H2331,TRUE,_xll.ohTrigger(RecalcTrigger,Trigger1M)),NA())</f>
        <v>1.7607302656869606E-2</v>
      </c>
      <c r="K2331" s="52">
        <f>IFERROR(_xll.qlIndexFixing(ONIndex1M,I2331,TRUE,_xll.ohTrigger(RecalcTrigger,Trigger1M)),NA())</f>
        <v>1.7601283215888941E-2</v>
      </c>
      <c r="L2331" s="52">
        <f>IFERROR(_xll.qlIndexFixing(Index3M,H2331,TRUE,_xll.ohTrigger(RecalcTrigger,Trigger3M)),NA())</f>
        <v>1.8834962513370301E-2</v>
      </c>
      <c r="M2331" s="52">
        <f>IFERROR(_xll.qlIndexFixing(ONIndex3M,I2331,TRUE,_xll.ohTrigger(RecalcTrigger,Trigger3M)),NA())</f>
        <v>1.8814087253646861E-2</v>
      </c>
      <c r="N2331" s="52">
        <f>IFERROR(_xll.qlIndexFixing(Index6M,$H2331,TRUE,_xll.ohTrigger(RecalcTrigger,Trigger6M)),NA())</f>
        <v>2.0588942647404469E-2</v>
      </c>
      <c r="O2331" s="52">
        <f>IFERROR(_xll.qlIndexFixing(ONIndex6M,I2331,TRUE,_xll.ohTrigger(RecalcTrigger,Trigger6M)),NA())</f>
        <v>2.0532007578362155E-2</v>
      </c>
      <c r="P2331" s="52">
        <f>IFERROR(_xll.qlIndexFixing(Index1Y,$H2331,TRUE,_xll.ohTrigger(RecalcTrigger,Trigger1Y)),NA())</f>
        <v>2.2691469073165691E-2</v>
      </c>
      <c r="Q2331" s="52">
        <f>IFERROR(_xll.qlIndexFixing(ONIndex1Y,I2331,TRUE,_xll.ohTrigger(RecalcTrigger,Trigger1Y)),NA())</f>
        <v>2.2530567877856456E-2</v>
      </c>
    </row>
    <row r="2332" spans="2:17" x14ac:dyDescent="0.2">
      <c r="B2332" s="46" t="s">
        <v>51</v>
      </c>
      <c r="D2332" s="49">
        <f>_xll.qlCalendarAdvance(LocalCalendar,$D2331,B2332,"f",FALSE)</f>
        <v>56047</v>
      </c>
      <c r="E2332" s="49">
        <f>_xll.qlInterestRateIndexValueDate(IndexON,D2332)</f>
        <v>56047</v>
      </c>
      <c r="F2332" s="52">
        <f>IFERROR(_xll.qlIndexFixing(IndexON,D2332,TRUE,_xll.ohTrigger(RecalcTrigger,TriggerON)),NA())</f>
        <v>1.4980380254590031E-2</v>
      </c>
      <c r="H2332" s="49">
        <f>_xll.qlCalendarAdvance(IborCalendar,$H2331,B2332,"f",FALSE)</f>
        <v>56045</v>
      </c>
      <c r="I2332" s="49">
        <f>_xll.qlInterestRateIndexValueDate(Index1M,$H2332)</f>
        <v>56047</v>
      </c>
      <c r="J2332" s="52">
        <f>IFERROR(_xll.qlIndexFixing(Index1M,$H2332,TRUE,_xll.ohTrigger(RecalcTrigger,Trigger1M)),NA())</f>
        <v>1.7603984081667468E-2</v>
      </c>
      <c r="K2332" s="52">
        <f>IFERROR(_xll.qlIndexFixing(ONIndex1M,I2332,TRUE,_xll.ohTrigger(RecalcTrigger,Trigger1M)),NA())</f>
        <v>1.7597988050548352E-2</v>
      </c>
      <c r="L2332" s="52">
        <f>IFERROR(_xll.qlIndexFixing(Index3M,H2332,TRUE,_xll.ohTrigger(RecalcTrigger,Trigger3M)),NA())</f>
        <v>1.8831276042008214E-2</v>
      </c>
      <c r="M2332" s="52">
        <f>IFERROR(_xll.qlIndexFixing(ONIndex3M,I2332,TRUE,_xll.ohTrigger(RecalcTrigger,Trigger3M)),NA())</f>
        <v>1.881042929139376E-2</v>
      </c>
      <c r="N2332" s="52">
        <f>IFERROR(_xll.qlIndexFixing(Index6M,$H2332,TRUE,_xll.ohTrigger(RecalcTrigger,Trigger6M)),NA())</f>
        <v>2.0585094736703141E-2</v>
      </c>
      <c r="O2332" s="52">
        <f>IFERROR(_xll.qlIndexFixing(ONIndex6M,I2332,TRUE,_xll.ohTrigger(RecalcTrigger,Trigger6M)),NA())</f>
        <v>2.0528205294114699E-2</v>
      </c>
      <c r="P2332" s="52">
        <f>IFERROR(_xll.qlIndexFixing(Index1Y,$H2332,TRUE,_xll.ohTrigger(RecalcTrigger,Trigger1Y)),NA())</f>
        <v>2.2687696901510766E-2</v>
      </c>
      <c r="Q2332" s="52">
        <f>IFERROR(_xll.qlIndexFixing(ONIndex1Y,I2332,TRUE,_xll.ohTrigger(RecalcTrigger,Trigger1Y)),NA())</f>
        <v>2.252692250337418E-2</v>
      </c>
    </row>
    <row r="2333" spans="2:17" x14ac:dyDescent="0.2">
      <c r="B2333" s="46" t="s">
        <v>51</v>
      </c>
      <c r="D2333" s="49">
        <f>_xll.qlCalendarAdvance(LocalCalendar,$D2332,B2333,"f",FALSE)</f>
        <v>56054</v>
      </c>
      <c r="E2333" s="49">
        <f>_xll.qlInterestRateIndexValueDate(IndexON,D2333)</f>
        <v>56054</v>
      </c>
      <c r="F2333" s="52">
        <f>IFERROR(_xll.qlIndexFixing(IndexON,D2333,TRUE,_xll.ohTrigger(RecalcTrigger,TriggerON)),NA())</f>
        <v>1.4977653410639391E-2</v>
      </c>
      <c r="H2333" s="49">
        <f>_xll.qlCalendarAdvance(IborCalendar,$H2332,B2333,"f",FALSE)</f>
        <v>56052</v>
      </c>
      <c r="I2333" s="49">
        <f>_xll.qlInterestRateIndexValueDate(Index1M,$H2333)</f>
        <v>56054</v>
      </c>
      <c r="J2333" s="52">
        <f>IFERROR(_xll.qlIndexFixing(Index1M,$H2333,TRUE,_xll.ohTrigger(RecalcTrigger,Trigger1M)),NA())</f>
        <v>1.7600657191231828E-2</v>
      </c>
      <c r="K2333" s="52">
        <f>IFERROR(_xll.qlIndexFixing(ONIndex1M,I2333,TRUE,_xll.ohTrigger(RecalcTrigger,Trigger1M)),NA())</f>
        <v>1.759468458168989E-2</v>
      </c>
      <c r="L2333" s="52">
        <f>IFERROR(_xll.qlIndexFixing(Index3M,H2333,TRUE,_xll.ohTrigger(RecalcTrigger,Trigger3M)),NA())</f>
        <v>1.8827587867070585E-2</v>
      </c>
      <c r="M2333" s="52">
        <f>IFERROR(_xll.qlIndexFixing(ONIndex3M,I2333,TRUE,_xll.ohTrigger(RecalcTrigger,Trigger3M)),NA())</f>
        <v>1.8806769630259623E-2</v>
      </c>
      <c r="N2333" s="52">
        <f>IFERROR(_xll.qlIndexFixing(Index6M,$H2333,TRUE,_xll.ohTrigger(RecalcTrigger,Trigger6M)),NA())</f>
        <v>2.0581246367732762E-2</v>
      </c>
      <c r="O2333" s="52">
        <f>IFERROR(_xll.qlIndexFixing(ONIndex6M,I2333,TRUE,_xll.ohTrigger(RecalcTrigger,Trigger6M)),NA())</f>
        <v>2.0524402548875997E-2</v>
      </c>
      <c r="P2333" s="52">
        <f>IFERROR(_xll.qlIndexFixing(Index1Y,$H2333,TRUE,_xll.ohTrigger(RecalcTrigger,Trigger1Y)),NA())</f>
        <v>2.2683923083597912E-2</v>
      </c>
      <c r="Q2333" s="52">
        <f>IFERROR(_xll.qlIndexFixing(ONIndex1Y,I2333,TRUE,_xll.ohTrigger(RecalcTrigger,Trigger1Y)),NA())</f>
        <v>2.2523275505710316E-2</v>
      </c>
    </row>
    <row r="2334" spans="2:17" x14ac:dyDescent="0.2">
      <c r="B2334" s="46" t="s">
        <v>51</v>
      </c>
      <c r="D2334" s="49">
        <f>_xll.qlCalendarAdvance(LocalCalendar,$D2333,B2334,"f",FALSE)</f>
        <v>56061</v>
      </c>
      <c r="E2334" s="49">
        <f>_xll.qlInterestRateIndexValueDate(IndexON,D2334)</f>
        <v>56061</v>
      </c>
      <c r="F2334" s="52">
        <f>IFERROR(_xll.qlIndexFixing(IndexON,D2334,TRUE,_xll.ohTrigger(RecalcTrigger,TriggerON)),NA())</f>
        <v>1.4974925276041162E-2</v>
      </c>
      <c r="H2334" s="49">
        <f>_xll.qlCalendarAdvance(IborCalendar,$H2333,B2334,"f",FALSE)</f>
        <v>56059</v>
      </c>
      <c r="I2334" s="49">
        <f>_xll.qlInterestRateIndexValueDate(Index1M,$H2334)</f>
        <v>56061</v>
      </c>
      <c r="J2334" s="52">
        <f>IFERROR(_xll.qlIndexFixing(Index1M,$H2334,TRUE,_xll.ohTrigger(RecalcTrigger,Trigger1M)),NA())</f>
        <v>1.7597321985565184E-2</v>
      </c>
      <c r="K2334" s="52">
        <f>IFERROR(_xll.qlIndexFixing(ONIndex1M,I2334,TRUE,_xll.ohTrigger(RecalcTrigger,Trigger1M)),NA())</f>
        <v>1.7591372809153683E-2</v>
      </c>
      <c r="L2334" s="52">
        <f>IFERROR(_xll.qlIndexFixing(Index3M,H2334,TRUE,_xll.ohTrigger(RecalcTrigger,Trigger3M)),NA())</f>
        <v>1.8823897988558283E-2</v>
      </c>
      <c r="M2334" s="52">
        <f>IFERROR(_xll.qlIndexFixing(ONIndex3M,I2334,TRUE,_xll.ohTrigger(RecalcTrigger,Trigger3M)),NA())</f>
        <v>1.8803108270084579E-2</v>
      </c>
      <c r="N2334" s="52">
        <f>IFERROR(_xll.qlIndexFixing(Index6M,$H2334,TRUE,_xll.ohTrigger(RecalcTrigger,Trigger6M)),NA())</f>
        <v>2.057833042215693E-2</v>
      </c>
      <c r="O2334" s="52">
        <f>IFERROR(_xll.qlIndexFixing(ONIndex6M,I2334,TRUE,_xll.ohTrigger(RecalcTrigger,Trigger6M)),NA())</f>
        <v>2.0520599342805923E-2</v>
      </c>
      <c r="P2334" s="52">
        <f>IFERROR(_xll.qlIndexFixing(Index1Y,$H2334,TRUE,_xll.ohTrigger(RecalcTrigger,Trigger1Y)),NA())</f>
        <v>2.2680147619445316E-2</v>
      </c>
      <c r="Q2334" s="52">
        <f>IFERROR(_xll.qlIndexFixing(ONIndex1Y,I2334,TRUE,_xll.ohTrigger(RecalcTrigger,Trigger1Y)),NA())</f>
        <v>2.2519626884784927E-2</v>
      </c>
    </row>
    <row r="2335" spans="2:17" x14ac:dyDescent="0.2">
      <c r="B2335" s="46" t="s">
        <v>51</v>
      </c>
      <c r="D2335" s="49">
        <f>_xll.qlCalendarAdvance(LocalCalendar,$D2334,B2335,"f",FALSE)</f>
        <v>56068</v>
      </c>
      <c r="E2335" s="49">
        <f>_xll.qlInterestRateIndexValueDate(IndexON,D2335)</f>
        <v>56068</v>
      </c>
      <c r="F2335" s="52">
        <f>IFERROR(_xll.qlIndexFixing(IndexON,D2335,TRUE,_xll.ohTrigger(RecalcTrigger,TriggerON)),NA())</f>
        <v>1.4972544770328611E-2</v>
      </c>
      <c r="H2335" s="49">
        <f>_xll.qlCalendarAdvance(IborCalendar,$H2334,B2335,"f",FALSE)</f>
        <v>56066</v>
      </c>
      <c r="I2335" s="49">
        <f>_xll.qlInterestRateIndexValueDate(Index1M,$H2335)</f>
        <v>56068</v>
      </c>
      <c r="J2335" s="52">
        <f>IFERROR(_xll.qlIndexFixing(Index1M,$H2335,TRUE,_xll.ohTrigger(RecalcTrigger,Trigger1M)),NA())</f>
        <v>1.7593978464675031E-2</v>
      </c>
      <c r="K2335" s="52">
        <f>IFERROR(_xll.qlIndexFixing(ONIndex1M,I2335,TRUE,_xll.ohTrigger(RecalcTrigger,Trigger1M)),NA())</f>
        <v>1.7588628954390284E-2</v>
      </c>
      <c r="L2335" s="52">
        <f>IFERROR(_xll.qlIndexFixing(Index3M,H2335,TRUE,_xll.ohTrigger(RecalcTrigger,Trigger3M)),NA())</f>
        <v>1.8820206406479998E-2</v>
      </c>
      <c r="M2335" s="52">
        <f>IFERROR(_xll.qlIndexFixing(ONIndex3M,I2335,TRUE,_xll.ohTrigger(RecalcTrigger,Trigger3M)),NA())</f>
        <v>1.8800132535246039E-2</v>
      </c>
      <c r="N2335" s="52">
        <f>IFERROR(_xll.qlIndexFixing(Index6M,$H2335,TRUE,_xll.ohTrigger(RecalcTrigger,Trigger6M)),NA())</f>
        <v>2.0574480381832103E-2</v>
      </c>
      <c r="O2335" s="52">
        <f>IFERROR(_xll.qlIndexFixing(ONIndex6M,I2335,TRUE,_xll.ohTrigger(RecalcTrigger,Trigger6M)),NA())</f>
        <v>2.0517734377980545E-2</v>
      </c>
      <c r="P2335" s="52">
        <f>IFERROR(_xll.qlIndexFixing(Index1Y,$H2335,TRUE,_xll.ohTrigger(RecalcTrigger,Trigger1Y)),NA())</f>
        <v>2.2677684130328408E-2</v>
      </c>
      <c r="Q2335" s="52">
        <f>IFERROR(_xll.qlIndexFixing(ONIndex1Y,I2335,TRUE,_xll.ohTrigger(RecalcTrigger,Trigger1Y)),NA())</f>
        <v>2.2517306526959047E-2</v>
      </c>
    </row>
    <row r="2336" spans="2:17" x14ac:dyDescent="0.2">
      <c r="B2336" s="46" t="s">
        <v>51</v>
      </c>
      <c r="D2336" s="49">
        <f>_xll.qlCalendarAdvance(LocalCalendar,$D2335,B2336,"f",FALSE)</f>
        <v>56075</v>
      </c>
      <c r="E2336" s="49">
        <f>_xll.qlInterestRateIndexValueDate(IndexON,D2336)</f>
        <v>56075</v>
      </c>
      <c r="F2336" s="52">
        <f>IFERROR(_xll.qlIndexFixing(IndexON,D2336,TRUE,_xll.ohTrigger(RecalcTrigger,TriggerON)),NA())</f>
        <v>1.4969465135221682E-2</v>
      </c>
      <c r="H2336" s="49">
        <f>_xll.qlCalendarAdvance(IborCalendar,$H2335,B2336,"f",FALSE)</f>
        <v>56073</v>
      </c>
      <c r="I2336" s="49">
        <f>_xll.qlInterestRateIndexValueDate(Index1M,$H2336)</f>
        <v>56075</v>
      </c>
      <c r="J2336" s="52">
        <f>IFERROR(_xll.qlIndexFixing(Index1M,$H2336,TRUE,_xll.ohTrigger(RecalcTrigger,Trigger1M)),NA())</f>
        <v>1.7590626628576356E-2</v>
      </c>
      <c r="K2336" s="52">
        <f>IFERROR(_xll.qlIndexFixing(ONIndex1M,I2336,TRUE,_xll.ohTrigger(RecalcTrigger,Trigger1M)),NA())</f>
        <v>1.7584724353287839E-2</v>
      </c>
      <c r="L2336" s="52">
        <f>IFERROR(_xll.qlIndexFixing(Index3M,H2336,TRUE,_xll.ohTrigger(RecalcTrigger,Trigger3M)),NA())</f>
        <v>1.8816513120838336E-2</v>
      </c>
      <c r="M2336" s="52">
        <f>IFERROR(_xll.qlIndexFixing(ONIndex3M,I2336,TRUE,_xll.ohTrigger(RecalcTrigger,Trigger3M)),NA())</f>
        <v>1.879578045333119E-2</v>
      </c>
      <c r="N2336" s="52">
        <f>IFERROR(_xll.qlIndexFixing(Index6M,$H2336,TRUE,_xll.ohTrigger(RecalcTrigger,Trigger6M)),NA())</f>
        <v>2.0570629883290583E-2</v>
      </c>
      <c r="O2336" s="52">
        <f>IFERROR(_xll.qlIndexFixing(ONIndex6M,I2336,TRUE,_xll.ohTrigger(RecalcTrigger,Trigger6M)),NA())</f>
        <v>2.0512991548091719E-2</v>
      </c>
      <c r="P2336" s="52">
        <f>IFERROR(_xll.qlIndexFixing(Index1Y,$H2336,TRUE,_xll.ohTrigger(RecalcTrigger,Trigger1Y)),NA())</f>
        <v>2.2672591752495773E-2</v>
      </c>
      <c r="Q2336" s="52">
        <f>IFERROR(_xll.qlIndexFixing(ONIndex1Y,I2336,TRUE,_xll.ohTrigger(RecalcTrigger,Trigger1Y)),NA())</f>
        <v>2.2512324774108805E-2</v>
      </c>
    </row>
    <row r="2337" spans="2:17" x14ac:dyDescent="0.2">
      <c r="B2337" s="46" t="s">
        <v>51</v>
      </c>
      <c r="D2337" s="49">
        <f>_xll.qlCalendarAdvance(LocalCalendar,$D2336,B2337,"f",FALSE)</f>
        <v>56082</v>
      </c>
      <c r="E2337" s="49">
        <f>_xll.qlInterestRateIndexValueDate(IndexON,D2337)</f>
        <v>56082</v>
      </c>
      <c r="F2337" s="52">
        <f>IFERROR(_xll.qlIndexFixing(IndexON,D2337,TRUE,_xll.ohTrigger(RecalcTrigger,TriggerON)),NA())</f>
        <v>1.4966733128840559E-2</v>
      </c>
      <c r="H2337" s="49">
        <f>_xll.qlCalendarAdvance(IborCalendar,$H2336,B2337,"f",FALSE)</f>
        <v>56080</v>
      </c>
      <c r="I2337" s="49">
        <f>_xll.qlInterestRateIndexValueDate(Index1M,$H2337)</f>
        <v>56082</v>
      </c>
      <c r="J2337" s="52">
        <f>IFERROR(_xll.qlIndexFixing(Index1M,$H2337,TRUE,_xll.ohTrigger(RecalcTrigger,Trigger1M)),NA())</f>
        <v>1.7587266477274155E-2</v>
      </c>
      <c r="K2337" s="52">
        <f>IFERROR(_xll.qlIndexFixing(ONIndex1M,I2337,TRUE,_xll.ohTrigger(RecalcTrigger,Trigger1M)),NA())</f>
        <v>1.758138767003814E-2</v>
      </c>
      <c r="L2337" s="52">
        <f>IFERROR(_xll.qlIndexFixing(Index3M,H2337,TRUE,_xll.ohTrigger(RecalcTrigger,Trigger3M)),NA())</f>
        <v>1.8812818131638508E-2</v>
      </c>
      <c r="M2337" s="52">
        <f>IFERROR(_xll.qlIndexFixing(ONIndex3M,I2337,TRUE,_xll.ohTrigger(RecalcTrigger,Trigger3M)),NA())</f>
        <v>1.8792113996513038E-2</v>
      </c>
      <c r="N2337" s="52">
        <f>IFERROR(_xll.qlIndexFixing(Index6M,$H2337,TRUE,_xll.ohTrigger(RecalcTrigger,Trigger6M)),NA())</f>
        <v>2.0567089107884799E-2</v>
      </c>
      <c r="O2337" s="52">
        <f>IFERROR(_xll.qlIndexFixing(ONIndex6M,I2337,TRUE,_xll.ohTrigger(RecalcTrigger,Trigger6M)),NA())</f>
        <v>2.0509186959367653E-2</v>
      </c>
      <c r="P2337" s="52">
        <f>IFERROR(_xll.qlIndexFixing(Index1Y,$H2337,TRUE,_xll.ohTrigger(RecalcTrigger,Trigger1Y)),NA())</f>
        <v>2.2668811349735845E-2</v>
      </c>
      <c r="Q2337" s="52">
        <f>IFERROR(_xll.qlIndexFixing(ONIndex1Y,I2337,TRUE,_xll.ohTrigger(RecalcTrigger,Trigger1Y)),NA())</f>
        <v>2.2508671284038329E-2</v>
      </c>
    </row>
    <row r="2338" spans="2:17" x14ac:dyDescent="0.2">
      <c r="B2338" s="46" t="s">
        <v>51</v>
      </c>
      <c r="D2338" s="49">
        <f>_xll.qlCalendarAdvance(LocalCalendar,$D2337,B2338,"f",FALSE)</f>
        <v>56089</v>
      </c>
      <c r="E2338" s="49">
        <f>_xll.qlInterestRateIndexValueDate(IndexON,D2338)</f>
        <v>56089</v>
      </c>
      <c r="F2338" s="52">
        <f>IFERROR(_xll.qlIndexFixing(IndexON,D2338,TRUE,_xll.ohTrigger(RecalcTrigger,TriggerON)),NA())</f>
        <v>1.4963999831971719E-2</v>
      </c>
      <c r="H2338" s="49">
        <f>_xll.qlCalendarAdvance(IborCalendar,$H2337,B2338,"f",FALSE)</f>
        <v>56087</v>
      </c>
      <c r="I2338" s="49">
        <f>_xll.qlInterestRateIndexValueDate(Index1M,$H2338)</f>
        <v>56089</v>
      </c>
      <c r="J2338" s="52">
        <f>IFERROR(_xll.qlIndexFixing(Index1M,$H2338,TRUE,_xll.ohTrigger(RecalcTrigger,Trigger1M)),NA())</f>
        <v>1.7584085835193684E-2</v>
      </c>
      <c r="K2338" s="52">
        <f>IFERROR(_xll.qlIndexFixing(ONIndex1M,I2338,TRUE,_xll.ohTrigger(RecalcTrigger,Trigger1M)),NA())</f>
        <v>1.7578042683110695E-2</v>
      </c>
      <c r="L2338" s="52">
        <f>IFERROR(_xll.qlIndexFixing(Index3M,H2338,TRUE,_xll.ohTrigger(RecalcTrigger,Trigger3M)),NA())</f>
        <v>1.8809121438885731E-2</v>
      </c>
      <c r="M2338" s="52">
        <f>IFERROR(_xll.qlIndexFixing(ONIndex3M,I2338,TRUE,_xll.ohTrigger(RecalcTrigger,Trigger3M)),NA())</f>
        <v>1.8788445840733914E-2</v>
      </c>
      <c r="N2338" s="52">
        <f>IFERROR(_xll.qlIndexFixing(Index6M,$H2338,TRUE,_xll.ohTrigger(RecalcTrigger,Trigger6M)),NA())</f>
        <v>2.0562927511569077E-2</v>
      </c>
      <c r="O2338" s="52">
        <f>IFERROR(_xll.qlIndexFixing(ONIndex6M,I2338,TRUE,_xll.ohTrigger(RecalcTrigger,Trigger6M)),NA())</f>
        <v>2.0505381909892151E-2</v>
      </c>
      <c r="P2338" s="52">
        <f>IFERROR(_xll.qlIndexFixing(Index1Y,$H2338,TRUE,_xll.ohTrigger(RecalcTrigger,Trigger1Y)),NA())</f>
        <v>2.2665029300810626E-2</v>
      </c>
      <c r="Q2338" s="52">
        <f>IFERROR(_xll.qlIndexFixing(ONIndex1Y,I2338,TRUE,_xll.ohTrigger(RecalcTrigger,Trigger1Y)),NA())</f>
        <v>2.2505016170706327E-2</v>
      </c>
    </row>
    <row r="2339" spans="2:17" x14ac:dyDescent="0.2">
      <c r="B2339" s="46" t="s">
        <v>51</v>
      </c>
      <c r="D2339" s="49">
        <f>_xll.qlCalendarAdvance(LocalCalendar,$D2338,B2339,"f",FALSE)</f>
        <v>56096</v>
      </c>
      <c r="E2339" s="49">
        <f>_xll.qlInterestRateIndexValueDate(IndexON,D2339)</f>
        <v>56096</v>
      </c>
      <c r="F2339" s="52">
        <f>IFERROR(_xll.qlIndexFixing(IndexON,D2339,TRUE,_xll.ohTrigger(RecalcTrigger,TriggerON)),NA())</f>
        <v>1.4961265244455291E-2</v>
      </c>
      <c r="H2339" s="49">
        <f>_xll.qlCalendarAdvance(IborCalendar,$H2338,B2339,"f",FALSE)</f>
        <v>56094</v>
      </c>
      <c r="I2339" s="49">
        <f>_xll.qlInterestRateIndexValueDate(Index1M,$H2339)</f>
        <v>56096</v>
      </c>
      <c r="J2339" s="52">
        <f>IFERROR(_xll.qlIndexFixing(Index1M,$H2339,TRUE,_xll.ohTrigger(RecalcTrigger,Trigger1M)),NA())</f>
        <v>1.7579959634797734E-2</v>
      </c>
      <c r="K2339" s="52">
        <f>IFERROR(_xll.qlIndexFixing(ONIndex1M,I2339,TRUE,_xll.ohTrigger(RecalcTrigger,Trigger1M)),NA())</f>
        <v>1.7574689392585441E-2</v>
      </c>
      <c r="L2339" s="52">
        <f>IFERROR(_xll.qlIndexFixing(Index3M,H2339,TRUE,_xll.ohTrigger(RecalcTrigger,Trigger3M)),NA())</f>
        <v>1.8805423042584344E-2</v>
      </c>
      <c r="M2339" s="52">
        <f>IFERROR(_xll.qlIndexFixing(ONIndex3M,I2339,TRUE,_xll.ohTrigger(RecalcTrigger,Trigger3M)),NA())</f>
        <v>1.8784775986073754E-2</v>
      </c>
      <c r="N2339" s="52">
        <f>IFERROR(_xll.qlIndexFixing(Index6M,$H2339,TRUE,_xll.ohTrigger(RecalcTrigger,Trigger6M)),NA())</f>
        <v>2.0558146530408494E-2</v>
      </c>
      <c r="O2339" s="52">
        <f>IFERROR(_xll.qlIndexFixing(ONIndex6M,I2339,TRUE,_xll.ohTrigger(RecalcTrigger,Trigger6M)),NA())</f>
        <v>2.0501576399425403E-2</v>
      </c>
      <c r="P2339" s="52">
        <f>IFERROR(_xll.qlIndexFixing(Index1Y,$H2339,TRUE,_xll.ohTrigger(RecalcTrigger,Trigger1Y)),NA())</f>
        <v>2.2661245605739178E-2</v>
      </c>
      <c r="Q2339" s="52">
        <f>IFERROR(_xll.qlIndexFixing(ONIndex1Y,I2339,TRUE,_xll.ohTrigger(RecalcTrigger,Trigger1Y)),NA())</f>
        <v>2.250135943451248E-2</v>
      </c>
    </row>
    <row r="2340" spans="2:17" x14ac:dyDescent="0.2">
      <c r="B2340" s="46" t="s">
        <v>51</v>
      </c>
      <c r="D2340" s="49">
        <f>_xll.qlCalendarAdvance(LocalCalendar,$D2339,B2340,"f",FALSE)</f>
        <v>56103</v>
      </c>
      <c r="E2340" s="49">
        <f>_xll.qlInterestRateIndexValueDate(IndexON,D2340)</f>
        <v>56103</v>
      </c>
      <c r="F2340" s="52">
        <f>IFERROR(_xll.qlIndexFixing(IndexON,D2340,TRUE,_xll.ohTrigger(RecalcTrigger,TriggerON)),NA())</f>
        <v>1.4958529366371209E-2</v>
      </c>
      <c r="H2340" s="49">
        <f>_xll.qlCalendarAdvance(IborCalendar,$H2339,B2340,"f",FALSE)</f>
        <v>56101</v>
      </c>
      <c r="I2340" s="49">
        <f>_xll.qlInterestRateIndexValueDate(Index1M,$H2340)</f>
        <v>56103</v>
      </c>
      <c r="J2340" s="52">
        <f>IFERROR(_xll.qlIndexFixing(Index1M,$H2340,TRUE,_xll.ohTrigger(RecalcTrigger,Trigger1M)),NA())</f>
        <v>1.757713613219386E-2</v>
      </c>
      <c r="K2340" s="52">
        <f>IFERROR(_xll.qlIndexFixing(ONIndex1M,I2340,TRUE,_xll.ohTrigger(RecalcTrigger,Trigger1M)),NA())</f>
        <v>1.7571327798542313E-2</v>
      </c>
      <c r="L2340" s="52">
        <f>IFERROR(_xll.qlIndexFixing(Index3M,H2340,TRUE,_xll.ohTrigger(RecalcTrigger,Trigger3M)),NA())</f>
        <v>1.8801722942739567E-2</v>
      </c>
      <c r="M2340" s="52">
        <f>IFERROR(_xll.qlIndexFixing(ONIndex3M,I2340,TRUE,_xll.ohTrigger(RecalcTrigger,Trigger3M)),NA())</f>
        <v>1.8781104432532558E-2</v>
      </c>
      <c r="N2340" s="52">
        <f>IFERROR(_xll.qlIndexFixing(Index6M,$H2340,TRUE,_xll.ohTrigger(RecalcTrigger,Trigger6M)),NA())</f>
        <v>2.0555223307015622E-2</v>
      </c>
      <c r="O2340" s="52">
        <f>IFERROR(_xll.qlIndexFixing(ONIndex6M,I2340,TRUE,_xll.ohTrigger(RecalcTrigger,Trigger6M)),NA())</f>
        <v>2.0497770428127282E-2</v>
      </c>
      <c r="P2340" s="52">
        <f>IFERROR(_xll.qlIndexFixing(Index1Y,$H2340,TRUE,_xll.ohTrigger(RecalcTrigger,Trigger1Y)),NA())</f>
        <v>2.2657460264539672E-2</v>
      </c>
      <c r="Q2340" s="52">
        <f>IFERROR(_xll.qlIndexFixing(ONIndex1Y,I2340,TRUE,_xll.ohTrigger(RecalcTrigger,Trigger1Y)),NA())</f>
        <v>2.2497701075137044E-2</v>
      </c>
    </row>
    <row r="2341" spans="2:17" x14ac:dyDescent="0.2">
      <c r="B2341" s="46" t="s">
        <v>51</v>
      </c>
      <c r="D2341" s="49">
        <f>_xll.qlCalendarAdvance(LocalCalendar,$D2340,B2341,"f",FALSE)</f>
        <v>56110</v>
      </c>
      <c r="E2341" s="49">
        <f>_xll.qlInterestRateIndexValueDate(IndexON,D2341)</f>
        <v>56110</v>
      </c>
      <c r="F2341" s="52">
        <f>IFERROR(_xll.qlIndexFixing(IndexON,D2341,TRUE,_xll.ohTrigger(RecalcTrigger,TriggerON)),NA())</f>
        <v>1.4955792197639539E-2</v>
      </c>
      <c r="H2341" s="49">
        <f>_xll.qlCalendarAdvance(IborCalendar,$H2340,B2341,"f",FALSE)</f>
        <v>56108</v>
      </c>
      <c r="I2341" s="49">
        <f>_xll.qlInterestRateIndexValueDate(Index1M,$H2341)</f>
        <v>56110</v>
      </c>
      <c r="J2341" s="52">
        <f>IFERROR(_xll.qlIndexFixing(Index1M,$H2341,TRUE,_xll.ohTrigger(RecalcTrigger,Trigger1M)),NA())</f>
        <v>1.7573742720137508E-2</v>
      </c>
      <c r="K2341" s="52">
        <f>IFERROR(_xll.qlIndexFixing(ONIndex1M,I2341,TRUE,_xll.ohTrigger(RecalcTrigger,Trigger1M)),NA())</f>
        <v>1.756795790082144E-2</v>
      </c>
      <c r="L2341" s="52">
        <f>IFERROR(_xll.qlIndexFixing(Index3M,H2341,TRUE,_xll.ohTrigger(RecalcTrigger,Trigger3M)),NA())</f>
        <v>1.8798021139356611E-2</v>
      </c>
      <c r="M2341" s="52">
        <f>IFERROR(_xll.qlIndexFixing(ONIndex3M,I2341,TRUE,_xll.ohTrigger(RecalcTrigger,Trigger3M)),NA())</f>
        <v>1.8777431180110327E-2</v>
      </c>
      <c r="N2341" s="52">
        <f>IFERROR(_xll.qlIndexFixing(Index6M,$H2341,TRUE,_xll.ohTrigger(RecalcTrigger,Trigger6M)),NA())</f>
        <v>2.0551679692535088E-2</v>
      </c>
      <c r="O2341" s="52">
        <f>IFERROR(_xll.qlIndexFixing(ONIndex6M,I2341,TRUE,_xll.ohTrigger(RecalcTrigger,Trigger6M)),NA())</f>
        <v>2.0493963995837916E-2</v>
      </c>
      <c r="P2341" s="52">
        <f>IFERROR(_xll.qlIndexFixing(Index1Y,$H2341,TRUE,_xll.ohTrigger(RecalcTrigger,Trigger1Y)),NA())</f>
        <v>2.2653673277231164E-2</v>
      </c>
      <c r="Q2341" s="52">
        <f>IFERROR(_xll.qlIndexFixing(ONIndex1Y,I2341,TRUE,_xll.ohTrigger(RecalcTrigger,Trigger1Y)),NA())</f>
        <v>2.2494041092659955E-2</v>
      </c>
    </row>
    <row r="2342" spans="2:17" x14ac:dyDescent="0.2">
      <c r="B2342" s="46" t="s">
        <v>51</v>
      </c>
      <c r="D2342" s="49">
        <f>_xll.qlCalendarAdvance(LocalCalendar,$D2341,B2342,"f",FALSE)</f>
        <v>56117</v>
      </c>
      <c r="E2342" s="49">
        <f>_xll.qlInterestRateIndexValueDate(IndexON,D2342)</f>
        <v>56117</v>
      </c>
      <c r="F2342" s="52">
        <f>IFERROR(_xll.qlIndexFixing(IndexON,D2342,TRUE,_xll.ohTrigger(RecalcTrigger,TriggerON)),NA())</f>
        <v>1.4953053738500088E-2</v>
      </c>
      <c r="H2342" s="49">
        <f>_xll.qlCalendarAdvance(IborCalendar,$H2341,B2342,"f",FALSE)</f>
        <v>56115</v>
      </c>
      <c r="I2342" s="49">
        <f>_xll.qlInterestRateIndexValueDate(Index1M,$H2342)</f>
        <v>56117</v>
      </c>
      <c r="J2342" s="52">
        <f>IFERROR(_xll.qlIndexFixing(Index1M,$H2342,TRUE,_xll.ohTrigger(RecalcTrigger,Trigger1M)),NA())</f>
        <v>1.7570340992915101E-2</v>
      </c>
      <c r="K2342" s="52">
        <f>IFERROR(_xll.qlIndexFixing(ONIndex1M,I2342,TRUE,_xll.ohTrigger(RecalcTrigger,Trigger1M)),NA())</f>
        <v>1.7564579699582694E-2</v>
      </c>
      <c r="L2342" s="52">
        <f>IFERROR(_xll.qlIndexFixing(Index3M,H2342,TRUE,_xll.ohTrigger(RecalcTrigger,Trigger3M)),NA())</f>
        <v>1.8794317632439817E-2</v>
      </c>
      <c r="M2342" s="52">
        <f>IFERROR(_xll.qlIndexFixing(ONIndex3M,I2342,TRUE,_xll.ohTrigger(RecalcTrigger,Trigger3M)),NA())</f>
        <v>1.8773756228727123E-2</v>
      </c>
      <c r="N2342" s="52">
        <f>IFERROR(_xll.qlIndexFixing(Index6M,$H2342,TRUE,_xll.ohTrigger(RecalcTrigger,Trigger6M)),NA())</f>
        <v>2.0547517269649557E-2</v>
      </c>
      <c r="O2342" s="52">
        <f>IFERROR(_xll.qlIndexFixing(ONIndex6M,I2342,TRUE,_xll.ohTrigger(RecalcTrigger,Trigger6M)),NA())</f>
        <v>2.0490157102637241E-2</v>
      </c>
      <c r="P2342" s="52">
        <f>IFERROR(_xll.qlIndexFixing(Index1Y,$H2342,TRUE,_xll.ohTrigger(RecalcTrigger,Trigger1Y)),NA())</f>
        <v>2.2649884643831612E-2</v>
      </c>
      <c r="Q2342" s="52">
        <f>IFERROR(_xll.qlIndexFixing(ONIndex1Y,I2342,TRUE,_xll.ohTrigger(RecalcTrigger,Trigger1Y)),NA())</f>
        <v>2.2490379487081213E-2</v>
      </c>
    </row>
    <row r="2343" spans="2:17" x14ac:dyDescent="0.2">
      <c r="B2343" s="46" t="s">
        <v>51</v>
      </c>
      <c r="D2343" s="49">
        <f>_xll.qlCalendarAdvance(LocalCalendar,$D2342,B2343,"f",FALSE)</f>
        <v>56124</v>
      </c>
      <c r="E2343" s="49">
        <f>_xll.qlInterestRateIndexValueDate(IndexON,D2343)</f>
        <v>56124</v>
      </c>
      <c r="F2343" s="52">
        <f>IFERROR(_xll.qlIndexFixing(IndexON,D2343,TRUE,_xll.ohTrigger(RecalcTrigger,TriggerON)),NA())</f>
        <v>1.4950313988633113E-2</v>
      </c>
      <c r="H2343" s="49">
        <f>_xll.qlCalendarAdvance(IborCalendar,$H2342,B2343,"f",FALSE)</f>
        <v>56122</v>
      </c>
      <c r="I2343" s="49">
        <f>_xll.qlInterestRateIndexValueDate(Index1M,$H2343)</f>
        <v>56124</v>
      </c>
      <c r="J2343" s="52">
        <f>IFERROR(_xll.qlIndexFixing(Index1M,$H2343,TRUE,_xll.ohTrigger(RecalcTrigger,Trigger1M)),NA())</f>
        <v>1.7566930950531634E-2</v>
      </c>
      <c r="K2343" s="52">
        <f>IFERROR(_xll.qlIndexFixing(ONIndex1M,I2343,TRUE,_xll.ohTrigger(RecalcTrigger,Trigger1M)),NA())</f>
        <v>1.7561193194826075E-2</v>
      </c>
      <c r="L2343" s="52">
        <f>IFERROR(_xll.qlIndexFixing(Index3M,H2343,TRUE,_xll.ohTrigger(RecalcTrigger,Trigger3M)),NA())</f>
        <v>1.8790612421992665E-2</v>
      </c>
      <c r="M2343" s="52">
        <f>IFERROR(_xll.qlIndexFixing(ONIndex3M,I2343,TRUE,_xll.ohTrigger(RecalcTrigger,Trigger3M)),NA())</f>
        <v>1.877007957854282E-2</v>
      </c>
      <c r="N2343" s="52">
        <f>IFERROR(_xll.qlIndexFixing(Index6M,$H2343,TRUE,_xll.ohTrigger(RecalcTrigger,Trigger6M)),NA())</f>
        <v>2.0542737473816484E-2</v>
      </c>
      <c r="O2343" s="52">
        <f>IFERROR(_xll.qlIndexFixing(ONIndex6M,I2343,TRUE,_xll.ohTrigger(RecalcTrigger,Trigger6M)),NA())</f>
        <v>2.0486349748765065E-2</v>
      </c>
      <c r="P2343" s="52">
        <f>IFERROR(_xll.qlIndexFixing(Index1Y,$H2343,TRUE,_xll.ohTrigger(RecalcTrigger,Trigger1Y)),NA())</f>
        <v>2.2646094364360068E-2</v>
      </c>
      <c r="Q2343" s="52">
        <f>IFERROR(_xll.qlIndexFixing(ONIndex1Y,I2343,TRUE,_xll.ohTrigger(RecalcTrigger,Trigger1Y)),NA())</f>
        <v>2.2486716258480755E-2</v>
      </c>
    </row>
    <row r="2344" spans="2:17" x14ac:dyDescent="0.2">
      <c r="B2344" s="46" t="s">
        <v>51</v>
      </c>
      <c r="D2344" s="49">
        <f>_xll.qlCalendarAdvance(LocalCalendar,$D2343,B2344,"f",FALSE)</f>
        <v>56131</v>
      </c>
      <c r="E2344" s="49">
        <f>_xll.qlInterestRateIndexValueDate(IndexON,D2344)</f>
        <v>56131</v>
      </c>
      <c r="F2344" s="52">
        <f>IFERROR(_xll.qlIndexFixing(IndexON,D2344,TRUE,_xll.ohTrigger(RecalcTrigger,TriggerON)),NA())</f>
        <v>1.4947572948118548E-2</v>
      </c>
      <c r="H2344" s="49">
        <f>_xll.qlCalendarAdvance(IborCalendar,$H2343,B2344,"f",FALSE)</f>
        <v>56129</v>
      </c>
      <c r="I2344" s="49">
        <f>_xll.qlInterestRateIndexValueDate(Index1M,$H2344)</f>
        <v>56131</v>
      </c>
      <c r="J2344" s="52">
        <f>IFERROR(_xll.qlIndexFixing(Index1M,$H2344,TRUE,_xll.ohTrigger(RecalcTrigger,Trigger1M)),NA())</f>
        <v>1.7563512592994601E-2</v>
      </c>
      <c r="K2344" s="52">
        <f>IFERROR(_xll.qlIndexFixing(ONIndex1M,I2344,TRUE,_xll.ohTrigger(RecalcTrigger,Trigger1M)),NA())</f>
        <v>1.7557798386231838E-2</v>
      </c>
      <c r="L2344" s="52">
        <f>IFERROR(_xll.qlIndexFixing(Index3M,H2344,TRUE,_xll.ohTrigger(RecalcTrigger,Trigger3M)),NA())</f>
        <v>1.8786681181741795E-2</v>
      </c>
      <c r="M2344" s="52">
        <f>IFERROR(_xll.qlIndexFixing(ONIndex3M,I2344,TRUE,_xll.ohTrigger(RecalcTrigger,Trigger3M)),NA())</f>
        <v>1.8766401229317609E-2</v>
      </c>
      <c r="N2344" s="52">
        <f>IFERROR(_xll.qlIndexFixing(Index6M,$H2344,TRUE,_xll.ohTrigger(RecalcTrigger,Trigger6M)),NA())</f>
        <v>2.0538267112367978E-2</v>
      </c>
      <c r="O2344" s="52">
        <f>IFERROR(_xll.qlIndexFixing(ONIndex6M,I2344,TRUE,_xll.ohTrigger(RecalcTrigger,Trigger6M)),NA())</f>
        <v>2.048254193398158E-2</v>
      </c>
      <c r="P2344" s="52">
        <f>IFERROR(_xll.qlIndexFixing(Index1Y,$H2344,TRUE,_xll.ohTrigger(RecalcTrigger,Trigger1Y)),NA())</f>
        <v>2.2642302438835152E-2</v>
      </c>
      <c r="Q2344" s="52">
        <f>IFERROR(_xll.qlIndexFixing(ONIndex1Y,I2344,TRUE,_xll.ohTrigger(RecalcTrigger,Trigger1Y)),NA())</f>
        <v>2.2483051406698706E-2</v>
      </c>
    </row>
    <row r="2345" spans="2:17" x14ac:dyDescent="0.2">
      <c r="B2345" s="46" t="s">
        <v>51</v>
      </c>
      <c r="D2345" s="49">
        <f>_xll.qlCalendarAdvance(LocalCalendar,$D2344,B2345,"f",FALSE)</f>
        <v>56138</v>
      </c>
      <c r="E2345" s="49">
        <f>_xll.qlInterestRateIndexValueDate(IndexON,D2345)</f>
        <v>56138</v>
      </c>
      <c r="F2345" s="52">
        <f>IFERROR(_xll.qlIndexFixing(IndexON,D2345,TRUE,_xll.ohTrigger(RecalcTrigger,TriggerON)),NA())</f>
        <v>1.4944830617116267E-2</v>
      </c>
      <c r="H2345" s="49">
        <f>_xll.qlCalendarAdvance(IborCalendar,$H2344,B2345,"f",FALSE)</f>
        <v>56136</v>
      </c>
      <c r="I2345" s="49">
        <f>_xll.qlInterestRateIndexValueDate(Index1M,$H2345)</f>
        <v>56138</v>
      </c>
      <c r="J2345" s="52">
        <f>IFERROR(_xll.qlIndexFixing(Index1M,$H2345,TRUE,_xll.ohTrigger(RecalcTrigger,Trigger1M)),NA())</f>
        <v>1.7560268425554009E-2</v>
      </c>
      <c r="K2345" s="52">
        <f>IFERROR(_xll.qlIndexFixing(ONIndex1M,I2345,TRUE,_xll.ohTrigger(RecalcTrigger,Trigger1M)),NA())</f>
        <v>1.7554395274199663E-2</v>
      </c>
      <c r="L2345" s="52">
        <f>IFERROR(_xll.qlIndexFixing(Index3M,H2345,TRUE,_xll.ohTrigger(RecalcTrigger,Trigger3M)),NA())</f>
        <v>1.8782972878977157E-2</v>
      </c>
      <c r="M2345" s="52">
        <f>IFERROR(_xll.qlIndexFixing(ONIndex3M,I2345,TRUE,_xll.ohTrigger(RecalcTrigger,Trigger3M)),NA())</f>
        <v>1.8762721181211361E-2</v>
      </c>
      <c r="N2345" s="52">
        <f>IFERROR(_xll.qlIndexFixing(Index6M,$H2345,TRUE,_xll.ohTrigger(RecalcTrigger,Trigger6M)),NA())</f>
        <v>2.0534413747242651E-2</v>
      </c>
      <c r="O2345" s="52">
        <f>IFERROR(_xll.qlIndexFixing(ONIndex6M,I2345,TRUE,_xll.ohTrigger(RecalcTrigger,Trigger6M)),NA())</f>
        <v>2.0478733658046977E-2</v>
      </c>
      <c r="P2345" s="52">
        <f>IFERROR(_xll.qlIndexFixing(Index1Y,$H2345,TRUE,_xll.ohTrigger(RecalcTrigger,Trigger1Y)),NA())</f>
        <v>2.2638508867275472E-2</v>
      </c>
      <c r="Q2345" s="52">
        <f>IFERROR(_xll.qlIndexFixing(ONIndex1Y,I2345,TRUE,_xll.ohTrigger(RecalcTrigger,Trigger1Y)),NA())</f>
        <v>2.2479384931815005E-2</v>
      </c>
    </row>
    <row r="2346" spans="2:17" x14ac:dyDescent="0.2">
      <c r="B2346" s="46" t="s">
        <v>51</v>
      </c>
      <c r="D2346" s="49">
        <f>_xll.qlCalendarAdvance(LocalCalendar,$D2345,B2346,"f",FALSE)</f>
        <v>56145</v>
      </c>
      <c r="E2346" s="49">
        <f>_xll.qlInterestRateIndexValueDate(IndexON,D2346)</f>
        <v>56145</v>
      </c>
      <c r="F2346" s="52">
        <f>IFERROR(_xll.qlIndexFixing(IndexON,D2346,TRUE,_xll.ohTrigger(RecalcTrigger,TriggerON)),NA())</f>
        <v>1.4942086995546333E-2</v>
      </c>
      <c r="H2346" s="49">
        <f>_xll.qlCalendarAdvance(IborCalendar,$H2345,B2346,"f",FALSE)</f>
        <v>56143</v>
      </c>
      <c r="I2346" s="49">
        <f>_xll.qlInterestRateIndexValueDate(Index1M,$H2346)</f>
        <v>56145</v>
      </c>
      <c r="J2346" s="52">
        <f>IFERROR(_xll.qlIndexFixing(Index1M,$H2346,TRUE,_xll.ohTrigger(RecalcTrigger,Trigger1M)),NA())</f>
        <v>1.7556650932489815E-2</v>
      </c>
      <c r="K2346" s="52">
        <f>IFERROR(_xll.qlIndexFixing(ONIndex1M,I2346,TRUE,_xll.ohTrigger(RecalcTrigger,Trigger1M)),NA())</f>
        <v>1.755098385856968E-2</v>
      </c>
      <c r="L2346" s="52">
        <f>IFERROR(_xll.qlIndexFixing(Index3M,H2346,TRUE,_xll.ohTrigger(RecalcTrigger,Trigger3M)),NA())</f>
        <v>1.8779262872748771E-2</v>
      </c>
      <c r="M2346" s="52">
        <f>IFERROR(_xll.qlIndexFixing(ONIndex3M,I2346,TRUE,_xll.ohTrigger(RecalcTrigger,Trigger3M)),NA())</f>
        <v>1.8759039434224078E-2</v>
      </c>
      <c r="N2346" s="52">
        <f>IFERROR(_xll.qlIndexFixing(Index6M,$H2346,TRUE,_xll.ohTrigger(RecalcTrigger,Trigger6M)),NA())</f>
        <v>2.0530559923853622E-2</v>
      </c>
      <c r="O2346" s="52">
        <f>IFERROR(_xll.qlIndexFixing(ONIndex6M,I2346,TRUE,_xll.ohTrigger(RecalcTrigger,Trigger6M)),NA())</f>
        <v>2.047492492152081E-2</v>
      </c>
      <c r="P2346" s="52">
        <f>IFERROR(_xll.qlIndexFixing(Index1Y,$H2346,TRUE,_xll.ohTrigger(RecalcTrigger,Trigger1Y)),NA())</f>
        <v>2.2634713649699868E-2</v>
      </c>
      <c r="Q2346" s="52">
        <f>IFERROR(_xll.qlIndexFixing(ONIndex1Y,I2346,TRUE,_xll.ohTrigger(RecalcTrigger,Trigger1Y)),NA())</f>
        <v>2.2475716833989523E-2</v>
      </c>
    </row>
    <row r="2347" spans="2:17" x14ac:dyDescent="0.2">
      <c r="B2347" s="46" t="s">
        <v>51</v>
      </c>
      <c r="D2347" s="49">
        <f>_xll.qlCalendarAdvance(LocalCalendar,$D2346,B2347,"f",FALSE)</f>
        <v>56152</v>
      </c>
      <c r="E2347" s="49">
        <f>_xll.qlInterestRateIndexValueDate(IndexON,D2347)</f>
        <v>56152</v>
      </c>
      <c r="F2347" s="52">
        <f>IFERROR(_xll.qlIndexFixing(IndexON,D2347,TRUE,_xll.ohTrigger(RecalcTrigger,TriggerON)),NA())</f>
        <v>1.493934208332881E-2</v>
      </c>
      <c r="H2347" s="49">
        <f>_xll.qlCalendarAdvance(IborCalendar,$H2346,B2347,"f",FALSE)</f>
        <v>56150</v>
      </c>
      <c r="I2347" s="49">
        <f>_xll.qlInterestRateIndexValueDate(Index1M,$H2347)</f>
        <v>56152</v>
      </c>
      <c r="J2347" s="52">
        <f>IFERROR(_xll.qlIndexFixing(Index1M,$H2347,TRUE,_xll.ohTrigger(RecalcTrigger,Trigger1M)),NA())</f>
        <v>1.7553207629539547E-2</v>
      </c>
      <c r="K2347" s="52">
        <f>IFERROR(_xll.qlIndexFixing(ONIndex1M,I2347,TRUE,_xll.ohTrigger(RecalcTrigger,Trigger1M)),NA())</f>
        <v>1.7547564139341887E-2</v>
      </c>
      <c r="L2347" s="52">
        <f>IFERROR(_xll.qlIndexFixing(Index3M,H2347,TRUE,_xll.ohTrigger(RecalcTrigger,Trigger3M)),NA())</f>
        <v>1.8776444557322646E-2</v>
      </c>
      <c r="M2347" s="52">
        <f>IFERROR(_xll.qlIndexFixing(ONIndex3M,I2347,TRUE,_xll.ohTrigger(RecalcTrigger,Trigger3M)),NA())</f>
        <v>1.8755355988275824E-2</v>
      </c>
      <c r="N2347" s="52">
        <f>IFERROR(_xll.qlIndexFixing(Index6M,$H2347,TRUE,_xll.ohTrigger(RecalcTrigger,Trigger6M)),NA())</f>
        <v>2.052670564220354E-2</v>
      </c>
      <c r="O2347" s="52">
        <f>IFERROR(_xll.qlIndexFixing(ONIndex6M,I2347,TRUE,_xll.ohTrigger(RecalcTrigger,Trigger6M)),NA())</f>
        <v>2.0471115724003397E-2</v>
      </c>
      <c r="P2347" s="52">
        <f>IFERROR(_xll.qlIndexFixing(Index1Y,$H2347,TRUE,_xll.ohTrigger(RecalcTrigger,Trigger1Y)),NA())</f>
        <v>2.2630916786126949E-2</v>
      </c>
      <c r="Q2347" s="52">
        <f>IFERROR(_xll.qlIndexFixing(ONIndex1Y,I2347,TRUE,_xll.ohTrigger(RecalcTrigger,Trigger1Y)),NA())</f>
        <v>2.2472047112902516E-2</v>
      </c>
    </row>
    <row r="2348" spans="2:17" x14ac:dyDescent="0.2">
      <c r="B2348" s="46" t="s">
        <v>51</v>
      </c>
      <c r="D2348" s="49">
        <f>_xll.qlCalendarAdvance(LocalCalendar,$D2347,B2348,"f",FALSE)</f>
        <v>56159</v>
      </c>
      <c r="E2348" s="49">
        <f>_xll.qlInterestRateIndexValueDate(IndexON,D2348)</f>
        <v>56159</v>
      </c>
      <c r="F2348" s="52">
        <f>IFERROR(_xll.qlIndexFixing(IndexON,D2348,TRUE,_xll.ohTrigger(RecalcTrigger,TriggerON)),NA())</f>
        <v>1.4936595880543635E-2</v>
      </c>
      <c r="H2348" s="49">
        <f>_xll.qlCalendarAdvance(IborCalendar,$H2347,B2348,"f",FALSE)</f>
        <v>56157</v>
      </c>
      <c r="I2348" s="49">
        <f>_xll.qlInterestRateIndexValueDate(Index1M,$H2348)</f>
        <v>56159</v>
      </c>
      <c r="J2348" s="52">
        <f>IFERROR(_xll.qlIndexFixing(Index1M,$H2348,TRUE,_xll.ohTrigger(RecalcTrigger,Trigger1M)),NA())</f>
        <v>1.7549756011465689E-2</v>
      </c>
      <c r="K2348" s="52">
        <f>IFERROR(_xll.qlIndexFixing(ONIndex1M,I2348,TRUE,_xll.ohTrigger(RecalcTrigger,Trigger1M)),NA())</f>
        <v>1.7544136116516285E-2</v>
      </c>
      <c r="L2348" s="52">
        <f>IFERROR(_xll.qlIndexFixing(Index3M,H2348,TRUE,_xll.ohTrigger(RecalcTrigger,Trigger3M)),NA())</f>
        <v>1.8772060816995249E-2</v>
      </c>
      <c r="M2348" s="52">
        <f>IFERROR(_xll.qlIndexFixing(ONIndex3M,I2348,TRUE,_xll.ohTrigger(RecalcTrigger,Trigger3M)),NA())</f>
        <v>1.8751670843526469E-2</v>
      </c>
      <c r="N2348" s="52">
        <f>IFERROR(_xll.qlIndexFixing(Index6M,$H2348,TRUE,_xll.ohTrigger(RecalcTrigger,Trigger6M)),NA())</f>
        <v>2.0523158378659916E-2</v>
      </c>
      <c r="O2348" s="52">
        <f>IFERROR(_xll.qlIndexFixing(ONIndex6M,I2348,TRUE,_xll.ohTrigger(RecalcTrigger,Trigger6M)),NA())</f>
        <v>2.0467306065654611E-2</v>
      </c>
      <c r="P2348" s="52">
        <f>IFERROR(_xll.qlIndexFixing(Index1Y,$H2348,TRUE,_xll.ohTrigger(RecalcTrigger,Trigger1Y)),NA())</f>
        <v>2.2627118276575337E-2</v>
      </c>
      <c r="Q2348" s="52">
        <f>IFERROR(_xll.qlIndexFixing(ONIndex1Y,I2348,TRUE,_xll.ohTrigger(RecalcTrigger,Trigger1Y)),NA())</f>
        <v>2.2468375768793791E-2</v>
      </c>
    </row>
    <row r="2349" spans="2:17" x14ac:dyDescent="0.2">
      <c r="B2349" s="46" t="s">
        <v>51</v>
      </c>
      <c r="D2349" s="49">
        <f>_xll.qlCalendarAdvance(LocalCalendar,$D2348,B2349,"f",FALSE)</f>
        <v>56166</v>
      </c>
      <c r="E2349" s="49">
        <f>_xll.qlInterestRateIndexValueDate(IndexON,D2349)</f>
        <v>56166</v>
      </c>
      <c r="F2349" s="52">
        <f>IFERROR(_xll.qlIndexFixing(IndexON,D2349,TRUE,_xll.ohTrigger(RecalcTrigger,TriggerON)),NA())</f>
        <v>1.4933848387270743E-2</v>
      </c>
      <c r="H2349" s="49">
        <f>_xll.qlCalendarAdvance(IborCalendar,$H2348,B2349,"f",FALSE)</f>
        <v>56164</v>
      </c>
      <c r="I2349" s="49">
        <f>_xll.qlInterestRateIndexValueDate(Index1M,$H2349)</f>
        <v>56166</v>
      </c>
      <c r="J2349" s="52">
        <f>IFERROR(_xll.qlIndexFixing(Index1M,$H2349,TRUE,_xll.ohTrigger(RecalcTrigger,Trigger1M)),NA())</f>
        <v>1.7546296078273238E-2</v>
      </c>
      <c r="K2349" s="52">
        <f>IFERROR(_xll.qlIndexFixing(ONIndex1M,I2349,TRUE,_xll.ohTrigger(RecalcTrigger,Trigger1M)),NA())</f>
        <v>1.7540699789933001E-2</v>
      </c>
      <c r="L2349" s="52">
        <f>IFERROR(_xll.qlIndexFixing(Index3M,H2349,TRUE,_xll.ohTrigger(RecalcTrigger,Trigger3M)),NA())</f>
        <v>1.8768345385475411E-2</v>
      </c>
      <c r="M2349" s="52">
        <f>IFERROR(_xll.qlIndexFixing(ONIndex3M,I2349,TRUE,_xll.ohTrigger(RecalcTrigger,Trigger3M)),NA())</f>
        <v>1.8747983999736206E-2</v>
      </c>
      <c r="N2349" s="52">
        <f>IFERROR(_xll.qlIndexFixing(Index6M,$H2349,TRUE,_xll.ohTrigger(RecalcTrigger,Trigger6M)),NA())</f>
        <v>2.051930292912622E-2</v>
      </c>
      <c r="O2349" s="52">
        <f>IFERROR(_xll.qlIndexFixing(ONIndex6M,I2349,TRUE,_xll.ohTrigger(RecalcTrigger,Trigger6M)),NA())</f>
        <v>2.046349594631458E-2</v>
      </c>
      <c r="P2349" s="52">
        <f>IFERROR(_xll.qlIndexFixing(Index1Y,$H2349,TRUE,_xll.ohTrigger(RecalcTrigger,Trigger1Y)),NA())</f>
        <v>2.2623318121063864E-2</v>
      </c>
      <c r="Q2349" s="52">
        <f>IFERROR(_xll.qlIndexFixing(ONIndex1Y,I2349,TRUE,_xll.ohTrigger(RecalcTrigger,Trigger1Y)),NA())</f>
        <v>2.2464702801503478E-2</v>
      </c>
    </row>
    <row r="2350" spans="2:17" x14ac:dyDescent="0.2">
      <c r="B2350" s="46" t="s">
        <v>51</v>
      </c>
      <c r="D2350" s="49">
        <f>_xll.qlCalendarAdvance(LocalCalendar,$D2349,B2350,"f",FALSE)</f>
        <v>56173</v>
      </c>
      <c r="E2350" s="49">
        <f>_xll.qlInterestRateIndexValueDate(IndexON,D2350)</f>
        <v>56173</v>
      </c>
      <c r="F2350" s="52">
        <f>IFERROR(_xll.qlIndexFixing(IndexON,D2350,TRUE,_xll.ohTrigger(RecalcTrigger,TriggerON)),NA())</f>
        <v>1.4931099603270326E-2</v>
      </c>
      <c r="H2350" s="49">
        <f>_xll.qlCalendarAdvance(IborCalendar,$H2349,B2350,"f",FALSE)</f>
        <v>56171</v>
      </c>
      <c r="I2350" s="49">
        <f>_xll.qlInterestRateIndexValueDate(Index1M,$H2350)</f>
        <v>56173</v>
      </c>
      <c r="J2350" s="52">
        <f>IFERROR(_xll.qlIndexFixing(Index1M,$H2350,TRUE,_xll.ohTrigger(RecalcTrigger,Trigger1M)),NA())</f>
        <v>1.7542827829977181E-2</v>
      </c>
      <c r="K2350" s="52">
        <f>IFERROR(_xll.qlIndexFixing(ONIndex1M,I2350,TRUE,_xll.ohTrigger(RecalcTrigger,Trigger1M)),NA())</f>
        <v>1.7537255160071652E-2</v>
      </c>
      <c r="L2350" s="52">
        <f>IFERROR(_xll.qlIndexFixing(Index3M,H2350,TRUE,_xll.ohTrigger(RecalcTrigger,Trigger3M)),NA())</f>
        <v>1.8764628250459967E-2</v>
      </c>
      <c r="M2350" s="52">
        <f>IFERROR(_xll.qlIndexFixing(ONIndex3M,I2350,TRUE,_xll.ohTrigger(RecalcTrigger,Trigger3M)),NA())</f>
        <v>1.8744295457144844E-2</v>
      </c>
      <c r="N2350" s="52">
        <f>IFERROR(_xll.qlIndexFixing(Index6M,$H2350,TRUE,_xll.ohTrigger(RecalcTrigger,Trigger6M)),NA())</f>
        <v>2.051544702135424E-2</v>
      </c>
      <c r="O2350" s="52">
        <f>IFERROR(_xll.qlIndexFixing(ONIndex6M,I2350,TRUE,_xll.ohTrigger(RecalcTrigger,Trigger6M)),NA())</f>
        <v>2.0459685366223113E-2</v>
      </c>
      <c r="P2350" s="52">
        <f>IFERROR(_xll.qlIndexFixing(Index1Y,$H2350,TRUE,_xll.ohTrigger(RecalcTrigger,Trigger1Y)),NA())</f>
        <v>2.2619516319611142E-2</v>
      </c>
      <c r="Q2350" s="52">
        <f>IFERROR(_xll.qlIndexFixing(ONIndex1Y,I2350,TRUE,_xll.ohTrigger(RecalcTrigger,Trigger1Y)),NA())</f>
        <v>2.2461028211191447E-2</v>
      </c>
    </row>
    <row r="2351" spans="2:17" x14ac:dyDescent="0.2">
      <c r="B2351" s="46" t="s">
        <v>51</v>
      </c>
      <c r="D2351" s="49">
        <f>_xll.qlCalendarAdvance(LocalCalendar,$D2350,B2351,"f",FALSE)</f>
        <v>56180</v>
      </c>
      <c r="E2351" s="49">
        <f>_xll.qlInterestRateIndexValueDate(IndexON,D2351)</f>
        <v>56180</v>
      </c>
      <c r="F2351" s="52">
        <f>IFERROR(_xll.qlIndexFixing(IndexON,D2351,TRUE,_xll.ohTrigger(RecalcTrigger,TriggerON)),NA())</f>
        <v>1.4928349528782192E-2</v>
      </c>
      <c r="H2351" s="49">
        <f>_xll.qlCalendarAdvance(IborCalendar,$H2350,B2351,"f",FALSE)</f>
        <v>56178</v>
      </c>
      <c r="I2351" s="49">
        <f>_xll.qlInterestRateIndexValueDate(Index1M,$H2351)</f>
        <v>56180</v>
      </c>
      <c r="J2351" s="52">
        <f>IFERROR(_xll.qlIndexFixing(Index1M,$H2351,TRUE,_xll.ohTrigger(RecalcTrigger,Trigger1M)),NA())</f>
        <v>1.7539351266577519E-2</v>
      </c>
      <c r="K2351" s="52">
        <f>IFERROR(_xll.qlIndexFixing(ONIndex1M,I2351,TRUE,_xll.ohTrigger(RecalcTrigger,Trigger1M)),NA())</f>
        <v>1.7533802226372686E-2</v>
      </c>
      <c r="L2351" s="52">
        <f>IFERROR(_xll.qlIndexFixing(Index3M,H2351,TRUE,_xll.ohTrigger(RecalcTrigger,Trigger3M)),NA())</f>
        <v>1.8760909411955871E-2</v>
      </c>
      <c r="M2351" s="52">
        <f>IFERROR(_xll.qlIndexFixing(ONIndex3M,I2351,TRUE,_xll.ohTrigger(RecalcTrigger,Trigger3M)),NA())</f>
        <v>1.874060521559251E-2</v>
      </c>
      <c r="N2351" s="52">
        <f>IFERROR(_xll.qlIndexFixing(Index6M,$H2351,TRUE,_xll.ohTrigger(RecalcTrigger,Trigger6M)),NA())</f>
        <v>2.0511590655346617E-2</v>
      </c>
      <c r="O2351" s="52">
        <f>IFERROR(_xll.qlIndexFixing(ONIndex6M,I2351,TRUE,_xll.ohTrigger(RecalcTrigger,Trigger6M)),NA())</f>
        <v>2.04558743251404E-2</v>
      </c>
      <c r="P2351" s="52">
        <f>IFERROR(_xll.qlIndexFixing(Index1Y,$H2351,TRUE,_xll.ohTrigger(RecalcTrigger,Trigger1Y)),NA())</f>
        <v>2.2615712872235572E-2</v>
      </c>
      <c r="Q2351" s="52">
        <f>IFERROR(_xll.qlIndexFixing(ONIndex1Y,I2351,TRUE,_xll.ohTrigger(RecalcTrigger,Trigger1Y)),NA())</f>
        <v>2.2457351997777764E-2</v>
      </c>
    </row>
    <row r="2352" spans="2:17" x14ac:dyDescent="0.2">
      <c r="B2352" s="46" t="s">
        <v>51</v>
      </c>
      <c r="D2352" s="49">
        <f>_xll.qlCalendarAdvance(LocalCalendar,$D2351,B2352,"f",FALSE)</f>
        <v>56187</v>
      </c>
      <c r="E2352" s="49">
        <f>_xll.qlInterestRateIndexValueDate(IndexON,D2352)</f>
        <v>56187</v>
      </c>
      <c r="F2352" s="52">
        <f>IFERROR(_xll.qlIndexFixing(IndexON,D2352,TRUE,_xll.ohTrigger(RecalcTrigger,TriggerON)),NA())</f>
        <v>1.492559816364647E-2</v>
      </c>
      <c r="H2352" s="49">
        <f>_xll.qlCalendarAdvance(IborCalendar,$H2351,B2352,"f",FALSE)</f>
        <v>56185</v>
      </c>
      <c r="I2352" s="49">
        <f>_xll.qlInterestRateIndexValueDate(Index1M,$H2352)</f>
        <v>56187</v>
      </c>
      <c r="J2352" s="52">
        <f>IFERROR(_xll.qlIndexFixing(Index1M,$H2352,TRUE,_xll.ohTrigger(RecalcTrigger,Trigger1M)),NA())</f>
        <v>1.7535334482531879E-2</v>
      </c>
      <c r="K2352" s="52">
        <f>IFERROR(_xll.qlIndexFixing(ONIndex1M,I2352,TRUE,_xll.ohTrigger(RecalcTrigger,Trigger1M)),NA())</f>
        <v>1.753034098907591E-2</v>
      </c>
      <c r="L2352" s="52">
        <f>IFERROR(_xll.qlIndexFixing(Index3M,H2352,TRUE,_xll.ohTrigger(RecalcTrigger,Trigger3M)),NA())</f>
        <v>1.8757188869964858E-2</v>
      </c>
      <c r="M2352" s="52">
        <f>IFERROR(_xll.qlIndexFixing(ONIndex3M,I2352,TRUE,_xll.ohTrigger(RecalcTrigger,Trigger3M)),NA())</f>
        <v>1.8736913275079203E-2</v>
      </c>
      <c r="N2352" s="52">
        <f>IFERROR(_xll.qlIndexFixing(Index6M,$H2352,TRUE,_xll.ohTrigger(RecalcTrigger,Trigger6M)),NA())</f>
        <v>2.0507733831105539E-2</v>
      </c>
      <c r="O2352" s="52">
        <f>IFERROR(_xll.qlIndexFixing(ONIndex6M,I2352,TRUE,_xll.ohTrigger(RecalcTrigger,Trigger6M)),NA())</f>
        <v>2.0452062823226314E-2</v>
      </c>
      <c r="P2352" s="52">
        <f>IFERROR(_xll.qlIndexFixing(Index1Y,$H2352,TRUE,_xll.ohTrigger(RecalcTrigger,Trigger1Y)),NA())</f>
        <v>2.2611907778956643E-2</v>
      </c>
      <c r="Q2352" s="52">
        <f>IFERROR(_xll.qlIndexFixing(ONIndex1Y,I2352,TRUE,_xll.ohTrigger(RecalcTrigger,Trigger1Y)),NA())</f>
        <v>2.2453674161182491E-2</v>
      </c>
    </row>
    <row r="2353" spans="2:17" x14ac:dyDescent="0.2">
      <c r="B2353" s="46" t="s">
        <v>51</v>
      </c>
      <c r="D2353" s="49">
        <f>_xll.qlCalendarAdvance(LocalCalendar,$D2352,B2353,"f",FALSE)</f>
        <v>56194</v>
      </c>
      <c r="E2353" s="49">
        <f>_xll.qlInterestRateIndexValueDate(IndexON,D2353)</f>
        <v>56194</v>
      </c>
      <c r="F2353" s="52">
        <f>IFERROR(_xll.qlIndexFixing(IndexON,D2353,TRUE,_xll.ohTrigger(RecalcTrigger,TriggerON)),NA())</f>
        <v>1.492284550802303E-2</v>
      </c>
      <c r="H2353" s="49">
        <f>_xll.qlCalendarAdvance(IborCalendar,$H2352,B2353,"f",FALSE)</f>
        <v>56192</v>
      </c>
      <c r="I2353" s="49">
        <f>_xll.qlInterestRateIndexValueDate(Index1M,$H2353)</f>
        <v>56194</v>
      </c>
      <c r="J2353" s="52">
        <f>IFERROR(_xll.qlIndexFixing(Index1M,$H2353,TRUE,_xll.ohTrigger(RecalcTrigger,Trigger1M)),NA())</f>
        <v>1.7532373194512341E-2</v>
      </c>
      <c r="K2353" s="52">
        <f>IFERROR(_xll.qlIndexFixing(ONIndex1M,I2353,TRUE,_xll.ohTrigger(RecalcTrigger,Trigger1M)),NA())</f>
        <v>1.7526871448261261E-2</v>
      </c>
      <c r="L2353" s="52">
        <f>IFERROR(_xll.qlIndexFixing(Index3M,H2353,TRUE,_xll.ohTrigger(RecalcTrigger,Trigger3M)),NA())</f>
        <v>1.8753466624493009E-2</v>
      </c>
      <c r="M2353" s="52">
        <f>IFERROR(_xll.qlIndexFixing(ONIndex3M,I2353,TRUE,_xll.ohTrigger(RecalcTrigger,Trigger3M)),NA())</f>
        <v>1.8733219635684861E-2</v>
      </c>
      <c r="N2353" s="52">
        <f>IFERROR(_xll.qlIndexFixing(Index6M,$H2353,TRUE,_xll.ohTrigger(RecalcTrigger,Trigger6M)),NA())</f>
        <v>2.0503570328955178E-2</v>
      </c>
      <c r="O2353" s="52">
        <f>IFERROR(_xll.qlIndexFixing(ONIndex6M,I2353,TRUE,_xll.ohTrigger(RecalcTrigger,Trigger6M)),NA())</f>
        <v>2.0448250860400918E-2</v>
      </c>
      <c r="P2353" s="52">
        <f>IFERROR(_xll.qlIndexFixing(Index1Y,$H2353,TRUE,_xll.ohTrigger(RecalcTrigger,Trigger1Y)),NA())</f>
        <v>2.2608101039792532E-2</v>
      </c>
      <c r="Q2353" s="52">
        <f>IFERROR(_xll.qlIndexFixing(ONIndex1Y,I2353,TRUE,_xll.ohTrigger(RecalcTrigger,Trigger1Y)),NA())</f>
        <v>2.2449994701565501E-2</v>
      </c>
    </row>
    <row r="2354" spans="2:17" x14ac:dyDescent="0.2">
      <c r="B2354" s="46" t="s">
        <v>51</v>
      </c>
      <c r="D2354" s="49">
        <f>_xll.qlCalendarAdvance(LocalCalendar,$D2353,B2354,"f",FALSE)</f>
        <v>56201</v>
      </c>
      <c r="E2354" s="49">
        <f>_xll.qlInterestRateIndexValueDate(IndexON,D2354)</f>
        <v>56201</v>
      </c>
      <c r="F2354" s="52">
        <f>IFERROR(_xll.qlIndexFixing(IndexON,D2354,TRUE,_xll.ohTrigger(RecalcTrigger,TriggerON)),NA())</f>
        <v>1.4920091561831939E-2</v>
      </c>
      <c r="H2354" s="49">
        <f>_xll.qlCalendarAdvance(IborCalendar,$H2353,B2354,"f",FALSE)</f>
        <v>56199</v>
      </c>
      <c r="I2354" s="49">
        <f>_xll.qlInterestRateIndexValueDate(Index1M,$H2354)</f>
        <v>56201</v>
      </c>
      <c r="J2354" s="52">
        <f>IFERROR(_xll.qlIndexFixing(Index1M,$H2354,TRUE,_xll.ohTrigger(RecalcTrigger,Trigger1M)),NA())</f>
        <v>1.7528871685864311E-2</v>
      </c>
      <c r="K2354" s="52">
        <f>IFERROR(_xll.qlIndexFixing(ONIndex1M,I2354,TRUE,_xll.ohTrigger(RecalcTrigger,Trigger1M)),NA())</f>
        <v>1.7523393603928739E-2</v>
      </c>
      <c r="L2354" s="52">
        <f>IFERROR(_xll.qlIndexFixing(Index3M,H2354,TRUE,_xll.ohTrigger(RecalcTrigger,Trigger3M)),NA())</f>
        <v>1.8749742675545539E-2</v>
      </c>
      <c r="M2354" s="52">
        <f>IFERROR(_xll.qlIndexFixing(ONIndex3M,I2354,TRUE,_xll.ohTrigger(RecalcTrigger,Trigger3M)),NA())</f>
        <v>1.8729524297489419E-2</v>
      </c>
      <c r="N2354" s="52">
        <f>IFERROR(_xll.qlIndexFixing(Index6M,$H2354,TRUE,_xll.ohTrigger(RecalcTrigger,Trigger6M)),NA())</f>
        <v>2.0499712839548382E-2</v>
      </c>
      <c r="O2354" s="52">
        <f>IFERROR(_xll.qlIndexFixing(ONIndex6M,I2354,TRUE,_xll.ohTrigger(RecalcTrigger,Trigger6M)),NA())</f>
        <v>2.044443843674415E-2</v>
      </c>
      <c r="P2354" s="52">
        <f>IFERROR(_xll.qlIndexFixing(Index1Y,$H2354,TRUE,_xll.ohTrigger(RecalcTrigger,Trigger1Y)),NA())</f>
        <v>2.2604292654761854E-2</v>
      </c>
      <c r="Q2354" s="52">
        <f>IFERROR(_xll.qlIndexFixing(ONIndex1Y,I2354,TRUE,_xll.ohTrigger(RecalcTrigger,Trigger1Y)),NA())</f>
        <v>2.2446313618926794E-2</v>
      </c>
    </row>
    <row r="2355" spans="2:17" x14ac:dyDescent="0.2">
      <c r="B2355" s="46" t="s">
        <v>51</v>
      </c>
      <c r="D2355" s="49">
        <f>_xll.qlCalendarAdvance(LocalCalendar,$D2354,B2355,"f",FALSE)</f>
        <v>56208</v>
      </c>
      <c r="E2355" s="49">
        <f>_xll.qlInterestRateIndexValueDate(IndexON,D2355)</f>
        <v>56208</v>
      </c>
      <c r="F2355" s="52">
        <f>IFERROR(_xll.qlIndexFixing(IndexON,D2355,TRUE,_xll.ohTrigger(RecalcTrigger,TriggerON)),NA())</f>
        <v>1.4917336324913322E-2</v>
      </c>
      <c r="H2355" s="49">
        <f>_xll.qlCalendarAdvance(IborCalendar,$H2354,B2355,"f",FALSE)</f>
        <v>56206</v>
      </c>
      <c r="I2355" s="49">
        <f>_xll.qlInterestRateIndexValueDate(Index1M,$H2355)</f>
        <v>56208</v>
      </c>
      <c r="J2355" s="52">
        <f>IFERROR(_xll.qlIndexFixing(Index1M,$H2355,TRUE,_xll.ohTrigger(RecalcTrigger,Trigger1M)),NA())</f>
        <v>1.7525361862142652E-2</v>
      </c>
      <c r="K2355" s="52">
        <f>IFERROR(_xll.qlIndexFixing(ONIndex1M,I2355,TRUE,_xll.ohTrigger(RecalcTrigger,Trigger1M)),NA())</f>
        <v>1.7519907455918471E-2</v>
      </c>
      <c r="L2355" s="52">
        <f>IFERROR(_xll.qlIndexFixing(Index3M,H2355,TRUE,_xll.ohTrigger(RecalcTrigger,Trigger3M)),NA())</f>
        <v>1.874601702312766E-2</v>
      </c>
      <c r="M2355" s="52">
        <f>IFERROR(_xll.qlIndexFixing(ONIndex3M,I2355,TRUE,_xll.ohTrigger(RecalcTrigger,Trigger3M)),NA())</f>
        <v>1.872582726025307E-2</v>
      </c>
      <c r="N2355" s="52">
        <f>IFERROR(_xll.qlIndexFixing(Index6M,$H2355,TRUE,_xll.ohTrigger(RecalcTrigger,Trigger6M)),NA())</f>
        <v>2.049585489190129E-2</v>
      </c>
      <c r="O2355" s="52">
        <f>IFERROR(_xll.qlIndexFixing(ONIndex6M,I2355,TRUE,_xll.ohTrigger(RecalcTrigger,Trigger6M)),NA())</f>
        <v>2.0440625552176073E-2</v>
      </c>
      <c r="P2355" s="52">
        <f>IFERROR(_xll.qlIndexFixing(Index1Y,$H2355,TRUE,_xll.ohTrigger(RecalcTrigger,Trigger1Y)),NA())</f>
        <v>2.2600482623883665E-2</v>
      </c>
      <c r="Q2355" s="52">
        <f>IFERROR(_xll.qlIndexFixing(ONIndex1Y,I2355,TRUE,_xll.ohTrigger(RecalcTrigger,Trigger1Y)),NA())</f>
        <v>2.2442630913106498E-2</v>
      </c>
    </row>
    <row r="2356" spans="2:17" x14ac:dyDescent="0.2">
      <c r="B2356" s="46" t="s">
        <v>51</v>
      </c>
      <c r="D2356" s="49">
        <f>_xll.qlCalendarAdvance(LocalCalendar,$D2355,B2356,"f",FALSE)</f>
        <v>56216</v>
      </c>
      <c r="E2356" s="49">
        <f>_xll.qlInterestRateIndexValueDate(IndexON,D2356)</f>
        <v>56216</v>
      </c>
      <c r="F2356" s="52">
        <f>IFERROR(_xll.qlIndexFixing(IndexON,D2356,TRUE,_xll.ohTrigger(RecalcTrigger,TriggerON)),NA())</f>
        <v>1.4914409817503582E-2</v>
      </c>
      <c r="H2356" s="49">
        <f>_xll.qlCalendarAdvance(IborCalendar,$H2355,B2356,"f",FALSE)</f>
        <v>56213</v>
      </c>
      <c r="I2356" s="49">
        <f>_xll.qlInterestRateIndexValueDate(Index1M,$H2356)</f>
        <v>56216</v>
      </c>
      <c r="J2356" s="52">
        <f>IFERROR(_xll.qlIndexFixing(Index1M,$H2356,TRUE,_xll.ohTrigger(RecalcTrigger,Trigger1M)),NA())</f>
        <v>1.7521514453716334E-2</v>
      </c>
      <c r="K2356" s="52">
        <f>IFERROR(_xll.qlIndexFixing(ONIndex1M,I2356,TRUE,_xll.ohTrigger(RecalcTrigger,Trigger1M)),NA())</f>
        <v>1.7516265215355986E-2</v>
      </c>
      <c r="L2356" s="52">
        <f>IFERROR(_xll.qlIndexFixing(Index3M,H2356,TRUE,_xll.ohTrigger(RecalcTrigger,Trigger3M)),NA())</f>
        <v>1.8741536547555268E-2</v>
      </c>
      <c r="M2356" s="52">
        <f>IFERROR(_xll.qlIndexFixing(ONIndex3M,I2356,TRUE,_xll.ohTrigger(RecalcTrigger,Trigger3M)),NA())</f>
        <v>1.872204498706509E-2</v>
      </c>
      <c r="N2356" s="52">
        <f>IFERROR(_xll.qlIndexFixing(Index6M,$H2356,TRUE,_xll.ohTrigger(RecalcTrigger,Trigger6M)),NA())</f>
        <v>2.0491750677724074E-2</v>
      </c>
      <c r="O2356" s="52">
        <f>IFERROR(_xll.qlIndexFixing(ONIndex6M,I2356,TRUE,_xll.ohTrigger(RecalcTrigger,Trigger6M)),NA())</f>
        <v>2.0436882665721967E-2</v>
      </c>
      <c r="P2356" s="52">
        <f>IFERROR(_xll.qlIndexFixing(Index1Y,$H2356,TRUE,_xll.ohTrigger(RecalcTrigger,Trigger1Y)),NA())</f>
        <v>2.2596987100920514E-2</v>
      </c>
      <c r="Q2356" s="52">
        <f>IFERROR(_xll.qlIndexFixing(ONIndex1Y,I2356,TRUE,_xll.ohTrigger(RecalcTrigger,Trigger1Y)),NA())</f>
        <v>2.2439292136064992E-2</v>
      </c>
    </row>
    <row r="2357" spans="2:17" x14ac:dyDescent="0.2">
      <c r="B2357" s="46" t="s">
        <v>51</v>
      </c>
      <c r="D2357" s="49">
        <f>_xll.qlCalendarAdvance(LocalCalendar,$D2356,B2357,"f",FALSE)</f>
        <v>56223</v>
      </c>
      <c r="E2357" s="49">
        <f>_xll.qlInterestRateIndexValueDate(IndexON,D2357)</f>
        <v>56223</v>
      </c>
      <c r="F2357" s="52">
        <f>IFERROR(_xll.qlIndexFixing(IndexON,D2357,TRUE,_xll.ohTrigger(RecalcTrigger,TriggerON)),NA())</f>
        <v>1.4911651402274018E-2</v>
      </c>
      <c r="H2357" s="49">
        <f>_xll.qlCalendarAdvance(IborCalendar,$H2356,B2357,"f",FALSE)</f>
        <v>56220</v>
      </c>
      <c r="I2357" s="49">
        <f>_xll.qlInterestRateIndexValueDate(Index1M,$H2357)</f>
        <v>56222</v>
      </c>
      <c r="J2357" s="52">
        <f>IFERROR(_xll.qlIndexFixing(Index1M,$H2357,TRUE,_xll.ohTrigger(RecalcTrigger,Trigger1M)),NA())</f>
        <v>1.7518317269520911E-2</v>
      </c>
      <c r="K2357" s="52">
        <f>IFERROR(_xll.qlIndexFixing(ONIndex1M,I2357,TRUE,_xll.ohTrigger(RecalcTrigger,Trigger1M)),NA())</f>
        <v>1.7512910249104507E-2</v>
      </c>
      <c r="L2357" s="52">
        <f>IFERROR(_xll.qlIndexFixing(Index3M,H2357,TRUE,_xll.ohTrigger(RecalcTrigger,Trigger3M)),NA())</f>
        <v>1.8738120123601654E-2</v>
      </c>
      <c r="M2357" s="52">
        <f>IFERROR(_xll.qlIndexFixing(ONIndex3M,I2357,TRUE,_xll.ohTrigger(RecalcTrigger,Trigger3M)),NA())</f>
        <v>1.8718428089057326E-2</v>
      </c>
      <c r="N2357" s="52">
        <f>IFERROR(_xll.qlIndexFixing(Index6M,$H2357,TRUE,_xll.ohTrigger(RecalcTrigger,Trigger6M)),NA())</f>
        <v>2.0488442836498529E-2</v>
      </c>
      <c r="O2357" s="52">
        <f>IFERROR(_xll.qlIndexFixing(ONIndex6M,I2357,TRUE,_xll.ohTrigger(RecalcTrigger,Trigger6M)),NA())</f>
        <v>2.0432998400385927E-2</v>
      </c>
      <c r="P2357" s="52">
        <f>IFERROR(_xll.qlIndexFixing(Index1Y,$H2357,TRUE,_xll.ohTrigger(RecalcTrigger,Trigger1Y)),NA())</f>
        <v>2.2592857624659644E-2</v>
      </c>
      <c r="Q2357" s="52">
        <f>IFERROR(_xll.qlIndexFixing(ONIndex1Y,I2357,TRUE,_xll.ohTrigger(RecalcTrigger,Trigger1Y)),NA())</f>
        <v>2.2435260632160947E-2</v>
      </c>
    </row>
    <row r="2358" spans="2:17" x14ac:dyDescent="0.2">
      <c r="B2358" s="46" t="s">
        <v>51</v>
      </c>
      <c r="D2358" s="49">
        <f>_xll.qlCalendarAdvance(LocalCalendar,$D2357,B2358,"f",FALSE)</f>
        <v>56230</v>
      </c>
      <c r="E2358" s="49">
        <f>_xll.qlInterestRateIndexValueDate(IndexON,D2358)</f>
        <v>56230</v>
      </c>
      <c r="F2358" s="52">
        <f>IFERROR(_xll.qlIndexFixing(IndexON,D2358,TRUE,_xll.ohTrigger(RecalcTrigger,TriggerON)),NA())</f>
        <v>1.4908891696343574E-2</v>
      </c>
      <c r="H2358" s="49">
        <f>_xll.qlCalendarAdvance(IborCalendar,$H2357,B2358,"f",FALSE)</f>
        <v>56227</v>
      </c>
      <c r="I2358" s="49">
        <f>_xll.qlInterestRateIndexValueDate(Index1M,$H2358)</f>
        <v>56229</v>
      </c>
      <c r="J2358" s="52">
        <f>IFERROR(_xll.qlIndexFixing(Index1M,$H2358,TRUE,_xll.ohTrigger(RecalcTrigger,Trigger1M)),NA())</f>
        <v>1.7514782500643311E-2</v>
      </c>
      <c r="K2358" s="52">
        <f>IFERROR(_xll.qlIndexFixing(ONIndex1M,I2358,TRUE,_xll.ohTrigger(RecalcTrigger,Trigger1M)),NA())</f>
        <v>1.7509399190380748E-2</v>
      </c>
      <c r="L2358" s="52">
        <f>IFERROR(_xll.qlIndexFixing(Index3M,H2358,TRUE,_xll.ohTrigger(RecalcTrigger,Trigger3M)),NA())</f>
        <v>1.873438999153354E-2</v>
      </c>
      <c r="M2358" s="52">
        <f>IFERROR(_xll.qlIndexFixing(ONIndex3M,I2358,TRUE,_xll.ohTrigger(RecalcTrigger,Trigger3M)),NA())</f>
        <v>1.8714725955177869E-2</v>
      </c>
      <c r="N2358" s="52">
        <f>IFERROR(_xll.qlIndexFixing(Index6M,$H2358,TRUE,_xll.ohTrigger(RecalcTrigger,Trigger6M)),NA())</f>
        <v>2.0484583262914722E-2</v>
      </c>
      <c r="O2358" s="52">
        <f>IFERROR(_xll.qlIndexFixing(ONIndex6M,I2358,TRUE,_xll.ohTrigger(RecalcTrigger,Trigger6M)),NA())</f>
        <v>2.0429184133163858E-2</v>
      </c>
      <c r="P2358" s="52">
        <f>IFERROR(_xll.qlIndexFixing(Index1Y,$H2358,TRUE,_xll.ohTrigger(RecalcTrigger,Trigger1Y)),NA())</f>
        <v>2.2589042656351262E-2</v>
      </c>
      <c r="Q2358" s="52">
        <f>IFERROR(_xll.qlIndexFixing(ONIndex1Y,I2358,TRUE,_xll.ohTrigger(RecalcTrigger,Trigger1Y)),NA())</f>
        <v>2.2431573057035692E-2</v>
      </c>
    </row>
    <row r="2359" spans="2:17" x14ac:dyDescent="0.2">
      <c r="B2359" s="46" t="s">
        <v>51</v>
      </c>
      <c r="D2359" s="49">
        <f>_xll.qlCalendarAdvance(LocalCalendar,$D2358,B2359,"f",FALSE)</f>
        <v>56237</v>
      </c>
      <c r="E2359" s="49">
        <f>_xll.qlInterestRateIndexValueDate(IndexON,D2359)</f>
        <v>56237</v>
      </c>
      <c r="F2359" s="52">
        <f>IFERROR(_xll.qlIndexFixing(IndexON,D2359,TRUE,_xll.ohTrigger(RecalcTrigger,TriggerON)),NA())</f>
        <v>1.4906130699765541E-2</v>
      </c>
      <c r="H2359" s="49">
        <f>_xll.qlCalendarAdvance(IborCalendar,$H2358,B2359,"f",FALSE)</f>
        <v>56234</v>
      </c>
      <c r="I2359" s="49">
        <f>_xll.qlInterestRateIndexValueDate(Index1M,$H2359)</f>
        <v>56236</v>
      </c>
      <c r="J2359" s="52">
        <f>IFERROR(_xll.qlIndexFixing(Index1M,$H2359,TRUE,_xll.ohTrigger(RecalcTrigger,Trigger1M)),NA())</f>
        <v>1.7511411228984353E-2</v>
      </c>
      <c r="K2359" s="52">
        <f>IFERROR(_xll.qlIndexFixing(ONIndex1M,I2359,TRUE,_xll.ohTrigger(RecalcTrigger,Trigger1M)),NA())</f>
        <v>1.7505879827979243E-2</v>
      </c>
      <c r="L2359" s="52">
        <f>IFERROR(_xll.qlIndexFixing(Index3M,H2359,TRUE,_xll.ohTrigger(RecalcTrigger,Trigger3M)),NA())</f>
        <v>1.8730658156112412E-2</v>
      </c>
      <c r="M2359" s="52">
        <f>IFERROR(_xll.qlIndexFixing(ONIndex3M,I2359,TRUE,_xll.ohTrigger(RecalcTrigger,Trigger3M)),NA())</f>
        <v>1.871102212233744E-2</v>
      </c>
      <c r="N2359" s="52">
        <f>IFERROR(_xll.qlIndexFixing(Index6M,$H2359,TRUE,_xll.ohTrigger(RecalcTrigger,Trigger6M)),NA())</f>
        <v>2.0480723231117666E-2</v>
      </c>
      <c r="O2359" s="52">
        <f>IFERROR(_xll.qlIndexFixing(ONIndex6M,I2359,TRUE,_xll.ohTrigger(RecalcTrigger,Trigger6M)),NA())</f>
        <v>2.0425369405110416E-2</v>
      </c>
      <c r="P2359" s="52">
        <f>IFERROR(_xll.qlIndexFixing(Index1Y,$H2359,TRUE,_xll.ohTrigger(RecalcTrigger,Trigger1Y)),NA())</f>
        <v>2.2585226042270486E-2</v>
      </c>
      <c r="Q2359" s="52">
        <f>IFERROR(_xll.qlIndexFixing(ONIndex1Y,I2359,TRUE,_xll.ohTrigger(RecalcTrigger,Trigger1Y)),NA())</f>
        <v>2.2427883858808784E-2</v>
      </c>
    </row>
    <row r="2360" spans="2:17" x14ac:dyDescent="0.2">
      <c r="B2360" s="46" t="s">
        <v>51</v>
      </c>
      <c r="D2360" s="49">
        <f>_xll.qlCalendarAdvance(LocalCalendar,$D2359,B2360,"f",FALSE)</f>
        <v>56244</v>
      </c>
      <c r="E2360" s="49">
        <f>_xll.qlInterestRateIndexValueDate(IndexON,D2360)</f>
        <v>56244</v>
      </c>
      <c r="F2360" s="52">
        <f>IFERROR(_xll.qlIndexFixing(IndexON,D2360,TRUE,_xll.ohTrigger(RecalcTrigger,TriggerON)),NA())</f>
        <v>1.4903368412513274E-2</v>
      </c>
      <c r="H2360" s="49">
        <f>_xll.qlCalendarAdvance(IborCalendar,$H2359,B2360,"f",FALSE)</f>
        <v>56241</v>
      </c>
      <c r="I2360" s="49">
        <f>_xll.qlInterestRateIndexValueDate(Index1M,$H2360)</f>
        <v>56247</v>
      </c>
      <c r="J2360" s="52">
        <f>IFERROR(_xll.qlIndexFixing(Index1M,$H2360,TRUE,_xll.ohTrigger(RecalcTrigger,Trigger1M)),NA())</f>
        <v>1.7505484238621843E-2</v>
      </c>
      <c r="K2360" s="52">
        <f>IFERROR(_xll.qlIndexFixing(ONIndex1M,I2360,TRUE,_xll.ohTrigger(RecalcTrigger,Trigger1M)),NA())</f>
        <v>1.7500332624802439E-2</v>
      </c>
      <c r="L2360" s="52">
        <f>IFERROR(_xll.qlIndexFixing(Index3M,H2360,TRUE,_xll.ohTrigger(RecalcTrigger,Trigger3M)),NA())</f>
        <v>1.8725228633070464E-2</v>
      </c>
      <c r="M2360" s="52">
        <f>IFERROR(_xll.qlIndexFixing(ONIndex3M,I2360,TRUE,_xll.ohTrigger(RecalcTrigger,Trigger3M)),NA())</f>
        <v>1.8705198381168131E-2</v>
      </c>
      <c r="N2360" s="52">
        <f>IFERROR(_xll.qlIndexFixing(Index6M,$H2360,TRUE,_xll.ohTrigger(RecalcTrigger,Trigger6M)),NA())</f>
        <v>2.0474656541090402E-2</v>
      </c>
      <c r="O2360" s="52">
        <f>IFERROR(_xll.qlIndexFixing(ONIndex6M,I2360,TRUE,_xll.ohTrigger(RecalcTrigger,Trigger6M)),NA())</f>
        <v>2.0419373901177096E-2</v>
      </c>
      <c r="P2360" s="52">
        <f>IFERROR(_xll.qlIndexFixing(Index1Y,$H2360,TRUE,_xll.ohTrigger(RecalcTrigger,Trigger1Y)),NA())</f>
        <v>2.2579225180770501E-2</v>
      </c>
      <c r="Q2360" s="52">
        <f>IFERROR(_xll.qlIndexFixing(ONIndex1Y,I2360,TRUE,_xll.ohTrigger(RecalcTrigger,Trigger1Y)),NA())</f>
        <v>2.2422083268160975E-2</v>
      </c>
    </row>
    <row r="2361" spans="2:17" x14ac:dyDescent="0.2">
      <c r="B2361" s="46" t="s">
        <v>51</v>
      </c>
      <c r="D2361" s="49">
        <f>_xll.qlCalendarAdvance(LocalCalendar,$D2360,B2361,"f",FALSE)</f>
        <v>56251</v>
      </c>
      <c r="E2361" s="49">
        <f>_xll.qlInterestRateIndexValueDate(IndexON,D2361)</f>
        <v>56251</v>
      </c>
      <c r="F2361" s="52">
        <f>IFERROR(_xll.qlIndexFixing(IndexON,D2361,TRUE,_xll.ohTrigger(RecalcTrigger,TriggerON)),NA())</f>
        <v>1.4900604834666709E-2</v>
      </c>
      <c r="H2361" s="49">
        <f>_xll.qlCalendarAdvance(IborCalendar,$H2360,B2361,"f",FALSE)</f>
        <v>56248</v>
      </c>
      <c r="I2361" s="49">
        <f>_xll.qlInterestRateIndexValueDate(Index1M,$H2361)</f>
        <v>56251</v>
      </c>
      <c r="J2361" s="52">
        <f>IFERROR(_xll.qlIndexFixing(Index1M,$H2361,TRUE,_xll.ohTrigger(RecalcTrigger,Trigger1M)),NA())</f>
        <v>1.7503448857692238E-2</v>
      </c>
      <c r="K2361" s="52">
        <f>IFERROR(_xll.qlIndexFixing(ONIndex1M,I2361,TRUE,_xll.ohTrigger(RecalcTrigger,Trigger1M)),NA())</f>
        <v>1.7498654828553839E-2</v>
      </c>
      <c r="L2361" s="52">
        <f>IFERROR(_xll.qlIndexFixing(Index3M,H2361,TRUE,_xll.ohTrigger(RecalcTrigger,Trigger3M)),NA())</f>
        <v>1.8722655630169172E-2</v>
      </c>
      <c r="M2361" s="52">
        <f>IFERROR(_xll.qlIndexFixing(ONIndex3M,I2361,TRUE,_xll.ohTrigger(RecalcTrigger,Trigger3M)),NA())</f>
        <v>1.8703521470451179E-2</v>
      </c>
      <c r="N2361" s="52">
        <f>IFERROR(_xll.qlIndexFixing(Index6M,$H2361,TRUE,_xll.ohTrigger(RecalcTrigger,Trigger6M)),NA())</f>
        <v>2.0472146017568776E-2</v>
      </c>
      <c r="O2361" s="52">
        <f>IFERROR(_xll.qlIndexFixing(ONIndex6M,I2361,TRUE,_xll.ohTrigger(RecalcTrigger,Trigger6M)),NA())</f>
        <v>2.041780620227307E-2</v>
      </c>
      <c r="P2361" s="52">
        <f>IFERROR(_xll.qlIndexFixing(Index1Y,$H2361,TRUE,_xll.ohTrigger(RecalcTrigger,Trigger1Y)),NA())</f>
        <v>2.2577899311624326E-2</v>
      </c>
      <c r="Q2361" s="52">
        <f>IFERROR(_xll.qlIndexFixing(ONIndex1Y,I2361,TRUE,_xll.ohTrigger(RecalcTrigger,Trigger1Y)),NA())</f>
        <v>2.2420841527610591E-2</v>
      </c>
    </row>
    <row r="2362" spans="2:17" x14ac:dyDescent="0.2">
      <c r="B2362" s="46" t="s">
        <v>51</v>
      </c>
      <c r="D2362" s="49">
        <f>_xll.qlCalendarAdvance(LocalCalendar,$D2361,B2362,"f",FALSE)</f>
        <v>56258</v>
      </c>
      <c r="E2362" s="49">
        <f>_xll.qlInterestRateIndexValueDate(IndexON,D2362)</f>
        <v>56258</v>
      </c>
      <c r="F2362" s="52">
        <f>IFERROR(_xll.qlIndexFixing(IndexON,D2362,TRUE,_xll.ohTrigger(RecalcTrigger,TriggerON)),NA())</f>
        <v>1.4897839966145909E-2</v>
      </c>
      <c r="H2362" s="49">
        <f>_xll.qlCalendarAdvance(IborCalendar,$H2361,B2362,"f",FALSE)</f>
        <v>56255</v>
      </c>
      <c r="I2362" s="49">
        <f>_xll.qlInterestRateIndexValueDate(Index1M,$H2362)</f>
        <v>56257</v>
      </c>
      <c r="J2362" s="52">
        <f>IFERROR(_xll.qlIndexFixing(Index1M,$H2362,TRUE,_xll.ohTrigger(RecalcTrigger,Trigger1M)),NA())</f>
        <v>1.7500560274818777E-2</v>
      </c>
      <c r="K2362" s="52">
        <f>IFERROR(_xll.qlIndexFixing(ONIndex1M,I2362,TRUE,_xll.ohTrigger(RecalcTrigger,Trigger1M)),NA())</f>
        <v>1.7495271919347744E-2</v>
      </c>
      <c r="L2362" s="52">
        <f>IFERROR(_xll.qlIndexFixing(Index3M,H2362,TRUE,_xll.ohTrigger(RecalcTrigger,Trigger3M)),NA())</f>
        <v>1.8719452429783345E-2</v>
      </c>
      <c r="M2362" s="52">
        <f>IFERROR(_xll.qlIndexFixing(ONIndex3M,I2362,TRUE,_xll.ohTrigger(RecalcTrigger,Trigger3M)),NA())</f>
        <v>1.869990043045E-2</v>
      </c>
      <c r="N2362" s="52">
        <f>IFERROR(_xll.qlIndexFixing(Index6M,$H2362,TRUE,_xll.ohTrigger(RecalcTrigger,Trigger6M)),NA())</f>
        <v>2.0468836427868582E-2</v>
      </c>
      <c r="O2362" s="52">
        <f>IFERROR(_xll.qlIndexFixing(ONIndex6M,I2362,TRUE,_xll.ohTrigger(RecalcTrigger,Trigger6M)),NA())</f>
        <v>2.0413922455642108E-2</v>
      </c>
      <c r="P2362" s="52">
        <f>IFERROR(_xll.qlIndexFixing(Index1Y,$H2362,TRUE,_xll.ohTrigger(RecalcTrigger,Trigger1Y)),NA())</f>
        <v>2.2573766325580596E-2</v>
      </c>
      <c r="Q2362" s="52">
        <f>IFERROR(_xll.qlIndexFixing(ONIndex1Y,I2362,TRUE,_xll.ohTrigger(RecalcTrigger,Trigger1Y)),NA())</f>
        <v>2.2416806525757949E-2</v>
      </c>
    </row>
    <row r="2363" spans="2:17" x14ac:dyDescent="0.2">
      <c r="B2363" s="46" t="s">
        <v>51</v>
      </c>
      <c r="D2363" s="49">
        <f>_xll.qlCalendarAdvance(LocalCalendar,$D2362,B2363,"f",FALSE)</f>
        <v>56265</v>
      </c>
      <c r="E2363" s="49">
        <f>_xll.qlInterestRateIndexValueDate(IndexON,D2363)</f>
        <v>56265</v>
      </c>
      <c r="F2363" s="52">
        <f>IFERROR(_xll.qlIndexFixing(IndexON,D2363,TRUE,_xll.ohTrigger(RecalcTrigger,TriggerON)),NA())</f>
        <v>1.4895184293803876E-2</v>
      </c>
      <c r="H2363" s="49">
        <f>_xll.qlCalendarAdvance(IborCalendar,$H2362,B2363,"f",FALSE)</f>
        <v>56262</v>
      </c>
      <c r="I2363" s="49">
        <f>_xll.qlInterestRateIndexValueDate(Index1M,$H2363)</f>
        <v>56264</v>
      </c>
      <c r="J2363" s="52">
        <f>IFERROR(_xll.qlIndexFixing(Index1M,$H2363,TRUE,_xll.ohTrigger(RecalcTrigger,Trigger1M)),NA())</f>
        <v>1.74971526746447E-2</v>
      </c>
      <c r="K2363" s="52">
        <f>IFERROR(_xll.qlIndexFixing(ONIndex1M,I2363,TRUE,_xll.ohTrigger(RecalcTrigger,Trigger1M)),NA())</f>
        <v>1.7491719342475065E-2</v>
      </c>
      <c r="L2363" s="52">
        <f>IFERROR(_xll.qlIndexFixing(Index3M,H2363,TRUE,_xll.ohTrigger(RecalcTrigger,Trigger3M)),NA())</f>
        <v>1.8715713781000787E-2</v>
      </c>
      <c r="M2363" s="52">
        <f>IFERROR(_xll.qlIndexFixing(ONIndex3M,I2363,TRUE,_xll.ohTrigger(RecalcTrigger,Trigger3M)),NA())</f>
        <v>1.869618980184562E-2</v>
      </c>
      <c r="N2363" s="52">
        <f>IFERROR(_xll.qlIndexFixing(Index6M,$H2363,TRUE,_xll.ohTrigger(RecalcTrigger,Trigger6M)),NA())</f>
        <v>2.0464974814395395E-2</v>
      </c>
      <c r="O2363" s="52">
        <f>IFERROR(_xll.qlIndexFixing(ONIndex6M,I2363,TRUE,_xll.ohTrigger(RecalcTrigger,Trigger6M)),NA())</f>
        <v>2.0410105883863494E-2</v>
      </c>
      <c r="P2363" s="52">
        <f>IFERROR(_xll.qlIndexFixing(Index1Y,$H2363,TRUE,_xll.ohTrigger(RecalcTrigger,Trigger1Y)),NA())</f>
        <v>2.2569943128597489E-2</v>
      </c>
      <c r="Q2363" s="52">
        <f>IFERROR(_xll.qlIndexFixing(ONIndex1Y,I2363,TRUE,_xll.ohTrigger(RecalcTrigger,Trigger1Y)),NA())</f>
        <v>2.2413110835124428E-2</v>
      </c>
    </row>
    <row r="2364" spans="2:17" x14ac:dyDescent="0.2">
      <c r="B2364" s="46" t="s">
        <v>51</v>
      </c>
      <c r="D2364" s="49">
        <f>_xll.qlCalendarAdvance(LocalCalendar,$D2363,B2364,"f",FALSE)</f>
        <v>56272</v>
      </c>
      <c r="E2364" s="49">
        <f>_xll.qlInterestRateIndexValueDate(IndexON,D2364)</f>
        <v>56272</v>
      </c>
      <c r="F2364" s="52">
        <f>IFERROR(_xll.qlIndexFixing(IndexON,D2364,TRUE,_xll.ohTrigger(RecalcTrigger,TriggerON)),NA())</f>
        <v>1.4892306357161544E-2</v>
      </c>
      <c r="H2364" s="49">
        <f>_xll.qlCalendarAdvance(IborCalendar,$H2363,B2364,"f",FALSE)</f>
        <v>56269</v>
      </c>
      <c r="I2364" s="49">
        <f>_xll.qlInterestRateIndexValueDate(Index1M,$H2364)</f>
        <v>56271</v>
      </c>
      <c r="J2364" s="52">
        <f>IFERROR(_xll.qlIndexFixing(Index1M,$H2364,TRUE,_xll.ohTrigger(RecalcTrigger,Trigger1M)),NA())</f>
        <v>1.7493399271828192E-2</v>
      </c>
      <c r="K2364" s="52">
        <f>IFERROR(_xll.qlIndexFixing(ONIndex1M,I2364,TRUE,_xll.ohTrigger(RecalcTrigger,Trigger1M)),NA())</f>
        <v>1.7488158462324321E-2</v>
      </c>
      <c r="L2364" s="52">
        <f>IFERROR(_xll.qlIndexFixing(Index3M,H2364,TRUE,_xll.ohTrigger(RecalcTrigger,Trigger3M)),NA())</f>
        <v>1.8711973428889195E-2</v>
      </c>
      <c r="M2364" s="52">
        <f>IFERROR(_xll.qlIndexFixing(ONIndex3M,I2364,TRUE,_xll.ohTrigger(RecalcTrigger,Trigger3M)),NA())</f>
        <v>1.8692477474600011E-2</v>
      </c>
      <c r="N2364" s="52">
        <f>IFERROR(_xll.qlIndexFixing(Index6M,$H2364,TRUE,_xll.ohTrigger(RecalcTrigger,Trigger6M)),NA())</f>
        <v>2.0461112742706199E-2</v>
      </c>
      <c r="O2364" s="52">
        <f>IFERROR(_xll.qlIndexFixing(ONIndex6M,I2364,TRUE,_xll.ohTrigger(RecalcTrigger,Trigger6M)),NA())</f>
        <v>2.0406288851493315E-2</v>
      </c>
      <c r="P2364" s="52">
        <f>IFERROR(_xll.qlIndexFixing(Index1Y,$H2364,TRUE,_xll.ohTrigger(RecalcTrigger,Trigger1Y)),NA())</f>
        <v>2.2566118285936156E-2</v>
      </c>
      <c r="Q2364" s="52">
        <f>IFERROR(_xll.qlIndexFixing(ONIndex1Y,I2364,TRUE,_xll.ohTrigger(RecalcTrigger,Trigger1Y)),NA())</f>
        <v>2.2409413521549126E-2</v>
      </c>
    </row>
    <row r="2365" spans="2:17" x14ac:dyDescent="0.2">
      <c r="B2365" s="46" t="s">
        <v>51</v>
      </c>
      <c r="D2365" s="49">
        <f>_xll.qlCalendarAdvance(LocalCalendar,$D2364,B2365,"f",FALSE)</f>
        <v>56279</v>
      </c>
      <c r="E2365" s="49">
        <f>_xll.qlInterestRateIndexValueDate(IndexON,D2365)</f>
        <v>56279</v>
      </c>
      <c r="F2365" s="52">
        <f>IFERROR(_xll.qlIndexFixing(IndexON,D2365,TRUE,_xll.ohTrigger(RecalcTrigger,TriggerON)),NA())</f>
        <v>1.4889537616724624E-2</v>
      </c>
      <c r="H2365" s="49">
        <f>_xll.qlCalendarAdvance(IborCalendar,$H2364,B2365,"f",FALSE)</f>
        <v>56276</v>
      </c>
      <c r="I2365" s="49">
        <f>_xll.qlInterestRateIndexValueDate(Index1M,$H2365)</f>
        <v>56278</v>
      </c>
      <c r="J2365" s="52">
        <f>IFERROR(_xll.qlIndexFixing(Index1M,$H2365,TRUE,_xll.ohTrigger(RecalcTrigger,Trigger1M)),NA())</f>
        <v>1.7489304268825036E-2</v>
      </c>
      <c r="K2365" s="52">
        <f>IFERROR(_xll.qlIndexFixing(ONIndex1M,I2365,TRUE,_xll.ohTrigger(RecalcTrigger,Trigger1M)),NA())</f>
        <v>1.748458927833596E-2</v>
      </c>
      <c r="L2365" s="52">
        <f>IFERROR(_xll.qlIndexFixing(Index3M,H2365,TRUE,_xll.ohTrigger(RecalcTrigger,Trigger3M)),NA())</f>
        <v>1.8708231373453899E-2</v>
      </c>
      <c r="M2365" s="52">
        <f>IFERROR(_xll.qlIndexFixing(ONIndex3M,I2365,TRUE,_xll.ohTrigger(RecalcTrigger,Trigger3M)),NA())</f>
        <v>1.8688763448233559E-2</v>
      </c>
      <c r="N2365" s="52">
        <f>IFERROR(_xll.qlIndexFixing(Index6M,$H2365,TRUE,_xll.ohTrigger(RecalcTrigger,Trigger6M)),NA())</f>
        <v>2.0457250212803649E-2</v>
      </c>
      <c r="O2365" s="52">
        <f>IFERROR(_xll.qlIndexFixing(ONIndex6M,I2365,TRUE,_xll.ohTrigger(RecalcTrigger,Trigger6M)),NA())</f>
        <v>2.0402471358051955E-2</v>
      </c>
      <c r="P2365" s="52">
        <f>IFERROR(_xll.qlIndexFixing(Index1Y,$H2365,TRUE,_xll.ohTrigger(RecalcTrigger,Trigger1Y)),NA())</f>
        <v>2.2562291797614778E-2</v>
      </c>
      <c r="Q2365" s="52">
        <f>IFERROR(_xll.qlIndexFixing(ONIndex1Y,I2365,TRUE,_xll.ohTrigger(RecalcTrigger,Trigger1Y)),NA())</f>
        <v>2.24057145847123E-2</v>
      </c>
    </row>
    <row r="2366" spans="2:17" x14ac:dyDescent="0.2">
      <c r="B2366" s="46" t="s">
        <v>51</v>
      </c>
      <c r="D2366" s="49">
        <f>_xll.qlCalendarAdvance(LocalCalendar,$D2365,B2366,"f",FALSE)</f>
        <v>56286</v>
      </c>
      <c r="E2366" s="49">
        <f>_xll.qlInterestRateIndexValueDate(IndexON,D2366)</f>
        <v>56286</v>
      </c>
      <c r="F2366" s="52">
        <f>IFERROR(_xll.qlIndexFixing(IndexON,D2366,TRUE,_xll.ohTrigger(RecalcTrigger,TriggerON)),NA())</f>
        <v>1.488676758561347E-2</v>
      </c>
      <c r="H2366" s="49">
        <f>_xll.qlCalendarAdvance(IborCalendar,$H2365,B2366,"f",FALSE)</f>
        <v>56283</v>
      </c>
      <c r="I2366" s="49">
        <f>_xll.qlInterestRateIndexValueDate(Index1M,$H2366)</f>
        <v>56285</v>
      </c>
      <c r="J2366" s="52">
        <f>IFERROR(_xll.qlIndexFixing(Index1M,$H2366,TRUE,_xll.ohTrigger(RecalcTrigger,Trigger1M)),NA())</f>
        <v>1.7485538575716664E-2</v>
      </c>
      <c r="K2366" s="52">
        <f>IFERROR(_xll.qlIndexFixing(ONIndex1M,I2366,TRUE,_xll.ohTrigger(RecalcTrigger,Trigger1M)),NA())</f>
        <v>1.7481011790909662E-2</v>
      </c>
      <c r="L2366" s="52">
        <f>IFERROR(_xll.qlIndexFixing(Index3M,H2366,TRUE,_xll.ohTrigger(RecalcTrigger,Trigger3M)),NA())</f>
        <v>1.870427017877049E-2</v>
      </c>
      <c r="M2366" s="52">
        <f>IFERROR(_xll.qlIndexFixing(ONIndex3M,I2366,TRUE,_xll.ohTrigger(RecalcTrigger,Trigger3M)),NA())</f>
        <v>1.8685047723066006E-2</v>
      </c>
      <c r="N2366" s="52">
        <f>IFERROR(_xll.qlIndexFixing(Index6M,$H2366,TRUE,_xll.ohTrigger(RecalcTrigger,Trigger6M)),NA())</f>
        <v>2.0453387224689951E-2</v>
      </c>
      <c r="O2366" s="52">
        <f>IFERROR(_xll.qlIndexFixing(ONIndex6M,I2366,TRUE,_xll.ohTrigger(RecalcTrigger,Trigger6M)),NA())</f>
        <v>2.0398653403779221E-2</v>
      </c>
      <c r="P2366" s="52">
        <f>IFERROR(_xll.qlIndexFixing(Index1Y,$H2366,TRUE,_xll.ohTrigger(RecalcTrigger,Trigger1Y)),NA())</f>
        <v>2.2558463663652623E-2</v>
      </c>
      <c r="Q2366" s="52">
        <f>IFERROR(_xll.qlIndexFixing(ONIndex1Y,I2366,TRUE,_xll.ohTrigger(RecalcTrigger,Trigger1Y)),NA())</f>
        <v>2.2402014024853756E-2</v>
      </c>
    </row>
    <row r="2367" spans="2:17" x14ac:dyDescent="0.2">
      <c r="B2367" s="46" t="s">
        <v>51</v>
      </c>
      <c r="D2367" s="49">
        <f>_xll.qlCalendarAdvance(LocalCalendar,$D2366,B2367,"f",FALSE)</f>
        <v>56293</v>
      </c>
      <c r="E2367" s="49">
        <f>_xll.qlInterestRateIndexValueDate(IndexON,D2367)</f>
        <v>56293</v>
      </c>
      <c r="F2367" s="52">
        <f>IFERROR(_xll.qlIndexFixing(IndexON,D2367,TRUE,_xll.ohTrigger(RecalcTrigger,TriggerON)),NA())</f>
        <v>1.4884105923742563E-2</v>
      </c>
      <c r="H2367" s="49">
        <f>_xll.qlCalendarAdvance(IborCalendar,$H2366,B2367,"f",FALSE)</f>
        <v>56290</v>
      </c>
      <c r="I2367" s="49">
        <f>_xll.qlInterestRateIndexValueDate(Index1M,$H2367)</f>
        <v>56292</v>
      </c>
      <c r="J2367" s="52">
        <f>IFERROR(_xll.qlIndexFixing(Index1M,$H2367,TRUE,_xll.ohTrigger(RecalcTrigger,Trigger1M)),NA())</f>
        <v>1.7481932047689011E-2</v>
      </c>
      <c r="K2367" s="52">
        <f>IFERROR(_xll.qlIndexFixing(ONIndex1M,I2367,TRUE,_xll.ohTrigger(RecalcTrigger,Trigger1M)),NA())</f>
        <v>1.7477425999725682E-2</v>
      </c>
      <c r="L2367" s="52">
        <f>IFERROR(_xll.qlIndexFixing(Index3M,H2367,TRUE,_xll.ohTrigger(RecalcTrigger,Trigger3M)),NA())</f>
        <v>1.870052503248661E-2</v>
      </c>
      <c r="M2367" s="52">
        <f>IFERROR(_xll.qlIndexFixing(ONIndex3M,I2367,TRUE,_xll.ohTrigger(RecalcTrigger,Trigger3M)),NA())</f>
        <v>1.8681330298857546E-2</v>
      </c>
      <c r="N2367" s="52">
        <f>IFERROR(_xll.qlIndexFixing(Index6M,$H2367,TRUE,_xll.ohTrigger(RecalcTrigger,Trigger6M)),NA())</f>
        <v>2.0449523778367753E-2</v>
      </c>
      <c r="O2367" s="52">
        <f>IFERROR(_xll.qlIndexFixing(ONIndex6M,I2367,TRUE,_xll.ohTrigger(RecalcTrigger,Trigger6M)),NA())</f>
        <v>2.0394834988595179E-2</v>
      </c>
      <c r="P2367" s="52">
        <f>IFERROR(_xll.qlIndexFixing(Index1Y,$H2367,TRUE,_xll.ohTrigger(RecalcTrigger,Trigger1Y)),NA())</f>
        <v>2.2554633884068528E-2</v>
      </c>
      <c r="Q2367" s="52">
        <f>IFERROR(_xll.qlIndexFixing(ONIndex1Y,I2367,TRUE,_xll.ohTrigger(RecalcTrigger,Trigger1Y)),NA())</f>
        <v>2.2398311841813623E-2</v>
      </c>
    </row>
    <row r="2368" spans="2:17" x14ac:dyDescent="0.2">
      <c r="B2368" s="46" t="s">
        <v>51</v>
      </c>
      <c r="D2368" s="49">
        <f>_xll.qlCalendarAdvance(LocalCalendar,$D2367,B2368,"f",FALSE)</f>
        <v>56300</v>
      </c>
      <c r="E2368" s="49">
        <f>_xll.qlInterestRateIndexValueDate(IndexON,D2368)</f>
        <v>56300</v>
      </c>
      <c r="F2368" s="52">
        <f>IFERROR(_xll.qlIndexFixing(IndexON,D2368,TRUE,_xll.ohTrigger(RecalcTrigger,TriggerON)),NA())</f>
        <v>1.4881223651395104E-2</v>
      </c>
      <c r="H2368" s="49">
        <f>_xll.qlCalendarAdvance(IborCalendar,$H2367,B2368,"f",FALSE)</f>
        <v>56297</v>
      </c>
      <c r="I2368" s="49">
        <f>_xll.qlInterestRateIndexValueDate(Index1M,$H2368)</f>
        <v>56299</v>
      </c>
      <c r="J2368" s="52">
        <f>IFERROR(_xll.qlIndexFixing(Index1M,$H2368,TRUE,_xll.ohTrigger(RecalcTrigger,Trigger1M)),NA())</f>
        <v>1.7478317206171465E-2</v>
      </c>
      <c r="K2368" s="52">
        <f>IFERROR(_xll.qlIndexFixing(ONIndex1M,I2368,TRUE,_xll.ohTrigger(RecalcTrigger,Trigger1M)),NA())</f>
        <v>1.7473831905103765E-2</v>
      </c>
      <c r="L2368" s="52">
        <f>IFERROR(_xll.qlIndexFixing(Index3M,H2368,TRUE,_xll.ohTrigger(RecalcTrigger,Trigger3M)),NA())</f>
        <v>1.8696778182943172E-2</v>
      </c>
      <c r="M2368" s="52">
        <f>IFERROR(_xll.qlIndexFixing(ONIndex3M,I2368,TRUE,_xll.ohTrigger(RecalcTrigger,Trigger3M)),NA())</f>
        <v>1.8677611175927922E-2</v>
      </c>
      <c r="N2368" s="52">
        <f>IFERROR(_xll.qlIndexFixing(Index6M,$H2368,TRUE,_xll.ohTrigger(RecalcTrigger,Trigger6M)),NA())</f>
        <v>2.0445659873841029E-2</v>
      </c>
      <c r="O2368" s="52">
        <f>IFERROR(_xll.qlIndexFixing(ONIndex6M,I2368,TRUE,_xll.ohTrigger(RecalcTrigger,Trigger6M)),NA())</f>
        <v>2.0391016112659699E-2</v>
      </c>
      <c r="P2368" s="52">
        <f>IFERROR(_xll.qlIndexFixing(Index1Y,$H2368,TRUE,_xll.ohTrigger(RecalcTrigger,Trigger1Y)),NA())</f>
        <v>2.2550802458881331E-2</v>
      </c>
      <c r="Q2368" s="52">
        <f>IFERROR(_xll.qlIndexFixing(ONIndex1Y,I2368,TRUE,_xll.ohTrigger(RecalcTrigger,Trigger1Y)),NA())</f>
        <v>2.2394608035831709E-2</v>
      </c>
    </row>
    <row r="2369" spans="2:17" x14ac:dyDescent="0.2">
      <c r="B2369" s="46" t="s">
        <v>51</v>
      </c>
      <c r="D2369" s="49">
        <f>_xll.qlCalendarAdvance(LocalCalendar,$D2368,B2369,"f",FALSE)</f>
        <v>56307</v>
      </c>
      <c r="E2369" s="49">
        <f>_xll.qlInterestRateIndexValueDate(IndexON,D2369)</f>
        <v>56307</v>
      </c>
      <c r="F2369" s="52">
        <f>IFERROR(_xll.qlIndexFixing(IndexON,D2369,TRUE,_xll.ohTrigger(RecalcTrigger,TriggerON)),NA())</f>
        <v>1.4878449748367828E-2</v>
      </c>
      <c r="H2369" s="49">
        <f>_xll.qlCalendarAdvance(IborCalendar,$H2368,B2369,"f",FALSE)</f>
        <v>56304</v>
      </c>
      <c r="I2369" s="49">
        <f>_xll.qlInterestRateIndexValueDate(Index1M,$H2369)</f>
        <v>56306</v>
      </c>
      <c r="J2369" s="52">
        <f>IFERROR(_xll.qlIndexFixing(Index1M,$H2369,TRUE,_xll.ohTrigger(RecalcTrigger,Trigger1M)),NA())</f>
        <v>1.7474694051152602E-2</v>
      </c>
      <c r="K2369" s="52">
        <f>IFERROR(_xll.qlIndexFixing(ONIndex1M,I2369,TRUE,_xll.ohTrigger(RecalcTrigger,Trigger1M)),NA())</f>
        <v>1.7470229506804102E-2</v>
      </c>
      <c r="L2369" s="52">
        <f>IFERROR(_xll.qlIndexFixing(Index3M,H2369,TRUE,_xll.ohTrigger(RecalcTrigger,Trigger3M)),NA())</f>
        <v>1.8693029630145564E-2</v>
      </c>
      <c r="M2369" s="52">
        <f>IFERROR(_xll.qlIndexFixing(ONIndex3M,I2369,TRUE,_xll.ohTrigger(RecalcTrigger,Trigger3M)),NA())</f>
        <v>1.8673890354037326E-2</v>
      </c>
      <c r="N2369" s="52">
        <f>IFERROR(_xll.qlIndexFixing(Index6M,$H2369,TRUE,_xll.ohTrigger(RecalcTrigger,Trigger6M)),NA())</f>
        <v>2.0441795511110226E-2</v>
      </c>
      <c r="O2369" s="52">
        <f>IFERROR(_xll.qlIndexFixing(ONIndex6M,I2369,TRUE,_xll.ohTrigger(RecalcTrigger,Trigger6M)),NA())</f>
        <v>2.0387196775732974E-2</v>
      </c>
      <c r="P2369" s="52">
        <f>IFERROR(_xll.qlIndexFixing(Index1Y,$H2369,TRUE,_xll.ohTrigger(RecalcTrigger,Trigger1Y)),NA())</f>
        <v>2.254696938810986E-2</v>
      </c>
      <c r="Q2369" s="52">
        <f>IFERROR(_xll.qlIndexFixing(ONIndex1Y,I2369,TRUE,_xll.ohTrigger(RecalcTrigger,Trigger1Y)),NA())</f>
        <v>2.2390902606668206E-2</v>
      </c>
    </row>
    <row r="2370" spans="2:17" x14ac:dyDescent="0.2">
      <c r="B2370" s="46" t="s">
        <v>51</v>
      </c>
      <c r="D2370" s="49">
        <f>_xll.qlCalendarAdvance(LocalCalendar,$D2369,B2370,"f",FALSE)</f>
        <v>56314</v>
      </c>
      <c r="E2370" s="49">
        <f>_xll.qlInterestRateIndexValueDate(IndexON,D2370)</f>
        <v>56314</v>
      </c>
      <c r="F2370" s="52">
        <f>IFERROR(_xll.qlIndexFixing(IndexON,D2370,TRUE,_xll.ohTrigger(RecalcTrigger,TriggerON)),NA())</f>
        <v>1.4875674554666318E-2</v>
      </c>
      <c r="H2370" s="49">
        <f>_xll.qlCalendarAdvance(IborCalendar,$H2369,B2370,"f",FALSE)</f>
        <v>56311</v>
      </c>
      <c r="I2370" s="49">
        <f>_xll.qlInterestRateIndexValueDate(Index1M,$H2370)</f>
        <v>56313</v>
      </c>
      <c r="J2370" s="52">
        <f>IFERROR(_xll.qlIndexFixing(Index1M,$H2370,TRUE,_xll.ohTrigger(RecalcTrigger,Trigger1M)),NA())</f>
        <v>1.7471716703365003E-2</v>
      </c>
      <c r="K2370" s="52">
        <f>IFERROR(_xll.qlIndexFixing(ONIndex1M,I2370,TRUE,_xll.ohTrigger(RecalcTrigger,Trigger1M)),NA())</f>
        <v>1.7466618804906631E-2</v>
      </c>
      <c r="L2370" s="52">
        <f>IFERROR(_xll.qlIndexFixing(Index3M,H2370,TRUE,_xll.ohTrigger(RecalcTrigger,Trigger3M)),NA())</f>
        <v>1.8689927823626187E-2</v>
      </c>
      <c r="M2370" s="52">
        <f>IFERROR(_xll.qlIndexFixing(ONIndex3M,I2370,TRUE,_xll.ohTrigger(RecalcTrigger,Trigger3M)),NA())</f>
        <v>1.8670167833105822E-2</v>
      </c>
      <c r="N2370" s="52">
        <f>IFERROR(_xll.qlIndexFixing(Index6M,$H2370,TRUE,_xll.ohTrigger(RecalcTrigger,Trigger6M)),NA())</f>
        <v>2.0439742200684438E-2</v>
      </c>
      <c r="O2370" s="52">
        <f>IFERROR(_xll.qlIndexFixing(ONIndex6M,I2370,TRUE,_xll.ohTrigger(RecalcTrigger,Trigger6M)),NA())</f>
        <v>2.038337697789494E-2</v>
      </c>
      <c r="P2370" s="52">
        <f>IFERROR(_xll.qlIndexFixing(Index1Y,$H2370,TRUE,_xll.ohTrigger(RecalcTrigger,Trigger1Y)),NA())</f>
        <v>2.2543134671772949E-2</v>
      </c>
      <c r="Q2370" s="52">
        <f>IFERROR(_xll.qlIndexFixing(ONIndex1Y,I2370,TRUE,_xll.ohTrigger(RecalcTrigger,Trigger1Y)),NA())</f>
        <v>2.2387195554323114E-2</v>
      </c>
    </row>
    <row r="2371" spans="2:17" x14ac:dyDescent="0.2">
      <c r="B2371" s="46" t="s">
        <v>51</v>
      </c>
      <c r="D2371" s="49">
        <f>_xll.qlCalendarAdvance(LocalCalendar,$D2370,B2371,"f",FALSE)</f>
        <v>56321</v>
      </c>
      <c r="E2371" s="49">
        <f>_xll.qlInterestRateIndexValueDate(IndexON,D2371)</f>
        <v>56321</v>
      </c>
      <c r="F2371" s="52">
        <f>IFERROR(_xll.qlIndexFixing(IndexON,D2371,TRUE,_xll.ohTrigger(RecalcTrigger,TriggerON)),NA())</f>
        <v>1.487289807031722E-2</v>
      </c>
      <c r="H2371" s="49">
        <f>_xll.qlCalendarAdvance(IborCalendar,$H2370,B2371,"f",FALSE)</f>
        <v>56318</v>
      </c>
      <c r="I2371" s="49">
        <f>_xll.qlInterestRateIndexValueDate(Index1M,$H2371)</f>
        <v>56320</v>
      </c>
      <c r="J2371" s="52">
        <f>IFERROR(_xll.qlIndexFixing(Index1M,$H2371,TRUE,_xll.ohTrigger(RecalcTrigger,Trigger1M)),NA())</f>
        <v>1.7468073839606857E-2</v>
      </c>
      <c r="K2371" s="52">
        <f>IFERROR(_xll.qlIndexFixing(ONIndex1M,I2371,TRUE,_xll.ohTrigger(RecalcTrigger,Trigger1M)),NA())</f>
        <v>1.7462999799491286E-2</v>
      </c>
      <c r="L2371" s="52">
        <f>IFERROR(_xll.qlIndexFixing(Index3M,H2371,TRUE,_xll.ohTrigger(RecalcTrigger,Trigger3M)),NA())</f>
        <v>1.8686174916331691E-2</v>
      </c>
      <c r="M2371" s="52">
        <f>IFERROR(_xll.qlIndexFixing(ONIndex3M,I2371,TRUE,_xll.ohTrigger(RecalcTrigger,Trigger3M)),NA())</f>
        <v>1.8666443613373218E-2</v>
      </c>
      <c r="N2371" s="52">
        <f>IFERROR(_xll.qlIndexFixing(Index6M,$H2371,TRUE,_xll.ohTrigger(RecalcTrigger,Trigger6M)),NA())</f>
        <v>2.0435573779246631E-2</v>
      </c>
      <c r="O2371" s="52">
        <f>IFERROR(_xll.qlIndexFixing(ONIndex6M,I2371,TRUE,_xll.ohTrigger(RecalcTrigger,Trigger6M)),NA())</f>
        <v>2.0379556719145597E-2</v>
      </c>
      <c r="P2371" s="52">
        <f>IFERROR(_xll.qlIndexFixing(Index1Y,$H2371,TRUE,_xll.ohTrigger(RecalcTrigger,Trigger1Y)),NA())</f>
        <v>2.253929830988944E-2</v>
      </c>
      <c r="Q2371" s="52">
        <f>IFERROR(_xll.qlIndexFixing(ONIndex1Y,I2371,TRUE,_xll.ohTrigger(RecalcTrigger,Trigger1Y)),NA())</f>
        <v>2.2383486879036241E-2</v>
      </c>
    </row>
    <row r="2372" spans="2:17" x14ac:dyDescent="0.2">
      <c r="B2372" s="46" t="s">
        <v>51</v>
      </c>
      <c r="D2372" s="49">
        <f>_xll.qlCalendarAdvance(LocalCalendar,$D2371,B2372,"f",FALSE)</f>
        <v>56328</v>
      </c>
      <c r="E2372" s="49">
        <f>_xll.qlInterestRateIndexValueDate(IndexON,D2372)</f>
        <v>56328</v>
      </c>
      <c r="F2372" s="52">
        <f>IFERROR(_xll.qlIndexFixing(IndexON,D2372,TRUE,_xll.ohTrigger(RecalcTrigger,TriggerON)),NA())</f>
        <v>1.4870120295320532E-2</v>
      </c>
      <c r="H2372" s="49">
        <f>_xll.qlCalendarAdvance(IborCalendar,$H2371,B2372,"f",FALSE)</f>
        <v>56325</v>
      </c>
      <c r="I2372" s="49">
        <f>_xll.qlInterestRateIndexValueDate(Index1M,$H2372)</f>
        <v>56327</v>
      </c>
      <c r="J2372" s="52">
        <f>IFERROR(_xll.qlIndexFixing(Index1M,$H2372,TRUE,_xll.ohTrigger(RecalcTrigger,Trigger1M)),NA())</f>
        <v>1.7464422660914969E-2</v>
      </c>
      <c r="K2372" s="52">
        <f>IFERROR(_xll.qlIndexFixing(ONIndex1M,I2372,TRUE,_xll.ohTrigger(RecalcTrigger,Trigger1M)),NA())</f>
        <v>1.7459372490398195E-2</v>
      </c>
      <c r="L2372" s="52">
        <f>IFERROR(_xll.qlIndexFixing(Index3M,H2372,TRUE,_xll.ohTrigger(RecalcTrigger,Trigger3M)),NA())</f>
        <v>1.868242030564933E-2</v>
      </c>
      <c r="M2372" s="52">
        <f>IFERROR(_xll.qlIndexFixing(ONIndex3M,I2372,TRUE,_xll.ohTrigger(RecalcTrigger,Trigger3M)),NA())</f>
        <v>1.8662717694759579E-2</v>
      </c>
      <c r="N2372" s="52">
        <f>IFERROR(_xll.qlIndexFixing(Index6M,$H2372,TRUE,_xll.ohTrigger(RecalcTrigger,Trigger6M)),NA())</f>
        <v>2.0431706786737631E-2</v>
      </c>
      <c r="O2372" s="52">
        <f>IFERROR(_xll.qlIndexFixing(ONIndex6M,I2372,TRUE,_xll.ohTrigger(RecalcTrigger,Trigger6M)),NA())</f>
        <v>2.0375735999724753E-2</v>
      </c>
      <c r="P2372" s="52">
        <f>IFERROR(_xll.qlIndexFixing(Index1Y,$H2372,TRUE,_xll.ohTrigger(RecalcTrigger,Trigger1Y)),NA())</f>
        <v>2.2535460302478376E-2</v>
      </c>
      <c r="Q2372" s="52">
        <f>IFERROR(_xll.qlIndexFixing(ONIndex1Y,I2372,TRUE,_xll.ohTrigger(RecalcTrigger,Trigger1Y)),NA())</f>
        <v>2.2379776580647714E-2</v>
      </c>
    </row>
    <row r="2373" spans="2:17" x14ac:dyDescent="0.2">
      <c r="B2373" s="46" t="s">
        <v>51</v>
      </c>
      <c r="D2373" s="49">
        <f>_xll.qlCalendarAdvance(LocalCalendar,$D2372,B2373,"f",FALSE)</f>
        <v>56335</v>
      </c>
      <c r="E2373" s="49">
        <f>_xll.qlInterestRateIndexValueDate(IndexON,D2373)</f>
        <v>56335</v>
      </c>
      <c r="F2373" s="52">
        <f>IFERROR(_xll.qlIndexFixing(IndexON,D2373,TRUE,_xll.ohTrigger(RecalcTrigger,TriggerON)),NA())</f>
        <v>1.4867341229649611E-2</v>
      </c>
      <c r="H2373" s="49">
        <f>_xll.qlCalendarAdvance(IborCalendar,$H2372,B2373,"f",FALSE)</f>
        <v>56332</v>
      </c>
      <c r="I2373" s="49">
        <f>_xll.qlInterestRateIndexValueDate(Index1M,$H2373)</f>
        <v>56334</v>
      </c>
      <c r="J2373" s="52">
        <f>IFERROR(_xll.qlIndexFixing(Index1M,$H2373,TRUE,_xll.ohTrigger(RecalcTrigger,Trigger1M)),NA())</f>
        <v>1.7460763167299331E-2</v>
      </c>
      <c r="K2373" s="52">
        <f>IFERROR(_xll.qlIndexFixing(ONIndex1M,I2373,TRUE,_xll.ohTrigger(RecalcTrigger,Trigger1M)),NA())</f>
        <v>1.7456389110039439E-2</v>
      </c>
      <c r="L2373" s="52">
        <f>IFERROR(_xll.qlIndexFixing(Index3M,H2373,TRUE,_xll.ohTrigger(RecalcTrigger,Trigger3M)),NA())</f>
        <v>1.8678663991583449E-2</v>
      </c>
      <c r="M2373" s="52">
        <f>IFERROR(_xll.qlIndexFixing(ONIndex3M,I2373,TRUE,_xll.ohTrigger(RecalcTrigger,Trigger3M)),NA())</f>
        <v>1.8659858786833183E-2</v>
      </c>
      <c r="N2373" s="52">
        <f>IFERROR(_xll.qlIndexFixing(Index6M,$H2373,TRUE,_xll.ohTrigger(RecalcTrigger,Trigger6M)),NA())</f>
        <v>2.0427839336112936E-2</v>
      </c>
      <c r="O2373" s="52">
        <f>IFERROR(_xll.qlIndexFixing(ONIndex6M,I2373,TRUE,_xll.ohTrigger(RecalcTrigger,Trigger6M)),NA())</f>
        <v>2.037312848109174E-2</v>
      </c>
      <c r="P2373" s="52">
        <f>IFERROR(_xll.qlIndexFixing(Index1Y,$H2373,TRUE,_xll.ohTrigger(RecalcTrigger,Trigger1Y)),NA())</f>
        <v>2.2531620649558382E-2</v>
      </c>
      <c r="Q2373" s="52">
        <f>IFERROR(_xll.qlIndexFixing(ONIndex1Y,I2373,TRUE,_xll.ohTrigger(RecalcTrigger,Trigger1Y)),NA())</f>
        <v>2.2377785289451779E-2</v>
      </c>
    </row>
    <row r="2374" spans="2:17" x14ac:dyDescent="0.2">
      <c r="B2374" s="46" t="s">
        <v>51</v>
      </c>
      <c r="D2374" s="49">
        <f>_xll.qlCalendarAdvance(LocalCalendar,$D2373,B2374,"f",FALSE)</f>
        <v>56342</v>
      </c>
      <c r="E2374" s="49">
        <f>_xll.qlInterestRateIndexValueDate(IndexON,D2374)</f>
        <v>56342</v>
      </c>
      <c r="F2374" s="52">
        <f>IFERROR(_xll.qlIndexFixing(IndexON,D2374,TRUE,_xll.ohTrigger(RecalcTrigger,TriggerON)),NA())</f>
        <v>1.4864560873357746E-2</v>
      </c>
      <c r="H2374" s="49">
        <f>_xll.qlCalendarAdvance(IborCalendar,$H2373,B2374,"f",FALSE)</f>
        <v>56339</v>
      </c>
      <c r="I2374" s="49">
        <f>_xll.qlInterestRateIndexValueDate(Index1M,$H2374)</f>
        <v>56341</v>
      </c>
      <c r="J2374" s="52">
        <f>IFERROR(_xll.qlIndexFixing(Index1M,$H2374,TRUE,_xll.ohTrigger(RecalcTrigger,Trigger1M)),NA())</f>
        <v>1.7457255634090982E-2</v>
      </c>
      <c r="K2374" s="52">
        <f>IFERROR(_xll.qlIndexFixing(ONIndex1M,I2374,TRUE,_xll.ohTrigger(RecalcTrigger,Trigger1M)),NA())</f>
        <v>1.7452092961498522E-2</v>
      </c>
      <c r="L2374" s="52">
        <f>IFERROR(_xll.qlIndexFixing(Index3M,H2374,TRUE,_xll.ohTrigger(RecalcTrigger,Trigger3M)),NA())</f>
        <v>1.8674691111300021E-2</v>
      </c>
      <c r="M2374" s="52">
        <f>IFERROR(_xll.qlIndexFixing(ONIndex3M,I2374,TRUE,_xll.ohTrigger(RecalcTrigger,Trigger3M)),NA())</f>
        <v>1.8655260760649384E-2</v>
      </c>
      <c r="N2374" s="52">
        <f>IFERROR(_xll.qlIndexFixing(Index6M,$H2374,TRUE,_xll.ohTrigger(RecalcTrigger,Trigger6M)),NA())</f>
        <v>2.0423068703417872E-2</v>
      </c>
      <c r="O2374" s="52">
        <f>IFERROR(_xll.qlIndexFixing(ONIndex6M,I2374,TRUE,_xll.ohTrigger(RecalcTrigger,Trigger6M)),NA())</f>
        <v>2.036809317790933E-2</v>
      </c>
      <c r="P2374" s="52">
        <f>IFERROR(_xll.qlIndexFixing(Index1Y,$H2374,TRUE,_xll.ohTrigger(RecalcTrigger,Trigger1Y)),NA())</f>
        <v>2.2527779351148504E-2</v>
      </c>
      <c r="Q2374" s="52">
        <f>IFERROR(_xll.qlIndexFixing(ONIndex1Y,I2374,TRUE,_xll.ohTrigger(RecalcTrigger,Trigger1Y)),NA())</f>
        <v>2.2372351114405831E-2</v>
      </c>
    </row>
    <row r="2375" spans="2:17" x14ac:dyDescent="0.2">
      <c r="B2375" s="46" t="s">
        <v>51</v>
      </c>
      <c r="D2375" s="49">
        <f>_xll.qlCalendarAdvance(LocalCalendar,$D2374,B2375,"f",FALSE)</f>
        <v>56349</v>
      </c>
      <c r="E2375" s="49">
        <f>_xll.qlInterestRateIndexValueDate(IndexON,D2375)</f>
        <v>56349</v>
      </c>
      <c r="F2375" s="52">
        <f>IFERROR(_xll.qlIndexFixing(IndexON,D2375,TRUE,_xll.ohTrigger(RecalcTrigger,TriggerON)),NA())</f>
        <v>1.4861779226444938E-2</v>
      </c>
      <c r="H2375" s="49">
        <f>_xll.qlCalendarAdvance(IborCalendar,$H2374,B2375,"f",FALSE)</f>
        <v>56346</v>
      </c>
      <c r="I2375" s="49">
        <f>_xll.qlInterestRateIndexValueDate(Index1M,$H2375)</f>
        <v>56348</v>
      </c>
      <c r="J2375" s="52">
        <f>IFERROR(_xll.qlIndexFixing(Index1M,$H2375,TRUE,_xll.ohTrigger(RecalcTrigger,Trigger1M)),NA())</f>
        <v>1.7453419235314294E-2</v>
      </c>
      <c r="K2375" s="52">
        <f>IFERROR(_xll.qlIndexFixing(ONIndex1M,I2375,TRUE,_xll.ohTrigger(RecalcTrigger,Trigger1M)),NA())</f>
        <v>1.7448440741771876E-2</v>
      </c>
      <c r="L2375" s="52">
        <f>IFERROR(_xll.qlIndexFixing(Index3M,H2375,TRUE,_xll.ohTrigger(RecalcTrigger,Trigger3M)),NA())</f>
        <v>1.8670931706694382E-2</v>
      </c>
      <c r="M2375" s="52">
        <f>IFERROR(_xll.qlIndexFixing(ONIndex3M,I2375,TRUE,_xll.ohTrigger(RecalcTrigger,Trigger3M)),NA())</f>
        <v>1.86515297453127E-2</v>
      </c>
      <c r="N2375" s="52">
        <f>IFERROR(_xll.qlIndexFixing(Index6M,$H2375,TRUE,_xll.ohTrigger(RecalcTrigger,Trigger6M)),NA())</f>
        <v>2.041920108957513E-2</v>
      </c>
      <c r="O2375" s="52">
        <f>IFERROR(_xll.qlIndexFixing(ONIndex6M,I2375,TRUE,_xll.ohTrigger(RecalcTrigger,Trigger6M)),NA())</f>
        <v>2.0364271075754559E-2</v>
      </c>
      <c r="P2375" s="52">
        <f>IFERROR(_xll.qlIndexFixing(Index1Y,$H2375,TRUE,_xll.ohTrigger(RecalcTrigger,Trigger1Y)),NA())</f>
        <v>2.2523936407267797E-2</v>
      </c>
      <c r="Q2375" s="52">
        <f>IFERROR(_xll.qlIndexFixing(ONIndex1Y,I2375,TRUE,_xll.ohTrigger(RecalcTrigger,Trigger1Y)),NA())</f>
        <v>2.2368635946792281E-2</v>
      </c>
    </row>
    <row r="2376" spans="2:17" x14ac:dyDescent="0.2">
      <c r="B2376" s="46" t="s">
        <v>51</v>
      </c>
      <c r="D2376" s="49">
        <f>_xll.qlCalendarAdvance(LocalCalendar,$D2375,B2376,"f",FALSE)</f>
        <v>56356</v>
      </c>
      <c r="E2376" s="49">
        <f>_xll.qlInterestRateIndexValueDate(IndexON,D2376)</f>
        <v>56356</v>
      </c>
      <c r="F2376" s="52">
        <f>IFERROR(_xll.qlIndexFixing(IndexON,D2376,TRUE,_xll.ohTrigger(RecalcTrigger,TriggerON)),NA())</f>
        <v>1.485899628883125E-2</v>
      </c>
      <c r="H2376" s="49">
        <f>_xll.qlCalendarAdvance(IborCalendar,$H2375,B2376,"f",FALSE)</f>
        <v>56353</v>
      </c>
      <c r="I2376" s="49">
        <f>_xll.qlInterestRateIndexValueDate(Index1M,$H2376)</f>
        <v>56355</v>
      </c>
      <c r="J2376" s="52">
        <f>IFERROR(_xll.qlIndexFixing(Index1M,$H2376,TRUE,_xll.ohTrigger(RecalcTrigger,Trigger1M)),NA())</f>
        <v>1.7449734796967376E-2</v>
      </c>
      <c r="K2376" s="52">
        <f>IFERROR(_xll.qlIndexFixing(ONIndex1M,I2376,TRUE,_xll.ohTrigger(RecalcTrigger,Trigger1M)),NA())</f>
        <v>1.7444780218287548E-2</v>
      </c>
      <c r="L2376" s="52">
        <f>IFERROR(_xll.qlIndexFixing(Index3M,H2376,TRUE,_xll.ohTrigger(RecalcTrigger,Trigger3M)),NA())</f>
        <v>1.86671705987673E-2</v>
      </c>
      <c r="M2376" s="52">
        <f>IFERROR(_xll.qlIndexFixing(ONIndex3M,I2376,TRUE,_xll.ohTrigger(RecalcTrigger,Trigger3M)),NA())</f>
        <v>1.8647797031015045E-2</v>
      </c>
      <c r="N2376" s="52">
        <f>IFERROR(_xll.qlIndexFixing(Index6M,$H2376,TRUE,_xll.ohTrigger(RecalcTrigger,Trigger6M)),NA())</f>
        <v>2.0415333017579092E-2</v>
      </c>
      <c r="O2376" s="52">
        <f>IFERROR(_xll.qlIndexFixing(ONIndex6M,I2376,TRUE,_xll.ohTrigger(RecalcTrigger,Trigger6M)),NA())</f>
        <v>2.0360448512768414E-2</v>
      </c>
      <c r="P2376" s="52">
        <f>IFERROR(_xll.qlIndexFixing(Index1Y,$H2376,TRUE,_xll.ohTrigger(RecalcTrigger,Trigger1Y)),NA())</f>
        <v>2.2521785197849892E-2</v>
      </c>
      <c r="Q2376" s="52">
        <f>IFERROR(_xll.qlIndexFixing(ONIndex1Y,I2376,TRUE,_xll.ohTrigger(RecalcTrigger,Trigger1Y)),NA())</f>
        <v>2.2364919155917207E-2</v>
      </c>
    </row>
    <row r="2377" spans="2:17" x14ac:dyDescent="0.2">
      <c r="B2377" s="46" t="s">
        <v>51</v>
      </c>
      <c r="D2377" s="49">
        <f>_xll.qlCalendarAdvance(LocalCalendar,$D2376,B2377,"f",FALSE)</f>
        <v>56363</v>
      </c>
      <c r="E2377" s="49">
        <f>_xll.qlInterestRateIndexValueDate(IndexON,D2377)</f>
        <v>56363</v>
      </c>
      <c r="F2377" s="52">
        <f>IFERROR(_xll.qlIndexFixing(IndexON,D2377,TRUE,_xll.ohTrigger(RecalcTrigger,TriggerON)),NA())</f>
        <v>1.4856212060596619E-2</v>
      </c>
      <c r="H2377" s="49">
        <f>_xll.qlCalendarAdvance(IborCalendar,$H2376,B2377,"f",FALSE)</f>
        <v>56360</v>
      </c>
      <c r="I2377" s="49">
        <f>_xll.qlInterestRateIndexValueDate(Index1M,$H2377)</f>
        <v>56362</v>
      </c>
      <c r="J2377" s="52">
        <f>IFERROR(_xll.qlIndexFixing(Index1M,$H2377,TRUE,_xll.ohTrigger(RecalcTrigger,Trigger1M)),NA())</f>
        <v>1.7446200001785591E-2</v>
      </c>
      <c r="K2377" s="52">
        <f>IFERROR(_xll.qlIndexFixing(ONIndex1M,I2377,TRUE,_xll.ohTrigger(RecalcTrigger,Trigger1M)),NA())</f>
        <v>1.7441111391365283E-2</v>
      </c>
      <c r="L2377" s="52">
        <f>IFERROR(_xll.qlIndexFixing(Index3M,H2377,TRUE,_xll.ohTrigger(RecalcTrigger,Trigger3M)),NA())</f>
        <v>1.8663407787524927E-2</v>
      </c>
      <c r="M2377" s="52">
        <f>IFERROR(_xll.qlIndexFixing(ONIndex3M,I2377,TRUE,_xll.ohTrigger(RecalcTrigger,Trigger3M)),NA())</f>
        <v>1.8644062617836354E-2</v>
      </c>
      <c r="N2377" s="52">
        <f>IFERROR(_xll.qlIndexFixing(Index6M,$H2377,TRUE,_xll.ohTrigger(RecalcTrigger,Trigger6M)),NA())</f>
        <v>2.0411464487431502E-2</v>
      </c>
      <c r="O2377" s="52">
        <f>IFERROR(_xll.qlIndexFixing(ONIndex6M,I2377,TRUE,_xll.ohTrigger(RecalcTrigger,Trigger6M)),NA())</f>
        <v>2.0356625488631153E-2</v>
      </c>
      <c r="P2377" s="52">
        <f>IFERROR(_xll.qlIndexFixing(Index1Y,$H2377,TRUE,_xll.ohTrigger(RecalcTrigger,Trigger1Y)),NA())</f>
        <v>2.2516245583168802E-2</v>
      </c>
      <c r="Q2377" s="52">
        <f>IFERROR(_xll.qlIndexFixing(ONIndex1Y,I2377,TRUE,_xll.ohTrigger(RecalcTrigger,Trigger1Y)),NA())</f>
        <v>2.2361200741940479E-2</v>
      </c>
    </row>
    <row r="2378" spans="2:17" x14ac:dyDescent="0.2">
      <c r="B2378" s="46" t="s">
        <v>51</v>
      </c>
      <c r="D2378" s="49">
        <f>_xll.qlCalendarAdvance(LocalCalendar,$D2377,B2378,"f",FALSE)</f>
        <v>56370</v>
      </c>
      <c r="E2378" s="49">
        <f>_xll.qlInterestRateIndexValueDate(IndexON,D2378)</f>
        <v>56370</v>
      </c>
      <c r="F2378" s="52">
        <f>IFERROR(_xll.qlIndexFixing(IndexON,D2378,TRUE,_xll.ohTrigger(RecalcTrigger,TriggerON)),NA())</f>
        <v>1.4853426541714398E-2</v>
      </c>
      <c r="H2378" s="49">
        <f>_xll.qlCalendarAdvance(IborCalendar,$H2377,B2378,"f",FALSE)</f>
        <v>56367</v>
      </c>
      <c r="I2378" s="49">
        <f>_xll.qlInterestRateIndexValueDate(Index1M,$H2378)</f>
        <v>56369</v>
      </c>
      <c r="J2378" s="52">
        <f>IFERROR(_xll.qlIndexFixing(Index1M,$H2378,TRUE,_xll.ohTrigger(RecalcTrigger,Trigger1M)),NA())</f>
        <v>1.7441869009273001E-2</v>
      </c>
      <c r="K2378" s="52">
        <f>IFERROR(_xll.qlIndexFixing(ONIndex1M,I2378,TRUE,_xll.ohTrigger(RecalcTrigger,Trigger1M)),NA())</f>
        <v>1.7437434260765272E-2</v>
      </c>
      <c r="L2378" s="52">
        <f>IFERROR(_xll.qlIndexFixing(Index3M,H2378,TRUE,_xll.ohTrigger(RecalcTrigger,Trigger3M)),NA())</f>
        <v>1.865985687067152E-2</v>
      </c>
      <c r="M2378" s="52">
        <f>IFERROR(_xll.qlIndexFixing(ONIndex3M,I2378,TRUE,_xll.ohTrigger(RecalcTrigger,Trigger3M)),NA())</f>
        <v>1.8640326505696692E-2</v>
      </c>
      <c r="N2378" s="52">
        <f>IFERROR(_xll.qlIndexFixing(Index6M,$H2378,TRUE,_xll.ohTrigger(RecalcTrigger,Trigger6M)),NA())</f>
        <v>2.0407595499137607E-2</v>
      </c>
      <c r="O2378" s="52">
        <f>IFERROR(_xll.qlIndexFixing(ONIndex6M,I2378,TRUE,_xll.ohTrigger(RecalcTrigger,Trigger6M)),NA())</f>
        <v>2.035280200382239E-2</v>
      </c>
      <c r="P2378" s="52">
        <f>IFERROR(_xll.qlIndexFixing(Index1Y,$H2378,TRUE,_xll.ohTrigger(RecalcTrigger,Trigger1Y)),NA())</f>
        <v>2.2512397702988619E-2</v>
      </c>
      <c r="Q2378" s="52">
        <f>IFERROR(_xll.qlIndexFixing(ONIndex1Y,I2378,TRUE,_xll.ohTrigger(RecalcTrigger,Trigger1Y)),NA())</f>
        <v>2.2357480704942034E-2</v>
      </c>
    </row>
    <row r="2379" spans="2:17" x14ac:dyDescent="0.2">
      <c r="B2379" s="46" t="s">
        <v>51</v>
      </c>
      <c r="D2379" s="49">
        <f>_xll.qlCalendarAdvance(LocalCalendar,$D2378,B2379,"f",FALSE)</f>
        <v>56377</v>
      </c>
      <c r="E2379" s="49">
        <f>_xll.qlInterestRateIndexValueDate(IndexON,D2379)</f>
        <v>56377</v>
      </c>
      <c r="F2379" s="52">
        <f>IFERROR(_xll.qlIndexFixing(IndexON,D2379,TRUE,_xll.ohTrigger(RecalcTrigger,TriggerON)),NA())</f>
        <v>1.4850639732211235E-2</v>
      </c>
      <c r="H2379" s="49">
        <f>_xll.qlCalendarAdvance(IborCalendar,$H2378,B2379,"f",FALSE)</f>
        <v>56374</v>
      </c>
      <c r="I2379" s="49">
        <f>_xll.qlInterestRateIndexValueDate(Index1M,$H2379)</f>
        <v>56376</v>
      </c>
      <c r="J2379" s="52">
        <f>IFERROR(_xll.qlIndexFixing(Index1M,$H2379,TRUE,_xll.ohTrigger(RecalcTrigger,Trigger1M)),NA())</f>
        <v>1.7438631592591458E-2</v>
      </c>
      <c r="K2379" s="52">
        <f>IFERROR(_xll.qlIndexFixing(ONIndex1M,I2379,TRUE,_xll.ohTrigger(RecalcTrigger,Trigger1M)),NA())</f>
        <v>1.7433748826647388E-2</v>
      </c>
      <c r="L2379" s="52">
        <f>IFERROR(_xll.qlIndexFixing(Index3M,H2379,TRUE,_xll.ohTrigger(RecalcTrigger,Trigger3M)),NA())</f>
        <v>1.8656090336407909E-2</v>
      </c>
      <c r="M2379" s="52">
        <f>IFERROR(_xll.qlIndexFixing(ONIndex3M,I2379,TRUE,_xll.ohTrigger(RecalcTrigger,Trigger3M)),NA())</f>
        <v>1.8636588694675993E-2</v>
      </c>
      <c r="N2379" s="52">
        <f>IFERROR(_xll.qlIndexFixing(Index6M,$H2379,TRUE,_xll.ohTrigger(RecalcTrigger,Trigger6M)),NA())</f>
        <v>2.0404625012103605E-2</v>
      </c>
      <c r="O2379" s="52">
        <f>IFERROR(_xll.qlIndexFixing(ONIndex6M,I2379,TRUE,_xll.ohTrigger(RecalcTrigger,Trigger6M)),NA())</f>
        <v>2.0348978058182254E-2</v>
      </c>
      <c r="P2379" s="52">
        <f>IFERROR(_xll.qlIndexFixing(Index1Y,$H2379,TRUE,_xll.ohTrigger(RecalcTrigger,Trigger1Y)),NA())</f>
        <v>2.2508548177413382E-2</v>
      </c>
      <c r="Q2379" s="52">
        <f>IFERROR(_xll.qlIndexFixing(ONIndex1Y,I2379,TRUE,_xll.ohTrigger(RecalcTrigger,Trigger1Y)),NA())</f>
        <v>2.2353759044921873E-2</v>
      </c>
    </row>
    <row r="2380" spans="2:17" x14ac:dyDescent="0.2">
      <c r="B2380" s="46" t="s">
        <v>51</v>
      </c>
      <c r="D2380" s="49">
        <f>_xll.qlCalendarAdvance(LocalCalendar,$D2379,B2380,"f",FALSE)</f>
        <v>56384</v>
      </c>
      <c r="E2380" s="49">
        <f>_xll.qlInterestRateIndexValueDate(IndexON,D2380)</f>
        <v>56384</v>
      </c>
      <c r="F2380" s="52">
        <f>IFERROR(_xll.qlIndexFixing(IndexON,D2380,TRUE,_xll.ohTrigger(RecalcTrigger,TriggerON)),NA())</f>
        <v>1.4847851632007192E-2</v>
      </c>
      <c r="H2380" s="49">
        <f>_xll.qlCalendarAdvance(IborCalendar,$H2379,B2380,"f",FALSE)</f>
        <v>56381</v>
      </c>
      <c r="I2380" s="49">
        <f>_xll.qlInterestRateIndexValueDate(Index1M,$H2380)</f>
        <v>56383</v>
      </c>
      <c r="J2380" s="52">
        <f>IFERROR(_xll.qlIndexFixing(Index1M,$H2380,TRUE,_xll.ohTrigger(RecalcTrigger,Trigger1M)),NA())</f>
        <v>1.7434913894716908E-2</v>
      </c>
      <c r="K2380" s="52">
        <f>IFERROR(_xll.qlIndexFixing(ONIndex1M,I2380,TRUE,_xll.ohTrigger(RecalcTrigger,Trigger1M)),NA())</f>
        <v>1.7430055088931695E-2</v>
      </c>
      <c r="L2380" s="52">
        <f>IFERROR(_xll.qlIndexFixing(Index3M,H2380,TRUE,_xll.ohTrigger(RecalcTrigger,Trigger3M)),NA())</f>
        <v>1.8652322098795526E-2</v>
      </c>
      <c r="M2380" s="52">
        <f>IFERROR(_xll.qlIndexFixing(ONIndex3M,I2380,TRUE,_xll.ohTrigger(RecalcTrigger,Trigger3M)),NA())</f>
        <v>1.8632849184854194E-2</v>
      </c>
      <c r="N2380" s="52">
        <f>IFERROR(_xll.qlIndexFixing(Index6M,$H2380,TRUE,_xll.ohTrigger(RecalcTrigger,Trigger6M)),NA())</f>
        <v>2.0400754354750694E-2</v>
      </c>
      <c r="O2380" s="52">
        <f>IFERROR(_xll.qlIndexFixing(ONIndex6M,I2380,TRUE,_xll.ohTrigger(RecalcTrigger,Trigger6M)),NA())</f>
        <v>2.034515365163081E-2</v>
      </c>
      <c r="P2380" s="52">
        <f>IFERROR(_xll.qlIndexFixing(Index1Y,$H2380,TRUE,_xll.ohTrigger(RecalcTrigger,Trigger1Y)),NA())</f>
        <v>2.2504697006461707E-2</v>
      </c>
      <c r="Q2380" s="52">
        <f>IFERROR(_xll.qlIndexFixing(ONIndex1Y,I2380,TRUE,_xll.ohTrigger(RecalcTrigger,Trigger1Y)),NA())</f>
        <v>2.2350035761800058E-2</v>
      </c>
    </row>
    <row r="2381" spans="2:17" x14ac:dyDescent="0.2">
      <c r="B2381" s="46" t="s">
        <v>51</v>
      </c>
      <c r="D2381" s="49">
        <f>_xll.qlCalendarAdvance(LocalCalendar,$D2380,B2381,"f",FALSE)</f>
        <v>56391</v>
      </c>
      <c r="E2381" s="49">
        <f>_xll.qlInterestRateIndexValueDate(IndexON,D2381)</f>
        <v>56391</v>
      </c>
      <c r="F2381" s="52">
        <f>IFERROR(_xll.qlIndexFixing(IndexON,D2381,TRUE,_xll.ohTrigger(RecalcTrigger,TriggerON)),NA())</f>
        <v>1.4845169002875025E-2</v>
      </c>
      <c r="H2381" s="49">
        <f>_xll.qlCalendarAdvance(IborCalendar,$H2380,B2381,"f",FALSE)</f>
        <v>56388</v>
      </c>
      <c r="I2381" s="49">
        <f>_xll.qlInterestRateIndexValueDate(Index1M,$H2381)</f>
        <v>56390</v>
      </c>
      <c r="J2381" s="52">
        <f>IFERROR(_xll.qlIndexFixing(Index1M,$H2381,TRUE,_xll.ohTrigger(RecalcTrigger,Trigger1M)),NA())</f>
        <v>1.743118788197856E-2</v>
      </c>
      <c r="K2381" s="52">
        <f>IFERROR(_xll.qlIndexFixing(ONIndex1M,I2381,TRUE,_xll.ohTrigger(RecalcTrigger,Trigger1M)),NA())</f>
        <v>1.7426353047538257E-2</v>
      </c>
      <c r="L2381" s="52">
        <f>IFERROR(_xll.qlIndexFixing(Index3M,H2381,TRUE,_xll.ohTrigger(RecalcTrigger,Trigger3M)),NA())</f>
        <v>1.8648552157837856E-2</v>
      </c>
      <c r="M2381" s="52">
        <f>IFERROR(_xll.qlIndexFixing(ONIndex3M,I2381,TRUE,_xll.ohTrigger(RecalcTrigger,Trigger3M)),NA())</f>
        <v>1.8629107975911552E-2</v>
      </c>
      <c r="N2381" s="52">
        <f>IFERROR(_xll.qlIndexFixing(Index6M,$H2381,TRUE,_xll.ohTrigger(RecalcTrigger,Trigger6M)),NA())</f>
        <v>2.0396883239304432E-2</v>
      </c>
      <c r="O2381" s="52">
        <f>IFERROR(_xll.qlIndexFixing(ONIndex6M,I2381,TRUE,_xll.ohTrigger(RecalcTrigger,Trigger6M)),NA())</f>
        <v>2.0341328784008184E-2</v>
      </c>
      <c r="P2381" s="52">
        <f>IFERROR(_xll.qlIndexFixing(Index1Y,$H2381,TRUE,_xll.ohTrigger(RecalcTrigger,Trigger1Y)),NA())</f>
        <v>2.2500844190152646E-2</v>
      </c>
      <c r="Q2381" s="52">
        <f>IFERROR(_xll.qlIndexFixing(ONIndex1Y,I2381,TRUE,_xll.ohTrigger(RecalcTrigger,Trigger1Y)),NA())</f>
        <v>2.2346310855416718E-2</v>
      </c>
    </row>
    <row r="2382" spans="2:17" x14ac:dyDescent="0.2">
      <c r="B2382" s="46" t="s">
        <v>51</v>
      </c>
      <c r="D2382" s="49">
        <f>_xll.qlCalendarAdvance(LocalCalendar,$D2381,B2382,"f",FALSE)</f>
        <v>56398</v>
      </c>
      <c r="E2382" s="49">
        <f>_xll.qlInterestRateIndexValueDate(IndexON,D2382)</f>
        <v>56398</v>
      </c>
      <c r="F2382" s="52">
        <f>IFERROR(_xll.qlIndexFixing(IndexON,D2382,TRUE,_xll.ohTrigger(RecalcTrigger,TriggerON)),NA())</f>
        <v>1.484227155970963E-2</v>
      </c>
      <c r="H2382" s="49">
        <f>_xll.qlCalendarAdvance(IborCalendar,$H2381,B2382,"f",FALSE)</f>
        <v>56395</v>
      </c>
      <c r="I2382" s="49">
        <f>_xll.qlInterestRateIndexValueDate(Index1M,$H2382)</f>
        <v>56397</v>
      </c>
      <c r="J2382" s="52">
        <f>IFERROR(_xll.qlIndexFixing(Index1M,$H2382,TRUE,_xll.ohTrigger(RecalcTrigger,Trigger1M)),NA())</f>
        <v>1.7427453554391403E-2</v>
      </c>
      <c r="K2382" s="52">
        <f>IFERROR(_xll.qlIndexFixing(ONIndex1M,I2382,TRUE,_xll.ohTrigger(RecalcTrigger,Trigger1M)),NA())</f>
        <v>1.7422642702706881E-2</v>
      </c>
      <c r="L2382" s="52">
        <f>IFERROR(_xll.qlIndexFixing(Index3M,H2382,TRUE,_xll.ohTrigger(RecalcTrigger,Trigger3M)),NA())</f>
        <v>1.8644780513540109E-2</v>
      </c>
      <c r="M2382" s="52">
        <f>IFERROR(_xll.qlIndexFixing(ONIndex3M,I2382,TRUE,_xll.ohTrigger(RecalcTrigger,Trigger3M)),NA())</f>
        <v>1.862536506816781E-2</v>
      </c>
      <c r="N2382" s="52">
        <f>IFERROR(_xll.qlIndexFixing(Index6M,$H2382,TRUE,_xll.ohTrigger(RecalcTrigger,Trigger6M)),NA())</f>
        <v>2.0393011665768693E-2</v>
      </c>
      <c r="O2382" s="52">
        <f>IFERROR(_xll.qlIndexFixing(ONIndex6M,I2382,TRUE,_xll.ohTrigger(RecalcTrigger,Trigger6M)),NA())</f>
        <v>2.0337503455714057E-2</v>
      </c>
      <c r="P2382" s="52">
        <f>IFERROR(_xll.qlIndexFixing(Index1Y,$H2382,TRUE,_xll.ohTrigger(RecalcTrigger,Trigger1Y)),NA())</f>
        <v>2.2496989728505036E-2</v>
      </c>
      <c r="Q2382" s="52">
        <f>IFERROR(_xll.qlIndexFixing(ONIndex1Y,I2382,TRUE,_xll.ohTrigger(RecalcTrigger,Trigger1Y)),NA())</f>
        <v>2.2342584326011661E-2</v>
      </c>
    </row>
    <row r="2383" spans="2:17" x14ac:dyDescent="0.2">
      <c r="B2383" s="46" t="s">
        <v>51</v>
      </c>
      <c r="D2383" s="49">
        <f>_xll.qlCalendarAdvance(LocalCalendar,$D2382,B2383,"f",FALSE)</f>
        <v>56405</v>
      </c>
      <c r="E2383" s="49">
        <f>_xll.qlInterestRateIndexValueDate(IndexON,D2383)</f>
        <v>56405</v>
      </c>
      <c r="F2383" s="52">
        <f>IFERROR(_xll.qlIndexFixing(IndexON,D2383,TRUE,_xll.ohTrigger(RecalcTrigger,TriggerON)),NA())</f>
        <v>1.4839479587589466E-2</v>
      </c>
      <c r="H2383" s="49">
        <f>_xll.qlCalendarAdvance(IborCalendar,$H2382,B2383,"f",FALSE)</f>
        <v>56402</v>
      </c>
      <c r="I2383" s="49">
        <f>_xll.qlInterestRateIndexValueDate(Index1M,$H2383)</f>
        <v>56404</v>
      </c>
      <c r="J2383" s="52">
        <f>IFERROR(_xll.qlIndexFixing(Index1M,$H2383,TRUE,_xll.ohTrigger(RecalcTrigger,Trigger1M)),NA())</f>
        <v>1.7423710911957935E-2</v>
      </c>
      <c r="K2383" s="52">
        <f>IFERROR(_xll.qlIndexFixing(ONIndex1M,I2383,TRUE,_xll.ohTrigger(RecalcTrigger,Trigger1M)),NA())</f>
        <v>1.7418924054117824E-2</v>
      </c>
      <c r="L2383" s="52">
        <f>IFERROR(_xll.qlIndexFixing(Index3M,H2383,TRUE,_xll.ohTrigger(RecalcTrigger,Trigger3M)),NA())</f>
        <v>1.8641007165909235E-2</v>
      </c>
      <c r="M2383" s="52">
        <f>IFERROR(_xll.qlIndexFixing(ONIndex3M,I2383,TRUE,_xll.ohTrigger(RecalcTrigger,Trigger3M)),NA())</f>
        <v>1.8621620461543031E-2</v>
      </c>
      <c r="N2383" s="52">
        <f>IFERROR(_xll.qlIndexFixing(Index6M,$H2383,TRUE,_xll.ohTrigger(RecalcTrigger,Trigger6M)),NA())</f>
        <v>2.0388243685542529E-2</v>
      </c>
      <c r="O2383" s="52">
        <f>IFERROR(_xll.qlIndexFixing(ONIndex6M,I2383,TRUE,_xll.ohTrigger(RecalcTrigger,Trigger6M)),NA())</f>
        <v>2.0333677666428684E-2</v>
      </c>
      <c r="P2383" s="52">
        <f>IFERROR(_xll.qlIndexFixing(Index1Y,$H2383,TRUE,_xll.ohTrigger(RecalcTrigger,Trigger1Y)),NA())</f>
        <v>2.2493133621538149E-2</v>
      </c>
      <c r="Q2383" s="52">
        <f>IFERROR(_xll.qlIndexFixing(ONIndex1Y,I2383,TRUE,_xll.ohTrigger(RecalcTrigger,Trigger1Y)),NA())</f>
        <v>2.2338856173584887E-2</v>
      </c>
    </row>
    <row r="2384" spans="2:17" x14ac:dyDescent="0.2">
      <c r="B2384" s="46" t="s">
        <v>51</v>
      </c>
      <c r="D2384" s="49">
        <f>_xll.qlCalendarAdvance(LocalCalendar,$D2383,B2384,"f",FALSE)</f>
        <v>56412</v>
      </c>
      <c r="E2384" s="49">
        <f>_xll.qlInterestRateIndexValueDate(IndexON,D2384)</f>
        <v>56412</v>
      </c>
      <c r="F2384" s="52">
        <f>IFERROR(_xll.qlIndexFixing(IndexON,D2384,TRUE,_xll.ohTrigger(RecalcTrigger,TriggerON)),NA())</f>
        <v>1.4836686324821713E-2</v>
      </c>
      <c r="H2384" s="49">
        <f>_xll.qlCalendarAdvance(IborCalendar,$H2383,B2384,"f",FALSE)</f>
        <v>56409</v>
      </c>
      <c r="I2384" s="49">
        <f>_xll.qlInterestRateIndexValueDate(Index1M,$H2384)</f>
        <v>56411</v>
      </c>
      <c r="J2384" s="52">
        <f>IFERROR(_xll.qlIndexFixing(Index1M,$H2384,TRUE,_xll.ohTrigger(RecalcTrigger,Trigger1M)),NA())</f>
        <v>1.7419959954685649E-2</v>
      </c>
      <c r="K2384" s="52">
        <f>IFERROR(_xll.qlIndexFixing(ONIndex1M,I2384,TRUE,_xll.ohTrigger(RecalcTrigger,Trigger1M)),NA())</f>
        <v>1.7415197102090829E-2</v>
      </c>
      <c r="L2384" s="52">
        <f>IFERROR(_xll.qlIndexFixing(Index3M,H2384,TRUE,_xll.ohTrigger(RecalcTrigger,Trigger3M)),NA())</f>
        <v>1.8637232114948707E-2</v>
      </c>
      <c r="M2384" s="52">
        <f>IFERROR(_xll.qlIndexFixing(ONIndex3M,I2384,TRUE,_xll.ohTrigger(RecalcTrigger,Trigger3M)),NA())</f>
        <v>1.8617874156037217E-2</v>
      </c>
      <c r="N2384" s="52">
        <f>IFERROR(_xll.qlIndexFixing(Index6M,$H2384,TRUE,_xll.ohTrigger(RecalcTrigger,Trigger6M)),NA())</f>
        <v>2.0384371948418398E-2</v>
      </c>
      <c r="O2384" s="52">
        <f>IFERROR(_xll.qlIndexFixing(ONIndex6M,I2384,TRUE,_xll.ohTrigger(RecalcTrigger,Trigger6M)),NA())</f>
        <v>2.0329851416391875E-2</v>
      </c>
      <c r="P2384" s="52">
        <f>IFERROR(_xll.qlIndexFixing(Index1Y,$H2384,TRUE,_xll.ohTrigger(RecalcTrigger,Trigger1Y)),NA())</f>
        <v>2.2489275869271033E-2</v>
      </c>
      <c r="Q2384" s="52">
        <f>IFERROR(_xll.qlIndexFixing(ONIndex1Y,I2384,TRUE,_xll.ohTrigger(RecalcTrigger,Trigger1Y)),NA())</f>
        <v>2.2335126397976524E-2</v>
      </c>
    </row>
    <row r="2385" spans="2:17" x14ac:dyDescent="0.2">
      <c r="B2385" s="46" t="s">
        <v>51</v>
      </c>
      <c r="D2385" s="49">
        <f>_xll.qlCalendarAdvance(LocalCalendar,$D2384,B2385,"f",FALSE)</f>
        <v>56419</v>
      </c>
      <c r="E2385" s="49">
        <f>_xll.qlInterestRateIndexValueDate(IndexON,D2385)</f>
        <v>56419</v>
      </c>
      <c r="F2385" s="52">
        <f>IFERROR(_xll.qlIndexFixing(IndexON,D2385,TRUE,_xll.ohTrigger(RecalcTrigger,TriggerON)),NA())</f>
        <v>1.4833891771406371E-2</v>
      </c>
      <c r="H2385" s="49">
        <f>_xll.qlCalendarAdvance(IborCalendar,$H2384,B2385,"f",FALSE)</f>
        <v>56416</v>
      </c>
      <c r="I2385" s="49">
        <f>_xll.qlInterestRateIndexValueDate(Index1M,$H2385)</f>
        <v>56418</v>
      </c>
      <c r="J2385" s="52">
        <f>IFERROR(_xll.qlIndexFixing(Index1M,$H2385,TRUE,_xll.ohTrigger(RecalcTrigger,Trigger1M)),NA())</f>
        <v>1.7416200682589533E-2</v>
      </c>
      <c r="K2385" s="52">
        <f>IFERROR(_xll.qlIndexFixing(ONIndex1M,I2385,TRUE,_xll.ohTrigger(RecalcTrigger,Trigger1M)),NA())</f>
        <v>1.7411461846386089E-2</v>
      </c>
      <c r="L2385" s="52">
        <f>IFERROR(_xll.qlIndexFixing(Index3M,H2385,TRUE,_xll.ohTrigger(RecalcTrigger,Trigger3M)),NA())</f>
        <v>1.8633455360662875E-2</v>
      </c>
      <c r="M2385" s="52">
        <f>IFERROR(_xll.qlIndexFixing(ONIndex3M,I2385,TRUE,_xll.ohTrigger(RecalcTrigger,Trigger3M)),NA())</f>
        <v>1.8614126151570431E-2</v>
      </c>
      <c r="N2385" s="52">
        <f>IFERROR(_xll.qlIndexFixing(Index6M,$H2385,TRUE,_xll.ohTrigger(RecalcTrigger,Trigger6M)),NA())</f>
        <v>2.0380499753164995E-2</v>
      </c>
      <c r="O2385" s="52">
        <f>IFERROR(_xll.qlIndexFixing(ONIndex6M,I2385,TRUE,_xll.ohTrigger(RecalcTrigger,Trigger6M)),NA())</f>
        <v>2.0326024705283885E-2</v>
      </c>
      <c r="P2385" s="52">
        <f>IFERROR(_xll.qlIndexFixing(Index1Y,$H2385,TRUE,_xll.ohTrigger(RecalcTrigger,Trigger1Y)),NA())</f>
        <v>2.2485416471721874E-2</v>
      </c>
      <c r="Q2385" s="52">
        <f>IFERROR(_xll.qlIndexFixing(ONIndex1Y,I2385,TRUE,_xll.ohTrigger(RecalcTrigger,Trigger1Y)),NA())</f>
        <v>2.2331394999266507E-2</v>
      </c>
    </row>
    <row r="2386" spans="2:17" x14ac:dyDescent="0.2">
      <c r="B2386" s="46" t="s">
        <v>51</v>
      </c>
      <c r="D2386" s="49">
        <f>_xll.qlCalendarAdvance(LocalCalendar,$D2385,B2386,"f",FALSE)</f>
        <v>56426</v>
      </c>
      <c r="E2386" s="49">
        <f>_xll.qlInterestRateIndexValueDate(IndexON,D2386)</f>
        <v>56426</v>
      </c>
      <c r="F2386" s="52">
        <f>IFERROR(_xll.qlIndexFixing(IndexON,D2386,TRUE,_xll.ohTrigger(RecalcTrigger,TriggerON)),NA())</f>
        <v>1.4831095927343441E-2</v>
      </c>
      <c r="H2386" s="49">
        <f>_xll.qlCalendarAdvance(IborCalendar,$H2385,B2386,"f",FALSE)</f>
        <v>56423</v>
      </c>
      <c r="I2386" s="49">
        <f>_xll.qlInterestRateIndexValueDate(Index1M,$H2386)</f>
        <v>56425</v>
      </c>
      <c r="J2386" s="52">
        <f>IFERROR(_xll.qlIndexFixing(Index1M,$H2386,TRUE,_xll.ohTrigger(RecalcTrigger,Trigger1M)),NA())</f>
        <v>1.7412433095672086E-2</v>
      </c>
      <c r="K2386" s="52">
        <f>IFERROR(_xll.qlIndexFixing(ONIndex1M,I2386,TRUE,_xll.ohTrigger(RecalcTrigger,Trigger1M)),NA())</f>
        <v>1.7407718287163476E-2</v>
      </c>
      <c r="L2386" s="52">
        <f>IFERROR(_xll.qlIndexFixing(Index3M,H2386,TRUE,_xll.ohTrigger(RecalcTrigger,Trigger3M)),NA())</f>
        <v>1.8629676903057817E-2</v>
      </c>
      <c r="M2386" s="52">
        <f>IFERROR(_xll.qlIndexFixing(ONIndex3M,I2386,TRUE,_xll.ohTrigger(RecalcTrigger,Trigger3M)),NA())</f>
        <v>1.8610376448142674E-2</v>
      </c>
      <c r="N2386" s="52">
        <f>IFERROR(_xll.qlIndexFixing(Index6M,$H2386,TRUE,_xll.ohTrigger(RecalcTrigger,Trigger6M)),NA())</f>
        <v>2.0377818662349785E-2</v>
      </c>
      <c r="O2386" s="52">
        <f>IFERROR(_xll.qlIndexFixing(ONIndex6M,I2386,TRUE,_xll.ohTrigger(RecalcTrigger,Trigger6M)),NA())</f>
        <v>2.0322197533504394E-2</v>
      </c>
      <c r="P2386" s="52">
        <f>IFERROR(_xll.qlIndexFixing(Index1Y,$H2386,TRUE,_xll.ohTrigger(RecalcTrigger,Trigger1Y)),NA())</f>
        <v>2.2481555428911032E-2</v>
      </c>
      <c r="Q2386" s="52">
        <f>IFERROR(_xll.qlIndexFixing(ONIndex1Y,I2386,TRUE,_xll.ohTrigger(RecalcTrigger,Trigger1Y)),NA())</f>
        <v>2.232766197761471E-2</v>
      </c>
    </row>
    <row r="2387" spans="2:17" x14ac:dyDescent="0.2">
      <c r="B2387" s="46" t="s">
        <v>51</v>
      </c>
      <c r="D2387" s="49">
        <f>_xll.qlCalendarAdvance(LocalCalendar,$D2386,B2387,"f",FALSE)</f>
        <v>56436</v>
      </c>
      <c r="E2387" s="49">
        <f>_xll.qlInterestRateIndexValueDate(IndexON,D2387)</f>
        <v>56436</v>
      </c>
      <c r="F2387" s="52">
        <f>IFERROR(_xll.qlIndexFixing(IndexON,D2387,TRUE,_xll.ohTrigger(RecalcTrigger,TriggerON)),NA())</f>
        <v>1.4826888717349718E-2</v>
      </c>
      <c r="H2387" s="49">
        <f>_xll.qlCalendarAdvance(IborCalendar,$H2386,B2387,"f",FALSE)</f>
        <v>56430</v>
      </c>
      <c r="I2387" s="49">
        <f>_xll.qlInterestRateIndexValueDate(Index1M,$H2387)</f>
        <v>56432</v>
      </c>
      <c r="J2387" s="52">
        <f>IFERROR(_xll.qlIndexFixing(Index1M,$H2387,TRUE,_xll.ohTrigger(RecalcTrigger,Trigger1M)),NA())</f>
        <v>1.74086571939433E-2</v>
      </c>
      <c r="K2387" s="52">
        <f>IFERROR(_xll.qlIndexFixing(ONIndex1M,I2387,TRUE,_xll.ohTrigger(RecalcTrigger,Trigger1M)),NA())</f>
        <v>1.7404423266567104E-2</v>
      </c>
      <c r="L2387" s="52">
        <f>IFERROR(_xll.qlIndexFixing(Index3M,H2387,TRUE,_xll.ohTrigger(RecalcTrigger,Trigger3M)),NA())</f>
        <v>1.8625896742137878E-2</v>
      </c>
      <c r="M2387" s="52">
        <f>IFERROR(_xll.qlIndexFixing(ONIndex3M,I2387,TRUE,_xll.ohTrigger(RecalcTrigger,Trigger3M)),NA())</f>
        <v>1.8607263383336736E-2</v>
      </c>
      <c r="N2387" s="52">
        <f>IFERROR(_xll.qlIndexFixing(Index6M,$H2387,TRUE,_xll.ohTrigger(RecalcTrigger,Trigger6M)),NA())</f>
        <v>2.0373646926829862E-2</v>
      </c>
      <c r="O2387" s="52">
        <f>IFERROR(_xll.qlIndexFixing(ONIndex6M,I2387,TRUE,_xll.ohTrigger(RecalcTrigger,Trigger6M)),NA())</f>
        <v>2.0319269704285325E-2</v>
      </c>
      <c r="P2387" s="52">
        <f>IFERROR(_xll.qlIndexFixing(Index1Y,$H2387,TRUE,_xll.ohTrigger(RecalcTrigger,Trigger1Y)),NA())</f>
        <v>2.2477692740856252E-2</v>
      </c>
      <c r="Q2387" s="52">
        <f>IFERROR(_xll.qlIndexFixing(ONIndex1Y,I2387,TRUE,_xll.ohTrigger(RecalcTrigger,Trigger1Y)),NA())</f>
        <v>2.2325203247235414E-2</v>
      </c>
    </row>
    <row r="2388" spans="2:17" x14ac:dyDescent="0.2">
      <c r="B2388" s="46" t="s">
        <v>51</v>
      </c>
      <c r="D2388" s="49">
        <f>_xll.qlCalendarAdvance(LocalCalendar,$D2387,B2388,"f",FALSE)</f>
        <v>56443</v>
      </c>
      <c r="E2388" s="49">
        <f>_xll.qlInterestRateIndexValueDate(IndexON,D2388)</f>
        <v>56443</v>
      </c>
      <c r="F2388" s="52">
        <f>IFERROR(_xll.qlIndexFixing(IndexON,D2388,TRUE,_xll.ohTrigger(RecalcTrigger,TriggerON)),NA())</f>
        <v>1.4824090153808811E-2</v>
      </c>
      <c r="H2388" s="49">
        <f>_xll.qlCalendarAdvance(IborCalendar,$H2387,B2388,"f",FALSE)</f>
        <v>56437</v>
      </c>
      <c r="I2388" s="49">
        <f>_xll.qlInterestRateIndexValueDate(Index1M,$H2388)</f>
        <v>56439</v>
      </c>
      <c r="J2388" s="52">
        <f>IFERROR(_xll.qlIndexFixing(Index1M,$H2388,TRUE,_xll.ohTrigger(RecalcTrigger,Trigger1M)),NA())</f>
        <v>1.7404872977410668E-2</v>
      </c>
      <c r="K2388" s="52">
        <f>IFERROR(_xll.qlIndexFixing(ONIndex1M,I2388,TRUE,_xll.ohTrigger(RecalcTrigger,Trigger1M)),NA())</f>
        <v>1.7400206257844886E-2</v>
      </c>
      <c r="L2388" s="52">
        <f>IFERROR(_xll.qlIndexFixing(Index3M,H2388,TRUE,_xll.ohTrigger(RecalcTrigger,Trigger3M)),NA())</f>
        <v>1.8622114877908272E-2</v>
      </c>
      <c r="M2388" s="52">
        <f>IFERROR(_xll.qlIndexFixing(ONIndex3M,I2388,TRUE,_xll.ohTrigger(RecalcTrigger,Trigger3M)),NA())</f>
        <v>1.860287194464405E-2</v>
      </c>
      <c r="N2388" s="52">
        <f>IFERROR(_xll.qlIndexFixing(Index6M,$H2388,TRUE,_xll.ohTrigger(RecalcTrigger,Trigger6M)),NA())</f>
        <v>2.0369772604809242E-2</v>
      </c>
      <c r="O2388" s="52">
        <f>IFERROR(_xll.qlIndexFixing(ONIndex6M,I2388,TRUE,_xll.ohTrigger(RecalcTrigger,Trigger6M)),NA())</f>
        <v>2.0314541806971675E-2</v>
      </c>
      <c r="P2388" s="52">
        <f>IFERROR(_xll.qlIndexFixing(Index1Y,$H2388,TRUE,_xll.ohTrigger(RecalcTrigger,Trigger1Y)),NA())</f>
        <v>2.2473828407577237E-2</v>
      </c>
      <c r="Q2388" s="52">
        <f>IFERROR(_xll.qlIndexFixing(ONIndex1Y,I2388,TRUE,_xll.ohTrigger(RecalcTrigger,Trigger1Y)),NA())</f>
        <v>2.2320191064686412E-2</v>
      </c>
    </row>
    <row r="2389" spans="2:17" x14ac:dyDescent="0.2">
      <c r="B2389" s="46" t="s">
        <v>51</v>
      </c>
      <c r="D2389" s="49">
        <f>_xll.qlCalendarAdvance(LocalCalendar,$D2388,B2389,"f",FALSE)</f>
        <v>56450</v>
      </c>
      <c r="E2389" s="49">
        <f>_xll.qlInterestRateIndexValueDate(IndexON,D2389)</f>
        <v>56450</v>
      </c>
      <c r="F2389" s="52">
        <f>IFERROR(_xll.qlIndexFixing(IndexON,D2389,TRUE,_xll.ohTrigger(RecalcTrigger,TriggerON)),NA())</f>
        <v>1.4821290299620316E-2</v>
      </c>
      <c r="H2389" s="49">
        <f>_xll.qlCalendarAdvance(IborCalendar,$H2388,B2389,"f",FALSE)</f>
        <v>56444</v>
      </c>
      <c r="I2389" s="49">
        <f>_xll.qlInterestRateIndexValueDate(Index1M,$H2389)</f>
        <v>56446</v>
      </c>
      <c r="J2389" s="52">
        <f>IFERROR(_xll.qlIndexFixing(Index1M,$H2389,TRUE,_xll.ohTrigger(RecalcTrigger,Trigger1M)),NA())</f>
        <v>1.7401080446086681E-2</v>
      </c>
      <c r="K2389" s="52">
        <f>IFERROR(_xll.qlIndexFixing(ONIndex1M,I2389,TRUE,_xll.ohTrigger(RecalcTrigger,Trigger1M)),NA())</f>
        <v>1.7396437787828845E-2</v>
      </c>
      <c r="L2389" s="52">
        <f>IFERROR(_xll.qlIndexFixing(Index3M,H2389,TRUE,_xll.ohTrigger(RecalcTrigger,Trigger3M)),NA())</f>
        <v>1.8618331310373343E-2</v>
      </c>
      <c r="M2389" s="52">
        <f>IFERROR(_xll.qlIndexFixing(ONIndex3M,I2389,TRUE,_xll.ohTrigger(RecalcTrigger,Trigger3M)),NA())</f>
        <v>1.8599117144493249E-2</v>
      </c>
      <c r="N2389" s="52">
        <f>IFERROR(_xll.qlIndexFixing(Index6M,$H2389,TRUE,_xll.ohTrigger(RecalcTrigger,Trigger6M)),NA())</f>
        <v>2.0366194943835871E-2</v>
      </c>
      <c r="O2389" s="52">
        <f>IFERROR(_xll.qlIndexFixing(ONIndex6M,I2389,TRUE,_xll.ohTrigger(RecalcTrigger,Trigger6M)),NA())</f>
        <v>2.0310713252458257E-2</v>
      </c>
      <c r="P2389" s="52">
        <f>IFERROR(_xll.qlIndexFixing(Index1Y,$H2389,TRUE,_xll.ohTrigger(RecalcTrigger,Trigger1Y)),NA())</f>
        <v>2.2469962429092612E-2</v>
      </c>
      <c r="Q2389" s="52">
        <f>IFERROR(_xll.qlIndexFixing(ONIndex1Y,I2389,TRUE,_xll.ohTrigger(RecalcTrigger,Trigger1Y)),NA())</f>
        <v>2.2316453173569784E-2</v>
      </c>
    </row>
    <row r="2390" spans="2:17" x14ac:dyDescent="0.2">
      <c r="B2390" s="46" t="s">
        <v>51</v>
      </c>
      <c r="D2390" s="49">
        <f>_xll.qlCalendarAdvance(LocalCalendar,$D2389,B2390,"f",FALSE)</f>
        <v>56457</v>
      </c>
      <c r="E2390" s="49">
        <f>_xll.qlInterestRateIndexValueDate(IndexON,D2390)</f>
        <v>56457</v>
      </c>
      <c r="F2390" s="52">
        <f>IFERROR(_xll.qlIndexFixing(IndexON,D2390,TRUE,_xll.ohTrigger(RecalcTrigger,TriggerON)),NA())</f>
        <v>1.4818489154784231E-2</v>
      </c>
      <c r="H2390" s="49">
        <f>_xll.qlCalendarAdvance(IborCalendar,$H2389,B2390,"f",FALSE)</f>
        <v>56451</v>
      </c>
      <c r="I2390" s="49">
        <f>_xll.qlInterestRateIndexValueDate(Index1M,$H2390)</f>
        <v>56453</v>
      </c>
      <c r="J2390" s="52">
        <f>IFERROR(_xll.qlIndexFixing(Index1M,$H2390,TRUE,_xll.ohTrigger(RecalcTrigger,Trigger1M)),NA())</f>
        <v>1.7397279599976334E-2</v>
      </c>
      <c r="K2390" s="52">
        <f>IFERROR(_xll.qlIndexFixing(ONIndex1M,I2390,TRUE,_xll.ohTrigger(RecalcTrigger,Trigger1M)),NA())</f>
        <v>1.7392661014214994E-2</v>
      </c>
      <c r="L2390" s="52">
        <f>IFERROR(_xll.qlIndexFixing(Index3M,H2390,TRUE,_xll.ohTrigger(RecalcTrigger,Trigger3M)),NA())</f>
        <v>1.8614546039539177E-2</v>
      </c>
      <c r="M2390" s="52">
        <f>IFERROR(_xll.qlIndexFixing(ONIndex3M,I2390,TRUE,_xll.ohTrigger(RecalcTrigger,Trigger3M)),NA())</f>
        <v>1.8595360645541348E-2</v>
      </c>
      <c r="N2390" s="52">
        <f>IFERROR(_xll.qlIndexFixing(Index6M,$H2390,TRUE,_xll.ohTrigger(RecalcTrigger,Trigger6M)),NA())</f>
        <v>2.0362022586559295E-2</v>
      </c>
      <c r="O2390" s="52">
        <f>IFERROR(_xll.qlIndexFixing(ONIndex6M,I2390,TRUE,_xll.ohTrigger(RecalcTrigger,Trigger6M)),NA())</f>
        <v>2.0306884237113465E-2</v>
      </c>
      <c r="P2390" s="52">
        <f>IFERROR(_xll.qlIndexFixing(Index1Y,$H2390,TRUE,_xll.ohTrigger(RecalcTrigger,Trigger1Y)),NA())</f>
        <v>2.2466094805421638E-2</v>
      </c>
      <c r="Q2390" s="52">
        <f>IFERROR(_xll.qlIndexFixing(ONIndex1Y,I2390,TRUE,_xll.ohTrigger(RecalcTrigger,Trigger1Y)),NA())</f>
        <v>2.2312713659511374E-2</v>
      </c>
    </row>
    <row r="2391" spans="2:17" x14ac:dyDescent="0.2">
      <c r="B2391" s="46" t="s">
        <v>51</v>
      </c>
      <c r="D2391" s="49">
        <f>_xll.qlCalendarAdvance(LocalCalendar,$D2390,B2391,"f",FALSE)</f>
        <v>56464</v>
      </c>
      <c r="E2391" s="49">
        <f>_xll.qlInterestRateIndexValueDate(IndexON,D2391)</f>
        <v>56464</v>
      </c>
      <c r="F2391" s="52">
        <f>IFERROR(_xll.qlIndexFixing(IndexON,D2391,TRUE,_xll.ohTrigger(RecalcTrigger,TriggerON)),NA())</f>
        <v>1.4815686719380494E-2</v>
      </c>
      <c r="H2391" s="49">
        <f>_xll.qlCalendarAdvance(IborCalendar,$H2390,B2391,"f",FALSE)</f>
        <v>56458</v>
      </c>
      <c r="I2391" s="49">
        <f>_xll.qlInterestRateIndexValueDate(Index1M,$H2391)</f>
        <v>56460</v>
      </c>
      <c r="J2391" s="52">
        <f>IFERROR(_xll.qlIndexFixing(Index1M,$H2391,TRUE,_xll.ohTrigger(RecalcTrigger,Trigger1M)),NA())</f>
        <v>1.7393028719970491E-2</v>
      </c>
      <c r="K2391" s="52">
        <f>IFERROR(_xll.qlIndexFixing(ONIndex1M,I2391,TRUE,_xll.ohTrigger(RecalcTrigger,Trigger1M)),NA())</f>
        <v>1.738887593708327E-2</v>
      </c>
      <c r="L2391" s="52">
        <f>IFERROR(_xll.qlIndexFixing(Index3M,H2391,TRUE,_xll.ohTrigger(RecalcTrigger,Trigger3M)),NA())</f>
        <v>1.8610759065409242E-2</v>
      </c>
      <c r="M2391" s="52">
        <f>IFERROR(_xll.qlIndexFixing(ONIndex3M,I2391,TRUE,_xll.ohTrigger(RecalcTrigger,Trigger3M)),NA())</f>
        <v>1.8591602447628475E-2</v>
      </c>
      <c r="N2391" s="52">
        <f>IFERROR(_xll.qlIndexFixing(Index6M,$H2391,TRUE,_xll.ohTrigger(RecalcTrigger,Trigger6M)),NA())</f>
        <v>2.035725696108974E-2</v>
      </c>
      <c r="O2391" s="52">
        <f>IFERROR(_xll.qlIndexFixing(ONIndex6M,I2391,TRUE,_xll.ohTrigger(RecalcTrigger,Trigger6M)),NA())</f>
        <v>2.0303054760777428E-2</v>
      </c>
      <c r="P2391" s="52">
        <f>IFERROR(_xll.qlIndexFixing(Index1Y,$H2391,TRUE,_xll.ohTrigger(RecalcTrigger,Trigger1Y)),NA())</f>
        <v>2.2462225536583596E-2</v>
      </c>
      <c r="Q2391" s="52">
        <f>IFERROR(_xll.qlIndexFixing(ONIndex1Y,I2391,TRUE,_xll.ohTrigger(RecalcTrigger,Trigger1Y)),NA())</f>
        <v>2.2308972522271375E-2</v>
      </c>
    </row>
    <row r="2392" spans="2:17" x14ac:dyDescent="0.2">
      <c r="B2392" s="46" t="s">
        <v>51</v>
      </c>
      <c r="D2392" s="49">
        <f>_xll.qlCalendarAdvance(LocalCalendar,$D2391,B2392,"f",FALSE)</f>
        <v>56471</v>
      </c>
      <c r="E2392" s="49">
        <f>_xll.qlInterestRateIndexValueDate(IndexON,D2392)</f>
        <v>56471</v>
      </c>
      <c r="F2392" s="52">
        <f>IFERROR(_xll.qlIndexFixing(IndexON,D2392,TRUE,_xll.ohTrigger(RecalcTrigger,TriggerON)),NA())</f>
        <v>1.481288299348904E-2</v>
      </c>
      <c r="H2392" s="49">
        <f>_xll.qlCalendarAdvance(IborCalendar,$H2391,B2392,"f",FALSE)</f>
        <v>56465</v>
      </c>
      <c r="I2392" s="49">
        <f>_xll.qlInterestRateIndexValueDate(Index1M,$H2392)</f>
        <v>56467</v>
      </c>
      <c r="J2392" s="52">
        <f>IFERROR(_xll.qlIndexFixing(Index1M,$H2392,TRUE,_xll.ohTrigger(RecalcTrigger,Trigger1M)),NA())</f>
        <v>1.7389799286138669E-2</v>
      </c>
      <c r="K2392" s="52">
        <f>IFERROR(_xll.qlIndexFixing(ONIndex1M,I2392,TRUE,_xll.ohTrigger(RecalcTrigger,Trigger1M)),NA())</f>
        <v>1.7385082556193865E-2</v>
      </c>
      <c r="L2392" s="52">
        <f>IFERROR(_xll.qlIndexFixing(Index3M,H2392,TRUE,_xll.ohTrigger(RecalcTrigger,Trigger3M)),NA())</f>
        <v>1.8606970387988753E-2</v>
      </c>
      <c r="M2392" s="52">
        <f>IFERROR(_xll.qlIndexFixing(ONIndex3M,I2392,TRUE,_xll.ohTrigger(RecalcTrigger,Trigger3M)),NA())</f>
        <v>1.858784255075463E-2</v>
      </c>
      <c r="N2392" s="52">
        <f>IFERROR(_xll.qlIndexFixing(Index6M,$H2392,TRUE,_xll.ohTrigger(RecalcTrigger,Trigger6M)),NA())</f>
        <v>2.0354270736045971E-2</v>
      </c>
      <c r="O2392" s="52">
        <f>IFERROR(_xll.qlIndexFixing(ONIndex6M,I2392,TRUE,_xll.ohTrigger(RecalcTrigger,Trigger6M)),NA())</f>
        <v>2.0299224823530082E-2</v>
      </c>
      <c r="P2392" s="52">
        <f>IFERROR(_xll.qlIndexFixing(Index1Y,$H2392,TRUE,_xll.ohTrigger(RecalcTrigger,Trigger1Y)),NA())</f>
        <v>2.245835462259688E-2</v>
      </c>
      <c r="Q2392" s="52">
        <f>IFERROR(_xll.qlIndexFixing(ONIndex1Y,I2392,TRUE,_xll.ohTrigger(RecalcTrigger,Trigger1Y)),NA())</f>
        <v>2.2305229761849787E-2</v>
      </c>
    </row>
    <row r="2393" spans="2:17" x14ac:dyDescent="0.2">
      <c r="B2393" s="46" t="s">
        <v>51</v>
      </c>
      <c r="D2393" s="49">
        <f>_xll.qlCalendarAdvance(LocalCalendar,$D2392,B2393,"f",FALSE)</f>
        <v>56478</v>
      </c>
      <c r="E2393" s="49">
        <f>_xll.qlInterestRateIndexValueDate(IndexON,D2393)</f>
        <v>56478</v>
      </c>
      <c r="F2393" s="52">
        <f>IFERROR(_xll.qlIndexFixing(IndexON,D2393,TRUE,_xll.ohTrigger(RecalcTrigger,TriggerON)),NA())</f>
        <v>1.4810077976870062E-2</v>
      </c>
      <c r="H2393" s="49">
        <f>_xll.qlCalendarAdvance(IborCalendar,$H2392,B2393,"f",FALSE)</f>
        <v>56472</v>
      </c>
      <c r="I2393" s="49">
        <f>_xll.qlInterestRateIndexValueDate(Index1M,$H2393)</f>
        <v>56474</v>
      </c>
      <c r="J2393" s="52">
        <f>IFERROR(_xll.qlIndexFixing(Index1M,$H2393,TRUE,_xll.ohTrigger(RecalcTrigger,Trigger1M)),NA())</f>
        <v>1.7385827173002077E-2</v>
      </c>
      <c r="K2393" s="52">
        <f>IFERROR(_xll.qlIndexFixing(ONIndex1M,I2393,TRUE,_xll.ohTrigger(RecalcTrigger,Trigger1M)),NA())</f>
        <v>1.7381280871946458E-2</v>
      </c>
      <c r="L2393" s="52">
        <f>IFERROR(_xll.qlIndexFixing(Index3M,H2393,TRUE,_xll.ohTrigger(RecalcTrigger,Trigger3M)),NA())</f>
        <v>1.8603180007282928E-2</v>
      </c>
      <c r="M2393" s="52">
        <f>IFERROR(_xll.qlIndexFixing(ONIndex3M,I2393,TRUE,_xll.ohTrigger(RecalcTrigger,Trigger3M)),NA())</f>
        <v>1.8584080955079685E-2</v>
      </c>
      <c r="N2393" s="52">
        <f>IFERROR(_xll.qlIndexFixing(Index6M,$H2393,TRUE,_xll.ohTrigger(RecalcTrigger,Trigger6M)),NA())</f>
        <v>2.0350690239760376E-2</v>
      </c>
      <c r="O2393" s="52">
        <f>IFERROR(_xll.qlIndexFixing(ONIndex6M,I2393,TRUE,_xll.ohTrigger(RecalcTrigger,Trigger6M)),NA())</f>
        <v>2.0295394425611235E-2</v>
      </c>
      <c r="P2393" s="52">
        <f>IFERROR(_xll.qlIndexFixing(Index1Y,$H2393,TRUE,_xll.ohTrigger(RecalcTrigger,Trigger1Y)),NA())</f>
        <v>2.2454482063481197E-2</v>
      </c>
      <c r="Q2393" s="52">
        <f>IFERROR(_xll.qlIndexFixing(ONIndex1Y,I2393,TRUE,_xll.ohTrigger(RecalcTrigger,Trigger1Y)),NA())</f>
        <v>2.2301485378566355E-2</v>
      </c>
    </row>
    <row r="2394" spans="2:17" x14ac:dyDescent="0.2">
      <c r="B2394" s="46" t="s">
        <v>51</v>
      </c>
      <c r="D2394" s="49">
        <f>_xll.qlCalendarAdvance(LocalCalendar,$D2393,B2394,"f",FALSE)</f>
        <v>56485</v>
      </c>
      <c r="E2394" s="49">
        <f>_xll.qlInterestRateIndexValueDate(IndexON,D2394)</f>
        <v>56485</v>
      </c>
      <c r="F2394" s="52">
        <f>IFERROR(_xll.qlIndexFixing(IndexON,D2394,TRUE,_xll.ohTrigger(RecalcTrigger,TriggerON)),NA())</f>
        <v>1.4807271669843303E-2</v>
      </c>
      <c r="H2394" s="49">
        <f>_xll.qlCalendarAdvance(IborCalendar,$H2393,B2394,"f",FALSE)</f>
        <v>56479</v>
      </c>
      <c r="I2394" s="49">
        <f>_xll.qlInterestRateIndexValueDate(Index1M,$H2394)</f>
        <v>56481</v>
      </c>
      <c r="J2394" s="52">
        <f>IFERROR(_xll.qlIndexFixing(Index1M,$H2394,TRUE,_xll.ohTrigger(RecalcTrigger,Trigger1M)),NA())</f>
        <v>1.7381993067831225E-2</v>
      </c>
      <c r="K2394" s="52">
        <f>IFERROR(_xll.qlIndexFixing(ONIndex1M,I2394,TRUE,_xll.ohTrigger(RecalcTrigger,Trigger1M)),NA())</f>
        <v>1.7377470884021307E-2</v>
      </c>
      <c r="L2394" s="52">
        <f>IFERROR(_xll.qlIndexFixing(Index3M,H2394,TRUE,_xll.ohTrigger(RecalcTrigger,Trigger3M)),NA())</f>
        <v>1.8599387923297846E-2</v>
      </c>
      <c r="M2394" s="52">
        <f>IFERROR(_xll.qlIndexFixing(ONIndex3M,I2394,TRUE,_xll.ohTrigger(RecalcTrigger,Trigger3M)),NA())</f>
        <v>1.8580317660443768E-2</v>
      </c>
      <c r="N2394" s="52">
        <f>IFERROR(_xll.qlIndexFixing(Index6M,$H2394,TRUE,_xll.ohTrigger(RecalcTrigger,Trigger6M)),NA())</f>
        <v>2.0346517053293774E-2</v>
      </c>
      <c r="O2394" s="52">
        <f>IFERROR(_xll.qlIndexFixing(ONIndex6M,I2394,TRUE,_xll.ohTrigger(RecalcTrigger,Trigger6M)),NA())</f>
        <v>2.0291563566621207E-2</v>
      </c>
      <c r="P2394" s="52">
        <f>IFERROR(_xll.qlIndexFixing(Index1Y,$H2394,TRUE,_xll.ohTrigger(RecalcTrigger,Trigger1Y)),NA())</f>
        <v>2.2450607859254946E-2</v>
      </c>
      <c r="Q2394" s="52">
        <f>IFERROR(_xll.qlIndexFixing(ONIndex1Y,I2394,TRUE,_xll.ohTrigger(RecalcTrigger,Trigger1Y)),NA())</f>
        <v>2.2297739372021397E-2</v>
      </c>
    </row>
    <row r="2395" spans="2:17" x14ac:dyDescent="0.2">
      <c r="B2395" s="46" t="s">
        <v>51</v>
      </c>
      <c r="D2395" s="49">
        <f>_xll.qlCalendarAdvance(LocalCalendar,$D2394,B2395,"f",FALSE)</f>
        <v>56492</v>
      </c>
      <c r="E2395" s="49">
        <f>_xll.qlInterestRateIndexValueDate(IndexON,D2395)</f>
        <v>56492</v>
      </c>
      <c r="F2395" s="52">
        <f>IFERROR(_xll.qlIndexFixing(IndexON,D2395,TRUE,_xll.ohTrigger(RecalcTrigger,TriggerON)),NA())</f>
        <v>1.4804464072168955E-2</v>
      </c>
      <c r="H2395" s="49">
        <f>_xll.qlCalendarAdvance(IborCalendar,$H2394,B2395,"f",FALSE)</f>
        <v>56486</v>
      </c>
      <c r="I2395" s="49">
        <f>_xll.qlInterestRateIndexValueDate(Index1M,$H2395)</f>
        <v>56488</v>
      </c>
      <c r="J2395" s="52">
        <f>IFERROR(_xll.qlIndexFixing(Index1M,$H2395,TRUE,_xll.ohTrigger(RecalcTrigger,Trigger1M)),NA())</f>
        <v>1.7378150647916479E-2</v>
      </c>
      <c r="K2395" s="52">
        <f>IFERROR(_xll.qlIndexFixing(ONIndex1M,I2395,TRUE,_xll.ohTrigger(RecalcTrigger,Trigger1M)),NA())</f>
        <v>1.7373652592498345E-2</v>
      </c>
      <c r="L2395" s="52">
        <f>IFERROR(_xll.qlIndexFixing(Index3M,H2395,TRUE,_xll.ohTrigger(RecalcTrigger,Trigger3M)),NA())</f>
        <v>1.8595594136036984E-2</v>
      </c>
      <c r="M2395" s="52">
        <f>IFERROR(_xll.qlIndexFixing(ONIndex3M,I2395,TRUE,_xll.ohTrigger(RecalcTrigger,Trigger3M)),NA())</f>
        <v>1.8576552666926816E-2</v>
      </c>
      <c r="N2395" s="52">
        <f>IFERROR(_xll.qlIndexFixing(Index6M,$H2395,TRUE,_xll.ohTrigger(RecalcTrigger,Trigger6M)),NA())</f>
        <v>2.034175260413865E-2</v>
      </c>
      <c r="O2395" s="52">
        <f>IFERROR(_xll.qlIndexFixing(ONIndex6M,I2395,TRUE,_xll.ohTrigger(RecalcTrigger,Trigger6M)),NA())</f>
        <v>2.0287732246799806E-2</v>
      </c>
      <c r="P2395" s="52">
        <f>IFERROR(_xll.qlIndexFixing(Index1Y,$H2395,TRUE,_xll.ohTrigger(RecalcTrigger,Trigger1Y)),NA())</f>
        <v>2.2446732009938058E-2</v>
      </c>
      <c r="Q2395" s="52">
        <f>IFERROR(_xll.qlIndexFixing(ONIndex1Y,I2395,TRUE,_xll.ohTrigger(RecalcTrigger,Trigger1Y)),NA())</f>
        <v>2.2293991742454722E-2</v>
      </c>
    </row>
    <row r="2396" spans="2:17" x14ac:dyDescent="0.2">
      <c r="B2396" s="46" t="s">
        <v>51</v>
      </c>
      <c r="D2396" s="49">
        <f>_xll.qlCalendarAdvance(LocalCalendar,$D2395,B2396,"f",FALSE)</f>
        <v>56500</v>
      </c>
      <c r="E2396" s="49">
        <f>_xll.qlInterestRateIndexValueDate(IndexON,D2396)</f>
        <v>56500</v>
      </c>
      <c r="F2396" s="52">
        <f>IFERROR(_xll.qlIndexFixing(IndexON,D2396,TRUE,_xll.ohTrigger(RecalcTrigger,TriggerON)),NA())</f>
        <v>1.4801253808833792E-2</v>
      </c>
      <c r="H2396" s="49">
        <f>_xll.qlCalendarAdvance(IborCalendar,$H2395,B2396,"f",FALSE)</f>
        <v>56493</v>
      </c>
      <c r="I2396" s="49">
        <f>_xll.qlInterestRateIndexValueDate(Index1M,$H2396)</f>
        <v>56495</v>
      </c>
      <c r="J2396" s="52">
        <f>IFERROR(_xll.qlIndexFixing(Index1M,$H2396,TRUE,_xll.ohTrigger(RecalcTrigger,Trigger1M)),NA())</f>
        <v>1.7374299913262836E-2</v>
      </c>
      <c r="K2396" s="52">
        <f>IFERROR(_xll.qlIndexFixing(ONIndex1M,I2396,TRUE,_xll.ohTrigger(RecalcTrigger,Trigger1M)),NA())</f>
        <v>1.7369825997457511E-2</v>
      </c>
      <c r="L2396" s="52">
        <f>IFERROR(_xll.qlIndexFixing(Index3M,H2396,TRUE,_xll.ohTrigger(RecalcTrigger,Trigger3M)),NA())</f>
        <v>1.8591590750488517E-2</v>
      </c>
      <c r="M2396" s="52">
        <f>IFERROR(_xll.qlIndexFixing(ONIndex3M,I2396,TRUE,_xll.ohTrigger(RecalcTrigger,Trigger3M)),NA())</f>
        <v>1.8572785974368955E-2</v>
      </c>
      <c r="N2396" s="52">
        <f>IFERROR(_xll.qlIndexFixing(Index6M,$H2396,TRUE,_xll.ohTrigger(RecalcTrigger,Trigger6M)),NA())</f>
        <v>2.0337284526486161E-2</v>
      </c>
      <c r="O2396" s="52">
        <f>IFERROR(_xll.qlIndexFixing(ONIndex6M,I2396,TRUE,_xll.ohTrigger(RecalcTrigger,Trigger6M)),NA())</f>
        <v>2.0283900466067095E-2</v>
      </c>
      <c r="P2396" s="52">
        <f>IFERROR(_xll.qlIndexFixing(Index1Y,$H2396,TRUE,_xll.ohTrigger(RecalcTrigger,Trigger1Y)),NA())</f>
        <v>2.2442854515548925E-2</v>
      </c>
      <c r="Q2396" s="52">
        <f>IFERROR(_xll.qlIndexFixing(ONIndex1Y,I2396,TRUE,_xll.ohTrigger(RecalcTrigger,Trigger1Y)),NA())</f>
        <v>2.2290242489706458E-2</v>
      </c>
    </row>
    <row r="2397" spans="2:17" x14ac:dyDescent="0.2">
      <c r="B2397" s="46" t="s">
        <v>51</v>
      </c>
      <c r="D2397" s="49">
        <f>_xll.qlCalendarAdvance(LocalCalendar,$D2396,B2397,"f",FALSE)</f>
        <v>56507</v>
      </c>
      <c r="E2397" s="49">
        <f>_xll.qlInterestRateIndexValueDate(IndexON,D2397)</f>
        <v>56507</v>
      </c>
      <c r="F2397" s="52">
        <f>IFERROR(_xll.qlIndexFixing(IndexON,D2397,TRUE,_xll.ohTrigger(RecalcTrigger,TriggerON)),NA())</f>
        <v>1.4798443445611653E-2</v>
      </c>
      <c r="H2397" s="49">
        <f>_xll.qlCalendarAdvance(IborCalendar,$H2396,B2397,"f",FALSE)</f>
        <v>56500</v>
      </c>
      <c r="I2397" s="49">
        <f>_xll.qlInterestRateIndexValueDate(Index1M,$H2397)</f>
        <v>56502</v>
      </c>
      <c r="J2397" s="52">
        <f>IFERROR(_xll.qlIndexFixing(Index1M,$H2397,TRUE,_xll.ohTrigger(RecalcTrigger,Trigger1M)),NA())</f>
        <v>1.7370583290095807E-2</v>
      </c>
      <c r="K2397" s="52">
        <f>IFERROR(_xll.qlIndexFixing(ONIndex1M,I2397,TRUE,_xll.ohTrigger(RecalcTrigger,Trigger1M)),NA())</f>
        <v>1.7365991098738931E-2</v>
      </c>
      <c r="L2397" s="52">
        <f>IFERROR(_xll.qlIndexFixing(Index3M,H2397,TRUE,_xll.ohTrigger(RecalcTrigger,Trigger3M)),NA())</f>
        <v>1.8587793873963681E-2</v>
      </c>
      <c r="M2397" s="52">
        <f>IFERROR(_xll.qlIndexFixing(ONIndex3M,I2397,TRUE,_xll.ohTrigger(RecalcTrigger,Trigger3M)),NA())</f>
        <v>1.8569017583089931E-2</v>
      </c>
      <c r="N2397" s="52">
        <f>IFERROR(_xll.qlIndexFixing(Index6M,$H2397,TRUE,_xll.ohTrigger(RecalcTrigger,Trigger6M)),NA())</f>
        <v>2.033340733516192E-2</v>
      </c>
      <c r="O2397" s="52">
        <f>IFERROR(_xll.qlIndexFixing(ONIndex6M,I2397,TRUE,_xll.ohTrigger(RecalcTrigger,Trigger6M)),NA())</f>
        <v>2.0280068224503012E-2</v>
      </c>
      <c r="P2397" s="52">
        <f>IFERROR(_xll.qlIndexFixing(Index1Y,$H2397,TRUE,_xll.ohTrigger(RecalcTrigger,Trigger1Y)),NA())</f>
        <v>2.2438975376106601E-2</v>
      </c>
      <c r="Q2397" s="52">
        <f>IFERROR(_xll.qlIndexFixing(ONIndex1Y,I2397,TRUE,_xll.ohTrigger(RecalcTrigger,Trigger1Y)),NA())</f>
        <v>2.2286491613856541E-2</v>
      </c>
    </row>
    <row r="2398" spans="2:17" x14ac:dyDescent="0.2">
      <c r="B2398" s="46" t="s">
        <v>51</v>
      </c>
      <c r="D2398" s="49">
        <f>_xll.qlCalendarAdvance(LocalCalendar,$D2397,B2398,"f",FALSE)</f>
        <v>56514</v>
      </c>
      <c r="E2398" s="49">
        <f>_xll.qlInterestRateIndexValueDate(IndexON,D2398)</f>
        <v>56514</v>
      </c>
      <c r="F2398" s="52">
        <f>IFERROR(_xll.qlIndexFixing(IndexON,D2398,TRUE,_xll.ohTrigger(RecalcTrigger,TriggerON)),NA())</f>
        <v>1.4795631791741926E-2</v>
      </c>
      <c r="H2398" s="49">
        <f>_xll.qlCalendarAdvance(IborCalendar,$H2397,B2398,"f",FALSE)</f>
        <v>56507</v>
      </c>
      <c r="I2398" s="49">
        <f>_xll.qlInterestRateIndexValueDate(Index1M,$H2398)</f>
        <v>56509</v>
      </c>
      <c r="J2398" s="52">
        <f>IFERROR(_xll.qlIndexFixing(Index1M,$H2398,TRUE,_xll.ohTrigger(RecalcTrigger,Trigger1M)),NA())</f>
        <v>1.7366573499788818E-2</v>
      </c>
      <c r="K2398" s="52">
        <f>IFERROR(_xll.qlIndexFixing(ONIndex1M,I2398,TRUE,_xll.ohTrigger(RecalcTrigger,Trigger1M)),NA())</f>
        <v>1.7362147896502478E-2</v>
      </c>
      <c r="L2398" s="52">
        <f>IFERROR(_xll.qlIndexFixing(Index3M,H2398,TRUE,_xll.ohTrigger(RecalcTrigger,Trigger3M)),NA())</f>
        <v>1.8583995294222815E-2</v>
      </c>
      <c r="M2398" s="52">
        <f>IFERROR(_xll.qlIndexFixing(ONIndex3M,I2398,TRUE,_xll.ohTrigger(RecalcTrigger,Trigger3M)),NA())</f>
        <v>1.8565247492769998E-2</v>
      </c>
      <c r="N2398" s="52">
        <f>IFERROR(_xll.qlIndexFixing(Index6M,$H2398,TRUE,_xll.ohTrigger(RecalcTrigger,Trigger6M)),NA())</f>
        <v>2.0329529685712652E-2</v>
      </c>
      <c r="O2398" s="52">
        <f>IFERROR(_xll.qlIndexFixing(ONIndex6M,I2398,TRUE,_xll.ohTrigger(RecalcTrigger,Trigger6M)),NA())</f>
        <v>2.0276235522107555E-2</v>
      </c>
      <c r="P2398" s="52">
        <f>IFERROR(_xll.qlIndexFixing(Index1Y,$H2398,TRUE,_xll.ohTrigger(RecalcTrigger,Trigger1Y)),NA())</f>
        <v>2.2435094591630581E-2</v>
      </c>
      <c r="Q2398" s="52">
        <f>IFERROR(_xll.qlIndexFixing(ONIndex1Y,I2398,TRUE,_xll.ohTrigger(RecalcTrigger,Trigger1Y)),NA())</f>
        <v>2.2282739114984906E-2</v>
      </c>
    </row>
    <row r="2399" spans="2:17" x14ac:dyDescent="0.2">
      <c r="B2399" s="46" t="s">
        <v>51</v>
      </c>
      <c r="D2399" s="49">
        <f>_xll.qlCalendarAdvance(LocalCalendar,$D2398,B2399,"f",FALSE)</f>
        <v>56521</v>
      </c>
      <c r="E2399" s="49">
        <f>_xll.qlInterestRateIndexValueDate(IndexON,D2399)</f>
        <v>56521</v>
      </c>
      <c r="F2399" s="52">
        <f>IFERROR(_xll.qlIndexFixing(IndexON,D2399,TRUE,_xll.ohTrigger(RecalcTrigger,TriggerON)),NA())</f>
        <v>1.4792818847304545E-2</v>
      </c>
      <c r="H2399" s="49">
        <f>_xll.qlCalendarAdvance(IborCalendar,$H2398,B2399,"f",FALSE)</f>
        <v>56514</v>
      </c>
      <c r="I2399" s="49">
        <f>_xll.qlInterestRateIndexValueDate(Index1M,$H2399)</f>
        <v>56516</v>
      </c>
      <c r="J2399" s="52">
        <f>IFERROR(_xll.qlIndexFixing(Index1M,$H2399,TRUE,_xll.ohTrigger(RecalcTrigger,Trigger1M)),NA())</f>
        <v>1.7362697820980932E-2</v>
      </c>
      <c r="K2399" s="52">
        <f>IFERROR(_xll.qlIndexFixing(ONIndex1M,I2399,TRUE,_xll.ohTrigger(RecalcTrigger,Trigger1M)),NA())</f>
        <v>1.7358296390668215E-2</v>
      </c>
      <c r="L2399" s="52">
        <f>IFERROR(_xll.qlIndexFixing(Index3M,H2399,TRUE,_xll.ohTrigger(RecalcTrigger,Trigger3M)),NA())</f>
        <v>1.8580195011275585E-2</v>
      </c>
      <c r="M2399" s="52">
        <f>IFERROR(_xll.qlIndexFixing(ONIndex3M,I2399,TRUE,_xll.ohTrigger(RecalcTrigger,Trigger3M)),NA())</f>
        <v>1.856147570356903E-2</v>
      </c>
      <c r="N2399" s="52">
        <f>IFERROR(_xll.qlIndexFixing(Index6M,$H2399,TRUE,_xll.ohTrigger(RecalcTrigger,Trigger6M)),NA())</f>
        <v>2.0325651578141E-2</v>
      </c>
      <c r="O2399" s="52">
        <f>IFERROR(_xll.qlIndexFixing(ONIndex6M,I2399,TRUE,_xll.ohTrigger(RecalcTrigger,Trigger6M)),NA())</f>
        <v>2.0272402358640917E-2</v>
      </c>
      <c r="P2399" s="52">
        <f>IFERROR(_xll.qlIndexFixing(Index1Y,$H2399,TRUE,_xll.ohTrigger(RecalcTrigger,Trigger1Y)),NA())</f>
        <v>2.2431212162140137E-2</v>
      </c>
      <c r="Q2399" s="52">
        <f>IFERROR(_xll.qlIndexFixing(ONIndex1Y,I2399,TRUE,_xll.ohTrigger(RecalcTrigger,Trigger1Y)),NA())</f>
        <v>2.2278984993011619E-2</v>
      </c>
    </row>
    <row r="2400" spans="2:17" x14ac:dyDescent="0.2">
      <c r="B2400" s="46" t="s">
        <v>51</v>
      </c>
      <c r="D2400" s="49">
        <f>_xll.qlCalendarAdvance(LocalCalendar,$D2399,B2400,"f",FALSE)</f>
        <v>56528</v>
      </c>
      <c r="E2400" s="49">
        <f>_xll.qlInterestRateIndexValueDate(IndexON,D2400)</f>
        <v>56528</v>
      </c>
      <c r="F2400" s="52">
        <f>IFERROR(_xll.qlIndexFixing(IndexON,D2400,TRUE,_xll.ohTrigger(RecalcTrigger,TriggerON)),NA())</f>
        <v>1.4790004612459384E-2</v>
      </c>
      <c r="H2400" s="49">
        <f>_xll.qlCalendarAdvance(IborCalendar,$H2399,B2400,"f",FALSE)</f>
        <v>56521</v>
      </c>
      <c r="I2400" s="49">
        <f>_xll.qlInterestRateIndexValueDate(Index1M,$H2400)</f>
        <v>56523</v>
      </c>
      <c r="J2400" s="52">
        <f>IFERROR(_xll.qlIndexFixing(Index1M,$H2400,TRUE,_xll.ohTrigger(RecalcTrigger,Trigger1M)),NA())</f>
        <v>1.735881382747162E-2</v>
      </c>
      <c r="K2400" s="52">
        <f>IFERROR(_xll.qlIndexFixing(ONIndex1M,I2400,TRUE,_xll.ohTrigger(RecalcTrigger,Trigger1M)),NA())</f>
        <v>1.7354436581156207E-2</v>
      </c>
      <c r="L2400" s="52">
        <f>IFERROR(_xll.qlIndexFixing(Index3M,H2400,TRUE,_xll.ohTrigger(RecalcTrigger,Trigger3M)),NA())</f>
        <v>1.8577219388753195E-2</v>
      </c>
      <c r="M2400" s="52">
        <f>IFERROR(_xll.qlIndexFixing(ONIndex3M,I2400,TRUE,_xll.ohTrigger(RecalcTrigger,Trigger3M)),NA())</f>
        <v>1.8557702215566962E-2</v>
      </c>
      <c r="N2400" s="52">
        <f>IFERROR(_xll.qlIndexFixing(Index6M,$H2400,TRUE,_xll.ohTrigger(RecalcTrigger,Trigger6M)),NA())</f>
        <v>2.0322067438018364E-2</v>
      </c>
      <c r="O2400" s="52">
        <f>IFERROR(_xll.qlIndexFixing(ONIndex6M,I2400,TRUE,_xll.ohTrigger(RecalcTrigger,Trigger6M)),NA())</f>
        <v>2.0268568734502779E-2</v>
      </c>
      <c r="P2400" s="52">
        <f>IFERROR(_xll.qlIndexFixing(Index1Y,$H2400,TRUE,_xll.ohTrigger(RecalcTrigger,Trigger1Y)),NA())</f>
        <v>2.2427328087653658E-2</v>
      </c>
      <c r="Q2400" s="52">
        <f>IFERROR(_xll.qlIndexFixing(ONIndex1Y,I2400,TRUE,_xll.ohTrigger(RecalcTrigger,Trigger1Y)),NA())</f>
        <v>2.2275229247856743E-2</v>
      </c>
    </row>
    <row r="2401" spans="2:17" x14ac:dyDescent="0.2">
      <c r="B2401" s="46" t="s">
        <v>51</v>
      </c>
      <c r="D2401" s="49">
        <f>_xll.qlCalendarAdvance(LocalCalendar,$D2400,B2401,"f",FALSE)</f>
        <v>56535</v>
      </c>
      <c r="E2401" s="49">
        <f>_xll.qlInterestRateIndexValueDate(IndexON,D2401)</f>
        <v>56535</v>
      </c>
      <c r="F2401" s="52">
        <f>IFERROR(_xll.qlIndexFixing(IndexON,D2401,TRUE,_xll.ohTrigger(RecalcTrigger,TriggerON)),NA())</f>
        <v>1.4787189086886698E-2</v>
      </c>
      <c r="H2401" s="49">
        <f>_xll.qlCalendarAdvance(IborCalendar,$H2400,B2401,"f",FALSE)</f>
        <v>56528</v>
      </c>
      <c r="I2401" s="49">
        <f>_xll.qlInterestRateIndexValueDate(Index1M,$H2401)</f>
        <v>56530</v>
      </c>
      <c r="J2401" s="52">
        <f>IFERROR(_xll.qlIndexFixing(Index1M,$H2401,TRUE,_xll.ohTrigger(RecalcTrigger,Trigger1M)),NA())</f>
        <v>1.735492151927337E-2</v>
      </c>
      <c r="K2401" s="52">
        <f>IFERROR(_xll.qlIndexFixing(ONIndex1M,I2401,TRUE,_xll.ohTrigger(RecalcTrigger,Trigger1M)),NA())</f>
        <v>1.7350568468206262E-2</v>
      </c>
      <c r="L2401" s="52">
        <f>IFERROR(_xll.qlIndexFixing(Index3M,H2401,TRUE,_xll.ohTrigger(RecalcTrigger,Trigger3M)),NA())</f>
        <v>1.8572795643965384E-2</v>
      </c>
      <c r="M2401" s="52">
        <f>IFERROR(_xll.qlIndexFixing(ONIndex3M,I2401,TRUE,_xll.ohTrigger(RecalcTrigger,Trigger3M)),NA())</f>
        <v>1.8553927028603923E-2</v>
      </c>
      <c r="N2401" s="52">
        <f>IFERROR(_xll.qlIndexFixing(Index6M,$H2401,TRUE,_xll.ohTrigger(RecalcTrigger,Trigger6M)),NA())</f>
        <v>2.0318188163645421E-2</v>
      </c>
      <c r="O2401" s="52">
        <f>IFERROR(_xll.qlIndexFixing(ONIndex6M,I2401,TRUE,_xll.ohTrigger(RecalcTrigger,Trigger6M)),NA())</f>
        <v>2.0264734649453331E-2</v>
      </c>
      <c r="P2401" s="52">
        <f>IFERROR(_xll.qlIndexFixing(Index1Y,$H2401,TRUE,_xll.ohTrigger(RecalcTrigger,Trigger1Y)),NA())</f>
        <v>2.2423442368190646E-2</v>
      </c>
      <c r="Q2401" s="52">
        <f>IFERROR(_xll.qlIndexFixing(ONIndex1Y,I2401,TRUE,_xll.ohTrigger(RecalcTrigger,Trigger1Y)),NA())</f>
        <v>2.2271471879760085E-2</v>
      </c>
    </row>
    <row r="2402" spans="2:17" x14ac:dyDescent="0.2">
      <c r="B2402" s="46" t="s">
        <v>51</v>
      </c>
      <c r="D2402" s="49">
        <f>_xll.qlCalendarAdvance(LocalCalendar,$D2401,B2402,"f",FALSE)</f>
        <v>56542</v>
      </c>
      <c r="E2402" s="49">
        <f>_xll.qlInterestRateIndexValueDate(IndexON,D2402)</f>
        <v>56542</v>
      </c>
      <c r="F2402" s="52">
        <f>IFERROR(_xll.qlIndexFixing(IndexON,D2402,TRUE,_xll.ohTrigger(RecalcTrigger,TriggerON)),NA())</f>
        <v>1.4784372270586488E-2</v>
      </c>
      <c r="H2402" s="49">
        <f>_xll.qlCalendarAdvance(IborCalendar,$H2401,B2402,"f",FALSE)</f>
        <v>56535</v>
      </c>
      <c r="I2402" s="49">
        <f>_xll.qlInterestRateIndexValueDate(Index1M,$H2402)</f>
        <v>56537</v>
      </c>
      <c r="J2402" s="52">
        <f>IFERROR(_xll.qlIndexFixing(Index1M,$H2402,TRUE,_xll.ohTrigger(RecalcTrigger,Trigger1M)),NA())</f>
        <v>1.7351020896391178E-2</v>
      </c>
      <c r="K2402" s="52">
        <f>IFERROR(_xll.qlIndexFixing(ONIndex1M,I2402,TRUE,_xll.ohTrigger(RecalcTrigger,Trigger1M)),NA())</f>
        <v>1.7346692051658508E-2</v>
      </c>
      <c r="L2402" s="52">
        <f>IFERROR(_xll.qlIndexFixing(Index3M,H2402,TRUE,_xll.ohTrigger(RecalcTrigger,Trigger3M)),NA())</f>
        <v>1.8568989933915678E-2</v>
      </c>
      <c r="M2402" s="52">
        <f>IFERROR(_xll.qlIndexFixing(ONIndex3M,I2402,TRUE,_xll.ohTrigger(RecalcTrigger,Trigger3M)),NA())</f>
        <v>1.8550150142679911E-2</v>
      </c>
      <c r="N2402" s="52">
        <f>IFERROR(_xll.qlIndexFixing(Index6M,$H2402,TRUE,_xll.ohTrigger(RecalcTrigger,Trigger6M)),NA())</f>
        <v>2.0314308431173867E-2</v>
      </c>
      <c r="O2402" s="52">
        <f>IFERROR(_xll.qlIndexFixing(ONIndex6M,I2402,TRUE,_xll.ohTrigger(RecalcTrigger,Trigger6M)),NA())</f>
        <v>2.0260900103412638E-2</v>
      </c>
      <c r="P2402" s="52">
        <f>IFERROR(_xll.qlIndexFixing(Index1Y,$H2402,TRUE,_xll.ohTrigger(RecalcTrigger,Trigger1Y)),NA())</f>
        <v>2.2419555003770145E-2</v>
      </c>
      <c r="Q2402" s="52">
        <f>IFERROR(_xll.qlIndexFixing(ONIndex1Y,I2402,TRUE,_xll.ohTrigger(RecalcTrigger,Trigger1Y)),NA())</f>
        <v>2.2267712888481839E-2</v>
      </c>
    </row>
    <row r="2403" spans="2:17" x14ac:dyDescent="0.2">
      <c r="B2403" s="46" t="s">
        <v>51</v>
      </c>
      <c r="D2403" s="49">
        <f>_xll.qlCalendarAdvance(LocalCalendar,$D2402,B2403,"f",FALSE)</f>
        <v>56549</v>
      </c>
      <c r="E2403" s="49">
        <f>_xll.qlInterestRateIndexValueDate(IndexON,D2403)</f>
        <v>56549</v>
      </c>
      <c r="F2403" s="52">
        <f>IFERROR(_xll.qlIndexFixing(IndexON,D2403,TRUE,_xll.ohTrigger(RecalcTrigger,TriggerON)),NA())</f>
        <v>1.4781554163958432E-2</v>
      </c>
      <c r="H2403" s="49">
        <f>_xll.qlCalendarAdvance(IborCalendar,$H2402,B2403,"f",FALSE)</f>
        <v>56542</v>
      </c>
      <c r="I2403" s="49">
        <f>_xll.qlInterestRateIndexValueDate(Index1M,$H2403)</f>
        <v>56544</v>
      </c>
      <c r="J2403" s="52">
        <f>IFERROR(_xll.qlIndexFixing(Index1M,$H2403,TRUE,_xll.ohTrigger(RecalcTrigger,Trigger1M)),NA())</f>
        <v>1.7347111958830042E-2</v>
      </c>
      <c r="K2403" s="52">
        <f>IFERROR(_xll.qlIndexFixing(ONIndex1M,I2403,TRUE,_xll.ohTrigger(RecalcTrigger,Trigger1M)),NA())</f>
        <v>1.7342807331433008E-2</v>
      </c>
      <c r="L2403" s="52">
        <f>IFERROR(_xll.qlIndexFixing(Index3M,H2403,TRUE,_xll.ohTrigger(RecalcTrigger,Trigger3M)),NA())</f>
        <v>1.8565182520629289E-2</v>
      </c>
      <c r="M2403" s="52">
        <f>IFERROR(_xll.qlIndexFixing(ONIndex3M,I2403,TRUE,_xll.ohTrigger(RecalcTrigger,Trigger3M)),NA())</f>
        <v>1.8546371557794927E-2</v>
      </c>
      <c r="N2403" s="52">
        <f>IFERROR(_xll.qlIndexFixing(Index6M,$H2403,TRUE,_xll.ohTrigger(RecalcTrigger,Trigger6M)),NA())</f>
        <v>2.0310428240605898E-2</v>
      </c>
      <c r="O2403" s="52">
        <f>IFERROR(_xll.qlIndexFixing(ONIndex6M,I2403,TRUE,_xll.ohTrigger(RecalcTrigger,Trigger6M)),NA())</f>
        <v>2.0257065096460636E-2</v>
      </c>
      <c r="P2403" s="52">
        <f>IFERROR(_xll.qlIndexFixing(Index1Y,$H2403,TRUE,_xll.ohTrigger(RecalcTrigger,Trigger1Y)),NA())</f>
        <v>2.2415665994411652E-2</v>
      </c>
      <c r="Q2403" s="52">
        <f>IFERROR(_xll.qlIndexFixing(ONIndex1Y,I2403,TRUE,_xll.ohTrigger(RecalcTrigger,Trigger1Y)),NA())</f>
        <v>2.2263952274022003E-2</v>
      </c>
    </row>
    <row r="2404" spans="2:17" x14ac:dyDescent="0.2">
      <c r="B2404" s="46" t="s">
        <v>51</v>
      </c>
      <c r="D2404" s="49">
        <f>_xll.qlCalendarAdvance(LocalCalendar,$D2403,B2404,"f",FALSE)</f>
        <v>56556</v>
      </c>
      <c r="E2404" s="49">
        <f>_xll.qlInterestRateIndexValueDate(IndexON,D2404)</f>
        <v>56556</v>
      </c>
      <c r="F2404" s="52">
        <f>IFERROR(_xll.qlIndexFixing(IndexON,D2404,TRUE,_xll.ohTrigger(RecalcTrigger,TriggerON)),NA())</f>
        <v>1.4778734766682788E-2</v>
      </c>
      <c r="H2404" s="49">
        <f>_xll.qlCalendarAdvance(IborCalendar,$H2403,B2404,"f",FALSE)</f>
        <v>56549</v>
      </c>
      <c r="I2404" s="49">
        <f>_xll.qlInterestRateIndexValueDate(Index1M,$H2404)</f>
        <v>56551</v>
      </c>
      <c r="J2404" s="52">
        <f>IFERROR(_xll.qlIndexFixing(Index1M,$H2404,TRUE,_xll.ohTrigger(RecalcTrigger,Trigger1M)),NA())</f>
        <v>1.7343194706599951E-2</v>
      </c>
      <c r="K2404" s="52">
        <f>IFERROR(_xll.qlIndexFixing(ONIndex1M,I2404,TRUE,_xll.ohTrigger(RecalcTrigger,Trigger1M)),NA())</f>
        <v>1.7338914307689635E-2</v>
      </c>
      <c r="L2404" s="52">
        <f>IFERROR(_xll.qlIndexFixing(Index3M,H2404,TRUE,_xll.ohTrigger(RecalcTrigger,Trigger3M)),NA())</f>
        <v>1.8561373404112302E-2</v>
      </c>
      <c r="M2404" s="52">
        <f>IFERROR(_xll.qlIndexFixing(ONIndex3M,I2404,TRUE,_xll.ohTrigger(RecalcTrigger,Trigger3M)),NA())</f>
        <v>1.8542591274108844E-2</v>
      </c>
      <c r="N2404" s="52">
        <f>IFERROR(_xll.qlIndexFixing(Index6M,$H2404,TRUE,_xll.ohTrigger(RecalcTrigger,Trigger6M)),NA())</f>
        <v>2.0306547591945022E-2</v>
      </c>
      <c r="O2404" s="52">
        <f>IFERROR(_xll.qlIndexFixing(ONIndex6M,I2404,TRUE,_xll.ohTrigger(RecalcTrigger,Trigger6M)),NA())</f>
        <v>2.0253229628757197E-2</v>
      </c>
      <c r="P2404" s="52">
        <f>IFERROR(_xll.qlIndexFixing(Index1Y,$H2404,TRUE,_xll.ohTrigger(RecalcTrigger,Trigger1Y)),NA())</f>
        <v>2.2411775340133781E-2</v>
      </c>
      <c r="Q2404" s="52">
        <f>IFERROR(_xll.qlIndexFixing(ONIndex1Y,I2404,TRUE,_xll.ohTrigger(RecalcTrigger,Trigger1Y)),NA())</f>
        <v>2.2260190036700322E-2</v>
      </c>
    </row>
    <row r="2405" spans="2:17" x14ac:dyDescent="0.2">
      <c r="B2405" s="46" t="s">
        <v>51</v>
      </c>
      <c r="D2405" s="49">
        <f>_xll.qlCalendarAdvance(LocalCalendar,$D2404,B2405,"f",FALSE)</f>
        <v>56563</v>
      </c>
      <c r="E2405" s="49">
        <f>_xll.qlInterestRateIndexValueDate(IndexON,D2405)</f>
        <v>56563</v>
      </c>
      <c r="F2405" s="52">
        <f>IFERROR(_xll.qlIndexFixing(IndexON,D2405,TRUE,_xll.ohTrigger(RecalcTrigger,TriggerON)),NA())</f>
        <v>1.4776015772972606E-2</v>
      </c>
      <c r="H2405" s="49">
        <f>_xll.qlCalendarAdvance(IborCalendar,$H2404,B2405,"f",FALSE)</f>
        <v>56556</v>
      </c>
      <c r="I2405" s="49">
        <f>_xll.qlInterestRateIndexValueDate(Index1M,$H2405)</f>
        <v>56558</v>
      </c>
      <c r="J2405" s="52">
        <f>IFERROR(_xll.qlIndexFixing(Index1M,$H2405,TRUE,_xll.ohTrigger(RecalcTrigger,Trigger1M)),NA())</f>
        <v>1.7339269139715896E-2</v>
      </c>
      <c r="K2405" s="52">
        <f>IFERROR(_xll.qlIndexFixing(ONIndex1M,I2405,TRUE,_xll.ohTrigger(RecalcTrigger,Trigger1M)),NA())</f>
        <v>1.7335012980428388E-2</v>
      </c>
      <c r="L2405" s="52">
        <f>IFERROR(_xll.qlIndexFixing(Index3M,H2405,TRUE,_xll.ohTrigger(RecalcTrigger,Trigger3M)),NA())</f>
        <v>1.8557562584369924E-2</v>
      </c>
      <c r="M2405" s="52">
        <f>IFERROR(_xll.qlIndexFixing(ONIndex3M,I2405,TRUE,_xll.ohTrigger(RecalcTrigger,Trigger3M)),NA())</f>
        <v>1.8538809291461789E-2</v>
      </c>
      <c r="N2405" s="52">
        <f>IFERROR(_xll.qlIndexFixing(Index6M,$H2405,TRUE,_xll.ohTrigger(RecalcTrigger,Trigger6M)),NA())</f>
        <v>2.030237331228554E-2</v>
      </c>
      <c r="O2405" s="52">
        <f>IFERROR(_xll.qlIndexFixing(ONIndex6M,I2405,TRUE,_xll.ohTrigger(RecalcTrigger,Trigger6M)),NA())</f>
        <v>2.0249393700142448E-2</v>
      </c>
      <c r="P2405" s="52">
        <f>IFERROR(_xll.qlIndexFixing(Index1Y,$H2405,TRUE,_xll.ohTrigger(RecalcTrigger,Trigger1Y)),NA())</f>
        <v>2.240788304095602E-2</v>
      </c>
      <c r="Q2405" s="52">
        <f>IFERROR(_xll.qlIndexFixing(ONIndex1Y,I2405,TRUE,_xll.ohTrigger(RecalcTrigger,Trigger1Y)),NA())</f>
        <v>2.2256426176117117E-2</v>
      </c>
    </row>
    <row r="2406" spans="2:17" x14ac:dyDescent="0.2">
      <c r="B2406" s="46" t="s">
        <v>51</v>
      </c>
      <c r="D2406" s="49">
        <f>_xll.qlCalendarAdvance(LocalCalendar,$D2405,B2406,"f",FALSE)</f>
        <v>56570</v>
      </c>
      <c r="E2406" s="49">
        <f>_xll.qlInterestRateIndexValueDate(IndexON,D2406)</f>
        <v>56570</v>
      </c>
      <c r="F2406" s="52">
        <f>IFERROR(_xll.qlIndexFixing(IndexON,D2406,TRUE,_xll.ohTrigger(RecalcTrigger,TriggerON)),NA())</f>
        <v>1.4773092100348606E-2</v>
      </c>
      <c r="H2406" s="49">
        <f>_xll.qlCalendarAdvance(IborCalendar,$H2405,B2406,"f",FALSE)</f>
        <v>56563</v>
      </c>
      <c r="I2406" s="49">
        <f>_xll.qlInterestRateIndexValueDate(Index1M,$H2406)</f>
        <v>56565</v>
      </c>
      <c r="J2406" s="52">
        <f>IFERROR(_xll.qlIndexFixing(Index1M,$H2406,TRUE,_xll.ohTrigger(RecalcTrigger,Trigger1M)),NA())</f>
        <v>1.7335335258182871E-2</v>
      </c>
      <c r="K2406" s="52">
        <f>IFERROR(_xll.qlIndexFixing(ONIndex1M,I2406,TRUE,_xll.ohTrigger(RecalcTrigger,Trigger1M)),NA())</f>
        <v>1.7331103349489396E-2</v>
      </c>
      <c r="L2406" s="52">
        <f>IFERROR(_xll.qlIndexFixing(Index3M,H2406,TRUE,_xll.ohTrigger(RecalcTrigger,Trigger3M)),NA())</f>
        <v>1.8553750061405638E-2</v>
      </c>
      <c r="M2406" s="52">
        <f>IFERROR(_xll.qlIndexFixing(ONIndex3M,I2406,TRUE,_xll.ohTrigger(RecalcTrigger,Trigger3M)),NA())</f>
        <v>1.8535025609933697E-2</v>
      </c>
      <c r="N2406" s="52">
        <f>IFERROR(_xll.qlIndexFixing(Index6M,$H2406,TRUE,_xll.ohTrigger(RecalcTrigger,Trigger6M)),NA())</f>
        <v>2.0298491997930983E-2</v>
      </c>
      <c r="O2406" s="52">
        <f>IFERROR(_xll.qlIndexFixing(ONIndex6M,I2406,TRUE,_xll.ohTrigger(RecalcTrigger,Trigger6M)),NA())</f>
        <v>2.0245557310616391E-2</v>
      </c>
      <c r="P2406" s="52">
        <f>IFERROR(_xll.qlIndexFixing(Index1Y,$H2406,TRUE,_xll.ohTrigger(RecalcTrigger,Trigger1Y)),NA())</f>
        <v>2.2403989096897423E-2</v>
      </c>
      <c r="Q2406" s="52">
        <f>IFERROR(_xll.qlIndexFixing(ONIndex1Y,I2406,TRUE,_xll.ohTrigger(RecalcTrigger,Trigger1Y)),NA())</f>
        <v>2.2252660692432258E-2</v>
      </c>
    </row>
    <row r="2407" spans="2:17" x14ac:dyDescent="0.2">
      <c r="B2407" s="46" t="s">
        <v>51</v>
      </c>
      <c r="D2407" s="49">
        <f>_xll.qlCalendarAdvance(LocalCalendar,$D2406,B2407,"f",FALSE)</f>
        <v>56577</v>
      </c>
      <c r="E2407" s="49">
        <f>_xll.qlInterestRateIndexValueDate(IndexON,D2407)</f>
        <v>56577</v>
      </c>
      <c r="F2407" s="52">
        <f>IFERROR(_xll.qlIndexFixing(IndexON,D2407,TRUE,_xll.ohTrigger(RecalcTrigger,TriggerON)),NA())</f>
        <v>1.4770268831290068E-2</v>
      </c>
      <c r="H2407" s="49">
        <f>_xll.qlCalendarAdvance(IborCalendar,$H2406,B2407,"f",FALSE)</f>
        <v>56570</v>
      </c>
      <c r="I2407" s="49">
        <f>_xll.qlInterestRateIndexValueDate(Index1M,$H2407)</f>
        <v>56572</v>
      </c>
      <c r="J2407" s="52">
        <f>IFERROR(_xll.qlIndexFixing(Index1M,$H2407,TRUE,_xll.ohTrigger(RecalcTrigger,Trigger1M)),NA())</f>
        <v>1.7331393062008371E-2</v>
      </c>
      <c r="K2407" s="52">
        <f>IFERROR(_xll.qlIndexFixing(ONIndex1M,I2407,TRUE,_xll.ohTrigger(RecalcTrigger,Trigger1M)),NA())</f>
        <v>1.7327185414952595E-2</v>
      </c>
      <c r="L2407" s="52">
        <f>IFERROR(_xll.qlIndexFixing(Index3M,H2407,TRUE,_xll.ohTrigger(RecalcTrigger,Trigger3M)),NA())</f>
        <v>1.8549935835226392E-2</v>
      </c>
      <c r="M2407" s="52">
        <f>IFERROR(_xll.qlIndexFixing(ONIndex3M,I2407,TRUE,_xll.ohTrigger(RecalcTrigger,Trigger3M)),NA())</f>
        <v>1.8531240229444634E-2</v>
      </c>
      <c r="N2407" s="52">
        <f>IFERROR(_xll.qlIndexFixing(Index6M,$H2407,TRUE,_xll.ohTrigger(RecalcTrigger,Trigger6M)),NA())</f>
        <v>2.0294610225474807E-2</v>
      </c>
      <c r="O2407" s="52">
        <f>IFERROR(_xll.qlIndexFixing(ONIndex6M,I2407,TRUE,_xll.ohTrigger(RecalcTrigger,Trigger6M)),NA())</f>
        <v>2.0241720460179025E-2</v>
      </c>
      <c r="P2407" s="52">
        <f>IFERROR(_xll.qlIndexFixing(Index1Y,$H2407,TRUE,_xll.ohTrigger(RecalcTrigger,Trigger1Y)),NA())</f>
        <v>2.2400093507977049E-2</v>
      </c>
      <c r="Q2407" s="52">
        <f>IFERROR(_xll.qlIndexFixing(ONIndex1Y,I2407,TRUE,_xll.ohTrigger(RecalcTrigger,Trigger1Y)),NA())</f>
        <v>2.2248893585725682E-2</v>
      </c>
    </row>
    <row r="2408" spans="2:17" x14ac:dyDescent="0.2">
      <c r="B2408" s="46" t="s">
        <v>51</v>
      </c>
      <c r="D2408" s="49">
        <f>_xll.qlCalendarAdvance(LocalCalendar,$D2407,B2408,"f",FALSE)</f>
        <v>56584</v>
      </c>
      <c r="E2408" s="49">
        <f>_xll.qlInterestRateIndexValueDate(IndexON,D2408)</f>
        <v>56584</v>
      </c>
      <c r="F2408" s="52">
        <f>IFERROR(_xll.qlIndexFixing(IndexON,D2408,TRUE,_xll.ohTrigger(RecalcTrigger,TriggerON)),NA())</f>
        <v>1.4767444271663877E-2</v>
      </c>
      <c r="H2408" s="49">
        <f>_xll.qlCalendarAdvance(IborCalendar,$H2407,B2408,"f",FALSE)</f>
        <v>56577</v>
      </c>
      <c r="I2408" s="49">
        <f>_xll.qlInterestRateIndexValueDate(Index1M,$H2408)</f>
        <v>56580</v>
      </c>
      <c r="J2408" s="52">
        <f>IFERROR(_xll.qlIndexFixing(Index1M,$H2408,TRUE,_xll.ohTrigger(RecalcTrigger,Trigger1M)),NA())</f>
        <v>1.7326877513770544E-2</v>
      </c>
      <c r="K2408" s="52">
        <f>IFERROR(_xll.qlIndexFixing(ONIndex1M,I2408,TRUE,_xll.ohTrigger(RecalcTrigger,Trigger1M)),NA())</f>
        <v>1.7322969316362347E-2</v>
      </c>
      <c r="L2408" s="52">
        <f>IFERROR(_xll.qlIndexFixing(Index3M,H2408,TRUE,_xll.ohTrigger(RecalcTrigger,Trigger3M)),NA())</f>
        <v>1.8545370594783988E-2</v>
      </c>
      <c r="M2408" s="52">
        <f>IFERROR(_xll.qlIndexFixing(ONIndex3M,I2408,TRUE,_xll.ohTrigger(RecalcTrigger,Trigger3M)),NA())</f>
        <v>1.8527324226962349E-2</v>
      </c>
      <c r="N2408" s="52">
        <f>IFERROR(_xll.qlIndexFixing(Index6M,$H2408,TRUE,_xll.ohTrigger(RecalcTrigger,Trigger6M)),NA())</f>
        <v>2.0290173353159951E-2</v>
      </c>
      <c r="O2408" s="52">
        <f>IFERROR(_xll.qlIndexFixing(ONIndex6M,I2408,TRUE,_xll.ohTrigger(RecalcTrigger,Trigger6M)),NA())</f>
        <v>2.0237924284325359E-2</v>
      </c>
      <c r="P2408" s="52">
        <f>IFERROR(_xll.qlIndexFixing(Index1Y,$H2408,TRUE,_xll.ohTrigger(RecalcTrigger,Trigger1Y)),NA())</f>
        <v>2.2396463206437404E-2</v>
      </c>
      <c r="Q2408" s="52">
        <f>IFERROR(_xll.qlIndexFixing(ONIndex1Y,I2408,TRUE,_xll.ohTrigger(RecalcTrigger,Trigger1Y)),NA())</f>
        <v>2.2245422233027057E-2</v>
      </c>
    </row>
    <row r="2409" spans="2:17" x14ac:dyDescent="0.2">
      <c r="B2409" s="46" t="s">
        <v>51</v>
      </c>
      <c r="D2409" s="49">
        <f>_xll.qlCalendarAdvance(LocalCalendar,$D2408,B2409,"f",FALSE)</f>
        <v>56591</v>
      </c>
      <c r="E2409" s="49">
        <f>_xll.qlInterestRateIndexValueDate(IndexON,D2409)</f>
        <v>56591</v>
      </c>
      <c r="F2409" s="52">
        <f>IFERROR(_xll.qlIndexFixing(IndexON,D2409,TRUE,_xll.ohTrigger(RecalcTrigger,TriggerON)),NA())</f>
        <v>1.4764618421390097E-2</v>
      </c>
      <c r="H2409" s="49">
        <f>_xll.qlCalendarAdvance(IborCalendar,$H2408,B2409,"f",FALSE)</f>
        <v>56584</v>
      </c>
      <c r="I2409" s="49">
        <f>_xll.qlInterestRateIndexValueDate(Index1M,$H2409)</f>
        <v>56586</v>
      </c>
      <c r="J2409" s="52">
        <f>IFERROR(_xll.qlIndexFixing(Index1M,$H2409,TRUE,_xll.ohTrigger(RecalcTrigger,Trigger1M)),NA())</f>
        <v>1.7323483725772415E-2</v>
      </c>
      <c r="K2409" s="52">
        <f>IFERROR(_xll.qlIndexFixing(ONIndex1M,I2409,TRUE,_xll.ohTrigger(RecalcTrigger,Trigger1M)),NA())</f>
        <v>1.7319324635325373E-2</v>
      </c>
      <c r="L2409" s="52">
        <f>IFERROR(_xll.qlIndexFixing(Index3M,H2409,TRUE,_xll.ohTrigger(RecalcTrigger,Trigger3M)),NA())</f>
        <v>1.8541894716309848E-2</v>
      </c>
      <c r="M2409" s="52">
        <f>IFERROR(_xll.qlIndexFixing(ONIndex3M,I2409,TRUE,_xll.ohTrigger(RecalcTrigger,Trigger3M)),NA())</f>
        <v>1.8523664371903337E-2</v>
      </c>
      <c r="N2409" s="52">
        <f>IFERROR(_xll.qlIndexFixing(Index6M,$H2409,TRUE,_xll.ohTrigger(RecalcTrigger,Trigger6M)),NA())</f>
        <v>2.0287137477336674E-2</v>
      </c>
      <c r="O2409" s="52">
        <f>IFERROR(_xll.qlIndexFixing(ONIndex6M,I2409,TRUE,_xll.ohTrigger(RecalcTrigger,Trigger6M)),NA())</f>
        <v>2.0234045376810172E-2</v>
      </c>
      <c r="P2409" s="52">
        <f>IFERROR(_xll.qlIndexFixing(Index1Y,$H2409,TRUE,_xll.ohTrigger(RecalcTrigger,Trigger1Y)),NA())</f>
        <v>2.2392297395628043E-2</v>
      </c>
      <c r="Q2409" s="52">
        <f>IFERROR(_xll.qlIndexFixing(ONIndex1Y,I2409,TRUE,_xll.ohTrigger(RecalcTrigger,Trigger1Y)),NA())</f>
        <v>2.2241354503007571E-2</v>
      </c>
    </row>
    <row r="2410" spans="2:17" x14ac:dyDescent="0.2">
      <c r="B2410" s="46" t="s">
        <v>51</v>
      </c>
      <c r="D2410" s="49">
        <f>_xll.qlCalendarAdvance(LocalCalendar,$D2409,B2410,"f",FALSE)</f>
        <v>56598</v>
      </c>
      <c r="E2410" s="49">
        <f>_xll.qlInterestRateIndexValueDate(IndexON,D2410)</f>
        <v>56598</v>
      </c>
      <c r="F2410" s="52">
        <f>IFERROR(_xll.qlIndexFixing(IndexON,D2410,TRUE,_xll.ohTrigger(RecalcTrigger,TriggerON)),NA())</f>
        <v>1.47617912806286E-2</v>
      </c>
      <c r="H2410" s="49">
        <f>_xll.qlCalendarAdvance(IborCalendar,$H2409,B2410,"f",FALSE)</f>
        <v>56591</v>
      </c>
      <c r="I2410" s="49">
        <f>_xll.qlInterestRateIndexValueDate(Index1M,$H2410)</f>
        <v>56593</v>
      </c>
      <c r="J2410" s="52">
        <f>IFERROR(_xll.qlIndexFixing(Index1M,$H2410,TRUE,_xll.ohTrigger(RecalcTrigger,Trigger1M)),NA())</f>
        <v>1.7319516585728445E-2</v>
      </c>
      <c r="K2410" s="52">
        <f>IFERROR(_xll.qlIndexFixing(ONIndex1M,I2410,TRUE,_xll.ohTrigger(RecalcTrigger,Trigger1M)),NA())</f>
        <v>1.7315381789995143E-2</v>
      </c>
      <c r="L2410" s="52">
        <f>IFERROR(_xll.qlIndexFixing(Index3M,H2410,TRUE,_xll.ohTrigger(RecalcTrigger,Trigger3M)),NA())</f>
        <v>1.8538076016263005E-2</v>
      </c>
      <c r="M2410" s="52">
        <f>IFERROR(_xll.qlIndexFixing(ONIndex3M,I2410,TRUE,_xll.ohTrigger(RecalcTrigger,Trigger3M)),NA())</f>
        <v>1.851987389469123E-2</v>
      </c>
      <c r="N2410" s="52">
        <f>IFERROR(_xll.qlIndexFixing(Index6M,$H2410,TRUE,_xll.ohTrigger(RecalcTrigger,Trigger6M)),NA())</f>
        <v>2.0283254080172397E-2</v>
      </c>
      <c r="O2410" s="52">
        <f>IFERROR(_xll.qlIndexFixing(ONIndex6M,I2410,TRUE,_xll.ohTrigger(RecalcTrigger,Trigger6M)),NA())</f>
        <v>2.0230207143718815E-2</v>
      </c>
      <c r="P2410" s="52">
        <f>IFERROR(_xll.qlIndexFixing(Index1Y,$H2410,TRUE,_xll.ohTrigger(RecalcTrigger,Trigger1Y)),NA())</f>
        <v>2.238839687223796E-2</v>
      </c>
      <c r="Q2410" s="52">
        <f>IFERROR(_xll.qlIndexFixing(ONIndex1Y,I2410,TRUE,_xll.ohTrigger(RecalcTrigger,Trigger1Y)),NA())</f>
        <v>2.22375825269161E-2</v>
      </c>
    </row>
    <row r="2411" spans="2:17" x14ac:dyDescent="0.2">
      <c r="B2411" s="46" t="s">
        <v>51</v>
      </c>
      <c r="D2411" s="49">
        <f>_xll.qlCalendarAdvance(LocalCalendar,$D2410,B2411,"f",FALSE)</f>
        <v>56605</v>
      </c>
      <c r="E2411" s="49">
        <f>_xll.qlInterestRateIndexValueDate(IndexON,D2411)</f>
        <v>56605</v>
      </c>
      <c r="F2411" s="52">
        <f>IFERROR(_xll.qlIndexFixing(IndexON,D2411,TRUE,_xll.ohTrigger(RecalcTrigger,TriggerON)),NA())</f>
        <v>1.4758962849219515E-2</v>
      </c>
      <c r="H2411" s="49">
        <f>_xll.qlCalendarAdvance(IborCalendar,$H2410,B2411,"f",FALSE)</f>
        <v>56598</v>
      </c>
      <c r="I2411" s="49">
        <f>_xll.qlInterestRateIndexValueDate(Index1M,$H2411)</f>
        <v>56600</v>
      </c>
      <c r="J2411" s="52">
        <f>IFERROR(_xll.qlIndexFixing(Index1M,$H2411,TRUE,_xll.ohTrigger(RecalcTrigger,Trigger1M)),NA())</f>
        <v>1.7315672599456506E-2</v>
      </c>
      <c r="K2411" s="52">
        <f>IFERROR(_xll.qlIndexFixing(ONIndex1M,I2411,TRUE,_xll.ohTrigger(RecalcTrigger,Trigger1M)),NA())</f>
        <v>1.7311430641386849E-2</v>
      </c>
      <c r="L2411" s="52">
        <f>IFERROR(_xll.qlIndexFixing(Index3M,H2411,TRUE,_xll.ohTrigger(RecalcTrigger,Trigger3M)),NA())</f>
        <v>1.8534255613113615E-2</v>
      </c>
      <c r="M2411" s="52">
        <f>IFERROR(_xll.qlIndexFixing(ONIndex3M,I2411,TRUE,_xll.ohTrigger(RecalcTrigger,Trigger3M)),NA())</f>
        <v>1.8516081718678024E-2</v>
      </c>
      <c r="N2411" s="52">
        <f>IFERROR(_xll.qlIndexFixing(Index6M,$H2411,TRUE,_xll.ohTrigger(RecalcTrigger,Trigger6M)),NA())</f>
        <v>2.0279370224934538E-2</v>
      </c>
      <c r="O2411" s="52">
        <f>IFERROR(_xll.qlIndexFixing(ONIndex6M,I2411,TRUE,_xll.ohTrigger(RecalcTrigger,Trigger6M)),NA())</f>
        <v>2.0226368449955956E-2</v>
      </c>
      <c r="P2411" s="52">
        <f>IFERROR(_xll.qlIndexFixing(Index1Y,$H2411,TRUE,_xll.ohTrigger(RecalcTrigger,Trigger1Y)),NA())</f>
        <v>2.2384494704062743E-2</v>
      </c>
      <c r="Q2411" s="52">
        <f>IFERROR(_xll.qlIndexFixing(ONIndex1Y,I2411,TRUE,_xll.ohTrigger(RecalcTrigger,Trigger1Y)),NA())</f>
        <v>2.2233808927882848E-2</v>
      </c>
    </row>
    <row r="2412" spans="2:17" x14ac:dyDescent="0.2">
      <c r="B2412" s="46" t="s">
        <v>51</v>
      </c>
      <c r="D2412" s="49">
        <f>_xll.qlCalendarAdvance(LocalCalendar,$D2411,B2412,"f",FALSE)</f>
        <v>56612</v>
      </c>
      <c r="E2412" s="49">
        <f>_xll.qlInterestRateIndexValueDate(IndexON,D2412)</f>
        <v>56612</v>
      </c>
      <c r="F2412" s="52">
        <f>IFERROR(_xll.qlIndexFixing(IndexON,D2412,TRUE,_xll.ohTrigger(RecalcTrigger,TriggerON)),NA())</f>
        <v>1.4756133127242776E-2</v>
      </c>
      <c r="H2412" s="49">
        <f>_xll.qlCalendarAdvance(IborCalendar,$H2411,B2412,"f",FALSE)</f>
        <v>56605</v>
      </c>
      <c r="I2412" s="49">
        <f>_xll.qlInterestRateIndexValueDate(Index1M,$H2412)</f>
        <v>56607</v>
      </c>
      <c r="J2412" s="52">
        <f>IFERROR(_xll.qlIndexFixing(Index1M,$H2412,TRUE,_xll.ohTrigger(RecalcTrigger,Trigger1M)),NA())</f>
        <v>1.7311557361833485E-2</v>
      </c>
      <c r="K2412" s="52">
        <f>IFERROR(_xll.qlIndexFixing(ONIndex1M,I2412,TRUE,_xll.ohTrigger(RecalcTrigger,Trigger1M)),NA())</f>
        <v>1.7308002242957699E-2</v>
      </c>
      <c r="L2412" s="52">
        <f>IFERROR(_xll.qlIndexFixing(Index3M,H2412,TRUE,_xll.ohTrigger(RecalcTrigger,Trigger3M)),NA())</f>
        <v>1.8530433506867006E-2</v>
      </c>
      <c r="M2412" s="52">
        <f>IFERROR(_xll.qlIndexFixing(ONIndex3M,I2412,TRUE,_xll.ohTrigger(RecalcTrigger,Trigger3M)),NA())</f>
        <v>1.8513107323116174E-2</v>
      </c>
      <c r="N2412" s="52">
        <f>IFERROR(_xll.qlIndexFixing(Index6M,$H2412,TRUE,_xll.ohTrigger(RecalcTrigger,Trigger6M)),NA())</f>
        <v>2.0275485911624418E-2</v>
      </c>
      <c r="O2412" s="52">
        <f>IFERROR(_xll.qlIndexFixing(ONIndex6M,I2412,TRUE,_xll.ohTrigger(RecalcTrigger,Trigger6M)),NA())</f>
        <v>2.0223704129048059E-2</v>
      </c>
      <c r="P2412" s="52">
        <f>IFERROR(_xll.qlIndexFixing(Index1Y,$H2412,TRUE,_xll.ohTrigger(RecalcTrigger,Trigger1Y)),NA())</f>
        <v>2.2382643403800855E-2</v>
      </c>
      <c r="Q2412" s="52">
        <f>IFERROR(_xll.qlIndexFixing(ONIndex1Y,I2412,TRUE,_xll.ohTrigger(RecalcTrigger,Trigger1Y)),NA())</f>
        <v>2.2231700055797887E-2</v>
      </c>
    </row>
    <row r="2413" spans="2:17" x14ac:dyDescent="0.2">
      <c r="B2413" s="46" t="s">
        <v>51</v>
      </c>
      <c r="D2413" s="49">
        <f>_xll.qlCalendarAdvance(LocalCalendar,$D2412,B2413,"f",FALSE)</f>
        <v>56619</v>
      </c>
      <c r="E2413" s="49">
        <f>_xll.qlInterestRateIndexValueDate(IndexON,D2413)</f>
        <v>56619</v>
      </c>
      <c r="F2413" s="52">
        <f>IFERROR(_xll.qlIndexFixing(IndexON,D2413,TRUE,_xll.ohTrigger(RecalcTrigger,TriggerON)),NA())</f>
        <v>1.4753302114698386E-2</v>
      </c>
      <c r="H2413" s="49">
        <f>_xll.qlCalendarAdvance(IborCalendar,$H2412,B2413,"f",FALSE)</f>
        <v>56612</v>
      </c>
      <c r="I2413" s="49">
        <f>_xll.qlInterestRateIndexValueDate(Index1M,$H2413)</f>
        <v>56614</v>
      </c>
      <c r="J2413" s="52">
        <f>IFERROR(_xll.qlIndexFixing(Index1M,$H2413,TRUE,_xll.ohTrigger(RecalcTrigger,Trigger1M)),NA())</f>
        <v>1.7307175161931133E-2</v>
      </c>
      <c r="K2413" s="52">
        <f>IFERROR(_xll.qlIndexFixing(ONIndex1M,I2413,TRUE,_xll.ohTrigger(RecalcTrigger,Trigger1M)),NA())</f>
        <v>1.7303899477294493E-2</v>
      </c>
      <c r="L2413" s="52">
        <f>IFERROR(_xll.qlIndexFixing(Index3M,H2413,TRUE,_xll.ohTrigger(RecalcTrigger,Trigger3M)),NA())</f>
        <v>1.8526609697527618E-2</v>
      </c>
      <c r="M2413" s="52">
        <f>IFERROR(_xll.qlIndexFixing(ONIndex3M,I2413,TRUE,_xll.ohTrigger(RecalcTrigger,Trigger3M)),NA())</f>
        <v>1.8509105964483741E-2</v>
      </c>
      <c r="N2413" s="52">
        <f>IFERROR(_xll.qlIndexFixing(Index6M,$H2413,TRUE,_xll.ohTrigger(RecalcTrigger,Trigger6M)),NA())</f>
        <v>2.0271309970767499E-2</v>
      </c>
      <c r="O2413" s="52">
        <f>IFERROR(_xll.qlIndexFixing(ONIndex6M,I2413,TRUE,_xll.ohTrigger(RecalcTrigger,Trigger6M)),NA())</f>
        <v>2.0219570078110483E-2</v>
      </c>
      <c r="P2413" s="52">
        <f>IFERROR(_xll.qlIndexFixing(Index1Y,$H2413,TRUE,_xll.ohTrigger(RecalcTrigger,Trigger1Y)),NA())</f>
        <v>2.2376275236570844E-2</v>
      </c>
      <c r="Q2413" s="52">
        <f>IFERROR(_xll.qlIndexFixing(ONIndex1Y,I2413,TRUE,_xll.ohTrigger(RecalcTrigger,Trigger1Y)),NA())</f>
        <v>2.2227505599623498E-2</v>
      </c>
    </row>
    <row r="2414" spans="2:17" x14ac:dyDescent="0.2">
      <c r="B2414" s="46" t="s">
        <v>51</v>
      </c>
      <c r="D2414" s="49">
        <f>_xll.qlCalendarAdvance(LocalCalendar,$D2413,B2414,"f",FALSE)</f>
        <v>56626</v>
      </c>
      <c r="E2414" s="49">
        <f>_xll.qlInterestRateIndexValueDate(IndexON,D2414)</f>
        <v>56626</v>
      </c>
      <c r="F2414" s="52">
        <f>IFERROR(_xll.qlIndexFixing(IndexON,D2414,TRUE,_xll.ohTrigger(RecalcTrigger,TriggerON)),NA())</f>
        <v>1.4750469811666278E-2</v>
      </c>
      <c r="H2414" s="49">
        <f>_xll.qlCalendarAdvance(IborCalendar,$H2413,B2414,"f",FALSE)</f>
        <v>56619</v>
      </c>
      <c r="I2414" s="49">
        <f>_xll.qlInterestRateIndexValueDate(Index1M,$H2414)</f>
        <v>56621</v>
      </c>
      <c r="J2414" s="52">
        <f>IFERROR(_xll.qlIndexFixing(Index1M,$H2414,TRUE,_xll.ohTrigger(RecalcTrigger,Trigger1M)),NA())</f>
        <v>1.7303564879584954E-2</v>
      </c>
      <c r="K2414" s="52">
        <f>IFERROR(_xll.qlIndexFixing(ONIndex1M,I2414,TRUE,_xll.ohTrigger(RecalcTrigger,Trigger1M)),NA())</f>
        <v>1.7299527373335621E-2</v>
      </c>
      <c r="L2414" s="52">
        <f>IFERROR(_xll.qlIndexFixing(Index3M,H2414,TRUE,_xll.ohTrigger(RecalcTrigger,Trigger3M)),NA())</f>
        <v>1.8522784185099894E-2</v>
      </c>
      <c r="M2414" s="52">
        <f>IFERROR(_xll.qlIndexFixing(ONIndex3M,I2414,TRUE,_xll.ohTrigger(RecalcTrigger,Trigger3M)),NA())</f>
        <v>1.8504694996952509E-2</v>
      </c>
      <c r="N2414" s="52">
        <f>IFERROR(_xll.qlIndexFixing(Index6M,$H2414,TRUE,_xll.ohTrigger(RecalcTrigger,Trigger6M)),NA())</f>
        <v>2.0267424991679012E-2</v>
      </c>
      <c r="O2414" s="52">
        <f>IFERROR(_xll.qlIndexFixing(ONIndex6M,I2414,TRUE,_xll.ohTrigger(RecalcTrigger,Trigger6M)),NA())</f>
        <v>2.0214849602799845E-2</v>
      </c>
      <c r="P2414" s="52">
        <f>IFERROR(_xll.qlIndexFixing(Index1Y,$H2414,TRUE,_xll.ohTrigger(RecalcTrigger,Trigger1Y)),NA())</f>
        <v>2.2372778331019697E-2</v>
      </c>
      <c r="Q2414" s="52">
        <f>IFERROR(_xll.qlIndexFixing(ONIndex1Y,I2414,TRUE,_xll.ohTrigger(RecalcTrigger,Trigger1Y)),NA())</f>
        <v>2.2222478391933365E-2</v>
      </c>
    </row>
    <row r="2415" spans="2:17" x14ac:dyDescent="0.2">
      <c r="B2415" s="46" t="s">
        <v>51</v>
      </c>
      <c r="D2415" s="49">
        <f>_xll.qlCalendarAdvance(LocalCalendar,$D2414,B2415,"f",FALSE)</f>
        <v>56633</v>
      </c>
      <c r="E2415" s="49">
        <f>_xll.qlInterestRateIndexValueDate(IndexON,D2415)</f>
        <v>56633</v>
      </c>
      <c r="F2415" s="52">
        <f>IFERROR(_xll.qlIndexFixing(IndexON,D2415,TRUE,_xll.ohTrigger(RecalcTrigger,TriggerON)),NA())</f>
        <v>1.474763621782671E-2</v>
      </c>
      <c r="H2415" s="49">
        <f>_xll.qlCalendarAdvance(IborCalendar,$H2414,B2415,"f",FALSE)</f>
        <v>56626</v>
      </c>
      <c r="I2415" s="49">
        <f>_xll.qlInterestRateIndexValueDate(Index1M,$H2415)</f>
        <v>56628</v>
      </c>
      <c r="J2415" s="52">
        <f>IFERROR(_xll.qlIndexFixing(Index1M,$H2415,TRUE,_xll.ohTrigger(RecalcTrigger,Trigger1M)),NA())</f>
        <v>1.7299684491356035E-2</v>
      </c>
      <c r="K2415" s="52">
        <f>IFERROR(_xll.qlIndexFixing(ONIndex1M,I2415,TRUE,_xll.ohTrigger(RecalcTrigger,Trigger1M)),NA())</f>
        <v>1.729554301033609E-2</v>
      </c>
      <c r="L2415" s="52">
        <f>IFERROR(_xll.qlIndexFixing(Index3M,H2415,TRUE,_xll.ohTrigger(RecalcTrigger,Trigger3M)),NA())</f>
        <v>1.8518956969589162E-2</v>
      </c>
      <c r="M2415" s="52">
        <f>IFERROR(_xll.qlIndexFixing(ONIndex3M,I2415,TRUE,_xll.ohTrigger(RecalcTrigger,Trigger3M)),NA())</f>
        <v>1.8500896025335223E-2</v>
      </c>
      <c r="N2415" s="52">
        <f>IFERROR(_xll.qlIndexFixing(Index6M,$H2415,TRUE,_xll.ohTrigger(RecalcTrigger,Trigger6M)),NA())</f>
        <v>2.0263539554510986E-2</v>
      </c>
      <c r="O2415" s="52">
        <f>IFERROR(_xll.qlIndexFixing(ONIndex6M,I2415,TRUE,_xll.ohTrigger(RecalcTrigger,Trigger6M)),NA())</f>
        <v>2.021100906539175E-2</v>
      </c>
      <c r="P2415" s="52">
        <f>IFERROR(_xll.qlIndexFixing(Index1Y,$H2415,TRUE,_xll.ohTrigger(RecalcTrigger,Trigger1Y)),NA())</f>
        <v>2.2368869583896903E-2</v>
      </c>
      <c r="Q2415" s="52">
        <f>IFERROR(_xll.qlIndexFixing(ONIndex1Y,I2415,TRUE,_xll.ohTrigger(RecalcTrigger,Trigger1Y)),NA())</f>
        <v>2.22186983004935E-2</v>
      </c>
    </row>
    <row r="2416" spans="2:17" x14ac:dyDescent="0.2">
      <c r="B2416" s="46" t="s">
        <v>51</v>
      </c>
      <c r="D2416" s="49">
        <f>_xll.qlCalendarAdvance(LocalCalendar,$D2415,B2416,"f",FALSE)</f>
        <v>56640</v>
      </c>
      <c r="E2416" s="49">
        <f>_xll.qlInterestRateIndexValueDate(IndexON,D2416)</f>
        <v>56640</v>
      </c>
      <c r="F2416" s="52">
        <f>IFERROR(_xll.qlIndexFixing(IndexON,D2416,TRUE,_xll.ohTrigger(RecalcTrigger,TriggerON)),NA())</f>
        <v>1.474480133357936E-2</v>
      </c>
      <c r="H2416" s="49">
        <f>_xll.qlCalendarAdvance(IborCalendar,$H2415,B2416,"f",FALSE)</f>
        <v>56633</v>
      </c>
      <c r="I2416" s="49">
        <f>_xll.qlInterestRateIndexValueDate(Index1M,$H2416)</f>
        <v>56635</v>
      </c>
      <c r="J2416" s="52">
        <f>IFERROR(_xll.qlIndexFixing(Index1M,$H2416,TRUE,_xll.ohTrigger(RecalcTrigger,Trigger1M)),NA())</f>
        <v>1.729553913906029E-2</v>
      </c>
      <c r="K2416" s="52">
        <f>IFERROR(_xll.qlIndexFixing(ONIndex1M,I2416,TRUE,_xll.ohTrigger(RecalcTrigger,Trigger1M)),NA())</f>
        <v>1.7291550343578876E-2</v>
      </c>
      <c r="L2416" s="52">
        <f>IFERROR(_xll.qlIndexFixing(Index3M,H2416,TRUE,_xll.ohTrigger(RecalcTrigger,Trigger3M)),NA())</f>
        <v>1.8515128051000751E-2</v>
      </c>
      <c r="M2416" s="52">
        <f>IFERROR(_xll.qlIndexFixing(ONIndex3M,I2416,TRUE,_xll.ohTrigger(RecalcTrigger,Trigger3M)),NA())</f>
        <v>1.8497095354756965E-2</v>
      </c>
      <c r="N2416" s="52">
        <f>IFERROR(_xll.qlIndexFixing(Index6M,$H2416,TRUE,_xll.ohTrigger(RecalcTrigger,Trigger6M)),NA())</f>
        <v>2.0259653659266508E-2</v>
      </c>
      <c r="O2416" s="52">
        <f>IFERROR(_xll.qlIndexFixing(ONIndex6M,I2416,TRUE,_xll.ohTrigger(RecalcTrigger,Trigger6M)),NA())</f>
        <v>2.0207168067072345E-2</v>
      </c>
      <c r="P2416" s="52">
        <f>IFERROR(_xll.qlIndexFixing(Index1Y,$H2416,TRUE,_xll.ohTrigger(RecalcTrigger,Trigger1Y)),NA())</f>
        <v>2.2364959192085341E-2</v>
      </c>
      <c r="Q2416" s="52">
        <f>IFERROR(_xll.qlIndexFixing(ONIndex1Y,I2416,TRUE,_xll.ohTrigger(RecalcTrigger,Trigger1Y)),NA())</f>
        <v>2.2214916585872047E-2</v>
      </c>
    </row>
    <row r="2417" spans="2:17" x14ac:dyDescent="0.2">
      <c r="B2417" s="46" t="s">
        <v>51</v>
      </c>
      <c r="D2417" s="49">
        <f>_xll.qlCalendarAdvance(LocalCalendar,$D2416,B2417,"f",FALSE)</f>
        <v>56647</v>
      </c>
      <c r="E2417" s="49">
        <f>_xll.qlInterestRateIndexValueDate(IndexON,D2417)</f>
        <v>56647</v>
      </c>
      <c r="F2417" s="52">
        <f>IFERROR(_xll.qlIndexFixing(IndexON,D2417,TRUE,_xll.ohTrigger(RecalcTrigger,TriggerON)),NA())</f>
        <v>1.4741965158604486E-2</v>
      </c>
      <c r="H2417" s="49">
        <f>_xll.qlCalendarAdvance(IborCalendar,$H2416,B2417,"f",FALSE)</f>
        <v>56640</v>
      </c>
      <c r="I2417" s="49">
        <f>_xll.qlInterestRateIndexValueDate(Index1M,$H2417)</f>
        <v>56642</v>
      </c>
      <c r="J2417" s="52">
        <f>IFERROR(_xll.qlIndexFixing(Index1M,$H2417,TRUE,_xll.ohTrigger(RecalcTrigger,Trigger1M)),NA())</f>
        <v>1.7291133118830331E-2</v>
      </c>
      <c r="K2417" s="52">
        <f>IFERROR(_xll.qlIndexFixing(ONIndex1M,I2417,TRUE,_xll.ohTrigger(RecalcTrigger,Trigger1M)),NA())</f>
        <v>1.728754937330379E-2</v>
      </c>
      <c r="L2417" s="52">
        <f>IFERROR(_xll.qlIndexFixing(Index3M,H2417,TRUE,_xll.ohTrigger(RecalcTrigger,Trigger3M)),NA())</f>
        <v>1.8511297429338214E-2</v>
      </c>
      <c r="M2417" s="52">
        <f>IFERROR(_xll.qlIndexFixing(ONIndex3M,I2417,TRUE,_xll.ohTrigger(RecalcTrigger,Trigger3M)),NA())</f>
        <v>1.8493292985217735E-2</v>
      </c>
      <c r="N2417" s="52">
        <f>IFERROR(_xll.qlIndexFixing(Index6M,$H2417,TRUE,_xll.ohTrigger(RecalcTrigger,Trigger6M)),NA())</f>
        <v>2.0255767305946908E-2</v>
      </c>
      <c r="O2417" s="52">
        <f>IFERROR(_xll.qlIndexFixing(ONIndex6M,I2417,TRUE,_xll.ohTrigger(RecalcTrigger,Trigger6M)),NA())</f>
        <v>2.0203326607841632E-2</v>
      </c>
      <c r="P2417" s="52">
        <f>IFERROR(_xll.qlIndexFixing(Index1Y,$H2417,TRUE,_xll.ohTrigger(RecalcTrigger,Trigger1Y)),NA())</f>
        <v>2.2361047155604285E-2</v>
      </c>
      <c r="Q2417" s="52">
        <f>IFERROR(_xll.qlIndexFixing(ONIndex1Y,I2417,TRUE,_xll.ohTrigger(RecalcTrigger,Trigger1Y)),NA())</f>
        <v>2.221113324814894E-2</v>
      </c>
    </row>
    <row r="2418" spans="2:17" x14ac:dyDescent="0.2">
      <c r="B2418" s="46" t="s">
        <v>51</v>
      </c>
      <c r="D2418" s="49">
        <f>_xll.qlCalendarAdvance(LocalCalendar,$D2417,B2418,"f",FALSE)</f>
        <v>56654</v>
      </c>
      <c r="E2418" s="49">
        <f>_xll.qlInterestRateIndexValueDate(IndexON,D2418)</f>
        <v>56654</v>
      </c>
      <c r="F2418" s="52">
        <f>IFERROR(_xll.qlIndexFixing(IndexON,D2418,TRUE,_xll.ohTrigger(RecalcTrigger,TriggerON)),NA())</f>
        <v>1.4739127693221832E-2</v>
      </c>
      <c r="H2418" s="49">
        <f>_xll.qlCalendarAdvance(IborCalendar,$H2417,B2418,"f",FALSE)</f>
        <v>56647</v>
      </c>
      <c r="I2418" s="49">
        <f>_xll.qlInterestRateIndexValueDate(Index1M,$H2418)</f>
        <v>56649</v>
      </c>
      <c r="J2418" s="52">
        <f>IFERROR(_xll.qlIndexFixing(Index1M,$H2418,TRUE,_xll.ohTrigger(RecalcTrigger,Trigger1M)),NA())</f>
        <v>1.7286975577010453E-2</v>
      </c>
      <c r="K2418" s="52">
        <f>IFERROR(_xll.qlIndexFixing(ONIndex1M,I2418,TRUE,_xll.ohTrigger(RecalcTrigger,Trigger1M)),NA())</f>
        <v>1.7283540099430894E-2</v>
      </c>
      <c r="L2418" s="52">
        <f>IFERROR(_xll.qlIndexFixing(Index3M,H2418,TRUE,_xll.ohTrigger(RecalcTrigger,Trigger3M)),NA())</f>
        <v>1.8507264153515505E-2</v>
      </c>
      <c r="M2418" s="52">
        <f>IFERROR(_xll.qlIndexFixing(ONIndex3M,I2418,TRUE,_xll.ohTrigger(RecalcTrigger,Trigger3M)),NA())</f>
        <v>1.8489488916717534E-2</v>
      </c>
      <c r="N2418" s="52">
        <f>IFERROR(_xll.qlIndexFixing(Index6M,$H2418,TRUE,_xll.ohTrigger(RecalcTrigger,Trigger6M)),NA())</f>
        <v>2.0251880494556597E-2</v>
      </c>
      <c r="O2418" s="52">
        <f>IFERROR(_xll.qlIndexFixing(ONIndex6M,I2418,TRUE,_xll.ohTrigger(RecalcTrigger,Trigger6M)),NA())</f>
        <v>2.0199484687779545E-2</v>
      </c>
      <c r="P2418" s="52">
        <f>IFERROR(_xll.qlIndexFixing(Index1Y,$H2418,TRUE,_xll.ohTrigger(RecalcTrigger,Trigger1Y)),NA())</f>
        <v>2.2357133474473E-2</v>
      </c>
      <c r="Q2418" s="52">
        <f>IFERROR(_xll.qlIndexFixing(ONIndex1Y,I2418,TRUE,_xll.ohTrigger(RecalcTrigger,Trigger1Y)),NA())</f>
        <v>2.2207348287404116E-2</v>
      </c>
    </row>
    <row r="2419" spans="2:17" x14ac:dyDescent="0.2">
      <c r="B2419" s="46" t="s">
        <v>51</v>
      </c>
      <c r="D2419" s="49">
        <f>_xll.qlCalendarAdvance(LocalCalendar,$D2418,B2419,"f",FALSE)</f>
        <v>56661</v>
      </c>
      <c r="E2419" s="49">
        <f>_xll.qlInterestRateIndexValueDate(IndexON,D2419)</f>
        <v>56661</v>
      </c>
      <c r="F2419" s="52">
        <f>IFERROR(_xll.qlIndexFixing(IndexON,D2419,TRUE,_xll.ohTrigger(RecalcTrigger,TriggerON)),NA())</f>
        <v>1.4736288937191588E-2</v>
      </c>
      <c r="H2419" s="49">
        <f>_xll.qlCalendarAdvance(IborCalendar,$H2418,B2419,"f",FALSE)</f>
        <v>56654</v>
      </c>
      <c r="I2419" s="49">
        <f>_xll.qlInterestRateIndexValueDate(Index1M,$H2419)</f>
        <v>56656</v>
      </c>
      <c r="J2419" s="52">
        <f>IFERROR(_xll.qlIndexFixing(Index1M,$H2419,TRUE,_xll.ohTrigger(RecalcTrigger,Trigger1M)),NA())</f>
        <v>1.7282936756643733E-2</v>
      </c>
      <c r="K2419" s="52">
        <f>IFERROR(_xll.qlIndexFixing(ONIndex1M,I2419,TRUE,_xll.ohTrigger(RecalcTrigger,Trigger1M)),NA())</f>
        <v>1.7279522522040125E-2</v>
      </c>
      <c r="L2419" s="52">
        <f>IFERROR(_xll.qlIndexFixing(Index3M,H2419,TRUE,_xll.ohTrigger(RecalcTrigger,Trigger3M)),NA())</f>
        <v>1.8503430443992185E-2</v>
      </c>
      <c r="M2419" s="52">
        <f>IFERROR(_xll.qlIndexFixing(ONIndex3M,I2419,TRUE,_xll.ohTrigger(RecalcTrigger,Trigger3M)),NA())</f>
        <v>1.8485683149496168E-2</v>
      </c>
      <c r="N2419" s="52">
        <f>IFERROR(_xll.qlIndexFixing(Index6M,$H2419,TRUE,_xll.ohTrigger(RecalcTrigger,Trigger6M)),NA())</f>
        <v>2.0247993225097346E-2</v>
      </c>
      <c r="O2419" s="52">
        <f>IFERROR(_xll.qlIndexFixing(ONIndex6M,I2419,TRUE,_xll.ohTrigger(RecalcTrigger,Trigger6M)),NA())</f>
        <v>2.0195642306886086E-2</v>
      </c>
      <c r="P2419" s="52">
        <f>IFERROR(_xll.qlIndexFixing(Index1Y,$H2419,TRUE,_xll.ohTrigger(RecalcTrigger,Trigger1Y)),NA())</f>
        <v>2.2353218148710326E-2</v>
      </c>
      <c r="Q2419" s="52">
        <f>IFERROR(_xll.qlIndexFixing(ONIndex1Y,I2419,TRUE,_xll.ohTrigger(RecalcTrigger,Trigger1Y)),NA())</f>
        <v>2.2203561703637575E-2</v>
      </c>
    </row>
    <row r="2420" spans="2:17" x14ac:dyDescent="0.2">
      <c r="B2420" s="46" t="s">
        <v>51</v>
      </c>
      <c r="D2420" s="49">
        <f>_xll.qlCalendarAdvance(LocalCalendar,$D2419,B2420,"f",FALSE)</f>
        <v>56668</v>
      </c>
      <c r="E2420" s="49">
        <f>_xll.qlInterestRateIndexValueDate(IndexON,D2420)</f>
        <v>56668</v>
      </c>
      <c r="F2420" s="52">
        <f>IFERROR(_xll.qlIndexFixing(IndexON,D2420,TRUE,_xll.ohTrigger(RecalcTrigger,TriggerON)),NA())</f>
        <v>1.4733448890513756E-2</v>
      </c>
      <c r="H2420" s="49">
        <f>_xll.qlCalendarAdvance(IborCalendar,$H2419,B2420,"f",FALSE)</f>
        <v>56661</v>
      </c>
      <c r="I2420" s="49">
        <f>_xll.qlInterestRateIndexValueDate(Index1M,$H2420)</f>
        <v>56663</v>
      </c>
      <c r="J2420" s="52">
        <f>IFERROR(_xll.qlIndexFixing(Index1M,$H2420,TRUE,_xll.ohTrigger(RecalcTrigger,Trigger1M)),NA())</f>
        <v>1.7278889623166815E-2</v>
      </c>
      <c r="K2420" s="52">
        <f>IFERROR(_xll.qlIndexFixing(ONIndex1M,I2420,TRUE,_xll.ohTrigger(RecalcTrigger,Trigger1M)),NA())</f>
        <v>1.7275496641131483E-2</v>
      </c>
      <c r="L2420" s="52">
        <f>IFERROR(_xll.qlIndexFixing(Index3M,H2420,TRUE,_xll.ohTrigger(RecalcTrigger,Trigger3M)),NA())</f>
        <v>1.8499595031455405E-2</v>
      </c>
      <c r="M2420" s="52">
        <f>IFERROR(_xll.qlIndexFixing(ONIndex3M,I2420,TRUE,_xll.ohTrigger(RecalcTrigger,Trigger3M)),NA())</f>
        <v>1.8481875683233895E-2</v>
      </c>
      <c r="N2420" s="52">
        <f>IFERROR(_xll.qlIndexFixing(Index6M,$H2420,TRUE,_xll.ohTrigger(RecalcTrigger,Trigger6M)),NA())</f>
        <v>2.0244105497571361E-2</v>
      </c>
      <c r="O2420" s="52">
        <f>IFERROR(_xll.qlIndexFixing(ONIndex6M,I2420,TRUE,_xll.ohTrigger(RecalcTrigger,Trigger6M)),NA())</f>
        <v>2.0191799465001381E-2</v>
      </c>
      <c r="P2420" s="52">
        <f>IFERROR(_xll.qlIndexFixing(Index1Y,$H2420,TRUE,_xll.ohTrigger(RecalcTrigger,Trigger1Y)),NA())</f>
        <v>2.2349301178336195E-2</v>
      </c>
      <c r="Q2420" s="52">
        <f>IFERROR(_xll.qlIndexFixing(ONIndex1Y,I2420,TRUE,_xll.ohTrigger(RecalcTrigger,Trigger1Y)),NA())</f>
        <v>2.2199773496689446E-2</v>
      </c>
    </row>
    <row r="2421" spans="2:17" x14ac:dyDescent="0.2">
      <c r="B2421" s="46" t="s">
        <v>51</v>
      </c>
      <c r="D2421" s="49">
        <f>_xll.qlCalendarAdvance(LocalCalendar,$D2420,B2421,"f",FALSE)</f>
        <v>56675</v>
      </c>
      <c r="E2421" s="49">
        <f>_xll.qlInterestRateIndexValueDate(IndexON,D2421)</f>
        <v>56675</v>
      </c>
      <c r="F2421" s="52">
        <f>IFERROR(_xll.qlIndexFixing(IndexON,D2421,TRUE,_xll.ohTrigger(RecalcTrigger,TriggerON)),NA())</f>
        <v>1.4730607553348207E-2</v>
      </c>
      <c r="H2421" s="49">
        <f>_xll.qlCalendarAdvance(IborCalendar,$H2420,B2421,"f",FALSE)</f>
        <v>56668</v>
      </c>
      <c r="I2421" s="49">
        <f>_xll.qlInterestRateIndexValueDate(Index1M,$H2421)</f>
        <v>56670</v>
      </c>
      <c r="J2421" s="52">
        <f>IFERROR(_xll.qlIndexFixing(Index1M,$H2421,TRUE,_xll.ohTrigger(RecalcTrigger,Trigger1M)),NA())</f>
        <v>1.7274834176576839E-2</v>
      </c>
      <c r="K2421" s="52">
        <f>IFERROR(_xll.qlIndexFixing(ONIndex1M,I2421,TRUE,_xll.ohTrigger(RecalcTrigger,Trigger1M)),NA())</f>
        <v>1.7271462456545095E-2</v>
      </c>
      <c r="L2421" s="52">
        <f>IFERROR(_xll.qlIndexFixing(Index3M,H2421,TRUE,_xll.ohTrigger(RecalcTrigger,Trigger3M)),NA())</f>
        <v>1.849575791591055E-2</v>
      </c>
      <c r="M2421" s="52">
        <f>IFERROR(_xll.qlIndexFixing(ONIndex3M,I2421,TRUE,_xll.ohTrigger(RecalcTrigger,Trigger3M)),NA())</f>
        <v>1.8478066518090586E-2</v>
      </c>
      <c r="N2421" s="52">
        <f>IFERROR(_xll.qlIndexFixing(Index6M,$H2421,TRUE,_xll.ohTrigger(RecalcTrigger,Trigger6M)),NA())</f>
        <v>2.0240217311982174E-2</v>
      </c>
      <c r="O2421" s="52">
        <f>IFERROR(_xll.qlIndexFixing(ONIndex6M,I2421,TRUE,_xll.ohTrigger(RecalcTrigger,Trigger6M)),NA())</f>
        <v>2.0187956162205367E-2</v>
      </c>
      <c r="P2421" s="52">
        <f>IFERROR(_xll.qlIndexFixing(Index1Y,$H2421,TRUE,_xll.ohTrigger(RecalcTrigger,Trigger1Y)),NA())</f>
        <v>2.2345382563369213E-2</v>
      </c>
      <c r="Q2421" s="52">
        <f>IFERROR(_xll.qlIndexFixing(ONIndex1Y,I2421,TRUE,_xll.ohTrigger(RecalcTrigger,Trigger1Y)),NA())</f>
        <v>2.2195983666559727E-2</v>
      </c>
    </row>
    <row r="2422" spans="2:17" x14ac:dyDescent="0.2">
      <c r="B2422" s="46" t="s">
        <v>51</v>
      </c>
      <c r="D2422" s="49">
        <f>_xll.qlCalendarAdvance(LocalCalendar,$D2421,B2422,"f",FALSE)</f>
        <v>56682</v>
      </c>
      <c r="E2422" s="49">
        <f>_xll.qlInterestRateIndexValueDate(IndexON,D2422)</f>
        <v>56682</v>
      </c>
      <c r="F2422" s="52">
        <f>IFERROR(_xll.qlIndexFixing(IndexON,D2422,TRUE,_xll.ohTrigger(RecalcTrigger,TriggerON)),NA())</f>
        <v>1.472776492553507E-2</v>
      </c>
      <c r="H2422" s="49">
        <f>_xll.qlCalendarAdvance(IborCalendar,$H2421,B2422,"f",FALSE)</f>
        <v>56675</v>
      </c>
      <c r="I2422" s="49">
        <f>_xll.qlInterestRateIndexValueDate(Index1M,$H2422)</f>
        <v>56677</v>
      </c>
      <c r="J2422" s="52">
        <f>IFERROR(_xll.qlIndexFixing(Index1M,$H2422,TRUE,_xll.ohTrigger(RecalcTrigger,Trigger1M)),NA())</f>
        <v>1.7271262368498963E-2</v>
      </c>
      <c r="K2422" s="52">
        <f>IFERROR(_xll.qlIndexFixing(ONIndex1M,I2422,TRUE,_xll.ohTrigger(RecalcTrigger,Trigger1M)),NA())</f>
        <v>1.7267419968440834E-2</v>
      </c>
      <c r="L2422" s="52">
        <f>IFERROR(_xll.qlIndexFixing(Index3M,H2422,TRUE,_xll.ohTrigger(RecalcTrigger,Trigger3M)),NA())</f>
        <v>1.8492518059998093E-2</v>
      </c>
      <c r="M2422" s="52">
        <f>IFERROR(_xll.qlIndexFixing(ONIndex3M,I2422,TRUE,_xll.ohTrigger(RecalcTrigger,Trigger3M)),NA())</f>
        <v>1.8474255654066241E-2</v>
      </c>
      <c r="N2422" s="52">
        <f>IFERROR(_xll.qlIndexFixing(Index6M,$H2422,TRUE,_xll.ohTrigger(RecalcTrigger,Trigger6M)),NA())</f>
        <v>2.0238061973408168E-2</v>
      </c>
      <c r="O2422" s="52">
        <f>IFERROR(_xll.qlIndexFixing(ONIndex6M,I2422,TRUE,_xll.ohTrigger(RecalcTrigger,Trigger6M)),NA())</f>
        <v>2.0184112398657916E-2</v>
      </c>
      <c r="P2422" s="52">
        <f>IFERROR(_xll.qlIndexFixing(Index1Y,$H2422,TRUE,_xll.ohTrigger(RecalcTrigger,Trigger1Y)),NA())</f>
        <v>2.2342683128263041E-2</v>
      </c>
      <c r="Q2422" s="52">
        <f>IFERROR(_xll.qlIndexFixing(ONIndex1Y,I2422,TRUE,_xll.ohTrigger(RecalcTrigger,Trigger1Y)),NA())</f>
        <v>2.2192192213488227E-2</v>
      </c>
    </row>
    <row r="2423" spans="2:17" x14ac:dyDescent="0.2">
      <c r="B2423" s="46" t="s">
        <v>51</v>
      </c>
      <c r="D2423" s="49">
        <f>_xll.qlCalendarAdvance(LocalCalendar,$D2422,B2423,"f",FALSE)</f>
        <v>56689</v>
      </c>
      <c r="E2423" s="49">
        <f>_xll.qlInterestRateIndexValueDate(IndexON,D2423)</f>
        <v>56689</v>
      </c>
      <c r="F2423" s="52">
        <f>IFERROR(_xll.qlIndexFixing(IndexON,D2423,TRUE,_xll.ohTrigger(RecalcTrigger,TriggerON)),NA())</f>
        <v>1.4724921007154279E-2</v>
      </c>
      <c r="H2423" s="49">
        <f>_xll.qlCalendarAdvance(IborCalendar,$H2422,B2423,"f",FALSE)</f>
        <v>56682</v>
      </c>
      <c r="I2423" s="49">
        <f>_xll.qlInterestRateIndexValueDate(Index1M,$H2423)</f>
        <v>56684</v>
      </c>
      <c r="J2423" s="52">
        <f>IFERROR(_xll.qlIndexFixing(Index1M,$H2423,TRUE,_xll.ohTrigger(RecalcTrigger,Trigger1M)),NA())</f>
        <v>1.7267187139274887E-2</v>
      </c>
      <c r="K2423" s="52">
        <f>IFERROR(_xll.qlIndexFixing(ONIndex1M,I2423,TRUE,_xll.ohTrigger(RecalcTrigger,Trigger1M)),NA())</f>
        <v>1.7263369176658827E-2</v>
      </c>
      <c r="L2423" s="52">
        <f>IFERROR(_xll.qlIndexFixing(Index3M,H2423,TRUE,_xll.ohTrigger(RecalcTrigger,Trigger3M)),NA())</f>
        <v>1.848867658303982E-2</v>
      </c>
      <c r="M2423" s="52">
        <f>IFERROR(_xll.qlIndexFixing(ONIndex3M,I2423,TRUE,_xll.ohTrigger(RecalcTrigger,Trigger3M)),NA())</f>
        <v>1.847044309116086E-2</v>
      </c>
      <c r="N2423" s="52">
        <f>IFERROR(_xll.qlIndexFixing(Index6M,$H2423,TRUE,_xll.ohTrigger(RecalcTrigger,Trigger6M)),NA())</f>
        <v>2.0233882769035184E-2</v>
      </c>
      <c r="O2423" s="52">
        <f>IFERROR(_xll.qlIndexFixing(ONIndex6M,I2423,TRUE,_xll.ohTrigger(RecalcTrigger,Trigger6M)),NA())</f>
        <v>2.0180268174199156E-2</v>
      </c>
      <c r="P2423" s="52">
        <f>IFERROR(_xll.qlIndexFixing(Index1Y,$H2423,TRUE,_xll.ohTrigger(RecalcTrigger,Trigger1Y)),NA())</f>
        <v>2.2338760149708863E-2</v>
      </c>
      <c r="Q2423" s="52">
        <f>IFERROR(_xll.qlIndexFixing(ONIndex1Y,I2423,TRUE,_xll.ohTrigger(RecalcTrigger,Trigger1Y)),NA())</f>
        <v>2.2188399137235137E-2</v>
      </c>
    </row>
    <row r="2424" spans="2:17" x14ac:dyDescent="0.2">
      <c r="B2424" s="46" t="s">
        <v>51</v>
      </c>
      <c r="D2424" s="49">
        <f>_xll.qlCalendarAdvance(LocalCalendar,$D2423,B2424,"f",FALSE)</f>
        <v>56696</v>
      </c>
      <c r="E2424" s="49">
        <f>_xll.qlInterestRateIndexValueDate(IndexON,D2424)</f>
        <v>56696</v>
      </c>
      <c r="F2424" s="52">
        <f>IFERROR(_xll.qlIndexFixing(IndexON,D2424,TRUE,_xll.ohTrigger(RecalcTrigger,TriggerON)),NA())</f>
        <v>1.47220757981259E-2</v>
      </c>
      <c r="H2424" s="49">
        <f>_xll.qlCalendarAdvance(IborCalendar,$H2423,B2424,"f",FALSE)</f>
        <v>56689</v>
      </c>
      <c r="I2424" s="49">
        <f>_xll.qlInterestRateIndexValueDate(Index1M,$H2424)</f>
        <v>56691</v>
      </c>
      <c r="J2424" s="52">
        <f>IFERROR(_xll.qlIndexFixing(Index1M,$H2424,TRUE,_xll.ohTrigger(RecalcTrigger,Trigger1M)),NA())</f>
        <v>1.7263224826480957E-2</v>
      </c>
      <c r="K2424" s="52">
        <f>IFERROR(_xll.qlIndexFixing(ONIndex1M,I2424,TRUE,_xll.ohTrigger(RecalcTrigger,Trigger1M)),NA())</f>
        <v>1.7259310081279011E-2</v>
      </c>
      <c r="L2424" s="52">
        <f>IFERROR(_xll.qlIndexFixing(Index3M,H2424,TRUE,_xll.ohTrigger(RecalcTrigger,Trigger3M)),NA())</f>
        <v>1.8484833402949999E-2</v>
      </c>
      <c r="M2424" s="52">
        <f>IFERROR(_xll.qlIndexFixing(ONIndex3M,I2424,TRUE,_xll.ohTrigger(RecalcTrigger,Trigger3M)),NA())</f>
        <v>1.8466628829294507E-2</v>
      </c>
      <c r="N2424" s="52">
        <f>IFERROR(_xll.qlIndexFixing(Index6M,$H2424,TRUE,_xll.ohTrigger(RecalcTrigger,Trigger6M)),NA())</f>
        <v>2.022999195819479E-2</v>
      </c>
      <c r="O2424" s="52">
        <f>IFERROR(_xll.qlIndexFixing(ONIndex6M,I2424,TRUE,_xll.ohTrigger(RecalcTrigger,Trigger6M)),NA())</f>
        <v>2.0176423488829087E-2</v>
      </c>
      <c r="P2424" s="52">
        <f>IFERROR(_xll.qlIndexFixing(Index1Y,$H2424,TRUE,_xll.ohTrigger(RecalcTrigger,Trigger1Y)),NA())</f>
        <v>2.2334835526447053E-2</v>
      </c>
      <c r="Q2424" s="52">
        <f>IFERROR(_xll.qlIndexFixing(ONIndex1Y,I2424,TRUE,_xll.ohTrigger(RecalcTrigger,Trigger1Y)),NA())</f>
        <v>2.2184604437880395E-2</v>
      </c>
    </row>
    <row r="2425" spans="2:17" x14ac:dyDescent="0.2">
      <c r="B2425" s="46" t="s">
        <v>51</v>
      </c>
      <c r="D2425" s="49">
        <f>_xll.qlCalendarAdvance(LocalCalendar,$D2424,B2425,"f",FALSE)</f>
        <v>56703</v>
      </c>
      <c r="E2425" s="49">
        <f>_xll.qlInterestRateIndexValueDate(IndexON,D2425)</f>
        <v>56703</v>
      </c>
      <c r="F2425" s="52">
        <f>IFERROR(_xll.qlIndexFixing(IndexON,D2425,TRUE,_xll.ohTrigger(RecalcTrigger,TriggerON)),NA())</f>
        <v>1.471922929868974E-2</v>
      </c>
      <c r="H2425" s="49">
        <f>_xll.qlCalendarAdvance(IborCalendar,$H2424,B2425,"f",FALSE)</f>
        <v>56696</v>
      </c>
      <c r="I2425" s="49">
        <f>_xll.qlInterestRateIndexValueDate(Index1M,$H2425)</f>
        <v>56698</v>
      </c>
      <c r="J2425" s="52">
        <f>IFERROR(_xll.qlIndexFixing(Index1M,$H2425,TRUE,_xll.ohTrigger(RecalcTrigger,Trigger1M)),NA())</f>
        <v>1.7259011737364438E-2</v>
      </c>
      <c r="K2425" s="52">
        <f>IFERROR(_xll.qlIndexFixing(ONIndex1M,I2425,TRUE,_xll.ohTrigger(RecalcTrigger,Trigger1M)),NA())</f>
        <v>1.7255242682461258E-2</v>
      </c>
      <c r="L2425" s="52">
        <f>IFERROR(_xll.qlIndexFixing(Index3M,H2425,TRUE,_xll.ohTrigger(RecalcTrigger,Trigger3M)),NA())</f>
        <v>1.8480988519733843E-2</v>
      </c>
      <c r="M2425" s="52">
        <f>IFERROR(_xll.qlIndexFixing(ONIndex3M,I2425,TRUE,_xll.ohTrigger(RecalcTrigger,Trigger3M)),NA())</f>
        <v>1.8462812868467182E-2</v>
      </c>
      <c r="N2425" s="52">
        <f>IFERROR(_xll.qlIndexFixing(Index6M,$H2425,TRUE,_xll.ohTrigger(RecalcTrigger,Trigger6M)),NA())</f>
        <v>2.02261006893831E-2</v>
      </c>
      <c r="O2425" s="52">
        <f>IFERROR(_xll.qlIndexFixing(ONIndex6M,I2425,TRUE,_xll.ohTrigger(RecalcTrigger,Trigger6M)),NA())</f>
        <v>2.0172578342547709E-2</v>
      </c>
      <c r="P2425" s="52">
        <f>IFERROR(_xll.qlIndexFixing(Index1Y,$H2425,TRUE,_xll.ohTrigger(RecalcTrigger,Trigger1Y)),NA())</f>
        <v>2.2330909258497164E-2</v>
      </c>
      <c r="Q2425" s="52">
        <f>IFERROR(_xll.qlIndexFixing(ONIndex1Y,I2425,TRUE,_xll.ohTrigger(RecalcTrigger,Trigger1Y)),NA())</f>
        <v>2.2180808115503936E-2</v>
      </c>
    </row>
    <row r="2426" spans="2:17" x14ac:dyDescent="0.2">
      <c r="B2426" s="46" t="s">
        <v>51</v>
      </c>
      <c r="D2426" s="49">
        <f>_xll.qlCalendarAdvance(LocalCalendar,$D2425,B2426,"f",FALSE)</f>
        <v>56710</v>
      </c>
      <c r="E2426" s="49">
        <f>_xll.qlInterestRateIndexValueDate(IndexON,D2426)</f>
        <v>56710</v>
      </c>
      <c r="F2426" s="52">
        <f>IFERROR(_xll.qlIndexFixing(IndexON,D2426,TRUE,_xll.ohTrigger(RecalcTrigger,TriggerON)),NA())</f>
        <v>1.4716381508526055E-2</v>
      </c>
      <c r="H2426" s="49">
        <f>_xll.qlCalendarAdvance(IborCalendar,$H2425,B2426,"f",FALSE)</f>
        <v>56703</v>
      </c>
      <c r="I2426" s="49">
        <f>_xll.qlInterestRateIndexValueDate(Index1M,$H2426)</f>
        <v>56705</v>
      </c>
      <c r="J2426" s="52">
        <f>IFERROR(_xll.qlIndexFixing(Index1M,$H2426,TRUE,_xll.ohTrigger(RecalcTrigger,Trigger1M)),NA())</f>
        <v>1.7255031215338657E-2</v>
      </c>
      <c r="K2426" s="52">
        <f>IFERROR(_xll.qlIndexFixing(ONIndex1M,I2426,TRUE,_xll.ohTrigger(RecalcTrigger,Trigger1M)),NA())</f>
        <v>1.7251166980045696E-2</v>
      </c>
      <c r="L2426" s="52">
        <f>IFERROR(_xll.qlIndexFixing(Index3M,H2426,TRUE,_xll.ohTrigger(RecalcTrigger,Trigger3M)),NA())</f>
        <v>1.847694357693953E-2</v>
      </c>
      <c r="M2426" s="52">
        <f>IFERROR(_xll.qlIndexFixing(ONIndex3M,I2426,TRUE,_xll.ohTrigger(RecalcTrigger,Trigger3M)),NA())</f>
        <v>1.8458995208838758E-2</v>
      </c>
      <c r="N2426" s="52">
        <f>IFERROR(_xll.qlIndexFixing(Index6M,$H2426,TRUE,_xll.ohTrigger(RecalcTrigger,Trigger6M)),NA())</f>
        <v>2.0221345332266293E-2</v>
      </c>
      <c r="O2426" s="52">
        <f>IFERROR(_xll.qlIndexFixing(ONIndex6M,I2426,TRUE,_xll.ohTrigger(RecalcTrigger,Trigger6M)),NA())</f>
        <v>2.0168732735434958E-2</v>
      </c>
      <c r="P2426" s="52">
        <f>IFERROR(_xll.qlIndexFixing(Index1Y,$H2426,TRUE,_xll.ohTrigger(RecalcTrigger,Trigger1Y)),NA())</f>
        <v>2.2327386819173206E-2</v>
      </c>
      <c r="Q2426" s="52">
        <f>IFERROR(_xll.qlIndexFixing(ONIndex1Y,I2426,TRUE,_xll.ohTrigger(RecalcTrigger,Trigger1Y)),NA())</f>
        <v>2.2177010170025824E-2</v>
      </c>
    </row>
    <row r="2427" spans="2:17" x14ac:dyDescent="0.2">
      <c r="B2427" s="46" t="s">
        <v>51</v>
      </c>
      <c r="D2427" s="49">
        <f>_xll.qlCalendarAdvance(LocalCalendar,$D2426,B2427,"f",FALSE)</f>
        <v>56717</v>
      </c>
      <c r="E2427" s="49">
        <f>_xll.qlInterestRateIndexValueDate(IndexON,D2427)</f>
        <v>56717</v>
      </c>
      <c r="F2427" s="52">
        <f>IFERROR(_xll.qlIndexFixing(IndexON,D2427,TRUE,_xll.ohTrigger(RecalcTrigger,TriggerON)),NA())</f>
        <v>1.4713532427794718E-2</v>
      </c>
      <c r="H2427" s="49">
        <f>_xll.qlCalendarAdvance(IborCalendar,$H2426,B2427,"f",FALSE)</f>
        <v>56710</v>
      </c>
      <c r="I2427" s="49">
        <f>_xll.qlInterestRateIndexValueDate(Index1M,$H2427)</f>
        <v>56712</v>
      </c>
      <c r="J2427" s="52">
        <f>IFERROR(_xll.qlIndexFixing(Index1M,$H2427,TRUE,_xll.ohTrigger(RecalcTrigger,Trigger1M)),NA())</f>
        <v>1.7250803077572541E-2</v>
      </c>
      <c r="K2427" s="52">
        <f>IFERROR(_xll.qlIndexFixing(ONIndex1M,I2427,TRUE,_xll.ohTrigger(RecalcTrigger,Trigger1M)),NA())</f>
        <v>1.7247082974032324E-2</v>
      </c>
      <c r="L2427" s="52">
        <f>IFERROR(_xll.qlIndexFixing(Index3M,H2427,TRUE,_xll.ohTrigger(RecalcTrigger,Trigger3M)),NA())</f>
        <v>1.8473095606157959E-2</v>
      </c>
      <c r="M2427" s="52">
        <f>IFERROR(_xll.qlIndexFixing(ONIndex3M,I2427,TRUE,_xll.ohTrigger(RecalcTrigger,Trigger3M)),NA())</f>
        <v>1.8455175850249361E-2</v>
      </c>
      <c r="N2427" s="52">
        <f>IFERROR(_xll.qlIndexFixing(Index6M,$H2427,TRUE,_xll.ohTrigger(RecalcTrigger,Trigger6M)),NA())</f>
        <v>2.0217453898048809E-2</v>
      </c>
      <c r="O2427" s="52">
        <f>IFERROR(_xll.qlIndexFixing(ONIndex6M,I2427,TRUE,_xll.ohTrigger(RecalcTrigger,Trigger6M)),NA())</f>
        <v>2.0164886667490833E-2</v>
      </c>
      <c r="P2427" s="52">
        <f>IFERROR(_xll.qlIndexFixing(Index1Y,$H2427,TRUE,_xll.ohTrigger(RecalcTrigger,Trigger1Y)),NA())</f>
        <v>2.2323051788609813E-2</v>
      </c>
      <c r="Q2427" s="52">
        <f>IFERROR(_xll.qlIndexFixing(ONIndex1Y,I2427,TRUE,_xll.ohTrigger(RecalcTrigger,Trigger1Y)),NA())</f>
        <v>2.2173210601446058E-2</v>
      </c>
    </row>
    <row r="2428" spans="2:17" x14ac:dyDescent="0.2">
      <c r="B2428" s="46" t="s">
        <v>51</v>
      </c>
      <c r="D2428" s="49">
        <f>_xll.qlCalendarAdvance(LocalCalendar,$D2427,B2428,"f",FALSE)</f>
        <v>56724</v>
      </c>
      <c r="E2428" s="49">
        <f>_xll.qlInterestRateIndexValueDate(IndexON,D2428)</f>
        <v>56724</v>
      </c>
      <c r="F2428" s="52">
        <f>IFERROR(_xll.qlIndexFixing(IndexON,D2428,TRUE,_xll.ohTrigger(RecalcTrigger,TriggerON)),NA())</f>
        <v>1.4710682056575664E-2</v>
      </c>
      <c r="H2428" s="49">
        <f>_xll.qlCalendarAdvance(IborCalendar,$H2427,B2428,"f",FALSE)</f>
        <v>56717</v>
      </c>
      <c r="I2428" s="49">
        <f>_xll.qlInterestRateIndexValueDate(Index1M,$H2428)</f>
        <v>56719</v>
      </c>
      <c r="J2428" s="52">
        <f>IFERROR(_xll.qlIndexFixing(Index1M,$H2428,TRUE,_xll.ohTrigger(RecalcTrigger,Trigger1M)),NA())</f>
        <v>1.724668627598791E-2</v>
      </c>
      <c r="K2428" s="52">
        <f>IFERROR(_xll.qlIndexFixing(ONIndex1M,I2428,TRUE,_xll.ohTrigger(RecalcTrigger,Trigger1M)),NA())</f>
        <v>1.7243471375092412E-2</v>
      </c>
      <c r="L2428" s="52">
        <f>IFERROR(_xll.qlIndexFixing(Index3M,H2428,TRUE,_xll.ohTrigger(RecalcTrigger,Trigger3M)),NA())</f>
        <v>1.8469245932310568E-2</v>
      </c>
      <c r="M2428" s="52">
        <f>IFERROR(_xll.qlIndexFixing(ONIndex3M,I2428,TRUE,_xll.ohTrigger(RecalcTrigger,Trigger3M)),NA())</f>
        <v>1.8452153991166398E-2</v>
      </c>
      <c r="N2428" s="52">
        <f>IFERROR(_xll.qlIndexFixing(Index6M,$H2428,TRUE,_xll.ohTrigger(RecalcTrigger,Trigger6M)),NA())</f>
        <v>2.021356200581868E-2</v>
      </c>
      <c r="O2428" s="52">
        <f>IFERROR(_xll.qlIndexFixing(ONIndex6M,I2428,TRUE,_xll.ohTrigger(RecalcTrigger,Trigger6M)),NA())</f>
        <v>2.0162199069474696E-2</v>
      </c>
      <c r="P2428" s="52">
        <f>IFERROR(_xll.qlIndexFixing(Index1Y,$H2428,TRUE,_xll.ohTrigger(RecalcTrigger,Trigger1Y)),NA())</f>
        <v>2.2319120586711674E-2</v>
      </c>
      <c r="Q2428" s="52">
        <f>IFERROR(_xll.qlIndexFixing(ONIndex1Y,I2428,TRUE,_xll.ohTrigger(RecalcTrigger,Trigger1Y)),NA())</f>
        <v>2.2171053383761574E-2</v>
      </c>
    </row>
    <row r="2429" spans="2:17" x14ac:dyDescent="0.2">
      <c r="B2429" s="46" t="s">
        <v>51</v>
      </c>
      <c r="D2429" s="49">
        <f>_xll.qlCalendarAdvance(LocalCalendar,$D2428,B2429,"f",FALSE)</f>
        <v>56731</v>
      </c>
      <c r="E2429" s="49">
        <f>_xll.qlInterestRateIndexValueDate(IndexON,D2429)</f>
        <v>56731</v>
      </c>
      <c r="F2429" s="52">
        <f>IFERROR(_xll.qlIndexFixing(IndexON,D2429,TRUE,_xll.ohTrigger(RecalcTrigger,TriggerON)),NA())</f>
        <v>1.4707830394709021E-2</v>
      </c>
      <c r="H2429" s="49">
        <f>_xll.qlCalendarAdvance(IborCalendar,$H2428,B2429,"f",FALSE)</f>
        <v>56724</v>
      </c>
      <c r="I2429" s="49">
        <f>_xll.qlInterestRateIndexValueDate(Index1M,$H2429)</f>
        <v>56726</v>
      </c>
      <c r="J2429" s="52">
        <f>IFERROR(_xll.qlIndexFixing(Index1M,$H2429,TRUE,_xll.ohTrigger(RecalcTrigger,Trigger1M)),NA())</f>
        <v>1.7242561159959147E-2</v>
      </c>
      <c r="K2429" s="52">
        <f>IFERROR(_xll.qlIndexFixing(ONIndex1M,I2429,TRUE,_xll.ohTrigger(RecalcTrigger,Trigger1M)),NA())</f>
        <v>1.7238890051292088E-2</v>
      </c>
      <c r="L2429" s="52">
        <f>IFERROR(_xll.qlIndexFixing(Index3M,H2429,TRUE,_xll.ohTrigger(RecalcTrigger,Trigger3M)),NA())</f>
        <v>1.8465394555403504E-2</v>
      </c>
      <c r="M2429" s="52">
        <f>IFERROR(_xll.qlIndexFixing(ONIndex3M,I2429,TRUE,_xll.ohTrigger(RecalcTrigger,Trigger3M)),NA())</f>
        <v>1.8447532036427461E-2</v>
      </c>
      <c r="N2429" s="52">
        <f>IFERROR(_xll.qlIndexFixing(Index6M,$H2429,TRUE,_xll.ohTrigger(RecalcTrigger,Trigger6M)),NA())</f>
        <v>2.0209669655579836E-2</v>
      </c>
      <c r="O2429" s="52">
        <f>IFERROR(_xll.qlIndexFixing(ONIndex6M,I2429,TRUE,_xll.ohTrigger(RecalcTrigger,Trigger6M)),NA())</f>
        <v>2.0157193148788721E-2</v>
      </c>
      <c r="P2429" s="52">
        <f>IFERROR(_xll.qlIndexFixing(Index1Y,$H2429,TRUE,_xll.ohTrigger(RecalcTrigger,Trigger1Y)),NA())</f>
        <v>2.231518774020343E-2</v>
      </c>
      <c r="Q2429" s="52">
        <f>IFERROR(_xll.qlIndexFixing(ONIndex1Y,I2429,TRUE,_xll.ohTrigger(RecalcTrigger,Trigger1Y)),NA())</f>
        <v>2.2165606594981568E-2</v>
      </c>
    </row>
    <row r="2430" spans="2:17" x14ac:dyDescent="0.2">
      <c r="B2430" s="46" t="s">
        <v>51</v>
      </c>
      <c r="D2430" s="49">
        <f>_xll.qlCalendarAdvance(LocalCalendar,$D2429,B2430,"f",FALSE)</f>
        <v>56738</v>
      </c>
      <c r="E2430" s="49">
        <f>_xll.qlInterestRateIndexValueDate(IndexON,D2430)</f>
        <v>56738</v>
      </c>
      <c r="F2430" s="52">
        <f>IFERROR(_xll.qlIndexFixing(IndexON,D2430,TRUE,_xll.ohTrigger(RecalcTrigger,TriggerON)),NA())</f>
        <v>1.4704977442194789E-2</v>
      </c>
      <c r="H2430" s="49">
        <f>_xll.qlCalendarAdvance(IborCalendar,$H2429,B2430,"f",FALSE)</f>
        <v>56731</v>
      </c>
      <c r="I2430" s="49">
        <f>_xll.qlInterestRateIndexValueDate(Index1M,$H2430)</f>
        <v>56733</v>
      </c>
      <c r="J2430" s="52">
        <f>IFERROR(_xll.qlIndexFixing(Index1M,$H2430,TRUE,_xll.ohTrigger(RecalcTrigger,Trigger1M)),NA())</f>
        <v>1.7238077841541598E-2</v>
      </c>
      <c r="K2430" s="52">
        <f>IFERROR(_xll.qlIndexFixing(ONIndex1M,I2430,TRUE,_xll.ohTrigger(RecalcTrigger,Trigger1M)),NA())</f>
        <v>1.7234781134485289E-2</v>
      </c>
      <c r="L2430" s="52">
        <f>IFERROR(_xll.qlIndexFixing(Index3M,H2430,TRUE,_xll.ohTrigger(RecalcTrigger,Trigger3M)),NA())</f>
        <v>1.846154147544116E-2</v>
      </c>
      <c r="M2430" s="52">
        <f>IFERROR(_xll.qlIndexFixing(ONIndex3M,I2430,TRUE,_xll.ohTrigger(RecalcTrigger,Trigger3M)),NA())</f>
        <v>1.8443707581115021E-2</v>
      </c>
      <c r="N2430" s="52">
        <f>IFERROR(_xll.qlIndexFixing(Index6M,$H2430,TRUE,_xll.ohTrigger(RecalcTrigger,Trigger6M)),NA())</f>
        <v>2.0205776847334028E-2</v>
      </c>
      <c r="O2430" s="52">
        <f>IFERROR(_xll.qlIndexFixing(ONIndex6M,I2430,TRUE,_xll.ohTrigger(RecalcTrigger,Trigger6M)),NA())</f>
        <v>2.015334569811067E-2</v>
      </c>
      <c r="P2430" s="52">
        <f>IFERROR(_xll.qlIndexFixing(Index1Y,$H2430,TRUE,_xll.ohTrigger(RecalcTrigger,Trigger1Y)),NA())</f>
        <v>2.2310041025189738E-2</v>
      </c>
      <c r="Q2430" s="52">
        <f>IFERROR(_xll.qlIndexFixing(ONIndex1Y,I2430,TRUE,_xll.ohTrigger(RecalcTrigger,Trigger1Y)),NA())</f>
        <v>2.2161802157096844E-2</v>
      </c>
    </row>
    <row r="2431" spans="2:17" x14ac:dyDescent="0.2">
      <c r="B2431" s="46" t="s">
        <v>51</v>
      </c>
      <c r="D2431" s="49">
        <f>_xll.qlCalendarAdvance(LocalCalendar,$D2430,B2431,"f",FALSE)</f>
        <v>56745</v>
      </c>
      <c r="E2431" s="49">
        <f>_xll.qlInterestRateIndexValueDate(IndexON,D2431)</f>
        <v>56745</v>
      </c>
      <c r="F2431" s="52">
        <f>IFERROR(_xll.qlIndexFixing(IndexON,D2431,TRUE,_xll.ohTrigger(RecalcTrigger,TriggerON)),NA())</f>
        <v>1.470212319919284E-2</v>
      </c>
      <c r="H2431" s="49">
        <f>_xll.qlCalendarAdvance(IborCalendar,$H2430,B2431,"f",FALSE)</f>
        <v>56738</v>
      </c>
      <c r="I2431" s="49">
        <f>_xll.qlInterestRateIndexValueDate(Index1M,$H2431)</f>
        <v>56740</v>
      </c>
      <c r="J2431" s="52">
        <f>IFERROR(_xll.qlIndexFixing(Index1M,$H2431,TRUE,_xll.ohTrigger(RecalcTrigger,Trigger1M)),NA())</f>
        <v>1.7234285984614184E-2</v>
      </c>
      <c r="K2431" s="52">
        <f>IFERROR(_xll.qlIndexFixing(ONIndex1M,I2431,TRUE,_xll.ohTrigger(RecalcTrigger,Trigger1M)),NA())</f>
        <v>1.7230663914240552E-2</v>
      </c>
      <c r="L2431" s="52">
        <f>IFERROR(_xll.qlIndexFixing(Index3M,H2431,TRUE,_xll.ohTrigger(RecalcTrigger,Trigger3M)),NA())</f>
        <v>1.8457883455067107E-2</v>
      </c>
      <c r="M2431" s="52">
        <f>IFERROR(_xll.qlIndexFixing(ONIndex3M,I2431,TRUE,_xll.ohTrigger(RecalcTrigger,Trigger3M)),NA())</f>
        <v>1.8439881427001481E-2</v>
      </c>
      <c r="N2431" s="52">
        <f>IFERROR(_xll.qlIndexFixing(Index6M,$H2431,TRUE,_xll.ohTrigger(RecalcTrigger,Trigger6M)),NA())</f>
        <v>2.0202743459259303E-2</v>
      </c>
      <c r="O2431" s="52">
        <f>IFERROR(_xll.qlIndexFixing(ONIndex6M,I2431,TRUE,_xll.ohTrigger(RecalcTrigger,Trigger6M)),NA())</f>
        <v>2.0149497786601245E-2</v>
      </c>
      <c r="P2431" s="52">
        <f>IFERROR(_xll.qlIndexFixing(Index1Y,$H2431,TRUE,_xll.ohTrigger(RecalcTrigger,Trigger1Y)),NA())</f>
        <v>2.2307317113433759E-2</v>
      </c>
      <c r="Q2431" s="52">
        <f>IFERROR(_xll.qlIndexFixing(ONIndex1Y,I2431,TRUE,_xll.ohTrigger(RecalcTrigger,Trigger1Y)),NA())</f>
        <v>2.2157996096110466E-2</v>
      </c>
    </row>
    <row r="2432" spans="2:17" x14ac:dyDescent="0.2">
      <c r="B2432" s="46" t="s">
        <v>51</v>
      </c>
      <c r="D2432" s="49">
        <f>_xll.qlCalendarAdvance(LocalCalendar,$D2431,B2432,"f",FALSE)</f>
        <v>56752</v>
      </c>
      <c r="E2432" s="49">
        <f>_xll.qlInterestRateIndexValueDate(IndexON,D2432)</f>
        <v>56752</v>
      </c>
      <c r="F2432" s="52">
        <f>IFERROR(_xll.qlIndexFixing(IndexON,D2432,TRUE,_xll.ohTrigger(RecalcTrigger,TriggerON)),NA())</f>
        <v>1.4699267665543303E-2</v>
      </c>
      <c r="H2432" s="49">
        <f>_xll.qlCalendarAdvance(IborCalendar,$H2431,B2432,"f",FALSE)</f>
        <v>56745</v>
      </c>
      <c r="I2432" s="49">
        <f>_xll.qlInterestRateIndexValueDate(Index1M,$H2432)</f>
        <v>56747</v>
      </c>
      <c r="J2432" s="52">
        <f>IFERROR(_xll.qlIndexFixing(Index1M,$H2432,TRUE,_xll.ohTrigger(RecalcTrigger,Trigger1M)),NA())</f>
        <v>1.7230135925307977E-2</v>
      </c>
      <c r="K2432" s="52">
        <f>IFERROR(_xll.qlIndexFixing(ONIndex1M,I2432,TRUE,_xll.ohTrigger(RecalcTrigger,Trigger1M)),NA())</f>
        <v>1.7226538390318069E-2</v>
      </c>
      <c r="L2432" s="52">
        <f>IFERROR(_xll.qlIndexFixing(Index3M,H2432,TRUE,_xll.ohTrigger(RecalcTrigger,Trigger3M)),NA())</f>
        <v>1.8454026650107359E-2</v>
      </c>
      <c r="M2432" s="52">
        <f>IFERROR(_xll.qlIndexFixing(ONIndex3M,I2432,TRUE,_xll.ohTrigger(RecalcTrigger,Trigger3M)),NA())</f>
        <v>1.8436053573847033E-2</v>
      </c>
      <c r="N2432" s="52">
        <f>IFERROR(_xll.qlIndexFixing(Index6M,$H2432,TRUE,_xll.ohTrigger(RecalcTrigger,Trigger6M)),NA())</f>
        <v>2.0198848984722038E-2</v>
      </c>
      <c r="O2432" s="52">
        <f>IFERROR(_xll.qlIndexFixing(ONIndex6M,I2432,TRUE,_xll.ohTrigger(RecalcTrigger,Trigger6M)),NA())</f>
        <v>2.0145649414180511E-2</v>
      </c>
      <c r="P2432" s="52">
        <f>IFERROR(_xll.qlIndexFixing(Index1Y,$H2432,TRUE,_xll.ohTrigger(RecalcTrigger,Trigger1Y)),NA())</f>
        <v>2.2303379333211647E-2</v>
      </c>
      <c r="Q2432" s="52">
        <f>IFERROR(_xll.qlIndexFixing(ONIndex1Y,I2432,TRUE,_xll.ohTrigger(RecalcTrigger,Trigger1Y)),NA())</f>
        <v>2.2154188412022435E-2</v>
      </c>
    </row>
    <row r="2433" spans="2:17" x14ac:dyDescent="0.2">
      <c r="B2433" s="46" t="s">
        <v>51</v>
      </c>
      <c r="D2433" s="49">
        <f>_xll.qlCalendarAdvance(LocalCalendar,$D2432,B2433,"f",FALSE)</f>
        <v>56759</v>
      </c>
      <c r="E2433" s="49">
        <f>_xll.qlInterestRateIndexValueDate(IndexON,D2433)</f>
        <v>56759</v>
      </c>
      <c r="F2433" s="52">
        <f>IFERROR(_xll.qlIndexFixing(IndexON,D2433,TRUE,_xll.ohTrigger(RecalcTrigger,TriggerON)),NA())</f>
        <v>1.4696410841326113E-2</v>
      </c>
      <c r="H2433" s="49">
        <f>_xll.qlCalendarAdvance(IborCalendar,$H2432,B2433,"f",FALSE)</f>
        <v>56752</v>
      </c>
      <c r="I2433" s="49">
        <f>_xll.qlInterestRateIndexValueDate(Index1M,$H2433)</f>
        <v>56754</v>
      </c>
      <c r="J2433" s="52">
        <f>IFERROR(_xll.qlIndexFixing(Index1M,$H2433,TRUE,_xll.ohTrigger(RecalcTrigger,Trigger1M)),NA())</f>
        <v>1.7225977551595106E-2</v>
      </c>
      <c r="K2433" s="52">
        <f>IFERROR(_xll.qlIndexFixing(ONIndex1M,I2433,TRUE,_xll.ohTrigger(RecalcTrigger,Trigger1M)),NA())</f>
        <v>1.7222404562877713E-2</v>
      </c>
      <c r="L2433" s="52">
        <f>IFERROR(_xll.qlIndexFixing(Index3M,H2433,TRUE,_xll.ohTrigger(RecalcTrigger,Trigger3M)),NA())</f>
        <v>1.8450168142061241E-2</v>
      </c>
      <c r="M2433" s="52">
        <f>IFERROR(_xll.qlIndexFixing(ONIndex3M,I2433,TRUE,_xll.ohTrigger(RecalcTrigger,Trigger3M)),NA())</f>
        <v>1.843222402181155E-2</v>
      </c>
      <c r="N2433" s="52">
        <f>IFERROR(_xll.qlIndexFixing(Index6M,$H2433,TRUE,_xll.ohTrigger(RecalcTrigger,Trigger6M)),NA())</f>
        <v>2.0194954052236251E-2</v>
      </c>
      <c r="O2433" s="52">
        <f>IFERROR(_xll.qlIndexFixing(ONIndex6M,I2433,TRUE,_xll.ohTrigger(RecalcTrigger,Trigger6M)),NA())</f>
        <v>2.0141800580848468E-2</v>
      </c>
      <c r="P2433" s="52">
        <f>IFERROR(_xll.qlIndexFixing(Index1Y,$H2433,TRUE,_xll.ohTrigger(RecalcTrigger,Trigger1Y)),NA())</f>
        <v>2.2299439908456977E-2</v>
      </c>
      <c r="Q2433" s="52">
        <f>IFERROR(_xll.qlIndexFixing(ONIndex1Y,I2433,TRUE,_xll.ohTrigger(RecalcTrigger,Trigger1Y)),NA())</f>
        <v>2.2150379104912687E-2</v>
      </c>
    </row>
    <row r="2434" spans="2:17" x14ac:dyDescent="0.2">
      <c r="B2434" s="46" t="s">
        <v>51</v>
      </c>
      <c r="D2434" s="49">
        <f>_xll.qlCalendarAdvance(LocalCalendar,$D2433,B2434,"f",FALSE)</f>
        <v>56766</v>
      </c>
      <c r="E2434" s="49">
        <f>_xll.qlInterestRateIndexValueDate(IndexON,D2434)</f>
        <v>56766</v>
      </c>
      <c r="F2434" s="52">
        <f>IFERROR(_xll.qlIndexFixing(IndexON,D2434,TRUE,_xll.ohTrigger(RecalcTrigger,TriggerON)),NA())</f>
        <v>1.469355272654127E-2</v>
      </c>
      <c r="H2434" s="49">
        <f>_xll.qlCalendarAdvance(IborCalendar,$H2433,B2434,"f",FALSE)</f>
        <v>56759</v>
      </c>
      <c r="I2434" s="49">
        <f>_xll.qlInterestRateIndexValueDate(Index1M,$H2434)</f>
        <v>56761</v>
      </c>
      <c r="J2434" s="52">
        <f>IFERROR(_xll.qlIndexFixing(Index1M,$H2434,TRUE,_xll.ohTrigger(RecalcTrigger,Trigger1M)),NA())</f>
        <v>1.7221810863483067E-2</v>
      </c>
      <c r="K2434" s="52">
        <f>IFERROR(_xll.qlIndexFixing(ONIndex1M,I2434,TRUE,_xll.ohTrigger(RecalcTrigger,Trigger1M)),NA())</f>
        <v>1.7218262431839548E-2</v>
      </c>
      <c r="L2434" s="52">
        <f>IFERROR(_xll.qlIndexFixing(Index3M,H2434,TRUE,_xll.ohTrigger(RecalcTrigger,Trigger3M)),NA())</f>
        <v>1.8446307930933971E-2</v>
      </c>
      <c r="M2434" s="52">
        <f>IFERROR(_xll.qlIndexFixing(ONIndex3M,I2434,TRUE,_xll.ohTrigger(RecalcTrigger,Trigger3M)),NA())</f>
        <v>1.8428392770974966E-2</v>
      </c>
      <c r="N2434" s="52">
        <f>IFERROR(_xll.qlIndexFixing(Index6M,$H2434,TRUE,_xll.ohTrigger(RecalcTrigger,Trigger6M)),NA())</f>
        <v>2.0191058661803669E-2</v>
      </c>
      <c r="O2434" s="52">
        <f>IFERROR(_xll.qlIndexFixing(ONIndex6M,I2434,TRUE,_xll.ohTrigger(RecalcTrigger,Trigger6M)),NA())</f>
        <v>2.0137951286764988E-2</v>
      </c>
      <c r="P2434" s="52">
        <f>IFERROR(_xll.qlIndexFixing(Index1Y,$H2434,TRUE,_xll.ohTrigger(RecalcTrigger,Trigger1Y)),NA())</f>
        <v>2.2295901443438522E-2</v>
      </c>
      <c r="Q2434" s="52">
        <f>IFERROR(_xll.qlIndexFixing(ONIndex1Y,I2434,TRUE,_xll.ohTrigger(RecalcTrigger,Trigger1Y)),NA())</f>
        <v>2.2146568174701287E-2</v>
      </c>
    </row>
    <row r="2435" spans="2:17" x14ac:dyDescent="0.2">
      <c r="B2435" s="46" t="s">
        <v>51</v>
      </c>
      <c r="D2435" s="49">
        <f>_xll.qlCalendarAdvance(LocalCalendar,$D2434,B2435,"f",FALSE)</f>
        <v>56773</v>
      </c>
      <c r="E2435" s="49">
        <f>_xll.qlInterestRateIndexValueDate(IndexON,D2435)</f>
        <v>56773</v>
      </c>
      <c r="F2435" s="52">
        <f>IFERROR(_xll.qlIndexFixing(IndexON,D2435,TRUE,_xll.ohTrigger(RecalcTrigger,TriggerON)),NA())</f>
        <v>1.4690693321188775E-2</v>
      </c>
      <c r="H2435" s="49">
        <f>_xll.qlCalendarAdvance(IborCalendar,$H2434,B2435,"f",FALSE)</f>
        <v>56766</v>
      </c>
      <c r="I2435" s="49">
        <f>_xll.qlInterestRateIndexValueDate(Index1M,$H2435)</f>
        <v>56768</v>
      </c>
      <c r="J2435" s="52">
        <f>IFERROR(_xll.qlIndexFixing(Index1M,$H2435,TRUE,_xll.ohTrigger(RecalcTrigger,Trigger1M)),NA())</f>
        <v>1.7217748383031181E-2</v>
      </c>
      <c r="K2435" s="52">
        <f>IFERROR(_xll.qlIndexFixing(ONIndex1M,I2435,TRUE,_xll.ohTrigger(RecalcTrigger,Trigger1M)),NA())</f>
        <v>1.7214111997203574E-2</v>
      </c>
      <c r="L2435" s="52">
        <f>IFERROR(_xll.qlIndexFixing(Index3M,H2435,TRUE,_xll.ohTrigger(RecalcTrigger,Trigger3M)),NA())</f>
        <v>1.844244601673076E-2</v>
      </c>
      <c r="M2435" s="52">
        <f>IFERROR(_xll.qlIndexFixing(ONIndex3M,I2435,TRUE,_xll.ohTrigger(RecalcTrigger,Trigger3M)),NA())</f>
        <v>1.8424559821017539E-2</v>
      </c>
      <c r="N2435" s="52">
        <f>IFERROR(_xll.qlIndexFixing(Index6M,$H2435,TRUE,_xll.ohTrigger(RecalcTrigger,Trigger6M)),NA())</f>
        <v>2.0186305936097909E-2</v>
      </c>
      <c r="O2435" s="52">
        <f>IFERROR(_xll.qlIndexFixing(ONIndex6M,I2435,TRUE,_xll.ohTrigger(RecalcTrigger,Trigger6M)),NA())</f>
        <v>2.0134101531610327E-2</v>
      </c>
      <c r="P2435" s="52">
        <f>IFERROR(_xll.qlIndexFixing(Index1Y,$H2435,TRUE,_xll.ohTrigger(RecalcTrigger,Trigger1Y)),NA())</f>
        <v>2.2291556125429483E-2</v>
      </c>
      <c r="Q2435" s="52">
        <f>IFERROR(_xll.qlIndexFixing(ONIndex1Y,I2435,TRUE,_xll.ohTrigger(RecalcTrigger,Trigger1Y)),NA())</f>
        <v>2.2142755621308297E-2</v>
      </c>
    </row>
    <row r="2436" spans="2:17" x14ac:dyDescent="0.2">
      <c r="B2436" s="46" t="s">
        <v>51</v>
      </c>
      <c r="D2436" s="49">
        <f>_xll.qlCalendarAdvance(LocalCalendar,$D2435,B2436,"f",FALSE)</f>
        <v>56780</v>
      </c>
      <c r="E2436" s="49">
        <f>_xll.qlInterestRateIndexValueDate(IndexON,D2436)</f>
        <v>56780</v>
      </c>
      <c r="F2436" s="52">
        <f>IFERROR(_xll.qlIndexFixing(IndexON,D2436,TRUE,_xll.ohTrigger(RecalcTrigger,TriggerON)),NA())</f>
        <v>1.4687832625348562E-2</v>
      </c>
      <c r="H2436" s="49">
        <f>_xll.qlCalendarAdvance(IborCalendar,$H2435,B2436,"f",FALSE)</f>
        <v>56773</v>
      </c>
      <c r="I2436" s="49">
        <f>_xll.qlInterestRateIndexValueDate(Index1M,$H2436)</f>
        <v>56775</v>
      </c>
      <c r="J2436" s="52">
        <f>IFERROR(_xll.qlIndexFixing(Index1M,$H2436,TRUE,_xll.ohTrigger(RecalcTrigger,Trigger1M)),NA())</f>
        <v>1.7213452544101449E-2</v>
      </c>
      <c r="K2436" s="52">
        <f>IFERROR(_xll.qlIndexFixing(ONIndex1M,I2436,TRUE,_xll.ohTrigger(RecalcTrigger,Trigger1M)),NA())</f>
        <v>1.720995325896979E-2</v>
      </c>
      <c r="L2436" s="52">
        <f>IFERROR(_xll.qlIndexFixing(Index3M,H2436,TRUE,_xll.ohTrigger(RecalcTrigger,Trigger3M)),NA())</f>
        <v>1.8438582399457688E-2</v>
      </c>
      <c r="M2436" s="52">
        <f>IFERROR(_xll.qlIndexFixing(ONIndex3M,I2436,TRUE,_xll.ohTrigger(RecalcTrigger,Trigger3M)),NA())</f>
        <v>1.8420725172418884E-2</v>
      </c>
      <c r="N2436" s="52">
        <f>IFERROR(_xll.qlIndexFixing(Index6M,$H2436,TRUE,_xll.ohTrigger(RecalcTrigger,Trigger6M)),NA())</f>
        <v>2.0182410379869276E-2</v>
      </c>
      <c r="O2436" s="52">
        <f>IFERROR(_xll.qlIndexFixing(ONIndex6M,I2436,TRUE,_xll.ohTrigger(RecalcTrigger,Trigger6M)),NA())</f>
        <v>2.0130251315704228E-2</v>
      </c>
      <c r="P2436" s="52">
        <f>IFERROR(_xll.qlIndexFixing(Index1Y,$H2436,TRUE,_xll.ohTrigger(RecalcTrigger,Trigger1Y)),NA())</f>
        <v>2.2287611767195757E-2</v>
      </c>
      <c r="Q2436" s="52">
        <f>IFERROR(_xll.qlIndexFixing(ONIndex1Y,I2436,TRUE,_xll.ohTrigger(RecalcTrigger,Trigger1Y)),NA())</f>
        <v>2.213894144489359E-2</v>
      </c>
    </row>
    <row r="2437" spans="2:17" x14ac:dyDescent="0.2">
      <c r="B2437" s="46" t="s">
        <v>51</v>
      </c>
      <c r="D2437" s="49">
        <f>_xll.qlCalendarAdvance(LocalCalendar,$D2436,B2437,"f",FALSE)</f>
        <v>56787</v>
      </c>
      <c r="E2437" s="49">
        <f>_xll.qlInterestRateIndexValueDate(IndexON,D2437)</f>
        <v>56787</v>
      </c>
      <c r="F2437" s="52">
        <f>IFERROR(_xll.qlIndexFixing(IndexON,D2437,TRUE,_xll.ohTrigger(RecalcTrigger,TriggerON)),NA())</f>
        <v>1.4684970638700889E-2</v>
      </c>
      <c r="H2437" s="49">
        <f>_xll.qlCalendarAdvance(IborCalendar,$H2436,B2437,"f",FALSE)</f>
        <v>56780</v>
      </c>
      <c r="I2437" s="49">
        <f>_xll.qlInterestRateIndexValueDate(Index1M,$H2437)</f>
        <v>56782</v>
      </c>
      <c r="J2437" s="52">
        <f>IFERROR(_xll.qlIndexFixing(Index1M,$H2437,TRUE,_xll.ohTrigger(RecalcTrigger,Trigger1M)),NA())</f>
        <v>1.7209260912851854E-2</v>
      </c>
      <c r="K2437" s="52">
        <f>IFERROR(_xll.qlIndexFixing(ONIndex1M,I2437,TRUE,_xll.ohTrigger(RecalcTrigger,Trigger1M)),NA())</f>
        <v>1.7205786217298069E-2</v>
      </c>
      <c r="L2437" s="52">
        <f>IFERROR(_xll.qlIndexFixing(Index3M,H2437,TRUE,_xll.ohTrigger(RecalcTrigger,Trigger3M)),NA())</f>
        <v>1.8434717079116498E-2</v>
      </c>
      <c r="M2437" s="52">
        <f>IFERROR(_xll.qlIndexFixing(ONIndex3M,I2437,TRUE,_xll.ohTrigger(RecalcTrigger,Trigger3M)),NA())</f>
        <v>1.8416888824779321E-2</v>
      </c>
      <c r="N2437" s="52">
        <f>IFERROR(_xll.qlIndexFixing(Index6M,$H2437,TRUE,_xll.ohTrigger(RecalcTrigger,Trigger6M)),NA())</f>
        <v>2.0178514365652461E-2</v>
      </c>
      <c r="O2437" s="52">
        <f>IFERROR(_xll.qlIndexFixing(ONIndex6M,I2437,TRUE,_xll.ohTrigger(RecalcTrigger,Trigger6M)),NA())</f>
        <v>2.0126400638966757E-2</v>
      </c>
      <c r="P2437" s="52">
        <f>IFERROR(_xll.qlIndexFixing(Index1Y,$H2437,TRUE,_xll.ohTrigger(RecalcTrigger,Trigger1Y)),NA())</f>
        <v>2.2283665764507892E-2</v>
      </c>
      <c r="Q2437" s="52">
        <f>IFERROR(_xll.qlIndexFixing(ONIndex1Y,I2437,TRUE,_xll.ohTrigger(RecalcTrigger,Trigger1Y)),NA())</f>
        <v>2.2135125645377229E-2</v>
      </c>
    </row>
    <row r="2438" spans="2:17" x14ac:dyDescent="0.2">
      <c r="B2438" s="46" t="s">
        <v>51</v>
      </c>
      <c r="D2438" s="49">
        <f>_xll.qlCalendarAdvance(LocalCalendar,$D2437,B2438,"f",FALSE)</f>
        <v>56794</v>
      </c>
      <c r="E2438" s="49">
        <f>_xll.qlInterestRateIndexValueDate(IndexON,D2438)</f>
        <v>56794</v>
      </c>
      <c r="F2438" s="52">
        <f>IFERROR(_xll.qlIndexFixing(IndexON,D2438,TRUE,_xll.ohTrigger(RecalcTrigger,TriggerON)),NA())</f>
        <v>1.4682107361645436E-2</v>
      </c>
      <c r="H2438" s="49">
        <f>_xll.qlCalendarAdvance(IborCalendar,$H2437,B2438,"f",FALSE)</f>
        <v>56787</v>
      </c>
      <c r="I2438" s="49">
        <f>_xll.qlInterestRateIndexValueDate(Index1M,$H2438)</f>
        <v>56789</v>
      </c>
      <c r="J2438" s="52">
        <f>IFERROR(_xll.qlIndexFixing(Index1M,$H2438,TRUE,_xll.ohTrigger(RecalcTrigger,Trigger1M)),NA())</f>
        <v>1.720506096724056E-2</v>
      </c>
      <c r="K2438" s="52">
        <f>IFERROR(_xll.qlIndexFixing(ONIndex1M,I2438,TRUE,_xll.ohTrigger(RecalcTrigger,Trigger1M)),NA())</f>
        <v>1.7201610872028539E-2</v>
      </c>
      <c r="L2438" s="52">
        <f>IFERROR(_xll.qlIndexFixing(Index3M,H2438,TRUE,_xll.ohTrigger(RecalcTrigger,Trigger3M)),NA())</f>
        <v>1.8430850055716739E-2</v>
      </c>
      <c r="M2438" s="52">
        <f>IFERROR(_xll.qlIndexFixing(ONIndex3M,I2438,TRUE,_xll.ohTrigger(RecalcTrigger,Trigger3M)),NA())</f>
        <v>1.8413050778258722E-2</v>
      </c>
      <c r="N2438" s="52">
        <f>IFERROR(_xll.qlIndexFixing(Index6M,$H2438,TRUE,_xll.ohTrigger(RecalcTrigger,Trigger6M)),NA())</f>
        <v>2.0176042205991868E-2</v>
      </c>
      <c r="O2438" s="52">
        <f>IFERROR(_xll.qlIndexFixing(ONIndex6M,I2438,TRUE,_xll.ohTrigger(RecalcTrigger,Trigger6M)),NA())</f>
        <v>2.0122549501317977E-2</v>
      </c>
      <c r="P2438" s="52">
        <f>IFERROR(_xll.qlIndexFixing(Index1Y,$H2438,TRUE,_xll.ohTrigger(RecalcTrigger,Trigger1Y)),NA())</f>
        <v>2.2279718117385654E-2</v>
      </c>
      <c r="Q2438" s="52">
        <f>IFERROR(_xll.qlIndexFixing(ONIndex1Y,I2438,TRUE,_xll.ohTrigger(RecalcTrigger,Trigger1Y)),NA())</f>
        <v>2.2131308222759216E-2</v>
      </c>
    </row>
    <row r="2439" spans="2:17" x14ac:dyDescent="0.2">
      <c r="B2439" s="46" t="s">
        <v>51</v>
      </c>
      <c r="D2439" s="49">
        <f>_xll.qlCalendarAdvance(LocalCalendar,$D2438,B2439,"f",FALSE)</f>
        <v>56801</v>
      </c>
      <c r="E2439" s="49">
        <f>_xll.qlInterestRateIndexValueDate(IndexON,D2439)</f>
        <v>56801</v>
      </c>
      <c r="F2439" s="52">
        <f>IFERROR(_xll.qlIndexFixing(IndexON,D2439,TRUE,_xll.ohTrigger(RecalcTrigger,TriggerON)),NA())</f>
        <v>1.4679242794022329E-2</v>
      </c>
      <c r="H2439" s="49">
        <f>_xll.qlCalendarAdvance(IborCalendar,$H2438,B2439,"f",FALSE)</f>
        <v>56794</v>
      </c>
      <c r="I2439" s="49">
        <f>_xll.qlInterestRateIndexValueDate(Index1M,$H2439)</f>
        <v>56796</v>
      </c>
      <c r="J2439" s="52">
        <f>IFERROR(_xll.qlIndexFixing(Index1M,$H2439,TRUE,_xll.ohTrigger(RecalcTrigger,Trigger1M)),NA())</f>
        <v>1.7200852707272563E-2</v>
      </c>
      <c r="K2439" s="52">
        <f>IFERROR(_xll.qlIndexFixing(ONIndex1M,I2439,TRUE,_xll.ohTrigger(RecalcTrigger,Trigger1M)),NA())</f>
        <v>1.7197427223081263E-2</v>
      </c>
      <c r="L2439" s="52">
        <f>IFERROR(_xll.qlIndexFixing(Index3M,H2439,TRUE,_xll.ohTrigger(RecalcTrigger,Trigger3M)),NA())</f>
        <v>1.8426981329258421E-2</v>
      </c>
      <c r="M2439" s="52">
        <f>IFERROR(_xll.qlIndexFixing(ONIndex3M,I2439,TRUE,_xll.ohTrigger(RecalcTrigger,Trigger3M)),NA())</f>
        <v>1.8409211032697215E-2</v>
      </c>
      <c r="N2439" s="52">
        <f>IFERROR(_xll.qlIndexFixing(Index6M,$H2439,TRUE,_xll.ohTrigger(RecalcTrigger,Trigger6M)),NA())</f>
        <v>2.0171859439814002E-2</v>
      </c>
      <c r="O2439" s="52">
        <f>IFERROR(_xll.qlIndexFixing(ONIndex6M,I2439,TRUE,_xll.ohTrigger(RecalcTrigger,Trigger6M)),NA())</f>
        <v>2.0118697902677951E-2</v>
      </c>
      <c r="P2439" s="52">
        <f>IFERROR(_xll.qlIndexFixing(Index1Y,$H2439,TRUE,_xll.ohTrigger(RecalcTrigger,Trigger1Y)),NA())</f>
        <v>2.2275768825848596E-2</v>
      </c>
      <c r="Q2439" s="52">
        <f>IFERROR(_xll.qlIndexFixing(ONIndex1Y,I2439,TRUE,_xll.ohTrigger(RecalcTrigger,Trigger1Y)),NA())</f>
        <v>2.2127489176959614E-2</v>
      </c>
    </row>
    <row r="2440" spans="2:17" x14ac:dyDescent="0.2">
      <c r="B2440" s="46" t="s">
        <v>51</v>
      </c>
      <c r="D2440" s="49">
        <f>_xll.qlCalendarAdvance(LocalCalendar,$D2439,B2440,"f",FALSE)</f>
        <v>56808</v>
      </c>
      <c r="E2440" s="49">
        <f>_xll.qlInterestRateIndexValueDate(IndexON,D2440)</f>
        <v>56808</v>
      </c>
      <c r="F2440" s="52">
        <f>IFERROR(_xll.qlIndexFixing(IndexON,D2440,TRUE,_xll.ohTrigger(RecalcTrigger,TriggerON)),NA())</f>
        <v>1.4676376935671698E-2</v>
      </c>
      <c r="H2440" s="49">
        <f>_xll.qlCalendarAdvance(IborCalendar,$H2439,B2440,"f",FALSE)</f>
        <v>56801</v>
      </c>
      <c r="I2440" s="49">
        <f>_xll.qlInterestRateIndexValueDate(Index1M,$H2440)</f>
        <v>56803</v>
      </c>
      <c r="J2440" s="52">
        <f>IFERROR(_xll.qlIndexFixing(Index1M,$H2440,TRUE,_xll.ohTrigger(RecalcTrigger,Trigger1M)),NA())</f>
        <v>1.7196636132967846E-2</v>
      </c>
      <c r="K2440" s="52">
        <f>IFERROR(_xll.qlIndexFixing(ONIndex1M,I2440,TRUE,_xll.ohTrigger(RecalcTrigger,Trigger1M)),NA())</f>
        <v>1.719323527069605E-2</v>
      </c>
      <c r="L2440" s="52">
        <f>IFERROR(_xll.qlIndexFixing(Index3M,H2440,TRUE,_xll.ohTrigger(RecalcTrigger,Trigger3M)),NA())</f>
        <v>1.8423110899750225E-2</v>
      </c>
      <c r="M2440" s="52">
        <f>IFERROR(_xll.qlIndexFixing(ONIndex3M,I2440,TRUE,_xll.ohTrigger(RecalcTrigger,Trigger3M)),NA())</f>
        <v>1.8405369588414544E-2</v>
      </c>
      <c r="N2440" s="52">
        <f>IFERROR(_xll.qlIndexFixing(Index6M,$H2440,TRUE,_xll.ohTrigger(RecalcTrigger,Trigger6M)),NA())</f>
        <v>2.0167676702476673E-2</v>
      </c>
      <c r="O2440" s="52">
        <f>IFERROR(_xll.qlIndexFixing(ONIndex6M,I2440,TRUE,_xll.ohTrigger(RecalcTrigger,Trigger6M)),NA())</f>
        <v>2.0114845843206552E-2</v>
      </c>
      <c r="P2440" s="52">
        <f>IFERROR(_xll.qlIndexFixing(Index1Y,$H2440,TRUE,_xll.ohTrigger(RecalcTrigger,Trigger1Y)),NA())</f>
        <v>2.2271817889916484E-2</v>
      </c>
      <c r="Q2440" s="52">
        <f>IFERROR(_xll.qlIndexFixing(ONIndex1Y,I2440,TRUE,_xll.ohTrigger(RecalcTrigger,Trigger1Y)),NA())</f>
        <v>2.2123668508298167E-2</v>
      </c>
    </row>
    <row r="2441" spans="2:17" x14ac:dyDescent="0.2">
      <c r="B2441" s="46" t="s">
        <v>51</v>
      </c>
      <c r="D2441" s="49">
        <f>_xll.qlCalendarAdvance(LocalCalendar,$D2440,B2441,"f",FALSE)</f>
        <v>56815</v>
      </c>
      <c r="E2441" s="49">
        <f>_xll.qlInterestRateIndexValueDate(IndexON,D2441)</f>
        <v>56815</v>
      </c>
      <c r="F2441" s="52">
        <f>IFERROR(_xll.qlIndexFixing(IndexON,D2441,TRUE,_xll.ohTrigger(RecalcTrigger,TriggerON)),NA())</f>
        <v>1.467350978683335E-2</v>
      </c>
      <c r="H2441" s="49">
        <f>_xll.qlCalendarAdvance(IborCalendar,$H2440,B2441,"f",FALSE)</f>
        <v>56808</v>
      </c>
      <c r="I2441" s="49">
        <f>_xll.qlInterestRateIndexValueDate(Index1M,$H2441)</f>
        <v>56810</v>
      </c>
      <c r="J2441" s="52">
        <f>IFERROR(_xll.qlIndexFixing(Index1M,$H2441,TRUE,_xll.ohTrigger(RecalcTrigger,Trigger1M)),NA())</f>
        <v>1.7192411244326411E-2</v>
      </c>
      <c r="K2441" s="52">
        <f>IFERROR(_xll.qlIndexFixing(ONIndex1M,I2441,TRUE,_xll.ohTrigger(RecalcTrigger,Trigger1M)),NA())</f>
        <v>1.7189035014633092E-2</v>
      </c>
      <c r="L2441" s="52">
        <f>IFERROR(_xll.qlIndexFixing(Index3M,H2441,TRUE,_xll.ohTrigger(RecalcTrigger,Trigger3M)),NA())</f>
        <v>1.8419238767195631E-2</v>
      </c>
      <c r="M2441" s="52">
        <f>IFERROR(_xll.qlIndexFixing(ONIndex3M,I2441,TRUE,_xll.ohTrigger(RecalcTrigger,Trigger3M)),NA())</f>
        <v>1.8401526445170902E-2</v>
      </c>
      <c r="N2441" s="52">
        <f>IFERROR(_xll.qlIndexFixing(Index6M,$H2441,TRUE,_xll.ohTrigger(RecalcTrigger,Trigger6M)),NA())</f>
        <v>2.0164062205823979E-2</v>
      </c>
      <c r="O2441" s="52">
        <f>IFERROR(_xll.qlIndexFixing(ONIndex6M,I2441,TRUE,_xll.ohTrigger(RecalcTrigger,Trigger6M)),NA())</f>
        <v>2.0110993322903781E-2</v>
      </c>
      <c r="P2441" s="52">
        <f>IFERROR(_xll.qlIndexFixing(Index1Y,$H2441,TRUE,_xll.ohTrigger(RecalcTrigger,Trigger1Y)),NA())</f>
        <v>2.226786530960843E-2</v>
      </c>
      <c r="Q2441" s="52">
        <f>IFERROR(_xll.qlIndexFixing(ONIndex1Y,I2441,TRUE,_xll.ohTrigger(RecalcTrigger,Trigger1Y)),NA())</f>
        <v>2.2119846216375194E-2</v>
      </c>
    </row>
    <row r="2442" spans="2:17" x14ac:dyDescent="0.2">
      <c r="B2442" s="46" t="s">
        <v>51</v>
      </c>
      <c r="D2442" s="49">
        <f>_xll.qlCalendarAdvance(LocalCalendar,$D2441,B2442,"f",FALSE)</f>
        <v>56822</v>
      </c>
      <c r="E2442" s="49">
        <f>_xll.qlInterestRateIndexValueDate(IndexON,D2442)</f>
        <v>56822</v>
      </c>
      <c r="F2442" s="52">
        <f>IFERROR(_xll.qlIndexFixing(IndexON,D2442,TRUE,_xll.ohTrigger(RecalcTrigger,TriggerON)),NA())</f>
        <v>1.4670641347427349E-2</v>
      </c>
      <c r="H2442" s="49">
        <f>_xll.qlCalendarAdvance(IborCalendar,$H2441,B2442,"f",FALSE)</f>
        <v>56815</v>
      </c>
      <c r="I2442" s="49">
        <f>_xll.qlInterestRateIndexValueDate(Index1M,$H2442)</f>
        <v>56817</v>
      </c>
      <c r="J2442" s="52">
        <f>IFERROR(_xll.qlIndexFixing(Index1M,$H2442,TRUE,_xll.ohTrigger(RecalcTrigger,Trigger1M)),NA())</f>
        <v>1.7188178041363245E-2</v>
      </c>
      <c r="K2442" s="52">
        <f>IFERROR(_xll.qlIndexFixing(ONIndex1M,I2442,TRUE,_xll.ohTrigger(RecalcTrigger,Trigger1M)),NA())</f>
        <v>1.718482645505226E-2</v>
      </c>
      <c r="L2442" s="52">
        <f>IFERROR(_xll.qlIndexFixing(Index3M,H2442,TRUE,_xll.ohTrigger(RecalcTrigger,Trigger3M)),NA())</f>
        <v>1.8415364931601588E-2</v>
      </c>
      <c r="M2442" s="52">
        <f>IFERROR(_xll.qlIndexFixing(ONIndex3M,I2442,TRUE,_xll.ohTrigger(RecalcTrigger,Trigger3M)),NA())</f>
        <v>1.8397681603046223E-2</v>
      </c>
      <c r="N2442" s="52">
        <f>IFERROR(_xll.qlIndexFixing(Index6M,$H2442,TRUE,_xll.ohTrigger(RecalcTrigger,Trigger6M)),NA())</f>
        <v>2.0159879052585296E-2</v>
      </c>
      <c r="O2442" s="52">
        <f>IFERROR(_xll.qlIndexFixing(ONIndex6M,I2442,TRUE,_xll.ohTrigger(RecalcTrigger,Trigger6M)),NA())</f>
        <v>2.01071403416897E-2</v>
      </c>
      <c r="P2442" s="52">
        <f>IFERROR(_xll.qlIndexFixing(Index1Y,$H2442,TRUE,_xll.ohTrigger(RecalcTrigger,Trigger1Y)),NA())</f>
        <v>2.2263911084944639E-2</v>
      </c>
      <c r="Q2442" s="52">
        <f>IFERROR(_xll.qlIndexFixing(ONIndex1Y,I2442,TRUE,_xll.ohTrigger(RecalcTrigger,Trigger1Y)),NA())</f>
        <v>2.2116022301430505E-2</v>
      </c>
    </row>
    <row r="2443" spans="2:17" x14ac:dyDescent="0.2">
      <c r="B2443" s="46" t="s">
        <v>51</v>
      </c>
      <c r="D2443" s="49">
        <f>_xll.qlCalendarAdvance(LocalCalendar,$D2442,B2443,"f",FALSE)</f>
        <v>56829</v>
      </c>
      <c r="E2443" s="49">
        <f>_xll.qlInterestRateIndexValueDate(IndexON,D2443)</f>
        <v>56829</v>
      </c>
      <c r="F2443" s="52">
        <f>IFERROR(_xll.qlIndexFixing(IndexON,D2443,TRUE,_xll.ohTrigger(RecalcTrigger,TriggerON)),NA())</f>
        <v>1.4667771617373759E-2</v>
      </c>
      <c r="H2443" s="49">
        <f>_xll.qlCalendarAdvance(IborCalendar,$H2442,B2443,"f",FALSE)</f>
        <v>56822</v>
      </c>
      <c r="I2443" s="49">
        <f>_xll.qlInterestRateIndexValueDate(Index1M,$H2443)</f>
        <v>56824</v>
      </c>
      <c r="J2443" s="52">
        <f>IFERROR(_xll.qlIndexFixing(Index1M,$H2443,TRUE,_xll.ohTrigger(RecalcTrigger,Trigger1M)),NA())</f>
        <v>1.7184042685917819E-2</v>
      </c>
      <c r="K2443" s="52">
        <f>IFERROR(_xll.qlIndexFixing(ONIndex1M,I2443,TRUE,_xll.ohTrigger(RecalcTrigger,Trigger1M)),NA())</f>
        <v>1.7180609591793683E-2</v>
      </c>
      <c r="L2443" s="52">
        <f>IFERROR(_xll.qlIndexFixing(Index3M,H2443,TRUE,_xll.ohTrigger(RecalcTrigger,Trigger3M)),NA())</f>
        <v>1.8411489392969833E-2</v>
      </c>
      <c r="M2443" s="52">
        <f>IFERROR(_xll.qlIndexFixing(ONIndex3M,I2443,TRUE,_xll.ohTrigger(RecalcTrigger,Trigger3M)),NA())</f>
        <v>1.8393835061960573E-2</v>
      </c>
      <c r="N2443" s="52">
        <f>IFERROR(_xll.qlIndexFixing(Index6M,$H2443,TRUE,_xll.ohTrigger(RecalcTrigger,Trigger6M)),NA())</f>
        <v>2.0155979540755296E-2</v>
      </c>
      <c r="O2443" s="52">
        <f>IFERROR(_xll.qlIndexFixing(ONIndex6M,I2443,TRUE,_xll.ohTrigger(RecalcTrigger,Trigger6M)),NA())</f>
        <v>2.010328689956431E-2</v>
      </c>
      <c r="P2443" s="52">
        <f>IFERROR(_xll.qlIndexFixing(Index1Y,$H2443,TRUE,_xll.ohTrigger(RecalcTrigger,Trigger1Y)),NA())</f>
        <v>2.2259955245512962E-2</v>
      </c>
      <c r="Q2443" s="52">
        <f>IFERROR(_xll.qlIndexFixing(ONIndex1Y,I2443,TRUE,_xll.ohTrigger(RecalcTrigger,Trigger1Y)),NA())</f>
        <v>2.2112196763384162E-2</v>
      </c>
    </row>
    <row r="2444" spans="2:17" x14ac:dyDescent="0.2">
      <c r="B2444" s="46" t="s">
        <v>51</v>
      </c>
      <c r="D2444" s="49">
        <f>_xll.qlCalendarAdvance(LocalCalendar,$D2443,B2444,"f",FALSE)</f>
        <v>56836</v>
      </c>
      <c r="E2444" s="49">
        <f>_xll.qlInterestRateIndexValueDate(IndexON,D2444)</f>
        <v>56836</v>
      </c>
      <c r="F2444" s="52">
        <f>IFERROR(_xll.qlIndexFixing(IndexON,D2444,TRUE,_xll.ohTrigger(RecalcTrigger,TriggerON)),NA())</f>
        <v>1.4664900596752517E-2</v>
      </c>
      <c r="H2444" s="49">
        <f>_xll.qlCalendarAdvance(IborCalendar,$H2443,B2444,"f",FALSE)</f>
        <v>56829</v>
      </c>
      <c r="I2444" s="49">
        <f>_xll.qlInterestRateIndexValueDate(Index1M,$H2444)</f>
        <v>56831</v>
      </c>
      <c r="J2444" s="52">
        <f>IFERROR(_xll.qlIndexFixing(Index1M,$H2444,TRUE,_xll.ohTrigger(RecalcTrigger,Trigger1M)),NA())</f>
        <v>1.7179792057748375E-2</v>
      </c>
      <c r="K2444" s="52">
        <f>IFERROR(_xll.qlIndexFixing(ONIndex1M,I2444,TRUE,_xll.ohTrigger(RecalcTrigger,Trigger1M)),NA())</f>
        <v>1.7176384425097169E-2</v>
      </c>
      <c r="L2444" s="52">
        <f>IFERROR(_xll.qlIndexFixing(Index3M,H2444,TRUE,_xll.ohTrigger(RecalcTrigger,Trigger3M)),NA())</f>
        <v>1.8407612151308192E-2</v>
      </c>
      <c r="M2444" s="52">
        <f>IFERROR(_xll.qlIndexFixing(ONIndex3M,I2444,TRUE,_xll.ohTrigger(RecalcTrigger,Trigger3M)),NA())</f>
        <v>1.8389986821993887E-2</v>
      </c>
      <c r="N2444" s="52">
        <f>IFERROR(_xll.qlIndexFixing(Index6M,$H2444,TRUE,_xll.ohTrigger(RecalcTrigger,Trigger6M)),NA())</f>
        <v>2.0152079571006003E-2</v>
      </c>
      <c r="O2444" s="52">
        <f>IFERROR(_xll.qlIndexFixing(ONIndex6M,I2444,TRUE,_xll.ohTrigger(RecalcTrigger,Trigger6M)),NA())</f>
        <v>2.0099432996607547E-2</v>
      </c>
      <c r="P2444" s="52">
        <f>IFERROR(_xll.qlIndexFixing(Index1Y,$H2444,TRUE,_xll.ohTrigger(RecalcTrigger,Trigger1Y)),NA())</f>
        <v>2.2255997939174255E-2</v>
      </c>
      <c r="Q2444" s="52">
        <f>IFERROR(_xll.qlIndexFixing(ONIndex1Y,I2444,TRUE,_xll.ohTrigger(RecalcTrigger,Trigger1Y)),NA())</f>
        <v>2.2108369602236166E-2</v>
      </c>
    </row>
    <row r="2445" spans="2:17" x14ac:dyDescent="0.2">
      <c r="B2445" s="46" t="s">
        <v>51</v>
      </c>
      <c r="D2445" s="49">
        <f>_xll.qlCalendarAdvance(LocalCalendar,$D2444,B2445,"f",FALSE)</f>
        <v>56843</v>
      </c>
      <c r="E2445" s="49">
        <f>_xll.qlInterestRateIndexValueDate(IndexON,D2445)</f>
        <v>56843</v>
      </c>
      <c r="F2445" s="52">
        <f>IFERROR(_xll.qlIndexFixing(IndexON,D2445,TRUE,_xll.ohTrigger(RecalcTrigger,TriggerON)),NA())</f>
        <v>1.4662028285563622E-2</v>
      </c>
      <c r="H2445" s="49">
        <f>_xll.qlCalendarAdvance(IborCalendar,$H2444,B2445,"f",FALSE)</f>
        <v>56836</v>
      </c>
      <c r="I2445" s="49">
        <f>_xll.qlInterestRateIndexValueDate(Index1M,$H2445)</f>
        <v>56838</v>
      </c>
      <c r="J2445" s="52">
        <f>IFERROR(_xll.qlIndexFixing(Index1M,$H2445,TRUE,_xll.ohTrigger(RecalcTrigger,Trigger1M)),NA())</f>
        <v>1.7175428546615801E-2</v>
      </c>
      <c r="K2445" s="52">
        <f>IFERROR(_xll.qlIndexFixing(ONIndex1M,I2445,TRUE,_xll.ohTrigger(RecalcTrigger,Trigger1M)),NA())</f>
        <v>1.7172150954882781E-2</v>
      </c>
      <c r="L2445" s="52">
        <f>IFERROR(_xll.qlIndexFixing(Index3M,H2445,TRUE,_xll.ohTrigger(RecalcTrigger,Trigger3M)),NA())</f>
        <v>1.8403733206620129E-2</v>
      </c>
      <c r="M2445" s="52">
        <f>IFERROR(_xll.qlIndexFixing(ONIndex3M,I2445,TRUE,_xll.ohTrigger(RecalcTrigger,Trigger3M)),NA())</f>
        <v>1.8386136883146165E-2</v>
      </c>
      <c r="N2445" s="52">
        <f>IFERROR(_xll.qlIndexFixing(Index6M,$H2445,TRUE,_xll.ohTrigger(RecalcTrigger,Trigger6M)),NA())</f>
        <v>2.0148179143340852E-2</v>
      </c>
      <c r="O2445" s="52">
        <f>IFERROR(_xll.qlIndexFixing(ONIndex6M,I2445,TRUE,_xll.ohTrigger(RecalcTrigger,Trigger6M)),NA())</f>
        <v>2.0095578632819411E-2</v>
      </c>
      <c r="P2445" s="52">
        <f>IFERROR(_xll.qlIndexFixing(Index1Y,$H2445,TRUE,_xll.ohTrigger(RecalcTrigger,Trigger1Y)),NA())</f>
        <v>2.2252039343355939E-2</v>
      </c>
      <c r="Q2445" s="52">
        <f>IFERROR(_xll.qlIndexFixing(ONIndex1Y,I2445,TRUE,_xll.ohTrigger(RecalcTrigger,Trigger1Y)),NA())</f>
        <v>2.2104540817986518E-2</v>
      </c>
    </row>
    <row r="2446" spans="2:17" x14ac:dyDescent="0.2">
      <c r="B2446" s="46" t="s">
        <v>51</v>
      </c>
      <c r="D2446" s="49">
        <f>_xll.qlCalendarAdvance(LocalCalendar,$D2445,B2446,"f",FALSE)</f>
        <v>56850</v>
      </c>
      <c r="E2446" s="49">
        <f>_xll.qlInterestRateIndexValueDate(IndexON,D2446)</f>
        <v>56850</v>
      </c>
      <c r="F2446" s="52">
        <f>IFERROR(_xll.qlIndexFixing(IndexON,D2446,TRUE,_xll.ohTrigger(RecalcTrigger,TriggerON)),NA())</f>
        <v>1.4659154683807074E-2</v>
      </c>
      <c r="H2446" s="49">
        <f>_xll.qlCalendarAdvance(IborCalendar,$H2445,B2446,"f",FALSE)</f>
        <v>56843</v>
      </c>
      <c r="I2446" s="49">
        <f>_xll.qlInterestRateIndexValueDate(Index1M,$H2446)</f>
        <v>56845</v>
      </c>
      <c r="J2446" s="52">
        <f>IFERROR(_xll.qlIndexFixing(Index1M,$H2446,TRUE,_xll.ohTrigger(RecalcTrigger,Trigger1M)),NA())</f>
        <v>1.7171162086448144E-2</v>
      </c>
      <c r="K2446" s="52">
        <f>IFERROR(_xll.qlIndexFixing(ONIndex1M,I2446,TRUE,_xll.ohTrigger(RecalcTrigger,Trigger1M)),NA())</f>
        <v>1.7167909180910712E-2</v>
      </c>
      <c r="L2446" s="52">
        <f>IFERROR(_xll.qlIndexFixing(Index3M,H2446,TRUE,_xll.ohTrigger(RecalcTrigger,Trigger3M)),NA())</f>
        <v>1.8399852558911738E-2</v>
      </c>
      <c r="M2446" s="52">
        <f>IFERROR(_xll.qlIndexFixing(ONIndex3M,I2446,TRUE,_xll.ohTrigger(RecalcTrigger,Trigger3M)),NA())</f>
        <v>1.8382285245257535E-2</v>
      </c>
      <c r="N2446" s="52">
        <f>IFERROR(_xll.qlIndexFixing(Index6M,$H2446,TRUE,_xll.ohTrigger(RecalcTrigger,Trigger6M)),NA())</f>
        <v>2.0144561107504073E-2</v>
      </c>
      <c r="O2446" s="52">
        <f>IFERROR(_xll.qlIndexFixing(ONIndex6M,I2446,TRUE,_xll.ohTrigger(RecalcTrigger,Trigger6M)),NA())</f>
        <v>2.009172380804003E-2</v>
      </c>
      <c r="P2446" s="52">
        <f>IFERROR(_xll.qlIndexFixing(Index1Y,$H2446,TRUE,_xll.ohTrigger(RecalcTrigger,Trigger1Y)),NA())</f>
        <v>2.2248079635482174E-2</v>
      </c>
      <c r="Q2446" s="52">
        <f>IFERROR(_xll.qlIndexFixing(ONIndex1Y,I2446,TRUE,_xll.ohTrigger(RecalcTrigger,Trigger1Y)),NA())</f>
        <v>2.210071041055528E-2</v>
      </c>
    </row>
    <row r="2447" spans="2:17" x14ac:dyDescent="0.2">
      <c r="B2447" s="46" t="s">
        <v>51</v>
      </c>
      <c r="D2447" s="49">
        <f>_xll.qlCalendarAdvance(LocalCalendar,$D2446,B2447,"f",FALSE)</f>
        <v>56857</v>
      </c>
      <c r="E2447" s="49">
        <f>_xll.qlInterestRateIndexValueDate(IndexON,D2447)</f>
        <v>56857</v>
      </c>
      <c r="F2447" s="52">
        <f>IFERROR(_xll.qlIndexFixing(IndexON,D2447,TRUE,_xll.ohTrigger(RecalcTrigger,TriggerON)),NA())</f>
        <v>1.465627979156281E-2</v>
      </c>
      <c r="H2447" s="49">
        <f>_xll.qlCalendarAdvance(IborCalendar,$H2446,B2447,"f",FALSE)</f>
        <v>56850</v>
      </c>
      <c r="I2447" s="49">
        <f>_xll.qlInterestRateIndexValueDate(Index1M,$H2447)</f>
        <v>56852</v>
      </c>
      <c r="J2447" s="52">
        <f>IFERROR(_xll.qlIndexFixing(Index1M,$H2447,TRUE,_xll.ohTrigger(RecalcTrigger,Trigger1M)),NA())</f>
        <v>1.7166887312001222E-2</v>
      </c>
      <c r="K2447" s="52">
        <f>IFERROR(_xll.qlIndexFixing(ONIndex1M,I2447,TRUE,_xll.ohTrigger(RecalcTrigger,Trigger1M)),NA())</f>
        <v>1.7163659103500706E-2</v>
      </c>
      <c r="L2447" s="52">
        <f>IFERROR(_xll.qlIndexFixing(Index3M,H2447,TRUE,_xll.ohTrigger(RecalcTrigger,Trigger3M)),NA())</f>
        <v>1.8395970208188221E-2</v>
      </c>
      <c r="M2447" s="52">
        <f>IFERROR(_xll.qlIndexFixing(ONIndex3M,I2447,TRUE,_xll.ohTrigger(RecalcTrigger,Trigger3M)),NA())</f>
        <v>1.8378431908647741E-2</v>
      </c>
      <c r="N2447" s="52">
        <f>IFERROR(_xll.qlIndexFixing(Index6M,$H2447,TRUE,_xll.ohTrigger(RecalcTrigger,Trigger6M)),NA())</f>
        <v>2.014037691427201E-2</v>
      </c>
      <c r="O2447" s="52">
        <f>IFERROR(_xll.qlIndexFixing(ONIndex6M,I2447,TRUE,_xll.ohTrigger(RecalcTrigger,Trigger6M)),NA())</f>
        <v>2.0087868522349339E-2</v>
      </c>
      <c r="P2447" s="52">
        <f>IFERROR(_xll.qlIndexFixing(Index1Y,$H2447,TRUE,_xll.ohTrigger(RecalcTrigger,Trigger1Y)),NA())</f>
        <v>2.2244517242523059E-2</v>
      </c>
      <c r="Q2447" s="52">
        <f>IFERROR(_xll.qlIndexFixing(ONIndex1Y,I2447,TRUE,_xll.ohTrigger(RecalcTrigger,Trigger1Y)),NA())</f>
        <v>2.2096878380102325E-2</v>
      </c>
    </row>
    <row r="2448" spans="2:17" x14ac:dyDescent="0.2">
      <c r="B2448" s="46" t="s">
        <v>51</v>
      </c>
      <c r="D2448" s="49">
        <f>_xll.qlCalendarAdvance(LocalCalendar,$D2447,B2448,"f",FALSE)</f>
        <v>56864</v>
      </c>
      <c r="E2448" s="49">
        <f>_xll.qlInterestRateIndexValueDate(IndexON,D2448)</f>
        <v>56864</v>
      </c>
      <c r="F2448" s="52">
        <f>IFERROR(_xll.qlIndexFixing(IndexON,D2448,TRUE,_xll.ohTrigger(RecalcTrigger,TriggerON)),NA())</f>
        <v>1.4653403608511084E-2</v>
      </c>
      <c r="H2448" s="49">
        <f>_xll.qlCalendarAdvance(IborCalendar,$H2447,B2448,"f",FALSE)</f>
        <v>56857</v>
      </c>
      <c r="I2448" s="49">
        <f>_xll.qlInterestRateIndexValueDate(Index1M,$H2448)</f>
        <v>56859</v>
      </c>
      <c r="J2448" s="52">
        <f>IFERROR(_xll.qlIndexFixing(Index1M,$H2448,TRUE,_xll.ohTrigger(RecalcTrigger,Trigger1M)),NA())</f>
        <v>1.7162604223290023E-2</v>
      </c>
      <c r="K2448" s="52">
        <f>IFERROR(_xll.qlIndexFixing(ONIndex1M,I2448,TRUE,_xll.ohTrigger(RecalcTrigger,Trigger1M)),NA())</f>
        <v>1.715940072249289E-2</v>
      </c>
      <c r="L2448" s="52">
        <f>IFERROR(_xll.qlIndexFixing(Index3M,H2448,TRUE,_xll.ohTrigger(RecalcTrigger,Trigger3M)),NA())</f>
        <v>1.8391894819292504E-2</v>
      </c>
      <c r="M2448" s="52">
        <f>IFERROR(_xll.qlIndexFixing(ONIndex3M,I2448,TRUE,_xll.ohTrigger(RecalcTrigger,Trigger3M)),NA())</f>
        <v>1.8374576873076975E-2</v>
      </c>
      <c r="N2448" s="52">
        <f>IFERROR(_xll.qlIndexFixing(Index6M,$H2448,TRUE,_xll.ohTrigger(RecalcTrigger,Trigger6M)),NA())</f>
        <v>2.013534557954225E-2</v>
      </c>
      <c r="O2448" s="52">
        <f>IFERROR(_xll.qlIndexFixing(ONIndex6M,I2448,TRUE,_xll.ohTrigger(RecalcTrigger,Trigger6M)),NA())</f>
        <v>2.0084012775907212E-2</v>
      </c>
      <c r="P2448" s="52">
        <f>IFERROR(_xll.qlIndexFixing(Index1Y,$H2448,TRUE,_xll.ohTrigger(RecalcTrigger,Trigger1Y)),NA())</f>
        <v>2.2240555616872226E-2</v>
      </c>
      <c r="Q2448" s="52">
        <f>IFERROR(_xll.qlIndexFixing(ONIndex1Y,I2448,TRUE,_xll.ohTrigger(RecalcTrigger,Trigger1Y)),NA())</f>
        <v>2.2093044726627653E-2</v>
      </c>
    </row>
    <row r="2449" spans="2:17" x14ac:dyDescent="0.2">
      <c r="B2449" s="46" t="s">
        <v>51</v>
      </c>
      <c r="D2449" s="49">
        <f>_xll.qlCalendarAdvance(LocalCalendar,$D2448,B2449,"f",FALSE)</f>
        <v>56871</v>
      </c>
      <c r="E2449" s="49">
        <f>_xll.qlInterestRateIndexValueDate(IndexON,D2449)</f>
        <v>56871</v>
      </c>
      <c r="F2449" s="52">
        <f>IFERROR(_xll.qlIndexFixing(IndexON,D2449,TRUE,_xll.ohTrigger(RecalcTrigger,TriggerON)),NA())</f>
        <v>1.4650526135051578E-2</v>
      </c>
      <c r="H2449" s="49">
        <f>_xll.qlCalendarAdvance(IborCalendar,$H2448,B2449,"f",FALSE)</f>
        <v>56864</v>
      </c>
      <c r="I2449" s="49">
        <f>_xll.qlInterestRateIndexValueDate(Index1M,$H2449)</f>
        <v>56866</v>
      </c>
      <c r="J2449" s="52">
        <f>IFERROR(_xll.qlIndexFixing(Index1M,$H2449,TRUE,_xll.ohTrigger(RecalcTrigger,Trigger1M)),NA())</f>
        <v>1.7158414197463952E-2</v>
      </c>
      <c r="K2449" s="52">
        <f>IFERROR(_xll.qlIndexFixing(ONIndex1M,I2449,TRUE,_xll.ohTrigger(RecalcTrigger,Trigger1M)),NA())</f>
        <v>1.7155134037967201E-2</v>
      </c>
      <c r="L2449" s="52">
        <f>IFERROR(_xll.qlIndexFixing(Index3M,H2449,TRUE,_xll.ohTrigger(RecalcTrigger,Trigger3M)),NA())</f>
        <v>1.8388009382220641E-2</v>
      </c>
      <c r="M2449" s="52">
        <f>IFERROR(_xll.qlIndexFixing(ONIndex3M,I2449,TRUE,_xll.ohTrigger(RecalcTrigger,Trigger3M)),NA())</f>
        <v>1.8370720138625174E-2</v>
      </c>
      <c r="N2449" s="52">
        <f>IFERROR(_xll.qlIndexFixing(Index6M,$H2449,TRUE,_xll.ohTrigger(RecalcTrigger,Trigger6M)),NA())</f>
        <v>2.0131444319481755E-2</v>
      </c>
      <c r="O2449" s="52">
        <f>IFERROR(_xll.qlIndexFixing(ONIndex6M,I2449,TRUE,_xll.ohTrigger(RecalcTrigger,Trigger6M)),NA())</f>
        <v>2.0080156568553775E-2</v>
      </c>
      <c r="P2449" s="52">
        <f>IFERROR(_xll.qlIndexFixing(Index1Y,$H2449,TRUE,_xll.ohTrigger(RecalcTrigger,Trigger1Y)),NA())</f>
        <v>2.2236195613728763E-2</v>
      </c>
      <c r="Q2449" s="52">
        <f>IFERROR(_xll.qlIndexFixing(ONIndex1Y,I2449,TRUE,_xll.ohTrigger(RecalcTrigger,Trigger1Y)),NA())</f>
        <v>2.2089209449971392E-2</v>
      </c>
    </row>
    <row r="2450" spans="2:17" x14ac:dyDescent="0.2">
      <c r="B2450" s="46" t="s">
        <v>51</v>
      </c>
      <c r="D2450" s="49">
        <f>_xll.qlCalendarAdvance(LocalCalendar,$D2449,B2450,"f",FALSE)</f>
        <v>56878</v>
      </c>
      <c r="E2450" s="49">
        <f>_xll.qlInterestRateIndexValueDate(IndexON,D2450)</f>
        <v>56878</v>
      </c>
      <c r="F2450" s="52">
        <f>IFERROR(_xll.qlIndexFixing(IndexON,D2450,TRUE,_xll.ohTrigger(RecalcTrigger,TriggerON)),NA())</f>
        <v>1.4647647371024419E-2</v>
      </c>
      <c r="H2450" s="49">
        <f>_xll.qlCalendarAdvance(IborCalendar,$H2449,B2450,"f",FALSE)</f>
        <v>56871</v>
      </c>
      <c r="I2450" s="49">
        <f>_xll.qlInterestRateIndexValueDate(Index1M,$H2450)</f>
        <v>56873</v>
      </c>
      <c r="J2450" s="52">
        <f>IFERROR(_xll.qlIndexFixing(Index1M,$H2450,TRUE,_xll.ohTrigger(RecalcTrigger,Trigger1M)),NA())</f>
        <v>1.7154013103099774E-2</v>
      </c>
      <c r="K2450" s="52">
        <f>IFERROR(_xll.qlIndexFixing(ONIndex1M,I2450,TRUE,_xll.ohTrigger(RecalcTrigger,Trigger1M)),NA())</f>
        <v>1.7150859049763767E-2</v>
      </c>
      <c r="L2450" s="52">
        <f>IFERROR(_xll.qlIndexFixing(Index3M,H2450,TRUE,_xll.ohTrigger(RecalcTrigger,Trigger3M)),NA())</f>
        <v>1.8384122242192762E-2</v>
      </c>
      <c r="M2450" s="52">
        <f>IFERROR(_xll.qlIndexFixing(ONIndex3M,I2450,TRUE,_xll.ohTrigger(RecalcTrigger,Trigger3M)),NA())</f>
        <v>1.8366861705132465E-2</v>
      </c>
      <c r="N2450" s="52">
        <f>IFERROR(_xll.qlIndexFixing(Index6M,$H2450,TRUE,_xll.ohTrigger(RecalcTrigger,Trigger6M)),NA())</f>
        <v>2.0127542601451772E-2</v>
      </c>
      <c r="O2450" s="52">
        <f>IFERROR(_xll.qlIndexFixing(ONIndex6M,I2450,TRUE,_xll.ohTrigger(RecalcTrigger,Trigger6M)),NA())</f>
        <v>2.0076299900209094E-2</v>
      </c>
      <c r="P2450" s="52">
        <f>IFERROR(_xll.qlIndexFixing(Index1Y,$H2450,TRUE,_xll.ohTrigger(RecalcTrigger,Trigger1Y)),NA())</f>
        <v>2.2232233231819873E-2</v>
      </c>
      <c r="Q2450" s="52">
        <f>IFERROR(_xll.qlIndexFixing(ONIndex1Y,I2450,TRUE,_xll.ohTrigger(RecalcTrigger,Trigger1Y)),NA())</f>
        <v>2.2085372550293414E-2</v>
      </c>
    </row>
    <row r="2451" spans="2:17" x14ac:dyDescent="0.2">
      <c r="B2451" s="46" t="s">
        <v>51</v>
      </c>
      <c r="D2451" s="49">
        <f>_xll.qlCalendarAdvance(LocalCalendar,$D2450,B2451,"f",FALSE)</f>
        <v>56885</v>
      </c>
      <c r="E2451" s="49">
        <f>_xll.qlInterestRateIndexValueDate(IndexON,D2451)</f>
        <v>56885</v>
      </c>
      <c r="F2451" s="52">
        <f>IFERROR(_xll.qlIndexFixing(IndexON,D2451,TRUE,_xll.ohTrigger(RecalcTrigger,TriggerON)),NA())</f>
        <v>1.4644767316269736E-2</v>
      </c>
      <c r="H2451" s="49">
        <f>_xll.qlCalendarAdvance(IborCalendar,$H2450,B2451,"f",FALSE)</f>
        <v>56878</v>
      </c>
      <c r="I2451" s="49">
        <f>_xll.qlInterestRateIndexValueDate(Index1M,$H2451)</f>
        <v>56880</v>
      </c>
      <c r="J2451" s="52">
        <f>IFERROR(_xll.qlIndexFixing(Index1M,$H2451,TRUE,_xll.ohTrigger(RecalcTrigger,Trigger1M)),NA())</f>
        <v>1.7149705071640708E-2</v>
      </c>
      <c r="K2451" s="52">
        <f>IFERROR(_xll.qlIndexFixing(ONIndex1M,I2451,TRUE,_xll.ohTrigger(RecalcTrigger,Trigger1M)),NA())</f>
        <v>1.7146575758122395E-2</v>
      </c>
      <c r="L2451" s="52">
        <f>IFERROR(_xll.qlIndexFixing(Index3M,H2451,TRUE,_xll.ohTrigger(RecalcTrigger,Trigger3M)),NA())</f>
        <v>1.8380233399215011E-2</v>
      </c>
      <c r="M2451" s="52">
        <f>IFERROR(_xll.qlIndexFixing(ONIndex3M,I2451,TRUE,_xll.ohTrigger(RecalcTrigger,Trigger3M)),NA())</f>
        <v>1.8363001572918591E-2</v>
      </c>
      <c r="N2451" s="52">
        <f>IFERROR(_xll.qlIndexFixing(Index6M,$H2451,TRUE,_xll.ohTrigger(RecalcTrigger,Trigger6M)),NA())</f>
        <v>2.0123640425456696E-2</v>
      </c>
      <c r="O2451" s="52">
        <f>IFERROR(_xll.qlIndexFixing(ONIndex6M,I2451,TRUE,_xll.ohTrigger(RecalcTrigger,Trigger6M)),NA())</f>
        <v>2.0072442771112975E-2</v>
      </c>
      <c r="P2451" s="52">
        <f>IFERROR(_xll.qlIndexFixing(Index1Y,$H2451,TRUE,_xll.ohTrigger(RecalcTrigger,Trigger1Y)),NA())</f>
        <v>2.222827062493421E-2</v>
      </c>
      <c r="Q2451" s="52">
        <f>IFERROR(_xll.qlIndexFixing(ONIndex1Y,I2451,TRUE,_xll.ohTrigger(RecalcTrigger,Trigger1Y)),NA())</f>
        <v>2.2081534027513783E-2</v>
      </c>
    </row>
    <row r="2452" spans="2:17" x14ac:dyDescent="0.2">
      <c r="B2452" s="46" t="s">
        <v>51</v>
      </c>
      <c r="D2452" s="49">
        <f>_xll.qlCalendarAdvance(LocalCalendar,$D2451,B2452,"f",FALSE)</f>
        <v>56892</v>
      </c>
      <c r="E2452" s="49">
        <f>_xll.qlInterestRateIndexValueDate(IndexON,D2452)</f>
        <v>56892</v>
      </c>
      <c r="F2452" s="52">
        <f>IFERROR(_xll.qlIndexFixing(IndexON,D2452,TRUE,_xll.ohTrigger(RecalcTrigger,TriggerON)),NA())</f>
        <v>1.4641885970947399E-2</v>
      </c>
      <c r="H2452" s="49">
        <f>_xll.qlCalendarAdvance(IborCalendar,$H2451,B2452,"f",FALSE)</f>
        <v>56885</v>
      </c>
      <c r="I2452" s="49">
        <f>_xll.qlInterestRateIndexValueDate(Index1M,$H2452)</f>
        <v>56887</v>
      </c>
      <c r="J2452" s="52">
        <f>IFERROR(_xll.qlIndexFixing(Index1M,$H2452,TRUE,_xll.ohTrigger(RecalcTrigger,Trigger1M)),NA())</f>
        <v>1.7145091347370835E-2</v>
      </c>
      <c r="K2452" s="52">
        <f>IFERROR(_xll.qlIndexFixing(ONIndex1M,I2452,TRUE,_xll.ohTrigger(RecalcTrigger,Trigger1M)),NA())</f>
        <v>1.7142284162883215E-2</v>
      </c>
      <c r="L2452" s="52">
        <f>IFERROR(_xll.qlIndexFixing(Index3M,H2452,TRUE,_xll.ohTrigger(RecalcTrigger,Trigger3M)),NA())</f>
        <v>1.8376342853290907E-2</v>
      </c>
      <c r="M2452" s="52">
        <f>IFERROR(_xll.qlIndexFixing(ONIndex3M,I2452,TRUE,_xll.ohTrigger(RecalcTrigger,Trigger3M)),NA())</f>
        <v>1.835913974166381E-2</v>
      </c>
      <c r="N2452" s="52">
        <f>IFERROR(_xll.qlIndexFixing(Index6M,$H2452,TRUE,_xll.ohTrigger(RecalcTrigger,Trigger6M)),NA())</f>
        <v>2.0119737791497842E-2</v>
      </c>
      <c r="O2452" s="52">
        <f>IFERROR(_xll.qlIndexFixing(ONIndex6M,I2452,TRUE,_xll.ohTrigger(RecalcTrigger,Trigger6M)),NA())</f>
        <v>2.0068585181105547E-2</v>
      </c>
      <c r="P2452" s="52">
        <f>IFERROR(_xll.qlIndexFixing(Index1Y,$H2452,TRUE,_xll.ohTrigger(RecalcTrigger,Trigger1Y)),NA())</f>
        <v>2.2223116021897974E-2</v>
      </c>
      <c r="Q2452" s="52">
        <f>IFERROR(_xll.qlIndexFixing(ONIndex1Y,I2452,TRUE,_xll.ohTrigger(RecalcTrigger,Trigger1Y)),NA())</f>
        <v>2.2077693881632499E-2</v>
      </c>
    </row>
    <row r="2453" spans="2:17" x14ac:dyDescent="0.2">
      <c r="B2453" s="46" t="s">
        <v>51</v>
      </c>
      <c r="D2453" s="49">
        <f>_xll.qlCalendarAdvance(LocalCalendar,$D2452,B2453,"f",FALSE)</f>
        <v>56899</v>
      </c>
      <c r="E2453" s="49">
        <f>_xll.qlInterestRateIndexValueDate(IndexON,D2453)</f>
        <v>56899</v>
      </c>
      <c r="F2453" s="52">
        <f>IFERROR(_xll.qlIndexFixing(IndexON,D2453,TRUE,_xll.ohTrigger(RecalcTrigger,TriggerON)),NA())</f>
        <v>1.4639003335217282E-2</v>
      </c>
      <c r="H2453" s="49">
        <f>_xll.qlCalendarAdvance(IborCalendar,$H2452,B2453,"f",FALSE)</f>
        <v>56892</v>
      </c>
      <c r="I2453" s="49">
        <f>_xll.qlInterestRateIndexValueDate(Index1M,$H2453)</f>
        <v>56894</v>
      </c>
      <c r="J2453" s="52">
        <f>IFERROR(_xll.qlIndexFixing(Index1M,$H2453,TRUE,_xll.ohTrigger(RecalcTrigger,Trigger1M)),NA())</f>
        <v>1.7141064066044653E-2</v>
      </c>
      <c r="K2453" s="52">
        <f>IFERROR(_xll.qlIndexFixing(ONIndex1M,I2453,TRUE,_xll.ohTrigger(RecalcTrigger,Trigger1M)),NA())</f>
        <v>1.7137984263966288E-2</v>
      </c>
      <c r="L2453" s="52">
        <f>IFERROR(_xll.qlIndexFixing(Index3M,H2453,TRUE,_xll.ohTrigger(RecalcTrigger,Trigger3M)),NA())</f>
        <v>1.8372640340798094E-2</v>
      </c>
      <c r="M2453" s="52">
        <f>IFERROR(_xll.qlIndexFixing(ONIndex3M,I2453,TRUE,_xll.ohTrigger(RecalcTrigger,Trigger3M)),NA())</f>
        <v>1.8355276211527993E-2</v>
      </c>
      <c r="N2453" s="52">
        <f>IFERROR(_xll.qlIndexFixing(Index6M,$H2453,TRUE,_xll.ohTrigger(RecalcTrigger,Trigger6M)),NA())</f>
        <v>2.0116115854078978E-2</v>
      </c>
      <c r="O2453" s="52">
        <f>IFERROR(_xll.qlIndexFixing(ONIndex6M,I2453,TRUE,_xll.ohTrigger(RecalcTrigger,Trigger6M)),NA())</f>
        <v>2.006472713018681E-2</v>
      </c>
      <c r="P2453" s="52">
        <f>IFERROR(_xll.qlIndexFixing(Index1Y,$H2453,TRUE,_xll.ohTrigger(RecalcTrigger,Trigger1Y)),NA())</f>
        <v>2.2220742666423595E-2</v>
      </c>
      <c r="Q2453" s="52">
        <f>IFERROR(_xll.qlIndexFixing(ONIndex1Y,I2453,TRUE,_xll.ohTrigger(RecalcTrigger,Trigger1Y)),NA())</f>
        <v>2.2073852112569625E-2</v>
      </c>
    </row>
    <row r="2454" spans="2:17" x14ac:dyDescent="0.2">
      <c r="B2454" s="46" t="s">
        <v>51</v>
      </c>
      <c r="D2454" s="49">
        <f>_xll.qlCalendarAdvance(LocalCalendar,$D2453,B2454,"f",FALSE)</f>
        <v>56906</v>
      </c>
      <c r="E2454" s="49">
        <f>_xll.qlInterestRateIndexValueDate(IndexON,D2454)</f>
        <v>56906</v>
      </c>
      <c r="F2454" s="52">
        <f>IFERROR(_xll.qlIndexFixing(IndexON,D2454,TRUE,_xll.ohTrigger(RecalcTrigger,TriggerON)),NA())</f>
        <v>1.4636119408839576E-2</v>
      </c>
      <c r="H2454" s="49">
        <f>_xll.qlCalendarAdvance(IborCalendar,$H2453,B2454,"f",FALSE)</f>
        <v>56899</v>
      </c>
      <c r="I2454" s="49">
        <f>_xll.qlInterestRateIndexValueDate(Index1M,$H2454)</f>
        <v>56901</v>
      </c>
      <c r="J2454" s="52">
        <f>IFERROR(_xll.qlIndexFixing(Index1M,$H2454,TRUE,_xll.ohTrigger(RecalcTrigger,Trigger1M)),NA())</f>
        <v>1.713673109192515E-2</v>
      </c>
      <c r="K2454" s="52">
        <f>IFERROR(_xll.qlIndexFixing(ONIndex1M,I2454,TRUE,_xll.ohTrigger(RecalcTrigger,Trigger1M)),NA())</f>
        <v>1.7133676061451553E-2</v>
      </c>
      <c r="L2454" s="52">
        <f>IFERROR(_xll.qlIndexFixing(Index3M,H2454,TRUE,_xll.ohTrigger(RecalcTrigger,Trigger3M)),NA())</f>
        <v>1.8368746069106021E-2</v>
      </c>
      <c r="M2454" s="52">
        <f>IFERROR(_xll.qlIndexFixing(ONIndex3M,I2454,TRUE,_xll.ohTrigger(RecalcTrigger,Trigger3M)),NA())</f>
        <v>1.835141098251114E-2</v>
      </c>
      <c r="N2454" s="52">
        <f>IFERROR(_xll.qlIndexFixing(Index6M,$H2454,TRUE,_xll.ohTrigger(RecalcTrigger,Trigger6M)),NA())</f>
        <v>2.0112212054488942E-2</v>
      </c>
      <c r="O2454" s="52">
        <f>IFERROR(_xll.qlIndexFixing(ONIndex6M,I2454,TRUE,_xll.ohTrigger(RecalcTrigger,Trigger6M)),NA())</f>
        <v>2.00608686184367E-2</v>
      </c>
      <c r="P2454" s="52">
        <f>IFERROR(_xll.qlIndexFixing(Index1Y,$H2454,TRUE,_xll.ohTrigger(RecalcTrigger,Trigger1Y)),NA())</f>
        <v>2.2216383228480061E-2</v>
      </c>
      <c r="Q2454" s="52">
        <f>IFERROR(_xll.qlIndexFixing(ONIndex1Y,I2454,TRUE,_xll.ohTrigger(RecalcTrigger,Trigger1Y)),NA())</f>
        <v>2.2070008720485035E-2</v>
      </c>
    </row>
    <row r="2455" spans="2:17" x14ac:dyDescent="0.2">
      <c r="B2455" s="46" t="s">
        <v>51</v>
      </c>
      <c r="D2455" s="49">
        <f>_xll.qlCalendarAdvance(LocalCalendar,$D2454,B2455,"f",FALSE)</f>
        <v>56913</v>
      </c>
      <c r="E2455" s="49">
        <f>_xll.qlInterestRateIndexValueDate(IndexON,D2455)</f>
        <v>56913</v>
      </c>
      <c r="F2455" s="52">
        <f>IFERROR(_xll.qlIndexFixing(IndexON,D2455,TRUE,_xll.ohTrigger(RecalcTrigger,TriggerON)),NA())</f>
        <v>1.4633234191814282E-2</v>
      </c>
      <c r="H2455" s="49">
        <f>_xll.qlCalendarAdvance(IborCalendar,$H2454,B2455,"f",FALSE)</f>
        <v>56906</v>
      </c>
      <c r="I2455" s="49">
        <f>_xll.qlInterestRateIndexValueDate(Index1M,$H2455)</f>
        <v>56908</v>
      </c>
      <c r="J2455" s="52">
        <f>IFERROR(_xll.qlIndexFixing(Index1M,$H2455,TRUE,_xll.ohTrigger(RecalcTrigger,Trigger1M)),NA())</f>
        <v>1.7132389803608816E-2</v>
      </c>
      <c r="K2455" s="52">
        <f>IFERROR(_xll.qlIndexFixing(ONIndex1M,I2455,TRUE,_xll.ohTrigger(RecalcTrigger,Trigger1M)),NA())</f>
        <v>1.7129359555658752E-2</v>
      </c>
      <c r="L2455" s="52">
        <f>IFERROR(_xll.qlIndexFixing(Index3M,H2455,TRUE,_xll.ohTrigger(RecalcTrigger,Trigger3M)),NA())</f>
        <v>1.8364850094438796E-2</v>
      </c>
      <c r="M2455" s="52">
        <f>IFERROR(_xll.qlIndexFixing(ONIndex3M,I2455,TRUE,_xll.ohTrigger(RecalcTrigger,Trigger3M)),NA())</f>
        <v>1.8347544054613252E-2</v>
      </c>
      <c r="N2455" s="52">
        <f>IFERROR(_xll.qlIndexFixing(Index6M,$H2455,TRUE,_xll.ohTrigger(RecalcTrigger,Trigger6M)),NA())</f>
        <v>2.0108307796959643E-2</v>
      </c>
      <c r="O2455" s="52">
        <f>IFERROR(_xll.qlIndexFixing(ONIndex6M,I2455,TRUE,_xll.ohTrigger(RecalcTrigger,Trigger6M)),NA())</f>
        <v>2.0057009645855217E-2</v>
      </c>
      <c r="P2455" s="52">
        <f>IFERROR(_xll.qlIndexFixing(Index1Y,$H2455,TRUE,_xll.ohTrigger(RecalcTrigger,Trigger1Y)),NA())</f>
        <v>2.2212421495735372E-2</v>
      </c>
      <c r="Q2455" s="52">
        <f>IFERROR(_xll.qlIndexFixing(ONIndex1Y,I2455,TRUE,_xll.ohTrigger(RecalcTrigger,Trigger1Y)),NA())</f>
        <v>2.2066163705378727E-2</v>
      </c>
    </row>
    <row r="2456" spans="2:17" x14ac:dyDescent="0.2">
      <c r="B2456" s="46" t="s">
        <v>51</v>
      </c>
      <c r="D2456" s="49">
        <f>_xll.qlCalendarAdvance(LocalCalendar,$D2455,B2456,"f",FALSE)</f>
        <v>56920</v>
      </c>
      <c r="E2456" s="49">
        <f>_xll.qlInterestRateIndexValueDate(IndexON,D2456)</f>
        <v>56920</v>
      </c>
      <c r="F2456" s="52">
        <f>IFERROR(_xll.qlIndexFixing(IndexON,D2456,TRUE,_xll.ohTrigger(RecalcTrigger,TriggerON)),NA())</f>
        <v>1.4630347684221334E-2</v>
      </c>
      <c r="H2456" s="49">
        <f>_xll.qlCalendarAdvance(IborCalendar,$H2455,B2456,"f",FALSE)</f>
        <v>56913</v>
      </c>
      <c r="I2456" s="49">
        <f>_xll.qlInterestRateIndexValueDate(Index1M,$H2456)</f>
        <v>56915</v>
      </c>
      <c r="J2456" s="52">
        <f>IFERROR(_xll.qlIndexFixing(Index1M,$H2456,TRUE,_xll.ohTrigger(RecalcTrigger,Trigger1M)),NA())</f>
        <v>1.7128040201098149E-2</v>
      </c>
      <c r="K2456" s="52">
        <f>IFERROR(_xll.qlIndexFixing(ONIndex1M,I2456,TRUE,_xll.ohTrigger(RecalcTrigger,Trigger1M)),NA())</f>
        <v>1.712503474610827E-2</v>
      </c>
      <c r="L2456" s="52">
        <f>IFERROR(_xll.qlIndexFixing(Index3M,H2456,TRUE,_xll.ohTrigger(RecalcTrigger,Trigger3M)),NA())</f>
        <v>1.8360952416801628E-2</v>
      </c>
      <c r="M2456" s="52">
        <f>IFERROR(_xll.qlIndexFixing(ONIndex3M,I2456,TRUE,_xll.ohTrigger(RecalcTrigger,Trigger3M)),NA())</f>
        <v>1.8343675427834327E-2</v>
      </c>
      <c r="N2456" s="52">
        <f>IFERROR(_xll.qlIndexFixing(Index6M,$H2456,TRUE,_xll.ohTrigger(RecalcTrigger,Trigger6M)),NA())</f>
        <v>2.0104403081494582E-2</v>
      </c>
      <c r="O2456" s="52">
        <f>IFERROR(_xll.qlIndexFixing(ONIndex6M,I2456,TRUE,_xll.ohTrigger(RecalcTrigger,Trigger6M)),NA())</f>
        <v>2.0053150212282489E-2</v>
      </c>
      <c r="P2456" s="52">
        <f>IFERROR(_xll.qlIndexFixing(Index1Y,$H2456,TRUE,_xll.ohTrigger(RecalcTrigger,Trigger1Y)),NA())</f>
        <v>2.220846042502329E-2</v>
      </c>
      <c r="Q2456" s="52">
        <f>IFERROR(_xll.qlIndexFixing(ONIndex1Y,I2456,TRUE,_xll.ohTrigger(RecalcTrigger,Trigger1Y)),NA())</f>
        <v>2.2062317067170767E-2</v>
      </c>
    </row>
    <row r="2457" spans="2:17" x14ac:dyDescent="0.2">
      <c r="B2457" s="46" t="s">
        <v>51</v>
      </c>
      <c r="D2457" s="49">
        <f>_xll.qlCalendarAdvance(LocalCalendar,$D2456,B2457,"f",FALSE)</f>
        <v>56927</v>
      </c>
      <c r="E2457" s="49">
        <f>_xll.qlInterestRateIndexValueDate(IndexON,D2457)</f>
        <v>56927</v>
      </c>
      <c r="F2457" s="52">
        <f>IFERROR(_xll.qlIndexFixing(IndexON,D2457,TRUE,_xll.ohTrigger(RecalcTrigger,TriggerON)),NA())</f>
        <v>1.4627459886060734E-2</v>
      </c>
      <c r="H2457" s="49">
        <f>_xll.qlCalendarAdvance(IborCalendar,$H2456,B2457,"f",FALSE)</f>
        <v>56920</v>
      </c>
      <c r="I2457" s="49">
        <f>_xll.qlInterestRateIndexValueDate(Index1M,$H2457)</f>
        <v>56922</v>
      </c>
      <c r="J2457" s="52">
        <f>IFERROR(_xll.qlIndexFixing(Index1M,$H2457,TRUE,_xll.ohTrigger(RecalcTrigger,Trigger1M)),NA())</f>
        <v>1.7123682284400643E-2</v>
      </c>
      <c r="K2457" s="52">
        <f>IFERROR(_xll.qlIndexFixing(ONIndex1M,I2457,TRUE,_xll.ohTrigger(RecalcTrigger,Trigger1M)),NA())</f>
        <v>1.7120701632959978E-2</v>
      </c>
      <c r="L2457" s="52">
        <f>IFERROR(_xll.qlIndexFixing(Index3M,H2457,TRUE,_xll.ohTrigger(RecalcTrigger,Trigger3M)),NA())</f>
        <v>1.8357053036198868E-2</v>
      </c>
      <c r="M2457" s="52">
        <f>IFERROR(_xll.qlIndexFixing(ONIndex3M,I2457,TRUE,_xll.ohTrigger(RecalcTrigger,Trigger3M)),NA())</f>
        <v>1.8339805102094431E-2</v>
      </c>
      <c r="N2457" s="52">
        <f>IFERROR(_xll.qlIndexFixing(Index6M,$H2457,TRUE,_xll.ohTrigger(RecalcTrigger,Trigger6M)),NA())</f>
        <v>2.010021775234706E-2</v>
      </c>
      <c r="O2457" s="52">
        <f>IFERROR(_xll.qlIndexFixing(ONIndex6M,I2457,TRUE,_xll.ohTrigger(RecalcTrigger,Trigger6M)),NA())</f>
        <v>2.0049290317798452E-2</v>
      </c>
      <c r="P2457" s="52">
        <f>IFERROR(_xll.qlIndexFixing(Index1Y,$H2457,TRUE,_xll.ohTrigger(RecalcTrigger,Trigger1Y)),NA())</f>
        <v>2.2204500193736907E-2</v>
      </c>
      <c r="Q2457" s="52">
        <f>IFERROR(_xll.qlIndexFixing(ONIndex1Y,I2457,TRUE,_xll.ohTrigger(RecalcTrigger,Trigger1Y)),NA())</f>
        <v>2.2058468805781217E-2</v>
      </c>
    </row>
    <row r="2458" spans="2:17" x14ac:dyDescent="0.2">
      <c r="B2458" s="46" t="s">
        <v>51</v>
      </c>
      <c r="D2458" s="49">
        <f>_xll.qlCalendarAdvance(LocalCalendar,$D2457,B2458,"f",FALSE)</f>
        <v>56934</v>
      </c>
      <c r="E2458" s="49">
        <f>_xll.qlInterestRateIndexValueDate(IndexON,D2458)</f>
        <v>56934</v>
      </c>
      <c r="F2458" s="52">
        <f>IFERROR(_xll.qlIndexFixing(IndexON,D2458,TRUE,_xll.ohTrigger(RecalcTrigger,TriggerON)),NA())</f>
        <v>1.4624570797332481E-2</v>
      </c>
      <c r="H2458" s="49">
        <f>_xll.qlCalendarAdvance(IborCalendar,$H2457,B2458,"f",FALSE)</f>
        <v>56927</v>
      </c>
      <c r="I2458" s="49">
        <f>_xll.qlInterestRateIndexValueDate(Index1M,$H2458)</f>
        <v>56930</v>
      </c>
      <c r="J2458" s="52">
        <f>IFERROR(_xll.qlIndexFixing(Index1M,$H2458,TRUE,_xll.ohTrigger(RecalcTrigger,Trigger1M)),NA())</f>
        <v>1.7118597491786423E-2</v>
      </c>
      <c r="K2458" s="52">
        <f>IFERROR(_xll.qlIndexFixing(ONIndex1M,I2458,TRUE,_xll.ohTrigger(RecalcTrigger,Trigger1M)),NA())</f>
        <v>1.7115931929607697E-2</v>
      </c>
      <c r="L2458" s="52">
        <f>IFERROR(_xll.qlIndexFixing(Index3M,H2458,TRUE,_xll.ohTrigger(RecalcTrigger,Trigger3M)),NA())</f>
        <v>1.8352970625070922E-2</v>
      </c>
      <c r="M2458" s="52">
        <f>IFERROR(_xll.qlIndexFixing(ONIndex3M,I2458,TRUE,_xll.ohTrigger(RecalcTrigger,Trigger3M)),NA())</f>
        <v>1.8335760270957735E-2</v>
      </c>
      <c r="N2458" s="52">
        <f>IFERROR(_xll.qlIndexFixing(Index6M,$H2458,TRUE,_xll.ohTrigger(RecalcTrigger,Trigger6M)),NA())</f>
        <v>2.0095754421612603E-2</v>
      </c>
      <c r="O2458" s="52">
        <f>IFERROR(_xll.qlIndexFixing(ONIndex6M,I2458,TRUE,_xll.ohTrigger(RecalcTrigger,Trigger6M)),NA())</f>
        <v>2.0045442978551264E-2</v>
      </c>
      <c r="P2458" s="52">
        <f>IFERROR(_xll.qlIndexFixing(Index1Y,$H2458,TRUE,_xll.ohTrigger(RecalcTrigger,Trigger1Y)),NA())</f>
        <v>2.2199578578038854E-2</v>
      </c>
      <c r="Q2458" s="52">
        <f>IFERROR(_xll.qlIndexFixing(ONIndex1Y,I2458,TRUE,_xll.ohTrigger(RecalcTrigger,Trigger1Y)),NA())</f>
        <v>2.2054869666341403E-2</v>
      </c>
    </row>
    <row r="2459" spans="2:17" x14ac:dyDescent="0.2">
      <c r="B2459" s="46" t="s">
        <v>51</v>
      </c>
      <c r="D2459" s="49">
        <f>_xll.qlCalendarAdvance(LocalCalendar,$D2458,B2459,"f",FALSE)</f>
        <v>56941</v>
      </c>
      <c r="E2459" s="49">
        <f>_xll.qlInterestRateIndexValueDate(IndexON,D2459)</f>
        <v>56941</v>
      </c>
      <c r="F2459" s="52">
        <f>IFERROR(_xll.qlIndexFixing(IndexON,D2459,TRUE,_xll.ohTrigger(RecalcTrigger,TriggerON)),NA())</f>
        <v>1.4621680418036576E-2</v>
      </c>
      <c r="H2459" s="49">
        <f>_xll.qlCalendarAdvance(IborCalendar,$H2458,B2459,"f",FALSE)</f>
        <v>56934</v>
      </c>
      <c r="I2459" s="49">
        <f>_xll.qlInterestRateIndexValueDate(Index1M,$H2459)</f>
        <v>56936</v>
      </c>
      <c r="J2459" s="52">
        <f>IFERROR(_xll.qlIndexFixing(Index1M,$H2459,TRUE,_xll.ohTrigger(RecalcTrigger,Trigger1M)),NA())</f>
        <v>1.711494150851256E-2</v>
      </c>
      <c r="K2459" s="52">
        <f>IFERROR(_xll.qlIndexFixing(ONIndex1M,I2459,TRUE,_xll.ohTrigger(RecalcTrigger,Trigger1M)),NA())</f>
        <v>1.7112010496109775E-2</v>
      </c>
      <c r="L2459" s="52">
        <f>IFERROR(_xll.qlIndexFixing(Index3M,H2459,TRUE,_xll.ohTrigger(RecalcTrigger,Trigger3M)),NA())</f>
        <v>1.8349249166118287E-2</v>
      </c>
      <c r="M2459" s="52">
        <f>IFERROR(_xll.qlIndexFixing(ONIndex3M,I2459,TRUE,_xll.ohTrigger(RecalcTrigger,Trigger3M)),NA())</f>
        <v>1.8332059353891594E-2</v>
      </c>
      <c r="N2459" s="52">
        <f>IFERROR(_xll.qlIndexFixing(Index6M,$H2459,TRUE,_xll.ohTrigger(RecalcTrigger,Trigger6M)),NA())</f>
        <v>2.0092406531037728E-2</v>
      </c>
      <c r="O2459" s="52">
        <f>IFERROR(_xll.qlIndexFixing(ONIndex6M,I2459,TRUE,_xll.ohTrigger(RecalcTrigger,Trigger6M)),NA())</f>
        <v>2.0041569146416194E-2</v>
      </c>
      <c r="P2459" s="52">
        <f>IFERROR(_xll.qlIndexFixing(Index1Y,$H2459,TRUE,_xll.ohTrigger(RecalcTrigger,Trigger1Y)),NA())</f>
        <v>2.2196582959002356E-2</v>
      </c>
      <c r="Q2459" s="52">
        <f>IFERROR(_xll.qlIndexFixing(ONIndex1Y,I2459,TRUE,_xll.ohTrigger(RecalcTrigger,Trigger1Y)),NA())</f>
        <v>2.2050767413777095E-2</v>
      </c>
    </row>
    <row r="2460" spans="2:17" x14ac:dyDescent="0.2">
      <c r="B2460" s="46" t="s">
        <v>51</v>
      </c>
      <c r="D2460" s="49">
        <f>_xll.qlCalendarAdvance(LocalCalendar,$D2459,B2460,"f",FALSE)</f>
        <v>56948</v>
      </c>
      <c r="E2460" s="49">
        <f>_xll.qlInterestRateIndexValueDate(IndexON,D2460)</f>
        <v>56948</v>
      </c>
      <c r="F2460" s="52">
        <f>IFERROR(_xll.qlIndexFixing(IndexON,D2460,TRUE,_xll.ohTrigger(RecalcTrigger,TriggerON)),NA())</f>
        <v>1.4618788748013145E-2</v>
      </c>
      <c r="H2460" s="49">
        <f>_xll.qlCalendarAdvance(IborCalendar,$H2459,B2460,"f",FALSE)</f>
        <v>56941</v>
      </c>
      <c r="I2460" s="49">
        <f>_xll.qlInterestRateIndexValueDate(Index1M,$H2460)</f>
        <v>56944</v>
      </c>
      <c r="J2460" s="52">
        <f>IFERROR(_xll.qlIndexFixing(Index1M,$H2460,TRUE,_xll.ohTrigger(RecalcTrigger,Trigger1M)),NA())</f>
        <v>1.7110024306351657E-2</v>
      </c>
      <c r="K2460" s="52">
        <f>IFERROR(_xll.qlIndexFixing(ONIndex1M,I2460,TRUE,_xll.ohTrigger(RecalcTrigger,Trigger1M)),NA())</f>
        <v>1.7107218612499864E-2</v>
      </c>
      <c r="L2460" s="52">
        <f>IFERROR(_xll.qlIndexFixing(Index3M,H2460,TRUE,_xll.ohTrigger(RecalcTrigger,Trigger3M)),NA())</f>
        <v>1.8345161581868205E-2</v>
      </c>
      <c r="M2460" s="52">
        <f>IFERROR(_xll.qlIndexFixing(ONIndex3M,I2460,TRUE,_xll.ohTrigger(RecalcTrigger,Trigger3M)),NA())</f>
        <v>1.8328009364907416E-2</v>
      </c>
      <c r="N2460" s="52">
        <f>IFERROR(_xll.qlIndexFixing(Index6M,$H2460,TRUE,_xll.ohTrigger(RecalcTrigger,Trigger6M)),NA())</f>
        <v>2.0087942153576611E-2</v>
      </c>
      <c r="O2460" s="52">
        <f>IFERROR(_xll.qlIndexFixing(ONIndex6M,I2460,TRUE,_xll.ohTrigger(RecalcTrigger,Trigger6M)),NA())</f>
        <v>2.0037719762191486E-2</v>
      </c>
      <c r="P2460" s="52">
        <f>IFERROR(_xll.qlIndexFixing(Index1Y,$H2460,TRUE,_xll.ohTrigger(RecalcTrigger,Trigger1Y)),NA())</f>
        <v>2.2191664296598516E-2</v>
      </c>
      <c r="Q2460" s="52">
        <f>IFERROR(_xll.qlIndexFixing(ONIndex1Y,I2460,TRUE,_xll.ohTrigger(RecalcTrigger,Trigger1Y)),NA())</f>
        <v>2.2047163156777572E-2</v>
      </c>
    </row>
    <row r="2461" spans="2:17" x14ac:dyDescent="0.2">
      <c r="B2461" s="46" t="s">
        <v>51</v>
      </c>
      <c r="D2461" s="49">
        <f>_xll.qlCalendarAdvance(LocalCalendar,$D2460,B2461,"f",FALSE)</f>
        <v>56955</v>
      </c>
      <c r="E2461" s="49">
        <f>_xll.qlInterestRateIndexValueDate(IndexON,D2461)</f>
        <v>56955</v>
      </c>
      <c r="F2461" s="52">
        <f>IFERROR(_xll.qlIndexFixing(IndexON,D2461,TRUE,_xll.ohTrigger(RecalcTrigger,TriggerON)),NA())</f>
        <v>1.4615895787581934E-2</v>
      </c>
      <c r="H2461" s="49">
        <f>_xll.qlCalendarAdvance(IborCalendar,$H2460,B2461,"f",FALSE)</f>
        <v>56948</v>
      </c>
      <c r="I2461" s="49">
        <f>_xll.qlInterestRateIndexValueDate(Index1M,$H2461)</f>
        <v>56950</v>
      </c>
      <c r="J2461" s="52">
        <f>IFERROR(_xll.qlIndexFixing(Index1M,$H2461,TRUE,_xll.ohTrigger(RecalcTrigger,Trigger1M)),NA())</f>
        <v>1.7106259246667029E-2</v>
      </c>
      <c r="K2461" s="52">
        <f>IFERROR(_xll.qlIndexFixing(ONIndex1M,I2461,TRUE,_xll.ohTrigger(RecalcTrigger,Trigger1M)),NA())</f>
        <v>1.7103286144868335E-2</v>
      </c>
      <c r="L2461" s="52">
        <f>IFERROR(_xll.qlIndexFixing(Index3M,H2461,TRUE,_xll.ohTrigger(RecalcTrigger,Trigger3M)),NA())</f>
        <v>1.8341251308237404E-2</v>
      </c>
      <c r="M2461" s="52">
        <f>IFERROR(_xll.qlIndexFixing(ONIndex3M,I2461,TRUE,_xll.ohTrigger(RecalcTrigger,Trigger3M)),NA())</f>
        <v>1.8324306810084678E-2</v>
      </c>
      <c r="N2461" s="52">
        <f>IFERROR(_xll.qlIndexFixing(Index6M,$H2461,TRUE,_xll.ohTrigger(RecalcTrigger,Trigger6M)),NA())</f>
        <v>2.0084872635225823E-2</v>
      </c>
      <c r="O2461" s="52">
        <f>IFERROR(_xll.qlIndexFixing(ONIndex6M,I2461,TRUE,_xll.ohTrigger(RecalcTrigger,Trigger6M)),NA())</f>
        <v>2.0033846131308763E-2</v>
      </c>
      <c r="P2461" s="52">
        <f>IFERROR(_xll.qlIndexFixing(Index1Y,$H2461,TRUE,_xll.ohTrigger(RecalcTrigger,Trigger1Y)),NA())</f>
        <v>2.218867121062135E-2</v>
      </c>
      <c r="Q2461" s="52">
        <f>IFERROR(_xll.qlIndexFixing(ONIndex1Y,I2461,TRUE,_xll.ohTrigger(RecalcTrigger,Trigger1Y)),NA())</f>
        <v>2.2043059529446296E-2</v>
      </c>
    </row>
    <row r="2462" spans="2:17" x14ac:dyDescent="0.2">
      <c r="B2462" s="46" t="s">
        <v>51</v>
      </c>
      <c r="D2462" s="49">
        <f>_xll.qlCalendarAdvance(LocalCalendar,$D2461,B2462,"f",FALSE)</f>
        <v>56962</v>
      </c>
      <c r="E2462" s="49">
        <f>_xll.qlInterestRateIndexValueDate(IndexON,D2462)</f>
        <v>56962</v>
      </c>
      <c r="F2462" s="52">
        <f>IFERROR(_xll.qlIndexFixing(IndexON,D2462,TRUE,_xll.ohTrigger(RecalcTrigger,TriggerON)),NA())</f>
        <v>1.461300153658307E-2</v>
      </c>
      <c r="H2462" s="49">
        <f>_xll.qlCalendarAdvance(IborCalendar,$H2461,B2462,"f",FALSE)</f>
        <v>56955</v>
      </c>
      <c r="I2462" s="49">
        <f>_xll.qlInterestRateIndexValueDate(Index1M,$H2462)</f>
        <v>56957</v>
      </c>
      <c r="J2462" s="52">
        <f>IFERROR(_xll.qlIndexFixing(Index1M,$H2462,TRUE,_xll.ohTrigger(RecalcTrigger,Trigger1M)),NA())</f>
        <v>1.7101767988552674E-2</v>
      </c>
      <c r="K2462" s="52">
        <f>IFERROR(_xll.qlIndexFixing(ONIndex1M,I2462,TRUE,_xll.ohTrigger(RecalcTrigger,Trigger1M)),NA())</f>
        <v>1.7098911513970805E-2</v>
      </c>
      <c r="L2462" s="52">
        <f>IFERROR(_xll.qlIndexFixing(Index3M,H2462,TRUE,_xll.ohTrigger(RecalcTrigger,Trigger3M)),NA())</f>
        <v>1.8337343733131718E-2</v>
      </c>
      <c r="M2462" s="52">
        <f>IFERROR(_xll.qlIndexFixing(ONIndex3M,I2462,TRUE,_xll.ohTrigger(RecalcTrigger,Trigger3M)),NA())</f>
        <v>1.8320427989859667E-2</v>
      </c>
      <c r="N2462" s="52">
        <f>IFERROR(_xll.qlIndexFixing(Index6M,$H2462,TRUE,_xll.ohTrigger(RecalcTrigger,Trigger6M)),NA())</f>
        <v>2.0080965172202953E-2</v>
      </c>
      <c r="O2462" s="52">
        <f>IFERROR(_xll.qlIndexFixing(ONIndex6M,I2462,TRUE,_xll.ohTrigger(RecalcTrigger,Trigger6M)),NA())</f>
        <v>2.0029983932507989E-2</v>
      </c>
      <c r="P2462" s="52">
        <f>IFERROR(_xll.qlIndexFixing(Index1Y,$H2462,TRUE,_xll.ohTrigger(RecalcTrigger,Trigger1Y)),NA())</f>
        <v>2.2184717837267453E-2</v>
      </c>
      <c r="Q2462" s="52">
        <f>IFERROR(_xll.qlIndexFixing(ONIndex1Y,I2462,TRUE,_xll.ohTrigger(RecalcTrigger,Trigger1Y)),NA())</f>
        <v>2.2039203152708353E-2</v>
      </c>
    </row>
    <row r="2463" spans="2:17" x14ac:dyDescent="0.2">
      <c r="B2463" s="46" t="s">
        <v>51</v>
      </c>
      <c r="D2463" s="49">
        <f>_xll.qlCalendarAdvance(LocalCalendar,$D2462,B2463,"f",FALSE)</f>
        <v>56969</v>
      </c>
      <c r="E2463" s="49">
        <f>_xll.qlInterestRateIndexValueDate(IndexON,D2463)</f>
        <v>56969</v>
      </c>
      <c r="F2463" s="52">
        <f>IFERROR(_xll.qlIndexFixing(IndexON,D2463,TRUE,_xll.ohTrigger(RecalcTrigger,TriggerON)),NA())</f>
        <v>1.4610105994936617E-2</v>
      </c>
      <c r="H2463" s="49">
        <f>_xll.qlCalendarAdvance(IborCalendar,$H2462,B2463,"f",FALSE)</f>
        <v>56962</v>
      </c>
      <c r="I2463" s="49">
        <f>_xll.qlInterestRateIndexValueDate(Index1M,$H2463)</f>
        <v>56964</v>
      </c>
      <c r="J2463" s="52">
        <f>IFERROR(_xll.qlIndexFixing(Index1M,$H2463,TRUE,_xll.ohTrigger(RecalcTrigger,Trigger1M)),NA())</f>
        <v>1.7097450351771088E-2</v>
      </c>
      <c r="K2463" s="52">
        <f>IFERROR(_xll.qlIndexFixing(ONIndex1M,I2463,TRUE,_xll.ohTrigger(RecalcTrigger,Trigger1M)),NA())</f>
        <v>1.7094528579475465E-2</v>
      </c>
      <c r="L2463" s="52">
        <f>IFERROR(_xll.qlIndexFixing(Index3M,H2463,TRUE,_xll.ohTrigger(RecalcTrigger,Trigger3M)),NA())</f>
        <v>1.8333434455134138E-2</v>
      </c>
      <c r="M2463" s="52">
        <f>IFERROR(_xll.qlIndexFixing(ONIndex3M,I2463,TRUE,_xll.ohTrigger(RecalcTrigger,Trigger3M)),NA())</f>
        <v>1.8316547470673683E-2</v>
      </c>
      <c r="N2463" s="52">
        <f>IFERROR(_xll.qlIndexFixing(Index6M,$H2463,TRUE,_xll.ohTrigger(RecalcTrigger,Trigger6M)),NA())</f>
        <v>2.0077057251263096E-2</v>
      </c>
      <c r="O2463" s="52">
        <f>IFERROR(_xll.qlIndexFixing(ONIndex6M,I2463,TRUE,_xll.ohTrigger(RecalcTrigger,Trigger6M)),NA())</f>
        <v>2.0026121272955777E-2</v>
      </c>
      <c r="P2463" s="52">
        <f>IFERROR(_xll.qlIndexFixing(Index1Y,$H2463,TRUE,_xll.ohTrigger(RecalcTrigger,Trigger1Y)),NA())</f>
        <v>2.2180766367640509E-2</v>
      </c>
      <c r="Q2463" s="52">
        <f>IFERROR(_xll.qlIndexFixing(ONIndex1Y,I2463,TRUE,_xll.ohTrigger(RecalcTrigger,Trigger1Y)),NA())</f>
        <v>2.2035345152788821E-2</v>
      </c>
    </row>
    <row r="2464" spans="2:17" x14ac:dyDescent="0.2">
      <c r="B2464" s="46" t="s">
        <v>51</v>
      </c>
      <c r="D2464" s="49">
        <f>_xll.qlCalendarAdvance(LocalCalendar,$D2463,B2464,"f",FALSE)</f>
        <v>56976</v>
      </c>
      <c r="E2464" s="49">
        <f>_xll.qlInterestRateIndexValueDate(IndexON,D2464)</f>
        <v>56976</v>
      </c>
      <c r="F2464" s="52">
        <f>IFERROR(_xll.qlIndexFixing(IndexON,D2464,TRUE,_xll.ohTrigger(RecalcTrigger,TriggerON)),NA())</f>
        <v>1.460720916256264E-2</v>
      </c>
      <c r="H2464" s="49">
        <f>_xll.qlCalendarAdvance(IborCalendar,$H2463,B2464,"f",FALSE)</f>
        <v>56969</v>
      </c>
      <c r="I2464" s="49">
        <f>_xll.qlInterestRateIndexValueDate(Index1M,$H2464)</f>
        <v>56971</v>
      </c>
      <c r="J2464" s="52">
        <f>IFERROR(_xll.qlIndexFixing(Index1M,$H2464,TRUE,_xll.ohTrigger(RecalcTrigger,Trigger1M)),NA())</f>
        <v>1.7092944071280813E-2</v>
      </c>
      <c r="K2464" s="52">
        <f>IFERROR(_xll.qlIndexFixing(ONIndex1M,I2464,TRUE,_xll.ohTrigger(RecalcTrigger,Trigger1M)),NA())</f>
        <v>1.7090594821476124E-2</v>
      </c>
      <c r="L2464" s="52">
        <f>IFERROR(_xll.qlIndexFixing(Index3M,H2464,TRUE,_xll.ohTrigger(RecalcTrigger,Trigger3M)),NA())</f>
        <v>1.8329523474250816E-2</v>
      </c>
      <c r="M2464" s="52">
        <f>IFERROR(_xll.qlIndexFixing(ONIndex3M,I2464,TRUE,_xll.ohTrigger(RecalcTrigger,Trigger3M)),NA())</f>
        <v>1.8313606934245996E-2</v>
      </c>
      <c r="N2464" s="52">
        <f>IFERROR(_xll.qlIndexFixing(Index6M,$H2464,TRUE,_xll.ohTrigger(RecalcTrigger,Trigger6M)),NA())</f>
        <v>2.007314887240888E-2</v>
      </c>
      <c r="O2464" s="52">
        <f>IFERROR(_xll.qlIndexFixing(ONIndex6M,I2464,TRUE,_xll.ohTrigger(RecalcTrigger,Trigger6M)),NA())</f>
        <v>2.0023662127681696E-2</v>
      </c>
      <c r="P2464" s="52">
        <f>IFERROR(_xll.qlIndexFixing(Index1Y,$H2464,TRUE,_xll.ohTrigger(RecalcTrigger,Trigger1Y)),NA())</f>
        <v>2.2177611282880021E-2</v>
      </c>
      <c r="Q2464" s="52">
        <f>IFERROR(_xll.qlIndexFixing(ONIndex1Y,I2464,TRUE,_xll.ohTrigger(RecalcTrigger,Trigger1Y)),NA())</f>
        <v>2.2033477243055266E-2</v>
      </c>
    </row>
    <row r="2465" spans="2:17" x14ac:dyDescent="0.2">
      <c r="B2465" s="46" t="s">
        <v>51</v>
      </c>
      <c r="D2465" s="49">
        <f>_xll.qlCalendarAdvance(LocalCalendar,$D2464,B2465,"f",FALSE)</f>
        <v>56983</v>
      </c>
      <c r="E2465" s="49">
        <f>_xll.qlInterestRateIndexValueDate(IndexON,D2465)</f>
        <v>56983</v>
      </c>
      <c r="F2465" s="52">
        <f>IFERROR(_xll.qlIndexFixing(IndexON,D2465,TRUE,_xll.ohTrigger(RecalcTrigger,TriggerON)),NA())</f>
        <v>1.4604311039860818E-2</v>
      </c>
      <c r="H2465" s="49">
        <f>_xll.qlCalendarAdvance(IborCalendar,$H2464,B2465,"f",FALSE)</f>
        <v>56977</v>
      </c>
      <c r="I2465" s="49">
        <f>_xll.qlInterestRateIndexValueDate(Index1M,$H2465)</f>
        <v>56983</v>
      </c>
      <c r="J2465" s="52">
        <f>IFERROR(_xll.qlIndexFixing(Index1M,$H2465,TRUE,_xll.ohTrigger(RecalcTrigger,Trigger1M)),NA())</f>
        <v>1.708526618715395E-2</v>
      </c>
      <c r="K2465" s="52">
        <f>IFERROR(_xll.qlIndexFixing(ONIndex1M,I2465,TRUE,_xll.ohTrigger(RecalcTrigger,Trigger1M)),NA())</f>
        <v>1.7082590186241475E-2</v>
      </c>
      <c r="L2465" s="52">
        <f>IFERROR(_xll.qlIndexFixing(Index3M,H2465,TRUE,_xll.ohTrigger(RecalcTrigger,Trigger3M)),NA())</f>
        <v>1.8322814973793254E-2</v>
      </c>
      <c r="M2465" s="52">
        <f>IFERROR(_xll.qlIndexFixing(ONIndex3M,I2465,TRUE,_xll.ohTrigger(RecalcTrigger,Trigger3M)),NA())</f>
        <v>1.8306006069082059E-2</v>
      </c>
      <c r="N2465" s="52">
        <f>IFERROR(_xll.qlIndexFixing(Index6M,$H2465,TRUE,_xll.ohTrigger(RecalcTrigger,Trigger6M)),NA())</f>
        <v>2.0066447729030542E-2</v>
      </c>
      <c r="O2465" s="52">
        <f>IFERROR(_xll.qlIndexFixing(ONIndex6M,I2465,TRUE,_xll.ohTrigger(RecalcTrigger,Trigger6M)),NA())</f>
        <v>2.0015634587595699E-2</v>
      </c>
      <c r="P2465" s="52">
        <f>IFERROR(_xll.qlIndexFixing(Index1Y,$H2465,TRUE,_xll.ohTrigger(RecalcTrigger,Trigger1Y)),NA())</f>
        <v>2.2169257456937926E-2</v>
      </c>
      <c r="Q2465" s="52">
        <f>IFERROR(_xll.qlIndexFixing(ONIndex1Y,I2465,TRUE,_xll.ohTrigger(RecalcTrigger,Trigger1Y)),NA())</f>
        <v>2.2024865257117554E-2</v>
      </c>
    </row>
    <row r="2466" spans="2:17" x14ac:dyDescent="0.2">
      <c r="B2466" s="46" t="s">
        <v>51</v>
      </c>
      <c r="D2466" s="49">
        <f>_xll.qlCalendarAdvance(LocalCalendar,$D2465,B2466,"f",FALSE)</f>
        <v>56990</v>
      </c>
      <c r="E2466" s="49">
        <f>_xll.qlInterestRateIndexValueDate(IndexON,D2466)</f>
        <v>56990</v>
      </c>
      <c r="F2466" s="52">
        <f>IFERROR(_xll.qlIndexFixing(IndexON,D2466,TRUE,_xll.ohTrigger(RecalcTrigger,TriggerON)),NA())</f>
        <v>1.4601411626511407E-2</v>
      </c>
      <c r="H2466" s="49">
        <f>_xll.qlCalendarAdvance(IborCalendar,$H2465,B2466,"f",FALSE)</f>
        <v>56984</v>
      </c>
      <c r="I2466" s="49">
        <f>_xll.qlInterestRateIndexValueDate(Index1M,$H2466)</f>
        <v>56986</v>
      </c>
      <c r="J2466" s="52">
        <f>IFERROR(_xll.qlIndexFixing(Index1M,$H2466,TRUE,_xll.ohTrigger(RecalcTrigger,Trigger1M)),NA())</f>
        <v>1.7083365257353284E-2</v>
      </c>
      <c r="K2466" s="52">
        <f>IFERROR(_xll.qlIndexFixing(ONIndex1M,I2466,TRUE,_xll.ohTrigger(RecalcTrigger,Trigger1M)),NA())</f>
        <v>1.7080879359081536E-2</v>
      </c>
      <c r="L2466" s="52">
        <f>IFERROR(_xll.qlIndexFixing(Index3M,H2466,TRUE,_xll.ohTrigger(RecalcTrigger,Trigger3M)),NA())</f>
        <v>1.8321137066747421E-2</v>
      </c>
      <c r="M2466" s="52">
        <f>IFERROR(_xll.qlIndexFixing(ONIndex3M,I2466,TRUE,_xll.ohTrigger(RecalcTrigger,Trigger3M)),NA())</f>
        <v>1.8304715870867128E-2</v>
      </c>
      <c r="N2466" s="52">
        <f>IFERROR(_xll.qlIndexFixing(Index6M,$H2466,TRUE,_xll.ohTrigger(RecalcTrigger,Trigger6M)),NA())</f>
        <v>2.0064494359030616E-2</v>
      </c>
      <c r="O2466" s="52">
        <f>IFERROR(_xll.qlIndexFixing(ONIndex6M,I2466,TRUE,_xll.ohTrigger(RecalcTrigger,Trigger6M)),NA())</f>
        <v>2.001453905262629E-2</v>
      </c>
      <c r="P2466" s="52">
        <f>IFERROR(_xll.qlIndexFixing(Index1Y,$H2466,TRUE,_xll.ohTrigger(RecalcTrigger,Trigger1Y)),NA())</f>
        <v>2.2167964524257705E-2</v>
      </c>
      <c r="Q2466" s="52">
        <f>IFERROR(_xll.qlIndexFixing(ONIndex1Y,I2466,TRUE,_xll.ohTrigger(RecalcTrigger,Trigger1Y)),NA())</f>
        <v>2.2024004671115094E-2</v>
      </c>
    </row>
    <row r="2467" spans="2:17" x14ac:dyDescent="0.2">
      <c r="B2467" s="46" t="s">
        <v>51</v>
      </c>
      <c r="D2467" s="49">
        <f>_xll.qlCalendarAdvance(LocalCalendar,$D2466,B2467,"f",FALSE)</f>
        <v>56997</v>
      </c>
      <c r="E2467" s="49">
        <f>_xll.qlInterestRateIndexValueDate(IndexON,D2467)</f>
        <v>56997</v>
      </c>
      <c r="F2467" s="52">
        <f>IFERROR(_xll.qlIndexFixing(IndexON,D2467,TRUE,_xll.ohTrigger(RecalcTrigger,TriggerON)),NA())</f>
        <v>1.4598510922434471E-2</v>
      </c>
      <c r="H2467" s="49">
        <f>_xll.qlCalendarAdvance(IborCalendar,$H2466,B2467,"f",FALSE)</f>
        <v>56991</v>
      </c>
      <c r="I2467" s="49">
        <f>_xll.qlInterestRateIndexValueDate(Index1M,$H2467)</f>
        <v>56993</v>
      </c>
      <c r="J2467" s="52">
        <f>IFERROR(_xll.qlIndexFixing(Index1M,$H2467,TRUE,_xll.ohTrigger(RecalcTrigger,Trigger1M)),NA())</f>
        <v>1.7078923816102376E-2</v>
      </c>
      <c r="K2467" s="52">
        <f>IFERROR(_xll.qlIndexFixing(ONIndex1M,I2467,TRUE,_xll.ohTrigger(RecalcTrigger,Trigger1M)),NA())</f>
        <v>1.7076549392736062E-2</v>
      </c>
      <c r="L2467" s="52">
        <f>IFERROR(_xll.qlIndexFixing(Index3M,H2467,TRUE,_xll.ohTrigger(RecalcTrigger,Trigger3M)),NA())</f>
        <v>1.8317220733971105E-2</v>
      </c>
      <c r="M2467" s="52">
        <f>IFERROR(_xll.qlIndexFixing(ONIndex3M,I2467,TRUE,_xll.ohTrigger(RecalcTrigger,Trigger3M)),NA())</f>
        <v>1.8301015009196675E-2</v>
      </c>
      <c r="N2467" s="52">
        <f>IFERROR(_xll.qlIndexFixing(Index6M,$H2467,TRUE,_xll.ohTrigger(RecalcTrigger,Trigger6M)),NA())</f>
        <v>2.0060584790529152E-2</v>
      </c>
      <c r="O2467" s="52">
        <f>IFERROR(_xll.qlIndexFixing(ONIndex6M,I2467,TRUE,_xll.ohTrigger(RecalcTrigger,Trigger6M)),NA())</f>
        <v>2.0010954004394677E-2</v>
      </c>
      <c r="P2467" s="52">
        <f>IFERROR(_xll.qlIndexFixing(Index1Y,$H2467,TRUE,_xll.ohTrigger(RecalcTrigger,Trigger1Y)),NA())</f>
        <v>2.2164420143073762E-2</v>
      </c>
      <c r="Q2467" s="52">
        <f>IFERROR(_xll.qlIndexFixing(ONIndex1Y,I2467,TRUE,_xll.ohTrigger(RecalcTrigger,Trigger1Y)),NA())</f>
        <v>2.2020536477622699E-2</v>
      </c>
    </row>
    <row r="2468" spans="2:17" x14ac:dyDescent="0.2">
      <c r="B2468" s="46" t="s">
        <v>51</v>
      </c>
      <c r="D2468" s="49">
        <f>_xll.qlCalendarAdvance(LocalCalendar,$D2467,B2468,"f",FALSE)</f>
        <v>57004</v>
      </c>
      <c r="E2468" s="49">
        <f>_xll.qlInterestRateIndexValueDate(IndexON,D2468)</f>
        <v>57004</v>
      </c>
      <c r="F2468" s="52">
        <f>IFERROR(_xll.qlIndexFixing(IndexON,D2468,TRUE,_xll.ohTrigger(RecalcTrigger,TriggerON)),NA())</f>
        <v>1.4595608927949755E-2</v>
      </c>
      <c r="H2468" s="49">
        <f>_xll.qlCalendarAdvance(IborCalendar,$H2467,B2468,"f",FALSE)</f>
        <v>56998</v>
      </c>
      <c r="I2468" s="49">
        <f>_xll.qlInterestRateIndexValueDate(Index1M,$H2468)</f>
        <v>57000</v>
      </c>
      <c r="J2468" s="52">
        <f>IFERROR(_xll.qlIndexFixing(Index1M,$H2468,TRUE,_xll.ohTrigger(RecalcTrigger,Trigger1M)),NA())</f>
        <v>1.7074560164294095E-2</v>
      </c>
      <c r="K2468" s="52">
        <f>IFERROR(_xll.qlIndexFixing(ONIndex1M,I2468,TRUE,_xll.ohTrigger(RecalcTrigger,Trigger1M)),NA())</f>
        <v>1.7072033174017065E-2</v>
      </c>
      <c r="L2468" s="52">
        <f>IFERROR(_xll.qlIndexFixing(Index3M,H2468,TRUE,_xll.ohTrigger(RecalcTrigger,Trigger3M)),NA())</f>
        <v>1.8313302698330123E-2</v>
      </c>
      <c r="M2468" s="52">
        <f>IFERROR(_xll.qlIndexFixing(ONIndex3M,I2468,TRUE,_xll.ohTrigger(RecalcTrigger,Trigger3M)),NA())</f>
        <v>1.8296937780934996E-2</v>
      </c>
      <c r="N2468" s="52">
        <f>IFERROR(_xll.qlIndexFixing(Index6M,$H2468,TRUE,_xll.ohTrigger(RecalcTrigger,Trigger6M)),NA())</f>
        <v>2.005667476410827E-2</v>
      </c>
      <c r="O2468" s="52">
        <f>IFERROR(_xll.qlIndexFixing(ONIndex6M,I2468,TRUE,_xll.ohTrigger(RecalcTrigger,Trigger6M)),NA())</f>
        <v>2.0006808462671444E-2</v>
      </c>
      <c r="P2468" s="52">
        <f>IFERROR(_xll.qlIndexFixing(Index1Y,$H2468,TRUE,_xll.ohTrigger(RecalcTrigger,Trigger1Y)),NA())</f>
        <v>2.2160083699998591E-2</v>
      </c>
      <c r="Q2468" s="52">
        <f>IFERROR(_xll.qlIndexFixing(ONIndex1Y,I2468,TRUE,_xll.ohTrigger(RecalcTrigger,Trigger1Y)),NA())</f>
        <v>2.2016272190272801E-2</v>
      </c>
    </row>
    <row r="2469" spans="2:17" x14ac:dyDescent="0.2">
      <c r="B2469" s="46" t="s">
        <v>51</v>
      </c>
      <c r="D2469" s="49">
        <f>_xll.qlCalendarAdvance(LocalCalendar,$D2468,B2469,"f",FALSE)</f>
        <v>57011</v>
      </c>
      <c r="E2469" s="49">
        <f>_xll.qlInterestRateIndexValueDate(IndexON,D2469)</f>
        <v>57011</v>
      </c>
      <c r="F2469" s="52">
        <f>IFERROR(_xll.qlIndexFixing(IndexON,D2469,TRUE,_xll.ohTrigger(RecalcTrigger,TriggerON)),NA())</f>
        <v>1.459270564281745E-2</v>
      </c>
      <c r="H2469" s="49">
        <f>_xll.qlCalendarAdvance(IborCalendar,$H2468,B2469,"f",FALSE)</f>
        <v>57005</v>
      </c>
      <c r="I2469" s="49">
        <f>_xll.qlInterestRateIndexValueDate(Index1M,$H2469)</f>
        <v>57007</v>
      </c>
      <c r="J2469" s="52">
        <f>IFERROR(_xll.qlIndexFixing(Index1M,$H2469,TRUE,_xll.ohTrigger(RecalcTrigger,Trigger1M)),NA())</f>
        <v>1.7070015992405641E-2</v>
      </c>
      <c r="K2469" s="52">
        <f>IFERROR(_xll.qlIndexFixing(ONIndex1M,I2469,TRUE,_xll.ohTrigger(RecalcTrigger,Trigger1M)),NA())</f>
        <v>1.7067597625102238E-2</v>
      </c>
      <c r="L2469" s="52">
        <f>IFERROR(_xll.qlIndexFixing(Index3M,H2469,TRUE,_xll.ohTrigger(RecalcTrigger,Trigger3M)),NA())</f>
        <v>1.8309382959829749E-2</v>
      </c>
      <c r="M2469" s="52">
        <f>IFERROR(_xll.qlIndexFixing(ONIndex3M,I2469,TRUE,_xll.ohTrigger(RecalcTrigger,Trigger3M)),NA())</f>
        <v>1.8293046187434214E-2</v>
      </c>
      <c r="N2469" s="52">
        <f>IFERROR(_xll.qlIndexFixing(Index6M,$H2469,TRUE,_xll.ohTrigger(RecalcTrigger,Trigger6M)),NA())</f>
        <v>2.0052764289280364E-2</v>
      </c>
      <c r="O2469" s="52">
        <f>IFERROR(_xll.qlIndexFixing(ONIndex6M,I2469,TRUE,_xll.ohTrigger(RecalcTrigger,Trigger6M)),NA())</f>
        <v>2.000294247639367E-2</v>
      </c>
      <c r="P2469" s="52">
        <f>IFERROR(_xll.qlIndexFixing(Index1Y,$H2469,TRUE,_xll.ohTrigger(RecalcTrigger,Trigger1Y)),NA())</f>
        <v>2.2156147669358642E-2</v>
      </c>
      <c r="Q2469" s="52">
        <f>IFERROR(_xll.qlIndexFixing(ONIndex1Y,I2469,TRUE,_xll.ohTrigger(RecalcTrigger,Trigger1Y)),NA())</f>
        <v>2.2012403514999335E-2</v>
      </c>
    </row>
    <row r="2470" spans="2:17" x14ac:dyDescent="0.2">
      <c r="B2470" s="46" t="s">
        <v>51</v>
      </c>
      <c r="D2470" s="49">
        <f>_xll.qlCalendarAdvance(LocalCalendar,$D2469,B2470,"f",FALSE)</f>
        <v>57018</v>
      </c>
      <c r="E2470" s="49">
        <f>_xll.qlInterestRateIndexValueDate(IndexON,D2470)</f>
        <v>57018</v>
      </c>
      <c r="F2470" s="52">
        <f>IFERROR(_xll.qlIndexFixing(IndexON,D2470,TRUE,_xll.ohTrigger(RecalcTrigger,TriggerON)),NA())</f>
        <v>1.4589801067117492E-2</v>
      </c>
      <c r="H2470" s="49">
        <f>_xll.qlCalendarAdvance(IborCalendar,$H2469,B2470,"f",FALSE)</f>
        <v>57012</v>
      </c>
      <c r="I2470" s="49">
        <f>_xll.qlInterestRateIndexValueDate(Index1M,$H2470)</f>
        <v>57014</v>
      </c>
      <c r="J2470" s="52">
        <f>IFERROR(_xll.qlIndexFixing(Index1M,$H2470,TRUE,_xll.ohTrigger(RecalcTrigger,Trigger1M)),NA())</f>
        <v>1.7065549609975288E-2</v>
      </c>
      <c r="K2470" s="52">
        <f>IFERROR(_xll.qlIndexFixing(ONIndex1M,I2470,TRUE,_xll.ohTrigger(RecalcTrigger,Trigger1M)),NA())</f>
        <v>1.7063153772003403E-2</v>
      </c>
      <c r="L2470" s="52">
        <f>IFERROR(_xll.qlIndexFixing(Index3M,H2470,TRUE,_xll.ohTrigger(RecalcTrigger,Trigger3M)),NA())</f>
        <v>1.8305277247734786E-2</v>
      </c>
      <c r="M2470" s="52">
        <f>IFERROR(_xll.qlIndexFixing(ONIndex3M,I2470,TRUE,_xll.ohTrigger(RecalcTrigger,Trigger3M)),NA())</f>
        <v>1.8289152894999106E-2</v>
      </c>
      <c r="N2470" s="52">
        <f>IFERROR(_xll.qlIndexFixing(Index6M,$H2470,TRUE,_xll.ohTrigger(RecalcTrigger,Trigger6M)),NA())</f>
        <v>2.0048853535297294E-2</v>
      </c>
      <c r="O2470" s="52">
        <f>IFERROR(_xll.qlIndexFixing(ONIndex6M,I2470,TRUE,_xll.ohTrigger(RecalcTrigger,Trigger6M)),NA())</f>
        <v>1.9999076029284524E-2</v>
      </c>
      <c r="P2470" s="52">
        <f>IFERROR(_xll.qlIndexFixing(Index1Y,$H2470,TRUE,_xll.ohTrigger(RecalcTrigger,Trigger1Y)),NA())</f>
        <v>2.2152214796818746E-2</v>
      </c>
      <c r="Q2470" s="52">
        <f>IFERROR(_xll.qlIndexFixing(ONIndex1Y,I2470,TRUE,_xll.ohTrigger(RecalcTrigger,Trigger1Y)),NA())</f>
        <v>2.2008533216544279E-2</v>
      </c>
    </row>
    <row r="2471" spans="2:17" x14ac:dyDescent="0.2">
      <c r="B2471" s="46" t="s">
        <v>51</v>
      </c>
      <c r="D2471" s="49">
        <f>_xll.qlCalendarAdvance(LocalCalendar,$D2470,B2471,"f",FALSE)</f>
        <v>57025</v>
      </c>
      <c r="E2471" s="49">
        <f>_xll.qlInterestRateIndexValueDate(IndexON,D2471)</f>
        <v>57025</v>
      </c>
      <c r="F2471" s="52">
        <f>IFERROR(_xll.qlIndexFixing(IndexON,D2471,TRUE,_xll.ohTrigger(RecalcTrigger,TriggerON)),NA())</f>
        <v>1.4586895200769945E-2</v>
      </c>
      <c r="H2471" s="49">
        <f>_xll.qlCalendarAdvance(IborCalendar,$H2470,B2471,"f",FALSE)</f>
        <v>57019</v>
      </c>
      <c r="I2471" s="49">
        <f>_xll.qlInterestRateIndexValueDate(Index1M,$H2471)</f>
        <v>57021</v>
      </c>
      <c r="J2471" s="52">
        <f>IFERROR(_xll.qlIndexFixing(Index1M,$H2471,TRUE,_xll.ohTrigger(RecalcTrigger,Trigger1M)),NA())</f>
        <v>1.7061074913844239E-2</v>
      </c>
      <c r="K2471" s="52">
        <f>IFERROR(_xll.qlIndexFixing(ONIndex1M,I2471,TRUE,_xll.ohTrigger(RecalcTrigger,Trigger1M)),NA())</f>
        <v>1.705870161461398E-2</v>
      </c>
      <c r="L2471" s="52">
        <f>IFERROR(_xll.qlIndexFixing(Index3M,H2471,TRUE,_xll.ohTrigger(RecalcTrigger,Trigger3M)),NA())</f>
        <v>1.8301354424156813E-2</v>
      </c>
      <c r="M2471" s="52">
        <f>IFERROR(_xll.qlIndexFixing(ONIndex3M,I2471,TRUE,_xll.ohTrigger(RecalcTrigger,Trigger3M)),NA())</f>
        <v>1.8285257903523089E-2</v>
      </c>
      <c r="N2471" s="52">
        <f>IFERROR(_xll.qlIndexFixing(Index6M,$H2471,TRUE,_xll.ohTrigger(RecalcTrigger,Trigger6M)),NA())</f>
        <v>2.0044942803957216E-2</v>
      </c>
      <c r="O2471" s="52">
        <f>IFERROR(_xll.qlIndexFixing(ONIndex6M,I2471,TRUE,_xll.ohTrigger(RecalcTrigger,Trigger6M)),NA())</f>
        <v>1.9995209121344004E-2</v>
      </c>
      <c r="P2471" s="52">
        <f>IFERROR(_xll.qlIndexFixing(Index1Y,$H2471,TRUE,_xll.ohTrigger(RecalcTrigger,Trigger1Y)),NA())</f>
        <v>2.2148285260205916E-2</v>
      </c>
      <c r="Q2471" s="52">
        <f>IFERROR(_xll.qlIndexFixing(ONIndex1Y,I2471,TRUE,_xll.ohTrigger(RecalcTrigger,Trigger1Y)),NA())</f>
        <v>2.2004661294907635E-2</v>
      </c>
    </row>
    <row r="2472" spans="2:17" x14ac:dyDescent="0.2">
      <c r="B2472" s="46" t="s">
        <v>51</v>
      </c>
      <c r="D2472" s="49">
        <f>_xll.qlCalendarAdvance(LocalCalendar,$D2471,B2472,"f",FALSE)</f>
        <v>57032</v>
      </c>
      <c r="E2472" s="49">
        <f>_xll.qlInterestRateIndexValueDate(IndexON,D2472)</f>
        <v>57032</v>
      </c>
      <c r="F2472" s="52">
        <f>IFERROR(_xll.qlIndexFixing(IndexON,D2472,TRUE,_xll.ohTrigger(RecalcTrigger,TriggerON)),NA())</f>
        <v>1.4583988043934681E-2</v>
      </c>
      <c r="H2472" s="49">
        <f>_xll.qlCalendarAdvance(IborCalendar,$H2471,B2472,"f",FALSE)</f>
        <v>57026</v>
      </c>
      <c r="I2472" s="49">
        <f>_xll.qlInterestRateIndexValueDate(Index1M,$H2472)</f>
        <v>57028</v>
      </c>
      <c r="J2472" s="52">
        <f>IFERROR(_xll.qlIndexFixing(Index1M,$H2472,TRUE,_xll.ohTrigger(RecalcTrigger,Trigger1M)),NA())</f>
        <v>1.7056591904017652E-2</v>
      </c>
      <c r="K2472" s="52">
        <f>IFERROR(_xll.qlIndexFixing(ONIndex1M,I2472,TRUE,_xll.ohTrigger(RecalcTrigger,Trigger1M)),NA())</f>
        <v>1.7054326107923679E-2</v>
      </c>
      <c r="L2472" s="52">
        <f>IFERROR(_xll.qlIndexFixing(Index3M,H2472,TRUE,_xll.ohTrigger(RecalcTrigger,Trigger3M)),NA())</f>
        <v>1.8297429897780049E-2</v>
      </c>
      <c r="M2472" s="52">
        <f>IFERROR(_xll.qlIndexFixing(ONIndex3M,I2472,TRUE,_xll.ohTrigger(RecalcTrigger,Trigger3M)),NA())</f>
        <v>1.8281546951111061E-2</v>
      </c>
      <c r="N2472" s="52">
        <f>IFERROR(_xll.qlIndexFixing(Index6M,$H2472,TRUE,_xll.ohTrigger(RecalcTrigger,Trigger6M)),NA())</f>
        <v>2.0041032401064734E-2</v>
      </c>
      <c r="O2472" s="52">
        <f>IFERROR(_xll.qlIndexFixing(ONIndex6M,I2472,TRUE,_xll.ohTrigger(RecalcTrigger,Trigger6M)),NA())</f>
        <v>1.9991620530293019E-2</v>
      </c>
      <c r="P2472" s="52">
        <f>IFERROR(_xll.qlIndexFixing(Index1Y,$H2472,TRUE,_xll.ohTrigger(RecalcTrigger,Trigger1Y)),NA())</f>
        <v>2.214475746273049E-2</v>
      </c>
      <c r="Q2472" s="52">
        <f>IFERROR(_xll.qlIndexFixing(ONIndex1Y,I2472,TRUE,_xll.ohTrigger(RecalcTrigger,Trigger1Y)),NA())</f>
        <v>2.2001183222544185E-2</v>
      </c>
    </row>
    <row r="2473" spans="2:17" x14ac:dyDescent="0.2">
      <c r="B2473" s="46" t="s">
        <v>51</v>
      </c>
      <c r="D2473" s="49">
        <f>_xll.qlCalendarAdvance(LocalCalendar,$D2472,B2473,"f",FALSE)</f>
        <v>57039</v>
      </c>
      <c r="E2473" s="49">
        <f>_xll.qlInterestRateIndexValueDate(IndexON,D2473)</f>
        <v>57039</v>
      </c>
      <c r="F2473" s="52">
        <f>IFERROR(_xll.qlIndexFixing(IndexON,D2473,TRUE,_xll.ohTrigger(RecalcTrigger,TriggerON)),NA())</f>
        <v>1.4581079596531765E-2</v>
      </c>
      <c r="H2473" s="49">
        <f>_xll.qlCalendarAdvance(IborCalendar,$H2472,B2473,"f",FALSE)</f>
        <v>57033</v>
      </c>
      <c r="I2473" s="49">
        <f>_xll.qlInterestRateIndexValueDate(Index1M,$H2473)</f>
        <v>57035</v>
      </c>
      <c r="J2473" s="52">
        <f>IFERROR(_xll.qlIndexFixing(Index1M,$H2473,TRUE,_xll.ohTrigger(RecalcTrigger,Trigger1M)),NA())</f>
        <v>1.7052100580500683E-2</v>
      </c>
      <c r="K2473" s="52">
        <f>IFERROR(_xll.qlIndexFixing(ONIndex1M,I2473,TRUE,_xll.ohTrigger(RecalcTrigger,Trigger1M)),NA())</f>
        <v>1.7049772387176532E-2</v>
      </c>
      <c r="L2473" s="52">
        <f>IFERROR(_xll.qlIndexFixing(Index3M,H2473,TRUE,_xll.ohTrigger(RecalcTrigger,Trigger3M)),NA())</f>
        <v>1.8293503668605382E-2</v>
      </c>
      <c r="M2473" s="52">
        <f>IFERROR(_xll.qlIndexFixing(ONIndex3M,I2473,TRUE,_xll.ohTrigger(RecalcTrigger,Trigger3M)),NA())</f>
        <v>1.8277462823661494E-2</v>
      </c>
      <c r="N2473" s="52">
        <f>IFERROR(_xll.qlIndexFixing(Index6M,$H2473,TRUE,_xll.ohTrigger(RecalcTrigger,Trigger6M)),NA())</f>
        <v>2.0037122632424902E-2</v>
      </c>
      <c r="O2473" s="52">
        <f>IFERROR(_xll.qlIndexFixing(ONIndex6M,I2473,TRUE,_xll.ohTrigger(RecalcTrigger,Trigger6M)),NA())</f>
        <v>1.998747392288891E-2</v>
      </c>
      <c r="P2473" s="52">
        <f>IFERROR(_xll.qlIndexFixing(Index1Y,$H2473,TRUE,_xll.ohTrigger(RecalcTrigger,Trigger1Y)),NA())</f>
        <v>2.2140436906054491E-2</v>
      </c>
      <c r="Q2473" s="52">
        <f>IFERROR(_xll.qlIndexFixing(ONIndex1Y,I2473,TRUE,_xll.ohTrigger(RecalcTrigger,Trigger1Y)),NA())</f>
        <v>2.1996912581982997E-2</v>
      </c>
    </row>
    <row r="2474" spans="2:17" x14ac:dyDescent="0.2">
      <c r="B2474" s="46" t="s">
        <v>51</v>
      </c>
      <c r="D2474" s="49">
        <f>_xll.qlCalendarAdvance(LocalCalendar,$D2473,B2474,"f",FALSE)</f>
        <v>57046</v>
      </c>
      <c r="E2474" s="49">
        <f>_xll.qlInterestRateIndexValueDate(IndexON,D2474)</f>
        <v>57046</v>
      </c>
      <c r="F2474" s="52">
        <f>IFERROR(_xll.qlIndexFixing(IndexON,D2474,TRUE,_xll.ohTrigger(RecalcTrigger,TriggerON)),NA())</f>
        <v>1.4578169858401324E-2</v>
      </c>
      <c r="H2474" s="49">
        <f>_xll.qlCalendarAdvance(IborCalendar,$H2473,B2474,"f",FALSE)</f>
        <v>57040</v>
      </c>
      <c r="I2474" s="49">
        <f>_xll.qlInterestRateIndexValueDate(Index1M,$H2474)</f>
        <v>57042</v>
      </c>
      <c r="J2474" s="52">
        <f>IFERROR(_xll.qlIndexFixing(Index1M,$H2474,TRUE,_xll.ohTrigger(RecalcTrigger,Trigger1M)),NA())</f>
        <v>1.7047682210668824E-2</v>
      </c>
      <c r="K2474" s="52">
        <f>IFERROR(_xll.qlIndexFixing(ONIndex1M,I2474,TRUE,_xll.ohTrigger(RecalcTrigger,Trigger1M)),NA())</f>
        <v>1.7045295317075215E-2</v>
      </c>
      <c r="L2474" s="52">
        <f>IFERROR(_xll.qlIndexFixing(Index3M,H2474,TRUE,_xll.ohTrigger(RecalcTrigger,Trigger3M)),NA())</f>
        <v>1.829030754218066E-2</v>
      </c>
      <c r="M2474" s="52">
        <f>IFERROR(_xll.qlIndexFixing(ONIndex3M,I2474,TRUE,_xll.ohTrigger(RecalcTrigger,Trigger3M)),NA())</f>
        <v>1.8273562735222626E-2</v>
      </c>
      <c r="N2474" s="52">
        <f>IFERROR(_xll.qlIndexFixing(Index6M,$H2474,TRUE,_xll.ohTrigger(RecalcTrigger,Trigger6M)),NA())</f>
        <v>2.0034319984360182E-2</v>
      </c>
      <c r="O2474" s="52">
        <f>IFERROR(_xll.qlIndexFixing(ONIndex6M,I2474,TRUE,_xll.ohTrigger(RecalcTrigger,Trigger6M)),NA())</f>
        <v>1.9983605632374335E-2</v>
      </c>
      <c r="P2474" s="52">
        <f>IFERROR(_xll.qlIndexFixing(Index1Y,$H2474,TRUE,_xll.ohTrigger(RecalcTrigger,Trigger1Y)),NA())</f>
        <v>2.2136518444155338E-2</v>
      </c>
      <c r="Q2474" s="52">
        <f>IFERROR(_xll.qlIndexFixing(ONIndex1Y,I2474,TRUE,_xll.ohTrigger(RecalcTrigger,Trigger1Y)),NA())</f>
        <v>2.1993035790695004E-2</v>
      </c>
    </row>
    <row r="2475" spans="2:17" x14ac:dyDescent="0.2">
      <c r="B2475" s="46" t="s">
        <v>51</v>
      </c>
      <c r="D2475" s="49">
        <f>_xll.qlCalendarAdvance(LocalCalendar,$D2474,B2475,"f",FALSE)</f>
        <v>57053</v>
      </c>
      <c r="E2475" s="49">
        <f>_xll.qlInterestRateIndexValueDate(IndexON,D2475)</f>
        <v>57053</v>
      </c>
      <c r="F2475" s="52">
        <f>IFERROR(_xll.qlIndexFixing(IndexON,D2475,TRUE,_xll.ohTrigger(RecalcTrigger,TriggerON)),NA())</f>
        <v>1.4575258829783166E-2</v>
      </c>
      <c r="H2475" s="49">
        <f>_xll.qlCalendarAdvance(IborCalendar,$H2474,B2475,"f",FALSE)</f>
        <v>57047</v>
      </c>
      <c r="I2475" s="49">
        <f>_xll.qlInterestRateIndexValueDate(Index1M,$H2475)</f>
        <v>57049</v>
      </c>
      <c r="J2475" s="52">
        <f>IFERROR(_xll.qlIndexFixing(Index1M,$H2475,TRUE,_xll.ohTrigger(RecalcTrigger,Trigger1M)),NA())</f>
        <v>1.7043092992447176E-2</v>
      </c>
      <c r="K2475" s="52">
        <f>IFERROR(_xll.qlIndexFixing(ONIndex1M,I2475,TRUE,_xll.ohTrigger(RecalcTrigger,Trigger1M)),NA())</f>
        <v>1.7040809942763246E-2</v>
      </c>
      <c r="L2475" s="52">
        <f>IFERROR(_xll.qlIndexFixing(Index3M,H2475,TRUE,_xll.ohTrigger(RecalcTrigger,Trigger3M)),NA())</f>
        <v>1.8286376624125768E-2</v>
      </c>
      <c r="M2475" s="52">
        <f>IFERROR(_xll.qlIndexFixing(ONIndex3M,I2475,TRUE,_xll.ohTrigger(RecalcTrigger,Trigger3M)),NA())</f>
        <v>1.826966094779614E-2</v>
      </c>
      <c r="N2475" s="52">
        <f>IFERROR(_xll.qlIndexFixing(Index6M,$H2475,TRUE,_xll.ohTrigger(RecalcTrigger,Trigger6M)),NA())</f>
        <v>2.0030135805274893E-2</v>
      </c>
      <c r="O2475" s="52">
        <f>IFERROR(_xll.qlIndexFixing(ONIndex6M,I2475,TRUE,_xll.ohTrigger(RecalcTrigger,Trigger6M)),NA())</f>
        <v>1.9979736881055032E-2</v>
      </c>
      <c r="P2475" s="52">
        <f>IFERROR(_xll.qlIndexFixing(Index1Y,$H2475,TRUE,_xll.ohTrigger(RecalcTrigger,Trigger1Y)),NA())</f>
        <v>2.213260402946279E-2</v>
      </c>
      <c r="Q2475" s="52">
        <f>IFERROR(_xll.qlIndexFixing(ONIndex1Y,I2475,TRUE,_xll.ohTrigger(RecalcTrigger,Trigger1Y)),NA())</f>
        <v>2.1989157376225421E-2</v>
      </c>
    </row>
    <row r="2476" spans="2:17" x14ac:dyDescent="0.2">
      <c r="B2476" s="46" t="s">
        <v>51</v>
      </c>
      <c r="D2476" s="49">
        <f>_xll.qlCalendarAdvance(LocalCalendar,$D2475,B2476,"f",FALSE)</f>
        <v>57060</v>
      </c>
      <c r="E2476" s="49">
        <f>_xll.qlInterestRateIndexValueDate(IndexON,D2476)</f>
        <v>57060</v>
      </c>
      <c r="F2476" s="52">
        <f>IFERROR(_xll.qlIndexFixing(IndexON,D2476,TRUE,_xll.ohTrigger(RecalcTrigger,TriggerON)),NA())</f>
        <v>1.4572346510597356E-2</v>
      </c>
      <c r="H2476" s="49">
        <f>_xll.qlCalendarAdvance(IborCalendar,$H2475,B2476,"f",FALSE)</f>
        <v>57054</v>
      </c>
      <c r="I2476" s="49">
        <f>_xll.qlInterestRateIndexValueDate(Index1M,$H2476)</f>
        <v>57056</v>
      </c>
      <c r="J2476" s="52">
        <f>IFERROR(_xll.qlIndexFixing(Index1M,$H2476,TRUE,_xll.ohTrigger(RecalcTrigger,Trigger1M)),NA())</f>
        <v>1.7038576727931264E-2</v>
      </c>
      <c r="K2476" s="52">
        <f>IFERROR(_xll.qlIndexFixing(ONIndex1M,I2476,TRUE,_xll.ohTrigger(RecalcTrigger,Trigger1M)),NA())</f>
        <v>1.703631626421398E-2</v>
      </c>
      <c r="L2476" s="52">
        <f>IFERROR(_xll.qlIndexFixing(Index3M,H2476,TRUE,_xll.ohTrigger(RecalcTrigger,Trigger3M)),NA())</f>
        <v>1.8282444003116502E-2</v>
      </c>
      <c r="M2476" s="52">
        <f>IFERROR(_xll.qlIndexFixing(ONIndex3M,I2476,TRUE,_xll.ohTrigger(RecalcTrigger,Trigger3M)),NA())</f>
        <v>1.8265757461382037E-2</v>
      </c>
      <c r="N2476" s="52">
        <f>IFERROR(_xll.qlIndexFixing(Index6M,$H2476,TRUE,_xll.ohTrigger(RecalcTrigger,Trigger6M)),NA())</f>
        <v>2.0026229842719553E-2</v>
      </c>
      <c r="O2476" s="52">
        <f>IFERROR(_xll.qlIndexFixing(ONIndex6M,I2476,TRUE,_xll.ohTrigger(RecalcTrigger,Trigger6M)),NA())</f>
        <v>1.9975867668824421E-2</v>
      </c>
      <c r="P2476" s="52">
        <f>IFERROR(_xll.qlIndexFixing(Index1Y,$H2476,TRUE,_xll.ohTrigger(RecalcTrigger,Trigger1Y)),NA())</f>
        <v>2.2128693839789704E-2</v>
      </c>
      <c r="Q2476" s="52">
        <f>IFERROR(_xll.qlIndexFixing(ONIndex1Y,I2476,TRUE,_xll.ohTrigger(RecalcTrigger,Trigger1Y)),NA())</f>
        <v>2.1985277338520959E-2</v>
      </c>
    </row>
    <row r="2477" spans="2:17" x14ac:dyDescent="0.2">
      <c r="B2477" s="46" t="s">
        <v>51</v>
      </c>
      <c r="D2477" s="49">
        <f>_xll.qlCalendarAdvance(LocalCalendar,$D2476,B2477,"f",FALSE)</f>
        <v>57067</v>
      </c>
      <c r="E2477" s="49">
        <f>_xll.qlInterestRateIndexValueDate(IndexON,D2477)</f>
        <v>57067</v>
      </c>
      <c r="F2477" s="52">
        <f>IFERROR(_xll.qlIndexFixing(IndexON,D2477,TRUE,_xll.ohTrigger(RecalcTrigger,TriggerON)),NA())</f>
        <v>1.4569432900843893E-2</v>
      </c>
      <c r="H2477" s="49">
        <f>_xll.qlCalendarAdvance(IborCalendar,$H2476,B2477,"f",FALSE)</f>
        <v>57061</v>
      </c>
      <c r="I2477" s="49">
        <f>_xll.qlInterestRateIndexValueDate(Index1M,$H2477)</f>
        <v>57063</v>
      </c>
      <c r="J2477" s="52">
        <f>IFERROR(_xll.qlIndexFixing(Index1M,$H2477,TRUE,_xll.ohTrigger(RecalcTrigger,Trigger1M)),NA())</f>
        <v>1.7034052149766228E-2</v>
      </c>
      <c r="K2477" s="52">
        <f>IFERROR(_xll.qlIndexFixing(ONIndex1M,I2477,TRUE,_xll.ohTrigger(RecalcTrigger,Trigger1M)),NA())</f>
        <v>1.7031814281427415E-2</v>
      </c>
      <c r="L2477" s="52">
        <f>IFERROR(_xll.qlIndexFixing(Index3M,H2477,TRUE,_xll.ohTrigger(RecalcTrigger,Trigger3M)),NA())</f>
        <v>1.8278509679158818E-2</v>
      </c>
      <c r="M2477" s="52">
        <f>IFERROR(_xll.qlIndexFixing(ONIndex3M,I2477,TRUE,_xll.ohTrigger(RecalcTrigger,Trigger3M)),NA())</f>
        <v>1.8261852276006962E-2</v>
      </c>
      <c r="N2477" s="52">
        <f>IFERROR(_xll.qlIndexFixing(Index6M,$H2477,TRUE,_xll.ohTrigger(RecalcTrigger,Trigger6M)),NA())</f>
        <v>2.0022325829441277E-2</v>
      </c>
      <c r="O2477" s="52">
        <f>IFERROR(_xll.qlIndexFixing(ONIndex6M,I2477,TRUE,_xll.ohTrigger(RecalcTrigger,Trigger6M)),NA())</f>
        <v>1.9971997995815727E-2</v>
      </c>
      <c r="P2477" s="52">
        <f>IFERROR(_xll.qlIndexFixing(Index1Y,$H2477,TRUE,_xll.ohTrigger(RecalcTrigger,Trigger1Y)),NA())</f>
        <v>2.2124788052946546E-2</v>
      </c>
      <c r="Q2477" s="52">
        <f>IFERROR(_xll.qlIndexFixing(ONIndex1Y,I2477,TRUE,_xll.ohTrigger(RecalcTrigger,Trigger1Y)),NA())</f>
        <v>2.1981395677661553E-2</v>
      </c>
    </row>
    <row r="2478" spans="2:17" x14ac:dyDescent="0.2">
      <c r="B2478" s="46" t="s">
        <v>51</v>
      </c>
      <c r="D2478" s="49">
        <f>_xll.qlCalendarAdvance(LocalCalendar,$D2477,B2478,"f",FALSE)</f>
        <v>57074</v>
      </c>
      <c r="E2478" s="49">
        <f>_xll.qlInterestRateIndexValueDate(IndexON,D2478)</f>
        <v>57074</v>
      </c>
      <c r="F2478" s="52">
        <f>IFERROR(_xll.qlIndexFixing(IndexON,D2478,TRUE,_xll.ohTrigger(RecalcTrigger,TriggerON)),NA())</f>
        <v>1.4566518000442841E-2</v>
      </c>
      <c r="H2478" s="49">
        <f>_xll.qlCalendarAdvance(IborCalendar,$H2477,B2478,"f",FALSE)</f>
        <v>57068</v>
      </c>
      <c r="I2478" s="49">
        <f>_xll.qlInterestRateIndexValueDate(Index1M,$H2478)</f>
        <v>57074</v>
      </c>
      <c r="J2478" s="52">
        <f>IFERROR(_xll.qlIndexFixing(Index1M,$H2478,TRUE,_xll.ohTrigger(RecalcTrigger,Trigger1M)),NA())</f>
        <v>1.702684765204765E-2</v>
      </c>
      <c r="K2478" s="52">
        <f>IFERROR(_xll.qlIndexFixing(ONIndex1M,I2478,TRUE,_xll.ohTrigger(RecalcTrigger,Trigger1M)),NA())</f>
        <v>1.7024563416612182E-2</v>
      </c>
      <c r="L2478" s="52">
        <f>IFERROR(_xll.qlIndexFixing(Index3M,H2478,TRUE,_xll.ohTrigger(RecalcTrigger,Trigger3M)),NA())</f>
        <v>1.8271960809572236E-2</v>
      </c>
      <c r="M2478" s="52">
        <f>IFERROR(_xll.qlIndexFixing(ONIndex3M,I2478,TRUE,_xll.ohTrigger(RecalcTrigger,Trigger3M)),NA())</f>
        <v>1.8255344772803994E-2</v>
      </c>
      <c r="N2478" s="52">
        <f>IFERROR(_xll.qlIndexFixing(Index6M,$H2478,TRUE,_xll.ohTrigger(RecalcTrigger,Trigger6M)),NA())</f>
        <v>2.001564209226013E-2</v>
      </c>
      <c r="O2478" s="52">
        <f>IFERROR(_xll.qlIndexFixing(ONIndex6M,I2478,TRUE,_xll.ohTrigger(RecalcTrigger,Trigger6M)),NA())</f>
        <v>1.9965361808935711E-2</v>
      </c>
      <c r="P2478" s="52">
        <f>IFERROR(_xll.qlIndexFixing(Index1Y,$H2478,TRUE,_xll.ohTrigger(RecalcTrigger,Trigger1Y)),NA())</f>
        <v>2.211786048314365E-2</v>
      </c>
      <c r="Q2478" s="52">
        <f>IFERROR(_xll.qlIndexFixing(ONIndex1Y,I2478,TRUE,_xll.ohTrigger(RecalcTrigger,Trigger1Y)),NA())</f>
        <v>2.1974506285404871E-2</v>
      </c>
    </row>
    <row r="2479" spans="2:17" x14ac:dyDescent="0.2">
      <c r="B2479" s="46" t="s">
        <v>51</v>
      </c>
      <c r="D2479" s="49">
        <f>_xll.qlCalendarAdvance(LocalCalendar,$D2478,B2479,"f",FALSE)</f>
        <v>57081</v>
      </c>
      <c r="E2479" s="49">
        <f>_xll.qlInterestRateIndexValueDate(IndexON,D2479)</f>
        <v>57081</v>
      </c>
      <c r="F2479" s="52">
        <f>IFERROR(_xll.qlIndexFixing(IndexON,D2479,TRUE,_xll.ohTrigger(RecalcTrigger,TriggerON)),NA())</f>
        <v>1.4563601809474136E-2</v>
      </c>
      <c r="H2479" s="49">
        <f>_xll.qlCalendarAdvance(IborCalendar,$H2478,B2479,"f",FALSE)</f>
        <v>57075</v>
      </c>
      <c r="I2479" s="49">
        <f>_xll.qlInterestRateIndexValueDate(Index1M,$H2479)</f>
        <v>57077</v>
      </c>
      <c r="J2479" s="52">
        <f>IFERROR(_xll.qlIndexFixing(Index1M,$H2479,TRUE,_xll.ohTrigger(RecalcTrigger,Trigger1M)),NA())</f>
        <v>1.7024978052530039E-2</v>
      </c>
      <c r="K2479" s="52">
        <f>IFERROR(_xll.qlIndexFixing(ONIndex1M,I2479,TRUE,_xll.ohTrigger(RecalcTrigger,Trigger1M)),NA())</f>
        <v>1.7022785403169038E-2</v>
      </c>
      <c r="L2479" s="52">
        <f>IFERROR(_xll.qlIndexFixing(Index3M,H2479,TRUE,_xll.ohTrigger(RecalcTrigger,Trigger3M)),NA())</f>
        <v>1.8270091918652212E-2</v>
      </c>
      <c r="M2479" s="52">
        <f>IFERROR(_xll.qlIndexFixing(ONIndex3M,I2479,TRUE,_xll.ohTrigger(RecalcTrigger,Trigger3M)),NA())</f>
        <v>1.8254036808214025E-2</v>
      </c>
      <c r="N2479" s="52">
        <f>IFERROR(_xll.qlIndexFixing(Index6M,$H2479,TRUE,_xll.ohTrigger(RecalcTrigger,Trigger6M)),NA())</f>
        <v>2.0014801710456828E-2</v>
      </c>
      <c r="O2479" s="52">
        <f>IFERROR(_xll.qlIndexFixing(ONIndex6M,I2479,TRUE,_xll.ohTrigger(RecalcTrigger,Trigger6M)),NA())</f>
        <v>1.9964257267197638E-2</v>
      </c>
      <c r="P2479" s="52">
        <f>IFERROR(_xll.qlIndexFixing(Index1Y,$H2479,TRUE,_xll.ohTrigger(RecalcTrigger,Trigger1Y)),NA())</f>
        <v>2.2116990398977264E-2</v>
      </c>
      <c r="Q2479" s="52">
        <f>IFERROR(_xll.qlIndexFixing(ONIndex1Y,I2479,TRUE,_xll.ohTrigger(RecalcTrigger,Trigger1Y)),NA())</f>
        <v>2.1973627486264746E-2</v>
      </c>
    </row>
    <row r="2480" spans="2:17" x14ac:dyDescent="0.2">
      <c r="B2480" s="46" t="s">
        <v>51</v>
      </c>
      <c r="D2480" s="49">
        <f>_xll.qlCalendarAdvance(LocalCalendar,$D2479,B2480,"f",FALSE)</f>
        <v>57088</v>
      </c>
      <c r="E2480" s="49">
        <f>_xll.qlInterestRateIndexValueDate(IndexON,D2480)</f>
        <v>57088</v>
      </c>
      <c r="F2480" s="52">
        <f>IFERROR(_xll.qlIndexFixing(IndexON,D2480,TRUE,_xll.ohTrigger(RecalcTrigger,TriggerON)),NA())</f>
        <v>1.4560684328017715E-2</v>
      </c>
      <c r="H2480" s="49">
        <f>_xll.qlCalendarAdvance(IborCalendar,$H2479,B2480,"f",FALSE)</f>
        <v>57082</v>
      </c>
      <c r="I2480" s="49">
        <f>_xll.qlInterestRateIndexValueDate(Index1M,$H2480)</f>
        <v>57084</v>
      </c>
      <c r="J2480" s="52">
        <f>IFERROR(_xll.qlIndexFixing(Index1M,$H2480,TRUE,_xll.ohTrigger(RecalcTrigger,Trigger1M)),NA())</f>
        <v>1.7020428533479518E-2</v>
      </c>
      <c r="K2480" s="52">
        <f>IFERROR(_xll.qlIndexFixing(ONIndex1M,I2480,TRUE,_xll.ohTrigger(RecalcTrigger,Trigger1M)),NA())</f>
        <v>1.7018258507670581E-2</v>
      </c>
      <c r="L2480" s="52">
        <f>IFERROR(_xll.qlIndexFixing(Index3M,H2480,TRUE,_xll.ohTrigger(RecalcTrigger,Trigger3M)),NA())</f>
        <v>1.8266153449028814E-2</v>
      </c>
      <c r="M2480" s="52">
        <f>IFERROR(_xll.qlIndexFixing(ONIndex3M,I2480,TRUE,_xll.ohTrigger(RecalcTrigger,Trigger3M)),NA())</f>
        <v>1.8250126525849453E-2</v>
      </c>
      <c r="N2480" s="52">
        <f>IFERROR(_xll.qlIndexFixing(Index6M,$H2480,TRUE,_xll.ohTrigger(RecalcTrigger,Trigger6M)),NA())</f>
        <v>2.0010628494084946E-2</v>
      </c>
      <c r="O2480" s="52">
        <f>IFERROR(_xll.qlIndexFixing(ONIndex6M,I2480,TRUE,_xll.ohTrigger(RecalcTrigger,Trigger6M)),NA())</f>
        <v>1.9960386211588244E-2</v>
      </c>
      <c r="P2480" s="52">
        <f>IFERROR(_xll.qlIndexFixing(Index1Y,$H2480,TRUE,_xll.ohTrigger(RecalcTrigger,Trigger1Y)),NA())</f>
        <v>2.2113098887458136E-2</v>
      </c>
      <c r="Q2480" s="52">
        <f>IFERROR(_xll.qlIndexFixing(ONIndex1Y,I2480,TRUE,_xll.ohTrigger(RecalcTrigger,Trigger1Y)),NA())</f>
        <v>2.1969740955753991E-2</v>
      </c>
    </row>
    <row r="2481" spans="2:17" x14ac:dyDescent="0.2">
      <c r="B2481" s="46" t="s">
        <v>51</v>
      </c>
      <c r="D2481" s="49">
        <f>_xll.qlCalendarAdvance(LocalCalendar,$D2480,B2481,"f",FALSE)</f>
        <v>57095</v>
      </c>
      <c r="E2481" s="49">
        <f>_xll.qlInterestRateIndexValueDate(IndexON,D2481)</f>
        <v>57095</v>
      </c>
      <c r="F2481" s="52">
        <f>IFERROR(_xll.qlIndexFixing(IndexON,D2481,TRUE,_xll.ohTrigger(RecalcTrigger,TriggerON)),NA())</f>
        <v>1.4557765555913704E-2</v>
      </c>
      <c r="H2481" s="49">
        <f>_xll.qlCalendarAdvance(IborCalendar,$H2480,B2481,"f",FALSE)</f>
        <v>57089</v>
      </c>
      <c r="I2481" s="49">
        <f>_xll.qlInterestRateIndexValueDate(Index1M,$H2481)</f>
        <v>57091</v>
      </c>
      <c r="J2481" s="52">
        <f>IFERROR(_xll.qlIndexFixing(Index1M,$H2481,TRUE,_xll.ohTrigger(RecalcTrigger,Trigger1M)),NA())</f>
        <v>1.7015870700821129E-2</v>
      </c>
      <c r="K2481" s="52">
        <f>IFERROR(_xll.qlIndexFixing(ONIndex1M,I2481,TRUE,_xll.ohTrigger(RecalcTrigger,Trigger1M)),NA())</f>
        <v>1.7013723307988116E-2</v>
      </c>
      <c r="L2481" s="52">
        <f>IFERROR(_xll.qlIndexFixing(Index3M,H2481,TRUE,_xll.ohTrigger(RecalcTrigger,Trigger3M)),NA())</f>
        <v>1.8262213276606633E-2</v>
      </c>
      <c r="M2481" s="52">
        <f>IFERROR(_xll.qlIndexFixing(ONIndex3M,I2481,TRUE,_xll.ohTrigger(RecalcTrigger,Trigger3M)),NA())</f>
        <v>1.8246214544497263E-2</v>
      </c>
      <c r="N2481" s="52">
        <f>IFERROR(_xll.qlIndexFixing(Index6M,$H2481,TRUE,_xll.ohTrigger(RecalcTrigger,Trigger6M)),NA())</f>
        <v>2.000673528671678E-2</v>
      </c>
      <c r="O2481" s="52">
        <f>IFERROR(_xll.qlIndexFixing(ONIndex6M,I2481,TRUE,_xll.ohTrigger(RecalcTrigger,Trigger6M)),NA())</f>
        <v>1.9956514695174121E-2</v>
      </c>
      <c r="P2481" s="52">
        <f>IFERROR(_xll.qlIndexFixing(Index1Y,$H2481,TRUE,_xll.ohTrigger(RecalcTrigger,Trigger1Y)),NA())</f>
        <v>2.2109612802935077E-2</v>
      </c>
      <c r="Q2481" s="52">
        <f>IFERROR(_xll.qlIndexFixing(ONIndex1Y,I2481,TRUE,_xll.ohTrigger(RecalcTrigger,Trigger1Y)),NA())</f>
        <v>2.1965852802061647E-2</v>
      </c>
    </row>
    <row r="2482" spans="2:17" x14ac:dyDescent="0.2">
      <c r="B2482" s="46" t="s">
        <v>51</v>
      </c>
      <c r="D2482" s="49">
        <f>_xll.qlCalendarAdvance(LocalCalendar,$D2481,B2482,"f",FALSE)</f>
        <v>57102</v>
      </c>
      <c r="E2482" s="49">
        <f>_xll.qlInterestRateIndexValueDate(IndexON,D2482)</f>
        <v>57102</v>
      </c>
      <c r="F2482" s="52">
        <f>IFERROR(_xll.qlIndexFixing(IndexON,D2482,TRUE,_xll.ohTrigger(RecalcTrigger,TriggerON)),NA())</f>
        <v>1.4554845493162105E-2</v>
      </c>
      <c r="H2482" s="49">
        <f>_xll.qlCalendarAdvance(IborCalendar,$H2481,B2482,"f",FALSE)</f>
        <v>57096</v>
      </c>
      <c r="I2482" s="49">
        <f>_xll.qlInterestRateIndexValueDate(Index1M,$H2482)</f>
        <v>57098</v>
      </c>
      <c r="J2482" s="52">
        <f>IFERROR(_xll.qlIndexFixing(Index1M,$H2482,TRUE,_xll.ohTrigger(RecalcTrigger,Trigger1M)),NA())</f>
        <v>1.7011454081322149E-2</v>
      </c>
      <c r="K2482" s="52">
        <f>IFERROR(_xll.qlIndexFixing(ONIndex1M,I2482,TRUE,_xll.ohTrigger(RecalcTrigger,Trigger1M)),NA())</f>
        <v>1.7009256695361685E-2</v>
      </c>
      <c r="L2482" s="52">
        <f>IFERROR(_xll.qlIndexFixing(Index3M,H2482,TRUE,_xll.ohTrigger(RecalcTrigger,Trigger3M)),NA())</f>
        <v>1.8258812630611718E-2</v>
      </c>
      <c r="M2482" s="52">
        <f>IFERROR(_xll.qlIndexFixing(ONIndex3M,I2482,TRUE,_xll.ohTrigger(RecalcTrigger,Trigger3M)),NA())</f>
        <v>1.8242483407231447E-2</v>
      </c>
      <c r="N2482" s="52">
        <f>IFERROR(_xll.qlIndexFixing(Index6M,$H2482,TRUE,_xll.ohTrigger(RecalcTrigger,Trigger6M)),NA())</f>
        <v>2.0003122876776473E-2</v>
      </c>
      <c r="O2482" s="52">
        <f>IFERROR(_xll.qlIndexFixing(ONIndex6M,I2482,TRUE,_xll.ohTrigger(RecalcTrigger,Trigger6M)),NA())</f>
        <v>1.995291901965679E-2</v>
      </c>
      <c r="P2482" s="52">
        <f>IFERROR(_xll.qlIndexFixing(Index1Y,$H2482,TRUE,_xll.ohTrigger(RecalcTrigger,Trigger1Y)),NA())</f>
        <v>2.2105331384348975E-2</v>
      </c>
      <c r="Q2482" s="52">
        <f>IFERROR(_xll.qlIndexFixing(ONIndex1Y,I2482,TRUE,_xll.ohTrigger(RecalcTrigger,Trigger1Y)),NA())</f>
        <v>2.19623549677328E-2</v>
      </c>
    </row>
    <row r="2483" spans="2:17" x14ac:dyDescent="0.2">
      <c r="B2483" s="46" t="s">
        <v>51</v>
      </c>
      <c r="D2483" s="49">
        <f>_xll.qlCalendarAdvance(LocalCalendar,$D2482,B2483,"f",FALSE)</f>
        <v>57109</v>
      </c>
      <c r="E2483" s="49">
        <f>_xll.qlInterestRateIndexValueDate(IndexON,D2483)</f>
        <v>57109</v>
      </c>
      <c r="F2483" s="52">
        <f>IFERROR(_xll.qlIndexFixing(IndexON,D2483,TRUE,_xll.ohTrigger(RecalcTrigger,TriggerON)),NA())</f>
        <v>1.4551924139922789E-2</v>
      </c>
      <c r="H2483" s="49">
        <f>_xll.qlCalendarAdvance(IborCalendar,$H2482,B2483,"f",FALSE)</f>
        <v>57103</v>
      </c>
      <c r="I2483" s="49">
        <f>_xll.qlInterestRateIndexValueDate(Index1M,$H2483)</f>
        <v>57105</v>
      </c>
      <c r="J2483" s="52">
        <f>IFERROR(_xll.qlIndexFixing(Index1M,$H2483,TRUE,_xll.ohTrigger(RecalcTrigger,Trigger1M)),NA())</f>
        <v>1.7006730094714276E-2</v>
      </c>
      <c r="K2483" s="52">
        <f>IFERROR(_xll.qlIndexFixing(ONIndex1M,I2483,TRUE,_xll.ohTrigger(RecalcTrigger,Trigger1M)),NA())</f>
        <v>1.7004627995884647E-2</v>
      </c>
      <c r="L2483" s="52">
        <f>IFERROR(_xll.qlIndexFixing(Index3M,H2483,TRUE,_xll.ohTrigger(RecalcTrigger,Trigger3M)),NA())</f>
        <v>1.8254868896087236E-2</v>
      </c>
      <c r="M2483" s="52">
        <f>IFERROR(_xll.qlIndexFixing(ONIndex3M,I2483,TRUE,_xll.ohTrigger(RecalcTrigger,Trigger3M)),NA())</f>
        <v>1.8238385484803388E-2</v>
      </c>
      <c r="N2483" s="52">
        <f>IFERROR(_xll.qlIndexFixing(Index6M,$H2483,TRUE,_xll.ohTrigger(RecalcTrigger,Trigger6M)),NA())</f>
        <v>1.9998959533845787E-2</v>
      </c>
      <c r="O2483" s="52">
        <f>IFERROR(_xll.qlIndexFixing(ONIndex6M,I2483,TRUE,_xll.ohTrigger(RecalcTrigger,Trigger6M)),NA())</f>
        <v>1.9948770279745176E-2</v>
      </c>
      <c r="P2483" s="52">
        <f>IFERROR(_xll.qlIndexFixing(Index1Y,$H2483,TRUE,_xll.ohTrigger(RecalcTrigger,Trigger1Y)),NA())</f>
        <v>2.2101856612664159E-2</v>
      </c>
      <c r="Q2483" s="52">
        <f>IFERROR(_xll.qlIndexFixing(ONIndex1Y,I2483,TRUE,_xll.ohTrigger(RecalcTrigger,Trigger1Y)),NA())</f>
        <v>2.1958071625052256E-2</v>
      </c>
    </row>
    <row r="2484" spans="2:17" x14ac:dyDescent="0.2">
      <c r="B2484" s="46" t="s">
        <v>51</v>
      </c>
      <c r="D2484" s="49">
        <f>_xll.qlCalendarAdvance(LocalCalendar,$D2483,B2484,"f",FALSE)</f>
        <v>57116</v>
      </c>
      <c r="E2484" s="49">
        <f>_xll.qlInterestRateIndexValueDate(IndexON,D2484)</f>
        <v>57116</v>
      </c>
      <c r="F2484" s="52">
        <f>IFERROR(_xll.qlIndexFixing(IndexON,D2484,TRUE,_xll.ohTrigger(RecalcTrigger,TriggerON)),NA())</f>
        <v>1.4549001496115821E-2</v>
      </c>
      <c r="H2484" s="49">
        <f>_xll.qlCalendarAdvance(IborCalendar,$H2483,B2484,"f",FALSE)</f>
        <v>57110</v>
      </c>
      <c r="I2484" s="49">
        <f>_xll.qlInterestRateIndexValueDate(Index1M,$H2484)</f>
        <v>57112</v>
      </c>
      <c r="J2484" s="52">
        <f>IFERROR(_xll.qlIndexFixing(Index1M,$H2484,TRUE,_xll.ohTrigger(RecalcTrigger,Trigger1M)),NA())</f>
        <v>1.7002147321283859E-2</v>
      </c>
      <c r="K2484" s="52">
        <f>IFERROR(_xll.qlIndexFixing(ONIndex1M,I2484,TRUE,_xll.ohTrigger(RecalcTrigger,Trigger1M)),NA())</f>
        <v>1.7000067883490289E-2</v>
      </c>
      <c r="L2484" s="52">
        <f>IFERROR(_xll.qlIndexFixing(Index3M,H2484,TRUE,_xll.ohTrigger(RecalcTrigger,Trigger3M)),NA())</f>
        <v>1.8250924842098303E-2</v>
      </c>
      <c r="M2484" s="52">
        <f>IFERROR(_xll.qlIndexFixing(ONIndex3M,I2484,TRUE,_xll.ohTrigger(RecalcTrigger,Trigger3M)),NA())</f>
        <v>1.8234468406488347E-2</v>
      </c>
      <c r="N2484" s="52">
        <f>IFERROR(_xll.qlIndexFixing(Index6M,$H2484,TRUE,_xll.ohTrigger(RecalcTrigger,Trigger6M)),NA())</f>
        <v>1.9995077590081727E-2</v>
      </c>
      <c r="O2484" s="52">
        <f>IFERROR(_xll.qlIndexFixing(ONIndex6M,I2484,TRUE,_xll.ohTrigger(RecalcTrigger,Trigger6M)),NA())</f>
        <v>1.9944897380783644E-2</v>
      </c>
      <c r="P2484" s="52">
        <f>IFERROR(_xll.qlIndexFixing(Index1Y,$H2484,TRUE,_xll.ohTrigger(RecalcTrigger,Trigger1Y)),NA())</f>
        <v>2.2097585759777379E-2</v>
      </c>
      <c r="Q2484" s="52">
        <f>IFERROR(_xll.qlIndexFixing(ONIndex1Y,I2484,TRUE,_xll.ohTrigger(RecalcTrigger,Trigger1Y)),NA())</f>
        <v>2.1954178601735208E-2</v>
      </c>
    </row>
    <row r="2485" spans="2:17" x14ac:dyDescent="0.2">
      <c r="B2485" s="46" t="s">
        <v>51</v>
      </c>
      <c r="D2485" s="49">
        <f>_xll.qlCalendarAdvance(LocalCalendar,$D2484,B2485,"f",FALSE)</f>
        <v>57123</v>
      </c>
      <c r="E2485" s="49">
        <f>_xll.qlInterestRateIndexValueDate(IndexON,D2485)</f>
        <v>57123</v>
      </c>
      <c r="F2485" s="52">
        <f>IFERROR(_xll.qlIndexFixing(IndexON,D2485,TRUE,_xll.ohTrigger(RecalcTrigger,TriggerON)),NA())</f>
        <v>1.4546077561661264E-2</v>
      </c>
      <c r="H2485" s="49">
        <f>_xll.qlCalendarAdvance(IborCalendar,$H2484,B2485,"f",FALSE)</f>
        <v>57117</v>
      </c>
      <c r="I2485" s="49">
        <f>_xll.qlInterestRateIndexValueDate(Index1M,$H2485)</f>
        <v>57119</v>
      </c>
      <c r="J2485" s="52">
        <f>IFERROR(_xll.qlIndexFixing(Index1M,$H2485,TRUE,_xll.ohTrigger(RecalcTrigger,Trigger1M)),NA())</f>
        <v>1.6997556234289411E-2</v>
      </c>
      <c r="K2485" s="52">
        <f>IFERROR(_xll.qlIndexFixing(ONIndex1M,I2485,TRUE,_xll.ohTrigger(RecalcTrigger,Trigger1M)),NA())</f>
        <v>1.6995499466911923E-2</v>
      </c>
      <c r="L2485" s="52">
        <f>IFERROR(_xll.qlIndexFixing(Index3M,H2485,TRUE,_xll.ohTrigger(RecalcTrigger,Trigger3M)),NA())</f>
        <v>1.824698116037414E-2</v>
      </c>
      <c r="M2485" s="52">
        <f>IFERROR(_xll.qlIndexFixing(ONIndex3M,I2485,TRUE,_xll.ohTrigger(RecalcTrigger,Trigger3M)),NA())</f>
        <v>1.8230549629132398E-2</v>
      </c>
      <c r="N2485" s="52">
        <f>IFERROR(_xll.qlIndexFixing(Index6M,$H2485,TRUE,_xll.ohTrigger(RecalcTrigger,Trigger6M)),NA())</f>
        <v>1.9991200002586959E-2</v>
      </c>
      <c r="O2485" s="52">
        <f>IFERROR(_xll.qlIndexFixing(ONIndex6M,I2485,TRUE,_xll.ohTrigger(RecalcTrigger,Trigger6M)),NA())</f>
        <v>1.9941024020964093E-2</v>
      </c>
      <c r="P2485" s="52">
        <f>IFERROR(_xll.qlIndexFixing(Index1Y,$H2485,TRUE,_xll.ohTrigger(RecalcTrigger,Trigger1Y)),NA())</f>
        <v>2.2093721596420132E-2</v>
      </c>
      <c r="Q2485" s="52">
        <f>IFERROR(_xll.qlIndexFixing(ONIndex1Y,I2485,TRUE,_xll.ohTrigger(RecalcTrigger,Trigger1Y)),NA())</f>
        <v>2.1950283955209926E-2</v>
      </c>
    </row>
    <row r="2486" spans="2:17" x14ac:dyDescent="0.2">
      <c r="B2486" s="46" t="s">
        <v>51</v>
      </c>
      <c r="D2486" s="49">
        <f>_xll.qlCalendarAdvance(LocalCalendar,$D2485,B2486,"f",FALSE)</f>
        <v>57130</v>
      </c>
      <c r="E2486" s="49">
        <f>_xll.qlInterestRateIndexValueDate(IndexON,D2486)</f>
        <v>57130</v>
      </c>
      <c r="F2486" s="52">
        <f>IFERROR(_xll.qlIndexFixing(IndexON,D2486,TRUE,_xll.ohTrigger(RecalcTrigger,TriggerON)),NA())</f>
        <v>1.4543152336639054E-2</v>
      </c>
      <c r="H2486" s="49">
        <f>_xll.qlCalendarAdvance(IborCalendar,$H2485,B2486,"f",FALSE)</f>
        <v>57124</v>
      </c>
      <c r="I2486" s="49">
        <f>_xll.qlInterestRateIndexValueDate(Index1M,$H2486)</f>
        <v>57126</v>
      </c>
      <c r="J2486" s="52">
        <f>IFERROR(_xll.qlIndexFixing(Index1M,$H2486,TRUE,_xll.ohTrigger(RecalcTrigger,Trigger1M)),NA())</f>
        <v>1.6992956833728354E-2</v>
      </c>
      <c r="K2486" s="52">
        <f>IFERROR(_xll.qlIndexFixing(ONIndex1M,I2486,TRUE,_xll.ohTrigger(RecalcTrigger,Trigger1M)),NA())</f>
        <v>1.6990996402523884E-2</v>
      </c>
      <c r="L2486" s="52">
        <f>IFERROR(_xll.qlIndexFixing(Index3M,H2486,TRUE,_xll.ohTrigger(RecalcTrigger,Trigger3M)),NA())</f>
        <v>1.8243218686365865E-2</v>
      </c>
      <c r="M2486" s="52">
        <f>IFERROR(_xll.qlIndexFixing(ONIndex3M,I2486,TRUE,_xll.ohTrigger(RecalcTrigger,Trigger3M)),NA())</f>
        <v>1.8226810416706041E-2</v>
      </c>
      <c r="N2486" s="52">
        <f>IFERROR(_xll.qlIndexFixing(Index6M,$H2486,TRUE,_xll.ohTrigger(RecalcTrigger,Trigger6M)),NA())</f>
        <v>1.9987327072225246E-2</v>
      </c>
      <c r="O2486" s="52">
        <f>IFERROR(_xll.qlIndexFixing(ONIndex6M,I2486,TRUE,_xll.ohTrigger(RecalcTrigger,Trigger6M)),NA())</f>
        <v>1.9937425512119855E-2</v>
      </c>
      <c r="P2486" s="52">
        <f>IFERROR(_xll.qlIndexFixing(Index1Y,$H2486,TRUE,_xll.ohTrigger(RecalcTrigger,Trigger1Y)),NA())</f>
        <v>2.2090265170504345E-2</v>
      </c>
      <c r="Q2486" s="52">
        <f>IFERROR(_xll.qlIndexFixing(ONIndex1Y,I2486,TRUE,_xll.ohTrigger(RecalcTrigger,Trigger1Y)),NA())</f>
        <v>2.1946778214505525E-2</v>
      </c>
    </row>
    <row r="2487" spans="2:17" x14ac:dyDescent="0.2">
      <c r="B2487" s="46" t="s">
        <v>51</v>
      </c>
      <c r="D2487" s="49">
        <f>_xll.qlCalendarAdvance(LocalCalendar,$D2486,B2487,"f",FALSE)</f>
        <v>57137</v>
      </c>
      <c r="E2487" s="49">
        <f>_xll.qlInterestRateIndexValueDate(IndexON,D2487)</f>
        <v>57137</v>
      </c>
      <c r="F2487" s="52">
        <f>IFERROR(_xll.qlIndexFixing(IndexON,D2487,TRUE,_xll.ohTrigger(RecalcTrigger,TriggerON)),NA())</f>
        <v>1.4540225821049191E-2</v>
      </c>
      <c r="H2487" s="49">
        <f>_xll.qlCalendarAdvance(IborCalendar,$H2486,B2487,"f",FALSE)</f>
        <v>57131</v>
      </c>
      <c r="I2487" s="49">
        <f>_xll.qlInterestRateIndexValueDate(Index1M,$H2487)</f>
        <v>57133</v>
      </c>
      <c r="J2487" s="52">
        <f>IFERROR(_xll.qlIndexFixing(Index1M,$H2487,TRUE,_xll.ohTrigger(RecalcTrigger,Trigger1M)),NA())</f>
        <v>1.6988349119623894E-2</v>
      </c>
      <c r="K2487" s="52">
        <f>IFERROR(_xll.qlIndexFixing(ONIndex1M,I2487,TRUE,_xll.ohTrigger(RecalcTrigger,Trigger1M)),NA())</f>
        <v>1.6986337720990008E-2</v>
      </c>
      <c r="L2487" s="52">
        <f>IFERROR(_xll.qlIndexFixing(Index3M,H2487,TRUE,_xll.ohTrigger(RecalcTrigger,Trigger3M)),NA())</f>
        <v>1.8239277937830797E-2</v>
      </c>
      <c r="M2487" s="52">
        <f>IFERROR(_xll.qlIndexFixing(ONIndex3M,I2487,TRUE,_xll.ohTrigger(RecalcTrigger,Trigger3M)),NA())</f>
        <v>1.8222706977510938E-2</v>
      </c>
      <c r="N2487" s="52">
        <f>IFERROR(_xll.qlIndexFixing(Index6M,$H2487,TRUE,_xll.ohTrigger(RecalcTrigger,Trigger6M)),NA())</f>
        <v>1.9983459099856903E-2</v>
      </c>
      <c r="O2487" s="52">
        <f>IFERROR(_xll.qlIndexFixing(ONIndex6M,I2487,TRUE,_xll.ohTrigger(RecalcTrigger,Trigger6M)),NA())</f>
        <v>1.9933275918750937E-2</v>
      </c>
      <c r="P2487" s="52">
        <f>IFERROR(_xll.qlIndexFixing(Index1Y,$H2487,TRUE,_xll.ohTrigger(RecalcTrigger,Trigger1Y)),NA())</f>
        <v>2.2086011456494602E-2</v>
      </c>
      <c r="Q2487" s="52">
        <f>IFERROR(_xll.qlIndexFixing(ONIndex1Y,I2487,TRUE,_xll.ohTrigger(RecalcTrigger,Trigger1Y)),NA())</f>
        <v>2.1942489792561304E-2</v>
      </c>
    </row>
    <row r="2488" spans="2:17" x14ac:dyDescent="0.2">
      <c r="B2488" s="46" t="s">
        <v>51</v>
      </c>
      <c r="D2488" s="49">
        <f>_xll.qlCalendarAdvance(LocalCalendar,$D2487,B2488,"f",FALSE)</f>
        <v>57144</v>
      </c>
      <c r="E2488" s="49">
        <f>_xll.qlInterestRateIndexValueDate(IndexON,D2488)</f>
        <v>57144</v>
      </c>
      <c r="F2488" s="52">
        <f>IFERROR(_xll.qlIndexFixing(IndexON,D2488,TRUE,_xll.ohTrigger(RecalcTrigger,TriggerON)),NA())</f>
        <v>1.4537298014891675E-2</v>
      </c>
      <c r="H2488" s="49">
        <f>_xll.qlCalendarAdvance(IborCalendar,$H2487,B2488,"f",FALSE)</f>
        <v>57138</v>
      </c>
      <c r="I2488" s="49">
        <f>_xll.qlInterestRateIndexValueDate(Index1M,$H2488)</f>
        <v>57140</v>
      </c>
      <c r="J2488" s="52">
        <f>IFERROR(_xll.qlIndexFixing(Index1M,$H2488,TRUE,_xll.ohTrigger(RecalcTrigger,Trigger1M)),NA())</f>
        <v>1.6983733091973454E-2</v>
      </c>
      <c r="K2488" s="52">
        <f>IFERROR(_xll.qlIndexFixing(ONIndex1M,I2488,TRUE,_xll.ohTrigger(RecalcTrigger,Trigger1M)),NA())</f>
        <v>1.6981744391699749E-2</v>
      </c>
      <c r="L2488" s="52">
        <f>IFERROR(_xll.qlIndexFixing(Index3M,H2488,TRUE,_xll.ohTrigger(RecalcTrigger,Trigger3M)),NA())</f>
        <v>1.823515926600007E-2</v>
      </c>
      <c r="M2488" s="52">
        <f>IFERROR(_xll.qlIndexFixing(ONIndex3M,I2488,TRUE,_xll.ohTrigger(RecalcTrigger,Trigger3M)),NA())</f>
        <v>1.8218783103218783E-2</v>
      </c>
      <c r="N2488" s="52">
        <f>IFERROR(_xll.qlIndexFixing(Index6M,$H2488,TRUE,_xll.ohTrigger(RecalcTrigger,Trigger6M)),NA())</f>
        <v>1.9979596386340507E-2</v>
      </c>
      <c r="O2488" s="52">
        <f>IFERROR(_xll.qlIndexFixing(ONIndex6M,I2488,TRUE,_xll.ohTrigger(RecalcTrigger,Trigger6M)),NA())</f>
        <v>1.9929401176410622E-2</v>
      </c>
      <c r="P2488" s="52">
        <f>IFERROR(_xll.qlIndexFixing(Index1Y,$H2488,TRUE,_xll.ohTrigger(RecalcTrigger,Trigger1Y)),NA())</f>
        <v>2.2082165835490403E-2</v>
      </c>
      <c r="Q2488" s="52">
        <f>IFERROR(_xll.qlIndexFixing(ONIndex1Y,I2488,TRUE,_xll.ohTrigger(RecalcTrigger,Trigger1Y)),NA())</f>
        <v>2.1938590276491254E-2</v>
      </c>
    </row>
    <row r="2489" spans="2:17" x14ac:dyDescent="0.2">
      <c r="B2489" s="46" t="s">
        <v>51</v>
      </c>
      <c r="D2489" s="49">
        <f>_xll.qlCalendarAdvance(LocalCalendar,$D2488,B2489,"f",FALSE)</f>
        <v>57151</v>
      </c>
      <c r="E2489" s="49">
        <f>_xll.qlInterestRateIndexValueDate(IndexON,D2489)</f>
        <v>57151</v>
      </c>
      <c r="F2489" s="52">
        <f>IFERROR(_xll.qlIndexFixing(IndexON,D2489,TRUE,_xll.ohTrigger(RecalcTrigger,TriggerON)),NA())</f>
        <v>1.4534368918086571E-2</v>
      </c>
      <c r="H2489" s="49">
        <f>_xll.qlCalendarAdvance(IborCalendar,$H2488,B2489,"f",FALSE)</f>
        <v>57145</v>
      </c>
      <c r="I2489" s="49">
        <f>_xll.qlInterestRateIndexValueDate(Index1M,$H2489)</f>
        <v>57147</v>
      </c>
      <c r="J2489" s="52">
        <f>IFERROR(_xll.qlIndexFixing(Index1M,$H2489,TRUE,_xll.ohTrigger(RecalcTrigger,Trigger1M)),NA())</f>
        <v>1.6979108750795086E-2</v>
      </c>
      <c r="K2489" s="52">
        <f>IFERROR(_xll.qlIndexFixing(ONIndex1M,I2489,TRUE,_xll.ohTrigger(RecalcTrigger,Trigger1M)),NA())</f>
        <v>1.6977142758225483E-2</v>
      </c>
      <c r="L2489" s="52">
        <f>IFERROR(_xll.qlIndexFixing(Index3M,H2489,TRUE,_xll.ohTrigger(RecalcTrigger,Trigger3M)),NA())</f>
        <v>1.8231223990533726E-2</v>
      </c>
      <c r="M2489" s="52">
        <f>IFERROR(_xll.qlIndexFixing(ONIndex3M,I2489,TRUE,_xll.ohTrigger(RecalcTrigger,Trigger3M)),NA())</f>
        <v>1.821485752993901E-2</v>
      </c>
      <c r="N2489" s="52">
        <f>IFERROR(_xll.qlIndexFixing(Index6M,$H2489,TRUE,_xll.ohTrigger(RecalcTrigger,Trigger6M)),NA())</f>
        <v>1.9975739232532479E-2</v>
      </c>
      <c r="O2489" s="52">
        <f>IFERROR(_xll.qlIndexFixing(ONIndex6M,I2489,TRUE,_xll.ohTrigger(RecalcTrigger,Trigger6M)),NA())</f>
        <v>1.9925525973212288E-2</v>
      </c>
      <c r="P2489" s="52">
        <f>IFERROR(_xll.qlIndexFixing(Index1Y,$H2489,TRUE,_xll.ohTrigger(RecalcTrigger,Trigger1Y)),NA())</f>
        <v>2.2078326750830636E-2</v>
      </c>
      <c r="Q2489" s="52">
        <f>IFERROR(_xll.qlIndexFixing(ONIndex1Y,I2489,TRUE,_xll.ohTrigger(RecalcTrigger,Trigger1Y)),NA())</f>
        <v>2.1934689137133034E-2</v>
      </c>
    </row>
    <row r="2490" spans="2:17" x14ac:dyDescent="0.2">
      <c r="B2490" s="46" t="s">
        <v>51</v>
      </c>
      <c r="D2490" s="49">
        <f>_xll.qlCalendarAdvance(LocalCalendar,$D2489,B2490,"f",FALSE)</f>
        <v>57158</v>
      </c>
      <c r="E2490" s="49">
        <f>_xll.qlInterestRateIndexValueDate(IndexON,D2490)</f>
        <v>57158</v>
      </c>
      <c r="F2490" s="52">
        <f>IFERROR(_xll.qlIndexFixing(IndexON,D2490,TRUE,_xll.ohTrigger(RecalcTrigger,TriggerON)),NA())</f>
        <v>1.4531438530873686E-2</v>
      </c>
      <c r="H2490" s="49">
        <f>_xll.qlCalendarAdvance(IborCalendar,$H2489,B2490,"f",FALSE)</f>
        <v>57152</v>
      </c>
      <c r="I2490" s="49">
        <f>_xll.qlInterestRateIndexValueDate(Index1M,$H2490)</f>
        <v>57154</v>
      </c>
      <c r="J2490" s="52">
        <f>IFERROR(_xll.qlIndexFixing(Index1M,$H2490,TRUE,_xll.ohTrigger(RecalcTrigger,Trigger1M)),NA())</f>
        <v>1.6974476096096518E-2</v>
      </c>
      <c r="K2490" s="52">
        <f>IFERROR(_xll.qlIndexFixing(ONIndex1M,I2490,TRUE,_xll.ohTrigger(RecalcTrigger,Trigger1M)),NA())</f>
        <v>1.6972532820513919E-2</v>
      </c>
      <c r="L2490" s="52">
        <f>IFERROR(_xll.qlIndexFixing(Index3M,H2490,TRUE,_xll.ohTrigger(RecalcTrigger,Trigger3M)),NA())</f>
        <v>1.8227292545917061E-2</v>
      </c>
      <c r="M2490" s="52">
        <f>IFERROR(_xll.qlIndexFixing(ONIndex3M,I2490,TRUE,_xll.ohTrigger(RecalcTrigger,Trigger3M)),NA())</f>
        <v>1.821093025767162E-2</v>
      </c>
      <c r="N2490" s="52">
        <f>IFERROR(_xll.qlIndexFixing(Index6M,$H2490,TRUE,_xll.ohTrigger(RecalcTrigger,Trigger6M)),NA())</f>
        <v>1.9972446824292996E-2</v>
      </c>
      <c r="O2490" s="52">
        <f>IFERROR(_xll.qlIndexFixing(ONIndex6M,I2490,TRUE,_xll.ohTrigger(RecalcTrigger,Trigger6M)),NA())</f>
        <v>1.9921650309129291E-2</v>
      </c>
      <c r="P2490" s="52">
        <f>IFERROR(_xll.qlIndexFixing(Index1Y,$H2490,TRUE,_xll.ohTrigger(RecalcTrigger,Trigger1Y)),NA())</f>
        <v>2.2074494380291576E-2</v>
      </c>
      <c r="Q2490" s="52">
        <f>IFERROR(_xll.qlIndexFixing(ONIndex1Y,I2490,TRUE,_xll.ohTrigger(RecalcTrigger,Trigger1Y)),NA())</f>
        <v>2.1930786374619871E-2</v>
      </c>
    </row>
    <row r="2491" spans="2:17" x14ac:dyDescent="0.2">
      <c r="B2491" s="46" t="s">
        <v>51</v>
      </c>
      <c r="D2491" s="49">
        <f>_xll.qlCalendarAdvance(LocalCalendar,$D2490,B2491,"f",FALSE)</f>
        <v>57166</v>
      </c>
      <c r="E2491" s="49">
        <f>_xll.qlInterestRateIndexValueDate(IndexON,D2491)</f>
        <v>57166</v>
      </c>
      <c r="F2491" s="52">
        <f>IFERROR(_xll.qlIndexFixing(IndexON,D2491,TRUE,_xll.ohTrigger(RecalcTrigger,TriggerON)),NA())</f>
        <v>1.4528087936431788E-2</v>
      </c>
      <c r="H2491" s="49">
        <f>_xll.qlCalendarAdvance(IborCalendar,$H2490,B2491,"f",FALSE)</f>
        <v>57159</v>
      </c>
      <c r="I2491" s="49">
        <f>_xll.qlInterestRateIndexValueDate(Index1M,$H2491)</f>
        <v>57161</v>
      </c>
      <c r="J2491" s="52">
        <f>IFERROR(_xll.qlIndexFixing(Index1M,$H2491,TRUE,_xll.ohTrigger(RecalcTrigger,Trigger1M)),NA())</f>
        <v>1.6969835776824461E-2</v>
      </c>
      <c r="K2491" s="52">
        <f>IFERROR(_xll.qlIndexFixing(ONIndex1M,I2491,TRUE,_xll.ohTrigger(RecalcTrigger,Trigger1M)),NA())</f>
        <v>1.6967914578565058E-2</v>
      </c>
      <c r="L2491" s="52">
        <f>IFERROR(_xll.qlIndexFixing(Index3M,H2491,TRUE,_xll.ohTrigger(RecalcTrigger,Trigger3M)),NA())</f>
        <v>1.8222822306784396E-2</v>
      </c>
      <c r="M2491" s="52">
        <f>IFERROR(_xll.qlIndexFixing(ONIndex3M,I2491,TRUE,_xll.ohTrigger(RecalcTrigger,Trigger3M)),NA())</f>
        <v>1.8207001286416613E-2</v>
      </c>
      <c r="N2491" s="52">
        <f>IFERROR(_xll.qlIndexFixing(Index6M,$H2491,TRUE,_xll.ohTrigger(RecalcTrigger,Trigger6M)),NA())</f>
        <v>1.9967203856491519E-2</v>
      </c>
      <c r="O2491" s="52">
        <f>IFERROR(_xll.qlIndexFixing(ONIndex6M,I2491,TRUE,_xll.ohTrigger(RecalcTrigger,Trigger6M)),NA())</f>
        <v>1.991777418421492E-2</v>
      </c>
      <c r="P2491" s="52">
        <f>IFERROR(_xll.qlIndexFixing(Index1Y,$H2491,TRUE,_xll.ohTrigger(RecalcTrigger,Trigger1Y)),NA())</f>
        <v>2.2069459378718233E-2</v>
      </c>
      <c r="Q2491" s="52">
        <f>IFERROR(_xll.qlIndexFixing(ONIndex1Y,I2491,TRUE,_xll.ohTrigger(RecalcTrigger,Trigger1Y)),NA())</f>
        <v>2.1926881988871827E-2</v>
      </c>
    </row>
    <row r="2492" spans="2:17" x14ac:dyDescent="0.2">
      <c r="B2492" s="46" t="s">
        <v>51</v>
      </c>
      <c r="D2492" s="49">
        <f>_xll.qlCalendarAdvance(LocalCalendar,$D2491,B2492,"f",FALSE)</f>
        <v>57173</v>
      </c>
      <c r="E2492" s="49">
        <f>_xll.qlInterestRateIndexValueDate(IndexON,D2492)</f>
        <v>57173</v>
      </c>
      <c r="F2492" s="52">
        <f>IFERROR(_xll.qlIndexFixing(IndexON,D2492,TRUE,_xll.ohTrigger(RecalcTrigger,TriggerON)),NA())</f>
        <v>1.4525154783591177E-2</v>
      </c>
      <c r="H2492" s="49">
        <f>_xll.qlCalendarAdvance(IborCalendar,$H2491,B2492,"f",FALSE)</f>
        <v>57166</v>
      </c>
      <c r="I2492" s="49">
        <f>_xll.qlInterestRateIndexValueDate(Index1M,$H2492)</f>
        <v>57168</v>
      </c>
      <c r="J2492" s="52">
        <f>IFERROR(_xll.qlIndexFixing(Index1M,$H2492,TRUE,_xll.ohTrigger(RecalcTrigger,Trigger1M)),NA())</f>
        <v>1.6965191037671169E-2</v>
      </c>
      <c r="K2492" s="52">
        <f>IFERROR(_xll.qlIndexFixing(ONIndex1M,I2492,TRUE,_xll.ohTrigger(RecalcTrigger,Trigger1M)),NA())</f>
        <v>1.6963288032405544E-2</v>
      </c>
      <c r="L2492" s="52">
        <f>IFERROR(_xll.qlIndexFixing(Index3M,H2492,TRUE,_xll.ohTrigger(RecalcTrigger,Trigger3M)),NA())</f>
        <v>1.8219625409708042E-2</v>
      </c>
      <c r="M2492" s="52">
        <f>IFERROR(_xll.qlIndexFixing(ONIndex3M,I2492,TRUE,_xll.ohTrigger(RecalcTrigger,Trigger3M)),NA())</f>
        <v>1.8203070616173989E-2</v>
      </c>
      <c r="N2492" s="52">
        <f>IFERROR(_xll.qlIndexFixing(Index6M,$H2492,TRUE,_xll.ohTrigger(RecalcTrigger,Trigger6M)),NA())</f>
        <v>1.9964204137889983E-2</v>
      </c>
      <c r="O2492" s="52">
        <f>IFERROR(_xll.qlIndexFixing(ONIndex6M,I2492,TRUE,_xll.ohTrigger(RecalcTrigger,Trigger6M)),NA())</f>
        <v>1.9913897598469177E-2</v>
      </c>
      <c r="P2492" s="52">
        <f>IFERROR(_xll.qlIndexFixing(Index1Y,$H2492,TRUE,_xll.ohTrigger(RecalcTrigger,Trigger1Y)),NA())</f>
        <v>2.206685049266343E-2</v>
      </c>
      <c r="Q2492" s="52">
        <f>IFERROR(_xll.qlIndexFixing(ONIndex1Y,I2492,TRUE,_xll.ohTrigger(RecalcTrigger,Trigger1Y)),NA())</f>
        <v>2.1922975979942194E-2</v>
      </c>
    </row>
    <row r="2493" spans="2:17" x14ac:dyDescent="0.2">
      <c r="B2493" s="46" t="s">
        <v>51</v>
      </c>
      <c r="D2493" s="49">
        <f>_xll.qlCalendarAdvance(LocalCalendar,$D2492,B2493,"f",FALSE)</f>
        <v>57180</v>
      </c>
      <c r="E2493" s="49">
        <f>_xll.qlInterestRateIndexValueDate(IndexON,D2493)</f>
        <v>57180</v>
      </c>
      <c r="F2493" s="52">
        <f>IFERROR(_xll.qlIndexFixing(IndexON,D2493,TRUE,_xll.ohTrigger(RecalcTrigger,TriggerON)),NA())</f>
        <v>1.4522220340102976E-2</v>
      </c>
      <c r="H2493" s="49">
        <f>_xll.qlCalendarAdvance(IborCalendar,$H2492,B2493,"f",FALSE)</f>
        <v>57173</v>
      </c>
      <c r="I2493" s="49">
        <f>_xll.qlInterestRateIndexValueDate(Index1M,$H2493)</f>
        <v>57175</v>
      </c>
      <c r="J2493" s="52">
        <f>IFERROR(_xll.qlIndexFixing(Index1M,$H2493,TRUE,_xll.ohTrigger(RecalcTrigger,Trigger1M)),NA())</f>
        <v>1.6960545772260131E-2</v>
      </c>
      <c r="K2493" s="52">
        <f>IFERROR(_xll.qlIndexFixing(ONIndex1M,I2493,TRUE,_xll.ohTrigger(RecalcTrigger,Trigger1M)),NA())</f>
        <v>1.6958653182035377E-2</v>
      </c>
      <c r="L2493" s="52">
        <f>IFERROR(_xll.qlIndexFixing(Index3M,H2493,TRUE,_xll.ohTrigger(RecalcTrigger,Trigger3M)),NA())</f>
        <v>1.8215528114250777E-2</v>
      </c>
      <c r="M2493" s="52">
        <f>IFERROR(_xll.qlIndexFixing(ONIndex3M,I2493,TRUE,_xll.ohTrigger(RecalcTrigger,Trigger3M)),NA())</f>
        <v>1.8199138246943747E-2</v>
      </c>
      <c r="N2493" s="52">
        <f>IFERROR(_xll.qlIndexFixing(Index6M,$H2493,TRUE,_xll.ohTrigger(RecalcTrigger,Trigger6M)),NA())</f>
        <v>1.9960652601296813E-2</v>
      </c>
      <c r="O2493" s="52">
        <f>IFERROR(_xll.qlIndexFixing(ONIndex6M,I2493,TRUE,_xll.ohTrigger(RecalcTrigger,Trigger6M)),NA())</f>
        <v>1.9910020551865415E-2</v>
      </c>
      <c r="P2493" s="52">
        <f>IFERROR(_xll.qlIndexFixing(Index1Y,$H2493,TRUE,_xll.ohTrigger(RecalcTrigger,Trigger1Y)),NA())</f>
        <v>2.2063039331113372E-2</v>
      </c>
      <c r="Q2493" s="52">
        <f>IFERROR(_xll.qlIndexFixing(ONIndex1Y,I2493,TRUE,_xll.ohTrigger(RecalcTrigger,Trigger1Y)),NA())</f>
        <v>2.1919068347804327E-2</v>
      </c>
    </row>
    <row r="2494" spans="2:17" x14ac:dyDescent="0.2">
      <c r="B2494" s="46" t="s">
        <v>51</v>
      </c>
      <c r="D2494" s="49">
        <f>_xll.qlCalendarAdvance(LocalCalendar,$D2493,B2494,"f",FALSE)</f>
        <v>57187</v>
      </c>
      <c r="E2494" s="49">
        <f>_xll.qlInterestRateIndexValueDate(IndexON,D2494)</f>
        <v>57187</v>
      </c>
      <c r="F2494" s="52">
        <f>IFERROR(_xll.qlIndexFixing(IndexON,D2494,TRUE,_xll.ohTrigger(RecalcTrigger,TriggerON)),NA())</f>
        <v>1.4519285053369302E-2</v>
      </c>
      <c r="H2494" s="49">
        <f>_xll.qlCalendarAdvance(IborCalendar,$H2493,B2494,"f",FALSE)</f>
        <v>57180</v>
      </c>
      <c r="I2494" s="49">
        <f>_xll.qlInterestRateIndexValueDate(Index1M,$H2494)</f>
        <v>57182</v>
      </c>
      <c r="J2494" s="52">
        <f>IFERROR(_xll.qlIndexFixing(Index1M,$H2494,TRUE,_xll.ohTrigger(RecalcTrigger,Trigger1M)),NA())</f>
        <v>1.6955903874204519E-2</v>
      </c>
      <c r="K2494" s="52">
        <f>IFERROR(_xll.qlIndexFixing(ONIndex1M,I2494,TRUE,_xll.ohTrigger(RecalcTrigger,Trigger1M)),NA())</f>
        <v>1.6954010027427913E-2</v>
      </c>
      <c r="L2494" s="52">
        <f>IFERROR(_xll.qlIndexFixing(Index3M,H2494,TRUE,_xll.ohTrigger(RecalcTrigger,Trigger3M)),NA())</f>
        <v>1.8211618910100601E-2</v>
      </c>
      <c r="M2494" s="52">
        <f>IFERROR(_xll.qlIndexFixing(ONIndex3M,I2494,TRUE,_xll.ohTrigger(RecalcTrigger,Trigger3M)),NA())</f>
        <v>1.8195204178725888E-2</v>
      </c>
      <c r="N2494" s="52">
        <f>IFERROR(_xll.qlIndexFixing(Index6M,$H2494,TRUE,_xll.ohTrigger(RecalcTrigger,Trigger6M)),NA())</f>
        <v>1.9956547388934039E-2</v>
      </c>
      <c r="O2494" s="52">
        <f>IFERROR(_xll.qlIndexFixing(ONIndex6M,I2494,TRUE,_xll.ohTrigger(RecalcTrigger,Trigger6M)),NA())</f>
        <v>1.990614304443028E-2</v>
      </c>
      <c r="P2494" s="52">
        <f>IFERROR(_xll.qlIndexFixing(Index1Y,$H2494,TRUE,_xll.ohTrigger(RecalcTrigger,Trigger1Y)),NA())</f>
        <v>2.2059235594761212E-2</v>
      </c>
      <c r="Q2494" s="52">
        <f>IFERROR(_xll.qlIndexFixing(ONIndex1Y,I2494,TRUE,_xll.ohTrigger(RecalcTrigger,Trigger1Y)),NA())</f>
        <v>2.1915159092458225E-2</v>
      </c>
    </row>
    <row r="2495" spans="2:17" x14ac:dyDescent="0.2">
      <c r="B2495" s="46" t="s">
        <v>51</v>
      </c>
      <c r="D2495" s="49">
        <f>_xll.qlCalendarAdvance(LocalCalendar,$D2494,B2495,"f",FALSE)</f>
        <v>57194</v>
      </c>
      <c r="E2495" s="49">
        <f>_xll.qlInterestRateIndexValueDate(IndexON,D2495)</f>
        <v>57194</v>
      </c>
      <c r="F2495" s="52">
        <f>IFERROR(_xll.qlIndexFixing(IndexON,D2495,TRUE,_xll.ohTrigger(RecalcTrigger,TriggerON)),NA())</f>
        <v>1.4516353961280259E-2</v>
      </c>
      <c r="H2495" s="49">
        <f>_xll.qlCalendarAdvance(IborCalendar,$H2494,B2495,"f",FALSE)</f>
        <v>57187</v>
      </c>
      <c r="I2495" s="49">
        <f>_xll.qlInterestRateIndexValueDate(Index1M,$H2495)</f>
        <v>57189</v>
      </c>
      <c r="J2495" s="52">
        <f>IFERROR(_xll.qlIndexFixing(Index1M,$H2495,TRUE,_xll.ohTrigger(RecalcTrigger,Trigger1M)),NA())</f>
        <v>1.6951337765889196E-2</v>
      </c>
      <c r="K2495" s="52">
        <f>IFERROR(_xll.qlIndexFixing(ONIndex1M,I2495,TRUE,_xll.ohTrigger(RecalcTrigger,Trigger1M)),NA())</f>
        <v>1.6949364015879098E-2</v>
      </c>
      <c r="L2495" s="52">
        <f>IFERROR(_xll.qlIndexFixing(Index3M,H2495,TRUE,_xll.ohTrigger(RecalcTrigger,Trigger3M)),NA())</f>
        <v>1.8207716973805681E-2</v>
      </c>
      <c r="M2495" s="52">
        <f>IFERROR(_xll.qlIndexFixing(ONIndex3M,I2495,TRUE,_xll.ohTrigger(RecalcTrigger,Trigger3M)),NA())</f>
        <v>1.8191271336327475E-2</v>
      </c>
      <c r="N2495" s="52">
        <f>IFERROR(_xll.qlIndexFixing(Index6M,$H2495,TRUE,_xll.ohTrigger(RecalcTrigger,Trigger6M)),NA())</f>
        <v>1.9952729901875032E-2</v>
      </c>
      <c r="O2495" s="52">
        <f>IFERROR(_xll.qlIndexFixing(ONIndex6M,I2495,TRUE,_xll.ohTrigger(RecalcTrigger,Trigger6M)),NA())</f>
        <v>1.990226756641178E-2</v>
      </c>
      <c r="P2495" s="52">
        <f>IFERROR(_xll.qlIndexFixing(Index1Y,$H2495,TRUE,_xll.ohTrigger(RecalcTrigger,Trigger1Y)),NA())</f>
        <v>2.2055439455838224E-2</v>
      </c>
      <c r="Q2495" s="52">
        <f>IFERROR(_xll.qlIndexFixing(ONIndex1Y,I2495,TRUE,_xll.ohTrigger(RecalcTrigger,Trigger1Y)),NA())</f>
        <v>2.1911251099115958E-2</v>
      </c>
    </row>
    <row r="2496" spans="2:17" x14ac:dyDescent="0.2">
      <c r="B2496" s="46" t="s">
        <v>51</v>
      </c>
      <c r="D2496" s="49">
        <f>_xll.qlCalendarAdvance(LocalCalendar,$D2495,B2496,"f",FALSE)</f>
        <v>57201</v>
      </c>
      <c r="E2496" s="49">
        <f>_xll.qlInterestRateIndexValueDate(IndexON,D2496)</f>
        <v>57201</v>
      </c>
      <c r="F2496" s="52">
        <f>IFERROR(_xll.qlIndexFixing(IndexON,D2496,TRUE,_xll.ohTrigger(RecalcTrigger,TriggerON)),NA())</f>
        <v>1.4513428499567382E-2</v>
      </c>
      <c r="H2496" s="49">
        <f>_xll.qlCalendarAdvance(IborCalendar,$H2495,B2496,"f",FALSE)</f>
        <v>57194</v>
      </c>
      <c r="I2496" s="49">
        <f>_xll.qlInterestRateIndexValueDate(Index1M,$H2496)</f>
        <v>57196</v>
      </c>
      <c r="J2496" s="52">
        <f>IFERROR(_xll.qlIndexFixing(Index1M,$H2496,TRUE,_xll.ohTrigger(RecalcTrigger,Trigger1M)),NA())</f>
        <v>1.6946712306526168E-2</v>
      </c>
      <c r="K2496" s="52">
        <f>IFERROR(_xll.qlIndexFixing(ONIndex1M,I2496,TRUE,_xll.ohTrigger(RecalcTrigger,Trigger1M)),NA())</f>
        <v>1.6944726393459675E-2</v>
      </c>
      <c r="L2496" s="52">
        <f>IFERROR(_xll.qlIndexFixing(Index3M,H2496,TRUE,_xll.ohTrigger(RecalcTrigger,Trigger3M)),NA())</f>
        <v>1.8203822614232989E-2</v>
      </c>
      <c r="M2496" s="52">
        <f>IFERROR(_xll.qlIndexFixing(ONIndex3M,I2496,TRUE,_xll.ohTrigger(RecalcTrigger,Trigger3M)),NA())</f>
        <v>1.8187345758144957E-2</v>
      </c>
      <c r="N2496" s="52">
        <f>IFERROR(_xll.qlIndexFixing(Index6M,$H2496,TRUE,_xll.ohTrigger(RecalcTrigger,Trigger6M)),NA())</f>
        <v>1.9948919904574029E-2</v>
      </c>
      <c r="O2496" s="52">
        <f>IFERROR(_xll.qlIndexFixing(ONIndex6M,I2496,TRUE,_xll.ohTrigger(RecalcTrigger,Trigger6M)),NA())</f>
        <v>1.9898399259083988E-2</v>
      </c>
      <c r="P2496" s="52">
        <f>IFERROR(_xll.qlIndexFixing(Index1Y,$H2496,TRUE,_xll.ohTrigger(RecalcTrigger,Trigger1Y)),NA())</f>
        <v>2.2051650993676914E-2</v>
      </c>
      <c r="Q2496" s="52">
        <f>IFERROR(_xll.qlIndexFixing(ONIndex1Y,I2496,TRUE,_xll.ohTrigger(RecalcTrigger,Trigger1Y)),NA())</f>
        <v>2.1907350324266162E-2</v>
      </c>
    </row>
    <row r="2497" spans="2:17" x14ac:dyDescent="0.2">
      <c r="B2497" s="46" t="s">
        <v>51</v>
      </c>
      <c r="D2497" s="49">
        <f>_xll.qlCalendarAdvance(LocalCalendar,$D2496,B2497,"f",FALSE)</f>
        <v>57208</v>
      </c>
      <c r="E2497" s="49">
        <f>_xll.qlInterestRateIndexValueDate(IndexON,D2497)</f>
        <v>57208</v>
      </c>
      <c r="F2497" s="52">
        <f>IFERROR(_xll.qlIndexFixing(IndexON,D2497,TRUE,_xll.ohTrigger(RecalcTrigger,TriggerON)),NA())</f>
        <v>1.4510508668470479E-2</v>
      </c>
      <c r="H2497" s="49">
        <f>_xll.qlCalendarAdvance(IborCalendar,$H2496,B2497,"f",FALSE)</f>
        <v>57201</v>
      </c>
      <c r="I2497" s="49">
        <f>_xll.qlInterestRateIndexValueDate(Index1M,$H2497)</f>
        <v>57203</v>
      </c>
      <c r="J2497" s="52">
        <f>IFERROR(_xll.qlIndexFixing(Index1M,$H2497,TRUE,_xll.ohTrigger(RecalcTrigger,Trigger1M)),NA())</f>
        <v>1.6942026286485539E-2</v>
      </c>
      <c r="K2497" s="52">
        <f>IFERROR(_xll.qlIndexFixing(ONIndex1M,I2497,TRUE,_xll.ohTrigger(RecalcTrigger,Trigger1M)),NA())</f>
        <v>1.6940097687241362E-2</v>
      </c>
      <c r="L2497" s="52">
        <f>IFERROR(_xll.qlIndexFixing(Index3M,H2497,TRUE,_xll.ohTrigger(RecalcTrigger,Trigger3M)),NA())</f>
        <v>1.8199935840433158E-2</v>
      </c>
      <c r="M2497" s="52">
        <f>IFERROR(_xll.qlIndexFixing(ONIndex3M,I2497,TRUE,_xll.ohTrigger(RecalcTrigger,Trigger3M)),NA())</f>
        <v>1.818342772720527E-2</v>
      </c>
      <c r="N2497" s="52">
        <f>IFERROR(_xll.qlIndexFixing(Index6M,$H2497,TRUE,_xll.ohTrigger(RecalcTrigger,Trigger6M)),NA())</f>
        <v>1.9945117400934933E-2</v>
      </c>
      <c r="O2497" s="52">
        <f>IFERROR(_xll.qlIndexFixing(ONIndex6M,I2497,TRUE,_xll.ohTrigger(RecalcTrigger,Trigger6M)),NA())</f>
        <v>1.9894538363454117E-2</v>
      </c>
      <c r="P2497" s="52">
        <f>IFERROR(_xll.qlIndexFixing(Index1Y,$H2497,TRUE,_xll.ohTrigger(RecalcTrigger,Trigger1Y)),NA())</f>
        <v>2.2047870210522898E-2</v>
      </c>
      <c r="Q2497" s="52">
        <f>IFERROR(_xll.qlIndexFixing(ONIndex1Y,I2497,TRUE,_xll.ohTrigger(RecalcTrigger,Trigger1Y)),NA())</f>
        <v>2.190345704709884E-2</v>
      </c>
    </row>
    <row r="2498" spans="2:17" x14ac:dyDescent="0.2">
      <c r="B2498" s="46" t="s">
        <v>51</v>
      </c>
      <c r="D2498" s="49">
        <f>_xll.qlCalendarAdvance(LocalCalendar,$D2497,B2498,"f",FALSE)</f>
        <v>57215</v>
      </c>
      <c r="E2498" s="49">
        <f>_xll.qlInterestRateIndexValueDate(IndexON,D2498)</f>
        <v>57215</v>
      </c>
      <c r="F2498" s="52">
        <f>IFERROR(_xll.qlIndexFixing(IndexON,D2498,TRUE,_xll.ohTrigger(RecalcTrigger,TriggerON)),NA())</f>
        <v>1.4507594467909612E-2</v>
      </c>
      <c r="H2498" s="49">
        <f>_xll.qlCalendarAdvance(IborCalendar,$H2497,B2498,"f",FALSE)</f>
        <v>57208</v>
      </c>
      <c r="I2498" s="49">
        <f>_xll.qlInterestRateIndexValueDate(Index1M,$H2498)</f>
        <v>57210</v>
      </c>
      <c r="J2498" s="52">
        <f>IFERROR(_xll.qlIndexFixing(Index1M,$H2498,TRUE,_xll.ohTrigger(RecalcTrigger,Trigger1M)),NA())</f>
        <v>1.6937418266161512E-2</v>
      </c>
      <c r="K2498" s="52">
        <f>IFERROR(_xll.qlIndexFixing(ONIndex1M,I2498,TRUE,_xll.ohTrigger(RecalcTrigger,Trigger1M)),NA())</f>
        <v>1.6935477897250806E-2</v>
      </c>
      <c r="L2498" s="52">
        <f>IFERROR(_xll.qlIndexFixing(Index3M,H2498,TRUE,_xll.ohTrigger(RecalcTrigger,Trigger3M)),NA())</f>
        <v>1.8196056652382376E-2</v>
      </c>
      <c r="M2498" s="52">
        <f>IFERROR(_xll.qlIndexFixing(ONIndex3M,I2498,TRUE,_xll.ohTrigger(RecalcTrigger,Trigger3M)),NA())</f>
        <v>1.8179517243481769E-2</v>
      </c>
      <c r="N2498" s="52">
        <f>IFERROR(_xll.qlIndexFixing(Index6M,$H2498,TRUE,_xll.ohTrigger(RecalcTrigger,Trigger6M)),NA())</f>
        <v>1.9941604386067593E-2</v>
      </c>
      <c r="O2498" s="52">
        <f>IFERROR(_xll.qlIndexFixing(ONIndex6M,I2498,TRUE,_xll.ohTrigger(RecalcTrigger,Trigger6M)),NA())</f>
        <v>1.9890684879468878E-2</v>
      </c>
      <c r="P2498" s="52">
        <f>IFERROR(_xll.qlIndexFixing(Index1Y,$H2498,TRUE,_xll.ohTrigger(RecalcTrigger,Trigger1Y)),NA())</f>
        <v>2.2044097106289271E-2</v>
      </c>
      <c r="Q2498" s="52">
        <f>IFERROR(_xll.qlIndexFixing(ONIndex1Y,I2498,TRUE,_xll.ohTrigger(RecalcTrigger,Trigger1Y)),NA())</f>
        <v>2.1899571267613993E-2</v>
      </c>
    </row>
    <row r="2499" spans="2:17" x14ac:dyDescent="0.2">
      <c r="B2499" s="46" t="s">
        <v>51</v>
      </c>
      <c r="D2499" s="49">
        <f>_xll.qlCalendarAdvance(LocalCalendar,$D2498,B2499,"f",FALSE)</f>
        <v>57222</v>
      </c>
      <c r="E2499" s="49">
        <f>_xll.qlInterestRateIndexValueDate(IndexON,D2499)</f>
        <v>57222</v>
      </c>
      <c r="F2499" s="52">
        <f>IFERROR(_xll.qlIndexFixing(IndexON,D2499,TRUE,_xll.ohTrigger(RecalcTrigger,TriggerON)),NA())</f>
        <v>1.450468589796472E-2</v>
      </c>
      <c r="H2499" s="49">
        <f>_xll.qlCalendarAdvance(IborCalendar,$H2498,B2499,"f",FALSE)</f>
        <v>57215</v>
      </c>
      <c r="I2499" s="49">
        <f>_xll.qlInterestRateIndexValueDate(Index1M,$H2499)</f>
        <v>57217</v>
      </c>
      <c r="J2499" s="52">
        <f>IFERROR(_xll.qlIndexFixing(Index1M,$H2499,TRUE,_xll.ohTrigger(RecalcTrigger,Trigger1M)),NA())</f>
        <v>1.6932819175458403E-2</v>
      </c>
      <c r="K2499" s="52">
        <f>IFERROR(_xll.qlIndexFixing(ONIndex1M,I2499,TRUE,_xll.ohTrigger(RecalcTrigger,Trigger1M)),NA())</f>
        <v>1.693093617261443E-2</v>
      </c>
      <c r="L2499" s="52">
        <f>IFERROR(_xll.qlIndexFixing(Index3M,H2499,TRUE,_xll.ohTrigger(RecalcTrigger,Trigger3M)),NA())</f>
        <v>1.8192185050058533E-2</v>
      </c>
      <c r="M2499" s="52">
        <f>IFERROR(_xll.qlIndexFixing(ONIndex3M,I2499,TRUE,_xll.ohTrigger(RecalcTrigger,Trigger3M)),NA())</f>
        <v>1.8175794653612076E-2</v>
      </c>
      <c r="N2499" s="52">
        <f>IFERROR(_xll.qlIndexFixing(Index6M,$H2499,TRUE,_xll.ohTrigger(RecalcTrigger,Trigger6M)),NA())</f>
        <v>1.9937534874469195E-2</v>
      </c>
      <c r="O2499" s="52">
        <f>IFERROR(_xll.qlIndexFixing(ONIndex6M,I2499,TRUE,_xll.ohTrigger(RecalcTrigger,Trigger6M)),NA())</f>
        <v>1.9887113666690048E-2</v>
      </c>
      <c r="P2499" s="52">
        <f>IFERROR(_xll.qlIndexFixing(Index1Y,$H2499,TRUE,_xll.ohTrigger(RecalcTrigger,Trigger1Y)),NA())</f>
        <v>2.2040737495763789E-2</v>
      </c>
      <c r="Q2499" s="52">
        <f>IFERROR(_xll.qlIndexFixing(ONIndex1Y,I2499,TRUE,_xll.ohTrigger(RecalcTrigger,Trigger1Y)),NA())</f>
        <v>2.1896082116465987E-2</v>
      </c>
    </row>
    <row r="2500" spans="2:17" x14ac:dyDescent="0.2">
      <c r="B2500" s="46" t="s">
        <v>51</v>
      </c>
      <c r="D2500" s="49">
        <f>_xll.qlCalendarAdvance(LocalCalendar,$D2499,B2500,"f",FALSE)</f>
        <v>57229</v>
      </c>
      <c r="E2500" s="49">
        <f>_xll.qlInterestRateIndexValueDate(IndexON,D2500)</f>
        <v>57229</v>
      </c>
      <c r="F2500" s="52">
        <f>IFERROR(_xll.qlIndexFixing(IndexON,D2500,TRUE,_xll.ohTrigger(RecalcTrigger,TriggerON)),NA())</f>
        <v>1.4501782958475928E-2</v>
      </c>
      <c r="H2500" s="49">
        <f>_xll.qlCalendarAdvance(IborCalendar,$H2499,B2500,"f",FALSE)</f>
        <v>57222</v>
      </c>
      <c r="I2500" s="49">
        <f>_xll.qlInterestRateIndexValueDate(Index1M,$H2500)</f>
        <v>57224</v>
      </c>
      <c r="J2500" s="52">
        <f>IFERROR(_xll.qlIndexFixing(Index1M,$H2500,TRUE,_xll.ohTrigger(RecalcTrigger,Trigger1M)),NA())</f>
        <v>1.692822901436589E-2</v>
      </c>
      <c r="K2500" s="52">
        <f>IFERROR(_xll.qlIndexFixing(ONIndex1M,I2500,TRUE,_xll.ohTrigger(RecalcTrigger,Trigger1M)),NA())</f>
        <v>1.6926334635622986E-2</v>
      </c>
      <c r="L2500" s="52">
        <f>IFERROR(_xll.qlIndexFixing(Index3M,H2500,TRUE,_xll.ohTrigger(RecalcTrigger,Trigger3M)),NA())</f>
        <v>1.8187768546080608E-2</v>
      </c>
      <c r="M2500" s="52">
        <f>IFERROR(_xll.qlIndexFixing(ONIndex3M,I2500,TRUE,_xll.ohTrigger(RecalcTrigger,Trigger3M)),NA())</f>
        <v>1.8171899606906905E-2</v>
      </c>
      <c r="N2500" s="52">
        <f>IFERROR(_xll.qlIndexFixing(Index6M,$H2500,TRUE,_xll.ohTrigger(RecalcTrigger,Trigger6M)),NA())</f>
        <v>1.9932624673773876E-2</v>
      </c>
      <c r="O2500" s="52">
        <f>IFERROR(_xll.qlIndexFixing(ONIndex6M,I2500,TRUE,_xll.ohTrigger(RecalcTrigger,Trigger6M)),NA())</f>
        <v>1.9883275323506755E-2</v>
      </c>
      <c r="P2500" s="52">
        <f>IFERROR(_xll.qlIndexFixing(Index1Y,$H2500,TRUE,_xll.ohTrigger(RecalcTrigger,Trigger1Y)),NA())</f>
        <v>2.2036980070106439E-2</v>
      </c>
      <c r="Q2500" s="52">
        <f>IFERROR(_xll.qlIndexFixing(ONIndex1Y,I2500,TRUE,_xll.ohTrigger(RecalcTrigger,Trigger1Y)),NA())</f>
        <v>2.1892211632632552E-2</v>
      </c>
    </row>
    <row r="2501" spans="2:17" x14ac:dyDescent="0.2">
      <c r="B2501" s="46" t="s">
        <v>51</v>
      </c>
      <c r="D2501" s="49">
        <f>_xll.qlCalendarAdvance(LocalCalendar,$D2500,B2501,"f",FALSE)</f>
        <v>57236</v>
      </c>
      <c r="E2501" s="49">
        <f>_xll.qlInterestRateIndexValueDate(IndexON,D2501)</f>
        <v>57236</v>
      </c>
      <c r="F2501" s="52">
        <f>IFERROR(_xll.qlIndexFixing(IndexON,D2501,TRUE,_xll.ohTrigger(RecalcTrigger,TriggerON)),NA())</f>
        <v>1.4498885649683046E-2</v>
      </c>
      <c r="H2501" s="49">
        <f>_xll.qlCalendarAdvance(IborCalendar,$H2500,B2501,"f",FALSE)</f>
        <v>57229</v>
      </c>
      <c r="I2501" s="49">
        <f>_xll.qlInterestRateIndexValueDate(Index1M,$H2501)</f>
        <v>57231</v>
      </c>
      <c r="J2501" s="52">
        <f>IFERROR(_xll.qlIndexFixing(Index1M,$H2501,TRUE,_xll.ohTrigger(RecalcTrigger,Trigger1M)),NA())</f>
        <v>1.6923718961283363E-2</v>
      </c>
      <c r="K2501" s="52">
        <f>IFERROR(_xll.qlIndexFixing(ONIndex1M,I2501,TRUE,_xll.ohTrigger(RecalcTrigger,Trigger1M)),NA())</f>
        <v>1.6921672024725609E-2</v>
      </c>
      <c r="L2501" s="52">
        <f>IFERROR(_xll.qlIndexFixing(Index3M,H2501,TRUE,_xll.ohTrigger(RecalcTrigger,Trigger3M)),NA())</f>
        <v>1.8183911072944967E-2</v>
      </c>
      <c r="M2501" s="52">
        <f>IFERROR(_xll.qlIndexFixing(ONIndex3M,I2501,TRUE,_xll.ohTrigger(RecalcTrigger,Trigger3M)),NA())</f>
        <v>1.8167831075848184E-2</v>
      </c>
      <c r="N2501" s="52">
        <f>IFERROR(_xll.qlIndexFixing(Index6M,$H2501,TRUE,_xll.ohTrigger(RecalcTrigger,Trigger6M)),NA())</f>
        <v>1.9928850835032701E-2</v>
      </c>
      <c r="O2501" s="52">
        <f>IFERROR(_xll.qlIndexFixing(ONIndex6M,I2501,TRUE,_xll.ohTrigger(RecalcTrigger,Trigger6M)),NA())</f>
        <v>1.9879168897647403E-2</v>
      </c>
      <c r="P2501" s="52">
        <f>IFERROR(_xll.qlIndexFixing(Index1Y,$H2501,TRUE,_xll.ohTrigger(RecalcTrigger,Trigger1Y)),NA())</f>
        <v>2.2032823866248403E-2</v>
      </c>
      <c r="Q2501" s="52">
        <f>IFERROR(_xll.qlIndexFixing(ONIndex1Y,I2501,TRUE,_xll.ohTrigger(RecalcTrigger,Trigger1Y)),NA())</f>
        <v>2.188795891549411E-2</v>
      </c>
    </row>
    <row r="2502" spans="2:17" x14ac:dyDescent="0.2">
      <c r="B2502" s="46" t="s">
        <v>51</v>
      </c>
      <c r="D2502" s="49">
        <f>_xll.qlCalendarAdvance(LocalCalendar,$D2501,B2502,"f",FALSE)</f>
        <v>57243</v>
      </c>
      <c r="E2502" s="49">
        <f>_xll.qlInterestRateIndexValueDate(IndexON,D2502)</f>
        <v>57243</v>
      </c>
      <c r="F2502" s="52">
        <f>IFERROR(_xll.qlIndexFixing(IndexON,D2502,TRUE,_xll.ohTrigger(RecalcTrigger,TriggerON)),NA())</f>
        <v>1.4495993971186394E-2</v>
      </c>
      <c r="H2502" s="49">
        <f>_xll.qlCalendarAdvance(IborCalendar,$H2501,B2502,"f",FALSE)</f>
        <v>57236</v>
      </c>
      <c r="I2502" s="49">
        <f>_xll.qlInterestRateIndexValueDate(Index1M,$H2502)</f>
        <v>57238</v>
      </c>
      <c r="J2502" s="52">
        <f>IFERROR(_xll.qlIndexFixing(Index1M,$H2502,TRUE,_xll.ohTrigger(RecalcTrigger,Trigger1M)),NA())</f>
        <v>1.6919075480968829E-2</v>
      </c>
      <c r="K2502" s="52">
        <f>IFERROR(_xll.qlIndexFixing(ONIndex1M,I2502,TRUE,_xll.ohTrigger(RecalcTrigger,Trigger1M)),NA())</f>
        <v>1.6917087899672723E-2</v>
      </c>
      <c r="L2502" s="52">
        <f>IFERROR(_xll.qlIndexFixing(Index3M,H2502,TRUE,_xll.ohTrigger(RecalcTrigger,Trigger3M)),NA())</f>
        <v>1.8180061184201343E-2</v>
      </c>
      <c r="M2502" s="52">
        <f>IFERROR(_xll.qlIndexFixing(ONIndex3M,I2502,TRUE,_xll.ohTrigger(RecalcTrigger,Trigger3M)),NA())</f>
        <v>1.8163950781096005E-2</v>
      </c>
      <c r="N2502" s="52">
        <f>IFERROR(_xll.qlIndexFixing(Index6M,$H2502,TRUE,_xll.ohTrigger(RecalcTrigger,Trigger6M)),NA())</f>
        <v>1.9925084487942141E-2</v>
      </c>
      <c r="O2502" s="52">
        <f>IFERROR(_xll.qlIndexFixing(ONIndex6M,I2502,TRUE,_xll.ohTrigger(RecalcTrigger,Trigger6M)),NA())</f>
        <v>1.9875345060373917E-2</v>
      </c>
      <c r="P2502" s="52">
        <f>IFERROR(_xll.qlIndexFixing(Index1Y,$H2502,TRUE,_xll.ohTrigger(RecalcTrigger,Trigger1Y)),NA())</f>
        <v>2.2029081476833582E-2</v>
      </c>
      <c r="Q2502" s="52">
        <f>IFERROR(_xll.qlIndexFixing(ONIndex1Y,I2502,TRUE,_xll.ohTrigger(RecalcTrigger,Trigger1Y)),NA())</f>
        <v>2.1884103126845744E-2</v>
      </c>
    </row>
    <row r="2503" spans="2:17" x14ac:dyDescent="0.2">
      <c r="B2503" s="46" t="s">
        <v>51</v>
      </c>
      <c r="D2503" s="49">
        <f>_xll.qlCalendarAdvance(LocalCalendar,$D2502,B2503,"f",FALSE)</f>
        <v>57250</v>
      </c>
      <c r="E2503" s="49">
        <f>_xll.qlInterestRateIndexValueDate(IndexON,D2503)</f>
        <v>57250</v>
      </c>
      <c r="F2503" s="52">
        <f>IFERROR(_xll.qlIndexFixing(IndexON,D2503,TRUE,_xll.ohTrigger(RecalcTrigger,TriggerON)),NA())</f>
        <v>1.4493107923465587E-2</v>
      </c>
      <c r="H2503" s="49">
        <f>_xll.qlCalendarAdvance(IborCalendar,$H2502,B2503,"f",FALSE)</f>
        <v>57243</v>
      </c>
      <c r="I2503" s="49">
        <f>_xll.qlInterestRateIndexValueDate(Index1M,$H2503)</f>
        <v>57245</v>
      </c>
      <c r="J2503" s="52">
        <f>IFERROR(_xll.qlIndexFixing(Index1M,$H2503,TRUE,_xll.ohTrigger(RecalcTrigger,Trigger1M)),NA())</f>
        <v>1.6914512108641071E-2</v>
      </c>
      <c r="K2503" s="52">
        <f>IFERROR(_xll.qlIndexFixing(ONIndex1M,I2503,TRUE,_xll.ohTrigger(RecalcTrigger,Trigger1M)),NA())</f>
        <v>1.6912512690847592E-2</v>
      </c>
      <c r="L2503" s="52">
        <f>IFERROR(_xll.qlIndexFixing(Index3M,H2503,TRUE,_xll.ohTrigger(RecalcTrigger,Trigger3M)),NA())</f>
        <v>1.8176218879831285E-2</v>
      </c>
      <c r="M2503" s="52">
        <f>IFERROR(_xll.qlIndexFixing(ONIndex3M,I2503,TRUE,_xll.ohTrigger(RecalcTrigger,Trigger3M)),NA())</f>
        <v>1.8160078033613303E-2</v>
      </c>
      <c r="N2503" s="52">
        <f>IFERROR(_xll.qlIndexFixing(Index6M,$H2503,TRUE,_xll.ohTrigger(RecalcTrigger,Trigger6M)),NA())</f>
        <v>1.9921325632461125E-2</v>
      </c>
      <c r="O2503" s="52">
        <f>IFERROR(_xll.qlIndexFixing(ONIndex6M,I2503,TRUE,_xll.ohTrigger(RecalcTrigger,Trigger6M)),NA())</f>
        <v>1.9871528634771707E-2</v>
      </c>
      <c r="P2503" s="52">
        <f>IFERROR(_xll.qlIndexFixing(Index1Y,$H2503,TRUE,_xll.ohTrigger(RecalcTrigger,Trigger1Y)),NA())</f>
        <v>2.2025346765908543E-2</v>
      </c>
      <c r="Q2503" s="52">
        <f>IFERROR(_xll.qlIndexFixing(ONIndex1Y,I2503,TRUE,_xll.ohTrigger(RecalcTrigger,Trigger1Y)),NA())</f>
        <v>2.1880254835906499E-2</v>
      </c>
    </row>
    <row r="2504" spans="2:17" x14ac:dyDescent="0.2">
      <c r="B2504" s="46" t="s">
        <v>51</v>
      </c>
      <c r="D2504" s="49">
        <f>_xll.qlCalendarAdvance(LocalCalendar,$D2503,B2504,"f",FALSE)</f>
        <v>57257</v>
      </c>
      <c r="E2504" s="49">
        <f>_xll.qlInterestRateIndexValueDate(IndexON,D2504)</f>
        <v>57257</v>
      </c>
      <c r="F2504" s="52">
        <f>IFERROR(_xll.qlIndexFixing(IndexON,D2504,TRUE,_xll.ohTrigger(RecalcTrigger,TriggerON)),NA())</f>
        <v>1.4490227506200881E-2</v>
      </c>
      <c r="H2504" s="49">
        <f>_xll.qlCalendarAdvance(IborCalendar,$H2503,B2504,"f",FALSE)</f>
        <v>57250</v>
      </c>
      <c r="I2504" s="49">
        <f>_xll.qlInterestRateIndexValueDate(Index1M,$H2504)</f>
        <v>57252</v>
      </c>
      <c r="J2504" s="52">
        <f>IFERROR(_xll.qlIndexFixing(Index1M,$H2504,TRUE,_xll.ohTrigger(RecalcTrigger,Trigger1M)),NA())</f>
        <v>1.6910030115014352E-2</v>
      </c>
      <c r="K2504" s="52">
        <f>IFERROR(_xll.qlIndexFixing(ONIndex1M,I2504,TRUE,_xll.ohTrigger(RecalcTrigger,Trigger1M)),NA())</f>
        <v>1.6907946398223572E-2</v>
      </c>
      <c r="L2504" s="52">
        <f>IFERROR(_xll.qlIndexFixing(Index3M,H2504,TRUE,_xll.ohTrigger(RecalcTrigger,Trigger3M)),NA())</f>
        <v>1.8172384159809322E-2</v>
      </c>
      <c r="M2504" s="52">
        <f>IFERROR(_xll.qlIndexFixing(ONIndex3M,I2504,TRUE,_xll.ohTrigger(RecalcTrigger,Trigger3M)),NA())</f>
        <v>1.8156212833373431E-2</v>
      </c>
      <c r="N2504" s="52">
        <f>IFERROR(_xll.qlIndexFixing(Index6M,$H2504,TRUE,_xll.ohTrigger(RecalcTrigger,Trigger6M)),NA())</f>
        <v>1.9917858062126571E-2</v>
      </c>
      <c r="O2504" s="52">
        <f>IFERROR(_xll.qlIndexFixing(ONIndex6M,I2504,TRUE,_xll.ohTrigger(RecalcTrigger,Trigger6M)),NA())</f>
        <v>1.9867719620867419E-2</v>
      </c>
      <c r="P2504" s="52">
        <f>IFERROR(_xll.qlIndexFixing(Index1Y,$H2504,TRUE,_xll.ohTrigger(RecalcTrigger,Trigger1Y)),NA())</f>
        <v>2.2020397744650116E-2</v>
      </c>
      <c r="Q2504" s="52">
        <f>IFERROR(_xll.qlIndexFixing(ONIndex1Y,I2504,TRUE,_xll.ohTrigger(RecalcTrigger,Trigger1Y)),NA())</f>
        <v>2.1876414042649728E-2</v>
      </c>
    </row>
    <row r="2505" spans="2:17" x14ac:dyDescent="0.2">
      <c r="B2505" s="46" t="s">
        <v>51</v>
      </c>
      <c r="D2505" s="49">
        <f>_xll.qlCalendarAdvance(LocalCalendar,$D2504,B2505,"f",FALSE)</f>
        <v>57264</v>
      </c>
      <c r="E2505" s="49">
        <f>_xll.qlInterestRateIndexValueDate(IndexON,D2505)</f>
        <v>57264</v>
      </c>
      <c r="F2505" s="52">
        <f>IFERROR(_xll.qlIndexFixing(IndexON,D2505,TRUE,_xll.ohTrigger(RecalcTrigger,TriggerON)),NA())</f>
        <v>1.4487352719632085E-2</v>
      </c>
      <c r="H2505" s="49">
        <f>_xll.qlCalendarAdvance(IborCalendar,$H2504,B2505,"f",FALSE)</f>
        <v>57257</v>
      </c>
      <c r="I2505" s="49">
        <f>_xll.qlInterestRateIndexValueDate(Index1M,$H2505)</f>
        <v>57259</v>
      </c>
      <c r="J2505" s="52">
        <f>IFERROR(_xll.qlIndexFixing(Index1M,$H2505,TRUE,_xll.ohTrigger(RecalcTrigger,Trigger1M)),NA())</f>
        <v>1.690541215268327E-2</v>
      </c>
      <c r="K2505" s="52">
        <f>IFERROR(_xll.qlIndexFixing(ONIndex1M,I2505,TRUE,_xll.ohTrigger(RecalcTrigger,Trigger1M)),NA())</f>
        <v>1.6903460701196416E-2</v>
      </c>
      <c r="L2505" s="52">
        <f>IFERROR(_xll.qlIndexFixing(Index3M,H2505,TRUE,_xll.ohTrigger(RecalcTrigger,Trigger3M)),NA())</f>
        <v>1.8169114735109057E-2</v>
      </c>
      <c r="M2505" s="52">
        <f>IFERROR(_xll.qlIndexFixing(ONIndex3M,I2505,TRUE,_xll.ohTrigger(RecalcTrigger,Trigger3M)),NA())</f>
        <v>1.8152537588138618E-2</v>
      </c>
      <c r="N2505" s="52">
        <f>IFERROR(_xll.qlIndexFixing(Index6M,$H2505,TRUE,_xll.ohTrigger(RecalcTrigger,Trigger6M)),NA())</f>
        <v>1.9914114518778732E-2</v>
      </c>
      <c r="O2505" s="52">
        <f>IFERROR(_xll.qlIndexFixing(ONIndex6M,I2505,TRUE,_xll.ohTrigger(RecalcTrigger,Trigger6M)),NA())</f>
        <v>1.9864194789374068E-2</v>
      </c>
      <c r="P2505" s="52">
        <f>IFERROR(_xll.qlIndexFixing(Index1Y,$H2505,TRUE,_xll.ohTrigger(RecalcTrigger,Trigger1Y)),NA())</f>
        <v>2.201830812747612E-2</v>
      </c>
      <c r="Q2505" s="52">
        <f>IFERROR(_xll.qlIndexFixing(ONIndex1Y,I2505,TRUE,_xll.ohTrigger(RecalcTrigger,Trigger1Y)),NA())</f>
        <v>2.1872971686316411E-2</v>
      </c>
    </row>
    <row r="2506" spans="2:17" x14ac:dyDescent="0.2">
      <c r="B2506" s="46" t="s">
        <v>51</v>
      </c>
      <c r="D2506" s="49">
        <f>_xll.qlCalendarAdvance(LocalCalendar,$D2505,B2506,"f",FALSE)</f>
        <v>57271</v>
      </c>
      <c r="E2506" s="49">
        <f>_xll.qlInterestRateIndexValueDate(IndexON,D2506)</f>
        <v>57271</v>
      </c>
      <c r="F2506" s="52">
        <f>IFERROR(_xll.qlIndexFixing(IndexON,D2506,TRUE,_xll.ohTrigger(RecalcTrigger,TriggerON)),NA())</f>
        <v>1.4484483563439454E-2</v>
      </c>
      <c r="H2506" s="49">
        <f>_xll.qlCalendarAdvance(IborCalendar,$H2505,B2506,"f",FALSE)</f>
        <v>57264</v>
      </c>
      <c r="I2506" s="49">
        <f>_xll.qlInterestRateIndexValueDate(Index1M,$H2506)</f>
        <v>57266</v>
      </c>
      <c r="J2506" s="52">
        <f>IFERROR(_xll.qlIndexFixing(Index1M,$H2506,TRUE,_xll.ohTrigger(RecalcTrigger,Trigger1M)),NA())</f>
        <v>1.6900875569030017E-2</v>
      </c>
      <c r="K2506" s="52">
        <f>IFERROR(_xll.qlIndexFixing(ONIndex1M,I2506,TRUE,_xll.ohTrigger(RecalcTrigger,Trigger1M)),NA())</f>
        <v>1.6898840561712092E-2</v>
      </c>
      <c r="L2506" s="52">
        <f>IFERROR(_xll.qlIndexFixing(Index3M,H2506,TRUE,_xll.ohTrigger(RecalcTrigger,Trigger3M)),NA())</f>
        <v>1.8165482564691408E-2</v>
      </c>
      <c r="M2506" s="52">
        <f>IFERROR(_xll.qlIndexFixing(ONIndex3M,I2506,TRUE,_xll.ohTrigger(RecalcTrigger,Trigger3M)),NA())</f>
        <v>1.8148505074542243E-2</v>
      </c>
      <c r="N2506" s="52">
        <f>IFERROR(_xll.qlIndexFixing(Index6M,$H2506,TRUE,_xll.ohTrigger(RecalcTrigger,Trigger6M)),NA())</f>
        <v>1.9910378467362363E-2</v>
      </c>
      <c r="O2506" s="52">
        <f>IFERROR(_xll.qlIndexFixing(ONIndex6M,I2506,TRUE,_xll.ohTrigger(RecalcTrigger,Trigger6M)),NA())</f>
        <v>1.9860123828072673E-2</v>
      </c>
      <c r="P2506" s="52">
        <f>IFERROR(_xll.qlIndexFixing(Index1Y,$H2506,TRUE,_xll.ohTrigger(RecalcTrigger,Trigger1Y)),NA())</f>
        <v>2.2014188703216097E-2</v>
      </c>
      <c r="Q2506" s="52">
        <f>IFERROR(_xll.qlIndexFixing(ONIndex1Y,I2506,TRUE,_xll.ohTrigger(RecalcTrigger,Trigger1Y)),NA())</f>
        <v>2.1868754949236902E-2</v>
      </c>
    </row>
    <row r="2507" spans="2:17" x14ac:dyDescent="0.2">
      <c r="B2507" s="46" t="s">
        <v>51</v>
      </c>
      <c r="D2507" s="49">
        <f>_xll.qlCalendarAdvance(LocalCalendar,$D2506,B2507,"f",FALSE)</f>
        <v>57278</v>
      </c>
      <c r="E2507" s="49">
        <f>_xll.qlInterestRateIndexValueDate(IndexON,D2507)</f>
        <v>57278</v>
      </c>
      <c r="F2507" s="52">
        <f>IFERROR(_xll.qlIndexFixing(IndexON,D2507,TRUE,_xll.ohTrigger(RecalcTrigger,TriggerON)),NA())</f>
        <v>1.4481620037782861E-2</v>
      </c>
      <c r="H2507" s="49">
        <f>_xll.qlCalendarAdvance(IborCalendar,$H2506,B2507,"f",FALSE)</f>
        <v>57271</v>
      </c>
      <c r="I2507" s="49">
        <f>_xll.qlInterestRateIndexValueDate(Index1M,$H2507)</f>
        <v>57273</v>
      </c>
      <c r="J2507" s="52">
        <f>IFERROR(_xll.qlIndexFixing(Index1M,$H2507,TRUE,_xll.ohTrigger(RecalcTrigger,Trigger1M)),NA())</f>
        <v>1.6896347914912586E-2</v>
      </c>
      <c r="K2507" s="52">
        <f>IFERROR(_xll.qlIndexFixing(ONIndex1M,I2507,TRUE,_xll.ohTrigger(RecalcTrigger,Trigger1M)),NA())</f>
        <v>1.689430101777134E-2</v>
      </c>
      <c r="L2507" s="52">
        <f>IFERROR(_xll.qlIndexFixing(Index3M,H2507,TRUE,_xll.ohTrigger(RecalcTrigger,Trigger3M)),NA())</f>
        <v>1.8161485314909621E-2</v>
      </c>
      <c r="M2507" s="52">
        <f>IFERROR(_xll.qlIndexFixing(ONIndex3M,I2507,TRUE,_xll.ohTrigger(RecalcTrigger,Trigger3M)),NA())</f>
        <v>1.8144662516004217E-2</v>
      </c>
      <c r="N2507" s="52">
        <f>IFERROR(_xll.qlIndexFixing(Index6M,$H2507,TRUE,_xll.ohTrigger(RecalcTrigger,Trigger6M)),NA())</f>
        <v>1.9907789456804024E-2</v>
      </c>
      <c r="O2507" s="52">
        <f>IFERROR(_xll.qlIndexFixing(ONIndex6M,I2507,TRUE,_xll.ohTrigger(RecalcTrigger,Trigger6M)),NA())</f>
        <v>1.9856337049182216E-2</v>
      </c>
      <c r="P2507" s="52">
        <f>IFERROR(_xll.qlIndexFixing(Index1Y,$H2507,TRUE,_xll.ohTrigger(RecalcTrigger,Trigger1Y)),NA())</f>
        <v>2.2010484705394833E-2</v>
      </c>
      <c r="Q2507" s="52">
        <f>IFERROR(_xll.qlIndexFixing(ONIndex1Y,I2507,TRUE,_xll.ohTrigger(RecalcTrigger,Trigger1Y)),NA())</f>
        <v>2.1864936649080846E-2</v>
      </c>
    </row>
    <row r="2508" spans="2:17" x14ac:dyDescent="0.2">
      <c r="B2508" s="46" t="s">
        <v>51</v>
      </c>
      <c r="D2508" s="49">
        <f>_xll.qlCalendarAdvance(LocalCalendar,$D2507,B2508,"f",FALSE)</f>
        <v>57285</v>
      </c>
      <c r="E2508" s="49">
        <f>_xll.qlInterestRateIndexValueDate(IndexON,D2508)</f>
        <v>57285</v>
      </c>
      <c r="F2508" s="52">
        <f>IFERROR(_xll.qlIndexFixing(IndexON,D2508,TRUE,_xll.ohTrigger(RecalcTrigger,TriggerON)),NA())</f>
        <v>1.4478762142822177E-2</v>
      </c>
      <c r="H2508" s="49">
        <f>_xll.qlCalendarAdvance(IborCalendar,$H2507,B2508,"f",FALSE)</f>
        <v>57278</v>
      </c>
      <c r="I2508" s="49">
        <f>_xll.qlInterestRateIndexValueDate(Index1M,$H2508)</f>
        <v>57280</v>
      </c>
      <c r="J2508" s="52">
        <f>IFERROR(_xll.qlIndexFixing(Index1M,$H2508,TRUE,_xll.ohTrigger(RecalcTrigger,Trigger1M)),NA())</f>
        <v>1.689182919032324E-2</v>
      </c>
      <c r="K2508" s="52">
        <f>IFERROR(_xll.qlIndexFixing(ONIndex1M,I2508,TRUE,_xll.ohTrigger(RecalcTrigger,Trigger1M)),NA())</f>
        <v>1.6889770390058345E-2</v>
      </c>
      <c r="L2508" s="52">
        <f>IFERROR(_xll.qlIndexFixing(Index3M,H2508,TRUE,_xll.ohTrigger(RecalcTrigger,Trigger3M)),NA())</f>
        <v>1.8157681983104378E-2</v>
      </c>
      <c r="M2508" s="52">
        <f>IFERROR(_xll.qlIndexFixing(ONIndex3M,I2508,TRUE,_xll.ohTrigger(RecalcTrigger,Trigger3M)),NA())</f>
        <v>1.8140827504682377E-2</v>
      </c>
      <c r="N2508" s="52">
        <f>IFERROR(_xll.qlIndexFixing(Index6M,$H2508,TRUE,_xll.ohTrigger(RecalcTrigger,Trigger6M)),NA())</f>
        <v>1.9902928840151428E-2</v>
      </c>
      <c r="O2508" s="52">
        <f>IFERROR(_xll.qlIndexFixing(ONIndex6M,I2508,TRUE,_xll.ohTrigger(RecalcTrigger,Trigger6M)),NA())</f>
        <v>1.9852557681936389E-2</v>
      </c>
      <c r="P2508" s="52">
        <f>IFERROR(_xll.qlIndexFixing(Index1Y,$H2508,TRUE,_xll.ohTrigger(RecalcTrigger,Trigger1Y)),NA())</f>
        <v>2.2006788385636876E-2</v>
      </c>
      <c r="Q2508" s="52">
        <f>IFERROR(_xll.qlIndexFixing(ONIndex1Y,I2508,TRUE,_xll.ohTrigger(RecalcTrigger,Trigger1Y)),NA())</f>
        <v>2.1861125846607266E-2</v>
      </c>
    </row>
    <row r="2509" spans="2:17" x14ac:dyDescent="0.2">
      <c r="B2509" s="46" t="s">
        <v>51</v>
      </c>
      <c r="D2509" s="49">
        <f>_xll.qlCalendarAdvance(LocalCalendar,$D2508,B2509,"f",FALSE)</f>
        <v>57292</v>
      </c>
      <c r="E2509" s="49">
        <f>_xll.qlInterestRateIndexValueDate(IndexON,D2509)</f>
        <v>57292</v>
      </c>
      <c r="F2509" s="52">
        <f>IFERROR(_xll.qlIndexFixing(IndexON,D2509,TRUE,_xll.ohTrigger(RecalcTrigger,TriggerON)),NA())</f>
        <v>1.447590987839753E-2</v>
      </c>
      <c r="H2509" s="49">
        <f>_xll.qlCalendarAdvance(IborCalendar,$H2508,B2509,"f",FALSE)</f>
        <v>57285</v>
      </c>
      <c r="I2509" s="49">
        <f>_xll.qlInterestRateIndexValueDate(Index1M,$H2509)</f>
        <v>57287</v>
      </c>
      <c r="J2509" s="52">
        <f>IFERROR(_xll.qlIndexFixing(Index1M,$H2509,TRUE,_xll.ohTrigger(RecalcTrigger,Trigger1M)),NA())</f>
        <v>1.6887319395246504E-2</v>
      </c>
      <c r="K2509" s="52">
        <f>IFERROR(_xll.qlIndexFixing(ONIndex1M,I2509,TRUE,_xll.ohTrigger(RecalcTrigger,Trigger1M)),NA())</f>
        <v>1.6885248678546461E-2</v>
      </c>
      <c r="L2509" s="52">
        <f>IFERROR(_xll.qlIndexFixing(Index3M,H2509,TRUE,_xll.ohTrigger(RecalcTrigger,Trigger3M)),NA())</f>
        <v>1.8153886236799876E-2</v>
      </c>
      <c r="M2509" s="52">
        <f>IFERROR(_xll.qlIndexFixing(ONIndex3M,I2509,TRUE,_xll.ohTrigger(RecalcTrigger,Trigger3M)),NA())</f>
        <v>1.8137000040576723E-2</v>
      </c>
      <c r="N2509" s="52">
        <f>IFERROR(_xll.qlIndexFixing(Index6M,$H2509,TRUE,_xll.ohTrigger(RecalcTrigger,Trigger6M)),NA())</f>
        <v>1.9898929820999861E-2</v>
      </c>
      <c r="O2509" s="52">
        <f>IFERROR(_xll.qlIndexFixing(ONIndex6M,I2509,TRUE,_xll.ohTrigger(RecalcTrigger,Trigger6M)),NA())</f>
        <v>1.9848785726361839E-2</v>
      </c>
      <c r="P2509" s="52">
        <f>IFERROR(_xll.qlIndexFixing(Index1Y,$H2509,TRUE,_xll.ohTrigger(RecalcTrigger,Trigger1Y)),NA())</f>
        <v>2.2003099743856627E-2</v>
      </c>
      <c r="Q2509" s="52">
        <f>IFERROR(_xll.qlIndexFixing(ONIndex1Y,I2509,TRUE,_xll.ohTrigger(RecalcTrigger,Trigger1Y)),NA())</f>
        <v>2.185732254181616E-2</v>
      </c>
    </row>
    <row r="2510" spans="2:17" x14ac:dyDescent="0.2">
      <c r="B2510" s="46" t="s">
        <v>51</v>
      </c>
      <c r="D2510" s="49">
        <f>_xll.qlCalendarAdvance(LocalCalendar,$D2509,B2510,"f",FALSE)</f>
        <v>57299</v>
      </c>
      <c r="E2510" s="49">
        <f>_xll.qlInterestRateIndexValueDate(IndexON,D2510)</f>
        <v>57299</v>
      </c>
      <c r="F2510" s="52">
        <f>IFERROR(_xll.qlIndexFixing(IndexON,D2510,TRUE,_xll.ohTrigger(RecalcTrigger,TriggerON)),NA())</f>
        <v>1.4473063244428985E-2</v>
      </c>
      <c r="H2510" s="49">
        <f>_xll.qlCalendarAdvance(IborCalendar,$H2509,B2510,"f",FALSE)</f>
        <v>57292</v>
      </c>
      <c r="I2510" s="49">
        <f>_xll.qlInterestRateIndexValueDate(Index1M,$H2510)</f>
        <v>57297</v>
      </c>
      <c r="J2510" s="52">
        <f>IFERROR(_xll.qlIndexFixing(Index1M,$H2510,TRUE,_xll.ohTrigger(RecalcTrigger,Trigger1M)),NA())</f>
        <v>1.6880817177369778E-2</v>
      </c>
      <c r="K2510" s="52">
        <f>IFERROR(_xll.qlIndexFixing(ONIndex1M,I2510,TRUE,_xll.ohTrigger(RecalcTrigger,Trigger1M)),NA())</f>
        <v>1.6878656719327978E-2</v>
      </c>
      <c r="L2510" s="52">
        <f>IFERROR(_xll.qlIndexFixing(Index3M,H2510,TRUE,_xll.ohTrigger(RecalcTrigger,Trigger3M)),NA())</f>
        <v>1.8148101248634169E-2</v>
      </c>
      <c r="M2510" s="52">
        <f>IFERROR(_xll.qlIndexFixing(ONIndex3M,I2510,TRUE,_xll.ohTrigger(RecalcTrigger,Trigger3M)),NA())</f>
        <v>1.813117687300192E-2</v>
      </c>
      <c r="N2510" s="52">
        <f>IFERROR(_xll.qlIndexFixing(Index6M,$H2510,TRUE,_xll.ohTrigger(RecalcTrigger,Trigger6M)),NA())</f>
        <v>1.9893923151782768E-2</v>
      </c>
      <c r="O2510" s="52">
        <f>IFERROR(_xll.qlIndexFixing(ONIndex6M,I2510,TRUE,_xll.ohTrigger(RecalcTrigger,Trigger6M)),NA())</f>
        <v>1.9842853170342067E-2</v>
      </c>
      <c r="P2510" s="52">
        <f>IFERROR(_xll.qlIndexFixing(Index1Y,$H2510,TRUE,_xll.ohTrigger(RecalcTrigger,Trigger1Y)),NA())</f>
        <v>2.1997024692431047E-2</v>
      </c>
      <c r="Q2510" s="52">
        <f>IFERROR(_xll.qlIndexFixing(ONIndex1Y,I2510,TRUE,_xll.ohTrigger(RecalcTrigger,Trigger1Y)),NA())</f>
        <v>2.1851117208449011E-2</v>
      </c>
    </row>
    <row r="2511" spans="2:17" x14ac:dyDescent="0.2">
      <c r="B2511" s="46" t="s">
        <v>51</v>
      </c>
      <c r="D2511" s="49">
        <f>_xll.qlCalendarAdvance(LocalCalendar,$D2510,B2511,"f",FALSE)</f>
        <v>57306</v>
      </c>
      <c r="E2511" s="49">
        <f>_xll.qlInterestRateIndexValueDate(IndexON,D2511)</f>
        <v>57306</v>
      </c>
      <c r="F2511" s="52">
        <f>IFERROR(_xll.qlIndexFixing(IndexON,D2511,TRUE,_xll.ohTrigger(RecalcTrigger,TriggerON)),NA())</f>
        <v>1.4470310349596893E-2</v>
      </c>
      <c r="H2511" s="49">
        <f>_xll.qlCalendarAdvance(IborCalendar,$H2510,B2511,"f",FALSE)</f>
        <v>57299</v>
      </c>
      <c r="I2511" s="49">
        <f>_xll.qlInterestRateIndexValueDate(Index1M,$H2511)</f>
        <v>57301</v>
      </c>
      <c r="J2511" s="52">
        <f>IFERROR(_xll.qlIndexFixing(Index1M,$H2511,TRUE,_xll.ohTrigger(RecalcTrigger,Trigger1M)),NA())</f>
        <v>1.6878326593602513E-2</v>
      </c>
      <c r="K2511" s="52">
        <f>IFERROR(_xll.qlIndexFixing(ONIndex1M,I2511,TRUE,_xll.ohTrigger(RecalcTrigger,Trigger1M)),NA())</f>
        <v>1.6876232004259251E-2</v>
      </c>
      <c r="L2511" s="52">
        <f>IFERROR(_xll.qlIndexFixing(Index3M,H2511,TRUE,_xll.ohTrigger(RecalcTrigger,Trigger3M)),NA())</f>
        <v>1.8146505587390675E-2</v>
      </c>
      <c r="M2511" s="52">
        <f>IFERROR(_xll.qlIndexFixing(ONIndex3M,I2511,TRUE,_xll.ohTrigger(RecalcTrigger,Trigger3M)),NA())</f>
        <v>1.8129367754147196E-2</v>
      </c>
      <c r="N2511" s="52">
        <f>IFERROR(_xll.qlIndexFixing(Index6M,$H2511,TRUE,_xll.ohTrigger(RecalcTrigger,Trigger6M)),NA())</f>
        <v>1.9891524481485224E-2</v>
      </c>
      <c r="O2511" s="52">
        <f>IFERROR(_xll.qlIndexFixing(ONIndex6M,I2511,TRUE,_xll.ohTrigger(RecalcTrigger,Trigger6M)),NA())</f>
        <v>1.9841264050253216E-2</v>
      </c>
      <c r="P2511" s="52">
        <f>IFERROR(_xll.qlIndexFixing(Index1Y,$H2511,TRUE,_xll.ohTrigger(RecalcTrigger,Trigger1Y)),NA())</f>
        <v>2.1995745493893611E-2</v>
      </c>
      <c r="Q2511" s="52">
        <f>IFERROR(_xll.qlIndexFixing(ONIndex1Y,I2511,TRUE,_xll.ohTrigger(RecalcTrigger,Trigger1Y)),NA())</f>
        <v>2.1849738425387955E-2</v>
      </c>
    </row>
    <row r="2512" spans="2:17" x14ac:dyDescent="0.2">
      <c r="B2512" s="46" t="s">
        <v>51</v>
      </c>
      <c r="D2512" s="49">
        <f>_xll.qlCalendarAdvance(LocalCalendar,$D2511,B2512,"f",FALSE)</f>
        <v>57313</v>
      </c>
      <c r="E2512" s="49">
        <f>_xll.qlInterestRateIndexValueDate(IndexON,D2512)</f>
        <v>57313</v>
      </c>
      <c r="F2512" s="52">
        <f>IFERROR(_xll.qlIndexFixing(IndexON,D2512,TRUE,_xll.ohTrigger(RecalcTrigger,TriggerON)),NA())</f>
        <v>1.4467386868179943E-2</v>
      </c>
      <c r="H2512" s="49">
        <f>_xll.qlCalendarAdvance(IborCalendar,$H2511,B2512,"f",FALSE)</f>
        <v>57306</v>
      </c>
      <c r="I2512" s="49">
        <f>_xll.qlInterestRateIndexValueDate(Index1M,$H2512)</f>
        <v>57308</v>
      </c>
      <c r="J2512" s="52">
        <f>IFERROR(_xll.qlIndexFixing(Index1M,$H2512,TRUE,_xll.ohTrigger(RecalcTrigger,Trigger1M)),NA())</f>
        <v>1.6873995347443133E-2</v>
      </c>
      <c r="K2512" s="52">
        <f>IFERROR(_xll.qlIndexFixing(ONIndex1M,I2512,TRUE,_xll.ohTrigger(RecalcTrigger,Trigger1M)),NA())</f>
        <v>1.6871737041430634E-2</v>
      </c>
      <c r="L2512" s="52">
        <f>IFERROR(_xll.qlIndexFixing(Index3M,H2512,TRUE,_xll.ohTrigger(RecalcTrigger,Trigger3M)),NA())</f>
        <v>1.814254451066289E-2</v>
      </c>
      <c r="M2512" s="52">
        <f>IFERROR(_xll.qlIndexFixing(ONIndex3M,I2512,TRUE,_xll.ohTrigger(RecalcTrigger,Trigger3M)),NA())</f>
        <v>1.8125562931770034E-2</v>
      </c>
      <c r="N2512" s="52">
        <f>IFERROR(_xll.qlIndexFixing(Index6M,$H2512,TRUE,_xll.ohTrigger(RecalcTrigger,Trigger6M)),NA())</f>
        <v>1.9887833048598567E-2</v>
      </c>
      <c r="O2512" s="52">
        <f>IFERROR(_xll.qlIndexFixing(ONIndex6M,I2512,TRUE,_xll.ohTrigger(RecalcTrigger,Trigger6M)),NA())</f>
        <v>1.9837514329719141E-2</v>
      </c>
      <c r="P2512" s="52">
        <f>IFERROR(_xll.qlIndexFixing(Index1Y,$H2512,TRUE,_xll.ohTrigger(RecalcTrigger,Trigger1Y)),NA())</f>
        <v>2.1992079885541607E-2</v>
      </c>
      <c r="Q2512" s="52">
        <f>IFERROR(_xll.qlIndexFixing(ONIndex1Y,I2512,TRUE,_xll.ohTrigger(RecalcTrigger,Trigger1Y)),NA())</f>
        <v>2.1845957613670919E-2</v>
      </c>
    </row>
    <row r="2513" spans="2:17" x14ac:dyDescent="0.2">
      <c r="B2513" s="46" t="s">
        <v>51</v>
      </c>
      <c r="D2513" s="49">
        <f>_xll.qlCalendarAdvance(LocalCalendar,$D2512,B2513,"f",FALSE)</f>
        <v>57320</v>
      </c>
      <c r="E2513" s="49">
        <f>_xll.qlInterestRateIndexValueDate(IndexON,D2513)</f>
        <v>57320</v>
      </c>
      <c r="F2513" s="52">
        <f>IFERROR(_xll.qlIndexFixing(IndexON,D2513,TRUE,_xll.ohTrigger(RecalcTrigger,TriggerON)),NA())</f>
        <v>1.4464557125979383E-2</v>
      </c>
      <c r="H2513" s="49">
        <f>_xll.qlCalendarAdvance(IborCalendar,$H2512,B2513,"f",FALSE)</f>
        <v>57313</v>
      </c>
      <c r="I2513" s="49">
        <f>_xll.qlInterestRateIndexValueDate(Index1M,$H2513)</f>
        <v>57315</v>
      </c>
      <c r="J2513" s="52">
        <f>IFERROR(_xll.qlIndexFixing(Index1M,$H2513,TRUE,_xll.ohTrigger(RecalcTrigger,Trigger1M)),NA())</f>
        <v>1.6869445796845739E-2</v>
      </c>
      <c r="K2513" s="52">
        <f>IFERROR(_xll.qlIndexFixing(ONIndex1M,I2513,TRUE,_xll.ohTrigger(RecalcTrigger,Trigger1M)),NA())</f>
        <v>1.686725099485642E-2</v>
      </c>
      <c r="L2513" s="52">
        <f>IFERROR(_xll.qlIndexFixing(Index3M,H2513,TRUE,_xll.ohTrigger(RecalcTrigger,Trigger3M)),NA())</f>
        <v>1.8138024340227155E-2</v>
      </c>
      <c r="M2513" s="52">
        <f>IFERROR(_xll.qlIndexFixing(ONIndex3M,I2513,TRUE,_xll.ohTrigger(RecalcTrigger,Trigger3M)),NA())</f>
        <v>1.8121765656609057E-2</v>
      </c>
      <c r="N2513" s="52">
        <f>IFERROR(_xll.qlIndexFixing(Index6M,$H2513,TRUE,_xll.ohTrigger(RecalcTrigger,Trigger6M)),NA())</f>
        <v>1.9884435877977523E-2</v>
      </c>
      <c r="O2513" s="52">
        <f>IFERROR(_xll.qlIndexFixing(ONIndex6M,I2513,TRUE,_xll.ohTrigger(RecalcTrigger,Trigger6M)),NA())</f>
        <v>1.9833772020856344E-2</v>
      </c>
      <c r="P2513" s="52">
        <f>IFERROR(_xll.qlIndexFixing(Index1Y,$H2513,TRUE,_xll.ohTrigger(RecalcTrigger,Trigger1Y)),NA())</f>
        <v>2.1988421954830362E-2</v>
      </c>
      <c r="Q2513" s="52">
        <f>IFERROR(_xll.qlIndexFixing(ONIndex1Y,I2513,TRUE,_xll.ohTrigger(RecalcTrigger,Trigger1Y)),NA())</f>
        <v>2.1842184299689649E-2</v>
      </c>
    </row>
    <row r="2514" spans="2:17" x14ac:dyDescent="0.2">
      <c r="B2514" s="46" t="s">
        <v>51</v>
      </c>
      <c r="D2514" s="49">
        <f>_xll.qlCalendarAdvance(LocalCalendar,$D2513,B2514,"f",FALSE)</f>
        <v>57327</v>
      </c>
      <c r="E2514" s="49">
        <f>_xll.qlInterestRateIndexValueDate(IndexON,D2514)</f>
        <v>57327</v>
      </c>
      <c r="F2514" s="52">
        <f>IFERROR(_xll.qlIndexFixing(IndexON,D2514,TRUE,_xll.ohTrigger(RecalcTrigger,TriggerON)),NA())</f>
        <v>1.4461733014234923E-2</v>
      </c>
      <c r="H2514" s="49">
        <f>_xll.qlCalendarAdvance(IborCalendar,$H2513,B2514,"f",FALSE)</f>
        <v>57320</v>
      </c>
      <c r="I2514" s="49">
        <f>_xll.qlInterestRateIndexValueDate(Index1M,$H2514)</f>
        <v>57322</v>
      </c>
      <c r="J2514" s="52">
        <f>IFERROR(_xll.qlIndexFixing(Index1M,$H2514,TRUE,_xll.ohTrigger(RecalcTrigger,Trigger1M)),NA())</f>
        <v>1.6864904362245182E-2</v>
      </c>
      <c r="K2514" s="52">
        <f>IFERROR(_xll.qlIndexFixing(ONIndex1M,I2514,TRUE,_xll.ohTrigger(RecalcTrigger,Trigger1M)),NA())</f>
        <v>1.6862773864430025E-2</v>
      </c>
      <c r="L2514" s="52">
        <f>IFERROR(_xll.qlIndexFixing(Index3M,H2514,TRUE,_xll.ohTrigger(RecalcTrigger,Trigger3M)),NA())</f>
        <v>1.8134265109736702E-2</v>
      </c>
      <c r="M2514" s="52">
        <f>IFERROR(_xll.qlIndexFixing(ONIndex3M,I2514,TRUE,_xll.ohTrigger(RecalcTrigger,Trigger3M)),NA())</f>
        <v>1.811797592869091E-2</v>
      </c>
      <c r="N2514" s="52">
        <f>IFERROR(_xll.qlIndexFixing(Index6M,$H2514,TRUE,_xll.ohTrigger(RecalcTrigger,Trigger6M)),NA())</f>
        <v>1.9880759760498967E-2</v>
      </c>
      <c r="O2514" s="52">
        <f>IFERROR(_xll.qlIndexFixing(ONIndex6M,I2514,TRUE,_xll.ohTrigger(RecalcTrigger,Trigger6M)),NA())</f>
        <v>1.9830037123611532E-2</v>
      </c>
      <c r="P2514" s="52">
        <f>IFERROR(_xll.qlIndexFixing(Index1Y,$H2514,TRUE,_xll.ohTrigger(RecalcTrigger,Trigger1Y)),NA())</f>
        <v>2.1984771701676013E-2</v>
      </c>
      <c r="Q2514" s="52">
        <f>IFERROR(_xll.qlIndexFixing(ONIndex1Y,I2514,TRUE,_xll.ohTrigger(RecalcTrigger,Trigger1Y)),NA())</f>
        <v>2.1838418483390853E-2</v>
      </c>
    </row>
    <row r="2515" spans="2:17" x14ac:dyDescent="0.2">
      <c r="B2515" s="46" t="s">
        <v>51</v>
      </c>
      <c r="D2515" s="49">
        <f>_xll.qlCalendarAdvance(LocalCalendar,$D2514,B2515,"f",FALSE)</f>
        <v>57334</v>
      </c>
      <c r="E2515" s="49">
        <f>_xll.qlInterestRateIndexValueDate(IndexON,D2515)</f>
        <v>57334</v>
      </c>
      <c r="F2515" s="52">
        <f>IFERROR(_xll.qlIndexFixing(IndexON,D2515,TRUE,_xll.ohTrigger(RecalcTrigger,TriggerON)),NA())</f>
        <v>1.4458914532946565E-2</v>
      </c>
      <c r="H2515" s="49">
        <f>_xll.qlCalendarAdvance(IborCalendar,$H2514,B2515,"f",FALSE)</f>
        <v>57327</v>
      </c>
      <c r="I2515" s="49">
        <f>_xll.qlInterestRateIndexValueDate(Index1M,$H2515)</f>
        <v>57329</v>
      </c>
      <c r="J2515" s="52">
        <f>IFERROR(_xll.qlIndexFixing(Index1M,$H2515,TRUE,_xll.ohTrigger(RecalcTrigger,Trigger1M)),NA())</f>
        <v>1.6860525289055794E-2</v>
      </c>
      <c r="K2515" s="52">
        <f>IFERROR(_xll.qlIndexFixing(ONIndex1M,I2515,TRUE,_xll.ohTrigger(RecalcTrigger,Trigger1M)),NA())</f>
        <v>1.6858305650284677E-2</v>
      </c>
      <c r="L2515" s="52">
        <f>IFERROR(_xll.qlIndexFixing(Index3M,H2515,TRUE,_xll.ohTrigger(RecalcTrigger,Trigger3M)),NA())</f>
        <v>1.8130513462939035E-2</v>
      </c>
      <c r="M2515" s="52">
        <f>IFERROR(_xll.qlIndexFixing(ONIndex3M,I2515,TRUE,_xll.ohTrigger(RecalcTrigger,Trigger3M)),NA())</f>
        <v>1.8114193748015595E-2</v>
      </c>
      <c r="N2515" s="52">
        <f>IFERROR(_xll.qlIndexFixing(Index6M,$H2515,TRUE,_xll.ohTrigger(RecalcTrigger,Trigger6M)),NA())</f>
        <v>1.9877091134576357E-2</v>
      </c>
      <c r="O2515" s="52">
        <f>IFERROR(_xll.qlIndexFixing(ONIndex6M,I2515,TRUE,_xll.ohTrigger(RecalcTrigger,Trigger6M)),NA())</f>
        <v>1.9826309638064643E-2</v>
      </c>
      <c r="P2515" s="52">
        <f>IFERROR(_xll.qlIndexFixing(Index1Y,$H2515,TRUE,_xll.ohTrigger(RecalcTrigger,Trigger1Y)),NA())</f>
        <v>2.1981129125995147E-2</v>
      </c>
      <c r="Q2515" s="52">
        <f>IFERROR(_xll.qlIndexFixing(ONIndex1Y,I2515,TRUE,_xll.ohTrigger(RecalcTrigger,Trigger1Y)),NA())</f>
        <v>2.1834660164774533E-2</v>
      </c>
    </row>
    <row r="2516" spans="2:17" x14ac:dyDescent="0.2">
      <c r="B2516" s="46" t="s">
        <v>51</v>
      </c>
      <c r="D2516" s="49">
        <f>_xll.qlCalendarAdvance(LocalCalendar,$D2515,B2516,"f",FALSE)</f>
        <v>57341</v>
      </c>
      <c r="E2516" s="49">
        <f>_xll.qlInterestRateIndexValueDate(IndexON,D2516)</f>
        <v>57341</v>
      </c>
      <c r="F2516" s="52">
        <f>IFERROR(_xll.qlIndexFixing(IndexON,D2516,TRUE,_xll.ohTrigger(RecalcTrigger,TriggerON)),NA())</f>
        <v>1.4456101682274181E-2</v>
      </c>
      <c r="H2516" s="49">
        <f>_xll.qlCalendarAdvance(IborCalendar,$H2515,B2516,"f",FALSE)</f>
        <v>57334</v>
      </c>
      <c r="I2516" s="49">
        <f>_xll.qlInterestRateIndexValueDate(Index1M,$H2516)</f>
        <v>57336</v>
      </c>
      <c r="J2516" s="52">
        <f>IFERROR(_xll.qlIndexFixing(Index1M,$H2516,TRUE,_xll.ohTrigger(RecalcTrigger,Trigger1M)),NA())</f>
        <v>1.685600085529412E-2</v>
      </c>
      <c r="K2516" s="52">
        <f>IFERROR(_xll.qlIndexFixing(ONIndex1M,I2516,TRUE,_xll.ohTrigger(RecalcTrigger,Trigger1M)),NA())</f>
        <v>1.6853999120741037E-2</v>
      </c>
      <c r="L2516" s="52">
        <f>IFERROR(_xll.qlIndexFixing(Index3M,H2516,TRUE,_xll.ohTrigger(RecalcTrigger,Trigger3M)),NA())</f>
        <v>1.812676939981106E-2</v>
      </c>
      <c r="M2516" s="52">
        <f>IFERROR(_xll.qlIndexFixing(ONIndex3M,I2516,TRUE,_xll.ohTrigger(RecalcTrigger,Trigger3M)),NA())</f>
        <v>1.8110791606311238E-2</v>
      </c>
      <c r="N2516" s="52">
        <f>IFERROR(_xll.qlIndexFixing(Index6M,$H2516,TRUE,_xll.ohTrigger(RecalcTrigger,Trigger6M)),NA())</f>
        <v>1.9873430000167093E-2</v>
      </c>
      <c r="O2516" s="52">
        <f>IFERROR(_xll.qlIndexFixing(ONIndex6M,I2516,TRUE,_xll.ohTrigger(RecalcTrigger,Trigger6M)),NA())</f>
        <v>1.9823150238719833E-2</v>
      </c>
      <c r="P2516" s="52">
        <f>IFERROR(_xll.qlIndexFixing(Index1Y,$H2516,TRUE,_xll.ohTrigger(RecalcTrigger,Trigger1Y)),NA())</f>
        <v>2.1977494227703686E-2</v>
      </c>
      <c r="Q2516" s="52">
        <f>IFERROR(_xll.qlIndexFixing(ONIndex1Y,I2516,TRUE,_xll.ohTrigger(RecalcTrigger,Trigger1Y)),NA())</f>
        <v>2.1831697991926191E-2</v>
      </c>
    </row>
    <row r="2517" spans="2:17" x14ac:dyDescent="0.2">
      <c r="B2517" s="46" t="s">
        <v>51</v>
      </c>
      <c r="D2517" s="49">
        <f>_xll.qlCalendarAdvance(LocalCalendar,$D2516,B2517,"f",FALSE)</f>
        <v>57348</v>
      </c>
      <c r="E2517" s="49">
        <f>_xll.qlInterestRateIndexValueDate(IndexON,D2517)</f>
        <v>57348</v>
      </c>
      <c r="F2517" s="52">
        <f>IFERROR(_xll.qlIndexFixing(IndexON,D2517,TRUE,_xll.ohTrigger(RecalcTrigger,TriggerON)),NA())</f>
        <v>1.4453294462377642E-2</v>
      </c>
      <c r="H2517" s="49">
        <f>_xll.qlCalendarAdvance(IborCalendar,$H2516,B2517,"f",FALSE)</f>
        <v>57341</v>
      </c>
      <c r="I2517" s="49">
        <f>_xll.qlInterestRateIndexValueDate(Index1M,$H2517)</f>
        <v>57343</v>
      </c>
      <c r="J2517" s="52">
        <f>IFERROR(_xll.qlIndexFixing(Index1M,$H2517,TRUE,_xll.ohTrigger(RecalcTrigger,Trigger1M)),NA())</f>
        <v>1.6851718549337556E-2</v>
      </c>
      <c r="K2517" s="52">
        <f>IFERROR(_xll.qlIndexFixing(ONIndex1M,I2517,TRUE,_xll.ohTrigger(RecalcTrigger,Trigger1M)),NA())</f>
        <v>1.6849472761777395E-2</v>
      </c>
      <c r="L2517" s="52">
        <f>IFERROR(_xll.qlIndexFixing(Index3M,H2517,TRUE,_xll.ohTrigger(RecalcTrigger,Trigger3M)),NA())</f>
        <v>1.8123222965392011E-2</v>
      </c>
      <c r="M2517" s="52">
        <f>IFERROR(_xll.qlIndexFixing(ONIndex3M,I2517,TRUE,_xll.ohTrigger(RecalcTrigger,Trigger3M)),NA())</f>
        <v>1.8106838604061704E-2</v>
      </c>
      <c r="N2517" s="52">
        <f>IFERROR(_xll.qlIndexFixing(Index6M,$H2517,TRUE,_xll.ohTrigger(RecalcTrigger,Trigger6M)),NA())</f>
        <v>1.9869776357231205E-2</v>
      </c>
      <c r="O2517" s="52">
        <f>IFERROR(_xll.qlIndexFixing(ONIndex6M,I2517,TRUE,_xll.ohTrigger(RecalcTrigger,Trigger6M)),NA())</f>
        <v>1.9819157543621291E-2</v>
      </c>
      <c r="P2517" s="52">
        <f>IFERROR(_xll.qlIndexFixing(Index1Y,$H2517,TRUE,_xll.ohTrigger(RecalcTrigger,Trigger1Y)),NA())</f>
        <v>2.1973867006718644E-2</v>
      </c>
      <c r="Q2517" s="52">
        <f>IFERROR(_xll.qlIndexFixing(ONIndex1Y,I2517,TRUE,_xll.ohTrigger(RecalcTrigger,Trigger1Y)),NA())</f>
        <v>2.1827560630600651E-2</v>
      </c>
    </row>
    <row r="2518" spans="2:17" x14ac:dyDescent="0.2">
      <c r="B2518" s="46" t="s">
        <v>51</v>
      </c>
      <c r="D2518" s="49">
        <f>_xll.qlCalendarAdvance(LocalCalendar,$D2517,B2518,"f",FALSE)</f>
        <v>57355</v>
      </c>
      <c r="E2518" s="49">
        <f>_xll.qlInterestRateIndexValueDate(IndexON,D2518)</f>
        <v>57355</v>
      </c>
      <c r="F2518" s="52">
        <f>IFERROR(_xll.qlIndexFixing(IndexON,D2518,TRUE,_xll.ohTrigger(RecalcTrigger,TriggerON)),NA())</f>
        <v>1.4450492872777332E-2</v>
      </c>
      <c r="H2518" s="49">
        <f>_xll.qlCalendarAdvance(IborCalendar,$H2517,B2518,"f",FALSE)</f>
        <v>57348</v>
      </c>
      <c r="I2518" s="49">
        <f>_xll.qlInterestRateIndexValueDate(Index1M,$H2518)</f>
        <v>57350</v>
      </c>
      <c r="J2518" s="52">
        <f>IFERROR(_xll.qlIndexFixing(Index1M,$H2518,TRUE,_xll.ohTrigger(RecalcTrigger,Trigger1M)),NA())</f>
        <v>1.6847133066073765E-2</v>
      </c>
      <c r="K2518" s="52">
        <f>IFERROR(_xll.qlIndexFixing(ONIndex1M,I2518,TRUE,_xll.ohTrigger(RecalcTrigger,Trigger1M)),NA())</f>
        <v>1.6844954505028653E-2</v>
      </c>
      <c r="L2518" s="52">
        <f>IFERROR(_xll.qlIndexFixing(Index3M,H2518,TRUE,_xll.ohTrigger(RecalcTrigger,Trigger3M)),NA())</f>
        <v>1.8119304024481586E-2</v>
      </c>
      <c r="M2518" s="52">
        <f>IFERROR(_xll.qlIndexFixing(ONIndex3M,I2518,TRUE,_xll.ohTrigger(RecalcTrigger,Trigger3M)),NA())</f>
        <v>1.810289248934005E-2</v>
      </c>
      <c r="N2518" s="52">
        <f>IFERROR(_xll.qlIndexFixing(Index6M,$H2518,TRUE,_xll.ohTrigger(RecalcTrigger,Trigger6M)),NA())</f>
        <v>1.9865841764869722E-2</v>
      </c>
      <c r="O2518" s="52">
        <f>IFERROR(_xll.qlIndexFixing(ONIndex6M,I2518,TRUE,_xll.ohTrigger(RecalcTrigger,Trigger6M)),NA())</f>
        <v>1.9815171651398344E-2</v>
      </c>
      <c r="P2518" s="52">
        <f>IFERROR(_xll.qlIndexFixing(Index1Y,$H2518,TRUE,_xll.ohTrigger(RecalcTrigger,Trigger1Y)),NA())</f>
        <v>2.1970247462956602E-2</v>
      </c>
      <c r="Q2518" s="52">
        <f>IFERROR(_xll.qlIndexFixing(ONIndex1Y,I2518,TRUE,_xll.ohTrigger(RecalcTrigger,Trigger1Y)),NA())</f>
        <v>2.1823430195073712E-2</v>
      </c>
    </row>
    <row r="2519" spans="2:17" x14ac:dyDescent="0.2">
      <c r="B2519" s="46" t="s">
        <v>51</v>
      </c>
      <c r="D2519" s="49">
        <f>_xll.qlCalendarAdvance(LocalCalendar,$D2518,B2519,"f",FALSE)</f>
        <v>57362</v>
      </c>
      <c r="E2519" s="49">
        <f>_xll.qlInterestRateIndexValueDate(IndexON,D2519)</f>
        <v>57362</v>
      </c>
      <c r="F2519" s="52">
        <f>IFERROR(_xll.qlIndexFixing(IndexON,D2519,TRUE,_xll.ohTrigger(RecalcTrigger,TriggerON)),NA())</f>
        <v>1.444769691371306E-2</v>
      </c>
      <c r="H2519" s="49">
        <f>_xll.qlCalendarAdvance(IborCalendar,$H2518,B2519,"f",FALSE)</f>
        <v>57355</v>
      </c>
      <c r="I2519" s="49">
        <f>_xll.qlInterestRateIndexValueDate(Index1M,$H2519)</f>
        <v>57357</v>
      </c>
      <c r="J2519" s="52">
        <f>IFERROR(_xll.qlIndexFixing(Index1M,$H2519,TRUE,_xll.ohTrigger(RecalcTrigger,Trigger1M)),NA())</f>
        <v>1.6842712565589397E-2</v>
      </c>
      <c r="K2519" s="52">
        <f>IFERROR(_xll.qlIndexFixing(ONIndex1M,I2519,TRUE,_xll.ohTrigger(RecalcTrigger,Trigger1M)),NA())</f>
        <v>1.684059960552764E-2</v>
      </c>
      <c r="L2519" s="52">
        <f>IFERROR(_xll.qlIndexFixing(Index3M,H2519,TRUE,_xll.ohTrigger(RecalcTrigger,Trigger3M)),NA())</f>
        <v>1.8115582712239231E-2</v>
      </c>
      <c r="M2519" s="52">
        <f>IFERROR(_xll.qlIndexFixing(ONIndex3M,I2519,TRUE,_xll.ohTrigger(RecalcTrigger,Trigger3M)),NA())</f>
        <v>1.8099327773843932E-2</v>
      </c>
      <c r="N2519" s="52">
        <f>IFERROR(_xll.qlIndexFixing(Index6M,$H2519,TRUE,_xll.ohTrigger(RecalcTrigger,Trigger6M)),NA())</f>
        <v>1.9862202769464602E-2</v>
      </c>
      <c r="O2519" s="52">
        <f>IFERROR(_xll.qlIndexFixing(ONIndex6M,I2519,TRUE,_xll.ohTrigger(RecalcTrigger,Trigger6M)),NA())</f>
        <v>1.9811755105618722E-2</v>
      </c>
      <c r="P2519" s="52">
        <f>IFERROR(_xll.qlIndexFixing(Index1Y,$H2519,TRUE,_xll.ohTrigger(RecalcTrigger,Trigger1Y)),NA())</f>
        <v>2.1966635596335011E-2</v>
      </c>
      <c r="Q2519" s="52">
        <f>IFERROR(_xll.qlIndexFixing(ONIndex1Y,I2519,TRUE,_xll.ohTrigger(RecalcTrigger,Trigger1Y)),NA())</f>
        <v>2.1820097095930358E-2</v>
      </c>
    </row>
    <row r="2520" spans="2:17" x14ac:dyDescent="0.2">
      <c r="B2520" s="46" t="s">
        <v>51</v>
      </c>
      <c r="D2520" s="49">
        <f>_xll.qlCalendarAdvance(LocalCalendar,$D2519,B2520,"f",FALSE)</f>
        <v>57369</v>
      </c>
      <c r="E2520" s="49">
        <f>_xll.qlInterestRateIndexValueDate(IndexON,D2520)</f>
        <v>57369</v>
      </c>
      <c r="F2520" s="52">
        <f>IFERROR(_xll.qlIndexFixing(IndexON,D2520,TRUE,_xll.ohTrigger(RecalcTrigger,TriggerON)),NA())</f>
        <v>1.4444906585344697E-2</v>
      </c>
      <c r="H2520" s="49">
        <f>_xll.qlCalendarAdvance(IborCalendar,$H2519,B2520,"f",FALSE)</f>
        <v>57362</v>
      </c>
      <c r="I2520" s="49">
        <f>_xll.qlInterestRateIndexValueDate(Index1M,$H2520)</f>
        <v>57364</v>
      </c>
      <c r="J2520" s="52">
        <f>IFERROR(_xll.qlIndexFixing(Index1M,$H2520,TRUE,_xll.ohTrigger(RecalcTrigger,Trigger1M)),NA())</f>
        <v>1.6838380292913957E-2</v>
      </c>
      <c r="K2520" s="52">
        <f>IFERROR(_xll.qlIndexFixing(ONIndex1M,I2520,TRUE,_xll.ohTrigger(RecalcTrigger,Trigger1M)),NA())</f>
        <v>1.6836098322601245E-2</v>
      </c>
      <c r="L2520" s="52">
        <f>IFERROR(_xll.qlIndexFixing(Index3M,H2520,TRUE,_xll.ohTrigger(RecalcTrigger,Trigger3M)),NA())</f>
        <v>1.8111868983582191E-2</v>
      </c>
      <c r="M2520" s="52">
        <f>IFERROR(_xll.qlIndexFixing(ONIndex3M,I2520,TRUE,_xll.ohTrigger(RecalcTrigger,Trigger3M)),NA())</f>
        <v>1.8095396053015023E-2</v>
      </c>
      <c r="N2520" s="52">
        <f>IFERROR(_xll.qlIndexFixing(Index6M,$H2520,TRUE,_xll.ohTrigger(RecalcTrigger,Trigger6M)),NA())</f>
        <v>1.9858571264964615E-2</v>
      </c>
      <c r="O2520" s="52">
        <f>IFERROR(_xll.qlIndexFixing(ONIndex6M,I2520,TRUE,_xll.ohTrigger(RecalcTrigger,Trigger6M)),NA())</f>
        <v>1.980778338526612E-2</v>
      </c>
      <c r="P2520" s="52">
        <f>IFERROR(_xll.qlIndexFixing(Index1Y,$H2520,TRUE,_xll.ohTrigger(RecalcTrigger,Trigger1Y)),NA())</f>
        <v>2.1963444066596938E-2</v>
      </c>
      <c r="Q2520" s="52">
        <f>IFERROR(_xll.qlIndexFixing(ONIndex1Y,I2520,TRUE,_xll.ohTrigger(RecalcTrigger,Trigger1Y)),NA())</f>
        <v>2.1815981037036636E-2</v>
      </c>
    </row>
    <row r="2521" spans="2:17" x14ac:dyDescent="0.2">
      <c r="B2521" s="46" t="s">
        <v>51</v>
      </c>
      <c r="D2521" s="49">
        <f>_xll.qlCalendarAdvance(LocalCalendar,$D2520,B2521,"f",FALSE)</f>
        <v>57376</v>
      </c>
      <c r="E2521" s="49">
        <f>_xll.qlInterestRateIndexValueDate(IndexON,D2521)</f>
        <v>57376</v>
      </c>
      <c r="F2521" s="52">
        <f>IFERROR(_xll.qlIndexFixing(IndexON,D2521,TRUE,_xll.ohTrigger(RecalcTrigger,TriggerON)),NA())</f>
        <v>1.4442121887512371E-2</v>
      </c>
      <c r="H2521" s="49">
        <f>_xll.qlCalendarAdvance(IborCalendar,$H2520,B2521,"f",FALSE)</f>
        <v>57369</v>
      </c>
      <c r="I2521" s="49">
        <f>_xll.qlInterestRateIndexValueDate(Index1M,$H2521)</f>
        <v>57371</v>
      </c>
      <c r="J2521" s="52">
        <f>IFERROR(_xll.qlIndexFixing(Index1M,$H2521,TRUE,_xll.ohTrigger(RecalcTrigger,Trigger1M)),NA())</f>
        <v>1.6833898352815548E-2</v>
      </c>
      <c r="K2521" s="52">
        <f>IFERROR(_xll.qlIndexFixing(ONIndex1M,I2521,TRUE,_xll.ohTrigger(RecalcTrigger,Trigger1M)),NA())</f>
        <v>1.6831683605689207E-2</v>
      </c>
      <c r="L2521" s="52">
        <f>IFERROR(_xll.qlIndexFixing(Index3M,H2521,TRUE,_xll.ohTrigger(RecalcTrigger,Trigger3M)),NA())</f>
        <v>1.810816283848915E-2</v>
      </c>
      <c r="M2521" s="52">
        <f>IFERROR(_xll.qlIndexFixing(ONIndex3M,I2521,TRUE,_xll.ohTrigger(RecalcTrigger,Trigger3M)),NA())</f>
        <v>1.809165915569011E-2</v>
      </c>
      <c r="N2521" s="52">
        <f>IFERROR(_xll.qlIndexFixing(Index6M,$H2521,TRUE,_xll.ohTrigger(RecalcTrigger,Trigger6M)),NA())</f>
        <v>1.9854947251329576E-2</v>
      </c>
      <c r="O2521" s="52">
        <f>IFERROR(_xll.qlIndexFixing(ONIndex6M,I2521,TRUE,_xll.ohTrigger(RecalcTrigger,Trigger6M)),NA())</f>
        <v>1.98041003696936E-2</v>
      </c>
      <c r="P2521" s="52">
        <f>IFERROR(_xll.qlIndexFixing(Index1Y,$H2521,TRUE,_xll.ohTrigger(RecalcTrigger,Trigger1Y)),NA())</f>
        <v>2.1959434894179706E-2</v>
      </c>
      <c r="Q2521" s="52">
        <f>IFERROR(_xll.qlIndexFixing(ONIndex1Y,I2521,TRUE,_xll.ohTrigger(RecalcTrigger,Trigger1Y)),NA())</f>
        <v>2.1812267704568455E-2</v>
      </c>
    </row>
    <row r="2522" spans="2:17" x14ac:dyDescent="0.2">
      <c r="B2522" s="46" t="s">
        <v>51</v>
      </c>
      <c r="D2522" s="49">
        <f>_xll.qlCalendarAdvance(LocalCalendar,$D2521,B2522,"f",FALSE)</f>
        <v>57383</v>
      </c>
      <c r="E2522" s="49">
        <f>_xll.qlInterestRateIndexValueDate(IndexON,D2522)</f>
        <v>57383</v>
      </c>
      <c r="F2522" s="52">
        <f>IFERROR(_xll.qlIndexFixing(IndexON,D2522,TRUE,_xll.ohTrigger(RecalcTrigger,TriggerON)),NA())</f>
        <v>1.4439342820056211E-2</v>
      </c>
      <c r="H2522" s="49">
        <f>_xll.qlCalendarAdvance(IborCalendar,$H2521,B2522,"f",FALSE)</f>
        <v>57376</v>
      </c>
      <c r="I2522" s="49">
        <f>_xll.qlInterestRateIndexValueDate(Index1M,$H2522)</f>
        <v>57378</v>
      </c>
      <c r="J2522" s="52">
        <f>IFERROR(_xll.qlIndexFixing(Index1M,$H2522,TRUE,_xll.ohTrigger(RecalcTrigger,Trigger1M)),NA())</f>
        <v>1.6829264413722456E-2</v>
      </c>
      <c r="K2522" s="52">
        <f>IFERROR(_xll.qlIndexFixing(ONIndex1M,I2522,TRUE,_xll.ohTrigger(RecalcTrigger,Trigger1M)),NA())</f>
        <v>1.682727780497828E-2</v>
      </c>
      <c r="L2522" s="52">
        <f>IFERROR(_xll.qlIndexFixing(Index3M,H2522,TRUE,_xll.ohTrigger(RecalcTrigger,Trigger3M)),NA())</f>
        <v>1.8104272495957495E-2</v>
      </c>
      <c r="M2522" s="52">
        <f>IFERROR(_xll.qlIndexFixing(ONIndex3M,I2522,TRUE,_xll.ohTrigger(RecalcTrigger,Trigger3M)),NA())</f>
        <v>1.8087929805608027E-2</v>
      </c>
      <c r="N2522" s="52">
        <f>IFERROR(_xll.qlIndexFixing(Index6M,$H2522,TRUE,_xll.ohTrigger(RecalcTrigger,Trigger6M)),NA())</f>
        <v>1.985133072851885E-2</v>
      </c>
      <c r="O2522" s="52">
        <f>IFERROR(_xll.qlIndexFixing(ONIndex6M,I2522,TRUE,_xll.ohTrigger(RecalcTrigger,Trigger6M)),NA())</f>
        <v>1.9800424765792357E-2</v>
      </c>
      <c r="P2522" s="52">
        <f>IFERROR(_xll.qlIndexFixing(Index1Y,$H2522,TRUE,_xll.ohTrigger(RecalcTrigger,Trigger1Y)),NA())</f>
        <v>2.1955846058481551E-2</v>
      </c>
      <c r="Q2522" s="52">
        <f>IFERROR(_xll.qlIndexFixing(ONIndex1Y,I2522,TRUE,_xll.ohTrigger(RecalcTrigger,Trigger1Y)),NA())</f>
        <v>2.1808561869756105E-2</v>
      </c>
    </row>
    <row r="2523" spans="2:17" x14ac:dyDescent="0.2">
      <c r="B2523" s="46" t="s">
        <v>51</v>
      </c>
      <c r="D2523" s="49">
        <f>_xll.qlCalendarAdvance(LocalCalendar,$D2522,B2523,"f",FALSE)</f>
        <v>57390</v>
      </c>
      <c r="E2523" s="49">
        <f>_xll.qlInterestRateIndexValueDate(IndexON,D2523)</f>
        <v>57390</v>
      </c>
      <c r="F2523" s="52">
        <f>IFERROR(_xll.qlIndexFixing(IndexON,D2523,TRUE,_xll.ohTrigger(RecalcTrigger,TriggerON)),NA())</f>
        <v>1.4436569383375897E-2</v>
      </c>
      <c r="H2523" s="49">
        <f>_xll.qlCalendarAdvance(IborCalendar,$H2522,B2523,"f",FALSE)</f>
        <v>57383</v>
      </c>
      <c r="I2523" s="49">
        <f>_xll.qlInterestRateIndexValueDate(Index1M,$H2523)</f>
        <v>57385</v>
      </c>
      <c r="J2523" s="52">
        <f>IFERROR(_xll.qlIndexFixing(Index1M,$H2523,TRUE,_xll.ohTrigger(RecalcTrigger,Trigger1M)),NA())</f>
        <v>1.6824878332036036E-2</v>
      </c>
      <c r="K2523" s="52">
        <f>IFERROR(_xll.qlIndexFixing(ONIndex1M,I2523,TRUE,_xll.ohTrigger(RecalcTrigger,Trigger1M)),NA())</f>
        <v>1.6822880920521754E-2</v>
      </c>
      <c r="L2523" s="52">
        <f>IFERROR(_xll.qlIndexFixing(Index3M,H2523,TRUE,_xll.ohTrigger(RecalcTrigger,Trigger3M)),NA())</f>
        <v>1.8100581161460998E-2</v>
      </c>
      <c r="M2523" s="52">
        <f>IFERROR(_xll.qlIndexFixing(ONIndex3M,I2523,TRUE,_xll.ohTrigger(RecalcTrigger,Trigger3M)),NA())</f>
        <v>1.8084208002715485E-2</v>
      </c>
      <c r="N2523" s="52">
        <f>IFERROR(_xll.qlIndexFixing(Index6M,$H2523,TRUE,_xll.ohTrigger(RecalcTrigger,Trigger6M)),NA())</f>
        <v>1.9847721696491367E-2</v>
      </c>
      <c r="O2523" s="52">
        <f>IFERROR(_xll.qlIndexFixing(ONIndex6M,I2523,TRUE,_xll.ohTrigger(RecalcTrigger,Trigger6M)),NA())</f>
        <v>1.97967565735091E-2</v>
      </c>
      <c r="P2523" s="52">
        <f>IFERROR(_xll.qlIndexFixing(Index1Y,$H2523,TRUE,_xll.ohTrigger(RecalcTrigger,Trigger1Y)),NA())</f>
        <v>2.1952264899593205E-2</v>
      </c>
      <c r="Q2523" s="52">
        <f>IFERROR(_xll.qlIndexFixing(ONIndex1Y,I2523,TRUE,_xll.ohTrigger(RecalcTrigger,Trigger1Y)),NA())</f>
        <v>2.1804863532626229E-2</v>
      </c>
    </row>
    <row r="2524" spans="2:17" x14ac:dyDescent="0.2">
      <c r="B2524" s="46" t="s">
        <v>51</v>
      </c>
      <c r="D2524" s="49">
        <f>_xll.qlCalendarAdvance(LocalCalendar,$D2523,B2524,"f",FALSE)</f>
        <v>57397</v>
      </c>
      <c r="E2524" s="49">
        <f>_xll.qlInterestRateIndexValueDate(IndexON,D2524)</f>
        <v>57397</v>
      </c>
      <c r="F2524" s="52">
        <f>IFERROR(_xll.qlIndexFixing(IndexON,D2524,TRUE,_xll.ohTrigger(RecalcTrigger,TriggerON)),NA())</f>
        <v>1.4433801577071748E-2</v>
      </c>
      <c r="H2524" s="49">
        <f>_xll.qlCalendarAdvance(IborCalendar,$H2523,B2524,"f",FALSE)</f>
        <v>57390</v>
      </c>
      <c r="I2524" s="49">
        <f>_xll.qlInterestRateIndexValueDate(Index1M,$H2524)</f>
        <v>57392</v>
      </c>
      <c r="J2524" s="52">
        <f>IFERROR(_xll.qlIndexFixing(Index1M,$H2524,TRUE,_xll.ohTrigger(RecalcTrigger,Trigger1M)),NA())</f>
        <v>1.6820501178299425E-2</v>
      </c>
      <c r="K2524" s="52">
        <f>IFERROR(_xll.qlIndexFixing(ONIndex1M,I2524,TRUE,_xll.ohTrigger(RecalcTrigger,Trigger1M)),NA())</f>
        <v>1.6818572756802652E-2</v>
      </c>
      <c r="L2524" s="52">
        <f>IFERROR(_xll.qlIndexFixing(Index3M,H2524,TRUE,_xll.ohTrigger(RecalcTrigger,Trigger3M)),NA())</f>
        <v>1.809689741005012E-2</v>
      </c>
      <c r="M2524" s="52">
        <f>IFERROR(_xll.qlIndexFixing(ONIndex3M,I2524,TRUE,_xll.ohTrigger(RecalcTrigger,Trigger3M)),NA())</f>
        <v>1.8080682782013469E-2</v>
      </c>
      <c r="N2524" s="52">
        <f>IFERROR(_xll.qlIndexFixing(Index6M,$H2524,TRUE,_xll.ohTrigger(RecalcTrigger,Trigger6M)),NA())</f>
        <v>1.9844120155208259E-2</v>
      </c>
      <c r="O2524" s="52">
        <f>IFERROR(_xll.qlIndexFixing(ONIndex6M,I2524,TRUE,_xll.ohTrigger(RecalcTrigger,Trigger6M)),NA())</f>
        <v>1.9793378722363641E-2</v>
      </c>
      <c r="P2524" s="52">
        <f>IFERROR(_xll.qlIndexFixing(Index1Y,$H2524,TRUE,_xll.ohTrigger(RecalcTrigger,Trigger1Y)),NA())</f>
        <v>2.1949105405749587E-2</v>
      </c>
      <c r="Q2524" s="52">
        <f>IFERROR(_xll.qlIndexFixing(ONIndex1Y,I2524,TRUE,_xll.ohTrigger(RecalcTrigger,Trigger1Y)),NA())</f>
        <v>2.1801569477331029E-2</v>
      </c>
    </row>
    <row r="2525" spans="2:17" x14ac:dyDescent="0.2">
      <c r="B2525" s="46" t="s">
        <v>51</v>
      </c>
      <c r="D2525" s="49">
        <f>_xll.qlCalendarAdvance(LocalCalendar,$D2524,B2525,"f",FALSE)</f>
        <v>57404</v>
      </c>
      <c r="E2525" s="49">
        <f>_xll.qlInterestRateIndexValueDate(IndexON,D2525)</f>
        <v>57404</v>
      </c>
      <c r="F2525" s="52">
        <f>IFERROR(_xll.qlIndexFixing(IndexON,D2525,TRUE,_xll.ohTrigger(RecalcTrigger,TriggerON)),NA())</f>
        <v>1.4431039401383572E-2</v>
      </c>
      <c r="H2525" s="49">
        <f>_xll.qlCalendarAdvance(IborCalendar,$H2524,B2525,"f",FALSE)</f>
        <v>57397</v>
      </c>
      <c r="I2525" s="49">
        <f>_xll.qlInterestRateIndexValueDate(Index1M,$H2525)</f>
        <v>57399</v>
      </c>
      <c r="J2525" s="52">
        <f>IFERROR(_xll.qlIndexFixing(Index1M,$H2525,TRUE,_xll.ohTrigger(RecalcTrigger,Trigger1M)),NA())</f>
        <v>1.6816132952506915E-2</v>
      </c>
      <c r="K2525" s="52">
        <f>IFERROR(_xll.qlIndexFixing(ONIndex1M,I2525,TRUE,_xll.ohTrigger(RecalcTrigger,Trigger1M)),NA())</f>
        <v>1.6814113900158745E-2</v>
      </c>
      <c r="L2525" s="52">
        <f>IFERROR(_xll.qlIndexFixing(Index3M,H2525,TRUE,_xll.ohTrigger(RecalcTrigger,Trigger3M)),NA())</f>
        <v>1.8093221241704208E-2</v>
      </c>
      <c r="M2525" s="52">
        <f>IFERROR(_xll.qlIndexFixing(ONIndex3M,I2525,TRUE,_xll.ohTrigger(RecalcTrigger,Trigger3M)),NA())</f>
        <v>1.8076787038658892E-2</v>
      </c>
      <c r="N2525" s="52">
        <f>IFERROR(_xll.qlIndexFixing(Index6M,$H2525,TRUE,_xll.ohTrigger(RecalcTrigger,Trigger6M)),NA())</f>
        <v>1.9840526104628019E-2</v>
      </c>
      <c r="O2525" s="52">
        <f>IFERROR(_xll.qlIndexFixing(ONIndex6M,I2525,TRUE,_xll.ohTrigger(RecalcTrigger,Trigger6M)),NA())</f>
        <v>1.9789442424036352E-2</v>
      </c>
      <c r="P2525" s="52">
        <f>IFERROR(_xll.qlIndexFixing(Index1Y,$H2525,TRUE,_xll.ohTrigger(RecalcTrigger,Trigger1Y)),NA())</f>
        <v>2.1945125611916853E-2</v>
      </c>
      <c r="Q2525" s="52">
        <f>IFERROR(_xll.qlIndexFixing(ONIndex1Y,I2525,TRUE,_xll.ohTrigger(RecalcTrigger,Trigger1Y)),NA())</f>
        <v>2.1797489351467192E-2</v>
      </c>
    </row>
    <row r="2526" spans="2:17" x14ac:dyDescent="0.2">
      <c r="B2526" s="46" t="s">
        <v>51</v>
      </c>
      <c r="D2526" s="49">
        <f>_xll.qlCalendarAdvance(LocalCalendar,$D2525,B2526,"f",FALSE)</f>
        <v>57411</v>
      </c>
      <c r="E2526" s="49">
        <f>_xll.qlInterestRateIndexValueDate(IndexON,D2526)</f>
        <v>57411</v>
      </c>
      <c r="F2526" s="52">
        <f>IFERROR(_xll.qlIndexFixing(IndexON,D2526,TRUE,_xll.ohTrigger(RecalcTrigger,TriggerON)),NA())</f>
        <v>1.442828285631137E-2</v>
      </c>
      <c r="H2526" s="49">
        <f>_xll.qlCalendarAdvance(IborCalendar,$H2525,B2526,"f",FALSE)</f>
        <v>57404</v>
      </c>
      <c r="I2526" s="49">
        <f>_xll.qlInterestRateIndexValueDate(Index1M,$H2526)</f>
        <v>57406</v>
      </c>
      <c r="J2526" s="52">
        <f>IFERROR(_xll.qlIndexFixing(Index1M,$H2526,TRUE,_xll.ohTrigger(RecalcTrigger,Trigger1M)),NA())</f>
        <v>1.6812019084898135E-2</v>
      </c>
      <c r="K2526" s="52">
        <f>IFERROR(_xll.qlIndexFixing(ONIndex1M,I2526,TRUE,_xll.ohTrigger(RecalcTrigger,Trigger1M)),NA())</f>
        <v>1.6809743764278906E-2</v>
      </c>
      <c r="L2526" s="52">
        <f>IFERROR(_xll.qlIndexFixing(Index3M,H2526,TRUE,_xll.ohTrigger(RecalcTrigger,Trigger3M)),NA())</f>
        <v>1.8090519109572743E-2</v>
      </c>
      <c r="M2526" s="52">
        <f>IFERROR(_xll.qlIndexFixing(ONIndex3M,I2526,TRUE,_xll.ohTrigger(RecalcTrigger,Trigger3M)),NA())</f>
        <v>1.8073087877494842E-2</v>
      </c>
      <c r="N2526" s="52">
        <f>IFERROR(_xll.qlIndexFixing(Index6M,$H2526,TRUE,_xll.ohTrigger(RecalcTrigger,Trigger6M)),NA())</f>
        <v>1.9838395653665006E-2</v>
      </c>
      <c r="O2526" s="52">
        <f>IFERROR(_xll.qlIndexFixing(ONIndex6M,I2526,TRUE,_xll.ohTrigger(RecalcTrigger,Trigger6M)),NA())</f>
        <v>1.978579646674028E-2</v>
      </c>
      <c r="P2526" s="52">
        <f>IFERROR(_xll.qlIndexFixing(Index1Y,$H2526,TRUE,_xll.ohTrigger(RecalcTrigger,Trigger1Y)),NA())</f>
        <v>2.1941567482965271E-2</v>
      </c>
      <c r="Q2526" s="52">
        <f>IFERROR(_xll.qlIndexFixing(ONIndex1Y,I2526,TRUE,_xll.ohTrigger(RecalcTrigger,Trigger1Y)),NA())</f>
        <v>2.1793813507384741E-2</v>
      </c>
    </row>
    <row r="2527" spans="2:17" x14ac:dyDescent="0.2">
      <c r="B2527" s="46" t="s">
        <v>51</v>
      </c>
      <c r="D2527" s="49">
        <f>_xll.qlCalendarAdvance(LocalCalendar,$D2526,B2527,"f",FALSE)</f>
        <v>57418</v>
      </c>
      <c r="E2527" s="49">
        <f>_xll.qlInterestRateIndexValueDate(IndexON,D2527)</f>
        <v>57418</v>
      </c>
      <c r="F2527" s="52">
        <f>IFERROR(_xll.qlIndexFixing(IndexON,D2527,TRUE,_xll.ohTrigger(RecalcTrigger,TriggerON)),NA())</f>
        <v>1.4425531941695269E-2</v>
      </c>
      <c r="H2527" s="49">
        <f>_xll.qlCalendarAdvance(IborCalendar,$H2526,B2527,"f",FALSE)</f>
        <v>57411</v>
      </c>
      <c r="I2527" s="49">
        <f>_xll.qlInterestRateIndexValueDate(Index1M,$H2527)</f>
        <v>57413</v>
      </c>
      <c r="J2527" s="52">
        <f>IFERROR(_xll.qlIndexFixing(Index1M,$H2527,TRUE,_xll.ohTrigger(RecalcTrigger,Trigger1M)),NA())</f>
        <v>1.6807670019349151E-2</v>
      </c>
      <c r="K2527" s="52">
        <f>IFERROR(_xll.qlIndexFixing(ONIndex1M,I2527,TRUE,_xll.ohTrigger(RecalcTrigger,Trigger1M)),NA())</f>
        <v>1.6805382544600178E-2</v>
      </c>
      <c r="L2527" s="52">
        <f>IFERROR(_xll.qlIndexFixing(Index3M,H2527,TRUE,_xll.ohTrigger(RecalcTrigger,Trigger3M)),NA())</f>
        <v>1.8086859898476058E-2</v>
      </c>
      <c r="M2527" s="52">
        <f>IFERROR(_xll.qlIndexFixing(ONIndex3M,I2527,TRUE,_xll.ohTrigger(RecalcTrigger,Trigger3M)),NA())</f>
        <v>1.8069396263493687E-2</v>
      </c>
      <c r="N2527" s="52">
        <f>IFERROR(_xll.qlIndexFixing(Index6M,$H2527,TRUE,_xll.ohTrigger(RecalcTrigger,Trigger6M)),NA())</f>
        <v>1.9834526632102195E-2</v>
      </c>
      <c r="O2527" s="52">
        <f>IFERROR(_xll.qlIndexFixing(ONIndex6M,I2527,TRUE,_xll.ohTrigger(RecalcTrigger,Trigger6M)),NA())</f>
        <v>1.9782157921088839E-2</v>
      </c>
      <c r="P2527" s="52">
        <f>IFERROR(_xll.qlIndexFixing(Index1Y,$H2527,TRUE,_xll.ohTrigger(RecalcTrigger,Trigger1Y)),NA())</f>
        <v>2.1938017030495915E-2</v>
      </c>
      <c r="Q2527" s="52">
        <f>IFERROR(_xll.qlIndexFixing(ONIndex1Y,I2527,TRUE,_xll.ohTrigger(RecalcTrigger,Trigger1Y)),NA())</f>
        <v>2.1790145160984764E-2</v>
      </c>
    </row>
    <row r="2528" spans="2:17" x14ac:dyDescent="0.2">
      <c r="B2528" s="46" t="s">
        <v>51</v>
      </c>
      <c r="D2528" s="49">
        <f>_xll.qlCalendarAdvance(LocalCalendar,$D2527,B2528,"f",FALSE)</f>
        <v>57425</v>
      </c>
      <c r="E2528" s="49">
        <f>_xll.qlInterestRateIndexValueDate(IndexON,D2528)</f>
        <v>57425</v>
      </c>
      <c r="F2528" s="52">
        <f>IFERROR(_xll.qlIndexFixing(IndexON,D2528,TRUE,_xll.ohTrigger(RecalcTrigger,TriggerON)),NA())</f>
        <v>1.4422786657615205E-2</v>
      </c>
      <c r="H2528" s="49">
        <f>_xll.qlCalendarAdvance(IborCalendar,$H2527,B2528,"f",FALSE)</f>
        <v>57418</v>
      </c>
      <c r="I2528" s="49">
        <f>_xll.qlInterestRateIndexValueDate(Index1M,$H2528)</f>
        <v>57420</v>
      </c>
      <c r="J2528" s="52">
        <f>IFERROR(_xll.qlIndexFixing(Index1M,$H2528,TRUE,_xll.ohTrigger(RecalcTrigger,Trigger1M)),NA())</f>
        <v>1.6803329883124545E-2</v>
      </c>
      <c r="K2528" s="52">
        <f>IFERROR(_xll.qlIndexFixing(ONIndex1M,I2528,TRUE,_xll.ohTrigger(RecalcTrigger,Trigger1M)),NA())</f>
        <v>1.6801030241149206E-2</v>
      </c>
      <c r="L2528" s="52">
        <f>IFERROR(_xll.qlIndexFixing(Index3M,H2528,TRUE,_xll.ohTrigger(RecalcTrigger,Trigger3M)),NA())</f>
        <v>1.8083208272461727E-2</v>
      </c>
      <c r="M2528" s="52">
        <f>IFERROR(_xll.qlIndexFixing(ONIndex3M,I2528,TRUE,_xll.ohTrigger(RecalcTrigger,Trigger3M)),NA())</f>
        <v>1.8065712196735362E-2</v>
      </c>
      <c r="N2528" s="52">
        <f>IFERROR(_xll.qlIndexFixing(Index6M,$H2528,TRUE,_xll.ohTrigger(RecalcTrigger,Trigger6M)),NA())</f>
        <v>1.9830956410854042E-2</v>
      </c>
      <c r="O2528" s="52">
        <f>IFERROR(_xll.qlIndexFixing(ONIndex6M,I2528,TRUE,_xll.ohTrigger(RecalcTrigger,Trigger6M)),NA())</f>
        <v>1.9778526787161965E-2</v>
      </c>
      <c r="P2528" s="52">
        <f>IFERROR(_xll.qlIndexFixing(Index1Y,$H2528,TRUE,_xll.ohTrigger(RecalcTrigger,Trigger1Y)),NA())</f>
        <v>2.193447425442711E-2</v>
      </c>
      <c r="Q2528" s="52">
        <f>IFERROR(_xll.qlIndexFixing(ONIndex1Y,I2528,TRUE,_xll.ohTrigger(RecalcTrigger,Trigger1Y)),NA())</f>
        <v>2.1786484312320553E-2</v>
      </c>
    </row>
    <row r="2529" spans="2:17" x14ac:dyDescent="0.2">
      <c r="B2529" s="46" t="s">
        <v>51</v>
      </c>
      <c r="D2529" s="49">
        <f>_xll.qlCalendarAdvance(LocalCalendar,$D2528,B2529,"f",FALSE)</f>
        <v>57432</v>
      </c>
      <c r="E2529" s="49">
        <f>_xll.qlInterestRateIndexValueDate(IndexON,D2529)</f>
        <v>57432</v>
      </c>
      <c r="F2529" s="52">
        <f>IFERROR(_xll.qlIndexFixing(IndexON,D2529,TRUE,_xll.ohTrigger(RecalcTrigger,TriggerON)),NA())</f>
        <v>1.4420047004151115E-2</v>
      </c>
      <c r="H2529" s="49">
        <f>_xll.qlCalendarAdvance(IborCalendar,$H2528,B2529,"f",FALSE)</f>
        <v>57425</v>
      </c>
      <c r="I2529" s="49">
        <f>_xll.qlInterestRateIndexValueDate(Index1M,$H2529)</f>
        <v>57427</v>
      </c>
      <c r="J2529" s="52">
        <f>IFERROR(_xll.qlIndexFixing(Index1M,$H2529,TRUE,_xll.ohTrigger(RecalcTrigger,Trigger1M)),NA())</f>
        <v>1.6799081880354838E-2</v>
      </c>
      <c r="K2529" s="52">
        <f>IFERROR(_xll.qlIndexFixing(ONIndex1M,I2529,TRUE,_xll.ohTrigger(RecalcTrigger,Trigger1M)),NA())</f>
        <v>1.6796686853925991E-2</v>
      </c>
      <c r="L2529" s="52">
        <f>IFERROR(_xll.qlIndexFixing(Index3M,H2529,TRUE,_xll.ohTrigger(RecalcTrigger,Trigger3M)),NA())</f>
        <v>1.8079564231507632E-2</v>
      </c>
      <c r="M2529" s="52">
        <f>IFERROR(_xll.qlIndexFixing(ONIndex3M,I2529,TRUE,_xll.ohTrigger(RecalcTrigger,Trigger3M)),NA())</f>
        <v>1.8062035677193222E-2</v>
      </c>
      <c r="N2529" s="52">
        <f>IFERROR(_xll.qlIndexFixing(Index6M,$H2529,TRUE,_xll.ohTrigger(RecalcTrigger,Trigger6M)),NA())</f>
        <v>1.982739368192012E-2</v>
      </c>
      <c r="O2529" s="52">
        <f>IFERROR(_xll.qlIndexFixing(ONIndex6M,I2529,TRUE,_xll.ohTrigger(RecalcTrigger,Trigger6M)),NA())</f>
        <v>1.9774903064879723E-2</v>
      </c>
      <c r="P2529" s="52">
        <f>IFERROR(_xll.qlIndexFixing(Index1Y,$H2529,TRUE,_xll.ohTrigger(RecalcTrigger,Trigger1Y)),NA())</f>
        <v>2.1930939154678048E-2</v>
      </c>
      <c r="Q2529" s="52">
        <f>IFERROR(_xll.qlIndexFixing(ONIndex1Y,I2529,TRUE,_xll.ohTrigger(RecalcTrigger,Trigger1Y)),NA())</f>
        <v>2.1782830961285526E-2</v>
      </c>
    </row>
    <row r="2530" spans="2:17" x14ac:dyDescent="0.2">
      <c r="B2530" s="46" t="s">
        <v>51</v>
      </c>
      <c r="D2530" s="49">
        <f>_xll.qlCalendarAdvance(LocalCalendar,$D2529,B2530,"f",FALSE)</f>
        <v>57439</v>
      </c>
      <c r="E2530" s="49">
        <f>_xll.qlInterestRateIndexValueDate(IndexON,D2530)</f>
        <v>57439</v>
      </c>
      <c r="F2530" s="52">
        <f>IFERROR(_xll.qlIndexFixing(IndexON,D2530,TRUE,_xll.ohTrigger(RecalcTrigger,TriggerON)),NA())</f>
        <v>1.4417312981143127E-2</v>
      </c>
      <c r="H2530" s="49">
        <f>_xll.qlCalendarAdvance(IborCalendar,$H2529,B2530,"f",FALSE)</f>
        <v>57432</v>
      </c>
      <c r="I2530" s="49">
        <f>_xll.qlInterestRateIndexValueDate(Index1M,$H2530)</f>
        <v>57434</v>
      </c>
      <c r="J2530" s="52">
        <f>IFERROR(_xll.qlIndexFixing(Index1M,$H2530,TRUE,_xll.ohTrigger(RecalcTrigger,Trigger1M)),NA())</f>
        <v>1.6794676398599471E-2</v>
      </c>
      <c r="K2530" s="52">
        <f>IFERROR(_xll.qlIndexFixing(ONIndex1M,I2530,TRUE,_xll.ohTrigger(RecalcTrigger,Trigger1M)),NA())</f>
        <v>1.6792352382850595E-2</v>
      </c>
      <c r="L2530" s="52">
        <f>IFERROR(_xll.qlIndexFixing(Index3M,H2530,TRUE,_xll.ohTrigger(RecalcTrigger,Trigger3M)),NA())</f>
        <v>1.8075343474864093E-2</v>
      </c>
      <c r="M2530" s="52">
        <f>IFERROR(_xll.qlIndexFixing(ONIndex3M,I2530,TRUE,_xll.ohTrigger(RecalcTrigger,Trigger3M)),NA())</f>
        <v>1.8058366704867268E-2</v>
      </c>
      <c r="N2530" s="52">
        <f>IFERROR(_xll.qlIndexFixing(Index6M,$H2530,TRUE,_xll.ohTrigger(RecalcTrigger,Trigger6M)),NA())</f>
        <v>1.9822960704540888E-2</v>
      </c>
      <c r="O2530" s="52">
        <f>IFERROR(_xll.qlIndexFixing(ONIndex6M,I2530,TRUE,_xll.ohTrigger(RecalcTrigger,Trigger6M)),NA())</f>
        <v>1.9771286754242112E-2</v>
      </c>
      <c r="P2530" s="52">
        <f>IFERROR(_xll.qlIndexFixing(Index1Y,$H2530,TRUE,_xll.ohTrigger(RecalcTrigger,Trigger1Y)),NA())</f>
        <v>2.1926164038447514E-2</v>
      </c>
      <c r="Q2530" s="52">
        <f>IFERROR(_xll.qlIndexFixing(ONIndex1Y,I2530,TRUE,_xll.ohTrigger(RecalcTrigger,Trigger1Y)),NA())</f>
        <v>2.177918510795962E-2</v>
      </c>
    </row>
    <row r="2531" spans="2:17" x14ac:dyDescent="0.2">
      <c r="B2531" s="46" t="s">
        <v>51</v>
      </c>
      <c r="D2531" s="49">
        <f>_xll.qlCalendarAdvance(LocalCalendar,$D2530,B2531,"f",FALSE)</f>
        <v>57446</v>
      </c>
      <c r="E2531" s="49">
        <f>_xll.qlInterestRateIndexValueDate(IndexON,D2531)</f>
        <v>57446</v>
      </c>
      <c r="F2531" s="52">
        <f>IFERROR(_xll.qlIndexFixing(IndexON,D2531,TRUE,_xll.ohTrigger(RecalcTrigger,TriggerON)),NA())</f>
        <v>1.4414584588831048E-2</v>
      </c>
      <c r="H2531" s="49">
        <f>_xll.qlCalendarAdvance(IborCalendar,$H2530,B2531,"f",FALSE)</f>
        <v>57439</v>
      </c>
      <c r="I2531" s="49">
        <f>_xll.qlInterestRateIndexValueDate(Index1M,$H2531)</f>
        <v>57441</v>
      </c>
      <c r="J2531" s="52">
        <f>IFERROR(_xll.qlIndexFixing(Index1M,$H2531,TRUE,_xll.ohTrigger(RecalcTrigger,Trigger1M)),NA())</f>
        <v>1.6790447127514596E-2</v>
      </c>
      <c r="K2531" s="52">
        <f>IFERROR(_xll.qlIndexFixing(ONIndex1M,I2531,TRUE,_xll.ohTrigger(RecalcTrigger,Trigger1M)),NA())</f>
        <v>1.678802682797631E-2</v>
      </c>
      <c r="L2531" s="52">
        <f>IFERROR(_xll.qlIndexFixing(Index3M,H2531,TRUE,_xll.ohTrigger(RecalcTrigger,Trigger3M)),NA())</f>
        <v>1.8071713524121465E-2</v>
      </c>
      <c r="M2531" s="52">
        <f>IFERROR(_xll.qlIndexFixing(ONIndex3M,I2531,TRUE,_xll.ohTrigger(RecalcTrigger,Trigger3M)),NA())</f>
        <v>1.8054705279784145E-2</v>
      </c>
      <c r="N2531" s="52">
        <f>IFERROR(_xll.qlIndexFixing(Index6M,$H2531,TRUE,_xll.ohTrigger(RecalcTrigger,Trigger6M)),NA())</f>
        <v>1.9820583708489426E-2</v>
      </c>
      <c r="O2531" s="52">
        <f>IFERROR(_xll.qlIndexFixing(ONIndex6M,I2531,TRUE,_xll.ohTrigger(RecalcTrigger,Trigger6M)),NA())</f>
        <v>1.9767677855249133E-2</v>
      </c>
      <c r="P2531" s="52">
        <f>IFERROR(_xll.qlIndexFixing(Index1Y,$H2531,TRUE,_xll.ohTrigger(RecalcTrigger,Trigger1Y)),NA())</f>
        <v>2.192389198381375E-2</v>
      </c>
      <c r="Q2531" s="52">
        <f>IFERROR(_xll.qlIndexFixing(ONIndex1Y,I2531,TRUE,_xll.ohTrigger(RecalcTrigger,Trigger1Y)),NA())</f>
        <v>2.1775546752289543E-2</v>
      </c>
    </row>
    <row r="2532" spans="2:17" x14ac:dyDescent="0.2">
      <c r="B2532" s="46" t="s">
        <v>51</v>
      </c>
      <c r="D2532" s="49">
        <f>_xll.qlCalendarAdvance(LocalCalendar,$D2531,B2532,"f",FALSE)</f>
        <v>57453</v>
      </c>
      <c r="E2532" s="49">
        <f>_xll.qlInterestRateIndexValueDate(IndexON,D2532)</f>
        <v>57453</v>
      </c>
      <c r="F2532" s="52">
        <f>IFERROR(_xll.qlIndexFixing(IndexON,D2532,TRUE,_xll.ohTrigger(RecalcTrigger,TriggerON)),NA())</f>
        <v>1.4411861826895134E-2</v>
      </c>
      <c r="H2532" s="49">
        <f>_xll.qlCalendarAdvance(IborCalendar,$H2531,B2532,"f",FALSE)</f>
        <v>57446</v>
      </c>
      <c r="I2532" s="49">
        <f>_xll.qlInterestRateIndexValueDate(Index1M,$H2532)</f>
        <v>57448</v>
      </c>
      <c r="J2532" s="52">
        <f>IFERROR(_xll.qlIndexFixing(Index1M,$H2532,TRUE,_xll.ohTrigger(RecalcTrigger,Trigger1M)),NA())</f>
        <v>1.6786058631237818E-2</v>
      </c>
      <c r="K2532" s="52">
        <f>IFERROR(_xll.qlIndexFixing(ONIndex1M,I2532,TRUE,_xll.ohTrigger(RecalcTrigger,Trigger1M)),NA())</f>
        <v>1.6783710189329781E-2</v>
      </c>
      <c r="L2532" s="52">
        <f>IFERROR(_xll.qlIndexFixing(Index3M,H2532,TRUE,_xll.ohTrigger(RecalcTrigger,Trigger3M)),NA())</f>
        <v>1.8068091157131365E-2</v>
      </c>
      <c r="M2532" s="52">
        <f>IFERROR(_xll.qlIndexFixing(ONIndex3M,I2532,TRUE,_xll.ohTrigger(RecalcTrigger,Trigger3M)),NA())</f>
        <v>1.8051051401917206E-2</v>
      </c>
      <c r="N2532" s="52">
        <f>IFERROR(_xll.qlIndexFixing(Index6M,$H2532,TRUE,_xll.ohTrigger(RecalcTrigger,Trigger6M)),NA())</f>
        <v>1.9816750448593237E-2</v>
      </c>
      <c r="O2532" s="52">
        <f>IFERROR(_xll.qlIndexFixing(ONIndex6M,I2532,TRUE,_xll.ohTrigger(RecalcTrigger,Trigger6M)),NA())</f>
        <v>1.9764076367874139E-2</v>
      </c>
      <c r="P2532" s="52">
        <f>IFERROR(_xll.qlIndexFixing(Index1Y,$H2532,TRUE,_xll.ohTrigger(RecalcTrigger,Trigger1Y)),NA())</f>
        <v>2.19207965814225E-2</v>
      </c>
      <c r="Q2532" s="52">
        <f>IFERROR(_xll.qlIndexFixing(ONIndex1Y,I2532,TRUE,_xll.ohTrigger(RecalcTrigger,Trigger1Y)),NA())</f>
        <v>2.1771915894301941E-2</v>
      </c>
    </row>
    <row r="2533" spans="2:17" x14ac:dyDescent="0.2">
      <c r="B2533" s="46" t="s">
        <v>51</v>
      </c>
      <c r="D2533" s="49">
        <f>_xll.qlCalendarAdvance(LocalCalendar,$D2532,B2533,"f",FALSE)</f>
        <v>57460</v>
      </c>
      <c r="E2533" s="49">
        <f>_xll.qlInterestRateIndexValueDate(IndexON,D2533)</f>
        <v>57460</v>
      </c>
      <c r="F2533" s="52">
        <f>IFERROR(_xll.qlIndexFixing(IndexON,D2533,TRUE,_xll.ohTrigger(RecalcTrigger,TriggerON)),NA())</f>
        <v>1.4409144695575193E-2</v>
      </c>
      <c r="H2533" s="49">
        <f>_xll.qlCalendarAdvance(IborCalendar,$H2532,B2533,"f",FALSE)</f>
        <v>57453</v>
      </c>
      <c r="I2533" s="49">
        <f>_xll.qlInterestRateIndexValueDate(Index1M,$H2533)</f>
        <v>57459</v>
      </c>
      <c r="J2533" s="52">
        <f>IFERROR(_xll.qlIndexFixing(Index1M,$H2533,TRUE,_xll.ohTrigger(RecalcTrigger,Trigger1M)),NA())</f>
        <v>1.6779227426827248E-2</v>
      </c>
      <c r="K2533" s="52">
        <f>IFERROR(_xll.qlIndexFixing(ONIndex1M,I2533,TRUE,_xll.ohTrigger(RecalcTrigger,Trigger1M)),NA())</f>
        <v>1.6776777122649023E-2</v>
      </c>
      <c r="L2533" s="52">
        <f>IFERROR(_xll.qlIndexFixing(Index3M,H2533,TRUE,_xll.ohTrigger(RecalcTrigger,Trigger3M)),NA())</f>
        <v>1.8062414188367275E-2</v>
      </c>
      <c r="M2533" s="52">
        <f>IFERROR(_xll.qlIndexFixing(ONIndex3M,I2533,TRUE,_xll.ohTrigger(RecalcTrigger,Trigger3M)),NA())</f>
        <v>1.8044940102397433E-2</v>
      </c>
      <c r="N2533" s="52">
        <f>IFERROR(_xll.qlIndexFixing(Index6M,$H2533,TRUE,_xll.ohTrigger(RecalcTrigger,Trigger6M)),NA())</f>
        <v>1.9810614690539852E-2</v>
      </c>
      <c r="O2533" s="52">
        <f>IFERROR(_xll.qlIndexFixing(ONIndex6M,I2533,TRUE,_xll.ohTrigger(RecalcTrigger,Trigger6M)),NA())</f>
        <v>1.9757859803117839E-2</v>
      </c>
      <c r="P2533" s="52">
        <f>IFERROR(_xll.qlIndexFixing(Index1Y,$H2533,TRUE,_xll.ohTrigger(RecalcTrigger,Trigger1Y)),NA())</f>
        <v>2.1914042201738846E-2</v>
      </c>
      <c r="Q2533" s="52">
        <f>IFERROR(_xll.qlIndexFixing(ONIndex1Y,I2533,TRUE,_xll.ohTrigger(RecalcTrigger,Trigger1Y)),NA())</f>
        <v>2.1765425955795337E-2</v>
      </c>
    </row>
    <row r="2534" spans="2:17" x14ac:dyDescent="0.2">
      <c r="B2534" s="46" t="s">
        <v>51</v>
      </c>
      <c r="D2534" s="49">
        <f>_xll.qlCalendarAdvance(LocalCalendar,$D2533,B2534,"f",FALSE)</f>
        <v>57467</v>
      </c>
      <c r="E2534" s="49">
        <f>_xll.qlInterestRateIndexValueDate(IndexON,D2534)</f>
        <v>57467</v>
      </c>
      <c r="F2534" s="52">
        <f>IFERROR(_xll.qlIndexFixing(IndexON,D2534,TRUE,_xll.ohTrigger(RecalcTrigger,TriggerON)),NA())</f>
        <v>1.440643319479129E-2</v>
      </c>
      <c r="H2534" s="49">
        <f>_xll.qlCalendarAdvance(IborCalendar,$H2533,B2534,"f",FALSE)</f>
        <v>57460</v>
      </c>
      <c r="I2534" s="49">
        <f>_xll.qlInterestRateIndexValueDate(Index1M,$H2534)</f>
        <v>57462</v>
      </c>
      <c r="J2534" s="52">
        <f>IFERROR(_xll.qlIndexFixing(Index1M,$H2534,TRUE,_xll.ohTrigger(RecalcTrigger,Trigger1M)),NA())</f>
        <v>1.6777561971347554E-2</v>
      </c>
      <c r="K2534" s="52">
        <f>IFERROR(_xll.qlIndexFixing(ONIndex1M,I2534,TRUE,_xll.ohTrigger(RecalcTrigger,Trigger1M)),NA())</f>
        <v>1.6775103660586765E-2</v>
      </c>
      <c r="L2534" s="52">
        <f>IFERROR(_xll.qlIndexFixing(Index3M,H2534,TRUE,_xll.ohTrigger(RecalcTrigger,Trigger3M)),NA())</f>
        <v>1.8060869174319146E-2</v>
      </c>
      <c r="M2534" s="52">
        <f>IFERROR(_xll.qlIndexFixing(ONIndex3M,I2534,TRUE,_xll.ohTrigger(RecalcTrigger,Trigger3M)),NA())</f>
        <v>1.8043766287778595E-2</v>
      </c>
      <c r="N2534" s="52">
        <f>IFERROR(_xll.qlIndexFixing(Index6M,$H2534,TRUE,_xll.ohTrigger(RecalcTrigger,Trigger6M)),NA())</f>
        <v>1.9809692420534149E-2</v>
      </c>
      <c r="O2534" s="52">
        <f>IFERROR(_xll.qlIndexFixing(ONIndex6M,I2534,TRUE,_xll.ohTrigger(RecalcTrigger,Trigger6M)),NA())</f>
        <v>1.9756895628164628E-2</v>
      </c>
      <c r="P2534" s="52">
        <f>IFERROR(_xll.qlIndexFixing(Index1Y,$H2534,TRUE,_xll.ohTrigger(RecalcTrigger,Trigger1Y)),NA())</f>
        <v>2.1913378797891927E-2</v>
      </c>
      <c r="Q2534" s="52">
        <f>IFERROR(_xll.qlIndexFixing(ONIndex1Y,I2534,TRUE,_xll.ohTrigger(RecalcTrigger,Trigger1Y)),NA())</f>
        <v>2.1764676671374161E-2</v>
      </c>
    </row>
    <row r="2535" spans="2:17" x14ac:dyDescent="0.2">
      <c r="B2535" s="46" t="s">
        <v>51</v>
      </c>
      <c r="D2535" s="49">
        <f>_xll.qlCalendarAdvance(LocalCalendar,$D2534,B2535,"f",FALSE)</f>
        <v>57474</v>
      </c>
      <c r="E2535" s="49">
        <f>_xll.qlInterestRateIndexValueDate(IndexON,D2535)</f>
        <v>57474</v>
      </c>
      <c r="F2535" s="52">
        <f>IFERROR(_xll.qlIndexFixing(IndexON,D2535,TRUE,_xll.ohTrigger(RecalcTrigger,TriggerON)),NA())</f>
        <v>1.4403727324623361E-2</v>
      </c>
      <c r="H2535" s="49">
        <f>_xll.qlCalendarAdvance(IborCalendar,$H2534,B2535,"f",FALSE)</f>
        <v>57467</v>
      </c>
      <c r="I2535" s="49">
        <f>_xll.qlInterestRateIndexValueDate(Index1M,$H2535)</f>
        <v>57469</v>
      </c>
      <c r="J2535" s="52">
        <f>IFERROR(_xll.qlIndexFixing(Index1M,$H2535,TRUE,_xll.ohTrigger(RecalcTrigger,Trigger1M)),NA())</f>
        <v>1.6773198949719459E-2</v>
      </c>
      <c r="K2535" s="52">
        <f>IFERROR(_xll.qlIndexFixing(ONIndex1M,I2535,TRUE,_xll.ohTrigger(RecalcTrigger,Trigger1M)),NA())</f>
        <v>1.6770898356834874E-2</v>
      </c>
      <c r="L2535" s="52">
        <f>IFERROR(_xll.qlIndexFixing(Index3M,H2535,TRUE,_xll.ohTrigger(RecalcTrigger,Trigger3M)),NA())</f>
        <v>1.805785927083205E-2</v>
      </c>
      <c r="M2535" s="52">
        <f>IFERROR(_xll.qlIndexFixing(ONIndex3M,I2535,TRUE,_xll.ohTrigger(RecalcTrigger,Trigger3M)),NA())</f>
        <v>1.8040327992183691E-2</v>
      </c>
      <c r="N2535" s="52">
        <f>IFERROR(_xll.qlIndexFixing(Index6M,$H2535,TRUE,_xll.ohTrigger(RecalcTrigger,Trigger6M)),NA())</f>
        <v>1.9806174644630928E-2</v>
      </c>
      <c r="O2535" s="52">
        <f>IFERROR(_xll.qlIndexFixing(ONIndex6M,I2535,TRUE,_xll.ohTrigger(RecalcTrigger,Trigger6M)),NA())</f>
        <v>1.9753602944232451E-2</v>
      </c>
      <c r="P2535" s="52">
        <f>IFERROR(_xll.qlIndexFixing(Index1Y,$H2535,TRUE,_xll.ohTrigger(RecalcTrigger,Trigger1Y)),NA())</f>
        <v>2.1910307436551566E-2</v>
      </c>
      <c r="Q2535" s="52">
        <f>IFERROR(_xll.qlIndexFixing(ONIndex1Y,I2535,TRUE,_xll.ohTrigger(RecalcTrigger,Trigger1Y)),NA())</f>
        <v>2.176146855566774E-2</v>
      </c>
    </row>
    <row r="2536" spans="2:17" x14ac:dyDescent="0.2">
      <c r="B2536" s="46" t="s">
        <v>51</v>
      </c>
      <c r="D2536" s="49">
        <f>_xll.qlCalendarAdvance(LocalCalendar,$D2535,B2536,"f",FALSE)</f>
        <v>57481</v>
      </c>
      <c r="E2536" s="49">
        <f>_xll.qlInterestRateIndexValueDate(IndexON,D2536)</f>
        <v>57481</v>
      </c>
      <c r="F2536" s="52">
        <f>IFERROR(_xll.qlIndexFixing(IndexON,D2536,TRUE,_xll.ohTrigger(RecalcTrigger,TriggerON)),NA())</f>
        <v>1.4401027084991469E-2</v>
      </c>
      <c r="H2536" s="49">
        <f>_xll.qlCalendarAdvance(IborCalendar,$H2535,B2536,"f",FALSE)</f>
        <v>57474</v>
      </c>
      <c r="I2536" s="49">
        <f>_xll.qlInterestRateIndexValueDate(Index1M,$H2536)</f>
        <v>57476</v>
      </c>
      <c r="J2536" s="52">
        <f>IFERROR(_xll.qlIndexFixing(Index1M,$H2536,TRUE,_xll.ohTrigger(RecalcTrigger,Trigger1M)),NA())</f>
        <v>1.6768930247710815E-2</v>
      </c>
      <c r="K2536" s="52">
        <f>IFERROR(_xll.qlIndexFixing(ONIndex1M,I2536,TRUE,_xll.ohTrigger(RecalcTrigger,Trigger1M)),NA())</f>
        <v>1.6766532796648193E-2</v>
      </c>
      <c r="L2536" s="52">
        <f>IFERROR(_xll.qlIndexFixing(Index3M,H2536,TRUE,_xll.ohTrigger(RecalcTrigger,Trigger3M)),NA())</f>
        <v>1.8054268324695862E-2</v>
      </c>
      <c r="M2536" s="52">
        <f>IFERROR(_xll.qlIndexFixing(ONIndex3M,I2536,TRUE,_xll.ohTrigger(RecalcTrigger,Trigger3M)),NA())</f>
        <v>1.8036511362558016E-2</v>
      </c>
      <c r="N2536" s="52">
        <f>IFERROR(_xll.qlIndexFixing(Index6M,$H2536,TRUE,_xll.ohTrigger(RecalcTrigger,Trigger6M)),NA())</f>
        <v>1.9802959079169145E-2</v>
      </c>
      <c r="O2536" s="52">
        <f>IFERROR(_xll.qlIndexFixing(ONIndex6M,I2536,TRUE,_xll.ohTrigger(RecalcTrigger,Trigger6M)),NA())</f>
        <v>1.9749744535086933E-2</v>
      </c>
      <c r="P2536" s="52">
        <f>IFERROR(_xll.qlIndexFixing(Index1Y,$H2536,TRUE,_xll.ohTrigger(RecalcTrigger,Trigger1Y)),NA())</f>
        <v>2.1906408386589169E-2</v>
      </c>
      <c r="Q2536" s="52">
        <f>IFERROR(_xll.qlIndexFixing(ONIndex1Y,I2536,TRUE,_xll.ohTrigger(RecalcTrigger,Trigger1Y)),NA())</f>
        <v>2.1757467439176281E-2</v>
      </c>
    </row>
    <row r="2537" spans="2:17" x14ac:dyDescent="0.2">
      <c r="B2537" s="46" t="s">
        <v>51</v>
      </c>
      <c r="D2537" s="49">
        <f>_xll.qlCalendarAdvance(LocalCalendar,$D2536,B2537,"f",FALSE)</f>
        <v>57488</v>
      </c>
      <c r="E2537" s="49">
        <f>_xll.qlInterestRateIndexValueDate(IndexON,D2537)</f>
        <v>57488</v>
      </c>
      <c r="F2537" s="52">
        <f>IFERROR(_xll.qlIndexFixing(IndexON,D2537,TRUE,_xll.ohTrigger(RecalcTrigger,TriggerON)),NA())</f>
        <v>1.4398332475735742E-2</v>
      </c>
      <c r="H2537" s="49">
        <f>_xll.qlCalendarAdvance(IborCalendar,$H2536,B2537,"f",FALSE)</f>
        <v>57481</v>
      </c>
      <c r="I2537" s="49">
        <f>_xll.qlInterestRateIndexValueDate(Index1M,$H2537)</f>
        <v>57483</v>
      </c>
      <c r="J2537" s="52">
        <f>IFERROR(_xll.qlIndexFixing(Index1M,$H2537,TRUE,_xll.ohTrigger(RecalcTrigger,Trigger1M)),NA())</f>
        <v>1.6764670474933716E-2</v>
      </c>
      <c r="K2537" s="52">
        <f>IFERROR(_xll.qlIndexFixing(ONIndex1M,I2537,TRUE,_xll.ohTrigger(RecalcTrigger,Trigger1M)),NA())</f>
        <v>1.6762260738980572E-2</v>
      </c>
      <c r="L2537" s="52">
        <f>IFERROR(_xll.qlIndexFixing(Index3M,H2537,TRUE,_xll.ohTrigger(RecalcTrigger,Trigger3M)),NA())</f>
        <v>1.8050684963448985E-2</v>
      </c>
      <c r="M2537" s="52">
        <f>IFERROR(_xll.qlIndexFixing(ONIndex3M,I2537,TRUE,_xll.ohTrigger(RecalcTrigger,Trigger3M)),NA())</f>
        <v>1.8032895220772005E-2</v>
      </c>
      <c r="N2537" s="52">
        <f>IFERROR(_xll.qlIndexFixing(Index6M,$H2537,TRUE,_xll.ohTrigger(RecalcTrigger,Trigger6M)),NA())</f>
        <v>1.9799161568876209E-2</v>
      </c>
      <c r="O2537" s="52">
        <f>IFERROR(_xll.qlIndexFixing(ONIndex6M,I2537,TRUE,_xll.ohTrigger(RecalcTrigger,Trigger6M)),NA())</f>
        <v>1.9746180105988387E-2</v>
      </c>
      <c r="P2537" s="52">
        <f>IFERROR(_xll.qlIndexFixing(Index1Y,$H2537,TRUE,_xll.ohTrigger(RecalcTrigger,Trigger1Y)),NA())</f>
        <v>2.1902934694491387E-2</v>
      </c>
      <c r="Q2537" s="52">
        <f>IFERROR(_xll.qlIndexFixing(ONIndex1Y,I2537,TRUE,_xll.ohTrigger(RecalcTrigger,Trigger1Y)),NA())</f>
        <v>2.1753874069574408E-2</v>
      </c>
    </row>
    <row r="2538" spans="2:17" x14ac:dyDescent="0.2">
      <c r="B2538" s="46" t="s">
        <v>51</v>
      </c>
      <c r="D2538" s="49">
        <f>_xll.qlCalendarAdvance(LocalCalendar,$D2537,B2538,"f",FALSE)</f>
        <v>57495</v>
      </c>
      <c r="E2538" s="49">
        <f>_xll.qlInterestRateIndexValueDate(IndexON,D2538)</f>
        <v>57495</v>
      </c>
      <c r="F2538" s="52">
        <f>IFERROR(_xll.qlIndexFixing(IndexON,D2538,TRUE,_xll.ohTrigger(RecalcTrigger,TriggerON)),NA())</f>
        <v>1.4395643497255861E-2</v>
      </c>
      <c r="H2538" s="49">
        <f>_xll.qlCalendarAdvance(IborCalendar,$H2537,B2538,"f",FALSE)</f>
        <v>57488</v>
      </c>
      <c r="I2538" s="49">
        <f>_xll.qlInterestRateIndexValueDate(Index1M,$H2538)</f>
        <v>57490</v>
      </c>
      <c r="J2538" s="52">
        <f>IFERROR(_xll.qlIndexFixing(Index1M,$H2538,TRUE,_xll.ohTrigger(RecalcTrigger,Trigger1M)),NA())</f>
        <v>1.676041963138301E-2</v>
      </c>
      <c r="K2538" s="52">
        <f>IFERROR(_xll.qlIndexFixing(ONIndex1M,I2538,TRUE,_xll.ohTrigger(RecalcTrigger,Trigger1M)),NA())</f>
        <v>1.675808349772101E-2</v>
      </c>
      <c r="L2538" s="52">
        <f>IFERROR(_xll.qlIndexFixing(Index3M,H2538,TRUE,_xll.ohTrigger(RecalcTrigger,Trigger3M)),NA())</f>
        <v>1.804730692766205E-2</v>
      </c>
      <c r="M2538" s="52">
        <f>IFERROR(_xll.qlIndexFixing(ONIndex3M,I2538,TRUE,_xll.ohTrigger(RecalcTrigger,Trigger3M)),NA())</f>
        <v>1.8029480640706641E-2</v>
      </c>
      <c r="N2538" s="52">
        <f>IFERROR(_xll.qlIndexFixing(Index6M,$H2538,TRUE,_xll.ohTrigger(RecalcTrigger,Trigger6M)),NA())</f>
        <v>1.9795666268945206E-2</v>
      </c>
      <c r="O2538" s="52">
        <f>IFERROR(_xll.qlIndexFixing(ONIndex6M,I2538,TRUE,_xll.ohTrigger(RecalcTrigger,Trigger6M)),NA())</f>
        <v>1.9742910658775426E-2</v>
      </c>
      <c r="P2538" s="52">
        <f>IFERROR(_xll.qlIndexFixing(Index1Y,$H2538,TRUE,_xll.ohTrigger(RecalcTrigger,Trigger1Y)),NA())</f>
        <v>2.189988737788565E-2</v>
      </c>
      <c r="Q2538" s="52">
        <f>IFERROR(_xll.qlIndexFixing(ONIndex1Y,I2538,TRUE,_xll.ohTrigger(RecalcTrigger,Trigger1Y)),NA())</f>
        <v>2.1750689402217915E-2</v>
      </c>
    </row>
    <row r="2539" spans="2:17" x14ac:dyDescent="0.2">
      <c r="B2539" s="46" t="s">
        <v>51</v>
      </c>
      <c r="D2539" s="49">
        <f>_xll.qlCalendarAdvance(LocalCalendar,$D2538,B2539,"f",FALSE)</f>
        <v>57502</v>
      </c>
      <c r="E2539" s="49">
        <f>_xll.qlInterestRateIndexValueDate(IndexON,D2539)</f>
        <v>57502</v>
      </c>
      <c r="F2539" s="52">
        <f>IFERROR(_xll.qlIndexFixing(IndexON,D2539,TRUE,_xll.ohTrigger(RecalcTrigger,TriggerON)),NA())</f>
        <v>1.4392960149232081E-2</v>
      </c>
      <c r="H2539" s="49">
        <f>_xll.qlCalendarAdvance(IborCalendar,$H2538,B2539,"f",FALSE)</f>
        <v>57495</v>
      </c>
      <c r="I2539" s="49">
        <f>_xll.qlInterestRateIndexValueDate(Index1M,$H2539)</f>
        <v>57497</v>
      </c>
      <c r="J2539" s="52">
        <f>IFERROR(_xll.qlIndexFixing(Index1M,$H2539,TRUE,_xll.ohTrigger(RecalcTrigger,Trigger1M)),NA())</f>
        <v>1.6756177717043224E-2</v>
      </c>
      <c r="K2539" s="52">
        <f>IFERROR(_xll.qlIndexFixing(ONIndex1M,I2539,TRUE,_xll.ohTrigger(RecalcTrigger,Trigger1M)),NA())</f>
        <v>1.6753743372195373E-2</v>
      </c>
      <c r="L2539" s="52">
        <f>IFERROR(_xll.qlIndexFixing(Index3M,H2539,TRUE,_xll.ohTrigger(RecalcTrigger,Trigger3M)),NA())</f>
        <v>1.8043739099487678E-2</v>
      </c>
      <c r="M2539" s="52">
        <f>IFERROR(_xll.qlIndexFixing(ONIndex3M,I2539,TRUE,_xll.ohTrigger(RecalcTrigger,Trigger3M)),NA())</f>
        <v>1.8025685578795247E-2</v>
      </c>
      <c r="N2539" s="52">
        <f>IFERROR(_xll.qlIndexFixing(Index6M,$H2539,TRUE,_xll.ohTrigger(RecalcTrigger,Trigger6M)),NA())</f>
        <v>1.9792178460924001E-2</v>
      </c>
      <c r="O2539" s="52">
        <f>IFERROR(_xll.qlIndexFixing(ONIndex6M,I2539,TRUE,_xll.ohTrigger(RecalcTrigger,Trigger6M)),NA())</f>
        <v>1.9739073482805125E-2</v>
      </c>
      <c r="P2539" s="52">
        <f>IFERROR(_xll.qlIndexFixing(Index1Y,$H2539,TRUE,_xll.ohTrigger(RecalcTrigger,Trigger1Y)),NA())</f>
        <v>2.1896010337003995E-2</v>
      </c>
      <c r="Q2539" s="52">
        <f>IFERROR(_xll.qlIndexFixing(ONIndex1Y,I2539,TRUE,_xll.ohTrigger(RecalcTrigger,Trigger1Y)),NA())</f>
        <v>2.1746709823418087E-2</v>
      </c>
    </row>
    <row r="2540" spans="2:17" x14ac:dyDescent="0.2">
      <c r="B2540" s="46" t="s">
        <v>51</v>
      </c>
      <c r="D2540" s="49">
        <f>_xll.qlCalendarAdvance(LocalCalendar,$D2539,B2540,"f",FALSE)</f>
        <v>57509</v>
      </c>
      <c r="E2540" s="49">
        <f>_xll.qlInterestRateIndexValueDate(IndexON,D2540)</f>
        <v>57509</v>
      </c>
      <c r="F2540" s="52">
        <f>IFERROR(_xll.qlIndexFixing(IndexON,D2540,TRUE,_xll.ohTrigger(RecalcTrigger,TriggerON)),NA())</f>
        <v>1.4390282431664403E-2</v>
      </c>
      <c r="H2540" s="49">
        <f>_xll.qlCalendarAdvance(IborCalendar,$H2539,B2540,"f",FALSE)</f>
        <v>57502</v>
      </c>
      <c r="I2540" s="49">
        <f>_xll.qlInterestRateIndexValueDate(Index1M,$H2540)</f>
        <v>57504</v>
      </c>
      <c r="J2540" s="52">
        <f>IFERROR(_xll.qlIndexFixing(Index1M,$H2540,TRUE,_xll.ohTrigger(RecalcTrigger,Trigger1M)),NA())</f>
        <v>1.6751944731904042E-2</v>
      </c>
      <c r="K2540" s="52">
        <f>IFERROR(_xll.qlIndexFixing(ONIndex1M,I2540,TRUE,_xll.ohTrigger(RecalcTrigger,Trigger1M)),NA())</f>
        <v>1.6749498063077795E-2</v>
      </c>
      <c r="L2540" s="52">
        <f>IFERROR(_xll.qlIndexFixing(Index3M,H2540,TRUE,_xll.ohTrigger(RecalcTrigger,Trigger3M)),NA())</f>
        <v>1.8039980388827377E-2</v>
      </c>
      <c r="M2540" s="52">
        <f>IFERROR(_xll.qlIndexFixing(ONIndex3M,I2540,TRUE,_xll.ohTrigger(RecalcTrigger,Trigger3M)),NA())</f>
        <v>1.8022092078657792E-2</v>
      </c>
      <c r="N2540" s="52">
        <f>IFERROR(_xll.qlIndexFixing(Index6M,$H2540,TRUE,_xll.ohTrigger(RecalcTrigger,Trigger6M)),NA())</f>
        <v>1.97886981447737E-2</v>
      </c>
      <c r="O2540" s="52">
        <f>IFERROR(_xll.qlIndexFixing(ONIndex6M,I2540,TRUE,_xll.ohTrigger(RecalcTrigger,Trigger6M)),NA())</f>
        <v>1.9735531288693764E-2</v>
      </c>
      <c r="P2540" s="52">
        <f>IFERROR(_xll.qlIndexFixing(Index1Y,$H2540,TRUE,_xll.ohTrigger(RecalcTrigger,Trigger1Y)),NA())</f>
        <v>2.1892559671455602E-2</v>
      </c>
      <c r="Q2540" s="52">
        <f>IFERROR(_xll.qlIndexFixing(ONIndex1Y,I2540,TRUE,_xll.ohTrigger(RecalcTrigger,Trigger1Y)),NA())</f>
        <v>2.1743138946810348E-2</v>
      </c>
    </row>
    <row r="2541" spans="2:17" x14ac:dyDescent="0.2">
      <c r="B2541" s="46" t="s">
        <v>51</v>
      </c>
      <c r="D2541" s="49">
        <f>_xll.qlCalendarAdvance(LocalCalendar,$D2540,B2541,"f",FALSE)</f>
        <v>57516</v>
      </c>
      <c r="E2541" s="49">
        <f>_xll.qlInterestRateIndexValueDate(IndexON,D2541)</f>
        <v>57516</v>
      </c>
      <c r="F2541" s="52">
        <f>IFERROR(_xll.qlIndexFixing(IndexON,D2541,TRUE,_xll.ohTrigger(RecalcTrigger,TriggerON)),NA())</f>
        <v>1.4387610344712698E-2</v>
      </c>
      <c r="H2541" s="49">
        <f>_xll.qlCalendarAdvance(IborCalendar,$H2540,B2541,"f",FALSE)</f>
        <v>57509</v>
      </c>
      <c r="I2541" s="49">
        <f>_xll.qlInterestRateIndexValueDate(Index1M,$H2541)</f>
        <v>57511</v>
      </c>
      <c r="J2541" s="52">
        <f>IFERROR(_xll.qlIndexFixing(Index1M,$H2541,TRUE,_xll.ohTrigger(RecalcTrigger,Trigger1M)),NA())</f>
        <v>1.6747720675962887E-2</v>
      </c>
      <c r="K2541" s="52">
        <f>IFERROR(_xll.qlIndexFixing(ONIndex1M,I2541,TRUE,_xll.ohTrigger(RecalcTrigger,Trigger1M)),NA())</f>
        <v>1.6745261670161327E-2</v>
      </c>
      <c r="L2541" s="52">
        <f>IFERROR(_xll.qlIndexFixing(Index3M,H2541,TRUE,_xll.ohTrigger(RecalcTrigger,Trigger3M)),NA())</f>
        <v>1.8036427366923454E-2</v>
      </c>
      <c r="M2541" s="52">
        <f>IFERROR(_xll.qlIndexFixing(ONIndex3M,I2541,TRUE,_xll.ohTrigger(RecalcTrigger,Trigger3M)),NA())</f>
        <v>1.8018506125709877E-2</v>
      </c>
      <c r="N2541" s="52">
        <f>IFERROR(_xll.qlIndexFixing(Index6M,$H2541,TRUE,_xll.ohTrigger(RecalcTrigger,Trigger6M)),NA())</f>
        <v>1.9785225320454555E-2</v>
      </c>
      <c r="O2541" s="52">
        <f>IFERROR(_xll.qlIndexFixing(ONIndex6M,I2541,TRUE,_xll.ohTrigger(RecalcTrigger,Trigger6M)),NA())</f>
        <v>1.9731996506173743E-2</v>
      </c>
      <c r="P2541" s="52">
        <f>IFERROR(_xll.qlIndexFixing(Index1Y,$H2541,TRUE,_xll.ohTrigger(RecalcTrigger,Trigger1Y)),NA())</f>
        <v>2.1889116681265322E-2</v>
      </c>
      <c r="Q2541" s="52">
        <f>IFERROR(_xll.qlIndexFixing(ONIndex1Y,I2541,TRUE,_xll.ohTrigger(RecalcTrigger,Trigger1Y)),NA())</f>
        <v>2.1739575567911729E-2</v>
      </c>
    </row>
    <row r="2542" spans="2:17" x14ac:dyDescent="0.2">
      <c r="B2542" s="46" t="s">
        <v>51</v>
      </c>
      <c r="D2542" s="49">
        <f>_xll.qlCalendarAdvance(LocalCalendar,$D2541,B2542,"f",FALSE)</f>
        <v>57523</v>
      </c>
      <c r="E2542" s="49">
        <f>_xll.qlInterestRateIndexValueDate(IndexON,D2542)</f>
        <v>57523</v>
      </c>
      <c r="F2542" s="52">
        <f>IFERROR(_xll.qlIndexFixing(IndexON,D2542,TRUE,_xll.ohTrigger(RecalcTrigger,TriggerON)),NA())</f>
        <v>1.4384943888376966E-2</v>
      </c>
      <c r="H2542" s="49">
        <f>_xll.qlCalendarAdvance(IborCalendar,$H2541,B2542,"f",FALSE)</f>
        <v>57516</v>
      </c>
      <c r="I2542" s="49">
        <f>_xll.qlInterestRateIndexValueDate(Index1M,$H2542)</f>
        <v>57518</v>
      </c>
      <c r="J2542" s="52">
        <f>IFERROR(_xll.qlIndexFixing(Index1M,$H2542,TRUE,_xll.ohTrigger(RecalcTrigger,Trigger1M)),NA())</f>
        <v>1.6743505549204288E-2</v>
      </c>
      <c r="K2542" s="52">
        <f>IFERROR(_xll.qlIndexFixing(ONIndex1M,I2542,TRUE,_xll.ohTrigger(RecalcTrigger,Trigger1M)),NA())</f>
        <v>1.6741034193445969E-2</v>
      </c>
      <c r="L2542" s="52">
        <f>IFERROR(_xll.qlIndexFixing(Index3M,H2542,TRUE,_xll.ohTrigger(RecalcTrigger,Trigger3M)),NA())</f>
        <v>1.8032881929801695E-2</v>
      </c>
      <c r="M2542" s="52">
        <f>IFERROR(_xll.qlIndexFixing(ONIndex3M,I2542,TRUE,_xll.ohTrigger(RecalcTrigger,Trigger3M)),NA())</f>
        <v>1.8014927719978147E-2</v>
      </c>
      <c r="N2542" s="52">
        <f>IFERROR(_xll.qlIndexFixing(Index6M,$H2542,TRUE,_xll.ohTrigger(RecalcTrigger,Trigger6M)),NA())</f>
        <v>1.9781759987926816E-2</v>
      </c>
      <c r="O2542" s="52">
        <f>IFERROR(_xll.qlIndexFixing(ONIndex6M,I2542,TRUE,_xll.ohTrigger(RecalcTrigger,Trigger6M)),NA())</f>
        <v>1.9728469135351645E-2</v>
      </c>
      <c r="P2542" s="52">
        <f>IFERROR(_xll.qlIndexFixing(Index1Y,$H2542,TRUE,_xll.ohTrigger(RecalcTrigger,Trigger1Y)),NA())</f>
        <v>2.1885681366354309E-2</v>
      </c>
      <c r="Q2542" s="52">
        <f>IFERROR(_xll.qlIndexFixing(ONIndex1Y,I2542,TRUE,_xll.ohTrigger(RecalcTrigger,Trigger1Y)),NA())</f>
        <v>2.1736019686695585E-2</v>
      </c>
    </row>
    <row r="2543" spans="2:17" x14ac:dyDescent="0.2">
      <c r="B2543" s="46" t="s">
        <v>51</v>
      </c>
      <c r="D2543" s="49">
        <f>_xll.qlCalendarAdvance(LocalCalendar,$D2542,B2543,"f",FALSE)</f>
        <v>57531</v>
      </c>
      <c r="E2543" s="49">
        <f>_xll.qlInterestRateIndexValueDate(IndexON,D2543)</f>
        <v>57531</v>
      </c>
      <c r="F2543" s="52">
        <f>IFERROR(_xll.qlIndexFixing(IndexON,D2543,TRUE,_xll.ohTrigger(RecalcTrigger,TriggerON)),NA())</f>
        <v>1.4381903404192542E-2</v>
      </c>
      <c r="H2543" s="49">
        <f>_xll.qlCalendarAdvance(IborCalendar,$H2542,B2543,"f",FALSE)</f>
        <v>57523</v>
      </c>
      <c r="I2543" s="49">
        <f>_xll.qlInterestRateIndexValueDate(Index1M,$H2543)</f>
        <v>57525</v>
      </c>
      <c r="J2543" s="52">
        <f>IFERROR(_xll.qlIndexFixing(Index1M,$H2543,TRUE,_xll.ohTrigger(RecalcTrigger,Trigger1M)),NA())</f>
        <v>1.6739388706545899E-2</v>
      </c>
      <c r="K2543" s="52">
        <f>IFERROR(_xll.qlIndexFixing(ONIndex1M,I2543,TRUE,_xll.ohTrigger(RecalcTrigger,Trigger1M)),NA())</f>
        <v>1.6736815632931723E-2</v>
      </c>
      <c r="L2543" s="52">
        <f>IFERROR(_xll.qlIndexFixing(Index3M,H2543,TRUE,_xll.ohTrigger(RecalcTrigger,Trigger3M)),NA())</f>
        <v>1.8028745641914482E-2</v>
      </c>
      <c r="M2543" s="52">
        <f>IFERROR(_xll.qlIndexFixing(ONIndex3M,I2543,TRUE,_xll.ohTrigger(RecalcTrigger,Trigger3M)),NA())</f>
        <v>1.8011356861489247E-2</v>
      </c>
      <c r="N2543" s="52">
        <f>IFERROR(_xll.qlIndexFixing(Index6M,$H2543,TRUE,_xll.ohTrigger(RecalcTrigger,Trigger6M)),NA())</f>
        <v>1.9778302147150293E-2</v>
      </c>
      <c r="O2543" s="52">
        <f>IFERROR(_xll.qlIndexFixing(ONIndex6M,I2543,TRUE,_xll.ohTrigger(RecalcTrigger,Trigger6M)),NA())</f>
        <v>1.9724949176200823E-2</v>
      </c>
      <c r="P2543" s="52">
        <f>IFERROR(_xll.qlIndexFixing(Index1Y,$H2543,TRUE,_xll.ohTrigger(RecalcTrigger,Trigger1Y)),NA())</f>
        <v>2.1880992808268766E-2</v>
      </c>
      <c r="Q2543" s="52">
        <f>IFERROR(_xll.qlIndexFixing(ONIndex1Y,I2543,TRUE,_xll.ohTrigger(RecalcTrigger,Trigger1Y)),NA())</f>
        <v>2.173247130313527E-2</v>
      </c>
    </row>
    <row r="2544" spans="2:17" x14ac:dyDescent="0.2">
      <c r="B2544" s="46" t="s">
        <v>51</v>
      </c>
      <c r="D2544" s="49">
        <f>_xll.qlCalendarAdvance(LocalCalendar,$D2543,B2544,"f",FALSE)</f>
        <v>57538</v>
      </c>
      <c r="E2544" s="49">
        <f>_xll.qlInterestRateIndexValueDate(IndexON,D2544)</f>
        <v>57538</v>
      </c>
      <c r="F2544" s="52">
        <f>IFERROR(_xll.qlIndexFixing(IndexON,D2544,TRUE,_xll.ohTrigger(RecalcTrigger,TriggerON)),NA())</f>
        <v>1.4379249013245499E-2</v>
      </c>
      <c r="H2544" s="49">
        <f>_xll.qlCalendarAdvance(IborCalendar,$H2543,B2544,"f",FALSE)</f>
        <v>57530</v>
      </c>
      <c r="I2544" s="49">
        <f>_xll.qlInterestRateIndexValueDate(Index1M,$H2544)</f>
        <v>57532</v>
      </c>
      <c r="J2544" s="52">
        <f>IFERROR(_xll.qlIndexFixing(Index1M,$H2544,TRUE,_xll.ohTrigger(RecalcTrigger,Trigger1M)),NA())</f>
        <v>1.673510208319607E-2</v>
      </c>
      <c r="K2544" s="52">
        <f>IFERROR(_xll.qlIndexFixing(ONIndex1M,I2544,TRUE,_xll.ohTrigger(RecalcTrigger,Trigger1M)),NA())</f>
        <v>1.6732605988565297E-2</v>
      </c>
      <c r="L2544" s="52">
        <f>IFERROR(_xll.qlIndexFixing(Index3M,H2544,TRUE,_xll.ohTrigger(RecalcTrigger,Trigger3M)),NA())</f>
        <v>1.8026013736763977E-2</v>
      </c>
      <c r="M2544" s="52">
        <f>IFERROR(_xll.qlIndexFixing(ONIndex3M,I2544,TRUE,_xll.ohTrigger(RecalcTrigger,Trigger3M)),NA())</f>
        <v>1.8007793550163242E-2</v>
      </c>
      <c r="N2544" s="52">
        <f>IFERROR(_xll.qlIndexFixing(Index6M,$H2544,TRUE,_xll.ohTrigger(RecalcTrigger,Trigger6M)),NA())</f>
        <v>1.9774851798086537E-2</v>
      </c>
      <c r="O2544" s="52">
        <f>IFERROR(_xll.qlIndexFixing(ONIndex6M,I2544,TRUE,_xll.ohTrigger(RecalcTrigger,Trigger6M)),NA())</f>
        <v>1.9721436628641342E-2</v>
      </c>
      <c r="P2544" s="52">
        <f>IFERROR(_xll.qlIndexFixing(Index1Y,$H2544,TRUE,_xll.ohTrigger(RecalcTrigger,Trigger1Y)),NA())</f>
        <v>2.1878833762054264E-2</v>
      </c>
      <c r="Q2544" s="52">
        <f>IFERROR(_xll.qlIndexFixing(ONIndex1Y,I2544,TRUE,_xll.ohTrigger(RecalcTrigger,Trigger1Y)),NA())</f>
        <v>2.172893041725743E-2</v>
      </c>
    </row>
    <row r="2545" spans="2:17" x14ac:dyDescent="0.2">
      <c r="B2545" s="46" t="s">
        <v>51</v>
      </c>
      <c r="D2545" s="49">
        <f>_xll.qlCalendarAdvance(LocalCalendar,$D2544,B2545,"f",FALSE)</f>
        <v>57545</v>
      </c>
      <c r="E2545" s="49">
        <f>_xll.qlInterestRateIndexValueDate(IndexON,D2545)</f>
        <v>57545</v>
      </c>
      <c r="F2545" s="52">
        <f>IFERROR(_xll.qlIndexFixing(IndexON,D2545,TRUE,_xll.ohTrigger(RecalcTrigger,TriggerON)),NA())</f>
        <v>1.4376600252914429E-2</v>
      </c>
      <c r="H2545" s="49">
        <f>_xll.qlCalendarAdvance(IborCalendar,$H2544,B2545,"f",FALSE)</f>
        <v>57537</v>
      </c>
      <c r="I2545" s="49">
        <f>_xll.qlInterestRateIndexValueDate(Index1M,$H2545)</f>
        <v>57539</v>
      </c>
      <c r="J2545" s="52">
        <f>IFERROR(_xll.qlIndexFixing(Index1M,$H2545,TRUE,_xll.ohTrigger(RecalcTrigger,Trigger1M)),NA())</f>
        <v>1.6730913743930983E-2</v>
      </c>
      <c r="K2545" s="52">
        <f>IFERROR(_xll.qlIndexFixing(ONIndex1M,I2545,TRUE,_xll.ohTrigger(RecalcTrigger,Trigger1M)),NA())</f>
        <v>1.6728405260399981E-2</v>
      </c>
      <c r="L2545" s="52">
        <f>IFERROR(_xll.qlIndexFixing(Index3M,H2545,TRUE,_xll.ohTrigger(RecalcTrigger,Trigger3M)),NA())</f>
        <v>1.8022291126929556E-2</v>
      </c>
      <c r="M2545" s="52">
        <f>IFERROR(_xll.qlIndexFixing(ONIndex3M,I2545,TRUE,_xll.ohTrigger(RecalcTrigger,Trigger3M)),NA())</f>
        <v>1.8004237786026778E-2</v>
      </c>
      <c r="N2545" s="52">
        <f>IFERROR(_xll.qlIndexFixing(Index6M,$H2545,TRUE,_xll.ohTrigger(RecalcTrigger,Trigger6M)),NA())</f>
        <v>1.9771408940694925E-2</v>
      </c>
      <c r="O2545" s="52">
        <f>IFERROR(_xll.qlIndexFixing(ONIndex6M,I2545,TRUE,_xll.ohTrigger(RecalcTrigger,Trigger6M)),NA())</f>
        <v>1.9717931492753138E-2</v>
      </c>
      <c r="P2545" s="52">
        <f>IFERROR(_xll.qlIndexFixing(Index1Y,$H2545,TRUE,_xll.ohTrigger(RecalcTrigger,Trigger1Y)),NA())</f>
        <v>2.1875421472507976E-2</v>
      </c>
      <c r="Q2545" s="52">
        <f>IFERROR(_xll.qlIndexFixing(ONIndex1Y,I2545,TRUE,_xll.ohTrigger(RecalcTrigger,Trigger1Y)),NA())</f>
        <v>2.1725397029008775E-2</v>
      </c>
    </row>
    <row r="2546" spans="2:17" x14ac:dyDescent="0.2">
      <c r="B2546" s="46" t="s">
        <v>51</v>
      </c>
      <c r="D2546" s="49">
        <f>_xll.qlCalendarAdvance(LocalCalendar,$D2545,B2546,"f",FALSE)</f>
        <v>57552</v>
      </c>
      <c r="E2546" s="49">
        <f>_xll.qlInterestRateIndexValueDate(IndexON,D2546)</f>
        <v>57552</v>
      </c>
      <c r="F2546" s="52">
        <f>IFERROR(_xll.qlIndexFixing(IndexON,D2546,TRUE,_xll.ohTrigger(RecalcTrigger,TriggerON)),NA())</f>
        <v>1.437395712303946E-2</v>
      </c>
      <c r="H2546" s="49">
        <f>_xll.qlCalendarAdvance(IborCalendar,$H2545,B2546,"f",FALSE)</f>
        <v>57544</v>
      </c>
      <c r="I2546" s="49">
        <f>_xll.qlInterestRateIndexValueDate(Index1M,$H2546)</f>
        <v>57546</v>
      </c>
      <c r="J2546" s="52">
        <f>IFERROR(_xll.qlIndexFixing(Index1M,$H2546,TRUE,_xll.ohTrigger(RecalcTrigger,Trigger1M)),NA())</f>
        <v>1.6726734333812349E-2</v>
      </c>
      <c r="K2546" s="52">
        <f>IFERROR(_xll.qlIndexFixing(ONIndex1M,I2546,TRUE,_xll.ohTrigger(RecalcTrigger,Trigger1M)),NA())</f>
        <v>1.6724213448435776E-2</v>
      </c>
      <c r="L2546" s="52">
        <f>IFERROR(_xll.qlIndexFixing(Index3M,H2546,TRUE,_xll.ohTrigger(RecalcTrigger,Trigger3M)),NA())</f>
        <v>1.801877602873321E-2</v>
      </c>
      <c r="M2546" s="52">
        <f>IFERROR(_xll.qlIndexFixing(ONIndex3M,I2546,TRUE,_xll.ohTrigger(RecalcTrigger,Trigger3M)),NA())</f>
        <v>1.8000689569186434E-2</v>
      </c>
      <c r="N2546" s="52">
        <f>IFERROR(_xll.qlIndexFixing(Index6M,$H2546,TRUE,_xll.ohTrigger(RecalcTrigger,Trigger6M)),NA())</f>
        <v>1.9768271747897737E-2</v>
      </c>
      <c r="O2546" s="52">
        <f>IFERROR(_xll.qlIndexFixing(ONIndex6M,I2546,TRUE,_xll.ohTrigger(RecalcTrigger,Trigger6M)),NA())</f>
        <v>1.9714433768509565E-2</v>
      </c>
      <c r="P2546" s="52">
        <f>IFERROR(_xll.qlIndexFixing(Index1Y,$H2546,TRUE,_xll.ohTrigger(RecalcTrigger,Trigger1Y)),NA())</f>
        <v>2.1872016857926654E-2</v>
      </c>
      <c r="Q2546" s="52">
        <f>IFERROR(_xll.qlIndexFixing(ONIndex1Y,I2546,TRUE,_xll.ohTrigger(RecalcTrigger,Trigger1Y)),NA())</f>
        <v>2.1721871138495885E-2</v>
      </c>
    </row>
    <row r="2547" spans="2:17" x14ac:dyDescent="0.2">
      <c r="B2547" s="46" t="s">
        <v>51</v>
      </c>
      <c r="D2547" s="49">
        <f>_xll.qlCalendarAdvance(LocalCalendar,$D2546,B2547,"f",FALSE)</f>
        <v>57559</v>
      </c>
      <c r="E2547" s="49">
        <f>_xll.qlInterestRateIndexValueDate(IndexON,D2547)</f>
        <v>57559</v>
      </c>
      <c r="F2547" s="52">
        <f>IFERROR(_xll.qlIndexFixing(IndexON,D2547,TRUE,_xll.ohTrigger(RecalcTrigger,TriggerON)),NA())</f>
        <v>1.4371319623700529E-2</v>
      </c>
      <c r="H2547" s="49">
        <f>_xll.qlCalendarAdvance(IborCalendar,$H2546,B2547,"f",FALSE)</f>
        <v>57551</v>
      </c>
      <c r="I2547" s="49">
        <f>_xll.qlInterestRateIndexValueDate(Index1M,$H2547)</f>
        <v>57553</v>
      </c>
      <c r="J2547" s="52">
        <f>IFERROR(_xll.qlIndexFixing(Index1M,$H2547,TRUE,_xll.ohTrigger(RecalcTrigger,Trigger1M)),NA())</f>
        <v>1.6722654981832508E-2</v>
      </c>
      <c r="K2547" s="52">
        <f>IFERROR(_xll.qlIndexFixing(ONIndex1M,I2547,TRUE,_xll.ohTrigger(RecalcTrigger,Trigger1M)),NA())</f>
        <v>1.6720030552646037E-2</v>
      </c>
      <c r="L2547" s="52">
        <f>IFERROR(_xll.qlIndexFixing(Index3M,H2547,TRUE,_xll.ohTrigger(RecalcTrigger,Trigger3M)),NA())</f>
        <v>1.8015268515216131E-2</v>
      </c>
      <c r="M2547" s="52">
        <f>IFERROR(_xll.qlIndexFixing(ONIndex3M,I2547,TRUE,_xll.ohTrigger(RecalcTrigger,Trigger3M)),NA())</f>
        <v>1.799714889948234E-2</v>
      </c>
      <c r="N2547" s="52">
        <f>IFERROR(_xll.qlIndexFixing(Index6M,$H2547,TRUE,_xll.ohTrigger(RecalcTrigger,Trigger6M)),NA())</f>
        <v>1.9764545700772598E-2</v>
      </c>
      <c r="O2547" s="52">
        <f>IFERROR(_xll.qlIndexFixing(ONIndex6M,I2547,TRUE,_xll.ohTrigger(RecalcTrigger,Trigger6M)),NA())</f>
        <v>1.9710943455910623E-2</v>
      </c>
      <c r="P2547" s="52">
        <f>IFERROR(_xll.qlIndexFixing(Index1Y,$H2547,TRUE,_xll.ohTrigger(RecalcTrigger,Trigger1Y)),NA())</f>
        <v>2.1868619918232322E-2</v>
      </c>
      <c r="Q2547" s="52">
        <f>IFERROR(_xll.qlIndexFixing(ONIndex1Y,I2547,TRUE,_xll.ohTrigger(RecalcTrigger,Trigger1Y)),NA())</f>
        <v>2.1718352745612179E-2</v>
      </c>
    </row>
    <row r="2548" spans="2:17" x14ac:dyDescent="0.2">
      <c r="B2548" s="46" t="s">
        <v>51</v>
      </c>
      <c r="D2548" s="49">
        <f>_xll.qlCalendarAdvance(LocalCalendar,$D2547,B2548,"f",FALSE)</f>
        <v>57566</v>
      </c>
      <c r="E2548" s="49">
        <f>_xll.qlInterestRateIndexValueDate(IndexON,D2548)</f>
        <v>57566</v>
      </c>
      <c r="F2548" s="52">
        <f>IFERROR(_xll.qlIndexFixing(IndexON,D2548,TRUE,_xll.ohTrigger(RecalcTrigger,TriggerON)),NA())</f>
        <v>1.4368687754977572E-2</v>
      </c>
      <c r="H2548" s="49">
        <f>_xll.qlCalendarAdvance(IborCalendar,$H2547,B2548,"f",FALSE)</f>
        <v>57558</v>
      </c>
      <c r="I2548" s="49">
        <f>_xll.qlInterestRateIndexValueDate(Index1M,$H2548)</f>
        <v>57560</v>
      </c>
      <c r="J2548" s="52">
        <f>IFERROR(_xll.qlIndexFixing(Index1M,$H2548,TRUE,_xll.ohTrigger(RecalcTrigger,Trigger1M)),NA())</f>
        <v>1.6718493874651186E-2</v>
      </c>
      <c r="K2548" s="52">
        <f>IFERROR(_xll.qlIndexFixing(ONIndex1M,I2548,TRUE,_xll.ohTrigger(RecalcTrigger,Trigger1M)),NA())</f>
        <v>1.6715856573057408E-2</v>
      </c>
      <c r="L2548" s="52">
        <f>IFERROR(_xll.qlIndexFixing(Index3M,H2548,TRUE,_xll.ohTrigger(RecalcTrigger,Trigger3M)),NA())</f>
        <v>1.8011768586356211E-2</v>
      </c>
      <c r="M2548" s="52">
        <f>IFERROR(_xll.qlIndexFixing(ONIndex3M,I2548,TRUE,_xll.ohTrigger(RecalcTrigger,Trigger3M)),NA())</f>
        <v>1.7993615776994432E-2</v>
      </c>
      <c r="N2548" s="52">
        <f>IFERROR(_xll.qlIndexFixing(Index6M,$H2548,TRUE,_xll.ohTrigger(RecalcTrigger,Trigger6M)),NA())</f>
        <v>1.976112531816367E-2</v>
      </c>
      <c r="O2548" s="52">
        <f>IFERROR(_xll.qlIndexFixing(ONIndex6M,I2548,TRUE,_xll.ohTrigger(RecalcTrigger,Trigger6M)),NA())</f>
        <v>1.9707460554929668E-2</v>
      </c>
      <c r="P2548" s="52">
        <f>IFERROR(_xll.qlIndexFixing(Index1Y,$H2548,TRUE,_xll.ohTrigger(RecalcTrigger,Trigger1Y)),NA())</f>
        <v>2.1865230653347011E-2</v>
      </c>
      <c r="Q2548" s="52">
        <f>IFERROR(_xll.qlIndexFixing(ONIndex1Y,I2548,TRUE,_xll.ohTrigger(RecalcTrigger,Trigger1Y)),NA())</f>
        <v>2.1714841850410949E-2</v>
      </c>
    </row>
    <row r="2549" spans="2:17" x14ac:dyDescent="0.2">
      <c r="B2549" s="46" t="s">
        <v>51</v>
      </c>
      <c r="D2549" s="49">
        <f>_xll.qlCalendarAdvance(LocalCalendar,$D2548,B2549,"f",FALSE)</f>
        <v>57573</v>
      </c>
      <c r="E2549" s="49">
        <f>_xll.qlInterestRateIndexValueDate(IndexON,D2549)</f>
        <v>57573</v>
      </c>
      <c r="F2549" s="52">
        <f>IFERROR(_xll.qlIndexFixing(IndexON,D2549,TRUE,_xll.ohTrigger(RecalcTrigger,TriggerON)),NA())</f>
        <v>1.4366061516710715E-2</v>
      </c>
      <c r="H2549" s="49">
        <f>_xll.qlCalendarAdvance(IborCalendar,$H2548,B2549,"f",FALSE)</f>
        <v>57565</v>
      </c>
      <c r="I2549" s="49">
        <f>_xll.qlInterestRateIndexValueDate(Index1M,$H2549)</f>
        <v>57567</v>
      </c>
      <c r="J2549" s="52">
        <f>IFERROR(_xll.qlIndexFixing(Index1M,$H2549,TRUE,_xll.ohTrigger(RecalcTrigger,Trigger1M)),NA())</f>
        <v>1.67142496782243E-2</v>
      </c>
      <c r="K2549" s="52">
        <f>IFERROR(_xll.qlIndexFixing(ONIndex1M,I2549,TRUE,_xll.ohTrigger(RecalcTrigger,Trigger1M)),NA())</f>
        <v>1.6711691509643245E-2</v>
      </c>
      <c r="L2549" s="52">
        <f>IFERROR(_xll.qlIndexFixing(Index3M,H2549,TRUE,_xll.ohTrigger(RecalcTrigger,Trigger3M)),NA())</f>
        <v>1.8008478002350801E-2</v>
      </c>
      <c r="M2549" s="52">
        <f>IFERROR(_xll.qlIndexFixing(ONIndex3M,I2549,TRUE,_xll.ohTrigger(RecalcTrigger,Trigger3M)),NA())</f>
        <v>1.7990090201749354E-2</v>
      </c>
      <c r="N2549" s="52">
        <f>IFERROR(_xll.qlIndexFixing(Index6M,$H2549,TRUE,_xll.ohTrigger(RecalcTrigger,Trigger6M)),NA())</f>
        <v>1.9757712427070476E-2</v>
      </c>
      <c r="O2549" s="52">
        <f>IFERROR(_xll.qlIndexFixing(ONIndex6M,I2549,TRUE,_xll.ohTrigger(RecalcTrigger,Trigger6M)),NA())</f>
        <v>1.9703985065646634E-2</v>
      </c>
      <c r="P2549" s="52">
        <f>IFERROR(_xll.qlIndexFixing(Index1Y,$H2549,TRUE,_xll.ohTrigger(RecalcTrigger,Trigger1Y)),NA())</f>
        <v>2.1861849063192523E-2</v>
      </c>
      <c r="Q2549" s="52">
        <f>IFERROR(_xll.qlIndexFixing(ONIndex1Y,I2549,TRUE,_xll.ohTrigger(RecalcTrigger,Trigger1Y)),NA())</f>
        <v>2.1711338452865547E-2</v>
      </c>
    </row>
    <row r="2550" spans="2:17" x14ac:dyDescent="0.2">
      <c r="B2550" s="46" t="s">
        <v>51</v>
      </c>
      <c r="D2550" s="49">
        <f>_xll.qlCalendarAdvance(LocalCalendar,$D2549,B2550,"f",FALSE)</f>
        <v>57580</v>
      </c>
      <c r="E2550" s="49">
        <f>_xll.qlInterestRateIndexValueDate(IndexON,D2550)</f>
        <v>57580</v>
      </c>
      <c r="F2550" s="52">
        <f>IFERROR(_xll.qlIndexFixing(IndexON,D2550,TRUE,_xll.ohTrigger(RecalcTrigger,TriggerON)),NA())</f>
        <v>1.4363440909139769E-2</v>
      </c>
      <c r="H2550" s="49">
        <f>_xll.qlCalendarAdvance(IborCalendar,$H2549,B2550,"f",FALSE)</f>
        <v>57572</v>
      </c>
      <c r="I2550" s="49">
        <f>_xll.qlInterestRateIndexValueDate(Index1M,$H2550)</f>
        <v>57574</v>
      </c>
      <c r="J2550" s="52">
        <f>IFERROR(_xll.qlIndexFixing(Index1M,$H2550,TRUE,_xll.ohTrigger(RecalcTrigger,Trigger1M)),NA())</f>
        <v>1.6710105984585763E-2</v>
      </c>
      <c r="K2550" s="52">
        <f>IFERROR(_xll.qlIndexFixing(ONIndex1M,I2550,TRUE,_xll.ohTrigger(RecalcTrigger,Trigger1M)),NA())</f>
        <v>1.6707535362376902E-2</v>
      </c>
      <c r="L2550" s="52">
        <f>IFERROR(_xll.qlIndexFixing(Index3M,H2550,TRUE,_xll.ohTrigger(RecalcTrigger,Trigger3M)),NA())</f>
        <v>1.8004791482528759E-2</v>
      </c>
      <c r="M2550" s="52">
        <f>IFERROR(_xll.qlIndexFixing(ONIndex3M,I2550,TRUE,_xll.ohTrigger(RecalcTrigger,Trigger3M)),NA())</f>
        <v>1.798657217366717E-2</v>
      </c>
      <c r="N2550" s="52">
        <f>IFERROR(_xll.qlIndexFixing(Index6M,$H2550,TRUE,_xll.ohTrigger(RecalcTrigger,Trigger6M)),NA())</f>
        <v>1.9754606594536175E-2</v>
      </c>
      <c r="O2550" s="52">
        <f>IFERROR(_xll.qlIndexFixing(ONIndex6M,I2550,TRUE,_xll.ohTrigger(RecalcTrigger,Trigger6M)),NA())</f>
        <v>1.9700516987981587E-2</v>
      </c>
      <c r="P2550" s="52">
        <f>IFERROR(_xll.qlIndexFixing(Index1Y,$H2550,TRUE,_xll.ohTrigger(RecalcTrigger,Trigger1Y)),NA())</f>
        <v>2.1858475147691753E-2</v>
      </c>
      <c r="Q2550" s="52">
        <f>IFERROR(_xll.qlIndexFixing(ONIndex1Y,I2550,TRUE,_xll.ohTrigger(RecalcTrigger,Trigger1Y)),NA())</f>
        <v>2.1707842552975976E-2</v>
      </c>
    </row>
    <row r="2551" spans="2:17" x14ac:dyDescent="0.2">
      <c r="B2551" s="46" t="s">
        <v>51</v>
      </c>
      <c r="D2551" s="49">
        <f>_xll.qlCalendarAdvance(LocalCalendar,$D2550,B2551,"f",FALSE)</f>
        <v>57587</v>
      </c>
      <c r="E2551" s="49">
        <f>_xll.qlInterestRateIndexValueDate(IndexON,D2551)</f>
        <v>57587</v>
      </c>
      <c r="F2551" s="52">
        <f>IFERROR(_xll.qlIndexFixing(IndexON,D2551,TRUE,_xll.ohTrigger(RecalcTrigger,TriggerON)),NA())</f>
        <v>1.4360825932024923E-2</v>
      </c>
      <c r="H2551" s="49">
        <f>_xll.qlCalendarAdvance(IborCalendar,$H2550,B2551,"f",FALSE)</f>
        <v>57579</v>
      </c>
      <c r="I2551" s="49">
        <f>_xll.qlInterestRateIndexValueDate(Index1M,$H2551)</f>
        <v>57581</v>
      </c>
      <c r="J2551" s="52">
        <f>IFERROR(_xll.qlIndexFixing(Index1M,$H2551,TRUE,_xll.ohTrigger(RecalcTrigger,Trigger1M)),NA())</f>
        <v>1.6705971220049843E-2</v>
      </c>
      <c r="K2551" s="52">
        <f>IFERROR(_xll.qlIndexFixing(ONIndex1M,I2551,TRUE,_xll.ohTrigger(RecalcTrigger,Trigger1M)),NA())</f>
        <v>1.6703479773498842E-2</v>
      </c>
      <c r="L2551" s="52">
        <f>IFERROR(_xll.qlIndexFixing(Index3M,H2551,TRUE,_xll.ohTrigger(RecalcTrigger,Trigger3M)),NA())</f>
        <v>1.8001314307520406E-2</v>
      </c>
      <c r="M2551" s="52">
        <f>IFERROR(_xll.qlIndexFixing(ONIndex3M,I2551,TRUE,_xll.ohTrigger(RecalcTrigger,Trigger3M)),NA())</f>
        <v>1.7983260403948709E-2</v>
      </c>
      <c r="N2551" s="52">
        <f>IFERROR(_xll.qlIndexFixing(Index6M,$H2551,TRUE,_xll.ohTrigger(RecalcTrigger,Trigger6M)),NA())</f>
        <v>1.9750909119276162E-2</v>
      </c>
      <c r="O2551" s="52">
        <f>IFERROR(_xll.qlIndexFixing(ONIndex6M,I2551,TRUE,_xll.ohTrigger(RecalcTrigger,Trigger6M)),NA())</f>
        <v>1.9697348278886473E-2</v>
      </c>
      <c r="P2551" s="52">
        <f>IFERROR(_xll.qlIndexFixing(Index1Y,$H2551,TRUE,_xll.ohTrigger(RecalcTrigger,Trigger1Y)),NA())</f>
        <v>2.1855532067484539E-2</v>
      </c>
      <c r="Q2551" s="52">
        <f>IFERROR(_xll.qlIndexFixing(ONIndex1Y,I2551,TRUE,_xll.ohTrigger(RecalcTrigger,Trigger1Y)),NA())</f>
        <v>2.1704759545799757E-2</v>
      </c>
    </row>
    <row r="2552" spans="2:17" x14ac:dyDescent="0.2">
      <c r="B2552" s="46" t="s">
        <v>51</v>
      </c>
      <c r="D2552" s="49">
        <f>_xll.qlCalendarAdvance(LocalCalendar,$D2551,B2552,"f",FALSE)</f>
        <v>57594</v>
      </c>
      <c r="E2552" s="49">
        <f>_xll.qlInterestRateIndexValueDate(IndexON,D2552)</f>
        <v>57594</v>
      </c>
      <c r="F2552" s="52">
        <f>IFERROR(_xll.qlIndexFixing(IndexON,D2552,TRUE,_xll.ohTrigger(RecalcTrigger,TriggerON)),NA())</f>
        <v>1.4358216585366179E-2</v>
      </c>
      <c r="H2552" s="49">
        <f>_xll.qlCalendarAdvance(IborCalendar,$H2551,B2552,"f",FALSE)</f>
        <v>57586</v>
      </c>
      <c r="I2552" s="49">
        <f>_xll.qlInterestRateIndexValueDate(Index1M,$H2552)</f>
        <v>57588</v>
      </c>
      <c r="J2552" s="52">
        <f>IFERROR(_xll.qlIndexFixing(Index1M,$H2552,TRUE,_xll.ohTrigger(RecalcTrigger,Trigger1M)),NA())</f>
        <v>1.6701565586324359E-2</v>
      </c>
      <c r="K2552" s="52">
        <f>IFERROR(_xll.qlIndexFixing(ONIndex1M,I2552,TRUE,_xll.ohTrigger(RecalcTrigger,Trigger1M)),NA())</f>
        <v>1.6699341903512188E-2</v>
      </c>
      <c r="L2552" s="52">
        <f>IFERROR(_xll.qlIndexFixing(Index3M,H2552,TRUE,_xll.ohTrigger(RecalcTrigger,Trigger3M)),NA())</f>
        <v>1.7997236373466442E-2</v>
      </c>
      <c r="M2552" s="52">
        <f>IFERROR(_xll.qlIndexFixing(ONIndex3M,I2552,TRUE,_xll.ohTrigger(RecalcTrigger,Trigger3M)),NA())</f>
        <v>1.7979757834434285E-2</v>
      </c>
      <c r="N2552" s="52">
        <f>IFERROR(_xll.qlIndexFixing(Index6M,$H2552,TRUE,_xll.ohTrigger(RecalcTrigger,Trigger6M)),NA())</f>
        <v>1.974631807994021E-2</v>
      </c>
      <c r="O2552" s="52">
        <f>IFERROR(_xll.qlIndexFixing(ONIndex6M,I2552,TRUE,_xll.ohTrigger(RecalcTrigger,Trigger6M)),NA())</f>
        <v>1.9693895365011649E-2</v>
      </c>
      <c r="P2552" s="52">
        <f>IFERROR(_xll.qlIndexFixing(Index1Y,$H2552,TRUE,_xll.ohTrigger(RecalcTrigger,Trigger1Y)),NA())</f>
        <v>2.1850480120822403E-2</v>
      </c>
      <c r="Q2552" s="52">
        <f>IFERROR(_xll.qlIndexFixing(ONIndex1Y,I2552,TRUE,_xll.ohTrigger(RecalcTrigger,Trigger1Y)),NA())</f>
        <v>2.1701278966994586E-2</v>
      </c>
    </row>
    <row r="2553" spans="2:17" x14ac:dyDescent="0.2">
      <c r="B2553" s="46" t="s">
        <v>51</v>
      </c>
      <c r="D2553" s="49">
        <f>_xll.qlCalendarAdvance(LocalCalendar,$D2552,B2553,"f",FALSE)</f>
        <v>57601</v>
      </c>
      <c r="E2553" s="49">
        <f>_xll.qlInterestRateIndexValueDate(IndexON,D2553)</f>
        <v>57601</v>
      </c>
      <c r="F2553" s="52">
        <f>IFERROR(_xll.qlIndexFixing(IndexON,D2553,TRUE,_xll.ohTrigger(RecalcTrigger,TriggerON)),NA())</f>
        <v>1.4355612869403345E-2</v>
      </c>
      <c r="H2553" s="49">
        <f>_xll.qlCalendarAdvance(IborCalendar,$H2552,B2553,"f",FALSE)</f>
        <v>57593</v>
      </c>
      <c r="I2553" s="49">
        <f>_xll.qlInterestRateIndexValueDate(Index1M,$H2553)</f>
        <v>57595</v>
      </c>
      <c r="J2553" s="52">
        <f>IFERROR(_xll.qlIndexFixing(Index1M,$H2553,TRUE,_xll.ohTrigger(RecalcTrigger,Trigger1M)),NA())</f>
        <v>1.6697822282198405E-2</v>
      </c>
      <c r="K2553" s="52">
        <f>IFERROR(_xll.qlIndexFixing(ONIndex1M,I2553,TRUE,_xll.ohTrigger(RecalcTrigger,Trigger1M)),NA())</f>
        <v>1.6695120417731246E-2</v>
      </c>
      <c r="L2553" s="52">
        <f>IFERROR(_xll.qlIndexFixing(Index3M,H2553,TRUE,_xll.ohTrigger(RecalcTrigger,Trigger3M)),NA())</f>
        <v>1.7993773260529804E-2</v>
      </c>
      <c r="M2553" s="52">
        <f>IFERROR(_xll.qlIndexFixing(ONIndex3M,I2553,TRUE,_xll.ohTrigger(RecalcTrigger,Trigger3M)),NA())</f>
        <v>1.7976063372744377E-2</v>
      </c>
      <c r="N2553" s="52">
        <f>IFERROR(_xll.qlIndexFixing(Index6M,$H2553,TRUE,_xll.ohTrigger(RecalcTrigger,Trigger6M)),NA())</f>
        <v>1.9742933753041925E-2</v>
      </c>
      <c r="O2553" s="52">
        <f>IFERROR(_xll.qlIndexFixing(ONIndex6M,I2553,TRUE,_xll.ohTrigger(RecalcTrigger,Trigger6M)),NA())</f>
        <v>1.9690157224800942E-2</v>
      </c>
      <c r="P2553" s="52">
        <f>IFERROR(_xll.qlIndexFixing(Index1Y,$H2553,TRUE,_xll.ohTrigger(RecalcTrigger,Trigger1Y)),NA())</f>
        <v>2.1848399448338537E-2</v>
      </c>
      <c r="Q2553" s="52">
        <f>IFERROR(_xll.qlIndexFixing(ONIndex1Y,I2553,TRUE,_xll.ohTrigger(RecalcTrigger,Trigger1Y)),NA())</f>
        <v>2.1697399839375464E-2</v>
      </c>
    </row>
    <row r="2554" spans="2:17" x14ac:dyDescent="0.2">
      <c r="B2554" s="46" t="s">
        <v>51</v>
      </c>
      <c r="D2554" s="49">
        <f>_xll.qlCalendarAdvance(LocalCalendar,$D2553,B2554,"f",FALSE)</f>
        <v>57608</v>
      </c>
      <c r="E2554" s="49">
        <f>_xll.qlInterestRateIndexValueDate(IndexON,D2554)</f>
        <v>57608</v>
      </c>
      <c r="F2554" s="52">
        <f>IFERROR(_xll.qlIndexFixing(IndexON,D2554,TRUE,_xll.ohTrigger(RecalcTrigger,TriggerON)),NA())</f>
        <v>1.4353014783816676E-2</v>
      </c>
      <c r="H2554" s="49">
        <f>_xll.qlCalendarAdvance(IborCalendar,$H2553,B2554,"f",FALSE)</f>
        <v>57600</v>
      </c>
      <c r="I2554" s="49">
        <f>_xll.qlInterestRateIndexValueDate(Index1M,$H2554)</f>
        <v>57602</v>
      </c>
      <c r="J2554" s="52">
        <f>IFERROR(_xll.qlIndexFixing(Index1M,$H2554,TRUE,_xll.ohTrigger(RecalcTrigger,Trigger1M)),NA())</f>
        <v>1.6693620500921137E-2</v>
      </c>
      <c r="K2554" s="52">
        <f>IFERROR(_xll.qlIndexFixing(ONIndex1M,I2554,TRUE,_xll.ohTrigger(RecalcTrigger,Trigger1M)),NA())</f>
        <v>1.6690999935216055E-2</v>
      </c>
      <c r="L2554" s="52">
        <f>IFERROR(_xll.qlIndexFixing(Index3M,H2554,TRUE,_xll.ohTrigger(RecalcTrigger,Trigger3M)),NA())</f>
        <v>1.7990317730899454E-2</v>
      </c>
      <c r="M2554" s="52">
        <f>IFERROR(_xll.qlIndexFixing(ONIndex3M,I2554,TRUE,_xll.ohTrigger(RecalcTrigger,Trigger3M)),NA())</f>
        <v>1.797257553350029E-2</v>
      </c>
      <c r="N2554" s="52">
        <f>IFERROR(_xll.qlIndexFixing(Index6M,$H2554,TRUE,_xll.ohTrigger(RecalcTrigger,Trigger6M)),NA())</f>
        <v>1.9739556915715478E-2</v>
      </c>
      <c r="O2554" s="52">
        <f>IFERROR(_xll.qlIndexFixing(ONIndex6M,I2554,TRUE,_xll.ohTrigger(RecalcTrigger,Trigger6M)),NA())</f>
        <v>1.9686718793687774E-2</v>
      </c>
      <c r="P2554" s="52">
        <f>IFERROR(_xll.qlIndexFixing(Index1Y,$H2554,TRUE,_xll.ohTrigger(RecalcTrigger,Trigger1Y)),NA())</f>
        <v>2.1845056230680074E-2</v>
      </c>
      <c r="Q2554" s="52">
        <f>IFERROR(_xll.qlIndexFixing(ONIndex1Y,I2554,TRUE,_xll.ohTrigger(RecalcTrigger,Trigger1Y)),NA())</f>
        <v>2.1693933930135856E-2</v>
      </c>
    </row>
    <row r="2555" spans="2:17" x14ac:dyDescent="0.2">
      <c r="B2555" s="46" t="s">
        <v>51</v>
      </c>
      <c r="D2555" s="49">
        <f>_xll.qlCalendarAdvance(LocalCalendar,$D2554,B2555,"f",FALSE)</f>
        <v>57615</v>
      </c>
      <c r="E2555" s="49">
        <f>_xll.qlInterestRateIndexValueDate(IndexON,D2555)</f>
        <v>57615</v>
      </c>
      <c r="F2555" s="52">
        <f>IFERROR(_xll.qlIndexFixing(IndexON,D2555,TRUE,_xll.ohTrigger(RecalcTrigger,TriggerON)),NA())</f>
        <v>1.4350422329005852E-2</v>
      </c>
      <c r="H2555" s="49">
        <f>_xll.qlCalendarAdvance(IborCalendar,$H2554,B2555,"f",FALSE)</f>
        <v>57607</v>
      </c>
      <c r="I2555" s="49">
        <f>_xll.qlInterestRateIndexValueDate(Index1M,$H2555)</f>
        <v>57609</v>
      </c>
      <c r="J2555" s="52">
        <f>IFERROR(_xll.qlIndexFixing(Index1M,$H2555,TRUE,_xll.ohTrigger(RecalcTrigger,Trigger1M)),NA())</f>
        <v>1.6689521452674501E-2</v>
      </c>
      <c r="K2555" s="52">
        <f>IFERROR(_xll.qlIndexFixing(ONIndex1M,I2555,TRUE,_xll.ohTrigger(RecalcTrigger,Trigger1M)),NA())</f>
        <v>1.668688836887533E-2</v>
      </c>
      <c r="L2555" s="52">
        <f>IFERROR(_xll.qlIndexFixing(Index3M,H2555,TRUE,_xll.ohTrigger(RecalcTrigger,Trigger3M)),NA())</f>
        <v>1.7986869784553435E-2</v>
      </c>
      <c r="M2555" s="52">
        <f>IFERROR(_xll.qlIndexFixing(ONIndex3M,I2555,TRUE,_xll.ohTrigger(RecalcTrigger,Trigger3M)),NA())</f>
        <v>1.7969095241472388E-2</v>
      </c>
      <c r="N2555" s="52">
        <f>IFERROR(_xll.qlIndexFixing(Index6M,$H2555,TRUE,_xll.ohTrigger(RecalcTrigger,Trigger6M)),NA())</f>
        <v>1.9736187567923766E-2</v>
      </c>
      <c r="O2555" s="52">
        <f>IFERROR(_xll.qlIndexFixing(ONIndex6M,I2555,TRUE,_xll.ohTrigger(RecalcTrigger,Trigger6M)),NA())</f>
        <v>1.9683287774219238E-2</v>
      </c>
      <c r="P2555" s="52">
        <f>IFERROR(_xll.qlIndexFixing(Index1Y,$H2555,TRUE,_xll.ohTrigger(RecalcTrigger,Trigger1Y)),NA())</f>
        <v>2.1841720687290244E-2</v>
      </c>
      <c r="Q2555" s="52">
        <f>IFERROR(_xll.qlIndexFixing(ONIndex1Y,I2555,TRUE,_xll.ohTrigger(RecalcTrigger,Trigger1Y)),NA())</f>
        <v>2.1690475518578722E-2</v>
      </c>
    </row>
    <row r="2556" spans="2:17" x14ac:dyDescent="0.2">
      <c r="B2556" s="46" t="s">
        <v>51</v>
      </c>
      <c r="D2556" s="49">
        <f>_xll.qlCalendarAdvance(LocalCalendar,$D2555,B2556,"f",FALSE)</f>
        <v>57622</v>
      </c>
      <c r="E2556" s="49">
        <f>_xll.qlInterestRateIndexValueDate(IndexON,D2556)</f>
        <v>57622</v>
      </c>
      <c r="F2556" s="52">
        <f>IFERROR(_xll.qlIndexFixing(IndexON,D2556,TRUE,_xll.ohTrigger(RecalcTrigger,TriggerON)),NA())</f>
        <v>1.4347835504571194E-2</v>
      </c>
      <c r="H2556" s="49">
        <f>_xll.qlCalendarAdvance(IborCalendar,$H2555,B2556,"f",FALSE)</f>
        <v>57614</v>
      </c>
      <c r="I2556" s="49">
        <f>_xll.qlInterestRateIndexValueDate(Index1M,$H2556)</f>
        <v>57616</v>
      </c>
      <c r="J2556" s="52">
        <f>IFERROR(_xll.qlIndexFixing(Index1M,$H2556,TRUE,_xll.ohTrigger(RecalcTrigger,Trigger1M)),NA())</f>
        <v>1.6685621674525919E-2</v>
      </c>
      <c r="K2556" s="52">
        <f>IFERROR(_xll.qlIndexFixing(ONIndex1M,I2556,TRUE,_xll.ohTrigger(RecalcTrigger,Trigger1M)),NA())</f>
        <v>1.668278571870907E-2</v>
      </c>
      <c r="L2556" s="52">
        <f>IFERROR(_xll.qlIndexFixing(Index3M,H2556,TRUE,_xll.ohTrigger(RecalcTrigger,Trigger3M)),NA())</f>
        <v>1.7984042200701576E-2</v>
      </c>
      <c r="M2556" s="52">
        <f>IFERROR(_xll.qlIndexFixing(ONIndex3M,I2556,TRUE,_xll.ohTrigger(RecalcTrigger,Trigger3M)),NA())</f>
        <v>1.7965622496580735E-2</v>
      </c>
      <c r="N2556" s="52">
        <f>IFERROR(_xll.qlIndexFixing(Index6M,$H2556,TRUE,_xll.ohTrigger(RecalcTrigger,Trigger6M)),NA())</f>
        <v>1.9733127202391277E-2</v>
      </c>
      <c r="O2556" s="52">
        <f>IFERROR(_xll.qlIndexFixing(ONIndex6M,I2556,TRUE,_xll.ohTrigger(RecalcTrigger,Trigger6M)),NA())</f>
        <v>1.9679864166395333E-2</v>
      </c>
      <c r="P2556" s="52">
        <f>IFERROR(_xll.qlIndexFixing(Index1Y,$H2556,TRUE,_xll.ohTrigger(RecalcTrigger,Trigger1Y)),NA())</f>
        <v>2.183839281809194E-2</v>
      </c>
      <c r="Q2556" s="52">
        <f>IFERROR(_xll.qlIndexFixing(ONIndex1Y,I2556,TRUE,_xll.ohTrigger(RecalcTrigger,Trigger1Y)),NA())</f>
        <v>2.1687024604677418E-2</v>
      </c>
    </row>
    <row r="2557" spans="2:17" x14ac:dyDescent="0.2">
      <c r="B2557" s="46" t="s">
        <v>51</v>
      </c>
      <c r="D2557" s="49">
        <f>_xll.qlCalendarAdvance(LocalCalendar,$D2556,B2557,"f",FALSE)</f>
        <v>57629</v>
      </c>
      <c r="E2557" s="49">
        <f>_xll.qlInterestRateIndexValueDate(IndexON,D2557)</f>
        <v>57629</v>
      </c>
      <c r="F2557" s="52">
        <f>IFERROR(_xll.qlIndexFixing(IndexON,D2557,TRUE,_xll.ohTrigger(RecalcTrigger,TriggerON)),NA())</f>
        <v>1.4345254310752509E-2</v>
      </c>
      <c r="H2557" s="49">
        <f>_xll.qlCalendarAdvance(IborCalendar,$H2556,B2557,"f",FALSE)</f>
        <v>57621</v>
      </c>
      <c r="I2557" s="49">
        <f>_xll.qlInterestRateIndexValueDate(Index1M,$H2557)</f>
        <v>57623</v>
      </c>
      <c r="J2557" s="52">
        <f>IFERROR(_xll.qlIndexFixing(Index1M,$H2557,TRUE,_xll.ohTrigger(RecalcTrigger,Trigger1M)),NA())</f>
        <v>1.6681350143324052E-2</v>
      </c>
      <c r="K2557" s="52">
        <f>IFERROR(_xll.qlIndexFixing(ONIndex1M,I2557,TRUE,_xll.ohTrigger(RecalcTrigger,Trigger1M)),NA())</f>
        <v>1.6678786303330195E-2</v>
      </c>
      <c r="L2557" s="52">
        <f>IFERROR(_xll.qlIndexFixing(Index3M,H2557,TRUE,_xll.ohTrigger(RecalcTrigger,Trigger3M)),NA())</f>
        <v>1.798061053284021E-2</v>
      </c>
      <c r="M2557" s="52">
        <f>IFERROR(_xll.qlIndexFixing(ONIndex3M,I2557,TRUE,_xll.ohTrigger(RecalcTrigger,Trigger3M)),NA())</f>
        <v>1.7962358201180084E-2</v>
      </c>
      <c r="N2557" s="52">
        <f>IFERROR(_xll.qlIndexFixing(Index6M,$H2557,TRUE,_xll.ohTrigger(RecalcTrigger,Trigger6M)),NA())</f>
        <v>1.9729773185594233E-2</v>
      </c>
      <c r="O2557" s="52">
        <f>IFERROR(_xll.qlIndexFixing(ONIndex6M,I2557,TRUE,_xll.ohTrigger(RecalcTrigger,Trigger6M)),NA())</f>
        <v>1.9676741976841772E-2</v>
      </c>
      <c r="P2557" s="52">
        <f>IFERROR(_xll.qlIndexFixing(Index1Y,$H2557,TRUE,_xll.ohTrigger(RecalcTrigger,Trigger1Y)),NA())</f>
        <v>2.1835072623009585E-2</v>
      </c>
      <c r="Q2557" s="52">
        <f>IFERROR(_xll.qlIndexFixing(ONIndex1Y,I2557,TRUE,_xll.ohTrigger(RecalcTrigger,Trigger1Y)),NA())</f>
        <v>2.1683988545260213E-2</v>
      </c>
    </row>
    <row r="2558" spans="2:17" x14ac:dyDescent="0.2">
      <c r="B2558" s="46" t="s">
        <v>51</v>
      </c>
      <c r="D2558" s="49">
        <f>_xll.qlCalendarAdvance(LocalCalendar,$D2557,B2558,"f",FALSE)</f>
        <v>57636</v>
      </c>
      <c r="E2558" s="49">
        <f>_xll.qlInterestRateIndexValueDate(IndexON,D2558)</f>
        <v>57636</v>
      </c>
      <c r="F2558" s="52">
        <f>IFERROR(_xll.qlIndexFixing(IndexON,D2558,TRUE,_xll.ohTrigger(RecalcTrigger,TriggerON)),NA())</f>
        <v>1.4342678747469861E-2</v>
      </c>
      <c r="H2558" s="49">
        <f>_xll.qlCalendarAdvance(IborCalendar,$H2557,B2558,"f",FALSE)</f>
        <v>57628</v>
      </c>
      <c r="I2558" s="49">
        <f>_xll.qlInterestRateIndexValueDate(Index1M,$H2558)</f>
        <v>57630</v>
      </c>
      <c r="J2558" s="52">
        <f>IFERROR(_xll.qlIndexFixing(Index1M,$H2558,TRUE,_xll.ohTrigger(RecalcTrigger,Trigger1M)),NA())</f>
        <v>1.6677373927973527E-2</v>
      </c>
      <c r="K2558" s="52">
        <f>IFERROR(_xll.qlIndexFixing(ONIndex1M,I2558,TRUE,_xll.ohTrigger(RecalcTrigger,Trigger1M)),NA())</f>
        <v>1.6674607166899946E-2</v>
      </c>
      <c r="L2558" s="52">
        <f>IFERROR(_xll.qlIndexFixing(Index3M,H2558,TRUE,_xll.ohTrigger(RecalcTrigger,Trigger3M)),NA())</f>
        <v>1.7977186449432761E-2</v>
      </c>
      <c r="M2558" s="52">
        <f>IFERROR(_xll.qlIndexFixing(ONIndex3M,I2558,TRUE,_xll.ohTrigger(RecalcTrigger,Trigger3M)),NA())</f>
        <v>1.7958699648552567E-2</v>
      </c>
      <c r="N2558" s="52">
        <f>IFERROR(_xll.qlIndexFixing(Index6M,$H2558,TRUE,_xll.ohTrigger(RecalcTrigger,Trigger6M)),NA())</f>
        <v>1.9727635895376561E-2</v>
      </c>
      <c r="O2558" s="52">
        <f>IFERROR(_xll.qlIndexFixing(ONIndex6M,I2558,TRUE,_xll.ohTrigger(RecalcTrigger,Trigger6M)),NA())</f>
        <v>1.9673039185654773E-2</v>
      </c>
      <c r="P2558" s="52">
        <f>IFERROR(_xll.qlIndexFixing(Index1Y,$H2558,TRUE,_xll.ohTrigger(RecalcTrigger,Trigger1Y)),NA())</f>
        <v>2.1832185698715451E-2</v>
      </c>
      <c r="Q2558" s="52">
        <f>IFERROR(_xll.qlIndexFixing(ONIndex1Y,I2558,TRUE,_xll.ohTrigger(RecalcTrigger,Trigger1Y)),NA())</f>
        <v>2.168014526989559E-2</v>
      </c>
    </row>
    <row r="2559" spans="2:17" x14ac:dyDescent="0.2">
      <c r="B2559" s="46" t="s">
        <v>51</v>
      </c>
      <c r="D2559" s="49">
        <f>_xll.qlCalendarAdvance(LocalCalendar,$D2558,B2559,"f",FALSE)</f>
        <v>57643</v>
      </c>
      <c r="E2559" s="49">
        <f>_xll.qlInterestRateIndexValueDate(IndexON,D2559)</f>
        <v>57643</v>
      </c>
      <c r="F2559" s="52">
        <f>IFERROR(_xll.qlIndexFixing(IndexON,D2559,TRUE,_xll.ohTrigger(RecalcTrigger,TriggerON)),NA())</f>
        <v>1.4340108814643315E-2</v>
      </c>
      <c r="H2559" s="49">
        <f>_xll.qlCalendarAdvance(IborCalendar,$H2558,B2559,"f",FALSE)</f>
        <v>57635</v>
      </c>
      <c r="I2559" s="49">
        <f>_xll.qlInterestRateIndexValueDate(Index1M,$H2559)</f>
        <v>57637</v>
      </c>
      <c r="J2559" s="52">
        <f>IFERROR(_xll.qlIndexFixing(Index1M,$H2559,TRUE,_xll.ohTrigger(RecalcTrigger,Trigger1M)),NA())</f>
        <v>1.6673214550097855E-2</v>
      </c>
      <c r="K2559" s="52">
        <f>IFERROR(_xll.qlIndexFixing(ONIndex1M,I2559,TRUE,_xll.ohTrigger(RecalcTrigger,Trigger1M)),NA())</f>
        <v>1.6670531265257083E-2</v>
      </c>
      <c r="L2559" s="52">
        <f>IFERROR(_xll.qlIndexFixing(Index3M,H2559,TRUE,_xll.ohTrigger(RecalcTrigger,Trigger3M)),NA())</f>
        <v>1.7973975408007971E-2</v>
      </c>
      <c r="M2559" s="52">
        <f>IFERROR(_xll.qlIndexFixing(ONIndex3M,I2559,TRUE,_xll.ohTrigger(RecalcTrigger,Trigger3M)),NA())</f>
        <v>1.7955249545309471E-2</v>
      </c>
      <c r="N2559" s="52">
        <f>IFERROR(_xll.qlIndexFixing(Index6M,$H2559,TRUE,_xll.ohTrigger(RecalcTrigger,Trigger6M)),NA())</f>
        <v>1.9723087621537145E-2</v>
      </c>
      <c r="O2559" s="52">
        <f>IFERROR(_xll.qlIndexFixing(ONIndex6M,I2559,TRUE,_xll.ohTrigger(RecalcTrigger,Trigger6M)),NA())</f>
        <v>1.9669637812738117E-2</v>
      </c>
      <c r="P2559" s="52">
        <f>IFERROR(_xll.qlIndexFixing(Index1Y,$H2559,TRUE,_xll.ohTrigger(RecalcTrigger,Trigger1Y)),NA())</f>
        <v>2.182845525488691E-2</v>
      </c>
      <c r="Q2559" s="52">
        <f>IFERROR(_xll.qlIndexFixing(ONIndex1Y,I2559,TRUE,_xll.ohTrigger(RecalcTrigger,Trigger1Y)),NA())</f>
        <v>2.1676716849015065E-2</v>
      </c>
    </row>
    <row r="2560" spans="2:17" x14ac:dyDescent="0.2">
      <c r="B2560" s="46" t="s">
        <v>51</v>
      </c>
      <c r="D2560" s="49">
        <f>_xll.qlCalendarAdvance(LocalCalendar,$D2559,B2560,"f",FALSE)</f>
        <v>57650</v>
      </c>
      <c r="E2560" s="49">
        <f>_xll.qlInterestRateIndexValueDate(IndexON,D2560)</f>
        <v>57650</v>
      </c>
      <c r="F2560" s="52">
        <f>IFERROR(_xll.qlIndexFixing(IndexON,D2560,TRUE,_xll.ohTrigger(RecalcTrigger,TriggerON)),NA())</f>
        <v>1.4337544512432743E-2</v>
      </c>
      <c r="H2560" s="49">
        <f>_xll.qlCalendarAdvance(IborCalendar,$H2559,B2560,"f",FALSE)</f>
        <v>57642</v>
      </c>
      <c r="I2560" s="49">
        <f>_xll.qlInterestRateIndexValueDate(Index1M,$H2560)</f>
        <v>57644</v>
      </c>
      <c r="J2560" s="52">
        <f>IFERROR(_xll.qlIndexFixing(Index1M,$H2560,TRUE,_xll.ohTrigger(RecalcTrigger,Trigger1M)),NA())</f>
        <v>1.6669160147008467E-2</v>
      </c>
      <c r="K2560" s="52">
        <f>IFERROR(_xll.qlIndexFixing(ONIndex1M,I2560,TRUE,_xll.ohTrigger(RecalcTrigger,Trigger1M)),NA())</f>
        <v>1.6666464279788684E-2</v>
      </c>
      <c r="L2560" s="52">
        <f>IFERROR(_xll.qlIndexFixing(Index3M,H2560,TRUE,_xll.ohTrigger(RecalcTrigger,Trigger3M)),NA())</f>
        <v>1.7970361035895423E-2</v>
      </c>
      <c r="M2560" s="52">
        <f>IFERROR(_xll.qlIndexFixing(ONIndex3M,I2560,TRUE,_xll.ohTrigger(RecalcTrigger,Trigger3M)),NA())</f>
        <v>1.7951806989255914E-2</v>
      </c>
      <c r="N2560" s="52">
        <f>IFERROR(_xll.qlIndexFixing(Index6M,$H2560,TRUE,_xll.ohTrigger(RecalcTrigger,Trigger6M)),NA())</f>
        <v>1.9719756074201119E-2</v>
      </c>
      <c r="O2560" s="52">
        <f>IFERROR(_xll.qlIndexFixing(ONIndex6M,I2560,TRUE,_xll.ohTrigger(RecalcTrigger,Trigger6M)),NA())</f>
        <v>1.9666243851439447E-2</v>
      </c>
      <c r="P2560" s="52">
        <f>IFERROR(_xll.qlIndexFixing(Index1Y,$H2560,TRUE,_xll.ohTrigger(RecalcTrigger,Trigger1Y)),NA())</f>
        <v>2.182515808169478E-2</v>
      </c>
      <c r="Q2560" s="52">
        <f>IFERROR(_xll.qlIndexFixing(ONIndex1Y,I2560,TRUE,_xll.ohTrigger(RecalcTrigger,Trigger1Y)),NA())</f>
        <v>2.1673295925763725E-2</v>
      </c>
    </row>
    <row r="2561" spans="2:17" x14ac:dyDescent="0.2">
      <c r="B2561" s="46" t="s">
        <v>51</v>
      </c>
      <c r="D2561" s="49">
        <f>_xll.qlCalendarAdvance(LocalCalendar,$D2560,B2561,"f",FALSE)</f>
        <v>57657</v>
      </c>
      <c r="E2561" s="49">
        <f>_xll.qlInterestRateIndexValueDate(IndexON,D2561)</f>
        <v>57657</v>
      </c>
      <c r="F2561" s="52">
        <f>IFERROR(_xll.qlIndexFixing(IndexON,D2561,TRUE,_xll.ohTrigger(RecalcTrigger,TriggerON)),NA())</f>
        <v>1.4334985840758208E-2</v>
      </c>
      <c r="H2561" s="49">
        <f>_xll.qlCalendarAdvance(IborCalendar,$H2560,B2561,"f",FALSE)</f>
        <v>57649</v>
      </c>
      <c r="I2561" s="49">
        <f>_xll.qlInterestRateIndexValueDate(Index1M,$H2561)</f>
        <v>57651</v>
      </c>
      <c r="J2561" s="52">
        <f>IFERROR(_xll.qlIndexFixing(Index1M,$H2561,TRUE,_xll.ohTrigger(RecalcTrigger,Trigger1M)),NA())</f>
        <v>1.666511467292113E-2</v>
      </c>
      <c r="K2561" s="52">
        <f>IFERROR(_xll.qlIndexFixing(ONIndex1M,I2561,TRUE,_xll.ohTrigger(RecalcTrigger,Trigger1M)),NA())</f>
        <v>1.6662406210494751E-2</v>
      </c>
      <c r="L2561" s="52">
        <f>IFERROR(_xll.qlIndexFixing(Index3M,H2561,TRUE,_xll.ohTrigger(RecalcTrigger,Trigger3M)),NA())</f>
        <v>1.7966959705725566E-2</v>
      </c>
      <c r="M2561" s="52">
        <f>IFERROR(_xll.qlIndexFixing(ONIndex3M,I2561,TRUE,_xll.ohTrigger(RecalcTrigger,Trigger3M)),NA())</f>
        <v>1.7948371980418543E-2</v>
      </c>
      <c r="N2561" s="52">
        <f>IFERROR(_xll.qlIndexFixing(Index6M,$H2561,TRUE,_xll.ohTrigger(RecalcTrigger,Trigger6M)),NA())</f>
        <v>1.9716128759284926E-2</v>
      </c>
      <c r="O2561" s="52">
        <f>IFERROR(_xll.qlIndexFixing(ONIndex6M,I2561,TRUE,_xll.ohTrigger(RecalcTrigger,Trigger6M)),NA())</f>
        <v>1.9662857301812053E-2</v>
      </c>
      <c r="P2561" s="52">
        <f>IFERROR(_xll.qlIndexFixing(Index1Y,$H2561,TRUE,_xll.ohTrigger(RecalcTrigger,Trigger1Y)),NA())</f>
        <v>2.1821868582314753E-2</v>
      </c>
      <c r="Q2561" s="52">
        <f>IFERROR(_xll.qlIndexFixing(ONIndex1Y,I2561,TRUE,_xll.ohTrigger(RecalcTrigger,Trigger1Y)),NA())</f>
        <v>2.1669882500168214E-2</v>
      </c>
    </row>
    <row r="2562" spans="2:17" x14ac:dyDescent="0.2">
      <c r="B2562" s="46" t="s">
        <v>51</v>
      </c>
      <c r="D2562" s="49">
        <f>_xll.qlCalendarAdvance(LocalCalendar,$D2561,B2562,"f",FALSE)</f>
        <v>57664</v>
      </c>
      <c r="E2562" s="49">
        <f>_xll.qlInterestRateIndexValueDate(IndexON,D2562)</f>
        <v>57664</v>
      </c>
      <c r="F2562" s="52">
        <f>IFERROR(_xll.qlIndexFixing(IndexON,D2562,TRUE,_xll.ohTrigger(RecalcTrigger,TriggerON)),NA())</f>
        <v>1.4332432799699646E-2</v>
      </c>
      <c r="H2562" s="49">
        <f>_xll.qlCalendarAdvance(IborCalendar,$H2561,B2562,"f",FALSE)</f>
        <v>57656</v>
      </c>
      <c r="I2562" s="49">
        <f>_xll.qlInterestRateIndexValueDate(Index1M,$H2562)</f>
        <v>57658</v>
      </c>
      <c r="J2562" s="52">
        <f>IFERROR(_xll.qlIndexFixing(Index1M,$H2562,TRUE,_xll.ohTrigger(RecalcTrigger,Trigger1M)),NA())</f>
        <v>1.6661078127828115E-2</v>
      </c>
      <c r="K2562" s="52">
        <f>IFERROR(_xll.qlIndexFixing(ONIndex1M,I2562,TRUE,_xll.ohTrigger(RecalcTrigger,Trigger1M)),NA())</f>
        <v>1.6658453619013969E-2</v>
      </c>
      <c r="L2562" s="52">
        <f>IFERROR(_xll.qlIndexFixing(Index3M,H2562,TRUE,_xll.ohTrigger(RecalcTrigger,Trigger3M)),NA())</f>
        <v>1.7963565959928839E-2</v>
      </c>
      <c r="M2562" s="52">
        <f>IFERROR(_xll.qlIndexFixing(ONIndex3M,I2562,TRUE,_xll.ohTrigger(RecalcTrigger,Trigger3M)),NA())</f>
        <v>1.7945147258209282E-2</v>
      </c>
      <c r="N2562" s="52">
        <f>IFERROR(_xll.qlIndexFixing(Index6M,$H2562,TRUE,_xll.ohTrigger(RecalcTrigger,Trigger6M)),NA())</f>
        <v>1.9712811837182199E-2</v>
      </c>
      <c r="O2562" s="52">
        <f>IFERROR(_xll.qlIndexFixing(ONIndex6M,I2562,TRUE,_xll.ohTrigger(RecalcTrigger,Trigger6M)),NA())</f>
        <v>1.965977389054574E-2</v>
      </c>
      <c r="P2562" s="52">
        <f>IFERROR(_xll.qlIndexFixing(Index1Y,$H2562,TRUE,_xll.ohTrigger(RecalcTrigger,Trigger1Y)),NA())</f>
        <v>2.1819013756105336E-2</v>
      </c>
      <c r="Q2562" s="52">
        <f>IFERROR(_xll.qlIndexFixing(ONIndex1Y,I2562,TRUE,_xll.ohTrigger(RecalcTrigger,Trigger1Y)),NA())</f>
        <v>2.1666885577158457E-2</v>
      </c>
    </row>
    <row r="2563" spans="2:17" x14ac:dyDescent="0.2">
      <c r="B2563" s="46" t="s">
        <v>51</v>
      </c>
      <c r="D2563" s="49">
        <f>_xll.qlCalendarAdvance(LocalCalendar,$D2562,B2563,"f",FALSE)</f>
        <v>57672</v>
      </c>
      <c r="E2563" s="49">
        <f>_xll.qlInterestRateIndexValueDate(IndexON,D2563)</f>
        <v>57672</v>
      </c>
      <c r="F2563" s="52">
        <f>IFERROR(_xll.qlIndexFixing(IndexON,D2563,TRUE,_xll.ohTrigger(RecalcTrigger,TriggerON)),NA())</f>
        <v>1.4329728984128209E-2</v>
      </c>
      <c r="H2563" s="49">
        <f>_xll.qlCalendarAdvance(IborCalendar,$H2562,B2563,"f",FALSE)</f>
        <v>57663</v>
      </c>
      <c r="I2563" s="49">
        <f>_xll.qlInterestRateIndexValueDate(Index1M,$H2563)</f>
        <v>57665</v>
      </c>
      <c r="J2563" s="52">
        <f>IFERROR(_xll.qlIndexFixing(Index1M,$H2563,TRUE,_xll.ohTrigger(RecalcTrigger,Trigger1M)),NA())</f>
        <v>1.6657050511719101E-2</v>
      </c>
      <c r="K2563" s="52">
        <f>IFERROR(_xll.qlIndexFixing(ONIndex1M,I2563,TRUE,_xll.ohTrigger(RecalcTrigger,Trigger1M)),NA())</f>
        <v>1.6654316820403636E-2</v>
      </c>
      <c r="L2563" s="52">
        <f>IFERROR(_xll.qlIndexFixing(Index3M,H2563,TRUE,_xll.ohTrigger(RecalcTrigger,Trigger3M)),NA())</f>
        <v>1.7960386746418328E-2</v>
      </c>
      <c r="M2563" s="52">
        <f>IFERROR(_xll.qlIndexFixing(ONIndex3M,I2563,TRUE,_xll.ohTrigger(RecalcTrigger,Trigger3M)),NA())</f>
        <v>1.7941524604339065E-2</v>
      </c>
      <c r="N2563" s="52">
        <f>IFERROR(_xll.qlIndexFixing(Index6M,$H2563,TRUE,_xll.ohTrigger(RecalcTrigger,Trigger6M)),NA())</f>
        <v>1.9709502404313899E-2</v>
      </c>
      <c r="O2563" s="52">
        <f>IFERROR(_xll.qlIndexFixing(ONIndex6M,I2563,TRUE,_xll.ohTrigger(RecalcTrigger,Trigger6M)),NA())</f>
        <v>1.965610643738458E-2</v>
      </c>
      <c r="P2563" s="52">
        <f>IFERROR(_xll.qlIndexFixing(Index1Y,$H2563,TRUE,_xll.ohTrigger(RecalcTrigger,Trigger1Y)),NA())</f>
        <v>2.1815312604689344E-2</v>
      </c>
      <c r="Q2563" s="52">
        <f>IFERROR(_xll.qlIndexFixing(ONIndex1Y,I2563,TRUE,_xll.ohTrigger(RecalcTrigger,Trigger1Y)),NA())</f>
        <v>2.1663078141971326E-2</v>
      </c>
    </row>
    <row r="2564" spans="2:17" x14ac:dyDescent="0.2">
      <c r="B2564" s="46" t="s">
        <v>51</v>
      </c>
      <c r="D2564" s="49">
        <f>_xll.qlCalendarAdvance(LocalCalendar,$D2563,B2564,"f",FALSE)</f>
        <v>57679</v>
      </c>
      <c r="E2564" s="49">
        <f>_xll.qlInterestRateIndexValueDate(IndexON,D2564)</f>
        <v>57679</v>
      </c>
      <c r="F2564" s="52">
        <f>IFERROR(_xll.qlIndexFixing(IndexON,D2564,TRUE,_xll.ohTrigger(RecalcTrigger,TriggerON)),NA())</f>
        <v>1.4327188610616659E-2</v>
      </c>
      <c r="H2564" s="49">
        <f>_xll.qlCalendarAdvance(IborCalendar,$H2563,B2564,"f",FALSE)</f>
        <v>57670</v>
      </c>
      <c r="I2564" s="49">
        <f>_xll.qlInterestRateIndexValueDate(Index1M,$H2564)</f>
        <v>57672</v>
      </c>
      <c r="J2564" s="52">
        <f>IFERROR(_xll.qlIndexFixing(Index1M,$H2564,TRUE,_xll.ohTrigger(RecalcTrigger,Trigger1M)),NA())</f>
        <v>1.6653031824583778E-2</v>
      </c>
      <c r="K2564" s="52">
        <f>IFERROR(_xll.qlIndexFixing(ONIndex1M,I2564,TRUE,_xll.ohTrigger(RecalcTrigger,Trigger1M)),NA())</f>
        <v>1.6650285499606454E-2</v>
      </c>
      <c r="L2564" s="52">
        <f>IFERROR(_xll.qlIndexFixing(Index3M,H2564,TRUE,_xll.ohTrigger(RecalcTrigger,Trigger3M)),NA())</f>
        <v>1.7956801221372286E-2</v>
      </c>
      <c r="M2564" s="52">
        <f>IFERROR(_xll.qlIndexFixing(ONIndex3M,I2564,TRUE,_xll.ohTrigger(RecalcTrigger,Trigger3M)),NA())</f>
        <v>1.7938112237096959E-2</v>
      </c>
      <c r="N2564" s="52">
        <f>IFERROR(_xll.qlIndexFixing(Index6M,$H2564,TRUE,_xll.ohTrigger(RecalcTrigger,Trigger6M)),NA())</f>
        <v>1.9706200460644693E-2</v>
      </c>
      <c r="O2564" s="52">
        <f>IFERROR(_xll.qlIndexFixing(ONIndex6M,I2564,TRUE,_xll.ohTrigger(RecalcTrigger,Trigger6M)),NA())</f>
        <v>1.965274212269108E-2</v>
      </c>
      <c r="P2564" s="52">
        <f>IFERROR(_xll.qlIndexFixing(Index1Y,$H2564,TRUE,_xll.ohTrigger(RecalcTrigger,Trigger1Y)),NA())</f>
        <v>2.1812046126293456E-2</v>
      </c>
      <c r="Q2564" s="52">
        <f>IFERROR(_xll.qlIndexFixing(ONIndex1Y,I2564,TRUE,_xll.ohTrigger(RecalcTrigger,Trigger1Y)),NA())</f>
        <v>2.1659687209369949E-2</v>
      </c>
    </row>
    <row r="2565" spans="2:17" x14ac:dyDescent="0.2">
      <c r="B2565" s="46" t="s">
        <v>51</v>
      </c>
      <c r="D2565" s="49">
        <f>_xll.qlCalendarAdvance(LocalCalendar,$D2564,B2565,"f",FALSE)</f>
        <v>57686</v>
      </c>
      <c r="E2565" s="49">
        <f>_xll.qlInterestRateIndexValueDate(IndexON,D2565)</f>
        <v>57686</v>
      </c>
      <c r="F2565" s="52">
        <f>IFERROR(_xll.qlIndexFixing(IndexON,D2565,TRUE,_xll.ohTrigger(RecalcTrigger,TriggerON)),NA())</f>
        <v>1.4324653868120762E-2</v>
      </c>
      <c r="H2565" s="49">
        <f>_xll.qlCalendarAdvance(IborCalendar,$H2564,B2565,"f",FALSE)</f>
        <v>57677</v>
      </c>
      <c r="I2565" s="49">
        <f>_xll.qlInterestRateIndexValueDate(Index1M,$H2565)</f>
        <v>57679</v>
      </c>
      <c r="J2565" s="52">
        <f>IFERROR(_xll.qlIndexFixing(Index1M,$H2565,TRUE,_xll.ohTrigger(RecalcTrigger,Trigger1M)),NA())</f>
        <v>1.6649022066414408E-2</v>
      </c>
      <c r="K2565" s="52">
        <f>IFERROR(_xll.qlIndexFixing(ONIndex1M,I2565,TRUE,_xll.ohTrigger(RecalcTrigger,Trigger1M)),NA())</f>
        <v>1.6646263094983738E-2</v>
      </c>
      <c r="L2565" s="52">
        <f>IFERROR(_xll.qlIndexFixing(Index3M,H2565,TRUE,_xll.ohTrigger(RecalcTrigger,Trigger3M)),NA())</f>
        <v>1.7952599872288921E-2</v>
      </c>
      <c r="M2565" s="52">
        <f>IFERROR(_xll.qlIndexFixing(ONIndex3M,I2565,TRUE,_xll.ohTrigger(RecalcTrigger,Trigger3M)),NA())</f>
        <v>1.7934707417044393E-2</v>
      </c>
      <c r="N2565" s="52">
        <f>IFERROR(_xll.qlIndexFixing(Index6M,$H2565,TRUE,_xll.ohTrigger(RecalcTrigger,Trigger6M)),NA())</f>
        <v>1.9703210682957672E-2</v>
      </c>
      <c r="O2565" s="52">
        <f>IFERROR(_xll.qlIndexFixing(ONIndex6M,I2565,TRUE,_xll.ohTrigger(RecalcTrigger,Trigger6M)),NA())</f>
        <v>1.9649385219535631E-2</v>
      </c>
      <c r="P2565" s="52">
        <f>IFERROR(_xll.qlIndexFixing(Index1Y,$H2565,TRUE,_xll.ohTrigger(RecalcTrigger,Trigger1Y)),NA())</f>
        <v>2.1807503458591022E-2</v>
      </c>
      <c r="Q2565" s="52">
        <f>IFERROR(_xll.qlIndexFixing(ONIndex1Y,I2565,TRUE,_xll.ohTrigger(RecalcTrigger,Trigger1Y)),NA())</f>
        <v>2.1656303774451047E-2</v>
      </c>
    </row>
    <row r="2566" spans="2:17" x14ac:dyDescent="0.2">
      <c r="B2566" s="46" t="s">
        <v>51</v>
      </c>
      <c r="D2566" s="49">
        <f>_xll.qlCalendarAdvance(LocalCalendar,$D2565,B2566,"f",FALSE)</f>
        <v>57693</v>
      </c>
      <c r="E2566" s="49">
        <f>_xll.qlInterestRateIndexValueDate(IndexON,D2566)</f>
        <v>57693</v>
      </c>
      <c r="F2566" s="52">
        <f>IFERROR(_xll.qlIndexFixing(IndexON,D2566,TRUE,_xll.ohTrigger(RecalcTrigger,TriggerON)),NA())</f>
        <v>1.4322124756667165E-2</v>
      </c>
      <c r="H2566" s="49">
        <f>_xll.qlCalendarAdvance(IborCalendar,$H2565,B2566,"f",FALSE)</f>
        <v>57684</v>
      </c>
      <c r="I2566" s="49">
        <f>_xll.qlInterestRateIndexValueDate(Index1M,$H2566)</f>
        <v>57686</v>
      </c>
      <c r="J2566" s="52">
        <f>IFERROR(_xll.qlIndexFixing(Index1M,$H2566,TRUE,_xll.ohTrigger(RecalcTrigger,Trigger1M)),NA())</f>
        <v>1.6645021237203256E-2</v>
      </c>
      <c r="K2566" s="52">
        <f>IFERROR(_xll.qlIndexFixing(ONIndex1M,I2566,TRUE,_xll.ohTrigger(RecalcTrigger,Trigger1M)),NA())</f>
        <v>1.6642249606562132E-2</v>
      </c>
      <c r="L2566" s="52">
        <f>IFERROR(_xll.qlIndexFixing(Index3M,H2566,TRUE,_xll.ohTrigger(RecalcTrigger,Trigger3M)),NA())</f>
        <v>1.7949234966559757E-2</v>
      </c>
      <c r="M2566" s="52">
        <f>IFERROR(_xll.qlIndexFixing(ONIndex3M,I2566,TRUE,_xll.ohTrigger(RecalcTrigger,Trigger3M)),NA())</f>
        <v>1.7931310144208013E-2</v>
      </c>
      <c r="N2566" s="52">
        <f>IFERROR(_xll.qlIndexFixing(Index6M,$H2566,TRUE,_xll.ohTrigger(RecalcTrigger,Trigger6M)),NA())</f>
        <v>1.9699924073536573E-2</v>
      </c>
      <c r="O2566" s="52">
        <f>IFERROR(_xll.qlIndexFixing(ONIndex6M,I2566,TRUE,_xll.ohTrigger(RecalcTrigger,Trigger6M)),NA())</f>
        <v>1.9646035728078104E-2</v>
      </c>
      <c r="P2566" s="52">
        <f>IFERROR(_xll.qlIndexFixing(Index1Y,$H2566,TRUE,_xll.ohTrigger(RecalcTrigger,Trigger1Y)),NA())</f>
        <v>2.1805536189961113E-2</v>
      </c>
      <c r="Q2566" s="52">
        <f>IFERROR(_xll.qlIndexFixing(ONIndex1Y,I2566,TRUE,_xll.ohTrigger(RecalcTrigger,Trigger1Y)),NA())</f>
        <v>2.1652927837161329E-2</v>
      </c>
    </row>
    <row r="2567" spans="2:17" x14ac:dyDescent="0.2">
      <c r="B2567" s="46" t="s">
        <v>51</v>
      </c>
      <c r="D2567" s="49">
        <f>_xll.qlCalendarAdvance(LocalCalendar,$D2566,B2567,"f",FALSE)</f>
        <v>57700</v>
      </c>
      <c r="E2567" s="49">
        <f>_xll.qlInterestRateIndexValueDate(IndexON,D2567)</f>
        <v>57700</v>
      </c>
      <c r="F2567" s="52">
        <f>IFERROR(_xll.qlIndexFixing(IndexON,D2567,TRUE,_xll.ohTrigger(RecalcTrigger,TriggerON)),NA())</f>
        <v>1.4319601276229221E-2</v>
      </c>
      <c r="H2567" s="49">
        <f>_xll.qlCalendarAdvance(IborCalendar,$H2566,B2567,"f",FALSE)</f>
        <v>57691</v>
      </c>
      <c r="I2567" s="49">
        <f>_xll.qlInterestRateIndexValueDate(Index1M,$H2567)</f>
        <v>57693</v>
      </c>
      <c r="J2567" s="52">
        <f>IFERROR(_xll.qlIndexFixing(Index1M,$H2567,TRUE,_xll.ohTrigger(RecalcTrigger,Trigger1M)),NA())</f>
        <v>1.6641029336940009E-2</v>
      </c>
      <c r="K2567" s="52">
        <f>IFERROR(_xll.qlIndexFixing(ONIndex1M,I2567,TRUE,_xll.ohTrigger(RecalcTrigger,Trigger1M)),NA())</f>
        <v>1.6638245034261701E-2</v>
      </c>
      <c r="L2567" s="52">
        <f>IFERROR(_xll.qlIndexFixing(Index3M,H2567,TRUE,_xll.ohTrigger(RecalcTrigger,Trigger3M)),NA())</f>
        <v>1.7945877643473551E-2</v>
      </c>
      <c r="M2567" s="52">
        <f>IFERROR(_xll.qlIndexFixing(ONIndex3M,I2567,TRUE,_xll.ohTrigger(RecalcTrigger,Trigger3M)),NA())</f>
        <v>1.7927920418561172E-2</v>
      </c>
      <c r="N2567" s="52">
        <f>IFERROR(_xll.qlIndexFixing(Index6M,$H2567,TRUE,_xll.ohTrigger(RecalcTrigger,Trigger6M)),NA())</f>
        <v>1.9696644953636565E-2</v>
      </c>
      <c r="O2567" s="52">
        <f>IFERROR(_xll.qlIndexFixing(ONIndex6M,I2567,TRUE,_xll.ohTrigger(RecalcTrigger,Trigger6M)),NA())</f>
        <v>1.9642693648211917E-2</v>
      </c>
      <c r="P2567" s="52">
        <f>IFERROR(_xll.qlIndexFixing(Index1Y,$H2567,TRUE,_xll.ohTrigger(RecalcTrigger,Trigger1Y)),NA())</f>
        <v>2.180229273187459E-2</v>
      </c>
      <c r="Q2567" s="52">
        <f>IFERROR(_xll.qlIndexFixing(ONIndex1Y,I2567,TRUE,_xll.ohTrigger(RecalcTrigger,Trigger1Y)),NA())</f>
        <v>2.1649559397500795E-2</v>
      </c>
    </row>
    <row r="2568" spans="2:17" x14ac:dyDescent="0.2">
      <c r="B2568" s="46" t="s">
        <v>51</v>
      </c>
      <c r="D2568" s="49">
        <f>_xll.qlCalendarAdvance(LocalCalendar,$D2567,B2568,"f",FALSE)</f>
        <v>57707</v>
      </c>
      <c r="E2568" s="49">
        <f>_xll.qlInterestRateIndexValueDate(IndexON,D2568)</f>
        <v>57707</v>
      </c>
      <c r="F2568" s="52">
        <f>IFERROR(_xll.qlIndexFixing(IndexON,D2568,TRUE,_xll.ohTrigger(RecalcTrigger,TriggerON)),NA())</f>
        <v>1.4317083426806931E-2</v>
      </c>
      <c r="H2568" s="49">
        <f>_xll.qlCalendarAdvance(IborCalendar,$H2567,B2568,"f",FALSE)</f>
        <v>57698</v>
      </c>
      <c r="I2568" s="49">
        <f>_xll.qlInterestRateIndexValueDate(Index1M,$H2568)</f>
        <v>57700</v>
      </c>
      <c r="J2568" s="52">
        <f>IFERROR(_xll.qlIndexFixing(Index1M,$H2568,TRUE,_xll.ohTrigger(RecalcTrigger,Trigger1M)),NA())</f>
        <v>1.6637146929333879E-2</v>
      </c>
      <c r="K2568" s="52">
        <f>IFERROR(_xll.qlIndexFixing(ONIndex1M,I2568,TRUE,_xll.ohTrigger(RecalcTrigger,Trigger1M)),NA())</f>
        <v>1.6634249378135735E-2</v>
      </c>
      <c r="L2568" s="52">
        <f>IFERROR(_xll.qlIndexFixing(Index3M,H2568,TRUE,_xll.ohTrigger(RecalcTrigger,Trigger3M)),NA())</f>
        <v>1.7942527903013428E-2</v>
      </c>
      <c r="M2568" s="52">
        <f>IFERROR(_xll.qlIndexFixing(ONIndex3M,I2568,TRUE,_xll.ohTrigger(RecalcTrigger,Trigger3M)),NA())</f>
        <v>1.7924538240077226E-2</v>
      </c>
      <c r="N2568" s="52">
        <f>IFERROR(_xll.qlIndexFixing(Index6M,$H2568,TRUE,_xll.ohTrigger(RecalcTrigger,Trigger6M)),NA())</f>
        <v>1.9693373323222952E-2</v>
      </c>
      <c r="O2568" s="52">
        <f>IFERROR(_xll.qlIndexFixing(ONIndex6M,I2568,TRUE,_xll.ohTrigger(RecalcTrigger,Trigger6M)),NA())</f>
        <v>1.9639358980017008E-2</v>
      </c>
      <c r="P2568" s="52">
        <f>IFERROR(_xll.qlIndexFixing(Index1Y,$H2568,TRUE,_xll.ohTrigger(RecalcTrigger,Trigger1Y)),NA())</f>
        <v>2.1799056947076116E-2</v>
      </c>
      <c r="Q2568" s="52">
        <f>IFERROR(_xll.qlIndexFixing(ONIndex1Y,I2568,TRUE,_xll.ohTrigger(RecalcTrigger,Trigger1Y)),NA())</f>
        <v>2.1646198455549381E-2</v>
      </c>
    </row>
    <row r="2569" spans="2:17" x14ac:dyDescent="0.2">
      <c r="B2569" s="46" t="s">
        <v>51</v>
      </c>
      <c r="D2569" s="49">
        <f>_xll.qlCalendarAdvance(LocalCalendar,$D2568,B2569,"f",FALSE)</f>
        <v>57714</v>
      </c>
      <c r="E2569" s="49">
        <f>_xll.qlInterestRateIndexValueDate(IndexON,D2569)</f>
        <v>57714</v>
      </c>
      <c r="F2569" s="52">
        <f>IFERROR(_xll.qlIndexFixing(IndexON,D2569,TRUE,_xll.ohTrigger(RecalcTrigger,TriggerON)),NA())</f>
        <v>1.4314571208400295E-2</v>
      </c>
      <c r="H2569" s="49">
        <f>_xll.qlCalendarAdvance(IborCalendar,$H2568,B2569,"f",FALSE)</f>
        <v>57706</v>
      </c>
      <c r="I2569" s="49">
        <f>_xll.qlInterestRateIndexValueDate(Index1M,$H2569)</f>
        <v>57710</v>
      </c>
      <c r="J2569" s="52">
        <f>IFERROR(_xll.qlIndexFixing(Index1M,$H2569,TRUE,_xll.ohTrigger(RecalcTrigger,Trigger1M)),NA())</f>
        <v>1.6631371895528279E-2</v>
      </c>
      <c r="K2569" s="52">
        <f>IFERROR(_xll.qlIndexFixing(ONIndex1M,I2569,TRUE,_xll.ohTrigger(RecalcTrigger,Trigger1M)),NA())</f>
        <v>1.6628456895748656E-2</v>
      </c>
      <c r="L2569" s="52">
        <f>IFERROR(_xll.qlIndexFixing(Index3M,H2569,TRUE,_xll.ohTrigger(RecalcTrigger,Trigger3M)),NA())</f>
        <v>1.793733747022842E-2</v>
      </c>
      <c r="M2569" s="52">
        <f>IFERROR(_xll.qlIndexFixing(ONIndex3M,I2569,TRUE,_xll.ohTrigger(RecalcTrigger,Trigger3M)),NA())</f>
        <v>1.7919514203010856E-2</v>
      </c>
      <c r="N2569" s="52">
        <f>IFERROR(_xll.qlIndexFixing(Index6M,$H2569,TRUE,_xll.ohTrigger(RecalcTrigger,Trigger6M)),NA())</f>
        <v>1.9687793923833876E-2</v>
      </c>
      <c r="O2569" s="52">
        <f>IFERROR(_xll.qlIndexFixing(ONIndex6M,I2569,TRUE,_xll.ohTrigger(RecalcTrigger,Trigger6M)),NA())</f>
        <v>1.9634309766756175E-2</v>
      </c>
      <c r="P2569" s="52">
        <f>IFERROR(_xll.qlIndexFixing(Index1Y,$H2569,TRUE,_xll.ohTrigger(RecalcTrigger,Trigger1Y)),NA())</f>
        <v>2.1793588612280996E-2</v>
      </c>
      <c r="Q2569" s="52">
        <f>IFERROR(_xll.qlIndexFixing(ONIndex1Y,I2569,TRUE,_xll.ohTrigger(RecalcTrigger,Trigger1Y)),NA())</f>
        <v>2.1640998688385871E-2</v>
      </c>
    </row>
    <row r="2570" spans="2:17" x14ac:dyDescent="0.2">
      <c r="B2570" s="46" t="s">
        <v>51</v>
      </c>
      <c r="D2570" s="49">
        <f>_xll.qlCalendarAdvance(LocalCalendar,$D2569,B2570,"f",FALSE)</f>
        <v>57721</v>
      </c>
      <c r="E2570" s="49">
        <f>_xll.qlInterestRateIndexValueDate(IndexON,D2570)</f>
        <v>57721</v>
      </c>
      <c r="F2570" s="52">
        <f>IFERROR(_xll.qlIndexFixing(IndexON,D2570,TRUE,_xll.ohTrigger(RecalcTrigger,TriggerON)),NA())</f>
        <v>1.4312064621035958E-2</v>
      </c>
      <c r="H2570" s="49">
        <f>_xll.qlCalendarAdvance(IborCalendar,$H2569,B2570,"f",FALSE)</f>
        <v>57713</v>
      </c>
      <c r="I2570" s="49">
        <f>_xll.qlInterestRateIndexValueDate(Index1M,$H2570)</f>
        <v>57717</v>
      </c>
      <c r="J2570" s="52">
        <f>IFERROR(_xll.qlIndexFixing(Index1M,$H2570,TRUE,_xll.ohTrigger(RecalcTrigger,Trigger1M)),NA())</f>
        <v>1.6627410608730339E-2</v>
      </c>
      <c r="K2570" s="52">
        <f>IFERROR(_xll.qlIndexFixing(ONIndex1M,I2570,TRUE,_xll.ohTrigger(RecalcTrigger,Trigger1M)),NA())</f>
        <v>1.6624382163836771E-2</v>
      </c>
      <c r="L2570" s="52">
        <f>IFERROR(_xll.qlIndexFixing(Index3M,H2570,TRUE,_xll.ohTrigger(RecalcTrigger,Trigger3M)),NA())</f>
        <v>1.7934633949017714E-2</v>
      </c>
      <c r="M2570" s="52">
        <f>IFERROR(_xll.qlIndexFixing(ONIndex3M,I2570,TRUE,_xll.ohTrigger(RecalcTrigger,Trigger3M)),NA())</f>
        <v>1.7915944206832179E-2</v>
      </c>
      <c r="N2570" s="52">
        <f>IFERROR(_xll.qlIndexFixing(Index6M,$H2570,TRUE,_xll.ohTrigger(RecalcTrigger,Trigger6M)),NA())</f>
        <v>1.9685459115565816E-2</v>
      </c>
      <c r="O2570" s="52">
        <f>IFERROR(_xll.qlIndexFixing(ONIndex6M,I2570,TRUE,_xll.ohTrigger(RecalcTrigger,Trigger6M)),NA())</f>
        <v>1.9630694186840714E-2</v>
      </c>
      <c r="P2570" s="52">
        <f>IFERROR(_xll.qlIndexFixing(Index1Y,$H2570,TRUE,_xll.ohTrigger(RecalcTrigger,Trigger1Y)),NA())</f>
        <v>2.1790370751534695E-2</v>
      </c>
      <c r="Q2570" s="52">
        <f>IFERROR(_xll.qlIndexFixing(ONIndex1Y,I2570,TRUE,_xll.ohTrigger(RecalcTrigger,Trigger1Y)),NA())</f>
        <v>2.1637243906740267E-2</v>
      </c>
    </row>
    <row r="2571" spans="2:17" x14ac:dyDescent="0.2">
      <c r="B2571" s="46" t="s">
        <v>51</v>
      </c>
      <c r="D2571" s="49">
        <f>_xll.qlCalendarAdvance(LocalCalendar,$D2570,B2571,"f",FALSE)</f>
        <v>57728</v>
      </c>
      <c r="E2571" s="49">
        <f>_xll.qlInterestRateIndexValueDate(IndexON,D2571)</f>
        <v>57728</v>
      </c>
      <c r="F2571" s="52">
        <f>IFERROR(_xll.qlIndexFixing(IndexON,D2571,TRUE,_xll.ohTrigger(RecalcTrigger,TriggerON)),NA())</f>
        <v>1.430966965327185E-2</v>
      </c>
      <c r="H2571" s="49">
        <f>_xll.qlCalendarAdvance(IborCalendar,$H2570,B2571,"f",FALSE)</f>
        <v>57720</v>
      </c>
      <c r="I2571" s="49">
        <f>_xll.qlInterestRateIndexValueDate(Index1M,$H2571)</f>
        <v>57724</v>
      </c>
      <c r="J2571" s="52">
        <f>IFERROR(_xll.qlIndexFixing(Index1M,$H2571,TRUE,_xll.ohTrigger(RecalcTrigger,Trigger1M)),NA())</f>
        <v>1.662345825083647E-2</v>
      </c>
      <c r="K2571" s="52">
        <f>IFERROR(_xll.qlIndexFixing(ONIndex1M,I2571,TRUE,_xll.ohTrigger(RecalcTrigger,Trigger1M)),NA())</f>
        <v>1.6620416169823571E-2</v>
      </c>
      <c r="L2571" s="52">
        <f>IFERROR(_xll.qlIndexFixing(Index3M,H2571,TRUE,_xll.ohTrigger(RecalcTrigger,Trigger3M)),NA())</f>
        <v>1.7931520563384588E-2</v>
      </c>
      <c r="M2571" s="52">
        <f>IFERROR(_xll.qlIndexFixing(ONIndex3M,I2571,TRUE,_xll.ohTrigger(RecalcTrigger,Trigger3M)),NA())</f>
        <v>1.7912587160271443E-2</v>
      </c>
      <c r="N2571" s="52">
        <f>IFERROR(_xll.qlIndexFixing(Index6M,$H2571,TRUE,_xll.ohTrigger(RecalcTrigger,Trigger6M)),NA())</f>
        <v>1.9682213163109544E-2</v>
      </c>
      <c r="O2571" s="52">
        <f>IFERROR(_xll.qlIndexFixing(ONIndex6M,I2571,TRUE,_xll.ohTrigger(RecalcTrigger,Trigger6M)),NA())</f>
        <v>1.9627384231970524E-2</v>
      </c>
      <c r="P2571" s="52">
        <f>IFERROR(_xll.qlIndexFixing(Index1Y,$H2571,TRUE,_xll.ohTrigger(RecalcTrigger,Trigger1Y)),NA())</f>
        <v>2.1787160562857621E-2</v>
      </c>
      <c r="Q2571" s="52">
        <f>IFERROR(_xll.qlIndexFixing(ONIndex1Y,I2571,TRUE,_xll.ohTrigger(RecalcTrigger,Trigger1Y)),NA())</f>
        <v>2.1633908000788793E-2</v>
      </c>
    </row>
    <row r="2572" spans="2:17" x14ac:dyDescent="0.2">
      <c r="B2572" s="46" t="s">
        <v>51</v>
      </c>
      <c r="D2572" s="49">
        <f>_xll.qlCalendarAdvance(LocalCalendar,$D2571,B2572,"f",FALSE)</f>
        <v>57735</v>
      </c>
      <c r="E2572" s="49">
        <f>_xll.qlInterestRateIndexValueDate(IndexON,D2572)</f>
        <v>57735</v>
      </c>
      <c r="F2572" s="52">
        <f>IFERROR(_xll.qlIndexFixing(IndexON,D2572,TRUE,_xll.ohTrigger(RecalcTrigger,TriggerON)),NA())</f>
        <v>1.4307068339434181E-2</v>
      </c>
      <c r="H2572" s="49">
        <f>_xll.qlCalendarAdvance(IborCalendar,$H2571,B2572,"f",FALSE)</f>
        <v>57727</v>
      </c>
      <c r="I2572" s="49">
        <f>_xll.qlInterestRateIndexValueDate(Index1M,$H2572)</f>
        <v>57732</v>
      </c>
      <c r="J2572" s="52">
        <f>IFERROR(_xll.qlIndexFixing(Index1M,$H2572,TRUE,_xll.ohTrigger(RecalcTrigger,Trigger1M)),NA())</f>
        <v>1.6618952203726837E-2</v>
      </c>
      <c r="K2572" s="52">
        <f>IFERROR(_xll.qlIndexFixing(ONIndex1M,I2572,TRUE,_xll.ohTrigger(RecalcTrigger,Trigger1M)),NA())</f>
        <v>1.661589452204737E-2</v>
      </c>
      <c r="L2572" s="52">
        <f>IFERROR(_xll.qlIndexFixing(Index3M,H2572,TRUE,_xll.ohTrigger(RecalcTrigger,Trigger3M)),NA())</f>
        <v>1.7927311365652621E-2</v>
      </c>
      <c r="M2572" s="52">
        <f>IFERROR(_xll.qlIndexFixing(ONIndex3M,I2572,TRUE,_xll.ohTrigger(RecalcTrigger,Trigger3M)),NA())</f>
        <v>1.7908759776261718E-2</v>
      </c>
      <c r="N2572" s="52">
        <f>IFERROR(_xll.qlIndexFixing(Index6M,$H2572,TRUE,_xll.ohTrigger(RecalcTrigger,Trigger6M)),NA())</f>
        <v>1.9678205290985552E-2</v>
      </c>
      <c r="O2572" s="52">
        <f>IFERROR(_xll.qlIndexFixing(ONIndex6M,I2572,TRUE,_xll.ohTrigger(RecalcTrigger,Trigger6M)),NA())</f>
        <v>1.962361050096284E-2</v>
      </c>
      <c r="P2572" s="52">
        <f>IFERROR(_xll.qlIndexFixing(Index1Y,$H2572,TRUE,_xll.ohTrigger(RecalcTrigger,Trigger1Y)),NA())</f>
        <v>2.178350117007518E-2</v>
      </c>
      <c r="Q2572" s="52">
        <f>IFERROR(_xll.qlIndexFixing(ONIndex1Y,I2572,TRUE,_xll.ohTrigger(RecalcTrigger,Trigger1Y)),NA())</f>
        <v>2.1630104716541254E-2</v>
      </c>
    </row>
    <row r="2573" spans="2:17" x14ac:dyDescent="0.2">
      <c r="B2573" s="46" t="s">
        <v>51</v>
      </c>
      <c r="D2573" s="49">
        <f>_xll.qlCalendarAdvance(LocalCalendar,$D2572,B2573,"f",FALSE)</f>
        <v>57742</v>
      </c>
      <c r="E2573" s="49">
        <f>_xll.qlInterestRateIndexValueDate(IndexON,D2573)</f>
        <v>57742</v>
      </c>
      <c r="F2573" s="52">
        <f>IFERROR(_xll.qlIndexFixing(IndexON,D2573,TRUE,_xll.ohTrigger(RecalcTrigger,TriggerON)),NA())</f>
        <v>1.4304578645143451E-2</v>
      </c>
      <c r="H2573" s="49">
        <f>_xll.qlCalendarAdvance(IborCalendar,$H2572,B2573,"f",FALSE)</f>
        <v>57734</v>
      </c>
      <c r="I2573" s="49">
        <f>_xll.qlInterestRateIndexValueDate(Index1M,$H2573)</f>
        <v>57738</v>
      </c>
      <c r="J2573" s="52">
        <f>IFERROR(_xll.qlIndexFixing(Index1M,$H2573,TRUE,_xll.ohTrigger(RecalcTrigger,Trigger1M)),NA())</f>
        <v>1.6615580321732572E-2</v>
      </c>
      <c r="K2573" s="52">
        <f>IFERROR(_xll.qlIndexFixing(ONIndex1M,I2573,TRUE,_xll.ohTrigger(RecalcTrigger,Trigger1M)),NA())</f>
        <v>1.661251092784255E-2</v>
      </c>
      <c r="L2573" s="52">
        <f>IFERROR(_xll.qlIndexFixing(Index3M,H2573,TRUE,_xll.ohTrigger(RecalcTrigger,Trigger3M)),NA())</f>
        <v>1.7924686598063341E-2</v>
      </c>
      <c r="M2573" s="52">
        <f>IFERROR(_xll.qlIndexFixing(ONIndex3M,I2573,TRUE,_xll.ohTrigger(RecalcTrigger,Trigger3M)),NA())</f>
        <v>1.7905895706640251E-2</v>
      </c>
      <c r="N2573" s="52">
        <f>IFERROR(_xll.qlIndexFixing(Index6M,$H2573,TRUE,_xll.ohTrigger(RecalcTrigger,Trigger6M)),NA())</f>
        <v>1.9675743726131768E-2</v>
      </c>
      <c r="O2573" s="52">
        <f>IFERROR(_xll.qlIndexFixing(ONIndex6M,I2573,TRUE,_xll.ohTrigger(RecalcTrigger,Trigger6M)),NA())</f>
        <v>1.9620786554925829E-2</v>
      </c>
      <c r="P2573" s="52">
        <f>IFERROR(_xll.qlIndexFixing(Index1Y,$H2573,TRUE,_xll.ohTrigger(RecalcTrigger,Trigger1Y)),NA())</f>
        <v>2.1780763201419657E-2</v>
      </c>
      <c r="Q2573" s="52">
        <f>IFERROR(_xll.qlIndexFixing(ONIndex1Y,I2573,TRUE,_xll.ohTrigger(RecalcTrigger,Trigger1Y)),NA())</f>
        <v>2.1627258679215444E-2</v>
      </c>
    </row>
    <row r="2574" spans="2:17" x14ac:dyDescent="0.2">
      <c r="B2574" s="46" t="s">
        <v>51</v>
      </c>
      <c r="D2574" s="49">
        <f>_xll.qlCalendarAdvance(LocalCalendar,$D2573,B2574,"f",FALSE)</f>
        <v>57749</v>
      </c>
      <c r="E2574" s="49">
        <f>_xll.qlInterestRateIndexValueDate(IndexON,D2574)</f>
        <v>57749</v>
      </c>
      <c r="F2574" s="52">
        <f>IFERROR(_xll.qlIndexFixing(IndexON,D2574,TRUE,_xll.ohTrigger(RecalcTrigger,TriggerON)),NA())</f>
        <v>1.4302094581841729E-2</v>
      </c>
      <c r="H2574" s="49">
        <f>_xll.qlCalendarAdvance(IborCalendar,$H2573,B2574,"f",FALSE)</f>
        <v>57741</v>
      </c>
      <c r="I2574" s="49">
        <f>_xll.qlInterestRateIndexValueDate(Index1M,$H2574)</f>
        <v>57745</v>
      </c>
      <c r="J2574" s="52">
        <f>IFERROR(_xll.qlIndexFixing(Index1M,$H2574,TRUE,_xll.ohTrigger(RecalcTrigger,Trigger1M)),NA())</f>
        <v>1.6611344554281957E-2</v>
      </c>
      <c r="K2574" s="52">
        <f>IFERROR(_xll.qlIndexFixing(ONIndex1M,I2574,TRUE,_xll.ohTrigger(RecalcTrigger,Trigger1M)),NA())</f>
        <v>1.6608571679714856E-2</v>
      </c>
      <c r="L2574" s="52">
        <f>IFERROR(_xll.qlIndexFixing(Index3M,H2574,TRUE,_xll.ohTrigger(RecalcTrigger,Trigger3M)),NA())</f>
        <v>1.7921597093117334E-2</v>
      </c>
      <c r="M2574" s="52">
        <f>IFERROR(_xll.qlIndexFixing(ONIndex3M,I2574,TRUE,_xll.ohTrigger(RecalcTrigger,Trigger3M)),NA())</f>
        <v>1.7902561299329989E-2</v>
      </c>
      <c r="N2574" s="52">
        <f>IFERROR(_xll.qlIndexFixing(Index6M,$H2574,TRUE,_xll.ohTrigger(RecalcTrigger,Trigger6M)),NA())</f>
        <v>1.9672520241536911E-2</v>
      </c>
      <c r="O2574" s="52">
        <f>IFERROR(_xll.qlIndexFixing(ONIndex6M,I2574,TRUE,_xll.ohTrigger(RecalcTrigger,Trigger6M)),NA())</f>
        <v>1.9617498832351643E-2</v>
      </c>
      <c r="P2574" s="52">
        <f>IFERROR(_xll.qlIndexFixing(Index1Y,$H2574,TRUE,_xll.ohTrigger(RecalcTrigger,Trigger1Y)),NA())</f>
        <v>2.1777576028512255E-2</v>
      </c>
      <c r="Q2574" s="52">
        <f>IFERROR(_xll.qlIndexFixing(ONIndex1Y,I2574,TRUE,_xll.ohTrigger(RecalcTrigger,Trigger1Y)),NA())</f>
        <v>2.1623945263433697E-2</v>
      </c>
    </row>
    <row r="2575" spans="2:17" x14ac:dyDescent="0.2">
      <c r="B2575" s="46" t="s">
        <v>51</v>
      </c>
      <c r="D2575" s="49">
        <f>_xll.qlCalendarAdvance(LocalCalendar,$D2574,B2575,"f",FALSE)</f>
        <v>57756</v>
      </c>
      <c r="E2575" s="49">
        <f>_xll.qlInterestRateIndexValueDate(IndexON,D2575)</f>
        <v>57756</v>
      </c>
      <c r="F2575" s="52">
        <f>IFERROR(_xll.qlIndexFixing(IndexON,D2575,TRUE,_xll.ohTrigger(RecalcTrigger,TriggerON)),NA())</f>
        <v>1.4299723351869353E-2</v>
      </c>
      <c r="H2575" s="49">
        <f>_xll.qlCalendarAdvance(IborCalendar,$H2574,B2575,"f",FALSE)</f>
        <v>57748</v>
      </c>
      <c r="I2575" s="49">
        <f>_xll.qlInterestRateIndexValueDate(Index1M,$H2575)</f>
        <v>57752</v>
      </c>
      <c r="J2575" s="52">
        <f>IFERROR(_xll.qlIndexFixing(Index1M,$H2575,TRUE,_xll.ohTrigger(RecalcTrigger,Trigger1M)),NA())</f>
        <v>1.6607426540582764E-2</v>
      </c>
      <c r="K2575" s="52">
        <f>IFERROR(_xll.qlIndexFixing(ONIndex1M,I2575,TRUE,_xll.ohTrigger(RecalcTrigger,Trigger1M)),NA())</f>
        <v>1.660464134677575E-2</v>
      </c>
      <c r="L2575" s="52">
        <f>IFERROR(_xll.qlIndexFixing(Index3M,H2575,TRUE,_xll.ohTrigger(RecalcTrigger,Trigger3M)),NA())</f>
        <v>1.79180929453415E-2</v>
      </c>
      <c r="M2575" s="52">
        <f>IFERROR(_xll.qlIndexFixing(ONIndex3M,I2575,TRUE,_xll.ohTrigger(RecalcTrigger,Trigger3M)),NA())</f>
        <v>1.789923443838326E-2</v>
      </c>
      <c r="N2575" s="52">
        <f>IFERROR(_xll.qlIndexFixing(Index6M,$H2575,TRUE,_xll.ohTrigger(RecalcTrigger,Trigger6M)),NA())</f>
        <v>1.9669304246156583E-2</v>
      </c>
      <c r="O2575" s="52">
        <f>IFERROR(_xll.qlIndexFixing(ONIndex6M,I2575,TRUE,_xll.ohTrigger(RecalcTrigger,Trigger6M)),NA())</f>
        <v>1.9614218520569437E-2</v>
      </c>
      <c r="P2575" s="52">
        <f>IFERROR(_xll.qlIndexFixing(Index1Y,$H2575,TRUE,_xll.ohTrigger(RecalcTrigger,Trigger1Y)),NA())</f>
        <v>2.177439652738259E-2</v>
      </c>
      <c r="Q2575" s="52">
        <f>IFERROR(_xll.qlIndexFixing(ONIndex1Y,I2575,TRUE,_xll.ohTrigger(RecalcTrigger,Trigger1Y)),NA())</f>
        <v>2.1620639344295256E-2</v>
      </c>
    </row>
    <row r="2576" spans="2:17" x14ac:dyDescent="0.2">
      <c r="B2576" s="46" t="s">
        <v>51</v>
      </c>
      <c r="D2576" s="49">
        <f>_xll.qlCalendarAdvance(LocalCalendar,$D2575,B2576,"f",FALSE)</f>
        <v>57763</v>
      </c>
      <c r="E2576" s="49">
        <f>_xll.qlInterestRateIndexValueDate(IndexON,D2576)</f>
        <v>57763</v>
      </c>
      <c r="F2576" s="52">
        <f>IFERROR(_xll.qlIndexFixing(IndexON,D2576,TRUE,_xll.ohTrigger(RecalcTrigger,TriggerON)),NA())</f>
        <v>1.4297143348391828E-2</v>
      </c>
      <c r="H2576" s="49">
        <f>_xll.qlCalendarAdvance(IborCalendar,$H2575,B2576,"f",FALSE)</f>
        <v>57755</v>
      </c>
      <c r="I2576" s="49">
        <f>_xll.qlInterestRateIndexValueDate(Index1M,$H2576)</f>
        <v>57760</v>
      </c>
      <c r="J2576" s="52">
        <f>IFERROR(_xll.qlIndexFixing(Index1M,$H2576,TRUE,_xll.ohTrigger(RecalcTrigger,Trigger1M)),NA())</f>
        <v>1.6602959742271533E-2</v>
      </c>
      <c r="K2576" s="52">
        <f>IFERROR(_xll.qlIndexFixing(ONIndex1M,I2576,TRUE,_xll.ohTrigger(RecalcTrigger,Trigger1M)),NA())</f>
        <v>1.6600160454398605E-2</v>
      </c>
      <c r="L2576" s="52">
        <f>IFERROR(_xll.qlIndexFixing(Index3M,H2576,TRUE,_xll.ohTrigger(RecalcTrigger,Trigger3M)),NA())</f>
        <v>1.7914126881586334E-2</v>
      </c>
      <c r="M2576" s="52">
        <f>IFERROR(_xll.qlIndexFixing(ONIndex3M,I2576,TRUE,_xll.ohTrigger(RecalcTrigger,Trigger3M)),NA())</f>
        <v>1.789544155213818E-2</v>
      </c>
      <c r="N2576" s="52">
        <f>IFERROR(_xll.qlIndexFixing(Index6M,$H2576,TRUE,_xll.ohTrigger(RecalcTrigger,Trigger6M)),NA())</f>
        <v>1.966532917091483E-2</v>
      </c>
      <c r="O2576" s="52">
        <f>IFERROR(_xll.qlIndexFixing(ONIndex6M,I2576,TRUE,_xll.ohTrigger(RecalcTrigger,Trigger6M)),NA())</f>
        <v>1.9610478667342335E-2</v>
      </c>
      <c r="P2576" s="52">
        <f>IFERROR(_xll.qlIndexFixing(Index1Y,$H2576,TRUE,_xll.ohTrigger(RecalcTrigger,Trigger1Y)),NA())</f>
        <v>2.1770772205726208E-2</v>
      </c>
      <c r="Q2576" s="52">
        <f>IFERROR(_xll.qlIndexFixing(ONIndex1Y,I2576,TRUE,_xll.ohTrigger(RecalcTrigger,Trigger1Y)),NA())</f>
        <v>2.1616870330714022E-2</v>
      </c>
    </row>
    <row r="2577" spans="2:17" x14ac:dyDescent="0.2">
      <c r="B2577" s="46" t="s">
        <v>51</v>
      </c>
      <c r="D2577" s="49">
        <f>_xll.qlCalendarAdvance(LocalCalendar,$D2576,B2577,"f",FALSE)</f>
        <v>57770</v>
      </c>
      <c r="E2577" s="49">
        <f>_xll.qlInterestRateIndexValueDate(IndexON,D2577)</f>
        <v>57770</v>
      </c>
      <c r="F2577" s="52">
        <f>IFERROR(_xll.qlIndexFixing(IndexON,D2577,TRUE,_xll.ohTrigger(RecalcTrigger,TriggerON)),NA())</f>
        <v>1.4294676178243648E-2</v>
      </c>
      <c r="H2577" s="49">
        <f>_xll.qlCalendarAdvance(IborCalendar,$H2576,B2577,"f",FALSE)</f>
        <v>57762</v>
      </c>
      <c r="I2577" s="49">
        <f>_xll.qlInterestRateIndexValueDate(Index1M,$H2577)</f>
        <v>57766</v>
      </c>
      <c r="J2577" s="52">
        <f>IFERROR(_xll.qlIndexFixing(Index1M,$H2577,TRUE,_xll.ohTrigger(RecalcTrigger,Trigger1M)),NA())</f>
        <v>1.6599617295677747E-2</v>
      </c>
      <c r="K2577" s="52">
        <f>IFERROR(_xll.qlIndexFixing(ONIndex1M,I2577,TRUE,_xll.ohTrigger(RecalcTrigger,Trigger1M)),NA())</f>
        <v>1.6596807426783045E-2</v>
      </c>
      <c r="L2577" s="52">
        <f>IFERROR(_xll.qlIndexFixing(Index3M,H2577,TRUE,_xll.ohTrigger(RecalcTrigger,Trigger3M)),NA())</f>
        <v>1.791174187251687E-2</v>
      </c>
      <c r="M2577" s="52">
        <f>IFERROR(_xll.qlIndexFixing(ONIndex3M,I2577,TRUE,_xll.ohTrigger(RecalcTrigger,Trigger3M)),NA())</f>
        <v>1.7892603355740277E-2</v>
      </c>
      <c r="N2577" s="52">
        <f>IFERROR(_xll.qlIndexFixing(Index6M,$H2577,TRUE,_xll.ohTrigger(RecalcTrigger,Trigger6M)),NA())</f>
        <v>1.9663203900422851E-2</v>
      </c>
      <c r="O2577" s="52">
        <f>IFERROR(_xll.qlIndexFixing(ONIndex6M,I2577,TRUE,_xll.ohTrigger(RecalcTrigger,Trigger6M)),NA())</f>
        <v>1.9607680129460903E-2</v>
      </c>
      <c r="P2577" s="52">
        <f>IFERROR(_xll.qlIndexFixing(Index1Y,$H2577,TRUE,_xll.ohTrigger(RecalcTrigger,Trigger1Y)),NA())</f>
        <v>2.1768060540166057E-2</v>
      </c>
      <c r="Q2577" s="52">
        <f>IFERROR(_xll.qlIndexFixing(ONIndex1Y,I2577,TRUE,_xll.ohTrigger(RecalcTrigger,Trigger1Y)),NA())</f>
        <v>2.1614049996188101E-2</v>
      </c>
    </row>
    <row r="2578" spans="2:17" x14ac:dyDescent="0.2">
      <c r="B2578" s="46" t="s">
        <v>51</v>
      </c>
      <c r="D2578" s="49">
        <f>_xll.qlCalendarAdvance(LocalCalendar,$D2577,B2578,"f",FALSE)</f>
        <v>57777</v>
      </c>
      <c r="E2578" s="49">
        <f>_xll.qlInterestRateIndexValueDate(IndexON,D2578)</f>
        <v>57777</v>
      </c>
      <c r="F2578" s="52">
        <f>IFERROR(_xll.qlIndexFixing(IndexON,D2578,TRUE,_xll.ohTrigger(RecalcTrigger,TriggerON)),NA())</f>
        <v>1.4292214639057832E-2</v>
      </c>
      <c r="H2578" s="49">
        <f>_xll.qlCalendarAdvance(IborCalendar,$H2577,B2578,"f",FALSE)</f>
        <v>57769</v>
      </c>
      <c r="I2578" s="49">
        <f>_xll.qlInterestRateIndexValueDate(Index1M,$H2578)</f>
        <v>57773</v>
      </c>
      <c r="J2578" s="52">
        <f>IFERROR(_xll.qlIndexFixing(Index1M,$H2578,TRUE,_xll.ohTrigger(RecalcTrigger,Trigger1M)),NA())</f>
        <v>1.6596041754207379E-2</v>
      </c>
      <c r="K2578" s="52">
        <f>IFERROR(_xll.qlIndexFixing(ONIndex1M,I2578,TRUE,_xll.ohTrigger(RecalcTrigger,Trigger1M)),NA())</f>
        <v>1.6592903839649509E-2</v>
      </c>
      <c r="L2578" s="52">
        <f>IFERROR(_xll.qlIndexFixing(Index3M,H2578,TRUE,_xll.ohTrigger(RecalcTrigger,Trigger3M)),NA())</f>
        <v>1.7908471965485638E-2</v>
      </c>
      <c r="M2578" s="52">
        <f>IFERROR(_xll.qlIndexFixing(ONIndex3M,I2578,TRUE,_xll.ohTrigger(RecalcTrigger,Trigger3M)),NA())</f>
        <v>1.7889299133884151E-2</v>
      </c>
      <c r="N2578" s="52">
        <f>IFERROR(_xll.qlIndexFixing(Index6M,$H2578,TRUE,_xll.ohTrigger(RecalcTrigger,Trigger6M)),NA())</f>
        <v>1.9660320318640252E-2</v>
      </c>
      <c r="O2578" s="52">
        <f>IFERROR(_xll.qlIndexFixing(ONIndex6M,I2578,TRUE,_xll.ohTrigger(RecalcTrigger,Trigger6M)),NA())</f>
        <v>1.9604422049974701E-2</v>
      </c>
      <c r="P2578" s="52">
        <f>IFERROR(_xll.qlIndexFixing(Index1Y,$H2578,TRUE,_xll.ohTrigger(RecalcTrigger,Trigger1Y)),NA())</f>
        <v>2.176490405393465E-2</v>
      </c>
      <c r="Q2578" s="52">
        <f>IFERROR(_xll.qlIndexFixing(ONIndex1Y,I2578,TRUE,_xll.ohTrigger(RecalcTrigger,Trigger1Y)),NA())</f>
        <v>2.161076656713945E-2</v>
      </c>
    </row>
    <row r="2579" spans="2:17" x14ac:dyDescent="0.2">
      <c r="B2579" s="46" t="s">
        <v>51</v>
      </c>
      <c r="D2579" s="49">
        <f>_xll.qlCalendarAdvance(LocalCalendar,$D2578,B2579,"f",FALSE)</f>
        <v>57784</v>
      </c>
      <c r="E2579" s="49">
        <f>_xll.qlInterestRateIndexValueDate(IndexON,D2579)</f>
        <v>57784</v>
      </c>
      <c r="F2579" s="52">
        <f>IFERROR(_xll.qlIndexFixing(IndexON,D2579,TRUE,_xll.ohTrigger(RecalcTrigger,TriggerON)),NA())</f>
        <v>1.4289758730887669E-2</v>
      </c>
      <c r="H2579" s="49">
        <f>_xll.qlCalendarAdvance(IborCalendar,$H2578,B2579,"f",FALSE)</f>
        <v>57776</v>
      </c>
      <c r="I2579" s="49">
        <f>_xll.qlInterestRateIndexValueDate(Index1M,$H2579)</f>
        <v>57780</v>
      </c>
      <c r="J2579" s="52">
        <f>IFERROR(_xll.qlIndexFixing(Index1M,$H2579,TRUE,_xll.ohTrigger(RecalcTrigger,Trigger1M)),NA())</f>
        <v>1.6592160827239202E-2</v>
      </c>
      <c r="K2579" s="52">
        <f>IFERROR(_xll.qlIndexFixing(ONIndex1M,I2579,TRUE,_xll.ohTrigger(RecalcTrigger,Trigger1M)),NA())</f>
        <v>1.658900916770456E-2</v>
      </c>
      <c r="L2579" s="52">
        <f>IFERROR(_xll.qlIndexFixing(Index3M,H2579,TRUE,_xll.ohTrigger(RecalcTrigger,Trigger3M)),NA())</f>
        <v>1.7905209641677151E-2</v>
      </c>
      <c r="M2579" s="52">
        <f>IFERROR(_xll.qlIndexFixing(ONIndex3M,I2579,TRUE,_xll.ohTrigger(RecalcTrigger,Trigger3M)),NA())</f>
        <v>1.7886002458471495E-2</v>
      </c>
      <c r="N2579" s="52">
        <f>IFERROR(_xll.qlIndexFixing(Index6M,$H2579,TRUE,_xll.ohTrigger(RecalcTrigger,Trigger6M)),NA())</f>
        <v>1.9657135003484264E-2</v>
      </c>
      <c r="O2579" s="52">
        <f>IFERROR(_xll.qlIndexFixing(ONIndex6M,I2579,TRUE,_xll.ohTrigger(RecalcTrigger,Trigger6M)),NA())</f>
        <v>1.9601171381360416E-2</v>
      </c>
      <c r="P2579" s="52">
        <f>IFERROR(_xll.qlIndexFixing(Index1Y,$H2579,TRUE,_xll.ohTrigger(RecalcTrigger,Trigger1Y)),NA())</f>
        <v>2.1761755239191456E-2</v>
      </c>
      <c r="Q2579" s="52">
        <f>IFERROR(_xll.qlIndexFixing(ONIndex1Y,I2579,TRUE,_xll.ohTrigger(RecalcTrigger,Trigger1Y)),NA())</f>
        <v>2.1607490634734106E-2</v>
      </c>
    </row>
    <row r="2580" spans="2:17" x14ac:dyDescent="0.2">
      <c r="B2580" s="46" t="s">
        <v>51</v>
      </c>
      <c r="D2580" s="49">
        <f>_xll.qlCalendarAdvance(LocalCalendar,$D2579,B2580,"f",FALSE)</f>
        <v>57791</v>
      </c>
      <c r="E2580" s="49">
        <f>_xll.qlInterestRateIndexValueDate(IndexON,D2580)</f>
        <v>57791</v>
      </c>
      <c r="F2580" s="52">
        <f>IFERROR(_xll.qlIndexFixing(IndexON,D2580,TRUE,_xll.ohTrigger(RecalcTrigger,TriggerON)),NA())</f>
        <v>1.4287308453786451E-2</v>
      </c>
      <c r="H2580" s="49">
        <f>_xll.qlCalendarAdvance(IborCalendar,$H2579,B2580,"f",FALSE)</f>
        <v>57783</v>
      </c>
      <c r="I2580" s="49">
        <f>_xll.qlInterestRateIndexValueDate(Index1M,$H2580)</f>
        <v>57787</v>
      </c>
      <c r="J2580" s="52">
        <f>IFERROR(_xll.qlIndexFixing(Index1M,$H2580,TRUE,_xll.ohTrigger(RecalcTrigger,Trigger1M)),NA())</f>
        <v>1.6588288829100312E-2</v>
      </c>
      <c r="K2580" s="52">
        <f>IFERROR(_xll.qlIndexFixing(ONIndex1M,I2580,TRUE,_xll.ohTrigger(RecalcTrigger,Trigger1M)),NA())</f>
        <v>1.6585123411108071E-2</v>
      </c>
      <c r="L2580" s="52">
        <f>IFERROR(_xll.qlIndexFixing(Index3M,H2580,TRUE,_xll.ohTrigger(RecalcTrigger,Trigger3M)),NA())</f>
        <v>1.7901954901068821E-2</v>
      </c>
      <c r="M2580" s="52">
        <f>IFERROR(_xll.qlIndexFixing(ONIndex3M,I2580,TRUE,_xll.ohTrigger(RecalcTrigger,Trigger3M)),NA())</f>
        <v>1.7882713329502309E-2</v>
      </c>
      <c r="N2580" s="52">
        <f>IFERROR(_xll.qlIndexFixing(Index6M,$H2580,TRUE,_xll.ohTrigger(RecalcTrigger,Trigger6M)),NA())</f>
        <v>1.9653957178226978E-2</v>
      </c>
      <c r="O2580" s="52">
        <f>IFERROR(_xll.qlIndexFixing(ONIndex6M,I2580,TRUE,_xll.ohTrigger(RecalcTrigger,Trigger6M)),NA())</f>
        <v>1.9597928123458175E-2</v>
      </c>
      <c r="P2580" s="52">
        <f>IFERROR(_xll.qlIndexFixing(Index1Y,$H2580,TRUE,_xll.ohTrigger(RecalcTrigger,Trigger1Y)),NA())</f>
        <v>2.1758614095865297E-2</v>
      </c>
      <c r="Q2580" s="52">
        <f>IFERROR(_xll.qlIndexFixing(ONIndex1Y,I2580,TRUE,_xll.ohTrigger(RecalcTrigger,Trigger1Y)),NA())</f>
        <v>2.1604222199211875E-2</v>
      </c>
    </row>
    <row r="2581" spans="2:17" x14ac:dyDescent="0.2">
      <c r="B2581" s="46" t="s">
        <v>51</v>
      </c>
      <c r="D2581" s="49">
        <f>_xll.qlCalendarAdvance(LocalCalendar,$D2580,B2581,"f",FALSE)</f>
        <v>57798</v>
      </c>
      <c r="E2581" s="49">
        <f>_xll.qlInterestRateIndexValueDate(IndexON,D2581)</f>
        <v>57798</v>
      </c>
      <c r="F2581" s="52">
        <f>IFERROR(_xll.qlIndexFixing(IndexON,D2581,TRUE,_xll.ohTrigger(RecalcTrigger,TriggerON)),NA())</f>
        <v>1.4284863807700887E-2</v>
      </c>
      <c r="H2581" s="49">
        <f>_xll.qlCalendarAdvance(IborCalendar,$H2580,B2581,"f",FALSE)</f>
        <v>57790</v>
      </c>
      <c r="I2581" s="49">
        <f>_xll.qlInterestRateIndexValueDate(Index1M,$H2581)</f>
        <v>57794</v>
      </c>
      <c r="J2581" s="52">
        <f>IFERROR(_xll.qlIndexFixing(Index1M,$H2581,TRUE,_xll.ohTrigger(RecalcTrigger,Trigger1M)),NA())</f>
        <v>1.6584425759775239E-2</v>
      </c>
      <c r="K2581" s="52">
        <f>IFERROR(_xll.qlIndexFixing(ONIndex1M,I2581,TRUE,_xll.ohTrigger(RecalcTrigger,Trigger1M)),NA())</f>
        <v>1.6581246569620234E-2</v>
      </c>
      <c r="L2581" s="52">
        <f>IFERROR(_xll.qlIndexFixing(Index3M,H2581,TRUE,_xll.ohTrigger(RecalcTrigger,Trigger3M)),NA())</f>
        <v>1.7898707743644136E-2</v>
      </c>
      <c r="M2581" s="52">
        <f>IFERROR(_xll.qlIndexFixing(ONIndex3M,I2581,TRUE,_xll.ohTrigger(RecalcTrigger,Trigger3M)),NA())</f>
        <v>1.7879431746816721E-2</v>
      </c>
      <c r="N2581" s="52">
        <f>IFERROR(_xll.qlIndexFixing(Index6M,$H2581,TRUE,_xll.ohTrigger(RecalcTrigger,Trigger6M)),NA())</f>
        <v>1.9650786842832769E-2</v>
      </c>
      <c r="O2581" s="52">
        <f>IFERROR(_xll.qlIndexFixing(ONIndex6M,I2581,TRUE,_xll.ohTrigger(RecalcTrigger,Trigger6M)),NA())</f>
        <v>1.9594692276267978E-2</v>
      </c>
      <c r="P2581" s="52">
        <f>IFERROR(_xll.qlIndexFixing(Index1Y,$H2581,TRUE,_xll.ohTrigger(RecalcTrigger,Trigger1Y)),NA())</f>
        <v>2.1755480623884341E-2</v>
      </c>
      <c r="Q2581" s="52">
        <f>IFERROR(_xll.qlIndexFixing(ONIndex1Y,I2581,TRUE,_xll.ohTrigger(RecalcTrigger,Trigger1Y)),NA())</f>
        <v>2.1600961260173079E-2</v>
      </c>
    </row>
    <row r="2582" spans="2:17" x14ac:dyDescent="0.2">
      <c r="B2582" s="46" t="s">
        <v>51</v>
      </c>
      <c r="D2582" s="49">
        <f>_xll.qlCalendarAdvance(LocalCalendar,$D2581,B2582,"f",FALSE)</f>
        <v>57805</v>
      </c>
      <c r="E2582" s="49">
        <f>_xll.qlInterestRateIndexValueDate(IndexON,D2582)</f>
        <v>57805</v>
      </c>
      <c r="F2582" s="52">
        <f>IFERROR(_xll.qlIndexFixing(IndexON,D2582,TRUE,_xll.ohTrigger(RecalcTrigger,TriggerON)),NA())</f>
        <v>1.4282424792577686E-2</v>
      </c>
      <c r="H2582" s="49">
        <f>_xll.qlCalendarAdvance(IborCalendar,$H2581,B2582,"f",FALSE)</f>
        <v>57797</v>
      </c>
      <c r="I2582" s="49">
        <f>_xll.qlInterestRateIndexValueDate(Index1M,$H2582)</f>
        <v>57801</v>
      </c>
      <c r="J2582" s="52">
        <f>IFERROR(_xll.qlIndexFixing(Index1M,$H2582,TRUE,_xll.ohTrigger(RecalcTrigger,Trigger1M)),NA())</f>
        <v>1.6580464503754833E-2</v>
      </c>
      <c r="K2582" s="52">
        <f>IFERROR(_xll.qlIndexFixing(ONIndex1M,I2582,TRUE,_xll.ohTrigger(RecalcTrigger,Trigger1M)),NA())</f>
        <v>1.6577378643480856E-2</v>
      </c>
      <c r="L2582" s="52">
        <f>IFERROR(_xll.qlIndexFixing(Index3M,H2582,TRUE,_xll.ohTrigger(RecalcTrigger,Trigger3M)),NA())</f>
        <v>1.7895254020301968E-2</v>
      </c>
      <c r="M2582" s="52">
        <f>IFERROR(_xll.qlIndexFixing(ONIndex3M,I2582,TRUE,_xll.ohTrigger(RecalcTrigger,Trigger3M)),NA())</f>
        <v>1.7876157710574603E-2</v>
      </c>
      <c r="N2582" s="52">
        <f>IFERROR(_xll.qlIndexFixing(Index6M,$H2582,TRUE,_xll.ohTrigger(RecalcTrigger,Trigger6M)),NA())</f>
        <v>1.9647312962346182E-2</v>
      </c>
      <c r="O2582" s="52">
        <f>IFERROR(_xll.qlIndexFixing(ONIndex6M,I2582,TRUE,_xll.ohTrigger(RecalcTrigger,Trigger6M)),NA())</f>
        <v>1.9591463839789824E-2</v>
      </c>
      <c r="P2582" s="52">
        <f>IFERROR(_xll.qlIndexFixing(Index1Y,$H2582,TRUE,_xll.ohTrigger(RecalcTrigger,Trigger1Y)),NA())</f>
        <v>2.1752354823176757E-2</v>
      </c>
      <c r="Q2582" s="52">
        <f>IFERROR(_xll.qlIndexFixing(ONIndex1Y,I2582,TRUE,_xll.ohTrigger(RecalcTrigger,Trigger1Y)),NA())</f>
        <v>2.1597707817857525E-2</v>
      </c>
    </row>
    <row r="2583" spans="2:17" x14ac:dyDescent="0.2">
      <c r="B2583" s="46" t="s">
        <v>51</v>
      </c>
      <c r="D2583" s="49">
        <f>_xll.qlCalendarAdvance(LocalCalendar,$D2582,B2583,"f",FALSE)</f>
        <v>57812</v>
      </c>
      <c r="E2583" s="49">
        <f>_xll.qlInterestRateIndexValueDate(IndexON,D2583)</f>
        <v>57812</v>
      </c>
      <c r="F2583" s="52">
        <f>IFERROR(_xll.qlIndexFixing(IndexON,D2583,TRUE,_xll.ohTrigger(RecalcTrigger,TriggerON)),NA())</f>
        <v>1.4279991408523429E-2</v>
      </c>
      <c r="H2583" s="49">
        <f>_xll.qlCalendarAdvance(IborCalendar,$H2582,B2583,"f",FALSE)</f>
        <v>57804</v>
      </c>
      <c r="I2583" s="49">
        <f>_xll.qlInterestRateIndexValueDate(Index1M,$H2583)</f>
        <v>57808</v>
      </c>
      <c r="J2583" s="52">
        <f>IFERROR(_xll.qlIndexFixing(Index1M,$H2583,TRUE,_xll.ohTrigger(RecalcTrigger,Trigger1M)),NA())</f>
        <v>1.6576618831246392E-2</v>
      </c>
      <c r="K2583" s="52">
        <f>IFERROR(_xll.qlIndexFixing(ONIndex1M,I2583,TRUE,_xll.ohTrigger(RecalcTrigger,Trigger1M)),NA())</f>
        <v>1.6573519632689937E-2</v>
      </c>
      <c r="L2583" s="52">
        <f>IFERROR(_xll.qlIndexFixing(Index3M,H2583,TRUE,_xll.ohTrigger(RecalcTrigger,Trigger3M)),NA())</f>
        <v>1.7892021647839967E-2</v>
      </c>
      <c r="M2583" s="52">
        <f>IFERROR(_xll.qlIndexFixing(ONIndex3M,I2583,TRUE,_xll.ohTrigger(RecalcTrigger,Trigger3M)),NA())</f>
        <v>1.7872891220696019E-2</v>
      </c>
      <c r="N2583" s="52">
        <f>IFERROR(_xll.qlIndexFixing(Index6M,$H2583,TRUE,_xll.ohTrigger(RecalcTrigger,Trigger6M)),NA())</f>
        <v>1.9644157242952404E-2</v>
      </c>
      <c r="O2583" s="52">
        <f>IFERROR(_xll.qlIndexFixing(ONIndex6M,I2583,TRUE,_xll.ohTrigger(RecalcTrigger,Trigger6M)),NA())</f>
        <v>1.9588242814183587E-2</v>
      </c>
      <c r="P2583" s="52">
        <f>IFERROR(_xll.qlIndexFixing(Index1Y,$H2583,TRUE,_xll.ohTrigger(RecalcTrigger,Trigger1Y)),NA())</f>
        <v>2.1749236693671365E-2</v>
      </c>
      <c r="Q2583" s="52">
        <f>IFERROR(_xll.qlIndexFixing(ONIndex1Y,I2583,TRUE,_xll.ohTrigger(RecalcTrigger,Trigger1Y)),NA())</f>
        <v>2.159446187234515E-2</v>
      </c>
    </row>
    <row r="2584" spans="2:17" x14ac:dyDescent="0.2">
      <c r="B2584" s="46" t="s">
        <v>51</v>
      </c>
      <c r="D2584" s="49">
        <f>_xll.qlCalendarAdvance(LocalCalendar,$D2583,B2584,"f",FALSE)</f>
        <v>57819</v>
      </c>
      <c r="E2584" s="49">
        <f>_xll.qlInterestRateIndexValueDate(IndexON,D2584)</f>
        <v>57819</v>
      </c>
      <c r="F2584" s="52">
        <f>IFERROR(_xll.qlIndexFixing(IndexON,D2584,TRUE,_xll.ohTrigger(RecalcTrigger,TriggerON)),NA())</f>
        <v>1.4277563655511472E-2</v>
      </c>
      <c r="H2584" s="49">
        <f>_xll.qlCalendarAdvance(IborCalendar,$H2583,B2584,"f",FALSE)</f>
        <v>57811</v>
      </c>
      <c r="I2584" s="49">
        <f>_xll.qlInterestRateIndexValueDate(Index1M,$H2584)</f>
        <v>57817</v>
      </c>
      <c r="J2584" s="52">
        <f>IFERROR(_xll.qlIndexFixing(Index1M,$H2584,TRUE,_xll.ohTrigger(RecalcTrigger,Trigger1M)),NA())</f>
        <v>1.6571687514358224E-2</v>
      </c>
      <c r="K2584" s="52">
        <f>IFERROR(_xll.qlIndexFixing(ONIndex1M,I2584,TRUE,_xll.ohTrigger(RecalcTrigger,Trigger1M)),NA())</f>
        <v>1.6568571147148603E-2</v>
      </c>
      <c r="L2584" s="52">
        <f>IFERROR(_xll.qlIndexFixing(Index3M,H2584,TRUE,_xll.ohTrigger(RecalcTrigger,Trigger3M)),NA())</f>
        <v>1.7887876882344753E-2</v>
      </c>
      <c r="M2584" s="52">
        <f>IFERROR(_xll.qlIndexFixing(ONIndex3M,I2584,TRUE,_xll.ohTrigger(RecalcTrigger,Trigger3M)),NA())</f>
        <v>1.7868702536496528E-2</v>
      </c>
      <c r="N2584" s="52">
        <f>IFERROR(_xll.qlIndexFixing(Index6M,$H2584,TRUE,_xll.ohTrigger(RecalcTrigger,Trigger6M)),NA())</f>
        <v>1.96401108941602E-2</v>
      </c>
      <c r="O2584" s="52">
        <f>IFERROR(_xll.qlIndexFixing(ONIndex6M,I2584,TRUE,_xll.ohTrigger(RecalcTrigger,Trigger6M)),NA())</f>
        <v>1.9584112384745112E-2</v>
      </c>
      <c r="P2584" s="52">
        <f>IFERROR(_xll.qlIndexFixing(Index1Y,$H2584,TRUE,_xll.ohTrigger(RecalcTrigger,Trigger1Y)),NA())</f>
        <v>2.1745238941877978E-2</v>
      </c>
      <c r="Q2584" s="52">
        <f>IFERROR(_xll.qlIndexFixing(ONIndex1Y,I2584,TRUE,_xll.ohTrigger(RecalcTrigger,Trigger1Y)),NA())</f>
        <v>2.1590299529234969E-2</v>
      </c>
    </row>
    <row r="2585" spans="2:17" x14ac:dyDescent="0.2">
      <c r="B2585" s="46" t="s">
        <v>51</v>
      </c>
      <c r="D2585" s="49">
        <f>_xll.qlCalendarAdvance(LocalCalendar,$D2584,B2585,"f",FALSE)</f>
        <v>57826</v>
      </c>
      <c r="E2585" s="49">
        <f>_xll.qlInterestRateIndexValueDate(IndexON,D2585)</f>
        <v>57826</v>
      </c>
      <c r="F2585" s="52">
        <f>IFERROR(_xll.qlIndexFixing(IndexON,D2585,TRUE,_xll.ohTrigger(RecalcTrigger,TriggerON)),NA())</f>
        <v>1.4275141533488522E-2</v>
      </c>
      <c r="H2585" s="49">
        <f>_xll.qlCalendarAdvance(IborCalendar,$H2584,B2585,"f",FALSE)</f>
        <v>57818</v>
      </c>
      <c r="I2585" s="49">
        <f>_xll.qlInterestRateIndexValueDate(Index1M,$H2585)</f>
        <v>57822</v>
      </c>
      <c r="J2585" s="52">
        <f>IFERROR(_xll.qlIndexFixing(Index1M,$H2585,TRUE,_xll.ohTrigger(RecalcTrigger,Trigger1M)),NA())</f>
        <v>1.6568954271241054E-2</v>
      </c>
      <c r="K2585" s="52">
        <f>IFERROR(_xll.qlIndexFixing(ONIndex1M,I2585,TRUE,_xll.ohTrigger(RecalcTrigger,Trigger1M)),NA())</f>
        <v>1.656582835651399E-2</v>
      </c>
      <c r="L2585" s="52">
        <f>IFERROR(_xll.qlIndexFixing(Index3M,H2585,TRUE,_xll.ohTrigger(RecalcTrigger,Trigger3M)),NA())</f>
        <v>1.7885579651063948E-2</v>
      </c>
      <c r="M2585" s="52">
        <f>IFERROR(_xll.qlIndexFixing(ONIndex3M,I2585,TRUE,_xll.ohTrigger(RecalcTrigger,Trigger3M)),NA())</f>
        <v>1.7866380880029453E-2</v>
      </c>
      <c r="N2585" s="52">
        <f>IFERROR(_xll.qlIndexFixing(Index6M,$H2585,TRUE,_xll.ohTrigger(RecalcTrigger,Trigger6M)),NA())</f>
        <v>1.9637868272097937E-2</v>
      </c>
      <c r="O2585" s="52">
        <f>IFERROR(_xll.qlIndexFixing(ONIndex6M,I2585,TRUE,_xll.ohTrigger(RecalcTrigger,Trigger6M)),NA())</f>
        <v>1.9581822995107245E-2</v>
      </c>
      <c r="P2585" s="52">
        <f>IFERROR(_xll.qlIndexFixing(Index1Y,$H2585,TRUE,_xll.ohTrigger(RecalcTrigger,Trigger1Y)),NA())</f>
        <v>2.1743023447983335E-2</v>
      </c>
      <c r="Q2585" s="52">
        <f>IFERROR(_xll.qlIndexFixing(ONIndex1Y,I2585,TRUE,_xll.ohTrigger(RecalcTrigger,Trigger1Y)),NA())</f>
        <v>2.1587992471250317E-2</v>
      </c>
    </row>
    <row r="2586" spans="2:17" x14ac:dyDescent="0.2">
      <c r="B2586" s="46" t="s">
        <v>51</v>
      </c>
      <c r="D2586" s="49">
        <f>_xll.qlCalendarAdvance(LocalCalendar,$D2585,B2586,"f",FALSE)</f>
        <v>57833</v>
      </c>
      <c r="E2586" s="49">
        <f>_xll.qlInterestRateIndexValueDate(IndexON,D2586)</f>
        <v>57833</v>
      </c>
      <c r="F2586" s="52">
        <f>IFERROR(_xll.qlIndexFixing(IndexON,D2586,TRUE,_xll.ohTrigger(RecalcTrigger,TriggerON)),NA())</f>
        <v>1.4272725042481227E-2</v>
      </c>
      <c r="H2586" s="49">
        <f>_xll.qlCalendarAdvance(IborCalendar,$H2585,B2586,"f",FALSE)</f>
        <v>57825</v>
      </c>
      <c r="I2586" s="49">
        <f>_xll.qlInterestRateIndexValueDate(Index1M,$H2586)</f>
        <v>57829</v>
      </c>
      <c r="J2586" s="52">
        <f>IFERROR(_xll.qlIndexFixing(Index1M,$H2586,TRUE,_xll.ohTrigger(RecalcTrigger,Trigger1M)),NA())</f>
        <v>1.6565135383725504E-2</v>
      </c>
      <c r="K2586" s="52">
        <f>IFERROR(_xll.qlIndexFixing(ONIndex1M,I2586,TRUE,_xll.ohTrigger(RecalcTrigger,Trigger1M)),NA())</f>
        <v>1.6561996091448705E-2</v>
      </c>
      <c r="L2586" s="52">
        <f>IFERROR(_xll.qlIndexFixing(Index3M,H2586,TRUE,_xll.ohTrigger(RecalcTrigger,Trigger3M)),NA())</f>
        <v>1.7882370026713914E-2</v>
      </c>
      <c r="M2586" s="52">
        <f>IFERROR(_xll.qlIndexFixing(ONIndex3M,I2586,TRUE,_xll.ohTrigger(RecalcTrigger,Trigger3M)),NA())</f>
        <v>1.7863137029161535E-2</v>
      </c>
      <c r="N2586" s="52">
        <f>IFERROR(_xll.qlIndexFixing(Index6M,$H2586,TRUE,_xll.ohTrigger(RecalcTrigger,Trigger6M)),NA())</f>
        <v>1.9634735020567794E-2</v>
      </c>
      <c r="O2586" s="52">
        <f>IFERROR(_xll.qlIndexFixing(ONIndex6M,I2586,TRUE,_xll.ohTrigger(RecalcTrigger,Trigger6M)),NA())</f>
        <v>1.9578624201717076E-2</v>
      </c>
      <c r="P2586" s="52">
        <f>IFERROR(_xll.qlIndexFixing(Index1Y,$H2586,TRUE,_xll.ohTrigger(RecalcTrigger,Trigger1Y)),NA())</f>
        <v>2.1739928331658564E-2</v>
      </c>
      <c r="Q2586" s="52">
        <f>IFERROR(_xll.qlIndexFixing(ONIndex1Y,I2586,TRUE,_xll.ohTrigger(RecalcTrigger,Trigger1Y)),NA())</f>
        <v>2.158476901566786E-2</v>
      </c>
    </row>
    <row r="2587" spans="2:17" x14ac:dyDescent="0.2">
      <c r="B2587" s="46" t="s">
        <v>51</v>
      </c>
      <c r="D2587" s="49">
        <f>_xll.qlCalendarAdvance(LocalCalendar,$D2586,B2587,"f",FALSE)</f>
        <v>57840</v>
      </c>
      <c r="E2587" s="49">
        <f>_xll.qlInterestRateIndexValueDate(IndexON,D2587)</f>
        <v>57840</v>
      </c>
      <c r="F2587" s="52">
        <f>IFERROR(_xll.qlIndexFixing(IndexON,D2587,TRUE,_xll.ohTrigger(RecalcTrigger,TriggerON)),NA())</f>
        <v>1.4270314182489585E-2</v>
      </c>
      <c r="H2587" s="49">
        <f>_xll.qlCalendarAdvance(IborCalendar,$H2586,B2587,"f",FALSE)</f>
        <v>57832</v>
      </c>
      <c r="I2587" s="49">
        <f>_xll.qlInterestRateIndexValueDate(Index1M,$H2587)</f>
        <v>57837</v>
      </c>
      <c r="J2587" s="52">
        <f>IFERROR(_xll.qlIndexFixing(Index1M,$H2587,TRUE,_xll.ohTrigger(RecalcTrigger,Trigger1M)),NA())</f>
        <v>1.6560891363565339E-2</v>
      </c>
      <c r="K2587" s="52">
        <f>IFERROR(_xll.qlIndexFixing(ONIndex1M,I2587,TRUE,_xll.ohTrigger(RecalcTrigger,Trigger1M)),NA())</f>
        <v>1.6557627276378994E-2</v>
      </c>
      <c r="L2587" s="52">
        <f>IFERROR(_xll.qlIndexFixing(Index3M,H2587,TRUE,_xll.ohTrigger(RecalcTrigger,Trigger3M)),NA())</f>
        <v>1.7878927284083398E-2</v>
      </c>
      <c r="M2587" s="52">
        <f>IFERROR(_xll.qlIndexFixing(ONIndex3M,I2587,TRUE,_xll.ohTrigger(RecalcTrigger,Trigger3M)),NA())</f>
        <v>1.7859439011589373E-2</v>
      </c>
      <c r="N2587" s="52">
        <f>IFERROR(_xll.qlIndexFixing(Index6M,$H2587,TRUE,_xll.ohTrigger(RecalcTrigger,Trigger6M)),NA())</f>
        <v>1.9631476241687682E-2</v>
      </c>
      <c r="O2587" s="52">
        <f>IFERROR(_xll.qlIndexFixing(ONIndex6M,I2587,TRUE,_xll.ohTrigger(RecalcTrigger,Trigger6M)),NA())</f>
        <v>1.9574977512286651E-2</v>
      </c>
      <c r="P2587" s="52">
        <f>IFERROR(_xll.qlIndexFixing(Index1Y,$H2587,TRUE,_xll.ohTrigger(RecalcTrigger,Trigger1Y)),NA())</f>
        <v>2.1736400448817035E-2</v>
      </c>
      <c r="Q2587" s="52">
        <f>IFERROR(_xll.qlIndexFixing(ONIndex1Y,I2587,TRUE,_xll.ohTrigger(RecalcTrigger,Trigger1Y)),NA())</f>
        <v>2.1581094246139187E-2</v>
      </c>
    </row>
    <row r="2588" spans="2:17" x14ac:dyDescent="0.2">
      <c r="B2588" s="46" t="s">
        <v>51</v>
      </c>
      <c r="D2588" s="49">
        <f>_xll.qlCalendarAdvance(LocalCalendar,$D2587,B2588,"f",FALSE)</f>
        <v>57847</v>
      </c>
      <c r="E2588" s="49">
        <f>_xll.qlInterestRateIndexValueDate(IndexON,D2588)</f>
        <v>57847</v>
      </c>
      <c r="F2588" s="52">
        <f>IFERROR(_xll.qlIndexFixing(IndexON,D2588,TRUE,_xll.ohTrigger(RecalcTrigger,TriggerON)),NA())</f>
        <v>1.4267908953513597E-2</v>
      </c>
      <c r="H2588" s="49">
        <f>_xll.qlCalendarAdvance(IborCalendar,$H2587,B2588,"f",FALSE)</f>
        <v>57839</v>
      </c>
      <c r="I2588" s="49">
        <f>_xll.qlInterestRateIndexValueDate(Index1M,$H2588)</f>
        <v>57843</v>
      </c>
      <c r="J2588" s="52">
        <f>IFERROR(_xll.qlIndexFixing(Index1M,$H2588,TRUE,_xll.ohTrigger(RecalcTrigger,Trigger1M)),NA())</f>
        <v>1.6557634280634236E-2</v>
      </c>
      <c r="K2588" s="52">
        <f>IFERROR(_xll.qlIndexFixing(ONIndex1M,I2588,TRUE,_xll.ohTrigger(RecalcTrigger,Trigger1M)),NA())</f>
        <v>1.6554358306883898E-2</v>
      </c>
      <c r="L2588" s="52">
        <f>IFERROR(_xll.qlIndexFixing(Index3M,H2588,TRUE,_xll.ohTrigger(RecalcTrigger,Trigger3M)),NA())</f>
        <v>1.7876189969206022E-2</v>
      </c>
      <c r="M2588" s="52">
        <f>IFERROR(_xll.qlIndexFixing(ONIndex3M,I2588,TRUE,_xll.ohTrigger(RecalcTrigger,Trigger3M)),NA())</f>
        <v>1.7856671966836046E-2</v>
      </c>
      <c r="N2588" s="52">
        <f>IFERROR(_xll.qlIndexFixing(Index6M,$H2588,TRUE,_xll.ohTrigger(RecalcTrigger,Trigger6M)),NA())</f>
        <v>1.96288042082132E-2</v>
      </c>
      <c r="O2588" s="52">
        <f>IFERROR(_xll.qlIndexFixing(ONIndex6M,I2588,TRUE,_xll.ohTrigger(RecalcTrigger,Trigger6M)),NA())</f>
        <v>1.9572248847232743E-2</v>
      </c>
      <c r="P2588" s="52">
        <f>IFERROR(_xll.qlIndexFixing(Index1Y,$H2588,TRUE,_xll.ohTrigger(RecalcTrigger,Trigger1Y)),NA())</f>
        <v>2.1733761111695574E-2</v>
      </c>
      <c r="Q2588" s="52">
        <f>IFERROR(_xll.qlIndexFixing(ONIndex1Y,I2588,TRUE,_xll.ohTrigger(RecalcTrigger,Trigger1Y)),NA())</f>
        <v>2.1578344594672672E-2</v>
      </c>
    </row>
    <row r="2589" spans="2:17" x14ac:dyDescent="0.2">
      <c r="B2589" s="46" t="s">
        <v>51</v>
      </c>
      <c r="D2589" s="49">
        <f>_xll.qlCalendarAdvance(LocalCalendar,$D2588,B2589,"f",FALSE)</f>
        <v>57854</v>
      </c>
      <c r="E2589" s="49">
        <f>_xll.qlInterestRateIndexValueDate(IndexON,D2589)</f>
        <v>57854</v>
      </c>
      <c r="F2589" s="52">
        <f>IFERROR(_xll.qlIndexFixing(IndexON,D2589,TRUE,_xll.ohTrigger(RecalcTrigger,TriggerON)),NA())</f>
        <v>1.4265620835978154E-2</v>
      </c>
      <c r="H2589" s="49">
        <f>_xll.qlCalendarAdvance(IborCalendar,$H2588,B2589,"f",FALSE)</f>
        <v>57846</v>
      </c>
      <c r="I2589" s="49">
        <f>_xll.qlInterestRateIndexValueDate(Index1M,$H2589)</f>
        <v>57850</v>
      </c>
      <c r="J2589" s="52">
        <f>IFERROR(_xll.qlIndexFixing(Index1M,$H2589,TRUE,_xll.ohTrigger(RecalcTrigger,Trigger1M)),NA())</f>
        <v>1.6553842641523164E-2</v>
      </c>
      <c r="K2589" s="52">
        <f>IFERROR(_xll.qlIndexFixing(ONIndex1M,I2589,TRUE,_xll.ohTrigger(RecalcTrigger,Trigger1M)),NA())</f>
        <v>1.6550552787384376E-2</v>
      </c>
      <c r="L2589" s="52">
        <f>IFERROR(_xll.qlIndexFixing(Index3M,H2589,TRUE,_xll.ohTrigger(RecalcTrigger,Trigger3M)),NA())</f>
        <v>1.7873003476568443E-2</v>
      </c>
      <c r="M2589" s="52">
        <f>IFERROR(_xll.qlIndexFixing(ONIndex3M,I2589,TRUE,_xll.ohTrigger(RecalcTrigger,Trigger3M)),NA())</f>
        <v>1.7853450755138667E-2</v>
      </c>
      <c r="N2589" s="52">
        <f>IFERROR(_xll.qlIndexFixing(Index6M,$H2589,TRUE,_xll.ohTrigger(RecalcTrigger,Trigger6M)),NA())</f>
        <v>1.9625693790430301E-2</v>
      </c>
      <c r="O2589" s="52">
        <f>IFERROR(_xll.qlIndexFixing(ONIndex6M,I2589,TRUE,_xll.ohTrigger(RecalcTrigger,Trigger6M)),NA())</f>
        <v>1.9569072286138578E-2</v>
      </c>
      <c r="P2589" s="52">
        <f>IFERROR(_xll.qlIndexFixing(Index1Y,$H2589,TRUE,_xll.ohTrigger(RecalcTrigger,Trigger1Y)),NA())</f>
        <v>2.1730689007916318E-2</v>
      </c>
      <c r="Q2589" s="52">
        <f>IFERROR(_xll.qlIndexFixing(ONIndex1Y,I2589,TRUE,_xll.ohTrigger(RecalcTrigger,Trigger1Y)),NA())</f>
        <v>2.1575143629180005E-2</v>
      </c>
    </row>
    <row r="2590" spans="2:17" x14ac:dyDescent="0.2">
      <c r="B2590" s="46" t="s">
        <v>51</v>
      </c>
      <c r="D2590" s="49">
        <f>_xll.qlCalendarAdvance(LocalCalendar,$D2589,B2590,"f",FALSE)</f>
        <v>57861</v>
      </c>
      <c r="E2590" s="49">
        <f>_xll.qlInterestRateIndexValueDate(IndexON,D2590)</f>
        <v>57861</v>
      </c>
      <c r="F2590" s="52">
        <f>IFERROR(_xll.qlIndexFixing(IndexON,D2590,TRUE,_xll.ohTrigger(RecalcTrigger,TriggerON)),NA())</f>
        <v>1.4263115388635228E-2</v>
      </c>
      <c r="H2590" s="49">
        <f>_xll.qlCalendarAdvance(IborCalendar,$H2589,B2590,"f",FALSE)</f>
        <v>57853</v>
      </c>
      <c r="I2590" s="49">
        <f>_xll.qlInterestRateIndexValueDate(Index1M,$H2590)</f>
        <v>57858</v>
      </c>
      <c r="J2590" s="52">
        <f>IFERROR(_xll.qlIndexFixing(Index1M,$H2590,TRUE,_xll.ohTrigger(RecalcTrigger,Trigger1M)),NA())</f>
        <v>1.654952027283052E-2</v>
      </c>
      <c r="K2590" s="52">
        <f>IFERROR(_xll.qlIndexFixing(ONIndex1M,I2590,TRUE,_xll.ohTrigger(RecalcTrigger,Trigger1M)),NA())</f>
        <v>1.6546214538983861E-2</v>
      </c>
      <c r="L2590" s="52">
        <f>IFERROR(_xll.qlIndexFixing(Index3M,H2590,TRUE,_xll.ohTrigger(RecalcTrigger,Trigger3M)),NA())</f>
        <v>1.7869371056021485E-2</v>
      </c>
      <c r="M2590" s="52">
        <f>IFERROR(_xll.qlIndexFixing(ONIndex3M,I2590,TRUE,_xll.ohTrigger(RecalcTrigger,Trigger3M)),NA())</f>
        <v>1.7849778610790068E-2</v>
      </c>
      <c r="N2590" s="52">
        <f>IFERROR(_xll.qlIndexFixing(Index6M,$H2590,TRUE,_xll.ohTrigger(RecalcTrigger,Trigger6M)),NA())</f>
        <v>1.9622462252931697E-2</v>
      </c>
      <c r="O2590" s="52">
        <f>IFERROR(_xll.qlIndexFixing(ONIndex6M,I2590,TRUE,_xll.ohTrigger(RecalcTrigger,Trigger6M)),NA())</f>
        <v>1.9565451004943668E-2</v>
      </c>
      <c r="P2590" s="52">
        <f>IFERROR(_xll.qlIndexFixing(Index1Y,$H2590,TRUE,_xll.ohTrigger(RecalcTrigger,Trigger1Y)),NA())</f>
        <v>2.1727187424868254E-2</v>
      </c>
      <c r="Q2590" s="52">
        <f>IFERROR(_xll.qlIndexFixing(ONIndex1Y,I2590,TRUE,_xll.ohTrigger(RecalcTrigger,Trigger1Y)),NA())</f>
        <v>2.1571494562531157E-2</v>
      </c>
    </row>
    <row r="2591" spans="2:17" x14ac:dyDescent="0.2">
      <c r="B2591" s="46" t="s">
        <v>51</v>
      </c>
      <c r="D2591" s="49">
        <f>_xll.qlCalendarAdvance(LocalCalendar,$D2590,B2591,"f",FALSE)</f>
        <v>57868</v>
      </c>
      <c r="E2591" s="49">
        <f>_xll.qlInterestRateIndexValueDate(IndexON,D2591)</f>
        <v>57868</v>
      </c>
      <c r="F2591" s="52">
        <f>IFERROR(_xll.qlIndexFixing(IndexON,D2591,TRUE,_xll.ohTrigger(RecalcTrigger,TriggerON)),NA())</f>
        <v>1.4260727052759492E-2</v>
      </c>
      <c r="H2591" s="49">
        <f>_xll.qlCalendarAdvance(IborCalendar,$H2590,B2591,"f",FALSE)</f>
        <v>57860</v>
      </c>
      <c r="I2591" s="49">
        <f>_xll.qlInterestRateIndexValueDate(Index1M,$H2591)</f>
        <v>57864</v>
      </c>
      <c r="J2591" s="52">
        <f>IFERROR(_xll.qlIndexFixing(Index1M,$H2591,TRUE,_xll.ohTrigger(RecalcTrigger,Trigger1M)),NA())</f>
        <v>1.6546174870677888E-2</v>
      </c>
      <c r="K2591" s="52">
        <f>IFERROR(_xll.qlIndexFixing(ONIndex1M,I2591,TRUE,_xll.ohTrigger(RecalcTrigger,Trigger1M)),NA())</f>
        <v>1.6542968494350774E-2</v>
      </c>
      <c r="L2591" s="52">
        <f>IFERROR(_xll.qlIndexFixing(Index3M,H2591,TRUE,_xll.ohTrigger(RecalcTrigger,Trigger3M)),NA())</f>
        <v>1.7866653240321165E-2</v>
      </c>
      <c r="M2591" s="52">
        <f>IFERROR(_xll.qlIndexFixing(ONIndex3M,I2591,TRUE,_xll.ohTrigger(RecalcTrigger,Trigger3M)),NA())</f>
        <v>1.7847030970914446E-2</v>
      </c>
      <c r="N2591" s="52">
        <f>IFERROR(_xll.qlIndexFixing(Index6M,$H2591,TRUE,_xll.ohTrigger(RecalcTrigger,Trigger6M)),NA())</f>
        <v>1.9619181100465309E-2</v>
      </c>
      <c r="O2591" s="52">
        <f>IFERROR(_xll.qlIndexFixing(ONIndex6M,I2591,TRUE,_xll.ohTrigger(RecalcTrigger,Trigger6M)),NA())</f>
        <v>1.9562741396246253E-2</v>
      </c>
      <c r="P2591" s="52">
        <f>IFERROR(_xll.qlIndexFixing(Index1Y,$H2591,TRUE,_xll.ohTrigger(RecalcTrigger,Trigger1Y)),NA())</f>
        <v>2.1724567812412093E-2</v>
      </c>
      <c r="Q2591" s="52">
        <f>IFERROR(_xll.qlIndexFixing(ONIndex1Y,I2591,TRUE,_xll.ohTrigger(RecalcTrigger,Trigger1Y)),NA())</f>
        <v>2.1568764188364398E-2</v>
      </c>
    </row>
    <row r="2592" spans="2:17" x14ac:dyDescent="0.2">
      <c r="B2592" s="46" t="s">
        <v>51</v>
      </c>
      <c r="D2592" s="49">
        <f>_xll.qlCalendarAdvance(LocalCalendar,$D2591,B2592,"f",FALSE)</f>
        <v>57875</v>
      </c>
      <c r="E2592" s="49">
        <f>_xll.qlInterestRateIndexValueDate(IndexON,D2592)</f>
        <v>57875</v>
      </c>
      <c r="F2592" s="52">
        <f>IFERROR(_xll.qlIndexFixing(IndexON,D2592,TRUE,_xll.ohTrigger(RecalcTrigger,TriggerON)),NA())</f>
        <v>1.4258344347872765E-2</v>
      </c>
      <c r="H2592" s="49">
        <f>_xll.qlCalendarAdvance(IborCalendar,$H2591,B2592,"f",FALSE)</f>
        <v>57867</v>
      </c>
      <c r="I2592" s="49">
        <f>_xll.qlInterestRateIndexValueDate(Index1M,$H2592)</f>
        <v>57871</v>
      </c>
      <c r="J2592" s="52">
        <f>IFERROR(_xll.qlIndexFixing(Index1M,$H2592,TRUE,_xll.ohTrigger(RecalcTrigger,Trigger1M)),NA())</f>
        <v>1.6542409552913639E-2</v>
      </c>
      <c r="K2592" s="52">
        <f>IFERROR(_xll.qlIndexFixing(ONIndex1M,I2592,TRUE,_xll.ohTrigger(RecalcTrigger,Trigger1M)),NA())</f>
        <v>1.6539189720656822E-2</v>
      </c>
      <c r="L2592" s="52">
        <f>IFERROR(_xll.qlIndexFixing(Index3M,H2592,TRUE,_xll.ohTrigger(RecalcTrigger,Trigger3M)),NA())</f>
        <v>1.7863489496674975E-2</v>
      </c>
      <c r="M2592" s="52">
        <f>IFERROR(_xll.qlIndexFixing(ONIndex3M,I2592,TRUE,_xll.ohTrigger(RecalcTrigger,Trigger3M)),NA())</f>
        <v>1.7843832398467541E-2</v>
      </c>
      <c r="N2592" s="52">
        <f>IFERROR(_xll.qlIndexFixing(Index6M,$H2592,TRUE,_xll.ohTrigger(RecalcTrigger,Trigger6M)),NA())</f>
        <v>1.9616092783708884E-2</v>
      </c>
      <c r="O2592" s="52">
        <f>IFERROR(_xll.qlIndexFixing(ONIndex6M,I2592,TRUE,_xll.ohTrigger(RecalcTrigger,Trigger6M)),NA())</f>
        <v>1.9559587067448092E-2</v>
      </c>
      <c r="P2592" s="52">
        <f>IFERROR(_xll.qlIndexFixing(Index1Y,$H2592,TRUE,_xll.ohTrigger(RecalcTrigger,Trigger1Y)),NA())</f>
        <v>2.1721518720547402E-2</v>
      </c>
      <c r="Q2592" s="52">
        <f>IFERROR(_xll.qlIndexFixing(ONIndex1Y,I2592,TRUE,_xll.ohTrigger(RecalcTrigger,Trigger1Y)),NA())</f>
        <v>2.1565585712961521E-2</v>
      </c>
    </row>
    <row r="2593" spans="2:17" x14ac:dyDescent="0.2">
      <c r="B2593" s="46" t="s">
        <v>51</v>
      </c>
      <c r="D2593" s="49">
        <f>_xll.qlCalendarAdvance(LocalCalendar,$D2592,B2593,"f",FALSE)</f>
        <v>57882</v>
      </c>
      <c r="E2593" s="49">
        <f>_xll.qlInterestRateIndexValueDate(IndexON,D2593)</f>
        <v>57882</v>
      </c>
      <c r="F2593" s="52">
        <f>IFERROR(_xll.qlIndexFixing(IndexON,D2593,TRUE,_xll.ohTrigger(RecalcTrigger,TriggerON)),NA())</f>
        <v>1.4255967274001691E-2</v>
      </c>
      <c r="H2593" s="49">
        <f>_xll.qlCalendarAdvance(IborCalendar,$H2592,B2593,"f",FALSE)</f>
        <v>57874</v>
      </c>
      <c r="I2593" s="49">
        <f>_xll.qlInterestRateIndexValueDate(Index1M,$H2593)</f>
        <v>57878</v>
      </c>
      <c r="J2593" s="52">
        <f>IFERROR(_xll.qlIndexFixing(Index1M,$H2593,TRUE,_xll.ohTrigger(RecalcTrigger,Trigger1M)),NA())</f>
        <v>1.6538653163410189E-2</v>
      </c>
      <c r="K2593" s="52">
        <f>IFERROR(_xll.qlIndexFixing(ONIndex1M,I2593,TRUE,_xll.ohTrigger(RecalcTrigger,Trigger1M)),NA())</f>
        <v>1.6535419862151457E-2</v>
      </c>
      <c r="L2593" s="52">
        <f>IFERROR(_xll.qlIndexFixing(Index3M,H2593,TRUE,_xll.ohTrigger(RecalcTrigger,Trigger3M)),NA())</f>
        <v>1.786033333598739E-2</v>
      </c>
      <c r="M2593" s="52">
        <f>IFERROR(_xll.qlIndexFixing(ONIndex3M,I2593,TRUE,_xll.ohTrigger(RecalcTrigger,Trigger3M)),NA())</f>
        <v>1.7840641372224297E-2</v>
      </c>
      <c r="N2593" s="52">
        <f>IFERROR(_xll.qlIndexFixing(Index6M,$H2593,TRUE,_xll.ohTrigger(RecalcTrigger,Trigger6M)),NA())</f>
        <v>1.9613011955958593E-2</v>
      </c>
      <c r="O2593" s="52">
        <f>IFERROR(_xll.qlIndexFixing(ONIndex6M,I2593,TRUE,_xll.ohTrigger(RecalcTrigger,Trigger6M)),NA())</f>
        <v>1.9556440149202103E-2</v>
      </c>
      <c r="P2593" s="52">
        <f>IFERROR(_xll.qlIndexFixing(Index1Y,$H2593,TRUE,_xll.ohTrigger(RecalcTrigger,Trigger1Y)),NA())</f>
        <v>2.1718477299181683E-2</v>
      </c>
      <c r="Q2593" s="52">
        <f>IFERROR(_xll.qlIndexFixing(ONIndex1Y,I2593,TRUE,_xll.ohTrigger(RecalcTrigger,Trigger1Y)),NA())</f>
        <v>2.1562414734201951E-2</v>
      </c>
    </row>
    <row r="2594" spans="2:17" x14ac:dyDescent="0.2">
      <c r="B2594" s="46" t="s">
        <v>51</v>
      </c>
      <c r="D2594" s="49">
        <f>_xll.qlCalendarAdvance(LocalCalendar,$D2593,B2594,"f",FALSE)</f>
        <v>57889</v>
      </c>
      <c r="E2594" s="49">
        <f>_xll.qlInterestRateIndexValueDate(IndexON,D2594)</f>
        <v>57889</v>
      </c>
      <c r="F2594" s="52">
        <f>IFERROR(_xll.qlIndexFixing(IndexON,D2594,TRUE,_xll.ohTrigger(RecalcTrigger,TriggerON)),NA())</f>
        <v>1.4253595831146271E-2</v>
      </c>
      <c r="H2594" s="49">
        <f>_xll.qlCalendarAdvance(IborCalendar,$H2593,B2594,"f",FALSE)</f>
        <v>57881</v>
      </c>
      <c r="I2594" s="49">
        <f>_xll.qlInterestRateIndexValueDate(Index1M,$H2594)</f>
        <v>57885</v>
      </c>
      <c r="J2594" s="52">
        <f>IFERROR(_xll.qlIndexFixing(Index1M,$H2594,TRUE,_xll.ohTrigger(RecalcTrigger,Trigger1M)),NA())</f>
        <v>1.653490570216487E-2</v>
      </c>
      <c r="K2594" s="52">
        <f>IFERROR(_xll.qlIndexFixing(ONIndex1M,I2594,TRUE,_xll.ohTrigger(RecalcTrigger,Trigger1M)),NA())</f>
        <v>1.6531658918994552E-2</v>
      </c>
      <c r="L2594" s="52">
        <f>IFERROR(_xll.qlIndexFixing(Index3M,H2594,TRUE,_xll.ohTrigger(RecalcTrigger,Trigger3M)),NA())</f>
        <v>1.7857184758242776E-2</v>
      </c>
      <c r="M2594" s="52">
        <f>IFERROR(_xll.qlIndexFixing(ONIndex3M,I2594,TRUE,_xll.ohTrigger(RecalcTrigger,Trigger3M)),NA())</f>
        <v>1.783745789250446E-2</v>
      </c>
      <c r="N2594" s="52">
        <f>IFERROR(_xll.qlIndexFixing(Index6M,$H2594,TRUE,_xll.ohTrigger(RecalcTrigger,Trigger6M)),NA())</f>
        <v>1.9609938617179495E-2</v>
      </c>
      <c r="O2594" s="52">
        <f>IFERROR(_xll.qlIndexFixing(ONIndex6M,I2594,TRUE,_xll.ohTrigger(RecalcTrigger,Trigger6M)),NA())</f>
        <v>1.9553300641907967E-2</v>
      </c>
      <c r="P2594" s="52">
        <f>IFERROR(_xll.qlIndexFixing(Index1Y,$H2594,TRUE,_xll.ohTrigger(RecalcTrigger,Trigger1Y)),NA())</f>
        <v>2.1715443548245519E-2</v>
      </c>
      <c r="Q2594" s="52">
        <f>IFERROR(_xll.qlIndexFixing(ONIndex1Y,I2594,TRUE,_xll.ohTrigger(RecalcTrigger,Trigger1Y)),NA())</f>
        <v>2.1559251252165623E-2</v>
      </c>
    </row>
    <row r="2595" spans="2:17" x14ac:dyDescent="0.2">
      <c r="B2595" s="46" t="s">
        <v>51</v>
      </c>
      <c r="D2595" s="49">
        <f>_xll.qlCalendarAdvance(LocalCalendar,$D2594,B2595,"f",FALSE)</f>
        <v>57896</v>
      </c>
      <c r="E2595" s="49">
        <f>_xll.qlInterestRateIndexValueDate(IndexON,D2595)</f>
        <v>57896</v>
      </c>
      <c r="F2595" s="52">
        <f>IFERROR(_xll.qlIndexFixing(IndexON,D2595,TRUE,_xll.ohTrigger(RecalcTrigger,TriggerON)),NA())</f>
        <v>1.4251230019306504E-2</v>
      </c>
      <c r="H2595" s="49">
        <f>_xll.qlCalendarAdvance(IborCalendar,$H2594,B2595,"f",FALSE)</f>
        <v>57888</v>
      </c>
      <c r="I2595" s="49">
        <f>_xll.qlInterestRateIndexValueDate(Index1M,$H2595)</f>
        <v>57892</v>
      </c>
      <c r="J2595" s="52">
        <f>IFERROR(_xll.qlIndexFixing(Index1M,$H2595,TRUE,_xll.ohTrigger(RecalcTrigger,Trigger1M)),NA())</f>
        <v>1.6531280310049065E-2</v>
      </c>
      <c r="K2595" s="52">
        <f>IFERROR(_xll.qlIndexFixing(ONIndex1M,I2595,TRUE,_xll.ohTrigger(RecalcTrigger,Trigger1M)),NA())</f>
        <v>1.652790689110617E-2</v>
      </c>
      <c r="L2595" s="52">
        <f>IFERROR(_xll.qlIndexFixing(Index3M,H2595,TRUE,_xll.ohTrigger(RecalcTrigger,Trigger3M)),NA())</f>
        <v>1.7854043763421146E-2</v>
      </c>
      <c r="M2595" s="52">
        <f>IFERROR(_xll.qlIndexFixing(ONIndex3M,I2595,TRUE,_xll.ohTrigger(RecalcTrigger,Trigger3M)),NA())</f>
        <v>1.7834281959148157E-2</v>
      </c>
      <c r="N2595" s="52">
        <f>IFERROR(_xll.qlIndexFixing(Index6M,$H2595,TRUE,_xll.ohTrigger(RecalcTrigger,Trigger6M)),NA())</f>
        <v>1.9607504405153152E-2</v>
      </c>
      <c r="O2595" s="52">
        <f>IFERROR(_xll.qlIndexFixing(ONIndex6M,I2595,TRUE,_xll.ohTrigger(RecalcTrigger,Trigger6M)),NA())</f>
        <v>1.9550168545325874E-2</v>
      </c>
      <c r="P2595" s="52">
        <f>IFERROR(_xll.qlIndexFixing(Index1Y,$H2595,TRUE,_xll.ohTrigger(RecalcTrigger,Trigger1Y)),NA())</f>
        <v>2.1712417467669484E-2</v>
      </c>
      <c r="Q2595" s="52">
        <f>IFERROR(_xll.qlIndexFixing(ONIndex1Y,I2595,TRUE,_xll.ohTrigger(RecalcTrigger,Trigger1Y)),NA())</f>
        <v>2.1556095266772601E-2</v>
      </c>
    </row>
    <row r="2596" spans="2:17" x14ac:dyDescent="0.2">
      <c r="B2596" s="46" t="s">
        <v>51</v>
      </c>
      <c r="D2596" s="49">
        <f>_xll.qlCalendarAdvance(LocalCalendar,$D2595,B2596,"f",FALSE)</f>
        <v>57903</v>
      </c>
      <c r="E2596" s="49">
        <f>_xll.qlInterestRateIndexValueDate(IndexON,D2596)</f>
        <v>57903</v>
      </c>
      <c r="F2596" s="52">
        <f>IFERROR(_xll.qlIndexFixing(IndexON,D2596,TRUE,_xll.ohTrigger(RecalcTrigger,TriggerON)),NA())</f>
        <v>1.4248869838482392E-2</v>
      </c>
      <c r="H2596" s="49">
        <f>_xll.qlCalendarAdvance(IborCalendar,$H2595,B2596,"f",FALSE)</f>
        <v>57895</v>
      </c>
      <c r="I2596" s="49">
        <f>_xll.qlInterestRateIndexValueDate(Index1M,$H2596)</f>
        <v>57899</v>
      </c>
      <c r="J2596" s="52">
        <f>IFERROR(_xll.qlIndexFixing(Index1M,$H2596,TRUE,_xll.ohTrigger(RecalcTrigger,Trigger1M)),NA())</f>
        <v>1.652755117191787E-2</v>
      </c>
      <c r="K2596" s="52">
        <f>IFERROR(_xll.qlIndexFixing(ONIndex1M,I2596,TRUE,_xll.ohTrigger(RecalcTrigger,Trigger1M)),NA())</f>
        <v>1.6524163778326439E-2</v>
      </c>
      <c r="L2596" s="52">
        <f>IFERROR(_xll.qlIndexFixing(Index3M,H2596,TRUE,_xll.ohTrigger(RecalcTrigger,Trigger3M)),NA())</f>
        <v>1.7850910351505125E-2</v>
      </c>
      <c r="M2596" s="52">
        <f>IFERROR(_xll.qlIndexFixing(ONIndex3M,I2596,TRUE,_xll.ohTrigger(RecalcTrigger,Trigger3M)),NA())</f>
        <v>1.7831113571995516E-2</v>
      </c>
      <c r="N2596" s="52">
        <f>IFERROR(_xll.qlIndexFixing(Index6M,$H2596,TRUE,_xll.ohTrigger(RecalcTrigger,Trigger6M)),NA())</f>
        <v>1.9604130571150149E-2</v>
      </c>
      <c r="O2596" s="52">
        <f>IFERROR(_xll.qlIndexFixing(ONIndex6M,I2596,TRUE,_xll.ohTrigger(RecalcTrigger,Trigger6M)),NA())</f>
        <v>1.9547043859455826E-2</v>
      </c>
      <c r="P2596" s="52">
        <f>IFERROR(_xll.qlIndexFixing(Index1Y,$H2596,TRUE,_xll.ohTrigger(RecalcTrigger,Trigger1Y)),NA())</f>
        <v>2.1709399057385028E-2</v>
      </c>
      <c r="Q2596" s="52">
        <f>IFERROR(_xll.qlIndexFixing(ONIndex1Y,I2596,TRUE,_xll.ohTrigger(RecalcTrigger,Trigger1Y)),NA())</f>
        <v>2.1552946778102822E-2</v>
      </c>
    </row>
    <row r="2597" spans="2:17" x14ac:dyDescent="0.2">
      <c r="B2597" s="46" t="s">
        <v>51</v>
      </c>
      <c r="D2597" s="49">
        <f>_xll.qlCalendarAdvance(LocalCalendar,$D2596,B2597,"f",FALSE)</f>
        <v>57910</v>
      </c>
      <c r="E2597" s="49">
        <f>_xll.qlInterestRateIndexValueDate(IndexON,D2597)</f>
        <v>57910</v>
      </c>
      <c r="F2597" s="52">
        <f>IFERROR(_xll.qlIndexFixing(IndexON,D2597,TRUE,_xll.ohTrigger(RecalcTrigger,TriggerON)),NA())</f>
        <v>1.4246515288700579E-2</v>
      </c>
      <c r="H2597" s="49">
        <f>_xll.qlCalendarAdvance(IborCalendar,$H2596,B2597,"f",FALSE)</f>
        <v>57902</v>
      </c>
      <c r="I2597" s="49">
        <f>_xll.qlInterestRateIndexValueDate(Index1M,$H2597)</f>
        <v>57906</v>
      </c>
      <c r="J2597" s="52">
        <f>IFERROR(_xll.qlIndexFixing(Index1M,$H2597,TRUE,_xll.ohTrigger(RecalcTrigger,Trigger1M)),NA())</f>
        <v>1.6523830962466408E-2</v>
      </c>
      <c r="K2597" s="52">
        <f>IFERROR(_xll.qlIndexFixing(ONIndex1M,I2597,TRUE,_xll.ohTrigger(RecalcTrigger,Trigger1M)),NA())</f>
        <v>1.6520429580895168E-2</v>
      </c>
      <c r="L2597" s="52">
        <f>IFERROR(_xll.qlIndexFixing(Index3M,H2597,TRUE,_xll.ohTrigger(RecalcTrigger,Trigger3M)),NA())</f>
        <v>1.7847784522476467E-2</v>
      </c>
      <c r="M2597" s="52">
        <f>IFERROR(_xll.qlIndexFixing(ONIndex3M,I2597,TRUE,_xll.ohTrigger(RecalcTrigger,Trigger3M)),NA())</f>
        <v>1.7827952731366281E-2</v>
      </c>
      <c r="N2597" s="52">
        <f>IFERROR(_xll.qlIndexFixing(Index6M,$H2597,TRUE,_xll.ohTrigger(RecalcTrigger,Trigger6M)),NA())</f>
        <v>1.9601080068718187E-2</v>
      </c>
      <c r="O2597" s="52">
        <f>IFERROR(_xll.qlIndexFixing(ONIndex6M,I2597,TRUE,_xll.ohTrigger(RecalcTrigger,Trigger6M)),NA())</f>
        <v>1.9543926584457694E-2</v>
      </c>
      <c r="P2597" s="52">
        <f>IFERROR(_xll.qlIndexFixing(Index1Y,$H2597,TRUE,_xll.ohTrigger(RecalcTrigger,Trigger1Y)),NA())</f>
        <v>2.1706388317322727E-2</v>
      </c>
      <c r="Q2597" s="52">
        <f>IFERROR(_xll.qlIndexFixing(ONIndex1Y,I2597,TRUE,_xll.ohTrigger(RecalcTrigger,Trigger1Y)),NA())</f>
        <v>2.1549805786156284E-2</v>
      </c>
    </row>
    <row r="2598" spans="2:17" x14ac:dyDescent="0.2">
      <c r="B2598" s="46" t="s">
        <v>51</v>
      </c>
      <c r="D2598" s="49">
        <f>_xll.qlCalendarAdvance(LocalCalendar,$D2597,B2598,"f",FALSE)</f>
        <v>57917</v>
      </c>
      <c r="E2598" s="49">
        <f>_xll.qlInterestRateIndexValueDate(IndexON,D2598)</f>
        <v>57917</v>
      </c>
      <c r="F2598" s="52">
        <f>IFERROR(_xll.qlIndexFixing(IndexON,D2598,TRUE,_xll.ohTrigger(RecalcTrigger,TriggerON)),NA())</f>
        <v>1.4244166369907774E-2</v>
      </c>
      <c r="H2598" s="49">
        <f>_xll.qlCalendarAdvance(IborCalendar,$H2597,B2598,"f",FALSE)</f>
        <v>57909</v>
      </c>
      <c r="I2598" s="49">
        <f>_xll.qlInterestRateIndexValueDate(Index1M,$H2598)</f>
        <v>57913</v>
      </c>
      <c r="J2598" s="52">
        <f>IFERROR(_xll.qlIndexFixing(Index1M,$H2598,TRUE,_xll.ohTrigger(RecalcTrigger,Trigger1M)),NA())</f>
        <v>1.6520119681684358E-2</v>
      </c>
      <c r="K2598" s="52">
        <f>IFERROR(_xll.qlIndexFixing(ONIndex1M,I2598,TRUE,_xll.ohTrigger(RecalcTrigger,Trigger1M)),NA())</f>
        <v>1.6516704298732421E-2</v>
      </c>
      <c r="L2598" s="52">
        <f>IFERROR(_xll.qlIndexFixing(Index3M,H2598,TRUE,_xll.ohTrigger(RecalcTrigger,Trigger3M)),NA())</f>
        <v>1.7844666276316923E-2</v>
      </c>
      <c r="M2598" s="52">
        <f>IFERROR(_xll.qlIndexFixing(ONIndex3M,I2598,TRUE,_xll.ohTrigger(RecalcTrigger,Trigger3M)),NA())</f>
        <v>1.7824799437180516E-2</v>
      </c>
      <c r="N2598" s="52">
        <f>IFERROR(_xll.qlIndexFixing(Index6M,$H2598,TRUE,_xll.ohTrigger(RecalcTrigger,Trigger6M)),NA())</f>
        <v>1.9598037055548481E-2</v>
      </c>
      <c r="O2598" s="52">
        <f>IFERROR(_xll.qlIndexFixing(ONIndex6M,I2598,TRUE,_xll.ohTrigger(RecalcTrigger,Trigger6M)),NA())</f>
        <v>1.9540816720171605E-2</v>
      </c>
      <c r="P2598" s="52">
        <f>IFERROR(_xll.qlIndexFixing(Index1Y,$H2598,TRUE,_xll.ohTrigger(RecalcTrigger,Trigger1Y)),NA())</f>
        <v>2.1703385247414254E-2</v>
      </c>
      <c r="Q2598" s="52">
        <f>IFERROR(_xll.qlIndexFixing(ONIndex1Y,I2598,TRUE,_xll.ohTrigger(RecalcTrigger,Trigger1Y)),NA())</f>
        <v>2.1546672290932989E-2</v>
      </c>
    </row>
    <row r="2599" spans="2:17" x14ac:dyDescent="0.2">
      <c r="B2599" s="46" t="s">
        <v>51</v>
      </c>
      <c r="D2599" s="49">
        <f>_xll.qlCalendarAdvance(LocalCalendar,$D2598,B2599,"f",FALSE)</f>
        <v>57924</v>
      </c>
      <c r="E2599" s="49">
        <f>_xll.qlInterestRateIndexValueDate(IndexON,D2599)</f>
        <v>57924</v>
      </c>
      <c r="F2599" s="52">
        <f>IFERROR(_xll.qlIndexFixing(IndexON,D2599,TRUE,_xll.ohTrigger(RecalcTrigger,TriggerON)),NA())</f>
        <v>1.4241823082130622E-2</v>
      </c>
      <c r="H2599" s="49">
        <f>_xll.qlCalendarAdvance(IborCalendar,$H2598,B2599,"f",FALSE)</f>
        <v>57916</v>
      </c>
      <c r="I2599" s="49">
        <f>_xll.qlInterestRateIndexValueDate(Index1M,$H2599)</f>
        <v>57920</v>
      </c>
      <c r="J2599" s="52">
        <f>IFERROR(_xll.qlIndexFixing(Index1M,$H2599,TRUE,_xll.ohTrigger(RecalcTrigger,Trigger1M)),NA())</f>
        <v>1.6516417329556256E-2</v>
      </c>
      <c r="K2599" s="52">
        <f>IFERROR(_xll.qlIndexFixing(ONIndex1M,I2599,TRUE,_xll.ohTrigger(RecalcTrigger,Trigger1M)),NA())</f>
        <v>1.6512987931758261E-2</v>
      </c>
      <c r="L2599" s="52">
        <f>IFERROR(_xll.qlIndexFixing(Index3M,H2599,TRUE,_xll.ohTrigger(RecalcTrigger,Trigger3M)),NA())</f>
        <v>1.7841555613009114E-2</v>
      </c>
      <c r="M2599" s="52">
        <f>IFERROR(_xll.qlIndexFixing(ONIndex3M,I2599,TRUE,_xll.ohTrigger(RecalcTrigger,Trigger3M)),NA())</f>
        <v>1.7821653689198413E-2</v>
      </c>
      <c r="N2599" s="52">
        <f>IFERROR(_xll.qlIndexFixing(Index6M,$H2599,TRUE,_xll.ohTrigger(RecalcTrigger,Trigger6M)),NA())</f>
        <v>1.9595001531604969E-2</v>
      </c>
      <c r="O2599" s="52">
        <f>IFERROR(_xll.qlIndexFixing(ONIndex6M,I2599,TRUE,_xll.ohTrigger(RecalcTrigger,Trigger6M)),NA())</f>
        <v>1.9537714266597561E-2</v>
      </c>
      <c r="P2599" s="52">
        <f>IFERROR(_xll.qlIndexFixing(Index1Y,$H2599,TRUE,_xll.ohTrigger(RecalcTrigger,Trigger1Y)),NA())</f>
        <v>2.1700389847591279E-2</v>
      </c>
      <c r="Q2599" s="52">
        <f>IFERROR(_xll.qlIndexFixing(ONIndex1Y,I2599,TRUE,_xll.ohTrigger(RecalcTrigger,Trigger1Y)),NA())</f>
        <v>2.1543546292353E-2</v>
      </c>
    </row>
    <row r="2600" spans="2:17" x14ac:dyDescent="0.2">
      <c r="B2600" s="46" t="s">
        <v>51</v>
      </c>
      <c r="D2600" s="49">
        <f>_xll.qlCalendarAdvance(LocalCalendar,$D2599,B2600,"f",FALSE)</f>
        <v>57931</v>
      </c>
      <c r="E2600" s="49">
        <f>_xll.qlInterestRateIndexValueDate(IndexON,D2600)</f>
        <v>57931</v>
      </c>
      <c r="F2600" s="52">
        <f>IFERROR(_xll.qlIndexFixing(IndexON,D2600,TRUE,_xll.ohTrigger(RecalcTrigger,TriggerON)),NA())</f>
        <v>1.4239485425369125E-2</v>
      </c>
      <c r="H2600" s="49">
        <f>_xll.qlCalendarAdvance(IborCalendar,$H2599,B2600,"f",FALSE)</f>
        <v>57923</v>
      </c>
      <c r="I2600" s="49">
        <f>_xll.qlInterestRateIndexValueDate(Index1M,$H2600)</f>
        <v>57927</v>
      </c>
      <c r="J2600" s="52">
        <f>IFERROR(_xll.qlIndexFixing(Index1M,$H2600,TRUE,_xll.ohTrigger(RecalcTrigger,Trigger1M)),NA())</f>
        <v>1.6512723906082098E-2</v>
      </c>
      <c r="K2600" s="52">
        <f>IFERROR(_xll.qlIndexFixing(ONIndex1M,I2600,TRUE,_xll.ohTrigger(RecalcTrigger,Trigger1M)),NA())</f>
        <v>1.6509280479972688E-2</v>
      </c>
      <c r="L2600" s="52">
        <f>IFERROR(_xll.qlIndexFixing(Index3M,H2600,TRUE,_xll.ohTrigger(RecalcTrigger,Trigger3M)),NA())</f>
        <v>1.7838452532532193E-2</v>
      </c>
      <c r="M2600" s="52">
        <f>IFERROR(_xll.qlIndexFixing(ONIndex3M,I2600,TRUE,_xll.ohTrigger(RecalcTrigger,Trigger3M)),NA())</f>
        <v>1.7818515487659781E-2</v>
      </c>
      <c r="N2600" s="52">
        <f>IFERROR(_xll.qlIndexFixing(Index6M,$H2600,TRUE,_xll.ohTrigger(RecalcTrigger,Trigger6M)),NA())</f>
        <v>1.9591973496854639E-2</v>
      </c>
      <c r="O2600" s="52">
        <f>IFERROR(_xll.qlIndexFixing(ONIndex6M,I2600,TRUE,_xll.ohTrigger(RecalcTrigger,Trigger6M)),NA())</f>
        <v>1.9534619223735561E-2</v>
      </c>
      <c r="P2600" s="52">
        <f>IFERROR(_xll.qlIndexFixing(Index1Y,$H2600,TRUE,_xll.ohTrigger(RecalcTrigger,Trigger1Y)),NA())</f>
        <v>2.1697402117784818E-2</v>
      </c>
      <c r="Q2600" s="52">
        <f>IFERROR(_xll.qlIndexFixing(ONIndex1Y,I2600,TRUE,_xll.ohTrigger(RecalcTrigger,Trigger1Y)),NA())</f>
        <v>2.1540427790336381E-2</v>
      </c>
    </row>
    <row r="2601" spans="2:17" x14ac:dyDescent="0.2">
      <c r="B2601" s="46" t="s">
        <v>51</v>
      </c>
      <c r="D2601" s="49">
        <f>_xll.qlCalendarAdvance(LocalCalendar,$D2600,B2601,"f",FALSE)</f>
        <v>57938</v>
      </c>
      <c r="E2601" s="49">
        <f>_xll.qlInterestRateIndexValueDate(IndexON,D2601)</f>
        <v>57938</v>
      </c>
      <c r="F2601" s="52">
        <f>IFERROR(_xll.qlIndexFixing(IndexON,D2601,TRUE,_xll.ohTrigger(RecalcTrigger,TriggerON)),NA())</f>
        <v>1.4237153399623281E-2</v>
      </c>
      <c r="H2601" s="49">
        <f>_xll.qlCalendarAdvance(IborCalendar,$H2600,B2601,"f",FALSE)</f>
        <v>57930</v>
      </c>
      <c r="I2601" s="49">
        <f>_xll.qlInterestRateIndexValueDate(Index1M,$H2601)</f>
        <v>57934</v>
      </c>
      <c r="J2601" s="52">
        <f>IFERROR(_xll.qlIndexFixing(Index1M,$H2601,TRUE,_xll.ohTrigger(RecalcTrigger,Trigger1M)),NA())</f>
        <v>1.6509039411251574E-2</v>
      </c>
      <c r="K2601" s="52">
        <f>IFERROR(_xll.qlIndexFixing(ONIndex1M,I2601,TRUE,_xll.ohTrigger(RecalcTrigger,Trigger1M)),NA())</f>
        <v>1.6505581943535574E-2</v>
      </c>
      <c r="L2601" s="52">
        <f>IFERROR(_xll.qlIndexFixing(Index3M,H2601,TRUE,_xll.ohTrigger(RecalcTrigger,Trigger3M)),NA())</f>
        <v>1.7835357034873125E-2</v>
      </c>
      <c r="M2601" s="52">
        <f>IFERROR(_xll.qlIndexFixing(ONIndex3M,I2601,TRUE,_xll.ohTrigger(RecalcTrigger,Trigger3M)),NA())</f>
        <v>1.7815384832484682E-2</v>
      </c>
      <c r="N2601" s="52">
        <f>IFERROR(_xll.qlIndexFixing(Index6M,$H2601,TRUE,_xll.ohTrigger(RecalcTrigger,Trigger6M)),NA())</f>
        <v>1.9588952951262728E-2</v>
      </c>
      <c r="O2601" s="52">
        <f>IFERROR(_xll.qlIndexFixing(ONIndex6M,I2601,TRUE,_xll.ohTrigger(RecalcTrigger,Trigger6M)),NA())</f>
        <v>1.9531531591745477E-2</v>
      </c>
      <c r="P2601" s="52">
        <f>IFERROR(_xll.qlIndexFixing(Index1Y,$H2601,TRUE,_xll.ohTrigger(RecalcTrigger,Trigger1Y)),NA())</f>
        <v>2.1694422057927414E-2</v>
      </c>
      <c r="Q2601" s="52">
        <f>IFERROR(_xll.qlIndexFixing(ONIndex1Y,I2601,TRUE,_xll.ohTrigger(RecalcTrigger,Trigger1Y)),NA())</f>
        <v>2.153731678512294E-2</v>
      </c>
    </row>
    <row r="2602" spans="2:17" x14ac:dyDescent="0.2">
      <c r="B2602" s="46" t="s">
        <v>51</v>
      </c>
      <c r="D2602" s="49">
        <f>_xll.qlCalendarAdvance(LocalCalendar,$D2601,B2602,"f",FALSE)</f>
        <v>57945</v>
      </c>
      <c r="E2602" s="49">
        <f>_xll.qlInterestRateIndexValueDate(IndexON,D2602)</f>
        <v>57945</v>
      </c>
      <c r="F2602" s="52">
        <f>IFERROR(_xll.qlIndexFixing(IndexON,D2602,TRUE,_xll.ohTrigger(RecalcTrigger,TriggerON)),NA())</f>
        <v>1.4234827004893091E-2</v>
      </c>
      <c r="H2602" s="49">
        <f>_xll.qlCalendarAdvance(IborCalendar,$H2601,B2602,"f",FALSE)</f>
        <v>57937</v>
      </c>
      <c r="I2602" s="49">
        <f>_xll.qlInterestRateIndexValueDate(Index1M,$H2602)</f>
        <v>57941</v>
      </c>
      <c r="J2602" s="52">
        <f>IFERROR(_xll.qlIndexFixing(Index1M,$H2602,TRUE,_xll.ohTrigger(RecalcTrigger,Trigger1M)),NA())</f>
        <v>1.6505363845054365E-2</v>
      </c>
      <c r="K2602" s="52">
        <f>IFERROR(_xll.qlIndexFixing(ONIndex1M,I2602,TRUE,_xll.ohTrigger(RecalcTrigger,Trigger1M)),NA())</f>
        <v>1.6501892322287048E-2</v>
      </c>
      <c r="L2602" s="52">
        <f>IFERROR(_xll.qlIndexFixing(Index3M,H2602,TRUE,_xll.ohTrigger(RecalcTrigger,Trigger3M)),NA())</f>
        <v>1.7832269120010184E-2</v>
      </c>
      <c r="M2602" s="52">
        <f>IFERROR(_xll.qlIndexFixing(ONIndex3M,I2602,TRUE,_xll.ohTrigger(RecalcTrigger,Trigger3M)),NA())</f>
        <v>1.7812261723673117E-2</v>
      </c>
      <c r="N2602" s="52">
        <f>IFERROR(_xll.qlIndexFixing(Index6M,$H2602,TRUE,_xll.ohTrigger(RecalcTrigger,Trigger6M)),NA())</f>
        <v>1.9585939894794926E-2</v>
      </c>
      <c r="O2602" s="52">
        <f>IFERROR(_xll.qlIndexFixing(ONIndex6M,I2602,TRUE,_xll.ohTrigger(RecalcTrigger,Trigger6M)),NA())</f>
        <v>1.9528451370387501E-2</v>
      </c>
      <c r="P2602" s="52">
        <f>IFERROR(_xll.qlIndexFixing(Index1Y,$H2602,TRUE,_xll.ohTrigger(RecalcTrigger,Trigger1Y)),NA())</f>
        <v>2.169144966795096E-2</v>
      </c>
      <c r="Q2602" s="52">
        <f>IFERROR(_xll.qlIndexFixing(ONIndex1Y,I2602,TRUE,_xll.ohTrigger(RecalcTrigger,Trigger1Y)),NA())</f>
        <v>2.1534213276552805E-2</v>
      </c>
    </row>
    <row r="2603" spans="2:17" x14ac:dyDescent="0.2">
      <c r="B2603" s="46" t="s">
        <v>51</v>
      </c>
      <c r="D2603" s="49">
        <f>_xll.qlCalendarAdvance(LocalCalendar,$D2602,B2603,"f",FALSE)</f>
        <v>57952</v>
      </c>
      <c r="E2603" s="49">
        <f>_xll.qlInterestRateIndexValueDate(IndexON,D2603)</f>
        <v>57952</v>
      </c>
      <c r="F2603" s="52">
        <f>IFERROR(_xll.qlIndexFixing(IndexON,D2603,TRUE,_xll.ohTrigger(RecalcTrigger,TriggerON)),NA())</f>
        <v>1.4232622046597143E-2</v>
      </c>
      <c r="H2603" s="49">
        <f>_xll.qlCalendarAdvance(IborCalendar,$H2602,B2603,"f",FALSE)</f>
        <v>57944</v>
      </c>
      <c r="I2603" s="49">
        <f>_xll.qlInterestRateIndexValueDate(Index1M,$H2603)</f>
        <v>57949</v>
      </c>
      <c r="J2603" s="52">
        <f>IFERROR(_xll.qlIndexFixing(Index1M,$H2603,TRUE,_xll.ohTrigger(RecalcTrigger,Trigger1M)),NA())</f>
        <v>1.6501174130981913E-2</v>
      </c>
      <c r="K2603" s="52">
        <f>IFERROR(_xll.qlIndexFixing(ONIndex1M,I2603,TRUE,_xll.ohTrigger(RecalcTrigger,Trigger1M)),NA())</f>
        <v>1.6497686528893496E-2</v>
      </c>
      <c r="L2603" s="52">
        <f>IFERROR(_xll.qlIndexFixing(Index3M,H2603,TRUE,_xll.ohTrigger(RecalcTrigger,Trigger3M)),NA())</f>
        <v>1.7828749359488014E-2</v>
      </c>
      <c r="M2603" s="52">
        <f>IFERROR(_xll.qlIndexFixing(ONIndex3M,I2603,TRUE,_xll.ohTrigger(RecalcTrigger,Trigger3M)),NA())</f>
        <v>1.7808701696999663E-2</v>
      </c>
      <c r="N2603" s="52">
        <f>IFERROR(_xll.qlIndexFixing(Index6M,$H2603,TRUE,_xll.ohTrigger(RecalcTrigger,Trigger6M)),NA())</f>
        <v>1.9582505572000516E-2</v>
      </c>
      <c r="O2603" s="52">
        <f>IFERROR(_xll.qlIndexFixing(ONIndex6M,I2603,TRUE,_xll.ohTrigger(RecalcTrigger,Trigger6M)),NA())</f>
        <v>1.9524940191919526E-2</v>
      </c>
      <c r="P2603" s="52">
        <f>IFERROR(_xll.qlIndexFixing(Index1Y,$H2603,TRUE,_xll.ohTrigger(RecalcTrigger,Trigger1Y)),NA())</f>
        <v>2.168806204243847E-2</v>
      </c>
      <c r="Q2603" s="52">
        <f>IFERROR(_xll.qlIndexFixing(ONIndex1Y,I2603,TRUE,_xll.ohTrigger(RecalcTrigger,Trigger1Y)),NA())</f>
        <v>2.1530675589289672E-2</v>
      </c>
    </row>
    <row r="2604" spans="2:17" x14ac:dyDescent="0.2">
      <c r="B2604" s="46" t="s">
        <v>51</v>
      </c>
      <c r="D2604" s="49">
        <f>_xll.qlCalendarAdvance(LocalCalendar,$D2603,B2604,"f",FALSE)</f>
        <v>57959</v>
      </c>
      <c r="E2604" s="49">
        <f>_xll.qlInterestRateIndexValueDate(IndexON,D2604)</f>
        <v>57959</v>
      </c>
      <c r="F2604" s="52">
        <f>IFERROR(_xll.qlIndexFixing(IndexON,D2604,TRUE,_xll.ohTrigger(RecalcTrigger,TriggerON)),NA())</f>
        <v>1.4230191108479673E-2</v>
      </c>
      <c r="H2604" s="49">
        <f>_xll.qlCalendarAdvance(IborCalendar,$H2603,B2604,"f",FALSE)</f>
        <v>57951</v>
      </c>
      <c r="I2604" s="49">
        <f>_xll.qlInterestRateIndexValueDate(Index1M,$H2604)</f>
        <v>57956</v>
      </c>
      <c r="J2604" s="52">
        <f>IFERROR(_xll.qlIndexFixing(Index1M,$H2604,TRUE,_xll.ohTrigger(RecalcTrigger,Trigger1M)),NA())</f>
        <v>1.6497400273668639E-2</v>
      </c>
      <c r="K2604" s="52">
        <f>IFERROR(_xll.qlIndexFixing(ONIndex1M,I2604,TRUE,_xll.ohTrigger(RecalcTrigger,Trigger1M)),NA())</f>
        <v>1.6494016011723289E-2</v>
      </c>
      <c r="L2604" s="52">
        <f>IFERROR(_xll.qlIndexFixing(Index3M,H2604,TRUE,_xll.ohTrigger(RecalcTrigger,Trigger3M)),NA())</f>
        <v>1.782545500609747E-2</v>
      </c>
      <c r="M2604" s="52">
        <f>IFERROR(_xll.qlIndexFixing(ONIndex3M,I2604,TRUE,_xll.ohTrigger(RecalcTrigger,Trigger3M)),NA())</f>
        <v>1.7805594759012777E-2</v>
      </c>
      <c r="N2604" s="52">
        <f>IFERROR(_xll.qlIndexFixing(Index6M,$H2604,TRUE,_xll.ohTrigger(RecalcTrigger,Trigger6M)),NA())</f>
        <v>1.9578551143722946E-2</v>
      </c>
      <c r="O2604" s="52">
        <f>IFERROR(_xll.qlIndexFixing(ONIndex6M,I2604,TRUE,_xll.ohTrigger(RecalcTrigger,Trigger6M)),NA())</f>
        <v>1.952187585081866E-2</v>
      </c>
      <c r="P2604" s="52">
        <f>IFERROR(_xll.qlIndexFixing(Index1Y,$H2604,TRUE,_xll.ohTrigger(RecalcTrigger,Trigger1Y)),NA())</f>
        <v>2.1685106087692616E-2</v>
      </c>
      <c r="Q2604" s="52">
        <f>IFERROR(_xll.qlIndexFixing(ONIndex1Y,I2604,TRUE,_xll.ohTrigger(RecalcTrigger,Trigger1Y)),NA())</f>
        <v>2.1527588144989451E-2</v>
      </c>
    </row>
    <row r="2605" spans="2:17" x14ac:dyDescent="0.2">
      <c r="B2605" s="46" t="s">
        <v>51</v>
      </c>
      <c r="D2605" s="49">
        <f>_xll.qlCalendarAdvance(LocalCalendar,$D2604,B2605,"f",FALSE)</f>
        <v>57966</v>
      </c>
      <c r="E2605" s="49">
        <f>_xll.qlInterestRateIndexValueDate(IndexON,D2605)</f>
        <v>57966</v>
      </c>
      <c r="F2605" s="52">
        <f>IFERROR(_xll.qlIndexFixing(IndexON,D2605,TRUE,_xll.ohTrigger(RecalcTrigger,TriggerON)),NA())</f>
        <v>1.4227881606796444E-2</v>
      </c>
      <c r="H2605" s="49">
        <f>_xll.qlCalendarAdvance(IborCalendar,$H2604,B2605,"f",FALSE)</f>
        <v>57958</v>
      </c>
      <c r="I2605" s="49">
        <f>_xll.qlInterestRateIndexValueDate(Index1M,$H2605)</f>
        <v>57962</v>
      </c>
      <c r="J2605" s="52">
        <f>IFERROR(_xll.qlIndexFixing(Index1M,$H2605,TRUE,_xll.ohTrigger(RecalcTrigger,Trigger1M)),NA())</f>
        <v>1.6494272890862582E-2</v>
      </c>
      <c r="K2605" s="52">
        <f>IFERROR(_xll.qlIndexFixing(ONIndex1M,I2605,TRUE,_xll.ohTrigger(RecalcTrigger,Trigger1M)),NA())</f>
        <v>1.6490876949992739E-2</v>
      </c>
      <c r="L2605" s="52">
        <f>IFERROR(_xll.qlIndexFixing(Index3M,H2605,TRUE,_xll.ohTrigger(RecalcTrigger,Trigger3M)),NA())</f>
        <v>1.7822827850244607E-2</v>
      </c>
      <c r="M2605" s="52">
        <f>IFERROR(_xll.qlIndexFixing(ONIndex3M,I2605,TRUE,_xll.ohTrigger(RecalcTrigger,Trigger3M)),NA())</f>
        <v>1.78029376755795E-2</v>
      </c>
      <c r="N2605" s="52">
        <f>IFERROR(_xll.qlIndexFixing(Index6M,$H2605,TRUE,_xll.ohTrigger(RecalcTrigger,Trigger6M)),NA())</f>
        <v>1.9576306693167178E-2</v>
      </c>
      <c r="O2605" s="52">
        <f>IFERROR(_xll.qlIndexFixing(ONIndex6M,I2605,TRUE,_xll.ohTrigger(RecalcTrigger,Trigger6M)),NA())</f>
        <v>1.9519255171065453E-2</v>
      </c>
      <c r="P2605" s="52">
        <f>IFERROR(_xll.qlIndexFixing(Index1Y,$H2605,TRUE,_xll.ohTrigger(RecalcTrigger,Trigger1Y)),NA())</f>
        <v>2.1682578516628605E-2</v>
      </c>
      <c r="Q2605" s="52">
        <f>IFERROR(_xll.qlIndexFixing(ONIndex1Y,I2605,TRUE,_xll.ohTrigger(RecalcTrigger,Trigger1Y)),NA())</f>
        <v>2.1524947730942046E-2</v>
      </c>
    </row>
    <row r="2606" spans="2:17" x14ac:dyDescent="0.2">
      <c r="B2606" s="46" t="s">
        <v>51</v>
      </c>
      <c r="D2606" s="49">
        <f>_xll.qlCalendarAdvance(LocalCalendar,$D2605,B2606,"f",FALSE)</f>
        <v>57973</v>
      </c>
      <c r="E2606" s="49">
        <f>_xll.qlInterestRateIndexValueDate(IndexON,D2606)</f>
        <v>57973</v>
      </c>
      <c r="F2606" s="52">
        <f>IFERROR(_xll.qlIndexFixing(IndexON,D2606,TRUE,_xll.ohTrigger(RecalcTrigger,TriggerON)),NA())</f>
        <v>1.4225577736128869E-2</v>
      </c>
      <c r="H2606" s="49">
        <f>_xll.qlCalendarAdvance(IborCalendar,$H2605,B2606,"f",FALSE)</f>
        <v>57965</v>
      </c>
      <c r="I2606" s="49">
        <f>_xll.qlInterestRateIndexValueDate(Index1M,$H2606)</f>
        <v>57969</v>
      </c>
      <c r="J2606" s="52">
        <f>IFERROR(_xll.qlIndexFixing(Index1M,$H2606,TRUE,_xll.ohTrigger(RecalcTrigger,Trigger1M)),NA())</f>
        <v>1.6490632568024743E-2</v>
      </c>
      <c r="K2606" s="52">
        <f>IFERROR(_xll.qlIndexFixing(ONIndex1M,I2606,TRUE,_xll.ohTrigger(RecalcTrigger,Trigger1M)),NA())</f>
        <v>1.648722298973837E-2</v>
      </c>
      <c r="L2606" s="52">
        <f>IFERROR(_xll.qlIndexFixing(Index3M,H2606,TRUE,_xll.ohTrigger(RecalcTrigger,Trigger3M)),NA())</f>
        <v>1.7819769875816203E-2</v>
      </c>
      <c r="M2606" s="52">
        <f>IFERROR(_xll.qlIndexFixing(ONIndex3M,I2606,TRUE,_xll.ohTrigger(RecalcTrigger,Trigger3M)),NA())</f>
        <v>1.7799844752302008E-2</v>
      </c>
      <c r="N2606" s="52">
        <f>IFERROR(_xll.qlIndexFixing(Index6M,$H2606,TRUE,_xll.ohTrigger(RecalcTrigger,Trigger6M)),NA())</f>
        <v>1.9573322845920529E-2</v>
      </c>
      <c r="O2606" s="52">
        <f>IFERROR(_xll.qlIndexFixing(ONIndex6M,I2606,TRUE,_xll.ohTrigger(RecalcTrigger,Trigger6M)),NA())</f>
        <v>1.9516204592795461E-2</v>
      </c>
      <c r="P2606" s="52">
        <f>IFERROR(_xll.qlIndexFixing(Index1Y,$H2606,TRUE,_xll.ohTrigger(RecalcTrigger,Trigger1Y)),NA())</f>
        <v>2.1679636805499013E-2</v>
      </c>
      <c r="Q2606" s="52">
        <f>IFERROR(_xll.qlIndexFixing(ONIndex1Y,I2606,TRUE,_xll.ohTrigger(RecalcTrigger,Trigger1Y)),NA())</f>
        <v>2.1521874209184944E-2</v>
      </c>
    </row>
    <row r="2607" spans="2:17" x14ac:dyDescent="0.2">
      <c r="B2607" s="46" t="s">
        <v>51</v>
      </c>
      <c r="D2607" s="49">
        <f>_xll.qlCalendarAdvance(LocalCalendar,$D2606,B2607,"f",FALSE)</f>
        <v>57980</v>
      </c>
      <c r="E2607" s="49">
        <f>_xll.qlInterestRateIndexValueDate(IndexON,D2607)</f>
        <v>57980</v>
      </c>
      <c r="F2607" s="52">
        <f>IFERROR(_xll.qlIndexFixing(IndexON,D2607,TRUE,_xll.ohTrigger(RecalcTrigger,TriggerON)),NA())</f>
        <v>1.4223279496476948E-2</v>
      </c>
      <c r="H2607" s="49">
        <f>_xll.qlCalendarAdvance(IborCalendar,$H2606,B2607,"f",FALSE)</f>
        <v>57972</v>
      </c>
      <c r="I2607" s="49">
        <f>_xll.qlInterestRateIndexValueDate(Index1M,$H2607)</f>
        <v>57976</v>
      </c>
      <c r="J2607" s="52">
        <f>IFERROR(_xll.qlIndexFixing(Index1M,$H2607,TRUE,_xll.ohTrigger(RecalcTrigger,Trigger1M)),NA())</f>
        <v>1.6487001173330462E-2</v>
      </c>
      <c r="K2607" s="52">
        <f>IFERROR(_xll.qlIndexFixing(ONIndex1M,I2607,TRUE,_xll.ohTrigger(RecalcTrigger,Trigger1M)),NA())</f>
        <v>1.6483577944672589E-2</v>
      </c>
      <c r="L2607" s="52">
        <f>IFERROR(_xll.qlIndexFixing(Index3M,H2607,TRUE,_xll.ohTrigger(RecalcTrigger,Trigger3M)),NA())</f>
        <v>1.7816719483695332E-2</v>
      </c>
      <c r="M2607" s="52">
        <f>IFERROR(_xll.qlIndexFixing(ONIndex3M,I2607,TRUE,_xll.ohTrigger(RecalcTrigger,Trigger3M)),NA())</f>
        <v>1.7796759375308113E-2</v>
      </c>
      <c r="N2607" s="52">
        <f>IFERROR(_xll.qlIndexFixing(Index6M,$H2607,TRUE,_xll.ohTrigger(RecalcTrigger,Trigger6M)),NA())</f>
        <v>1.9570346486772375E-2</v>
      </c>
      <c r="O2607" s="52">
        <f>IFERROR(_xll.qlIndexFixing(ONIndex6M,I2607,TRUE,_xll.ohTrigger(RecalcTrigger,Trigger6M)),NA())</f>
        <v>1.9513161425237513E-2</v>
      </c>
      <c r="P2607" s="52">
        <f>IFERROR(_xll.qlIndexFixing(Index1Y,$H2607,TRUE,_xll.ohTrigger(RecalcTrigger,Trigger1Y)),NA())</f>
        <v>2.1676702763912887E-2</v>
      </c>
      <c r="Q2607" s="52">
        <f>IFERROR(_xll.qlIndexFixing(ONIndex1Y,I2607,TRUE,_xll.ohTrigger(RecalcTrigger,Trigger1Y)),NA())</f>
        <v>2.1518808183911275E-2</v>
      </c>
    </row>
    <row r="2608" spans="2:17" x14ac:dyDescent="0.2">
      <c r="B2608" s="46" t="s">
        <v>51</v>
      </c>
      <c r="D2608" s="49">
        <f>_xll.qlCalendarAdvance(LocalCalendar,$D2607,B2608,"f",FALSE)</f>
        <v>57987</v>
      </c>
      <c r="E2608" s="49">
        <f>_xll.qlInterestRateIndexValueDate(IndexON,D2608)</f>
        <v>57987</v>
      </c>
      <c r="F2608" s="52">
        <f>IFERROR(_xll.qlIndexFixing(IndexON,D2608,TRUE,_xll.ohTrigger(RecalcTrigger,TriggerON)),NA())</f>
        <v>1.422098688778739E-2</v>
      </c>
      <c r="H2608" s="49">
        <f>_xll.qlCalendarAdvance(IborCalendar,$H2607,B2608,"f",FALSE)</f>
        <v>57979</v>
      </c>
      <c r="I2608" s="49">
        <f>_xll.qlInterestRateIndexValueDate(Index1M,$H2608)</f>
        <v>57983</v>
      </c>
      <c r="J2608" s="52">
        <f>IFERROR(_xll.qlIndexFixing(Index1M,$H2608,TRUE,_xll.ohTrigger(RecalcTrigger,Trigger1M)),NA())</f>
        <v>1.6483497948714346E-2</v>
      </c>
      <c r="K2608" s="52">
        <f>IFERROR(_xll.qlIndexFixing(ONIndex1M,I2608,TRUE,_xll.ohTrigger(RecalcTrigger,Trigger1M)),NA())</f>
        <v>1.6479941814875332E-2</v>
      </c>
      <c r="L2608" s="52">
        <f>IFERROR(_xll.qlIndexFixing(Index3M,H2608,TRUE,_xll.ohTrigger(RecalcTrigger,Trigger3M)),NA())</f>
        <v>1.7813900868579011E-2</v>
      </c>
      <c r="M2608" s="52">
        <f>IFERROR(_xll.qlIndexFixing(ONIndex3M,I2608,TRUE,_xll.ohTrigger(RecalcTrigger,Trigger3M)),NA())</f>
        <v>1.7793681544677753E-2</v>
      </c>
      <c r="N2608" s="52">
        <f>IFERROR(_xll.qlIndexFixing(Index6M,$H2608,TRUE,_xll.ohTrigger(RecalcTrigger,Trigger6M)),NA())</f>
        <v>1.9566095764435305E-2</v>
      </c>
      <c r="O2608" s="52">
        <f>IFERROR(_xll.qlIndexFixing(ONIndex6M,I2608,TRUE,_xll.ohTrigger(RecalcTrigger,Trigger6M)),NA())</f>
        <v>1.9510125668391609E-2</v>
      </c>
      <c r="P2608" s="52">
        <f>IFERROR(_xll.qlIndexFixing(Index1Y,$H2608,TRUE,_xll.ohTrigger(RecalcTrigger,Trigger1Y)),NA())</f>
        <v>2.1673776391803429E-2</v>
      </c>
      <c r="Q2608" s="52">
        <f>IFERROR(_xll.qlIndexFixing(ONIndex1Y,I2608,TRUE,_xll.ohTrigger(RecalcTrigger,Trigger1Y)),NA())</f>
        <v>2.1515749655440786E-2</v>
      </c>
    </row>
    <row r="2609" spans="2:17" x14ac:dyDescent="0.2">
      <c r="B2609" s="46" t="s">
        <v>51</v>
      </c>
      <c r="D2609" s="49">
        <f>_xll.qlCalendarAdvance(LocalCalendar,$D2608,B2609,"f",FALSE)</f>
        <v>57994</v>
      </c>
      <c r="E2609" s="49">
        <f>_xll.qlInterestRateIndexValueDate(IndexON,D2609)</f>
        <v>57994</v>
      </c>
      <c r="F2609" s="52">
        <f>IFERROR(_xll.qlIndexFixing(IndexON,D2609,TRUE,_xll.ohTrigger(RecalcTrigger,TriggerON)),NA())</f>
        <v>1.4218817583404597E-2</v>
      </c>
      <c r="H2609" s="49">
        <f>_xll.qlCalendarAdvance(IborCalendar,$H2608,B2609,"f",FALSE)</f>
        <v>57986</v>
      </c>
      <c r="I2609" s="49">
        <f>_xll.qlInterestRateIndexValueDate(Index1M,$H2609)</f>
        <v>57990</v>
      </c>
      <c r="J2609" s="52">
        <f>IFERROR(_xll.qlIndexFixing(Index1M,$H2609,TRUE,_xll.ohTrigger(RecalcTrigger,Trigger1M)),NA())</f>
        <v>1.6479884882720858E-2</v>
      </c>
      <c r="K2609" s="52">
        <f>IFERROR(_xll.qlIndexFixing(ONIndex1M,I2609,TRUE,_xll.ohTrigger(RecalcTrigger,Trigger1M)),NA())</f>
        <v>1.6476314600346598E-2</v>
      </c>
      <c r="L2609" s="52">
        <f>IFERROR(_xll.qlIndexFixing(Index3M,H2609,TRUE,_xll.ohTrigger(RecalcTrigger,Trigger3M)),NA())</f>
        <v>1.781086603279981E-2</v>
      </c>
      <c r="M2609" s="52">
        <f>IFERROR(_xll.qlIndexFixing(ONIndex3M,I2609,TRUE,_xll.ohTrigger(RecalcTrigger,Trigger3M)),NA())</f>
        <v>1.7790611260570799E-2</v>
      </c>
      <c r="N2609" s="52">
        <f>IFERROR(_xll.qlIndexFixing(Index6M,$H2609,TRUE,_xll.ohTrigger(RecalcTrigger,Trigger6M)),NA())</f>
        <v>1.9564416232641539E-2</v>
      </c>
      <c r="O2609" s="52">
        <f>IFERROR(_xll.qlIndexFixing(ONIndex6M,I2609,TRUE,_xll.ohTrigger(RecalcTrigger,Trigger6M)),NA())</f>
        <v>1.9507097322497557E-2</v>
      </c>
      <c r="P2609" s="52">
        <f>IFERROR(_xll.qlIndexFixing(Index1Y,$H2609,TRUE,_xll.ohTrigger(RecalcTrigger,Trigger1Y)),NA())</f>
        <v>2.1670857689103845E-2</v>
      </c>
      <c r="Q2609" s="52">
        <f>IFERROR(_xll.qlIndexFixing(ONIndex1Y,I2609,TRUE,_xll.ohTrigger(RecalcTrigger,Trigger1Y)),NA())</f>
        <v>2.1512698623773474E-2</v>
      </c>
    </row>
    <row r="2610" spans="2:17" x14ac:dyDescent="0.2">
      <c r="B2610" s="46" t="s">
        <v>51</v>
      </c>
      <c r="D2610" s="49">
        <f>_xll.qlCalendarAdvance(LocalCalendar,$D2609,B2610,"f",FALSE)</f>
        <v>58001</v>
      </c>
      <c r="E2610" s="49">
        <f>_xll.qlInterestRateIndexValueDate(IndexON,D2610)</f>
        <v>58001</v>
      </c>
      <c r="F2610" s="52">
        <f>IFERROR(_xll.qlIndexFixing(IndexON,D2610,TRUE,_xll.ohTrigger(RecalcTrigger,TriggerON)),NA())</f>
        <v>1.4216418563588462E-2</v>
      </c>
      <c r="H2610" s="49">
        <f>_xll.qlCalendarAdvance(IborCalendar,$H2609,B2610,"f",FALSE)</f>
        <v>57993</v>
      </c>
      <c r="I2610" s="49">
        <f>_xll.qlInterestRateIndexValueDate(Index1M,$H2610)</f>
        <v>57998</v>
      </c>
      <c r="J2610" s="52">
        <f>IFERROR(_xll.qlIndexFixing(Index1M,$H2610,TRUE,_xll.ohTrigger(RecalcTrigger,Trigger1M)),NA())</f>
        <v>1.6475766597379721E-2</v>
      </c>
      <c r="K2610" s="52">
        <f>IFERROR(_xll.qlIndexFixing(ONIndex1M,I2610,TRUE,_xll.ohTrigger(RecalcTrigger,Trigger1M)),NA())</f>
        <v>1.6472180129021297E-2</v>
      </c>
      <c r="L2610" s="52">
        <f>IFERROR(_xll.qlIndexFixing(Index3M,H2610,TRUE,_xll.ohTrigger(RecalcTrigger,Trigger3M)),NA())</f>
        <v>1.7807406933934206E-2</v>
      </c>
      <c r="M2610" s="52">
        <f>IFERROR(_xll.qlIndexFixing(ONIndex3M,I2610,TRUE,_xll.ohTrigger(RecalcTrigger,Trigger3M)),NA())</f>
        <v>1.7787111604805617E-2</v>
      </c>
      <c r="N2610" s="52">
        <f>IFERROR(_xll.qlIndexFixing(Index6M,$H2610,TRUE,_xll.ohTrigger(RecalcTrigger,Trigger6M)),NA())</f>
        <v>1.956104096384741E-2</v>
      </c>
      <c r="O2610" s="52">
        <f>IFERROR(_xll.qlIndexFixing(ONIndex6M,I2610,TRUE,_xll.ohTrigger(RecalcTrigger,Trigger6M)),NA())</f>
        <v>1.9503645429965744E-2</v>
      </c>
      <c r="P2610" s="52">
        <f>IFERROR(_xll.qlIndexFixing(Index1Y,$H2610,TRUE,_xll.ohTrigger(RecalcTrigger,Trigger1Y)),NA())</f>
        <v>2.1667531419904698E-2</v>
      </c>
      <c r="Q2610" s="52">
        <f>IFERROR(_xll.qlIndexFixing(ONIndex1Y,I2610,TRUE,_xll.ohTrigger(RecalcTrigger,Trigger1Y)),NA())</f>
        <v>2.1509220909896598E-2</v>
      </c>
    </row>
    <row r="2611" spans="2:17" x14ac:dyDescent="0.2">
      <c r="B2611" s="46" t="s">
        <v>51</v>
      </c>
      <c r="D2611" s="49">
        <f>_xll.qlCalendarAdvance(LocalCalendar,$D2610,B2611,"f",FALSE)</f>
        <v>58008</v>
      </c>
      <c r="E2611" s="49">
        <f>_xll.qlInterestRateIndexValueDate(IndexON,D2611)</f>
        <v>58008</v>
      </c>
      <c r="F2611" s="52">
        <f>IFERROR(_xll.qlIndexFixing(IndexON,D2611,TRUE,_xll.ohTrigger(RecalcTrigger,TriggerON)),NA())</f>
        <v>1.421414284791922E-2</v>
      </c>
      <c r="H2611" s="49">
        <f>_xll.qlCalendarAdvance(IborCalendar,$H2610,B2611,"f",FALSE)</f>
        <v>58000</v>
      </c>
      <c r="I2611" s="49">
        <f>_xll.qlInterestRateIndexValueDate(Index1M,$H2611)</f>
        <v>58004</v>
      </c>
      <c r="J2611" s="52">
        <f>IFERROR(_xll.qlIndexFixing(Index1M,$H2611,TRUE,_xll.ohTrigger(RecalcTrigger,Trigger1M)),NA())</f>
        <v>1.6472685536424968E-2</v>
      </c>
      <c r="K2611" s="52">
        <f>IFERROR(_xll.qlIndexFixing(ONIndex1M,I2611,TRUE,_xll.ohTrigger(RecalcTrigger,Trigger1M)),NA())</f>
        <v>1.6469086917014764E-2</v>
      </c>
      <c r="L2611" s="52">
        <f>IFERROR(_xll.qlIndexFixing(Index3M,H2611,TRUE,_xll.ohTrigger(RecalcTrigger,Trigger3M)),NA())</f>
        <v>1.7804819109190146E-2</v>
      </c>
      <c r="M2611" s="52">
        <f>IFERROR(_xll.qlIndexFixing(ONIndex3M,I2611,TRUE,_xll.ohTrigger(RecalcTrigger,Trigger3M)),NA())</f>
        <v>1.7784493331287621E-2</v>
      </c>
      <c r="N2611" s="52">
        <f>IFERROR(_xll.qlIndexFixing(Index6M,$H2611,TRUE,_xll.ohTrigger(RecalcTrigger,Trigger6M)),NA())</f>
        <v>1.9558515930507191E-2</v>
      </c>
      <c r="O2611" s="52">
        <f>IFERROR(_xll.qlIndexFixing(ONIndex6M,I2611,TRUE,_xll.ohTrigger(RecalcTrigger,Trigger6M)),NA())</f>
        <v>1.9501062862605778E-2</v>
      </c>
      <c r="P2611" s="52">
        <f>IFERROR(_xll.qlIndexFixing(Index1Y,$H2611,TRUE,_xll.ohTrigger(RecalcTrigger,Trigger1Y)),NA())</f>
        <v>2.1665043291668434E-2</v>
      </c>
      <c r="Q2611" s="52">
        <f>IFERROR(_xll.qlIndexFixing(ONIndex1Y,I2611,TRUE,_xll.ohTrigger(RecalcTrigger,Trigger1Y)),NA())</f>
        <v>2.1506619050128961E-2</v>
      </c>
    </row>
    <row r="2612" spans="2:17" x14ac:dyDescent="0.2">
      <c r="B2612" s="46" t="s">
        <v>51</v>
      </c>
      <c r="D2612" s="49">
        <f>_xll.qlCalendarAdvance(LocalCalendar,$D2611,B2612,"f",FALSE)</f>
        <v>58015</v>
      </c>
      <c r="E2612" s="49">
        <f>_xll.qlInterestRateIndexValueDate(IndexON,D2612)</f>
        <v>58015</v>
      </c>
      <c r="F2612" s="52">
        <f>IFERROR(_xll.qlIndexFixing(IndexON,D2612,TRUE,_xll.ohTrigger(RecalcTrigger,TriggerON)),NA())</f>
        <v>1.4211872763345568E-2</v>
      </c>
      <c r="H2612" s="49">
        <f>_xll.qlCalendarAdvance(IborCalendar,$H2611,B2612,"f",FALSE)</f>
        <v>58007</v>
      </c>
      <c r="I2612" s="49">
        <f>_xll.qlInterestRateIndexValueDate(Index1M,$H2612)</f>
        <v>58011</v>
      </c>
      <c r="J2612" s="52">
        <f>IFERROR(_xll.qlIndexFixing(Index1M,$H2612,TRUE,_xll.ohTrigger(RecalcTrigger,Trigger1M)),NA())</f>
        <v>1.64692204392905E-2</v>
      </c>
      <c r="K2612" s="52">
        <f>IFERROR(_xll.qlIndexFixing(ONIndex1M,I2612,TRUE,_xll.ohTrigger(RecalcTrigger,Trigger1M)),NA())</f>
        <v>1.6465486448211664E-2</v>
      </c>
      <c r="L2612" s="52">
        <f>IFERROR(_xll.qlIndexFixing(Index3M,H2612,TRUE,_xll.ohTrigger(RecalcTrigger,Trigger3M)),NA())</f>
        <v>1.7801807021324063E-2</v>
      </c>
      <c r="M2612" s="52">
        <f>IFERROR(_xll.qlIndexFixing(ONIndex3M,I2612,TRUE,_xll.ohTrigger(RecalcTrigger,Trigger3M)),NA())</f>
        <v>1.7781445686191333E-2</v>
      </c>
      <c r="N2612" s="52">
        <f>IFERROR(_xll.qlIndexFixing(Index6M,$H2612,TRUE,_xll.ohTrigger(RecalcTrigger,Trigger6M)),NA())</f>
        <v>1.9555577011356073E-2</v>
      </c>
      <c r="O2612" s="52">
        <f>IFERROR(_xll.qlIndexFixing(ONIndex6M,I2612,TRUE,_xll.ohTrigger(RecalcTrigger,Trigger6M)),NA())</f>
        <v>1.9498056748847858E-2</v>
      </c>
      <c r="P2612" s="52">
        <f>IFERROR(_xll.qlIndexFixing(Index1Y,$H2612,TRUE,_xll.ohTrigger(RecalcTrigger,Trigger1Y)),NA())</f>
        <v>2.1662147596799887E-2</v>
      </c>
      <c r="Q2612" s="52">
        <f>IFERROR(_xll.qlIndexFixing(ONIndex1Y,I2612,TRUE,_xll.ohTrigger(RecalcTrigger,Trigger1Y)),NA())</f>
        <v>2.1503590508471504E-2</v>
      </c>
    </row>
    <row r="2613" spans="2:17" x14ac:dyDescent="0.2">
      <c r="B2613" s="46" t="s">
        <v>51</v>
      </c>
      <c r="D2613" s="49">
        <f>_xll.qlCalendarAdvance(LocalCalendar,$D2612,B2613,"f",FALSE)</f>
        <v>58022</v>
      </c>
      <c r="E2613" s="49">
        <f>_xll.qlInterestRateIndexValueDate(IndexON,D2613)</f>
        <v>58022</v>
      </c>
      <c r="F2613" s="52">
        <f>IFERROR(_xll.qlIndexFixing(IndexON,D2613,TRUE,_xll.ohTrigger(RecalcTrigger,TriggerON)),NA())</f>
        <v>1.4209727232992186E-2</v>
      </c>
      <c r="H2613" s="49">
        <f>_xll.qlCalendarAdvance(IborCalendar,$H2612,B2613,"f",FALSE)</f>
        <v>58014</v>
      </c>
      <c r="I2613" s="49">
        <f>_xll.qlInterestRateIndexValueDate(Index1M,$H2613)</f>
        <v>58018</v>
      </c>
      <c r="J2613" s="52">
        <f>IFERROR(_xll.qlIndexFixing(Index1M,$H2613,TRUE,_xll.ohTrigger(RecalcTrigger,Trigger1M)),NA())</f>
        <v>1.6465400295809118E-2</v>
      </c>
      <c r="K2613" s="52">
        <f>IFERROR(_xll.qlIndexFixing(ONIndex1M,I2613,TRUE,_xll.ohTrigger(RecalcTrigger,Trigger1M)),NA())</f>
        <v>1.6461894894597151E-2</v>
      </c>
      <c r="L2613" s="52">
        <f>IFERROR(_xll.qlIndexFixing(Index3M,H2613,TRUE,_xll.ohTrigger(RecalcTrigger,Trigger3M)),NA())</f>
        <v>1.7798802516062088E-2</v>
      </c>
      <c r="M2613" s="52">
        <f>IFERROR(_xll.qlIndexFixing(ONIndex3M,I2613,TRUE,_xll.ohTrigger(RecalcTrigger,Trigger3M)),NA())</f>
        <v>1.7778405587458579E-2</v>
      </c>
      <c r="N2613" s="52">
        <f>IFERROR(_xll.qlIndexFixing(Index6M,$H2613,TRUE,_xll.ohTrigger(RecalcTrigger,Trigger6M)),NA())</f>
        <v>1.9552968039268332E-2</v>
      </c>
      <c r="O2613" s="52">
        <f>IFERROR(_xll.qlIndexFixing(ONIndex6M,I2613,TRUE,_xll.ohTrigger(RecalcTrigger,Trigger6M)),NA())</f>
        <v>1.9495058045881919E-2</v>
      </c>
      <c r="P2613" s="52">
        <f>IFERROR(_xll.qlIndexFixing(Index1Y,$H2613,TRUE,_xll.ohTrigger(RecalcTrigger,Trigger1Y)),NA())</f>
        <v>2.1659259571076006E-2</v>
      </c>
      <c r="Q2613" s="52">
        <f>IFERROR(_xll.qlIndexFixing(ONIndex1Y,I2613,TRUE,_xll.ohTrigger(RecalcTrigger,Trigger1Y)),NA())</f>
        <v>2.1500569463457353E-2</v>
      </c>
    </row>
    <row r="2614" spans="2:17" x14ac:dyDescent="0.2">
      <c r="B2614" s="46" t="s">
        <v>51</v>
      </c>
      <c r="D2614" s="49">
        <f>_xll.qlCalendarAdvance(LocalCalendar,$D2613,B2614,"f",FALSE)</f>
        <v>58029</v>
      </c>
      <c r="E2614" s="49">
        <f>_xll.qlInterestRateIndexValueDate(IndexON,D2614)</f>
        <v>58029</v>
      </c>
      <c r="F2614" s="52">
        <f>IFERROR(_xll.qlIndexFixing(IndexON,D2614,TRUE,_xll.ohTrigger(RecalcTrigger,TriggerON)),NA())</f>
        <v>1.4207349487165288E-2</v>
      </c>
      <c r="H2614" s="49">
        <f>_xll.qlCalendarAdvance(IborCalendar,$H2613,B2614,"f",FALSE)</f>
        <v>58021</v>
      </c>
      <c r="I2614" s="49">
        <f>_xll.qlInterestRateIndexValueDate(Index1M,$H2614)</f>
        <v>58026</v>
      </c>
      <c r="J2614" s="52">
        <f>IFERROR(_xll.qlIndexFixing(Index1M,$H2614,TRUE,_xll.ohTrigger(RecalcTrigger,Trigger1M)),NA())</f>
        <v>1.6461322284184732E-2</v>
      </c>
      <c r="K2614" s="52">
        <f>IFERROR(_xll.qlIndexFixing(ONIndex1M,I2614,TRUE,_xll.ohTrigger(RecalcTrigger,Trigger1M)),NA())</f>
        <v>1.6457801178511033E-2</v>
      </c>
      <c r="L2614" s="52">
        <f>IFERROR(_xll.qlIndexFixing(Index3M,H2614,TRUE,_xll.ohTrigger(RecalcTrigger,Trigger3M)),NA())</f>
        <v>1.7795378080560836E-2</v>
      </c>
      <c r="M2614" s="52">
        <f>IFERROR(_xll.qlIndexFixing(ONIndex3M,I2614,TRUE,_xll.ohTrigger(RecalcTrigger,Trigger3M)),NA())</f>
        <v>1.7774940429378105E-2</v>
      </c>
      <c r="N2614" s="52">
        <f>IFERROR(_xll.qlIndexFixing(Index6M,$H2614,TRUE,_xll.ohTrigger(RecalcTrigger,Trigger6M)),NA())</f>
        <v>1.9548981699608038E-2</v>
      </c>
      <c r="O2614" s="52">
        <f>IFERROR(_xll.qlIndexFixing(ONIndex6M,I2614,TRUE,_xll.ohTrigger(RecalcTrigger,Trigger6M)),NA())</f>
        <v>1.9491640031130686E-2</v>
      </c>
      <c r="P2614" s="52">
        <f>IFERROR(_xll.qlIndexFixing(Index1Y,$H2614,TRUE,_xll.ohTrigger(RecalcTrigger,Trigger1Y)),NA())</f>
        <v>2.1655968360953376E-2</v>
      </c>
      <c r="Q2614" s="52">
        <f>IFERROR(_xll.qlIndexFixing(ONIndex1Y,I2614,TRUE,_xll.ohTrigger(RecalcTrigger,Trigger1Y)),NA())</f>
        <v>2.149712602008691E-2</v>
      </c>
    </row>
    <row r="2615" spans="2:17" x14ac:dyDescent="0.2">
      <c r="B2615" s="46" t="s">
        <v>51</v>
      </c>
      <c r="D2615" s="49">
        <f>_xll.qlCalendarAdvance(LocalCalendar,$D2614,B2615,"f",FALSE)</f>
        <v>58036</v>
      </c>
      <c r="E2615" s="49">
        <f>_xll.qlInterestRateIndexValueDate(IndexON,D2615)</f>
        <v>58036</v>
      </c>
      <c r="F2615" s="52">
        <f>IFERROR(_xll.qlIndexFixing(IndexON,D2615,TRUE,_xll.ohTrigger(RecalcTrigger,TriggerON)),NA())</f>
        <v>1.4205096295611952E-2</v>
      </c>
      <c r="H2615" s="49">
        <f>_xll.qlCalendarAdvance(IborCalendar,$H2614,B2615,"f",FALSE)</f>
        <v>58028</v>
      </c>
      <c r="I2615" s="49">
        <f>_xll.qlInterestRateIndexValueDate(Index1M,$H2615)</f>
        <v>58032</v>
      </c>
      <c r="J2615" s="52">
        <f>IFERROR(_xll.qlIndexFixing(Index1M,$H2615,TRUE,_xll.ohTrigger(RecalcTrigger,Trigger1M)),NA())</f>
        <v>1.6458271428112958E-2</v>
      </c>
      <c r="K2615" s="52">
        <f>IFERROR(_xll.qlIndexFixing(ONIndex1M,I2615,TRUE,_xll.ohTrigger(RecalcTrigger,Trigger1M)),NA())</f>
        <v>1.645473853309376E-2</v>
      </c>
      <c r="L2615" s="52">
        <f>IFERROR(_xll.qlIndexFixing(Index3M,H2615,TRUE,_xll.ohTrigger(RecalcTrigger,Trigger3M)),NA())</f>
        <v>1.7792816253277485E-2</v>
      </c>
      <c r="M2615" s="52">
        <f>IFERROR(_xll.qlIndexFixing(ONIndex3M,I2615,TRUE,_xll.ohTrigger(RecalcTrigger,Trigger3M)),NA())</f>
        <v>1.7772348029163609E-2</v>
      </c>
      <c r="N2615" s="52">
        <f>IFERROR(_xll.qlIndexFixing(Index6M,$H2615,TRUE,_xll.ohTrigger(RecalcTrigger,Trigger6M)),NA())</f>
        <v>1.9546805181169462E-2</v>
      </c>
      <c r="O2615" s="52">
        <f>IFERROR(_xll.qlIndexFixing(ONIndex6M,I2615,TRUE,_xll.ohTrigger(RecalcTrigger,Trigger6M)),NA())</f>
        <v>1.9489082872006236E-2</v>
      </c>
      <c r="P2615" s="52">
        <f>IFERROR(_xll.qlIndexFixing(Index1Y,$H2615,TRUE,_xll.ohTrigger(RecalcTrigger,Trigger1Y)),NA())</f>
        <v>2.1653506526798545E-2</v>
      </c>
      <c r="Q2615" s="52">
        <f>IFERROR(_xll.qlIndexFixing(ONIndex1Y,I2615,TRUE,_xll.ohTrigger(RecalcTrigger,Trigger1Y)),NA())</f>
        <v>2.1494549863358969E-2</v>
      </c>
    </row>
    <row r="2616" spans="2:17" x14ac:dyDescent="0.2">
      <c r="B2616" s="46" t="s">
        <v>51</v>
      </c>
      <c r="D2616" s="49">
        <f>_xll.qlCalendarAdvance(LocalCalendar,$D2615,B2616,"f",FALSE)</f>
        <v>58043</v>
      </c>
      <c r="E2616" s="49">
        <f>_xll.qlInterestRateIndexValueDate(IndexON,D2616)</f>
        <v>58043</v>
      </c>
      <c r="F2616" s="52">
        <f>IFERROR(_xll.qlIndexFixing(IndexON,D2616,TRUE,_xll.ohTrigger(RecalcTrigger,TriggerON)),NA())</f>
        <v>1.4202848735047624E-2</v>
      </c>
      <c r="H2616" s="49">
        <f>_xll.qlCalendarAdvance(IborCalendar,$H2615,B2616,"f",FALSE)</f>
        <v>58035</v>
      </c>
      <c r="I2616" s="49">
        <f>_xll.qlInterestRateIndexValueDate(Index1M,$H2616)</f>
        <v>58039</v>
      </c>
      <c r="J2616" s="52">
        <f>IFERROR(_xll.qlIndexFixing(Index1M,$H2616,TRUE,_xll.ohTrigger(RecalcTrigger,Trigger1M)),NA())</f>
        <v>1.6454966503049173E-2</v>
      </c>
      <c r="K2616" s="52">
        <f>IFERROR(_xll.qlIndexFixing(ONIndex1M,I2616,TRUE,_xll.ohTrigger(RecalcTrigger,Trigger1M)),NA())</f>
        <v>1.6451173725284818E-2</v>
      </c>
      <c r="L2616" s="52">
        <f>IFERROR(_xll.qlIndexFixing(Index3M,H2616,TRUE,_xll.ohTrigger(RecalcTrigger,Trigger3M)),NA())</f>
        <v>1.7789834495720969E-2</v>
      </c>
      <c r="M2616" s="52">
        <f>IFERROR(_xll.qlIndexFixing(ONIndex3M,I2616,TRUE,_xll.ohTrigger(RecalcTrigger,Trigger3M)),NA())</f>
        <v>1.7769330569601394E-2</v>
      </c>
      <c r="N2616" s="52">
        <f>IFERROR(_xll.qlIndexFixing(Index6M,$H2616,TRUE,_xll.ohTrigger(RecalcTrigger,Trigger6M)),NA())</f>
        <v>1.9544219804420542E-2</v>
      </c>
      <c r="O2616" s="52">
        <f>IFERROR(_xll.qlIndexFixing(ONIndex6M,I2616,TRUE,_xll.ohTrigger(RecalcTrigger,Trigger6M)),NA())</f>
        <v>1.9486106401336301E-2</v>
      </c>
      <c r="P2616" s="52">
        <f>IFERROR(_xll.qlIndexFixing(Index1Y,$H2616,TRUE,_xll.ohTrigger(RecalcTrigger,Trigger1Y)),NA())</f>
        <v>2.1650641508114004E-2</v>
      </c>
      <c r="Q2616" s="52">
        <f>IFERROR(_xll.qlIndexFixing(ONIndex1Y,I2616,TRUE,_xll.ohTrigger(RecalcTrigger,Trigger1Y)),NA())</f>
        <v>2.1491551308354673E-2</v>
      </c>
    </row>
    <row r="2617" spans="2:17" x14ac:dyDescent="0.2">
      <c r="B2617" s="46" t="s">
        <v>51</v>
      </c>
      <c r="D2617" s="49">
        <f>_xll.qlCalendarAdvance(LocalCalendar,$D2616,B2617,"f",FALSE)</f>
        <v>58050</v>
      </c>
      <c r="E2617" s="49">
        <f>_xll.qlInterestRateIndexValueDate(IndexON,D2617)</f>
        <v>58050</v>
      </c>
      <c r="F2617" s="52">
        <f>IFERROR(_xll.qlIndexFixing(IndexON,D2617,TRUE,_xll.ohTrigger(RecalcTrigger,TriggerON)),NA())</f>
        <v>1.420060680549895E-2</v>
      </c>
      <c r="H2617" s="49">
        <f>_xll.qlCalendarAdvance(IborCalendar,$H2616,B2617,"f",FALSE)</f>
        <v>58042</v>
      </c>
      <c r="I2617" s="49">
        <f>_xll.qlInterestRateIndexValueDate(Index1M,$H2617)</f>
        <v>58046</v>
      </c>
      <c r="J2617" s="52">
        <f>IFERROR(_xll.qlIndexFixing(Index1M,$H2617,TRUE,_xll.ohTrigger(RecalcTrigger,Trigger1M)),NA())</f>
        <v>1.6451301782483212E-2</v>
      </c>
      <c r="K2617" s="52">
        <f>IFERROR(_xll.qlIndexFixing(ONIndex1M,I2617,TRUE,_xll.ohTrigger(RecalcTrigger,Trigger1M)),NA())</f>
        <v>1.6447617832664463E-2</v>
      </c>
      <c r="L2617" s="52">
        <f>IFERROR(_xll.qlIndexFixing(Index3M,H2617,TRUE,_xll.ohTrigger(RecalcTrigger,Trigger3M)),NA())</f>
        <v>1.7786632585696405E-2</v>
      </c>
      <c r="M2617" s="52">
        <f>IFERROR(_xll.qlIndexFixing(ONIndex3M,I2617,TRUE,_xll.ohTrigger(RecalcTrigger,Trigger3M)),NA())</f>
        <v>1.7766320656402712E-2</v>
      </c>
      <c r="N2617" s="52">
        <f>IFERROR(_xll.qlIndexFixing(Index6M,$H2617,TRUE,_xll.ohTrigger(RecalcTrigger,Trigger6M)),NA())</f>
        <v>1.9540994733439909E-2</v>
      </c>
      <c r="O2617" s="52">
        <f>IFERROR(_xll.qlIndexFixing(ONIndex6M,I2617,TRUE,_xll.ohTrigger(RecalcTrigger,Trigger6M)),NA())</f>
        <v>1.9483137341298473E-2</v>
      </c>
      <c r="P2617" s="52">
        <f>IFERROR(_xll.qlIndexFixing(Index1Y,$H2617,TRUE,_xll.ohTrigger(RecalcTrigger,Trigger1Y)),NA())</f>
        <v>2.1647784158311537E-2</v>
      </c>
      <c r="Q2617" s="52">
        <f>IFERROR(_xll.qlIndexFixing(ONIndex1Y,I2617,TRUE,_xll.ohTrigger(RecalcTrigger,Trigger1Y)),NA())</f>
        <v>2.1488560249993682E-2</v>
      </c>
    </row>
    <row r="2618" spans="2:17" x14ac:dyDescent="0.2">
      <c r="B2618" s="46" t="s">
        <v>51</v>
      </c>
      <c r="D2618" s="49">
        <f>_xll.qlCalendarAdvance(LocalCalendar,$D2617,B2618,"f",FALSE)</f>
        <v>58057</v>
      </c>
      <c r="E2618" s="49">
        <f>_xll.qlInterestRateIndexValueDate(IndexON,D2618)</f>
        <v>58057</v>
      </c>
      <c r="F2618" s="52">
        <f>IFERROR(_xll.qlIndexFixing(IndexON,D2618,TRUE,_xll.ohTrigger(RecalcTrigger,TriggerON)),NA())</f>
        <v>1.4198370506965929E-2</v>
      </c>
      <c r="H2618" s="49">
        <f>_xll.qlCalendarAdvance(IborCalendar,$H2617,B2618,"f",FALSE)</f>
        <v>58049</v>
      </c>
      <c r="I2618" s="49">
        <f>_xll.qlInterestRateIndexValueDate(Index1M,$H2618)</f>
        <v>58053</v>
      </c>
      <c r="J2618" s="52">
        <f>IFERROR(_xll.qlIndexFixing(Index1M,$H2618,TRUE,_xll.ohTrigger(RecalcTrigger,Trigger1M)),NA())</f>
        <v>1.6447769073294805E-2</v>
      </c>
      <c r="K2618" s="52">
        <f>IFERROR(_xll.qlIndexFixing(ONIndex1M,I2618,TRUE,_xll.ohTrigger(RecalcTrigger,Trigger1M)),NA())</f>
        <v>1.6444070855232695E-2</v>
      </c>
      <c r="L2618" s="52">
        <f>IFERROR(_xll.qlIndexFixing(Index3M,H2618,TRUE,_xll.ohTrigger(RecalcTrigger,Trigger3M)),NA())</f>
        <v>1.7783665597835733E-2</v>
      </c>
      <c r="M2618" s="52">
        <f>IFERROR(_xll.qlIndexFixing(ONIndex3M,I2618,TRUE,_xll.ohTrigger(RecalcTrigger,Trigger3M)),NA())</f>
        <v>1.7763318289407692E-2</v>
      </c>
      <c r="N2618" s="52">
        <f>IFERROR(_xll.qlIndexFixing(Index6M,$H2618,TRUE,_xll.ohTrigger(RecalcTrigger,Trigger6M)),NA())</f>
        <v>1.9538100741194941E-2</v>
      </c>
      <c r="O2618" s="52">
        <f>IFERROR(_xll.qlIndexFixing(ONIndex6M,I2618,TRUE,_xll.ohTrigger(RecalcTrigger,Trigger6M)),NA())</f>
        <v>1.948017569197269E-2</v>
      </c>
      <c r="P2618" s="52">
        <f>IFERROR(_xll.qlIndexFixing(Index1Y,$H2618,TRUE,_xll.ohTrigger(RecalcTrigger,Trigger1Y)),NA())</f>
        <v>2.1644934477326329E-2</v>
      </c>
      <c r="Q2618" s="52">
        <f>IFERROR(_xll.qlIndexFixing(ONIndex1Y,I2618,TRUE,_xll.ohTrigger(RecalcTrigger,Trigger1Y)),NA())</f>
        <v>2.1485576688355934E-2</v>
      </c>
    </row>
    <row r="2619" spans="2:17" x14ac:dyDescent="0.2">
      <c r="B2619" s="46" t="s">
        <v>51</v>
      </c>
      <c r="D2619" s="49">
        <f>_xll.qlCalendarAdvance(LocalCalendar,$D2618,B2619,"f",FALSE)</f>
        <v>58064</v>
      </c>
      <c r="E2619" s="49">
        <f>_xll.qlInterestRateIndexValueDate(IndexON,D2619)</f>
        <v>58064</v>
      </c>
      <c r="F2619" s="52">
        <f>IFERROR(_xll.qlIndexFixing(IndexON,D2619,TRUE,_xll.ohTrigger(RecalcTrigger,TriggerON)),NA())</f>
        <v>1.4196139839395272E-2</v>
      </c>
      <c r="H2619" s="49">
        <f>_xll.qlCalendarAdvance(IborCalendar,$H2618,B2619,"f",FALSE)</f>
        <v>58056</v>
      </c>
      <c r="I2619" s="49">
        <f>_xll.qlInterestRateIndexValueDate(Index1M,$H2619)</f>
        <v>58060</v>
      </c>
      <c r="J2619" s="52">
        <f>IFERROR(_xll.qlIndexFixing(Index1M,$H2619,TRUE,_xll.ohTrigger(RecalcTrigger,Trigger1M)),NA())</f>
        <v>1.6444245292600471E-2</v>
      </c>
      <c r="K2619" s="52">
        <f>IFERROR(_xll.qlIndexFixing(ONIndex1M,I2619,TRUE,_xll.ohTrigger(RecalcTrigger,Trigger1M)),NA())</f>
        <v>1.6440532793149387E-2</v>
      </c>
      <c r="L2619" s="52">
        <f>IFERROR(_xll.qlIndexFixing(Index3M,H2619,TRUE,_xll.ohTrigger(RecalcTrigger,Trigger3M)),NA())</f>
        <v>1.7780706192080553E-2</v>
      </c>
      <c r="M2619" s="52">
        <f>IFERROR(_xll.qlIndexFixing(ONIndex3M,I2619,TRUE,_xll.ohTrigger(RecalcTrigger,Trigger3M)),NA())</f>
        <v>1.7760323469016015E-2</v>
      </c>
      <c r="N2619" s="52">
        <f>IFERROR(_xll.qlIndexFixing(Index6M,$H2619,TRUE,_xll.ohTrigger(RecalcTrigger,Trigger6M)),NA())</f>
        <v>1.9535214236653619E-2</v>
      </c>
      <c r="O2619" s="52">
        <f>IFERROR(_xll.qlIndexFixing(ONIndex6M,I2619,TRUE,_xll.ohTrigger(RecalcTrigger,Trigger6M)),NA())</f>
        <v>1.9477221453518823E-2</v>
      </c>
      <c r="P2619" s="52">
        <f>IFERROR(_xll.qlIndexFixing(Index1Y,$H2619,TRUE,_xll.ohTrigger(RecalcTrigger,Trigger1Y)),NA())</f>
        <v>2.1642092465092886E-2</v>
      </c>
      <c r="Q2619" s="52">
        <f>IFERROR(_xll.qlIndexFixing(ONIndex1Y,I2619,TRUE,_xll.ohTrigger(RecalcTrigger,Trigger1Y)),NA())</f>
        <v>2.1482600623441428E-2</v>
      </c>
    </row>
    <row r="2620" spans="2:17" x14ac:dyDescent="0.2">
      <c r="B2620" s="46" t="s">
        <v>51</v>
      </c>
      <c r="D2620" s="49">
        <f>_xll.qlCalendarAdvance(LocalCalendar,$D2619,B2620,"f",FALSE)</f>
        <v>58071</v>
      </c>
      <c r="E2620" s="49">
        <f>_xll.qlInterestRateIndexValueDate(IndexON,D2620)</f>
        <v>58071</v>
      </c>
      <c r="F2620" s="52">
        <f>IFERROR(_xll.qlIndexFixing(IndexON,D2620,TRUE,_xll.ohTrigger(RecalcTrigger,TriggerON)),NA())</f>
        <v>1.4193914802893559E-2</v>
      </c>
      <c r="H2620" s="49">
        <f>_xll.qlCalendarAdvance(IborCalendar,$H2619,B2620,"f",FALSE)</f>
        <v>58063</v>
      </c>
      <c r="I2620" s="49">
        <f>_xll.qlInterestRateIndexValueDate(Index1M,$H2620)</f>
        <v>58067</v>
      </c>
      <c r="J2620" s="52">
        <f>IFERROR(_xll.qlIndexFixing(Index1M,$H2620,TRUE,_xll.ohTrigger(RecalcTrigger,Trigger1M)),NA())</f>
        <v>1.6440730440389895E-2</v>
      </c>
      <c r="K2620" s="52">
        <f>IFERROR(_xll.qlIndexFixing(ONIndex1M,I2620,TRUE,_xll.ohTrigger(RecalcTrigger,Trigger1M)),NA())</f>
        <v>1.643700364617473E-2</v>
      </c>
      <c r="L2620" s="52">
        <f>IFERROR(_xll.qlIndexFixing(Index3M,H2620,TRUE,_xll.ohTrigger(RecalcTrigger,Trigger3M)),NA())</f>
        <v>1.7777754368409785E-2</v>
      </c>
      <c r="M2620" s="52">
        <f>IFERROR(_xll.qlIndexFixing(ONIndex3M,I2620,TRUE,_xll.ohTrigger(RecalcTrigger,Trigger3M)),NA())</f>
        <v>1.7757336194907936E-2</v>
      </c>
      <c r="N2620" s="52">
        <f>IFERROR(_xll.qlIndexFixing(Index6M,$H2620,TRUE,_xll.ohTrigger(RecalcTrigger,Trigger6M)),NA())</f>
        <v>1.9532335219782562E-2</v>
      </c>
      <c r="O2620" s="52">
        <f>IFERROR(_xll.qlIndexFixing(ONIndex6M,I2620,TRUE,_xll.ohTrigger(RecalcTrigger,Trigger6M)),NA())</f>
        <v>1.9474274625697063E-2</v>
      </c>
      <c r="P2620" s="52">
        <f>IFERROR(_xll.qlIndexFixing(Index1Y,$H2620,TRUE,_xll.ohTrigger(RecalcTrigger,Trigger1Y)),NA())</f>
        <v>2.1639258121547048E-2</v>
      </c>
      <c r="Q2620" s="52">
        <f>IFERROR(_xll.qlIndexFixing(ONIndex1Y,I2620,TRUE,_xll.ohTrigger(RecalcTrigger,Trigger1Y)),NA())</f>
        <v>2.1479632055090292E-2</v>
      </c>
    </row>
    <row r="2621" spans="2:17" x14ac:dyDescent="0.2">
      <c r="B2621" s="46" t="s">
        <v>51</v>
      </c>
      <c r="D2621" s="49">
        <f>_xll.qlCalendarAdvance(LocalCalendar,$D2620,B2621,"f",FALSE)</f>
        <v>58078</v>
      </c>
      <c r="E2621" s="49">
        <f>_xll.qlInterestRateIndexValueDate(IndexON,D2621)</f>
        <v>58078</v>
      </c>
      <c r="F2621" s="52">
        <f>IFERROR(_xll.qlIndexFixing(IndexON,D2621,TRUE,_xll.ohTrigger(RecalcTrigger,TriggerON)),NA())</f>
        <v>1.4191695397380855E-2</v>
      </c>
      <c r="H2621" s="49">
        <f>_xll.qlCalendarAdvance(IborCalendar,$H2620,B2621,"f",FALSE)</f>
        <v>58071</v>
      </c>
      <c r="I2621" s="49">
        <f>_xll.qlInterestRateIndexValueDate(Index1M,$H2621)</f>
        <v>58075</v>
      </c>
      <c r="J2621" s="52">
        <f>IFERROR(_xll.qlIndexFixing(Index1M,$H2621,TRUE,_xll.ohTrigger(RecalcTrigger,Trigger1M)),NA())</f>
        <v>1.6436724399262685E-2</v>
      </c>
      <c r="K2621" s="52">
        <f>IFERROR(_xll.qlIndexFixing(ONIndex1M,I2621,TRUE,_xll.ohTrigger(RecalcTrigger,Trigger1M)),NA())</f>
        <v>1.6433105309880958E-2</v>
      </c>
      <c r="L2621" s="52">
        <f>IFERROR(_xll.qlIndexFixing(Index3M,H2621,TRUE,_xll.ohTrigger(RecalcTrigger,Trigger3M)),NA())</f>
        <v>1.7773243943267444E-2</v>
      </c>
      <c r="M2621" s="52">
        <f>IFERROR(_xll.qlIndexFixing(ONIndex3M,I2621,TRUE,_xll.ohTrigger(RecalcTrigger,Trigger3M)),NA())</f>
        <v>1.7754156725220405E-2</v>
      </c>
      <c r="N2621" s="52">
        <f>IFERROR(_xll.qlIndexFixing(Index6M,$H2621,TRUE,_xll.ohTrigger(RecalcTrigger,Trigger6M)),NA())</f>
        <v>1.9528728591216335E-2</v>
      </c>
      <c r="O2621" s="52">
        <f>IFERROR(_xll.qlIndexFixing(ONIndex6M,I2621,TRUE,_xll.ohTrigger(RecalcTrigger,Trigger6M)),NA())</f>
        <v>1.947123285614083E-2</v>
      </c>
      <c r="P2621" s="52">
        <f>IFERROR(_xll.qlIndexFixing(Index1Y,$H2621,TRUE,_xll.ohTrigger(RecalcTrigger,Trigger1Y)),NA())</f>
        <v>2.1636028261926305E-2</v>
      </c>
      <c r="Q2621" s="52">
        <f>IFERROR(_xll.qlIndexFixing(ONIndex1Y,I2621,TRUE,_xll.ohTrigger(RecalcTrigger,Trigger1Y)),NA())</f>
        <v>2.1476678046212783E-2</v>
      </c>
    </row>
    <row r="2622" spans="2:17" x14ac:dyDescent="0.2">
      <c r="B2622" s="46" t="s">
        <v>51</v>
      </c>
      <c r="D2622" s="49">
        <f>_xll.qlCalendarAdvance(LocalCalendar,$D2621,B2622,"f",FALSE)</f>
        <v>58085</v>
      </c>
      <c r="E2622" s="49">
        <f>_xll.qlInterestRateIndexValueDate(IndexON,D2622)</f>
        <v>58085</v>
      </c>
      <c r="F2622" s="52">
        <f>IFERROR(_xll.qlIndexFixing(IndexON,D2622,TRUE,_xll.ohTrigger(RecalcTrigger,TriggerON)),NA())</f>
        <v>1.4189481622883804E-2</v>
      </c>
      <c r="H2622" s="49">
        <f>_xll.qlCalendarAdvance(IborCalendar,$H2621,B2622,"f",FALSE)</f>
        <v>58078</v>
      </c>
      <c r="I2622" s="49">
        <f>_xll.qlInterestRateIndexValueDate(Index1M,$H2622)</f>
        <v>58082</v>
      </c>
      <c r="J2622" s="52">
        <f>IFERROR(_xll.qlIndexFixing(Index1M,$H2622,TRUE,_xll.ohTrigger(RecalcTrigger,Trigger1M)),NA())</f>
        <v>1.6433228679492259E-2</v>
      </c>
      <c r="K2622" s="52">
        <f>IFERROR(_xll.qlIndexFixing(ONIndex1M,I2622,TRUE,_xll.ohTrigger(RecalcTrigger,Trigger1M)),NA())</f>
        <v>1.6429471209180591E-2</v>
      </c>
      <c r="L2622" s="52">
        <f>IFERROR(_xll.qlIndexFixing(Index3M,H2622,TRUE,_xll.ohTrigger(RecalcTrigger,Trigger3M)),NA())</f>
        <v>1.7771224836383048E-2</v>
      </c>
      <c r="M2622" s="52">
        <f>IFERROR(_xll.qlIndexFixing(ONIndex3M,I2622,TRUE,_xll.ohTrigger(RecalcTrigger,Trigger3M)),NA())</f>
        <v>1.7750960304372398E-2</v>
      </c>
      <c r="N2622" s="52">
        <f>IFERROR(_xll.qlIndexFixing(Index6M,$H2622,TRUE,_xll.ohTrigger(RecalcTrigger,Trigger6M)),NA())</f>
        <v>1.9525865238983448E-2</v>
      </c>
      <c r="O2622" s="52">
        <f>IFERROR(_xll.qlIndexFixing(ONIndex6M,I2622,TRUE,_xll.ohTrigger(RecalcTrigger,Trigger6M)),NA())</f>
        <v>1.9467984949397277E-2</v>
      </c>
      <c r="P2622" s="52">
        <f>IFERROR(_xll.qlIndexFixing(Index1Y,$H2622,TRUE,_xll.ohTrigger(RecalcTrigger,Trigger1Y)),NA())</f>
        <v>2.1633210351063845E-2</v>
      </c>
      <c r="Q2622" s="52">
        <f>IFERROR(_xll.qlIndexFixing(ONIndex1Y,I2622,TRUE,_xll.ohTrigger(RecalcTrigger,Trigger1Y)),NA())</f>
        <v>2.1473296081264692E-2</v>
      </c>
    </row>
    <row r="2623" spans="2:17" x14ac:dyDescent="0.2">
      <c r="B2623" s="46" t="s">
        <v>51</v>
      </c>
      <c r="D2623" s="49">
        <f>_xll.qlCalendarAdvance(LocalCalendar,$D2622,B2623,"f",FALSE)</f>
        <v>58092</v>
      </c>
      <c r="E2623" s="49">
        <f>_xll.qlInterestRateIndexValueDate(IndexON,D2623)</f>
        <v>58092</v>
      </c>
      <c r="F2623" s="52">
        <f>IFERROR(_xll.qlIndexFixing(IndexON,D2623,TRUE,_xll.ohTrigger(RecalcTrigger,TriggerON)),NA())</f>
        <v>1.4187395544074111E-2</v>
      </c>
      <c r="H2623" s="49">
        <f>_xll.qlCalendarAdvance(IborCalendar,$H2622,B2623,"f",FALSE)</f>
        <v>58085</v>
      </c>
      <c r="I2623" s="49">
        <f>_xll.qlInterestRateIndexValueDate(Index1M,$H2623)</f>
        <v>58089</v>
      </c>
      <c r="J2623" s="52">
        <f>IFERROR(_xll.qlIndexFixing(Index1M,$H2623,TRUE,_xll.ohTrigger(RecalcTrigger,Trigger1M)),NA())</f>
        <v>1.6429741888182383E-2</v>
      </c>
      <c r="K2623" s="52">
        <f>IFERROR(_xll.qlIndexFixing(ONIndex1M,I2623,TRUE,_xll.ohTrigger(RecalcTrigger,Trigger1M)),NA())</f>
        <v>1.6425970081552776E-2</v>
      </c>
      <c r="L2623" s="52">
        <f>IFERROR(_xll.qlIndexFixing(Index3M,H2623,TRUE,_xll.ohTrigger(RecalcTrigger,Trigger3M)),NA())</f>
        <v>1.7768296444672593E-2</v>
      </c>
      <c r="M2623" s="52">
        <f>IFERROR(_xll.qlIndexFixing(ONIndex3M,I2623,TRUE,_xll.ohTrigger(RecalcTrigger,Trigger3M)),NA())</f>
        <v>1.7747996747372596E-2</v>
      </c>
      <c r="N2623" s="52">
        <f>IFERROR(_xll.qlIndexFixing(Index6M,$H2623,TRUE,_xll.ohTrigger(RecalcTrigger,Trigger6M)),NA())</f>
        <v>1.9523009373896491E-2</v>
      </c>
      <c r="O2623" s="52">
        <f>IFERROR(_xll.qlIndexFixing(ONIndex6M,I2623,TRUE,_xll.ohTrigger(RecalcTrigger,Trigger6M)),NA())</f>
        <v>1.9465061412544671E-2</v>
      </c>
      <c r="P2623" s="52">
        <f>IFERROR(_xll.qlIndexFixing(Index1Y,$H2623,TRUE,_xll.ohTrigger(RecalcTrigger,Trigger1Y)),NA())</f>
        <v>2.1630400108686193E-2</v>
      </c>
      <c r="Q2623" s="52">
        <f>IFERROR(_xll.qlIndexFixing(ONIndex1Y,I2623,TRUE,_xll.ohTrigger(RecalcTrigger,Trigger1Y)),NA())</f>
        <v>2.1470351073906713E-2</v>
      </c>
    </row>
    <row r="2624" spans="2:17" x14ac:dyDescent="0.2">
      <c r="B2624" s="46" t="s">
        <v>51</v>
      </c>
      <c r="D2624" s="49">
        <f>_xll.qlCalendarAdvance(LocalCalendar,$D2623,B2624,"f",FALSE)</f>
        <v>58099</v>
      </c>
      <c r="E2624" s="49">
        <f>_xll.qlInterestRateIndexValueDate(IndexON,D2624)</f>
        <v>58099</v>
      </c>
      <c r="F2624" s="52">
        <f>IFERROR(_xll.qlIndexFixing(IndexON,D2624,TRUE,_xll.ohTrigger(RecalcTrigger,TriggerON)),NA())</f>
        <v>1.4185070966910018E-2</v>
      </c>
      <c r="H2624" s="49">
        <f>_xll.qlCalendarAdvance(IborCalendar,$H2623,B2624,"f",FALSE)</f>
        <v>58092</v>
      </c>
      <c r="I2624" s="49">
        <f>_xll.qlInterestRateIndexValueDate(Index1M,$H2624)</f>
        <v>58096</v>
      </c>
      <c r="J2624" s="52">
        <f>IFERROR(_xll.qlIndexFixing(Index1M,$H2624,TRUE,_xll.ohTrigger(RecalcTrigger,Trigger1M)),NA())</f>
        <v>1.6426264025322747E-2</v>
      </c>
      <c r="K2624" s="52">
        <f>IFERROR(_xll.qlIndexFixing(ONIndex1M,I2624,TRUE,_xll.ohTrigger(RecalcTrigger,Trigger1M)),NA())</f>
        <v>1.6422477869273422E-2</v>
      </c>
      <c r="L2624" s="52">
        <f>IFERROR(_xll.qlIndexFixing(Index3M,H2624,TRUE,_xll.ohTrigger(RecalcTrigger,Trigger3M)),NA())</f>
        <v>1.7765375634583691E-2</v>
      </c>
      <c r="M2624" s="52">
        <f>IFERROR(_xll.qlIndexFixing(ONIndex3M,I2624,TRUE,_xll.ohTrigger(RecalcTrigger,Trigger3M)),NA())</f>
        <v>1.7745040736816264E-2</v>
      </c>
      <c r="N2624" s="52">
        <f>IFERROR(_xll.qlIndexFixing(Index6M,$H2624,TRUE,_xll.ohTrigger(RecalcTrigger,Trigger6M)),NA())</f>
        <v>1.9520160995921902E-2</v>
      </c>
      <c r="O2624" s="52">
        <f>IFERROR(_xll.qlIndexFixing(ONIndex6M,I2624,TRUE,_xll.ohTrigger(RecalcTrigger,Trigger6M)),NA())</f>
        <v>1.9462145286484045E-2</v>
      </c>
      <c r="P2624" s="52">
        <f>IFERROR(_xll.qlIndexFixing(Index1Y,$H2624,TRUE,_xll.ohTrigger(RecalcTrigger,Trigger1Y)),NA())</f>
        <v>2.1627597534728957E-2</v>
      </c>
      <c r="Q2624" s="52">
        <f>IFERROR(_xll.qlIndexFixing(ONIndex1Y,I2624,TRUE,_xll.ohTrigger(RecalcTrigger,Trigger1Y)),NA())</f>
        <v>2.1467413563431847E-2</v>
      </c>
    </row>
    <row r="2625" spans="2:17" x14ac:dyDescent="0.2">
      <c r="B2625" s="46" t="s">
        <v>51</v>
      </c>
      <c r="D2625" s="49">
        <f>_xll.qlCalendarAdvance(LocalCalendar,$D2624,B2625,"f",FALSE)</f>
        <v>58106</v>
      </c>
      <c r="E2625" s="49">
        <f>_xll.qlInterestRateIndexValueDate(IndexON,D2625)</f>
        <v>58106</v>
      </c>
      <c r="F2625" s="52">
        <f>IFERROR(_xll.qlIndexFixing(IndexON,D2625,TRUE,_xll.ohTrigger(RecalcTrigger,TriggerON)),NA())</f>
        <v>1.4182874085406638E-2</v>
      </c>
      <c r="H2625" s="49">
        <f>_xll.qlCalendarAdvance(IborCalendar,$H2624,B2625,"f",FALSE)</f>
        <v>58099</v>
      </c>
      <c r="I2625" s="49">
        <f>_xll.qlInterestRateIndexValueDate(Index1M,$H2625)</f>
        <v>58103</v>
      </c>
      <c r="J2625" s="52">
        <f>IFERROR(_xll.qlIndexFixing(Index1M,$H2625,TRUE,_xll.ohTrigger(RecalcTrigger,Trigger1M)),NA())</f>
        <v>1.6422795090908188E-2</v>
      </c>
      <c r="K2625" s="52">
        <f>IFERROR(_xll.qlIndexFixing(ONIndex1M,I2625,TRUE,_xll.ohTrigger(RecalcTrigger,Trigger1M)),NA())</f>
        <v>1.6418994572182655E-2</v>
      </c>
      <c r="L2625" s="52">
        <f>IFERROR(_xll.qlIndexFixing(Index3M,H2625,TRUE,_xll.ohTrigger(RecalcTrigger,Trigger3M)),NA())</f>
        <v>1.776246240609769E-2</v>
      </c>
      <c r="M2625" s="52">
        <f>IFERROR(_xll.qlIndexFixing(ONIndex3M,I2625,TRUE,_xll.ohTrigger(RecalcTrigger,Trigger3M)),NA())</f>
        <v>1.774209227254353E-2</v>
      </c>
      <c r="N2625" s="52">
        <f>IFERROR(_xll.qlIndexFixing(Index6M,$H2625,TRUE,_xll.ohTrigger(RecalcTrigger,Trigger6M)),NA())</f>
        <v>1.9517320105029205E-2</v>
      </c>
      <c r="O2625" s="52">
        <f>IFERROR(_xll.qlIndexFixing(ONIndex6M,I2625,TRUE,_xll.ohTrigger(RecalcTrigger,Trigger6M)),NA())</f>
        <v>1.9459236571135463E-2</v>
      </c>
      <c r="P2625" s="52">
        <f>IFERROR(_xll.qlIndexFixing(Index1Y,$H2625,TRUE,_xll.ohTrigger(RecalcTrigger,Trigger1Y)),NA())</f>
        <v>2.1624802629128193E-2</v>
      </c>
      <c r="Q2625" s="52">
        <f>IFERROR(_xll.qlIndexFixing(ONIndex1Y,I2625,TRUE,_xll.ohTrigger(RecalcTrigger,Trigger1Y)),NA())</f>
        <v>2.1464483549520352E-2</v>
      </c>
    </row>
    <row r="2626" spans="2:17" x14ac:dyDescent="0.2">
      <c r="B2626" s="46" t="s">
        <v>51</v>
      </c>
      <c r="D2626" s="49">
        <f>_xll.qlCalendarAdvance(LocalCalendar,$D2625,B2626,"f",FALSE)</f>
        <v>58113</v>
      </c>
      <c r="E2626" s="49">
        <f>_xll.qlInterestRateIndexValueDate(IndexON,D2626)</f>
        <v>58113</v>
      </c>
      <c r="F2626" s="52">
        <f>IFERROR(_xll.qlIndexFixing(IndexON,D2626,TRUE,_xll.ohTrigger(RecalcTrigger,TriggerON)),NA())</f>
        <v>1.4180682834945557E-2</v>
      </c>
      <c r="H2626" s="49">
        <f>_xll.qlCalendarAdvance(IborCalendar,$H2625,B2626,"f",FALSE)</f>
        <v>58106</v>
      </c>
      <c r="I2626" s="49">
        <f>_xll.qlInterestRateIndexValueDate(Index1M,$H2626)</f>
        <v>58110</v>
      </c>
      <c r="J2626" s="52">
        <f>IFERROR(_xll.qlIndexFixing(Index1M,$H2626,TRUE,_xll.ohTrigger(RecalcTrigger,Trigger1M)),NA())</f>
        <v>1.6418951587932211E-2</v>
      </c>
      <c r="K2626" s="52">
        <f>IFERROR(_xll.qlIndexFixing(ONIndex1M,I2626,TRUE,_xll.ohTrigger(RecalcTrigger,Trigger1M)),NA())</f>
        <v>1.6415520190200539E-2</v>
      </c>
      <c r="L2626" s="52">
        <f>IFERROR(_xll.qlIndexFixing(Index3M,H2626,TRUE,_xll.ohTrigger(RecalcTrigger,Trigger3M)),NA())</f>
        <v>1.7759788077966718E-2</v>
      </c>
      <c r="M2626" s="52">
        <f>IFERROR(_xll.qlIndexFixing(ONIndex3M,I2626,TRUE,_xll.ohTrigger(RecalcTrigger,Trigger3M)),NA())</f>
        <v>1.7739151354794203E-2</v>
      </c>
      <c r="N2626" s="52">
        <f>IFERROR(_xll.qlIndexFixing(Index6M,$H2626,TRUE,_xll.ohTrigger(RecalcTrigger,Trigger6M)),NA())</f>
        <v>1.9514486701186166E-2</v>
      </c>
      <c r="O2626" s="52">
        <f>IFERROR(_xll.qlIndexFixing(ONIndex6M,I2626,TRUE,_xll.ohTrigger(RecalcTrigger,Trigger6M)),NA())</f>
        <v>1.9456335266498925E-2</v>
      </c>
      <c r="P2626" s="52">
        <f>IFERROR(_xll.qlIndexFixing(Index1Y,$H2626,TRUE,_xll.ohTrigger(RecalcTrigger,Trigger1Y)),NA())</f>
        <v>2.1622015391820387E-2</v>
      </c>
      <c r="Q2626" s="52">
        <f>IFERROR(_xll.qlIndexFixing(ONIndex1Y,I2626,TRUE,_xll.ohTrigger(RecalcTrigger,Trigger1Y)),NA())</f>
        <v>2.1461561032172227E-2</v>
      </c>
    </row>
    <row r="2627" spans="2:17" x14ac:dyDescent="0.2">
      <c r="B2627" s="46" t="s">
        <v>51</v>
      </c>
      <c r="D2627" s="49">
        <f>_xll.qlCalendarAdvance(LocalCalendar,$D2626,B2627,"f",FALSE)</f>
        <v>58120</v>
      </c>
      <c r="E2627" s="49">
        <f>_xll.qlInterestRateIndexValueDate(IndexON,D2627)</f>
        <v>58120</v>
      </c>
      <c r="F2627" s="52">
        <f>IFERROR(_xll.qlIndexFixing(IndexON,D2627,TRUE,_xll.ohTrigger(RecalcTrigger,TriggerON)),NA())</f>
        <v>1.4178620543348064E-2</v>
      </c>
      <c r="H2627" s="49">
        <f>_xll.qlCalendarAdvance(IborCalendar,$H2626,B2627,"f",FALSE)</f>
        <v>58113</v>
      </c>
      <c r="I2627" s="49">
        <f>_xll.qlInterestRateIndexValueDate(Index1M,$H2627)</f>
        <v>58117</v>
      </c>
      <c r="J2627" s="52">
        <f>IFERROR(_xll.qlIndexFixing(Index1M,$H2627,TRUE,_xll.ohTrigger(RecalcTrigger,Trigger1M)),NA())</f>
        <v>1.6415499069215578E-2</v>
      </c>
      <c r="K2627" s="52">
        <f>IFERROR(_xll.qlIndexFixing(ONIndex1M,I2627,TRUE,_xll.ohTrigger(RecalcTrigger,Trigger1M)),NA())</f>
        <v>1.6412054723566882E-2</v>
      </c>
      <c r="L2627" s="52">
        <f>IFERROR(_xll.qlIndexFixing(Index3M,H2627,TRUE,_xll.ohTrigger(RecalcTrigger,Trigger3M)),NA())</f>
        <v>1.7756658693870442E-2</v>
      </c>
      <c r="M2627" s="52">
        <f>IFERROR(_xll.qlIndexFixing(ONIndex3M,I2627,TRUE,_xll.ohTrigger(RecalcTrigger,Trigger3M)),NA())</f>
        <v>1.7736217983168601E-2</v>
      </c>
      <c r="N2627" s="52">
        <f>IFERROR(_xll.qlIndexFixing(Index6M,$H2627,TRUE,_xll.ohTrigger(RecalcTrigger,Trigger6M)),NA())</f>
        <v>1.951166078436142E-2</v>
      </c>
      <c r="O2627" s="52">
        <f>IFERROR(_xll.qlIndexFixing(ONIndex6M,I2627,TRUE,_xll.ohTrigger(RecalcTrigger,Trigger6M)),NA())</f>
        <v>1.9453441372734304E-2</v>
      </c>
      <c r="P2627" s="52">
        <f>IFERROR(_xll.qlIndexFixing(Index1Y,$H2627,TRUE,_xll.ohTrigger(RecalcTrigger,Trigger1Y)),NA())</f>
        <v>2.1619235822742031E-2</v>
      </c>
      <c r="Q2627" s="52">
        <f>IFERROR(_xll.qlIndexFixing(ONIndex1Y,I2627,TRUE,_xll.ohTrigger(RecalcTrigger,Trigger1Y)),NA())</f>
        <v>2.1458646011547344E-2</v>
      </c>
    </row>
    <row r="2628" spans="2:17" x14ac:dyDescent="0.2">
      <c r="B2628" s="46" t="s">
        <v>51</v>
      </c>
      <c r="D2628" s="49">
        <f>_xll.qlCalendarAdvance(LocalCalendar,$D2627,B2628,"f",FALSE)</f>
        <v>58127</v>
      </c>
      <c r="E2628" s="49">
        <f>_xll.qlInterestRateIndexValueDate(IndexON,D2628)</f>
        <v>58127</v>
      </c>
      <c r="F2628" s="52">
        <f>IFERROR(_xll.qlIndexFixing(IndexON,D2628,TRUE,_xll.ohTrigger(RecalcTrigger,TriggerON)),NA())</f>
        <v>1.417631722699042E-2</v>
      </c>
      <c r="H2628" s="49">
        <f>_xll.qlCalendarAdvance(IborCalendar,$H2627,B2628,"f",FALSE)</f>
        <v>58120</v>
      </c>
      <c r="I2628" s="49">
        <f>_xll.qlInterestRateIndexValueDate(Index1M,$H2628)</f>
        <v>58124</v>
      </c>
      <c r="J2628" s="52">
        <f>IFERROR(_xll.qlIndexFixing(Index1M,$H2628,TRUE,_xll.ohTrigger(RecalcTrigger,Trigger1M)),NA())</f>
        <v>1.6412055477603715E-2</v>
      </c>
      <c r="K2628" s="52">
        <f>IFERROR(_xll.qlIndexFixing(ONIndex1M,I2628,TRUE,_xll.ohTrigger(RecalcTrigger,Trigger1M)),NA())</f>
        <v>1.6408598172201749E-2</v>
      </c>
      <c r="L2628" s="52">
        <f>IFERROR(_xll.qlIndexFixing(Index3M,H2628,TRUE,_xll.ohTrigger(RecalcTrigger,Trigger3M)),NA())</f>
        <v>1.7753768210097221E-2</v>
      </c>
      <c r="M2628" s="52">
        <f>IFERROR(_xll.qlIndexFixing(ONIndex3M,I2628,TRUE,_xll.ohTrigger(RecalcTrigger,Trigger3M)),NA())</f>
        <v>1.7733292158066405E-2</v>
      </c>
      <c r="N2628" s="52">
        <f>IFERROR(_xll.qlIndexFixing(Index6M,$H2628,TRUE,_xll.ohTrigger(RecalcTrigger,Trigger6M)),NA())</f>
        <v>1.9508842354522736E-2</v>
      </c>
      <c r="O2628" s="52">
        <f>IFERROR(_xll.qlIndexFixing(ONIndex6M,I2628,TRUE,_xll.ohTrigger(RecalcTrigger,Trigger6M)),NA())</f>
        <v>1.945055488960179E-2</v>
      </c>
      <c r="P2628" s="52">
        <f>IFERROR(_xll.qlIndexFixing(Index1Y,$H2628,TRUE,_xll.ohTrigger(RecalcTrigger,Trigger1Y)),NA())</f>
        <v>2.1616463921829396E-2</v>
      </c>
      <c r="Q2628" s="52">
        <f>IFERROR(_xll.qlIndexFixing(ONIndex1Y,I2628,TRUE,_xll.ohTrigger(RecalcTrigger,Trigger1Y)),NA())</f>
        <v>2.1455738487805576E-2</v>
      </c>
    </row>
    <row r="2629" spans="2:17" x14ac:dyDescent="0.2">
      <c r="B2629" s="46" t="s">
        <v>51</v>
      </c>
      <c r="D2629" s="49">
        <f>_xll.qlCalendarAdvance(LocalCalendar,$D2628,B2629,"f",FALSE)</f>
        <v>58134</v>
      </c>
      <c r="E2629" s="49">
        <f>_xll.qlInterestRateIndexValueDate(IndexON,D2629)</f>
        <v>58134</v>
      </c>
      <c r="F2629" s="52">
        <f>IFERROR(_xll.qlIndexFixing(IndexON,D2629,TRUE,_xll.ohTrigger(RecalcTrigger,TriggerON)),NA())</f>
        <v>1.4174142869549655E-2</v>
      </c>
      <c r="H2629" s="49">
        <f>_xll.qlCalendarAdvance(IborCalendar,$H2628,B2629,"f",FALSE)</f>
        <v>58127</v>
      </c>
      <c r="I2629" s="49">
        <f>_xll.qlInterestRateIndexValueDate(Index1M,$H2629)</f>
        <v>58131</v>
      </c>
      <c r="J2629" s="52">
        <f>IFERROR(_xll.qlIndexFixing(Index1M,$H2629,TRUE,_xll.ohTrigger(RecalcTrigger,Trigger1M)),NA())</f>
        <v>1.6408620813082347E-2</v>
      </c>
      <c r="K2629" s="52">
        <f>IFERROR(_xll.qlIndexFixing(ONIndex1M,I2629,TRUE,_xll.ohTrigger(RecalcTrigger,Trigger1M)),NA())</f>
        <v>1.6405150536025204E-2</v>
      </c>
      <c r="L2629" s="52">
        <f>IFERROR(_xll.qlIndexFixing(Index3M,H2629,TRUE,_xll.ohTrigger(RecalcTrigger,Trigger3M)),NA())</f>
        <v>1.7751117824588172E-2</v>
      </c>
      <c r="M2629" s="52">
        <f>IFERROR(_xll.qlIndexFixing(ONIndex3M,I2629,TRUE,_xll.ohTrigger(RecalcTrigger,Trigger3M)),NA())</f>
        <v>1.7730373879327743E-2</v>
      </c>
      <c r="N2629" s="52">
        <f>IFERROR(_xll.qlIndexFixing(Index6M,$H2629,TRUE,_xll.ohTrigger(RecalcTrigger,Trigger6M)),NA())</f>
        <v>1.9506359957715578E-2</v>
      </c>
      <c r="O2629" s="52">
        <f>IFERROR(_xll.qlIndexFixing(ONIndex6M,I2629,TRUE,_xll.ohTrigger(RecalcTrigger,Trigger6M)),NA())</f>
        <v>1.9447675817261256E-2</v>
      </c>
      <c r="P2629" s="52">
        <f>IFERROR(_xll.qlIndexFixing(Index1Y,$H2629,TRUE,_xll.ohTrigger(RecalcTrigger,Trigger1Y)),NA())</f>
        <v>2.1613699689019404E-2</v>
      </c>
      <c r="Q2629" s="52">
        <f>IFERROR(_xll.qlIndexFixing(ONIndex1Y,I2629,TRUE,_xll.ohTrigger(RecalcTrigger,Trigger1Y)),NA())</f>
        <v>2.1452838460547241E-2</v>
      </c>
    </row>
    <row r="2630" spans="2:17" x14ac:dyDescent="0.2">
      <c r="B2630" s="46" t="s">
        <v>51</v>
      </c>
      <c r="D2630" s="49">
        <f>_xll.qlCalendarAdvance(LocalCalendar,$D2629,B2630,"f",FALSE)</f>
        <v>58141</v>
      </c>
      <c r="E2630" s="49">
        <f>_xll.qlInterestRateIndexValueDate(IndexON,D2630)</f>
        <v>58141</v>
      </c>
      <c r="F2630" s="52">
        <f>IFERROR(_xll.qlIndexFixing(IndexON,D2630,TRUE,_xll.ohTrigger(RecalcTrigger,TriggerON)),NA())</f>
        <v>1.4171974143097898E-2</v>
      </c>
      <c r="H2630" s="49">
        <f>_xll.qlCalendarAdvance(IborCalendar,$H2629,B2630,"f",FALSE)</f>
        <v>58134</v>
      </c>
      <c r="I2630" s="49">
        <f>_xll.qlInterestRateIndexValueDate(Index1M,$H2630)</f>
        <v>58138</v>
      </c>
      <c r="J2630" s="52">
        <f>IFERROR(_xll.qlIndexFixing(Index1M,$H2630,TRUE,_xll.ohTrigger(RecalcTrigger,Trigger1M)),NA())</f>
        <v>1.6405584345202173E-2</v>
      </c>
      <c r="K2630" s="52">
        <f>IFERROR(_xll.qlIndexFixing(ONIndex1M,I2630,TRUE,_xll.ohTrigger(RecalcTrigger,Trigger1M)),NA())</f>
        <v>1.6401711815037245E-2</v>
      </c>
      <c r="L2630" s="52">
        <f>IFERROR(_xll.qlIndexFixing(Index3M,H2630,TRUE,_xll.ohTrigger(RecalcTrigger,Trigger3M)),NA())</f>
        <v>1.7748475866662925E-2</v>
      </c>
      <c r="M2630" s="52">
        <f>IFERROR(_xll.qlIndexFixing(ONIndex3M,I2630,TRUE,_xll.ohTrigger(RecalcTrigger,Trigger3M)),NA())</f>
        <v>1.772746314687268E-2</v>
      </c>
      <c r="N2630" s="52">
        <f>IFERROR(_xll.qlIndexFixing(Index6M,$H2630,TRUE,_xll.ohTrigger(RecalcTrigger,Trigger6M)),NA())</f>
        <v>1.950421489054965E-2</v>
      </c>
      <c r="O2630" s="52">
        <f>IFERROR(_xll.qlIndexFixing(ONIndex6M,I2630,TRUE,_xll.ohTrigger(RecalcTrigger,Trigger6M)),NA())</f>
        <v>1.9444804155632767E-2</v>
      </c>
      <c r="P2630" s="52">
        <f>IFERROR(_xll.qlIndexFixing(Index1Y,$H2630,TRUE,_xll.ohTrigger(RecalcTrigger,Trigger1Y)),NA())</f>
        <v>2.1611395253681838E-2</v>
      </c>
      <c r="Q2630" s="52">
        <f>IFERROR(_xll.qlIndexFixing(ONIndex1Y,I2630,TRUE,_xll.ohTrigger(RecalcTrigger,Trigger1Y)),NA())</f>
        <v>2.1449945929852277E-2</v>
      </c>
    </row>
    <row r="2631" spans="2:17" x14ac:dyDescent="0.2">
      <c r="B2631" s="46" t="s">
        <v>51</v>
      </c>
      <c r="D2631" s="49">
        <f>_xll.qlCalendarAdvance(LocalCalendar,$D2630,B2631,"f",FALSE)</f>
        <v>58148</v>
      </c>
      <c r="E2631" s="49">
        <f>_xll.qlInterestRateIndexValueDate(IndexON,D2631)</f>
        <v>58148</v>
      </c>
      <c r="F2631" s="52">
        <f>IFERROR(_xll.qlIndexFixing(IndexON,D2631,TRUE,_xll.ohTrigger(RecalcTrigger,TriggerON)),NA())</f>
        <v>1.416981104763515E-2</v>
      </c>
      <c r="H2631" s="49">
        <f>_xll.qlCalendarAdvance(IborCalendar,$H2630,B2631,"f",FALSE)</f>
        <v>58141</v>
      </c>
      <c r="I2631" s="49">
        <f>_xll.qlInterestRateIndexValueDate(Index1M,$H2631)</f>
        <v>58145</v>
      </c>
      <c r="J2631" s="52">
        <f>IFERROR(_xll.qlIndexFixing(Index1M,$H2631,TRUE,_xll.ohTrigger(RecalcTrigger,Trigger1M)),NA())</f>
        <v>1.6402168981282751E-2</v>
      </c>
      <c r="K2631" s="52">
        <f>IFERROR(_xll.qlIndexFixing(ONIndex1M,I2631,TRUE,_xll.ohTrigger(RecalcTrigger,Trigger1M)),NA())</f>
        <v>1.6398282009237874E-2</v>
      </c>
      <c r="L2631" s="52">
        <f>IFERROR(_xll.qlIndexFixing(Index3M,H2631,TRUE,_xll.ohTrigger(RecalcTrigger,Trigger3M)),NA())</f>
        <v>1.7745608928511698E-2</v>
      </c>
      <c r="M2631" s="52">
        <f>IFERROR(_xll.qlIndexFixing(ONIndex3M,I2631,TRUE,_xll.ohTrigger(RecalcTrigger,Trigger3M)),NA())</f>
        <v>1.7724559960861086E-2</v>
      </c>
      <c r="N2631" s="52">
        <f>IFERROR(_xll.qlIndexFixing(Index6M,$H2631,TRUE,_xll.ohTrigger(RecalcTrigger,Trigger6M)),NA())</f>
        <v>1.9501420073863743E-2</v>
      </c>
      <c r="O2631" s="52">
        <f>IFERROR(_xll.qlIndexFixing(ONIndex6M,I2631,TRUE,_xll.ohTrigger(RecalcTrigger,Trigger6M)),NA())</f>
        <v>1.9441939904796257E-2</v>
      </c>
      <c r="P2631" s="52">
        <f>IFERROR(_xll.qlIndexFixing(Index1Y,$H2631,TRUE,_xll.ohTrigger(RecalcTrigger,Trigger1Y)),NA())</f>
        <v>2.1608646741389324E-2</v>
      </c>
      <c r="Q2631" s="52">
        <f>IFERROR(_xll.qlIndexFixing(ONIndex1Y,I2631,TRUE,_xll.ohTrigger(RecalcTrigger,Trigger1Y)),NA())</f>
        <v>2.1447060896040426E-2</v>
      </c>
    </row>
    <row r="2632" spans="2:17" x14ac:dyDescent="0.2">
      <c r="B2632" s="46" t="s">
        <v>51</v>
      </c>
      <c r="D2632" s="49">
        <f>_xll.qlCalendarAdvance(LocalCalendar,$D2631,B2632,"f",FALSE)</f>
        <v>58155</v>
      </c>
      <c r="E2632" s="49">
        <f>_xll.qlInterestRateIndexValueDate(IndexON,D2632)</f>
        <v>58155</v>
      </c>
      <c r="F2632" s="52">
        <f>IFERROR(_xll.qlIndexFixing(IndexON,D2632,TRUE,_xll.ohTrigger(RecalcTrigger,TriggerON)),NA())</f>
        <v>1.4167653583214701E-2</v>
      </c>
      <c r="H2632" s="49">
        <f>_xll.qlCalendarAdvance(IborCalendar,$H2631,B2632,"f",FALSE)</f>
        <v>58148</v>
      </c>
      <c r="I2632" s="49">
        <f>_xll.qlInterestRateIndexValueDate(Index1M,$H2632)</f>
        <v>58152</v>
      </c>
      <c r="J2632" s="52">
        <f>IFERROR(_xll.qlIndexFixing(Index1M,$H2632,TRUE,_xll.ohTrigger(RecalcTrigger,Trigger1M)),NA())</f>
        <v>1.6398762545746525E-2</v>
      </c>
      <c r="K2632" s="52">
        <f>IFERROR(_xll.qlIndexFixing(ONIndex1M,I2632,TRUE,_xll.ohTrigger(RecalcTrigger,Trigger1M)),NA())</f>
        <v>1.6394861118866899E-2</v>
      </c>
      <c r="L2632" s="52">
        <f>IFERROR(_xll.qlIndexFixing(Index3M,H2632,TRUE,_xll.ohTrigger(RecalcTrigger,Trigger3M)),NA())</f>
        <v>1.7742749572638754E-2</v>
      </c>
      <c r="M2632" s="52">
        <f>IFERROR(_xll.qlIndexFixing(ONIndex3M,I2632,TRUE,_xll.ohTrigger(RecalcTrigger,Trigger3M)),NA())</f>
        <v>1.7721664321213026E-2</v>
      </c>
      <c r="N2632" s="52">
        <f>IFERROR(_xll.qlIndexFixing(Index6M,$H2632,TRUE,_xll.ohTrigger(RecalcTrigger,Trigger6M)),NA())</f>
        <v>1.9498632745307519E-2</v>
      </c>
      <c r="O2632" s="52">
        <f>IFERROR(_xll.qlIndexFixing(ONIndex6M,I2632,TRUE,_xll.ohTrigger(RecalcTrigger,Trigger6M)),NA())</f>
        <v>1.9439083064751728E-2</v>
      </c>
      <c r="P2632" s="52">
        <f>IFERROR(_xll.qlIndexFixing(Index1Y,$H2632,TRUE,_xll.ohTrigger(RecalcTrigger,Trigger1Y)),NA())</f>
        <v>2.1605905897482298E-2</v>
      </c>
      <c r="Q2632" s="52">
        <f>IFERROR(_xll.qlIndexFixing(ONIndex1Y,I2632,TRUE,_xll.ohTrigger(RecalcTrigger,Trigger1Y)),NA())</f>
        <v>2.1444183358951818E-2</v>
      </c>
    </row>
    <row r="2633" spans="2:17" x14ac:dyDescent="0.2">
      <c r="B2633" s="46" t="s">
        <v>51</v>
      </c>
      <c r="D2633" s="49">
        <f>_xll.qlCalendarAdvance(LocalCalendar,$D2632,B2633,"f",FALSE)</f>
        <v>58162</v>
      </c>
      <c r="E2633" s="49">
        <f>_xll.qlInterestRateIndexValueDate(IndexON,D2633)</f>
        <v>58162</v>
      </c>
      <c r="F2633" s="52">
        <f>IFERROR(_xll.qlIndexFixing(IndexON,D2633,TRUE,_xll.ohTrigger(RecalcTrigger,TriggerON)),NA())</f>
        <v>1.4165501749756615E-2</v>
      </c>
      <c r="H2633" s="49">
        <f>_xll.qlCalendarAdvance(IborCalendar,$H2632,B2633,"f",FALSE)</f>
        <v>58155</v>
      </c>
      <c r="I2633" s="49">
        <f>_xll.qlInterestRateIndexValueDate(Index1M,$H2633)</f>
        <v>58159</v>
      </c>
      <c r="J2633" s="52">
        <f>IFERROR(_xll.qlIndexFixing(Index1M,$H2633,TRUE,_xll.ohTrigger(RecalcTrigger,Trigger1M)),NA())</f>
        <v>1.6395365038593492E-2</v>
      </c>
      <c r="K2633" s="52">
        <f>IFERROR(_xll.qlIndexFixing(ONIndex1M,I2633,TRUE,_xll.ohTrigger(RecalcTrigger,Trigger1M)),NA())</f>
        <v>1.6391449143604575E-2</v>
      </c>
      <c r="L2633" s="52">
        <f>IFERROR(_xll.qlIndexFixing(Index3M,H2633,TRUE,_xll.ohTrigger(RecalcTrigger,Trigger3M)),NA())</f>
        <v>1.7739897799028452E-2</v>
      </c>
      <c r="M2633" s="52">
        <f>IFERROR(_xll.qlIndexFixing(ONIndex3M,I2633,TRUE,_xll.ohTrigger(RecalcTrigger,Trigger3M)),NA())</f>
        <v>1.7718776227928501E-2</v>
      </c>
      <c r="N2633" s="52">
        <f>IFERROR(_xll.qlIndexFixing(Index6M,$H2633,TRUE,_xll.ohTrigger(RecalcTrigger,Trigger6M)),NA())</f>
        <v>1.9495852904848392E-2</v>
      </c>
      <c r="O2633" s="52">
        <f>IFERROR(_xll.qlIndexFixing(ONIndex6M,I2633,TRUE,_xll.ohTrigger(RecalcTrigger,Trigger6M)),NA())</f>
        <v>1.9436233635419242E-2</v>
      </c>
      <c r="P2633" s="52">
        <f>IFERROR(_xll.qlIndexFixing(Index1Y,$H2633,TRUE,_xll.ohTrigger(RecalcTrigger,Trigger1Y)),NA())</f>
        <v>2.1603172721897861E-2</v>
      </c>
      <c r="Q2633" s="52">
        <f>IFERROR(_xll.qlIndexFixing(ONIndex1Y,I2633,TRUE,_xll.ohTrigger(RecalcTrigger,Trigger1Y)),NA())</f>
        <v>2.144131331842658E-2</v>
      </c>
    </row>
    <row r="2634" spans="2:17" x14ac:dyDescent="0.2">
      <c r="B2634" s="46" t="s">
        <v>51</v>
      </c>
      <c r="D2634" s="49">
        <f>_xll.qlCalendarAdvance(LocalCalendar,$D2633,B2634,"f",FALSE)</f>
        <v>58169</v>
      </c>
      <c r="E2634" s="49">
        <f>_xll.qlInterestRateIndexValueDate(IndexON,D2634)</f>
        <v>58169</v>
      </c>
      <c r="F2634" s="52">
        <f>IFERROR(_xll.qlIndexFixing(IndexON,D2634,TRUE,_xll.ohTrigger(RecalcTrigger,TriggerON)),NA())</f>
        <v>1.4163355547340828E-2</v>
      </c>
      <c r="H2634" s="49">
        <f>_xll.qlCalendarAdvance(IborCalendar,$H2633,B2634,"f",FALSE)</f>
        <v>58166</v>
      </c>
      <c r="I2634" s="49">
        <f>_xll.qlInterestRateIndexValueDate(Index1M,$H2634)</f>
        <v>58168</v>
      </c>
      <c r="J2634" s="52">
        <f>IFERROR(_xll.qlIndexFixing(Index1M,$H2634,TRUE,_xll.ohTrigger(RecalcTrigger,Trigger1M)),NA())</f>
        <v>1.6391273836761595E-2</v>
      </c>
      <c r="K2634" s="52">
        <f>IFERROR(_xll.qlIndexFixing(ONIndex1M,I2634,TRUE,_xll.ohTrigger(RecalcTrigger,Trigger1M)),NA())</f>
        <v>1.6387075418222707E-2</v>
      </c>
      <c r="L2634" s="52">
        <f>IFERROR(_xll.qlIndexFixing(Index3M,H2634,TRUE,_xll.ohTrigger(RecalcTrigger,Trigger3M)),NA())</f>
        <v>1.7736007692098769E-2</v>
      </c>
      <c r="M2634" s="52">
        <f>IFERROR(_xll.qlIndexFixing(ONIndex3M,I2634,TRUE,_xll.ohTrigger(RecalcTrigger,Trigger3M)),NA())</f>
        <v>1.7715074053681334E-2</v>
      </c>
      <c r="N2634" s="52">
        <f>IFERROR(_xll.qlIndexFixing(Index6M,$H2634,TRUE,_xll.ohTrigger(RecalcTrigger,Trigger6M)),NA())</f>
        <v>1.9491959150810877E-2</v>
      </c>
      <c r="O2634" s="52">
        <f>IFERROR(_xll.qlIndexFixing(ONIndex6M,I2634,TRUE,_xll.ohTrigger(RecalcTrigger,Trigger6M)),NA())</f>
        <v>1.9432580972686964E-2</v>
      </c>
      <c r="P2634" s="52">
        <f>IFERROR(_xll.qlIndexFixing(Index1Y,$H2634,TRUE,_xll.ohTrigger(RecalcTrigger,Trigger1Y)),NA())</f>
        <v>2.1600577633349077E-2</v>
      </c>
      <c r="Q2634" s="52">
        <f>IFERROR(_xll.qlIndexFixing(ONIndex1Y,I2634,TRUE,_xll.ohTrigger(RecalcTrigger,Trigger1Y)),NA())</f>
        <v>2.1437634281911144E-2</v>
      </c>
    </row>
    <row r="2635" spans="2:17" x14ac:dyDescent="0.2">
      <c r="B2635" s="46" t="s">
        <v>51</v>
      </c>
      <c r="D2635" s="49">
        <f>_xll.qlCalendarAdvance(LocalCalendar,$D2634,B2635,"f",FALSE)</f>
        <v>58176</v>
      </c>
      <c r="E2635" s="49">
        <f>_xll.qlInterestRateIndexValueDate(IndexON,D2635)</f>
        <v>58176</v>
      </c>
      <c r="F2635" s="52">
        <f>IFERROR(_xll.qlIndexFixing(IndexON,D2635,TRUE,_xll.ohTrigger(RecalcTrigger,TriggerON)),NA())</f>
        <v>1.4161214975887404E-2</v>
      </c>
      <c r="H2635" s="49">
        <f>_xll.qlCalendarAdvance(IborCalendar,$H2634,B2635,"f",FALSE)</f>
        <v>58173</v>
      </c>
      <c r="I2635" s="49">
        <f>_xll.qlInterestRateIndexValueDate(Index1M,$H2635)</f>
        <v>58175</v>
      </c>
      <c r="J2635" s="52">
        <f>IFERROR(_xll.qlIndexFixing(Index1M,$H2635,TRUE,_xll.ohTrigger(RecalcTrigger,Trigger1M)),NA())</f>
        <v>1.6387765245170771E-2</v>
      </c>
      <c r="K2635" s="52">
        <f>IFERROR(_xll.qlIndexFixing(ONIndex1M,I2635,TRUE,_xll.ohTrigger(RecalcTrigger,Trigger1M)),NA())</f>
        <v>1.6383683820739847E-2</v>
      </c>
      <c r="L2635" s="52">
        <f>IFERROR(_xll.qlIndexFixing(Index3M,H2635,TRUE,_xll.ohTrigger(RecalcTrigger,Trigger3M)),NA())</f>
        <v>1.7733172847066644E-2</v>
      </c>
      <c r="M2635" s="52">
        <f>IFERROR(_xll.qlIndexFixing(ONIndex3M,I2635,TRUE,_xll.ohTrigger(RecalcTrigger,Trigger3M)),NA())</f>
        <v>1.7712203209239163E-2</v>
      </c>
      <c r="N2635" s="52">
        <f>IFERROR(_xll.qlIndexFixing(Index6M,$H2635,TRUE,_xll.ohTrigger(RecalcTrigger,Trigger6M)),NA())</f>
        <v>1.9489196039894411E-2</v>
      </c>
      <c r="O2635" s="52">
        <f>IFERROR(_xll.qlIndexFixing(ONIndex6M,I2635,TRUE,_xll.ohTrigger(RecalcTrigger,Trigger6M)),NA())</f>
        <v>1.9429748482204801E-2</v>
      </c>
      <c r="P2635" s="52">
        <f>IFERROR(_xll.qlIndexFixing(Index1Y,$H2635,TRUE,_xll.ohTrigger(RecalcTrigger,Trigger1Y)),NA())</f>
        <v>2.1597862758338408E-2</v>
      </c>
      <c r="Q2635" s="52">
        <f>IFERROR(_xll.qlIndexFixing(ONIndex1Y,I2635,TRUE,_xll.ohTrigger(RecalcTrigger,Trigger1Y)),NA())</f>
        <v>2.1434781376639123E-2</v>
      </c>
    </row>
    <row r="2636" spans="2:17" x14ac:dyDescent="0.2">
      <c r="B2636" s="46" t="s">
        <v>51</v>
      </c>
      <c r="D2636" s="49">
        <f>_xll.qlCalendarAdvance(LocalCalendar,$D2635,B2636,"f",FALSE)</f>
        <v>58183</v>
      </c>
      <c r="E2636" s="49">
        <f>_xll.qlInterestRateIndexValueDate(IndexON,D2636)</f>
        <v>58183</v>
      </c>
      <c r="F2636" s="52">
        <f>IFERROR(_xll.qlIndexFixing(IndexON,D2636,TRUE,_xll.ohTrigger(RecalcTrigger,TriggerON)),NA())</f>
        <v>1.4159080035476279E-2</v>
      </c>
      <c r="H2636" s="49">
        <f>_xll.qlCalendarAdvance(IborCalendar,$H2635,B2636,"f",FALSE)</f>
        <v>58180</v>
      </c>
      <c r="I2636" s="49">
        <f>_xll.qlInterestRateIndexValueDate(Index1M,$H2636)</f>
        <v>58182</v>
      </c>
      <c r="J2636" s="52">
        <f>IFERROR(_xll.qlIndexFixing(Index1M,$H2636,TRUE,_xll.ohTrigger(RecalcTrigger,Trigger1M)),NA())</f>
        <v>1.6384397558636132E-2</v>
      </c>
      <c r="K2636" s="52">
        <f>IFERROR(_xll.qlIndexFixing(ONIndex1M,I2636,TRUE,_xll.ohTrigger(RecalcTrigger,Trigger1M)),NA())</f>
        <v>1.6380301138445574E-2</v>
      </c>
      <c r="L2636" s="52">
        <f>IFERROR(_xll.qlIndexFixing(Index3M,H2636,TRUE,_xll.ohTrigger(RecalcTrigger,Trigger3M)),NA())</f>
        <v>1.77303455838475E-2</v>
      </c>
      <c r="M2636" s="52">
        <f>IFERROR(_xll.qlIndexFixing(ONIndex3M,I2636,TRUE,_xll.ohTrigger(RecalcTrigger,Trigger3M)),NA())</f>
        <v>1.770933991108059E-2</v>
      </c>
      <c r="N2636" s="52">
        <f>IFERROR(_xll.qlIndexFixing(Index6M,$H2636,TRUE,_xll.ohTrigger(RecalcTrigger,Trigger6M)),NA())</f>
        <v>1.9486440416549605E-2</v>
      </c>
      <c r="O2636" s="52">
        <f>IFERROR(_xll.qlIndexFixing(ONIndex6M,I2636,TRUE,_xll.ohTrigger(RecalcTrigger,Trigger6M)),NA())</f>
        <v>1.9426923402434682E-2</v>
      </c>
      <c r="P2636" s="52">
        <f>IFERROR(_xll.qlIndexFixing(Index1Y,$H2636,TRUE,_xll.ohTrigger(RecalcTrigger,Trigger1Y)),NA())</f>
        <v>2.159561027235677E-2</v>
      </c>
      <c r="Q2636" s="52">
        <f>IFERROR(_xll.qlIndexFixing(ONIndex1Y,I2636,TRUE,_xll.ohTrigger(RecalcTrigger,Trigger1Y)),NA())</f>
        <v>2.1431935968090343E-2</v>
      </c>
    </row>
    <row r="2637" spans="2:17" x14ac:dyDescent="0.2">
      <c r="B2637" s="46" t="s">
        <v>51</v>
      </c>
      <c r="D2637" s="49">
        <f>_xll.qlCalendarAdvance(LocalCalendar,$D2636,B2637,"f",FALSE)</f>
        <v>58190</v>
      </c>
      <c r="E2637" s="49">
        <f>_xll.qlInterestRateIndexValueDate(IndexON,D2637)</f>
        <v>58190</v>
      </c>
      <c r="F2637" s="52">
        <f>IFERROR(_xll.qlIndexFixing(IndexON,D2637,TRUE,_xll.ohTrigger(RecalcTrigger,TriggerON)),NA())</f>
        <v>1.4156950726054163E-2</v>
      </c>
      <c r="H2637" s="49">
        <f>_xll.qlCalendarAdvance(IborCalendar,$H2636,B2637,"f",FALSE)</f>
        <v>58187</v>
      </c>
      <c r="I2637" s="49">
        <f>_xll.qlInterestRateIndexValueDate(Index1M,$H2637)</f>
        <v>58189</v>
      </c>
      <c r="J2637" s="52">
        <f>IFERROR(_xll.qlIndexFixing(Index1M,$H2637,TRUE,_xll.ohTrigger(RecalcTrigger,Trigger1M)),NA())</f>
        <v>1.6381172231018194E-2</v>
      </c>
      <c r="K2637" s="52">
        <f>IFERROR(_xll.qlIndexFixing(ONIndex1M,I2637,TRUE,_xll.ohTrigger(RecalcTrigger,Trigger1M)),NA())</f>
        <v>1.6376927371259953E-2</v>
      </c>
      <c r="L2637" s="52">
        <f>IFERROR(_xll.qlIndexFixing(Index3M,H2637,TRUE,_xll.ohTrigger(RecalcTrigger,Trigger3M)),NA())</f>
        <v>1.7727525902425524E-2</v>
      </c>
      <c r="M2637" s="52">
        <f>IFERROR(_xll.qlIndexFixing(ONIndex3M,I2637,TRUE,_xll.ohTrigger(RecalcTrigger,Trigger3M)),NA())</f>
        <v>1.7706484159365488E-2</v>
      </c>
      <c r="N2637" s="52">
        <f>IFERROR(_xll.qlIndexFixing(Index6M,$H2637,TRUE,_xll.ohTrigger(RecalcTrigger,Trigger6M)),NA())</f>
        <v>1.9483692280745875E-2</v>
      </c>
      <c r="O2637" s="52">
        <f>IFERROR(_xll.qlIndexFixing(ONIndex6M,I2637,TRUE,_xll.ohTrigger(RecalcTrigger,Trigger6M)),NA())</f>
        <v>1.9424105733376607E-2</v>
      </c>
      <c r="P2637" s="52">
        <f>IFERROR(_xll.qlIndexFixing(Index1Y,$H2637,TRUE,_xll.ohTrigger(RecalcTrigger,Trigger1Y)),NA())</f>
        <v>2.1592456015432845E-2</v>
      </c>
      <c r="Q2637" s="52">
        <f>IFERROR(_xll.qlIndexFixing(ONIndex1Y,I2637,TRUE,_xll.ohTrigger(RecalcTrigger,Trigger1Y)),NA())</f>
        <v>2.1429098056104934E-2</v>
      </c>
    </row>
    <row r="2638" spans="2:17" x14ac:dyDescent="0.2">
      <c r="B2638" s="46" t="s">
        <v>51</v>
      </c>
      <c r="D2638" s="49">
        <f>_xll.qlCalendarAdvance(LocalCalendar,$D2637,B2638,"f",FALSE)</f>
        <v>58197</v>
      </c>
      <c r="E2638" s="49">
        <f>_xll.qlInterestRateIndexValueDate(IndexON,D2638)</f>
        <v>58197</v>
      </c>
      <c r="F2638" s="52">
        <f>IFERROR(_xll.qlIndexFixing(IndexON,D2638,TRUE,_xll.ohTrigger(RecalcTrigger,TriggerON)),NA())</f>
        <v>1.41548270476477E-2</v>
      </c>
      <c r="H2638" s="49">
        <f>_xll.qlCalendarAdvance(IborCalendar,$H2637,B2638,"f",FALSE)</f>
        <v>58194</v>
      </c>
      <c r="I2638" s="49">
        <f>_xll.qlInterestRateIndexValueDate(Index1M,$H2638)</f>
        <v>58196</v>
      </c>
      <c r="J2638" s="52">
        <f>IFERROR(_xll.qlIndexFixing(Index1M,$H2638,TRUE,_xll.ohTrigger(RecalcTrigger,Trigger1M)),NA())</f>
        <v>1.6377688971909998E-2</v>
      </c>
      <c r="K2638" s="52">
        <f>IFERROR(_xll.qlIndexFixing(ONIndex1M,I2638,TRUE,_xll.ohTrigger(RecalcTrigger,Trigger1M)),NA())</f>
        <v>1.6373562519422791E-2</v>
      </c>
      <c r="L2638" s="52">
        <f>IFERROR(_xll.qlIndexFixing(Index3M,H2638,TRUE,_xll.ohTrigger(RecalcTrigger,Trigger3M)),NA())</f>
        <v>1.7724950096231182E-2</v>
      </c>
      <c r="M2638" s="52">
        <f>IFERROR(_xll.qlIndexFixing(ONIndex3M,I2638,TRUE,_xll.ohTrigger(RecalcTrigger,Trigger3M)),NA())</f>
        <v>1.7703635954013919E-2</v>
      </c>
      <c r="N2638" s="52">
        <f>IFERROR(_xll.qlIndexFixing(Index6M,$H2638,TRUE,_xll.ohTrigger(RecalcTrigger,Trigger6M)),NA())</f>
        <v>1.9481948447914729E-2</v>
      </c>
      <c r="O2638" s="52">
        <f>IFERROR(_xll.qlIndexFixing(ONIndex6M,I2638,TRUE,_xll.ohTrigger(RecalcTrigger,Trigger6M)),NA())</f>
        <v>1.9421295475190448E-2</v>
      </c>
      <c r="P2638" s="52">
        <f>IFERROR(_xll.qlIndexFixing(Index1Y,$H2638,TRUE,_xll.ohTrigger(RecalcTrigger,Trigger1Y)),NA())</f>
        <v>2.1590219643122504E-2</v>
      </c>
      <c r="Q2638" s="52">
        <f>IFERROR(_xll.qlIndexFixing(ONIndex1Y,I2638,TRUE,_xll.ohTrigger(RecalcTrigger,Trigger1Y)),NA())</f>
        <v>2.1426267641002639E-2</v>
      </c>
    </row>
    <row r="2639" spans="2:17" x14ac:dyDescent="0.2">
      <c r="B2639" s="46" t="s">
        <v>51</v>
      </c>
      <c r="D2639" s="49">
        <f>_xll.qlCalendarAdvance(LocalCalendar,$D2638,B2639,"f",FALSE)</f>
        <v>58204</v>
      </c>
      <c r="E2639" s="49">
        <f>_xll.qlInterestRateIndexValueDate(IndexON,D2639)</f>
        <v>58204</v>
      </c>
      <c r="F2639" s="52">
        <f>IFERROR(_xll.qlIndexFixing(IndexON,D2639,TRUE,_xll.ohTrigger(RecalcTrigger,TriggerON)),NA())</f>
        <v>1.41527090002036E-2</v>
      </c>
      <c r="H2639" s="49">
        <f>_xll.qlCalendarAdvance(IborCalendar,$H2638,B2639,"f",FALSE)</f>
        <v>58201</v>
      </c>
      <c r="I2639" s="49">
        <f>_xll.qlInterestRateIndexValueDate(Index1M,$H2639)</f>
        <v>58203</v>
      </c>
      <c r="J2639" s="52">
        <f>IFERROR(_xll.qlIndexFixing(Index1M,$H2639,TRUE,_xll.ohTrigger(RecalcTrigger,Trigger1M)),NA())</f>
        <v>1.6374348071703515E-2</v>
      </c>
      <c r="K2639" s="52">
        <f>IFERROR(_xll.qlIndexFixing(ONIndex1M,I2639,TRUE,_xll.ohTrigger(RecalcTrigger,Trigger1M)),NA())</f>
        <v>1.6370206582774216E-2</v>
      </c>
      <c r="L2639" s="52">
        <f>IFERROR(_xll.qlIndexFixing(Index3M,H2639,TRUE,_xll.ohTrigger(RecalcTrigger,Trigger3M)),NA())</f>
        <v>1.7722145982172841E-2</v>
      </c>
      <c r="M2639" s="52">
        <f>IFERROR(_xll.qlIndexFixing(ONIndex3M,I2639,TRUE,_xll.ohTrigger(RecalcTrigger,Trigger3M)),NA())</f>
        <v>1.7700795295025884E-2</v>
      </c>
      <c r="N2639" s="52">
        <f>IFERROR(_xll.qlIndexFixing(Index6M,$H2639,TRUE,_xll.ohTrigger(RecalcTrigger,Trigger6M)),NA())</f>
        <v>1.9479216450290902E-2</v>
      </c>
      <c r="O2639" s="52">
        <f>IFERROR(_xll.qlIndexFixing(ONIndex6M,I2639,TRUE,_xll.ohTrigger(RecalcTrigger,Trigger6M)),NA())</f>
        <v>1.9418492627716333E-2</v>
      </c>
      <c r="P2639" s="52">
        <f>IFERROR(_xll.qlIndexFixing(Index1Y,$H2639,TRUE,_xll.ohTrigger(RecalcTrigger,Trigger1Y)),NA())</f>
        <v>2.1587079948266839E-2</v>
      </c>
      <c r="Q2639" s="52">
        <f>IFERROR(_xll.qlIndexFixing(ONIndex1Y,I2639,TRUE,_xll.ohTrigger(RecalcTrigger,Trigger1Y)),NA())</f>
        <v>2.1423444722463714E-2</v>
      </c>
    </row>
    <row r="2640" spans="2:17" x14ac:dyDescent="0.2">
      <c r="B2640" s="46" t="s">
        <v>51</v>
      </c>
      <c r="D2640" s="49">
        <f>_xll.qlCalendarAdvance(LocalCalendar,$D2639,B2640,"f",FALSE)</f>
        <v>58211</v>
      </c>
      <c r="E2640" s="49">
        <f>_xll.qlInterestRateIndexValueDate(IndexON,D2640)</f>
        <v>58211</v>
      </c>
      <c r="F2640" s="52">
        <f>IFERROR(_xll.qlIndexFixing(IndexON,D2640,TRUE,_xll.ohTrigger(RecalcTrigger,TriggerON)),NA())</f>
        <v>1.41505965838018E-2</v>
      </c>
      <c r="H2640" s="49">
        <f>_xll.qlCalendarAdvance(IborCalendar,$H2639,B2640,"f",FALSE)</f>
        <v>58208</v>
      </c>
      <c r="I2640" s="49">
        <f>_xll.qlInterestRateIndexValueDate(Index1M,$H2640)</f>
        <v>58210</v>
      </c>
      <c r="J2640" s="52">
        <f>IFERROR(_xll.qlIndexFixing(Index1M,$H2640,TRUE,_xll.ohTrigger(RecalcTrigger,Trigger1M)),NA())</f>
        <v>1.6371016100252267E-2</v>
      </c>
      <c r="K2640" s="52">
        <f>IFERROR(_xll.qlIndexFixing(ONIndex1M,I2640,TRUE,_xll.ohTrigger(RecalcTrigger,Trigger1M)),NA())</f>
        <v>1.6366859561394165E-2</v>
      </c>
      <c r="L2640" s="52">
        <f>IFERROR(_xll.qlIndexFixing(Index3M,H2640,TRUE,_xll.ohTrigger(RecalcTrigger,Trigger3M)),NA())</f>
        <v>1.7719349450256369E-2</v>
      </c>
      <c r="M2640" s="52">
        <f>IFERROR(_xll.qlIndexFixing(ONIndex3M,I2640,TRUE,_xll.ohTrigger(RecalcTrigger,Trigger3M)),NA())</f>
        <v>1.7697962182321447E-2</v>
      </c>
      <c r="N2640" s="52">
        <f>IFERROR(_xll.qlIndexFixing(Index6M,$H2640,TRUE,_xll.ohTrigger(RecalcTrigger,Trigger6M)),NA())</f>
        <v>1.9476491941378661E-2</v>
      </c>
      <c r="O2640" s="52">
        <f>IFERROR(_xll.qlIndexFixing(ONIndex6M,I2640,TRUE,_xll.ohTrigger(RecalcTrigger,Trigger6M)),NA())</f>
        <v>1.9415697190874326E-2</v>
      </c>
      <c r="P2640" s="52">
        <f>IFERROR(_xll.qlIndexFixing(Index1Y,$H2640,TRUE,_xll.ohTrigger(RecalcTrigger,Trigger1Y)),NA())</f>
        <v>2.1584403417931646E-2</v>
      </c>
      <c r="Q2640" s="52">
        <f>IFERROR(_xll.qlIndexFixing(ONIndex1Y,I2640,TRUE,_xll.ohTrigger(RecalcTrigger,Trigger1Y)),NA())</f>
        <v>2.1420629300568095E-2</v>
      </c>
    </row>
    <row r="2641" spans="2:17" x14ac:dyDescent="0.2">
      <c r="B2641" s="46" t="s">
        <v>51</v>
      </c>
      <c r="D2641" s="49">
        <f>_xll.qlCalendarAdvance(LocalCalendar,$D2640,B2641,"f",FALSE)</f>
        <v>58218</v>
      </c>
      <c r="E2641" s="49">
        <f>_xll.qlInterestRateIndexValueDate(IndexON,D2641)</f>
        <v>58218</v>
      </c>
      <c r="F2641" s="52">
        <f>IFERROR(_xll.qlIndexFixing(IndexON,D2641,TRUE,_xll.ohTrigger(RecalcTrigger,TriggerON)),NA())</f>
        <v>1.4148617576976719E-2</v>
      </c>
      <c r="H2641" s="49">
        <f>_xll.qlCalendarAdvance(IborCalendar,$H2640,B2641,"f",FALSE)</f>
        <v>58215</v>
      </c>
      <c r="I2641" s="49">
        <f>_xll.qlInterestRateIndexValueDate(Index1M,$H2641)</f>
        <v>58217</v>
      </c>
      <c r="J2641" s="52">
        <f>IFERROR(_xll.qlIndexFixing(Index1M,$H2641,TRUE,_xll.ohTrigger(RecalcTrigger,Trigger1M)),NA())</f>
        <v>1.6367693057556254E-2</v>
      </c>
      <c r="K2641" s="52">
        <f>IFERROR(_xll.qlIndexFixing(ONIndex1M,I2641,TRUE,_xll.ohTrigger(RecalcTrigger,Trigger1M)),NA())</f>
        <v>1.6363521455202701E-2</v>
      </c>
      <c r="L2641" s="52">
        <f>IFERROR(_xll.qlIndexFixing(Index3M,H2641,TRUE,_xll.ohTrigger(RecalcTrigger,Trigger3M)),NA())</f>
        <v>1.7716560500466126E-2</v>
      </c>
      <c r="M2641" s="52">
        <f>IFERROR(_xll.qlIndexFixing(ONIndex3M,I2641,TRUE,_xll.ohTrigger(RecalcTrigger,Trigger3M)),NA())</f>
        <v>1.7695136616060481E-2</v>
      </c>
      <c r="N2641" s="52">
        <f>IFERROR(_xll.qlIndexFixing(Index6M,$H2641,TRUE,_xll.ohTrigger(RecalcTrigger,Trigger6M)),NA())</f>
        <v>1.9473774921147925E-2</v>
      </c>
      <c r="O2641" s="52">
        <f>IFERROR(_xll.qlIndexFixing(ONIndex6M,I2641,TRUE,_xll.ohTrigger(RecalcTrigger,Trigger6M)),NA())</f>
        <v>1.9412909164824299E-2</v>
      </c>
      <c r="P2641" s="52">
        <f>IFERROR(_xll.qlIndexFixing(Index1Y,$H2641,TRUE,_xll.ohTrigger(RecalcTrigger,Trigger1Y)),NA())</f>
        <v>2.1581734556346221E-2</v>
      </c>
      <c r="Q2641" s="52">
        <f>IFERROR(_xll.qlIndexFixing(ONIndex1Y,I2641,TRUE,_xll.ohTrigger(RecalcTrigger,Trigger1Y)),NA())</f>
        <v>2.1417821375315782E-2</v>
      </c>
    </row>
    <row r="2642" spans="2:17" x14ac:dyDescent="0.2">
      <c r="B2642" s="46" t="s">
        <v>51</v>
      </c>
      <c r="D2642" s="49">
        <f>_xll.qlCalendarAdvance(LocalCalendar,$D2641,B2642,"f",FALSE)</f>
        <v>58225</v>
      </c>
      <c r="E2642" s="49">
        <f>_xll.qlInterestRateIndexValueDate(IndexON,D2642)</f>
        <v>58225</v>
      </c>
      <c r="F2642" s="52">
        <f>IFERROR(_xll.qlIndexFixing(IndexON,D2642,TRUE,_xll.ohTrigger(RecalcTrigger,TriggerON)),NA())</f>
        <v>1.414638864399187E-2</v>
      </c>
      <c r="H2642" s="49">
        <f>_xll.qlCalendarAdvance(IborCalendar,$H2641,B2642,"f",FALSE)</f>
        <v>58222</v>
      </c>
      <c r="I2642" s="49">
        <f>_xll.qlInterestRateIndexValueDate(Index1M,$H2642)</f>
        <v>58224</v>
      </c>
      <c r="J2642" s="52">
        <f>IFERROR(_xll.qlIndexFixing(Index1M,$H2642,TRUE,_xll.ohTrigger(RecalcTrigger,Trigger1M)),NA())</f>
        <v>1.6364378943605484E-2</v>
      </c>
      <c r="K2642" s="52">
        <f>IFERROR(_xll.qlIndexFixing(ONIndex1M,I2642,TRUE,_xll.ohTrigger(RecalcTrigger,Trigger1M)),NA())</f>
        <v>1.6360192264359696E-2</v>
      </c>
      <c r="L2642" s="52">
        <f>IFERROR(_xll.qlIndexFixing(Index3M,H2642,TRUE,_xll.ohTrigger(RecalcTrigger,Trigger3M)),NA())</f>
        <v>1.7713779132786475E-2</v>
      </c>
      <c r="M2642" s="52">
        <f>IFERROR(_xll.qlIndexFixing(ONIndex3M,I2642,TRUE,_xll.ohTrigger(RecalcTrigger,Trigger3M)),NA())</f>
        <v>1.7692318596163048E-2</v>
      </c>
      <c r="N2642" s="52">
        <f>IFERROR(_xll.qlIndexFixing(Index6M,$H2642,TRUE,_xll.ohTrigger(RecalcTrigger,Trigger6M)),NA())</f>
        <v>1.9470063913755758E-2</v>
      </c>
      <c r="O2642" s="52">
        <f>IFERROR(_xll.qlIndexFixing(ONIndex6M,I2642,TRUE,_xll.ohTrigger(RecalcTrigger,Trigger6M)),NA())</f>
        <v>1.9410128549646188E-2</v>
      </c>
      <c r="P2642" s="52">
        <f>IFERROR(_xll.qlIndexFixing(Index1Y,$H2642,TRUE,_xll.ohTrigger(RecalcTrigger,Trigger1Y)),NA())</f>
        <v>2.1577702538754105E-2</v>
      </c>
      <c r="Q2642" s="52">
        <f>IFERROR(_xll.qlIndexFixing(ONIndex1Y,I2642,TRUE,_xll.ohTrigger(RecalcTrigger,Trigger1Y)),NA())</f>
        <v>2.1415020946946584E-2</v>
      </c>
    </row>
    <row r="2643" spans="2:17" x14ac:dyDescent="0.2">
      <c r="B2643" s="46" t="s">
        <v>51</v>
      </c>
      <c r="D2643" s="49">
        <f>_xll.qlCalendarAdvance(LocalCalendar,$D2642,B2643,"f",FALSE)</f>
        <v>58232</v>
      </c>
      <c r="E2643" s="49">
        <f>_xll.qlInterestRateIndexValueDate(IndexON,D2643)</f>
        <v>58232</v>
      </c>
      <c r="F2643" s="52">
        <f>IFERROR(_xll.qlIndexFixing(IndexON,D2643,TRUE,_xll.ohTrigger(RecalcTrigger,TriggerON)),NA())</f>
        <v>1.4144293120610385E-2</v>
      </c>
      <c r="H2643" s="49">
        <f>_xll.qlCalendarAdvance(IborCalendar,$H2642,B2643,"f",FALSE)</f>
        <v>58229</v>
      </c>
      <c r="I2643" s="49">
        <f>_xll.qlInterestRateIndexValueDate(Index1M,$H2643)</f>
        <v>58231</v>
      </c>
      <c r="J2643" s="52">
        <f>IFERROR(_xll.qlIndexFixing(Index1M,$H2643,TRUE,_xll.ohTrigger(RecalcTrigger,Trigger1M)),NA())</f>
        <v>1.6361073758389966E-2</v>
      </c>
      <c r="K2643" s="52">
        <f>IFERROR(_xll.qlIndexFixing(ONIndex1M,I2643,TRUE,_xll.ohTrigger(RecalcTrigger,Trigger1M)),NA())</f>
        <v>1.6356871988625343E-2</v>
      </c>
      <c r="L2643" s="52">
        <f>IFERROR(_xll.qlIndexFixing(Index3M,H2643,TRUE,_xll.ohTrigger(RecalcTrigger,Trigger3M)),NA())</f>
        <v>1.7711005347200909E-2</v>
      </c>
      <c r="M2643" s="52">
        <f>IFERROR(_xll.qlIndexFixing(ONIndex3M,I2643,TRUE,_xll.ohTrigger(RecalcTrigger,Trigger3M)),NA())</f>
        <v>1.768950812262915E-2</v>
      </c>
      <c r="N2643" s="52">
        <f>IFERROR(_xll.qlIndexFixing(Index6M,$H2643,TRUE,_xll.ohTrigger(RecalcTrigger,Trigger6M)),NA())</f>
        <v>1.9467360702547655E-2</v>
      </c>
      <c r="O2643" s="52">
        <f>IFERROR(_xll.qlIndexFixing(ONIndex6M,I2643,TRUE,_xll.ohTrigger(RecalcTrigger,Trigger6M)),NA())</f>
        <v>1.9407355345100186E-2</v>
      </c>
      <c r="P2643" s="52">
        <f>IFERROR(_xll.qlIndexFixing(Index1Y,$H2643,TRUE,_xll.ohTrigger(RecalcTrigger,Trigger1Y)),NA())</f>
        <v>2.1576419839179423E-2</v>
      </c>
      <c r="Q2643" s="52">
        <f>IFERROR(_xll.qlIndexFixing(ONIndex1Y,I2643,TRUE,_xll.ohTrigger(RecalcTrigger,Trigger1Y)),NA())</f>
        <v>2.1412228015140755E-2</v>
      </c>
    </row>
    <row r="2644" spans="2:17" x14ac:dyDescent="0.2">
      <c r="B2644" s="46" t="s">
        <v>51</v>
      </c>
      <c r="D2644" s="49">
        <f>_xll.qlCalendarAdvance(LocalCalendar,$D2643,B2644,"f",FALSE)</f>
        <v>58239</v>
      </c>
      <c r="E2644" s="49">
        <f>_xll.qlInterestRateIndexValueDate(IndexON,D2644)</f>
        <v>58239</v>
      </c>
      <c r="F2644" s="52">
        <f>IFERROR(_xll.qlIndexFixing(IndexON,D2644,TRUE,_xll.ohTrigger(RecalcTrigger,TriggerON)),NA())</f>
        <v>1.4142203228191264E-2</v>
      </c>
      <c r="H2644" s="49">
        <f>_xll.qlCalendarAdvance(IborCalendar,$H2643,B2644,"f",FALSE)</f>
        <v>58236</v>
      </c>
      <c r="I2644" s="49">
        <f>_xll.qlInterestRateIndexValueDate(Index1M,$H2644)</f>
        <v>58238</v>
      </c>
      <c r="J2644" s="52">
        <f>IFERROR(_xll.qlIndexFixing(Index1M,$H2644,TRUE,_xll.ohTrigger(RecalcTrigger,Trigger1M)),NA())</f>
        <v>1.6357777501902204E-2</v>
      </c>
      <c r="K2644" s="52">
        <f>IFERROR(_xll.qlIndexFixing(ONIndex1M,I2644,TRUE,_xll.ohTrigger(RecalcTrigger,Trigger1M)),NA())</f>
        <v>1.6353560628159514E-2</v>
      </c>
      <c r="L2644" s="52">
        <f>IFERROR(_xll.qlIndexFixing(Index3M,H2644,TRUE,_xll.ohTrigger(RecalcTrigger,Trigger3M)),NA())</f>
        <v>1.7708239143692916E-2</v>
      </c>
      <c r="M2644" s="52">
        <f>IFERROR(_xll.qlIndexFixing(ONIndex3M,I2644,TRUE,_xll.ohTrigger(RecalcTrigger,Trigger3M)),NA())</f>
        <v>1.7686705195458785E-2</v>
      </c>
      <c r="N2644" s="52">
        <f>IFERROR(_xll.qlIndexFixing(Index6M,$H2644,TRUE,_xll.ohTrigger(RecalcTrigger,Trigger6M)),NA())</f>
        <v>1.946466497866485E-2</v>
      </c>
      <c r="O2644" s="52">
        <f>IFERROR(_xll.qlIndexFixing(ONIndex6M,I2644,TRUE,_xll.ohTrigger(RecalcTrigger,Trigger6M)),NA())</f>
        <v>1.9404589551266227E-2</v>
      </c>
      <c r="P2644" s="52">
        <f>IFERROR(_xll.qlIndexFixing(Index1Y,$H2644,TRUE,_xll.ohTrigger(RecalcTrigger,Trigger1Y)),NA())</f>
        <v>2.1573773983475545E-2</v>
      </c>
      <c r="Q2644" s="52">
        <f>IFERROR(_xll.qlIndexFixing(ONIndex1Y,I2644,TRUE,_xll.ohTrigger(RecalcTrigger,Trigger1Y)),NA())</f>
        <v>2.1409442579818361E-2</v>
      </c>
    </row>
    <row r="2645" spans="2:17" x14ac:dyDescent="0.2">
      <c r="B2645" s="46" t="s">
        <v>51</v>
      </c>
      <c r="D2645" s="49">
        <f>_xll.qlCalendarAdvance(LocalCalendar,$D2644,B2645,"f",FALSE)</f>
        <v>58246</v>
      </c>
      <c r="E2645" s="49">
        <f>_xll.qlInterestRateIndexValueDate(IndexON,D2645)</f>
        <v>58246</v>
      </c>
      <c r="F2645" s="52">
        <f>IFERROR(_xll.qlIndexFixing(IndexON,D2645,TRUE,_xll.ohTrigger(RecalcTrigger,TriggerON)),NA())</f>
        <v>1.414011896676115E-2</v>
      </c>
      <c r="H2645" s="49">
        <f>_xll.qlCalendarAdvance(IborCalendar,$H2644,B2645,"f",FALSE)</f>
        <v>58243</v>
      </c>
      <c r="I2645" s="49">
        <f>_xll.qlInterestRateIndexValueDate(Index1M,$H2645)</f>
        <v>58245</v>
      </c>
      <c r="J2645" s="52">
        <f>IFERROR(_xll.qlIndexFixing(Index1M,$H2645,TRUE,_xll.ohTrigger(RecalcTrigger,Trigger1M)),NA())</f>
        <v>1.6354490174134706E-2</v>
      </c>
      <c r="K2645" s="52">
        <f>IFERROR(_xll.qlIndexFixing(ONIndex1M,I2645,TRUE,_xll.ohTrigger(RecalcTrigger,Trigger1M)),NA())</f>
        <v>1.6350258182882271E-2</v>
      </c>
      <c r="L2645" s="52">
        <f>IFERROR(_xll.qlIndexFixing(Index3M,H2645,TRUE,_xll.ohTrigger(RecalcTrigger,Trigger3M)),NA())</f>
        <v>1.7705480522245989E-2</v>
      </c>
      <c r="M2645" s="52">
        <f>IFERROR(_xll.qlIndexFixing(ONIndex3M,I2645,TRUE,_xll.ohTrigger(RecalcTrigger,Trigger3M)),NA())</f>
        <v>1.7683909814651955E-2</v>
      </c>
      <c r="N2645" s="52">
        <f>IFERROR(_xll.qlIndexFixing(Index6M,$H2645,TRUE,_xll.ohTrigger(RecalcTrigger,Trigger6M)),NA())</f>
        <v>1.9461976742077201E-2</v>
      </c>
      <c r="O2645" s="52">
        <f>IFERROR(_xll.qlIndexFixing(ONIndex6M,I2645,TRUE,_xll.ohTrigger(RecalcTrigger,Trigger6M)),NA())</f>
        <v>1.9401831168304184E-2</v>
      </c>
      <c r="P2645" s="52">
        <f>IFERROR(_xll.qlIndexFixing(Index1Y,$H2645,TRUE,_xll.ohTrigger(RecalcTrigger,Trigger1Y)),NA())</f>
        <v>2.1571135796277063E-2</v>
      </c>
      <c r="Q2645" s="52">
        <f>IFERROR(_xll.qlIndexFixing(ONIndex1Y,I2645,TRUE,_xll.ohTrigger(RecalcTrigger,Trigger1Y)),NA())</f>
        <v>2.1406664641459017E-2</v>
      </c>
    </row>
    <row r="2646" spans="2:17" x14ac:dyDescent="0.2">
      <c r="B2646" s="46" t="s">
        <v>51</v>
      </c>
      <c r="D2646" s="49">
        <f>_xll.qlCalendarAdvance(LocalCalendar,$D2645,B2646,"f",FALSE)</f>
        <v>58253</v>
      </c>
      <c r="E2646" s="49">
        <f>_xll.qlInterestRateIndexValueDate(IndexON,D2646)</f>
        <v>58253</v>
      </c>
      <c r="F2646" s="52">
        <f>IFERROR(_xll.qlIndexFixing(IndexON,D2646,TRUE,_xll.ohTrigger(RecalcTrigger,TriggerON)),NA())</f>
        <v>1.4138040336399982E-2</v>
      </c>
      <c r="H2646" s="49">
        <f>_xll.qlCalendarAdvance(IborCalendar,$H2645,B2646,"f",FALSE)</f>
        <v>58250</v>
      </c>
      <c r="I2646" s="49">
        <f>_xll.qlInterestRateIndexValueDate(Index1M,$H2646)</f>
        <v>58252</v>
      </c>
      <c r="J2646" s="52">
        <f>IFERROR(_xll.qlIndexFixing(Index1M,$H2646,TRUE,_xll.ohTrigger(RecalcTrigger,Trigger1M)),NA())</f>
        <v>1.6351211775082475E-2</v>
      </c>
      <c r="K2646" s="52">
        <f>IFERROR(_xll.qlIndexFixing(ONIndex1M,I2646,TRUE,_xll.ohTrigger(RecalcTrigger,Trigger1M)),NA())</f>
        <v>1.6346964652953488E-2</v>
      </c>
      <c r="L2646" s="52">
        <f>IFERROR(_xll.qlIndexFixing(Index3M,H2646,TRUE,_xll.ohTrigger(RecalcTrigger,Trigger3M)),NA())</f>
        <v>1.7702729482845358E-2</v>
      </c>
      <c r="M2646" s="52">
        <f>IFERROR(_xll.qlIndexFixing(ONIndex3M,I2646,TRUE,_xll.ohTrigger(RecalcTrigger,Trigger3M)),NA())</f>
        <v>1.7681121980208658E-2</v>
      </c>
      <c r="N2646" s="52">
        <f>IFERROR(_xll.qlIndexFixing(Index6M,$H2646,TRUE,_xll.ohTrigger(RecalcTrigger,Trigger6M)),NA())</f>
        <v>1.946030214911787E-2</v>
      </c>
      <c r="O2646" s="52">
        <f>IFERROR(_xll.qlIndexFixing(ONIndex6M,I2646,TRUE,_xll.ohTrigger(RecalcTrigger,Trigger6M)),NA())</f>
        <v>1.939908019597425E-2</v>
      </c>
      <c r="P2646" s="52">
        <f>IFERROR(_xll.qlIndexFixing(Index1Y,$H2646,TRUE,_xll.ohTrigger(RecalcTrigger,Trigger1Y)),NA())</f>
        <v>2.1568505277523371E-2</v>
      </c>
      <c r="Q2646" s="52">
        <f>IFERROR(_xll.qlIndexFixing(ONIndex1Y,I2646,TRUE,_xll.ohTrigger(RecalcTrigger,Trigger1Y)),NA())</f>
        <v>2.1403894199742979E-2</v>
      </c>
    </row>
    <row r="2647" spans="2:17" x14ac:dyDescent="0.2">
      <c r="B2647" s="46" t="s">
        <v>51</v>
      </c>
      <c r="D2647" s="49">
        <f>_xll.qlCalendarAdvance(LocalCalendar,$D2646,B2647,"f",FALSE)</f>
        <v>58263</v>
      </c>
      <c r="E2647" s="49">
        <f>_xll.qlInterestRateIndexValueDate(IndexON,D2647)</f>
        <v>58263</v>
      </c>
      <c r="F2647" s="52">
        <f>IFERROR(_xll.qlIndexFixing(IndexON,D2647,TRUE,_xll.ohTrigger(RecalcTrigger,TriggerON)),NA())</f>
        <v>1.4134821059128555E-2</v>
      </c>
      <c r="H2647" s="49">
        <f>_xll.qlCalendarAdvance(IborCalendar,$H2646,B2647,"f",FALSE)</f>
        <v>58257</v>
      </c>
      <c r="I2647" s="49">
        <f>_xll.qlInterestRateIndexValueDate(Index1M,$H2647)</f>
        <v>58259</v>
      </c>
      <c r="J2647" s="52">
        <f>IFERROR(_xll.qlIndexFixing(Index1M,$H2647,TRUE,_xll.ohTrigger(RecalcTrigger,Trigger1M)),NA())</f>
        <v>1.6347942304728025E-2</v>
      </c>
      <c r="K2647" s="52">
        <f>IFERROR(_xll.qlIndexFixing(ONIndex1M,I2647,TRUE,_xll.ohTrigger(RecalcTrigger,Trigger1M)),NA())</f>
        <v>1.634409038652862E-2</v>
      </c>
      <c r="L2647" s="52">
        <f>IFERROR(_xll.qlIndexFixing(Index3M,H2647,TRUE,_xll.ohTrigger(RecalcTrigger,Trigger3M)),NA())</f>
        <v>1.7699986025474512E-2</v>
      </c>
      <c r="M2647" s="52">
        <f>IFERROR(_xll.qlIndexFixing(ONIndex3M,I2647,TRUE,_xll.ohTrigger(RecalcTrigger,Trigger3M)),NA())</f>
        <v>1.7679049131515967E-2</v>
      </c>
      <c r="N2647" s="52">
        <f>IFERROR(_xll.qlIndexFixing(Index6M,$H2647,TRUE,_xll.ohTrigger(RecalcTrigger,Trigger6M)),NA())</f>
        <v>1.9457630060319902E-2</v>
      </c>
      <c r="O2647" s="52">
        <f>IFERROR(_xll.qlIndexFixing(ONIndex6M,I2647,TRUE,_xll.ohTrigger(RecalcTrigger,Trigger6M)),NA())</f>
        <v>1.9397317323046614E-2</v>
      </c>
      <c r="P2647" s="52">
        <f>IFERROR(_xll.qlIndexFixing(Index1Y,$H2647,TRUE,_xll.ohTrigger(RecalcTrigger,Trigger1Y)),NA())</f>
        <v>2.1566341436948112E-2</v>
      </c>
      <c r="Q2647" s="52">
        <f>IFERROR(_xll.qlIndexFixing(ONIndex1Y,I2647,TRUE,_xll.ohTrigger(RecalcTrigger,Trigger1Y)),NA())</f>
        <v>2.1402448604439517E-2</v>
      </c>
    </row>
    <row r="2648" spans="2:17" x14ac:dyDescent="0.2">
      <c r="B2648" s="46" t="s">
        <v>51</v>
      </c>
      <c r="D2648" s="49">
        <f>_xll.qlCalendarAdvance(LocalCalendar,$D2647,B2648,"f",FALSE)</f>
        <v>58270</v>
      </c>
      <c r="E2648" s="49">
        <f>_xll.qlInterestRateIndexValueDate(IndexON,D2648)</f>
        <v>58270</v>
      </c>
      <c r="F2648" s="52">
        <f>IFERROR(_xll.qlIndexFixing(IndexON,D2648,TRUE,_xll.ohTrigger(RecalcTrigger,TriggerON)),NA())</f>
        <v>1.4132755461755409E-2</v>
      </c>
      <c r="H2648" s="49">
        <f>_xll.qlCalendarAdvance(IborCalendar,$H2647,B2648,"f",FALSE)</f>
        <v>58264</v>
      </c>
      <c r="I2648" s="49">
        <f>_xll.qlInterestRateIndexValueDate(Index1M,$H2648)</f>
        <v>58266</v>
      </c>
      <c r="J2648" s="52">
        <f>IFERROR(_xll.qlIndexFixing(Index1M,$H2648,TRUE,_xll.ohTrigger(RecalcTrigger,Trigger1M)),NA())</f>
        <v>1.6344681763076352E-2</v>
      </c>
      <c r="K2648" s="52">
        <f>IFERROR(_xll.qlIndexFixing(ONIndex1M,I2648,TRUE,_xll.ohTrigger(RecalcTrigger,Trigger1M)),NA())</f>
        <v>1.6340404338581749E-2</v>
      </c>
      <c r="L2648" s="52">
        <f>IFERROR(_xll.qlIndexFixing(Index3M,H2648,TRUE,_xll.ohTrigger(RecalcTrigger,Trigger3M)),NA())</f>
        <v>1.7697250150117815E-2</v>
      </c>
      <c r="M2648" s="52">
        <f>IFERROR(_xll.qlIndexFixing(ONIndex3M,I2648,TRUE,_xll.ohTrigger(RecalcTrigger,Trigger3M)),NA())</f>
        <v>1.7675568950332732E-2</v>
      </c>
      <c r="N2648" s="52">
        <f>IFERROR(_xll.qlIndexFixing(Index6M,$H2648,TRUE,_xll.ohTrigger(RecalcTrigger,Trigger6M)),NA())</f>
        <v>1.9454965459985974E-2</v>
      </c>
      <c r="O2648" s="52">
        <f>IFERROR(_xll.qlIndexFixing(ONIndex6M,I2648,TRUE,_xll.ohTrigger(RecalcTrigger,Trigger6M)),NA())</f>
        <v>1.9393600483610385E-2</v>
      </c>
      <c r="P2648" s="52">
        <f>IFERROR(_xll.qlIndexFixing(Index1Y,$H2648,TRUE,_xll.ohTrigger(RecalcTrigger,Trigger1Y)),NA())</f>
        <v>2.1563267245107733E-2</v>
      </c>
      <c r="Q2648" s="52">
        <f>IFERROR(_xll.qlIndexFixing(ONIndex1Y,I2648,TRUE,_xll.ohTrigger(RecalcTrigger,Trigger1Y)),NA())</f>
        <v>2.1398375806080949E-2</v>
      </c>
    </row>
    <row r="2649" spans="2:17" x14ac:dyDescent="0.2">
      <c r="B2649" s="46" t="s">
        <v>51</v>
      </c>
      <c r="D2649" s="49">
        <f>_xll.qlCalendarAdvance(LocalCalendar,$D2648,B2649,"f",FALSE)</f>
        <v>58277</v>
      </c>
      <c r="E2649" s="49">
        <f>_xll.qlInterestRateIndexValueDate(IndexON,D2649)</f>
        <v>58277</v>
      </c>
      <c r="F2649" s="52">
        <f>IFERROR(_xll.qlIndexFixing(IndexON,D2649,TRUE,_xll.ohTrigger(RecalcTrigger,TriggerON)),NA())</f>
        <v>1.4130695494918299E-2</v>
      </c>
      <c r="H2649" s="49">
        <f>_xll.qlCalendarAdvance(IborCalendar,$H2648,B2649,"f",FALSE)</f>
        <v>58271</v>
      </c>
      <c r="I2649" s="49">
        <f>_xll.qlInterestRateIndexValueDate(Index1M,$H2649)</f>
        <v>58273</v>
      </c>
      <c r="J2649" s="52">
        <f>IFERROR(_xll.qlIndexFixing(Index1M,$H2649,TRUE,_xll.ohTrigger(RecalcTrigger,Trigger1M)),NA())</f>
        <v>1.6341430150114966E-2</v>
      </c>
      <c r="K2649" s="52">
        <f>IFERROR(_xll.qlIndexFixing(ONIndex1M,I2649,TRUE,_xll.ohTrigger(RecalcTrigger,Trigger1M)),NA())</f>
        <v>1.6337137554298664E-2</v>
      </c>
      <c r="L2649" s="52">
        <f>IFERROR(_xll.qlIndexFixing(Index3M,H2649,TRUE,_xll.ohTrigger(RecalcTrigger,Trigger3M)),NA())</f>
        <v>1.7694521856759626E-2</v>
      </c>
      <c r="M2649" s="52">
        <f>IFERROR(_xll.qlIndexFixing(ONIndex3M,I2649,TRUE,_xll.ohTrigger(RecalcTrigger,Trigger3M)),NA())</f>
        <v>1.7672803754980038E-2</v>
      </c>
      <c r="N2649" s="52">
        <f>IFERROR(_xll.qlIndexFixing(Index6M,$H2649,TRUE,_xll.ohTrigger(RecalcTrigger,Trigger6M)),NA())</f>
        <v>1.9452645007282429E-2</v>
      </c>
      <c r="O2649" s="52">
        <f>IFERROR(_xll.qlIndexFixing(ONIndex6M,I2649,TRUE,_xll.ohTrigger(RecalcTrigger,Trigger6M)),NA())</f>
        <v>1.939087174365639E-2</v>
      </c>
      <c r="P2649" s="52">
        <f>IFERROR(_xll.qlIndexFixing(Index1Y,$H2649,TRUE,_xll.ohTrigger(RecalcTrigger,Trigger1Y)),NA())</f>
        <v>2.1560659731325666E-2</v>
      </c>
      <c r="Q2649" s="52">
        <f>IFERROR(_xll.qlIndexFixing(ONIndex1Y,I2649,TRUE,_xll.ohTrigger(RecalcTrigger,Trigger1Y)),NA())</f>
        <v>2.1395627854374766E-2</v>
      </c>
    </row>
    <row r="2650" spans="2:17" x14ac:dyDescent="0.2">
      <c r="B2650" s="46" t="s">
        <v>51</v>
      </c>
      <c r="D2650" s="49">
        <f>_xll.qlCalendarAdvance(LocalCalendar,$D2649,B2650,"f",FALSE)</f>
        <v>58284</v>
      </c>
      <c r="E2650" s="49">
        <f>_xll.qlInterestRateIndexValueDate(IndexON,D2650)</f>
        <v>58284</v>
      </c>
      <c r="F2650" s="52">
        <f>IFERROR(_xll.qlIndexFixing(IndexON,D2650,TRUE,_xll.ohTrigger(RecalcTrigger,TriggerON)),NA())</f>
        <v>1.4128641158617228E-2</v>
      </c>
      <c r="H2650" s="49">
        <f>_xll.qlCalendarAdvance(IborCalendar,$H2649,B2650,"f",FALSE)</f>
        <v>58278</v>
      </c>
      <c r="I2650" s="49">
        <f>_xll.qlInterestRateIndexValueDate(Index1M,$H2650)</f>
        <v>58280</v>
      </c>
      <c r="J2650" s="52">
        <f>IFERROR(_xll.qlIndexFixing(Index1M,$H2650,TRUE,_xll.ohTrigger(RecalcTrigger,Trigger1M)),NA())</f>
        <v>1.6338327241386903E-2</v>
      </c>
      <c r="K2650" s="52">
        <f>IFERROR(_xll.qlIndexFixing(ONIndex1M,I2650,TRUE,_xll.ohTrigger(RecalcTrigger,Trigger1M)),NA())</f>
        <v>1.6333879685204167E-2</v>
      </c>
      <c r="L2650" s="52">
        <f>IFERROR(_xll.qlIndexFixing(Index3M,H2650,TRUE,_xll.ohTrigger(RecalcTrigger,Trigger3M)),NA())</f>
        <v>1.7691801145385173E-2</v>
      </c>
      <c r="M2650" s="52">
        <f>IFERROR(_xll.qlIndexFixing(ONIndex3M,I2650,TRUE,_xll.ohTrigger(RecalcTrigger,Trigger3M)),NA())</f>
        <v>1.7670046106070814E-2</v>
      </c>
      <c r="N2650" s="52">
        <f>IFERROR(_xll.qlIndexFixing(Index6M,$H2650,TRUE,_xll.ohTrigger(RecalcTrigger,Trigger6M)),NA())</f>
        <v>1.944965872458948E-2</v>
      </c>
      <c r="O2650" s="52">
        <f>IFERROR(_xll.qlIndexFixing(ONIndex6M,I2650,TRUE,_xll.ohTrigger(RecalcTrigger,Trigger6M)),NA())</f>
        <v>1.938815041441444E-2</v>
      </c>
      <c r="P2650" s="52">
        <f>IFERROR(_xll.qlIndexFixing(Index1Y,$H2650,TRUE,_xll.ohTrigger(RecalcTrigger,Trigger1Y)),NA())</f>
        <v>2.1558059885747282E-2</v>
      </c>
      <c r="Q2650" s="52">
        <f>IFERROR(_xll.qlIndexFixing(ONIndex1Y,I2650,TRUE,_xll.ohTrigger(RecalcTrigger,Trigger1Y)),NA())</f>
        <v>2.1392887399231952E-2</v>
      </c>
    </row>
    <row r="2651" spans="2:17" x14ac:dyDescent="0.2">
      <c r="B2651" s="46" t="s">
        <v>51</v>
      </c>
      <c r="D2651" s="49">
        <f>_xll.qlCalendarAdvance(LocalCalendar,$D2650,B2651,"f",FALSE)</f>
        <v>58291</v>
      </c>
      <c r="E2651" s="49">
        <f>_xll.qlInterestRateIndexValueDate(IndexON,D2651)</f>
        <v>58291</v>
      </c>
      <c r="F2651" s="52">
        <f>IFERROR(_xll.qlIndexFixing(IndexON,D2651,TRUE,_xll.ohTrigger(RecalcTrigger,TriggerON)),NA())</f>
        <v>1.412659245293213E-2</v>
      </c>
      <c r="H2651" s="49">
        <f>_xll.qlCalendarAdvance(IborCalendar,$H2650,B2651,"f",FALSE)</f>
        <v>58285</v>
      </c>
      <c r="I2651" s="49">
        <f>_xll.qlInterestRateIndexValueDate(Index1M,$H2651)</f>
        <v>58287</v>
      </c>
      <c r="J2651" s="52">
        <f>IFERROR(_xll.qlIndexFixing(Index1M,$H2651,TRUE,_xll.ohTrigger(RecalcTrigger,Trigger1M)),NA())</f>
        <v>1.6334533216447081E-2</v>
      </c>
      <c r="K2651" s="52">
        <f>IFERROR(_xll.qlIndexFixing(ONIndex1M,I2651,TRUE,_xll.ohTrigger(RecalcTrigger,Trigger1M)),NA())</f>
        <v>1.6330630731378193E-2</v>
      </c>
      <c r="L2651" s="52">
        <f>IFERROR(_xll.qlIndexFixing(Index3M,H2651,TRUE,_xll.ohTrigger(RecalcTrigger,Trigger3M)),NA())</f>
        <v>1.7689088015975338E-2</v>
      </c>
      <c r="M2651" s="52">
        <f>IFERROR(_xll.qlIndexFixing(ONIndex3M,I2651,TRUE,_xll.ohTrigger(RecalcTrigger,Trigger3M)),NA())</f>
        <v>1.7667296003365252E-2</v>
      </c>
      <c r="N2651" s="52">
        <f>IFERROR(_xll.qlIndexFixing(Index6M,$H2651,TRUE,_xll.ohTrigger(RecalcTrigger,Trigger6M)),NA())</f>
        <v>1.944600455404295E-2</v>
      </c>
      <c r="O2651" s="52">
        <f>IFERROR(_xll.qlIndexFixing(ONIndex6M,I2651,TRUE,_xll.ohTrigger(RecalcTrigger,Trigger6M)),NA())</f>
        <v>1.9385436495724662E-2</v>
      </c>
      <c r="P2651" s="52">
        <f>IFERROR(_xll.qlIndexFixing(Index1Y,$H2651,TRUE,_xll.ohTrigger(RecalcTrigger,Trigger1Y)),NA())</f>
        <v>2.1554086293824277E-2</v>
      </c>
      <c r="Q2651" s="52">
        <f>IFERROR(_xll.qlIndexFixing(ONIndex1Y,I2651,TRUE,_xll.ohTrigger(RecalcTrigger,Trigger1Y)),NA())</f>
        <v>2.1390154440812381E-2</v>
      </c>
    </row>
    <row r="2652" spans="2:17" x14ac:dyDescent="0.2">
      <c r="B2652" s="46" t="s">
        <v>51</v>
      </c>
      <c r="D2652" s="49">
        <f>_xll.qlCalendarAdvance(LocalCalendar,$D2651,B2652,"f",FALSE)</f>
        <v>58298</v>
      </c>
      <c r="E2652" s="49">
        <f>_xll.qlInterestRateIndexValueDate(IndexON,D2652)</f>
        <v>58298</v>
      </c>
      <c r="F2652" s="52">
        <f>IFERROR(_xll.qlIndexFixing(IndexON,D2652,TRUE,_xll.ohTrigger(RecalcTrigger,TriggerON)),NA())</f>
        <v>1.4124549377623197E-2</v>
      </c>
      <c r="H2652" s="49">
        <f>_xll.qlCalendarAdvance(IborCalendar,$H2651,B2652,"f",FALSE)</f>
        <v>58292</v>
      </c>
      <c r="I2652" s="49">
        <f>_xll.qlInterestRateIndexValueDate(Index1M,$H2652)</f>
        <v>58294</v>
      </c>
      <c r="J2652" s="52">
        <f>IFERROR(_xll.qlIndexFixing(Index1M,$H2652,TRUE,_xll.ohTrigger(RecalcTrigger,Trigger1M)),NA())</f>
        <v>1.6331728883280106E-2</v>
      </c>
      <c r="K2652" s="52">
        <f>IFERROR(_xll.qlIndexFixing(ONIndex1M,I2652,TRUE,_xll.ohTrigger(RecalcTrigger,Trigger1M)),NA())</f>
        <v>1.6327390692740806E-2</v>
      </c>
      <c r="L2652" s="52">
        <f>IFERROR(_xll.qlIndexFixing(Index3M,H2652,TRUE,_xll.ohTrigger(RecalcTrigger,Trigger3M)),NA())</f>
        <v>1.7686382468517094E-2</v>
      </c>
      <c r="M2652" s="52">
        <f>IFERROR(_xll.qlIndexFixing(ONIndex3M,I2652,TRUE,_xll.ohTrigger(RecalcTrigger,Trigger3M)),NA())</f>
        <v>1.766455344710316E-2</v>
      </c>
      <c r="N2652" s="52">
        <f>IFERROR(_xll.qlIndexFixing(Index6M,$H2652,TRUE,_xll.ohTrigger(RecalcTrigger,Trigger6M)),NA())</f>
        <v>1.9444381942682571E-2</v>
      </c>
      <c r="O2652" s="52">
        <f>IFERROR(_xll.qlIndexFixing(ONIndex6M,I2652,TRUE,_xll.ohTrigger(RecalcTrigger,Trigger6M)),NA())</f>
        <v>1.9382729987986735E-2</v>
      </c>
      <c r="P2652" s="52">
        <f>IFERROR(_xll.qlIndexFixing(Index1Y,$H2652,TRUE,_xll.ohTrigger(RecalcTrigger,Trigger1Y)),NA())</f>
        <v>2.1552883198962827E-2</v>
      </c>
      <c r="Q2652" s="52">
        <f>IFERROR(_xll.qlIndexFixing(ONIndex1Y,I2652,TRUE,_xll.ohTrigger(RecalcTrigger,Trigger1Y)),NA())</f>
        <v>2.138742897895618E-2</v>
      </c>
    </row>
    <row r="2653" spans="2:17" x14ac:dyDescent="0.2">
      <c r="B2653" s="46" t="s">
        <v>51</v>
      </c>
      <c r="D2653" s="49">
        <f>_xll.qlCalendarAdvance(LocalCalendar,$D2652,B2653,"f",FALSE)</f>
        <v>58305</v>
      </c>
      <c r="E2653" s="49">
        <f>_xll.qlInterestRateIndexValueDate(IndexON,D2653)</f>
        <v>58305</v>
      </c>
      <c r="F2653" s="52">
        <f>IFERROR(_xll.qlIndexFixing(IndexON,D2653,TRUE,_xll.ohTrigger(RecalcTrigger,TriggerON)),NA())</f>
        <v>1.4122511933010173E-2</v>
      </c>
      <c r="H2653" s="49">
        <f>_xll.qlCalendarAdvance(IborCalendar,$H2652,B2653,"f",FALSE)</f>
        <v>58299</v>
      </c>
      <c r="I2653" s="49">
        <f>_xll.qlInterestRateIndexValueDate(Index1M,$H2653)</f>
        <v>58301</v>
      </c>
      <c r="J2653" s="52">
        <f>IFERROR(_xll.qlIndexFixing(Index1M,$H2653,TRUE,_xll.ohTrigger(RecalcTrigger,Trigger1M)),NA())</f>
        <v>1.6328512984997434E-2</v>
      </c>
      <c r="K2653" s="52">
        <f>IFERROR(_xll.qlIndexFixing(ONIndex1M,I2653,TRUE,_xll.ohTrigger(RecalcTrigger,Trigger1M)),NA())</f>
        <v>1.6324159569371943E-2</v>
      </c>
      <c r="L2653" s="52">
        <f>IFERROR(_xll.qlIndexFixing(Index3M,H2653,TRUE,_xll.ohTrigger(RecalcTrigger,Trigger3M)),NA())</f>
        <v>1.7683684502993929E-2</v>
      </c>
      <c r="M2653" s="52">
        <f>IFERROR(_xll.qlIndexFixing(ONIndex3M,I2653,TRUE,_xll.ohTrigger(RecalcTrigger,Trigger3M)),NA())</f>
        <v>1.7661818437284538E-2</v>
      </c>
      <c r="N2653" s="52">
        <f>IFERROR(_xll.qlIndexFixing(Index6M,$H2653,TRUE,_xll.ohTrigger(RecalcTrigger,Trigger6M)),NA())</f>
        <v>1.9442093015773841E-2</v>
      </c>
      <c r="O2653" s="52">
        <f>IFERROR(_xll.qlIndexFixing(ONIndex6M,I2653,TRUE,_xll.ohTrigger(RecalcTrigger,Trigger6M)),NA())</f>
        <v>1.9380030890960853E-2</v>
      </c>
      <c r="P2653" s="52">
        <f>IFERROR(_xll.qlIndexFixing(Index1Y,$H2653,TRUE,_xll.ohTrigger(RecalcTrigger,Trigger1Y)),NA())</f>
        <v>2.1550306357637727E-2</v>
      </c>
      <c r="Q2653" s="52">
        <f>IFERROR(_xll.qlIndexFixing(ONIndex1Y,I2653,TRUE,_xll.ohTrigger(RecalcTrigger,Trigger1Y)),NA())</f>
        <v>2.1384711013983093E-2</v>
      </c>
    </row>
    <row r="2654" spans="2:17" x14ac:dyDescent="0.2">
      <c r="B2654" s="46" t="s">
        <v>51</v>
      </c>
      <c r="D2654" s="49">
        <f>_xll.qlCalendarAdvance(LocalCalendar,$D2653,B2654,"f",FALSE)</f>
        <v>58312</v>
      </c>
      <c r="E2654" s="49">
        <f>_xll.qlInterestRateIndexValueDate(IndexON,D2654)</f>
        <v>58312</v>
      </c>
      <c r="F2654" s="52">
        <f>IFERROR(_xll.qlIndexFixing(IndexON,D2654,TRUE,_xll.ohTrigger(RecalcTrigger,TriggerON)),NA())</f>
        <v>1.4120480118933187E-2</v>
      </c>
      <c r="H2654" s="49">
        <f>_xll.qlCalendarAdvance(IborCalendar,$H2653,B2654,"f",FALSE)</f>
        <v>58306</v>
      </c>
      <c r="I2654" s="49">
        <f>_xll.qlInterestRateIndexValueDate(Index1M,$H2654)</f>
        <v>58308</v>
      </c>
      <c r="J2654" s="52">
        <f>IFERROR(_xll.qlIndexFixing(Index1M,$H2654,TRUE,_xll.ohTrigger(RecalcTrigger,Trigger1M)),NA())</f>
        <v>1.6325306015365082E-2</v>
      </c>
      <c r="K2654" s="52">
        <f>IFERROR(_xll.qlIndexFixing(ONIndex1M,I2654,TRUE,_xll.ohTrigger(RecalcTrigger,Trigger1M)),NA())</f>
        <v>1.6320937361191667E-2</v>
      </c>
      <c r="L2654" s="52">
        <f>IFERROR(_xll.qlIndexFixing(Index3M,H2654,TRUE,_xll.ohTrigger(RecalcTrigger,Trigger3M)),NA())</f>
        <v>1.7680994119391075E-2</v>
      </c>
      <c r="M2654" s="52">
        <f>IFERROR(_xll.qlIndexFixing(ONIndex3M,I2654,TRUE,_xll.ohTrigger(RecalcTrigger,Trigger3M)),NA())</f>
        <v>1.7659090973669578E-2</v>
      </c>
      <c r="N2654" s="52">
        <f>IFERROR(_xll.qlIndexFixing(Index6M,$H2654,TRUE,_xll.ohTrigger(RecalcTrigger,Trigger6M)),NA())</f>
        <v>1.9439135114024144E-2</v>
      </c>
      <c r="O2654" s="52">
        <f>IFERROR(_xll.qlIndexFixing(ONIndex6M,I2654,TRUE,_xll.ohTrigger(RecalcTrigger,Trigger6M)),NA())</f>
        <v>1.9377339204647015E-2</v>
      </c>
      <c r="P2654" s="52">
        <f>IFERROR(_xll.qlIndexFixing(Index1Y,$H2654,TRUE,_xll.ohTrigger(RecalcTrigger,Trigger1Y)),NA())</f>
        <v>2.1547737184278232E-2</v>
      </c>
      <c r="Q2654" s="52">
        <f>IFERROR(_xll.qlIndexFixing(ONIndex1Y,I2654,TRUE,_xll.ohTrigger(RecalcTrigger,Trigger1Y)),NA())</f>
        <v>2.1382000545573376E-2</v>
      </c>
    </row>
    <row r="2655" spans="2:17" x14ac:dyDescent="0.2">
      <c r="B2655" s="46" t="s">
        <v>51</v>
      </c>
      <c r="D2655" s="49">
        <f>_xll.qlCalendarAdvance(LocalCalendar,$D2654,B2655,"f",FALSE)</f>
        <v>58320</v>
      </c>
      <c r="E2655" s="49">
        <f>_xll.qlInterestRateIndexValueDate(IndexON,D2655)</f>
        <v>58320</v>
      </c>
      <c r="F2655" s="52">
        <f>IFERROR(_xll.qlIndexFixing(IndexON,D2655,TRUE,_xll.ohTrigger(RecalcTrigger,TriggerON)),NA())</f>
        <v>1.4118164940084554E-2</v>
      </c>
      <c r="H2655" s="49">
        <f>_xll.qlCalendarAdvance(IborCalendar,$H2654,B2655,"f",FALSE)</f>
        <v>58313</v>
      </c>
      <c r="I2655" s="49">
        <f>_xll.qlInterestRateIndexValueDate(Index1M,$H2655)</f>
        <v>58315</v>
      </c>
      <c r="J2655" s="52">
        <f>IFERROR(_xll.qlIndexFixing(Index1M,$H2655,TRUE,_xll.ohTrigger(RecalcTrigger,Trigger1M)),NA())</f>
        <v>1.6322107974370559E-2</v>
      </c>
      <c r="K2655" s="52">
        <f>IFERROR(_xll.qlIndexFixing(ONIndex1M,I2655,TRUE,_xll.ohTrigger(RecalcTrigger,Trigger1M)),NA())</f>
        <v>1.6317724068199979E-2</v>
      </c>
      <c r="L2655" s="52">
        <f>IFERROR(_xll.qlIndexFixing(Index3M,H2655,TRUE,_xll.ohTrigger(RecalcTrigger,Trigger3M)),NA())</f>
        <v>1.7678311317692888E-2</v>
      </c>
      <c r="M2655" s="52">
        <f>IFERROR(_xll.qlIndexFixing(ONIndex3M,I2655,TRUE,_xll.ohTrigger(RecalcTrigger,Trigger3M)),NA())</f>
        <v>1.7656371056498088E-2</v>
      </c>
      <c r="N2655" s="52">
        <f>IFERROR(_xll.qlIndexFixing(Index6M,$H2655,TRUE,_xll.ohTrigger(RecalcTrigger,Trigger6M)),NA())</f>
        <v>1.9435506170765483E-2</v>
      </c>
      <c r="O2655" s="52">
        <f>IFERROR(_xll.qlIndexFixing(ONIndex6M,I2655,TRUE,_xll.ohTrigger(RecalcTrigger,Trigger6M)),NA())</f>
        <v>1.9374654928965285E-2</v>
      </c>
      <c r="P2655" s="52">
        <f>IFERROR(_xll.qlIndexFixing(Index1Y,$H2655,TRUE,_xll.ohTrigger(RecalcTrigger,Trigger1Y)),NA())</f>
        <v>2.1545637844130518E-2</v>
      </c>
      <c r="Q2655" s="52">
        <f>IFERROR(_xll.qlIndexFixing(ONIndex1Y,I2655,TRUE,_xll.ohTrigger(RecalcTrigger,Trigger1Y)),NA())</f>
        <v>2.1379297573806966E-2</v>
      </c>
    </row>
    <row r="2656" spans="2:17" x14ac:dyDescent="0.2">
      <c r="B2656" s="46" t="s">
        <v>51</v>
      </c>
      <c r="D2656" s="49">
        <f>_xll.qlCalendarAdvance(LocalCalendar,$D2655,B2656,"f",FALSE)</f>
        <v>58327</v>
      </c>
      <c r="E2656" s="49">
        <f>_xll.qlInterestRateIndexValueDate(IndexON,D2656)</f>
        <v>58327</v>
      </c>
      <c r="F2656" s="52">
        <f>IFERROR(_xll.qlIndexFixing(IndexON,D2656,TRUE,_xll.ohTrigger(RecalcTrigger,TriggerON)),NA())</f>
        <v>1.4116145191396257E-2</v>
      </c>
      <c r="H2656" s="49">
        <f>_xll.qlCalendarAdvance(IborCalendar,$H2655,B2656,"f",FALSE)</f>
        <v>58320</v>
      </c>
      <c r="I2656" s="49">
        <f>_xll.qlInterestRateIndexValueDate(Index1M,$H2656)</f>
        <v>58322</v>
      </c>
      <c r="J2656" s="52">
        <f>IFERROR(_xll.qlIndexFixing(Index1M,$H2656,TRUE,_xll.ohTrigger(RecalcTrigger,Trigger1M)),NA())</f>
        <v>1.6318918862018861E-2</v>
      </c>
      <c r="K2656" s="52">
        <f>IFERROR(_xll.qlIndexFixing(ONIndex1M,I2656,TRUE,_xll.ohTrigger(RecalcTrigger,Trigger1M)),NA())</f>
        <v>1.631451969055675E-2</v>
      </c>
      <c r="L2656" s="52">
        <f>IFERROR(_xll.qlIndexFixing(Index3M,H2656,TRUE,_xll.ohTrigger(RecalcTrigger,Trigger3M)),NA())</f>
        <v>1.7675392475770296E-2</v>
      </c>
      <c r="M2656" s="52">
        <f>IFERROR(_xll.qlIndexFixing(ONIndex3M,I2656,TRUE,_xll.ohTrigger(RecalcTrigger,Trigger3M)),NA())</f>
        <v>1.7653658685610196E-2</v>
      </c>
      <c r="N2656" s="52">
        <f>IFERROR(_xll.qlIndexFixing(Index6M,$H2656,TRUE,_xll.ohTrigger(RecalcTrigger,Trigger6M)),NA())</f>
        <v>1.9432561077017678E-2</v>
      </c>
      <c r="O2656" s="52">
        <f>IFERROR(_xll.qlIndexFixing(ONIndex6M,I2656,TRUE,_xll.ohTrigger(RecalcTrigger,Trigger6M)),NA())</f>
        <v>1.9371978064235407E-2</v>
      </c>
      <c r="P2656" s="52">
        <f>IFERROR(_xll.qlIndexFixing(Index1Y,$H2656,TRUE,_xll.ohTrigger(RecalcTrigger,Trigger1Y)),NA())</f>
        <v>2.154308440306954E-2</v>
      </c>
      <c r="Q2656" s="52">
        <f>IFERROR(_xll.qlIndexFixing(ONIndex1Y,I2656,TRUE,_xll.ohTrigger(RecalcTrigger,Trigger1Y)),NA())</f>
        <v>2.1376602098763797E-2</v>
      </c>
    </row>
    <row r="2657" spans="2:17" x14ac:dyDescent="0.2">
      <c r="B2657" s="46" t="s">
        <v>51</v>
      </c>
      <c r="D2657" s="49">
        <f>_xll.qlCalendarAdvance(LocalCalendar,$D2656,B2657,"f",FALSE)</f>
        <v>58334</v>
      </c>
      <c r="E2657" s="49">
        <f>_xll.qlInterestRateIndexValueDate(IndexON,D2657)</f>
        <v>58334</v>
      </c>
      <c r="F2657" s="52">
        <f>IFERROR(_xll.qlIndexFixing(IndexON,D2657,TRUE,_xll.ohTrigger(RecalcTrigger,TriggerON)),NA())</f>
        <v>1.411413107316406E-2</v>
      </c>
      <c r="H2657" s="49">
        <f>_xll.qlCalendarAdvance(IborCalendar,$H2656,B2657,"f",FALSE)</f>
        <v>58327</v>
      </c>
      <c r="I2657" s="49">
        <f>_xll.qlInterestRateIndexValueDate(Index1M,$H2657)</f>
        <v>58329</v>
      </c>
      <c r="J2657" s="52">
        <f>IFERROR(_xll.qlIndexFixing(Index1M,$H2657,TRUE,_xll.ohTrigger(RecalcTrigger,Trigger1M)),NA())</f>
        <v>1.6315881900988479E-2</v>
      </c>
      <c r="K2657" s="52">
        <f>IFERROR(_xll.qlIndexFixing(ONIndex1M,I2657,TRUE,_xll.ohTrigger(RecalcTrigger,Trigger1M)),NA())</f>
        <v>1.6311324228102109E-2</v>
      </c>
      <c r="L2657" s="52">
        <f>IFERROR(_xll.qlIndexFixing(Index3M,H2657,TRUE,_xll.ohTrigger(RecalcTrigger,Trigger3M)),NA())</f>
        <v>1.7672724426970383E-2</v>
      </c>
      <c r="M2657" s="52">
        <f>IFERROR(_xll.qlIndexFixing(ONIndex3M,I2657,TRUE,_xll.ohTrigger(RecalcTrigger,Trigger3M)),NA())</f>
        <v>1.7650953861245711E-2</v>
      </c>
      <c r="N2657" s="52">
        <f>IFERROR(_xll.qlIndexFixing(Index6M,$H2657,TRUE,_xll.ohTrigger(RecalcTrigger,Trigger6M)),NA())</f>
        <v>1.9429962290433946E-2</v>
      </c>
      <c r="O2657" s="52">
        <f>IFERROR(_xll.qlIndexFixing(ONIndex6M,I2657,TRUE,_xll.ohTrigger(RecalcTrigger,Trigger6M)),NA())</f>
        <v>1.9369308610137637E-2</v>
      </c>
      <c r="P2657" s="52">
        <f>IFERROR(_xll.qlIndexFixing(Index1Y,$H2657,TRUE,_xll.ohTrigger(RecalcTrigger,Trigger1Y)),NA())</f>
        <v>2.1540075671403675E-2</v>
      </c>
      <c r="Q2657" s="52">
        <f>IFERROR(_xll.qlIndexFixing(ONIndex1Y,I2657,TRUE,_xll.ohTrigger(RecalcTrigger,Trigger1Y)),NA())</f>
        <v>2.1373914120443871E-2</v>
      </c>
    </row>
    <row r="2658" spans="2:17" x14ac:dyDescent="0.2">
      <c r="B2658" s="46" t="s">
        <v>51</v>
      </c>
      <c r="D2658" s="49">
        <f>_xll.qlCalendarAdvance(LocalCalendar,$D2657,B2658,"f",FALSE)</f>
        <v>58341</v>
      </c>
      <c r="E2658" s="49">
        <f>_xll.qlInterestRateIndexValueDate(IndexON,D2658)</f>
        <v>58341</v>
      </c>
      <c r="F2658" s="52">
        <f>IFERROR(_xll.qlIndexFixing(IndexON,D2658,TRUE,_xll.ohTrigger(RecalcTrigger,TriggerON)),NA())</f>
        <v>1.4112122585627773E-2</v>
      </c>
      <c r="H2658" s="49">
        <f>_xll.qlCalendarAdvance(IborCalendar,$H2657,B2658,"f",FALSE)</f>
        <v>58334</v>
      </c>
      <c r="I2658" s="49">
        <f>_xll.qlInterestRateIndexValueDate(Index1M,$H2658)</f>
        <v>58336</v>
      </c>
      <c r="J2658" s="52">
        <f>IFERROR(_xll.qlIndexFixing(Index1M,$H2658,TRUE,_xll.ohTrigger(RecalcTrigger,Trigger1M)),NA())</f>
        <v>1.6312567423186486E-2</v>
      </c>
      <c r="K2658" s="52">
        <f>IFERROR(_xll.qlIndexFixing(ONIndex1M,I2658,TRUE,_xll.ohTrigger(RecalcTrigger,Trigger1M)),NA())</f>
        <v>1.6308137680836055E-2</v>
      </c>
      <c r="L2658" s="52">
        <f>IFERROR(_xll.qlIndexFixing(Index3M,H2658,TRUE,_xll.ohTrigger(RecalcTrigger,Trigger3M)),NA())</f>
        <v>1.7670063959639108E-2</v>
      </c>
      <c r="M2658" s="52">
        <f>IFERROR(_xll.qlIndexFixing(ONIndex3M,I2658,TRUE,_xll.ohTrigger(RecalcTrigger,Trigger3M)),NA())</f>
        <v>1.7648256583164823E-2</v>
      </c>
      <c r="N2658" s="52">
        <f>IFERROR(_xll.qlIndexFixing(Index6M,$H2658,TRUE,_xll.ohTrigger(RecalcTrigger,Trigger6M)),NA())</f>
        <v>1.9427370990338564E-2</v>
      </c>
      <c r="O2658" s="52">
        <f>IFERROR(_xll.qlIndexFixing(ONIndex6M,I2658,TRUE,_xll.ohTrigger(RecalcTrigger,Trigger6M)),NA())</f>
        <v>1.9366646566751911E-2</v>
      </c>
      <c r="P2658" s="52">
        <f>IFERROR(_xll.qlIndexFixing(Index1Y,$H2658,TRUE,_xll.ohTrigger(RecalcTrigger,Trigger1Y)),NA())</f>
        <v>2.1537537169317965E-2</v>
      </c>
      <c r="Q2658" s="52">
        <f>IFERROR(_xll.qlIndexFixing(ONIndex1Y,I2658,TRUE,_xll.ohTrigger(RecalcTrigger,Trigger1Y)),NA())</f>
        <v>2.1371233638687315E-2</v>
      </c>
    </row>
    <row r="2659" spans="2:17" x14ac:dyDescent="0.2">
      <c r="B2659" s="46" t="s">
        <v>51</v>
      </c>
      <c r="D2659" s="49">
        <f>_xll.qlCalendarAdvance(LocalCalendar,$D2658,B2659,"f",FALSE)</f>
        <v>58348</v>
      </c>
      <c r="E2659" s="49">
        <f>_xll.qlInterestRateIndexValueDate(IndexON,D2659)</f>
        <v>58348</v>
      </c>
      <c r="F2659" s="52">
        <f>IFERROR(_xll.qlIndexFixing(IndexON,D2659,TRUE,_xll.ohTrigger(RecalcTrigger,TriggerON)),NA())</f>
        <v>1.4110119728467652E-2</v>
      </c>
      <c r="H2659" s="49">
        <f>_xll.qlCalendarAdvance(IborCalendar,$H2658,B2659,"f",FALSE)</f>
        <v>58341</v>
      </c>
      <c r="I2659" s="49">
        <f>_xll.qlInterestRateIndexValueDate(Index1M,$H2659)</f>
        <v>58343</v>
      </c>
      <c r="J2659" s="52">
        <f>IFERROR(_xll.qlIndexFixing(Index1M,$H2659,TRUE,_xll.ohTrigger(RecalcTrigger,Trigger1M)),NA())</f>
        <v>1.6309405096693319E-2</v>
      </c>
      <c r="K2659" s="52">
        <f>IFERROR(_xll.qlIndexFixing(ONIndex1M,I2659,TRUE,_xll.ohTrigger(RecalcTrigger,Trigger1M)),NA())</f>
        <v>1.6304960048838524E-2</v>
      </c>
      <c r="L2659" s="52">
        <f>IFERROR(_xll.qlIndexFixing(Index3M,H2659,TRUE,_xll.ohTrigger(RecalcTrigger,Trigger3M)),NA())</f>
        <v>1.7668390781055227E-2</v>
      </c>
      <c r="M2659" s="52">
        <f>IFERROR(_xll.qlIndexFixing(ONIndex3M,I2659,TRUE,_xll.ohTrigger(RecalcTrigger,Trigger3M)),NA())</f>
        <v>1.7645566851367533E-2</v>
      </c>
      <c r="N2659" s="52">
        <f>IFERROR(_xll.qlIndexFixing(Index6M,$H2659,TRUE,_xll.ohTrigger(RecalcTrigger,Trigger6M)),NA())</f>
        <v>1.9424787176701673E-2</v>
      </c>
      <c r="O2659" s="52">
        <f>IFERROR(_xll.qlIndexFixing(ONIndex6M,I2659,TRUE,_xll.ohTrigger(RecalcTrigger,Trigger6M)),NA())</f>
        <v>1.9363991934158165E-2</v>
      </c>
      <c r="P2659" s="52">
        <f>IFERROR(_xll.qlIndexFixing(Index1Y,$H2659,TRUE,_xll.ohTrigger(RecalcTrigger,Trigger1Y)),NA())</f>
        <v>2.1535006334904187E-2</v>
      </c>
      <c r="Q2659" s="52">
        <f>IFERROR(_xll.qlIndexFixing(ONIndex1Y,I2659,TRUE,_xll.ohTrigger(RecalcTrigger,Trigger1Y)),NA())</f>
        <v>2.1368560653654001E-2</v>
      </c>
    </row>
    <row r="2660" spans="2:17" x14ac:dyDescent="0.2">
      <c r="B2660" s="46" t="s">
        <v>51</v>
      </c>
      <c r="D2660" s="49">
        <f>_xll.qlCalendarAdvance(LocalCalendar,$D2659,B2660,"f",FALSE)</f>
        <v>58355</v>
      </c>
      <c r="E2660" s="49">
        <f>_xll.qlInterestRateIndexValueDate(IndexON,D2660)</f>
        <v>58355</v>
      </c>
      <c r="F2660" s="52">
        <f>IFERROR(_xll.qlIndexFixing(IndexON,D2660,TRUE,_xll.ohTrigger(RecalcTrigger,TriggerON)),NA())</f>
        <v>1.4108122501843567E-2</v>
      </c>
      <c r="H2660" s="49">
        <f>_xll.qlCalendarAdvance(IborCalendar,$H2659,B2660,"f",FALSE)</f>
        <v>58348</v>
      </c>
      <c r="I2660" s="49">
        <f>_xll.qlInterestRateIndexValueDate(Index1M,$H2660)</f>
        <v>58350</v>
      </c>
      <c r="J2660" s="52">
        <f>IFERROR(_xll.qlIndexFixing(Index1M,$H2660,TRUE,_xll.ohTrigger(RecalcTrigger,Trigger1M)),NA())</f>
        <v>1.6306251698805507E-2</v>
      </c>
      <c r="K2660" s="52">
        <f>IFERROR(_xll.qlIndexFixing(ONIndex1M,I2660,TRUE,_xll.ohTrigger(RecalcTrigger,Trigger1M)),NA())</f>
        <v>1.630179133202958E-2</v>
      </c>
      <c r="L2660" s="52">
        <f>IFERROR(_xll.qlIndexFixing(Index3M,H2660,TRUE,_xll.ohTrigger(RecalcTrigger,Trigger3M)),NA())</f>
        <v>1.7665011037219396E-2</v>
      </c>
      <c r="M2660" s="52">
        <f>IFERROR(_xll.qlIndexFixing(ONIndex3M,I2660,TRUE,_xll.ohTrigger(RecalcTrigger,Trigger3M)),NA())</f>
        <v>1.7642884666013714E-2</v>
      </c>
      <c r="N2660" s="52">
        <f>IFERROR(_xll.qlIndexFixing(Index6M,$H2660,TRUE,_xll.ohTrigger(RecalcTrigger,Trigger6M)),NA())</f>
        <v>1.9422551648166798E-2</v>
      </c>
      <c r="O2660" s="52">
        <f>IFERROR(_xll.qlIndexFixing(ONIndex6M,I2660,TRUE,_xll.ohTrigger(RecalcTrigger,Trigger6M)),NA())</f>
        <v>1.9361344712356399E-2</v>
      </c>
      <c r="P2660" s="52">
        <f>IFERROR(_xll.qlIndexFixing(Index1Y,$H2660,TRUE,_xll.ohTrigger(RecalcTrigger,Trigger1Y)),NA())</f>
        <v>2.1532483168104345E-2</v>
      </c>
      <c r="Q2660" s="52">
        <f>IFERROR(_xll.qlIndexFixing(ONIndex1Y,I2660,TRUE,_xll.ohTrigger(RecalcTrigger,Trigger1Y)),NA())</f>
        <v>2.1365895165343929E-2</v>
      </c>
    </row>
    <row r="2661" spans="2:17" x14ac:dyDescent="0.2">
      <c r="B2661" s="46" t="s">
        <v>51</v>
      </c>
      <c r="D2661" s="49">
        <f>_xll.qlCalendarAdvance(LocalCalendar,$D2660,B2661,"f",FALSE)</f>
        <v>58362</v>
      </c>
      <c r="E2661" s="49">
        <f>_xll.qlInterestRateIndexValueDate(IndexON,D2661)</f>
        <v>58362</v>
      </c>
      <c r="F2661" s="52">
        <f>IFERROR(_xll.qlIndexFixing(IndexON,D2661,TRUE,_xll.ohTrigger(RecalcTrigger,TriggerON)),NA())</f>
        <v>1.4106130905755521E-2</v>
      </c>
      <c r="H2661" s="49">
        <f>_xll.qlCalendarAdvance(IborCalendar,$H2660,B2661,"f",FALSE)</f>
        <v>58355</v>
      </c>
      <c r="I2661" s="49">
        <f>_xll.qlInterestRateIndexValueDate(Index1M,$H2661)</f>
        <v>58357</v>
      </c>
      <c r="J2661" s="52">
        <f>IFERROR(_xll.qlIndexFixing(Index1M,$H2661,TRUE,_xll.ohTrigger(RecalcTrigger,Trigger1M)),NA())</f>
        <v>1.6303107229515557E-2</v>
      </c>
      <c r="K2661" s="52">
        <f>IFERROR(_xll.qlIndexFixing(ONIndex1M,I2661,TRUE,_xll.ohTrigger(RecalcTrigger,Trigger1M)),NA())</f>
        <v>1.6298631530569097E-2</v>
      </c>
      <c r="L2661" s="52">
        <f>IFERROR(_xll.qlIndexFixing(Index3M,H2661,TRUE,_xll.ohTrigger(RecalcTrigger,Trigger3M)),NA())</f>
        <v>1.766237372662079E-2</v>
      </c>
      <c r="M2661" s="52">
        <f>IFERROR(_xll.qlIndexFixing(ONIndex3M,I2661,TRUE,_xll.ohTrigger(RecalcTrigger,Trigger3M)),NA())</f>
        <v>1.7640210026943492E-2</v>
      </c>
      <c r="N2661" s="52">
        <f>IFERROR(_xll.qlIndexFixing(Index6M,$H2661,TRUE,_xll.ohTrigger(RecalcTrigger,Trigger6M)),NA())</f>
        <v>1.9419983204219653E-2</v>
      </c>
      <c r="O2661" s="52">
        <f>IFERROR(_xll.qlIndexFixing(ONIndex6M,I2661,TRUE,_xll.ohTrigger(RecalcTrigger,Trigger6M)),NA())</f>
        <v>1.9358704901186741E-2</v>
      </c>
      <c r="P2661" s="52">
        <f>IFERROR(_xll.qlIndexFixing(Index1Y,$H2661,TRUE,_xll.ohTrigger(RecalcTrigger,Trigger1Y)),NA())</f>
        <v>2.1530432220439613E-2</v>
      </c>
      <c r="Q2661" s="52">
        <f>IFERROR(_xll.qlIndexFixing(ONIndex1Y,I2661,TRUE,_xll.ohTrigger(RecalcTrigger,Trigger1Y)),NA())</f>
        <v>2.1363237173677163E-2</v>
      </c>
    </row>
    <row r="2662" spans="2:17" x14ac:dyDescent="0.2">
      <c r="B2662" s="46" t="s">
        <v>51</v>
      </c>
      <c r="D2662" s="49">
        <f>_xll.qlCalendarAdvance(LocalCalendar,$D2661,B2662,"f",FALSE)</f>
        <v>58369</v>
      </c>
      <c r="E2662" s="49">
        <f>_xll.qlInterestRateIndexValueDate(IndexON,D2662)</f>
        <v>58369</v>
      </c>
      <c r="F2662" s="52">
        <f>IFERROR(_xll.qlIndexFixing(IndexON,D2662,TRUE,_xll.ohTrigger(RecalcTrigger,TriggerON)),NA())</f>
        <v>1.4104144940283447E-2</v>
      </c>
      <c r="H2662" s="49">
        <f>_xll.qlCalendarAdvance(IborCalendar,$H2661,B2662,"f",FALSE)</f>
        <v>58362</v>
      </c>
      <c r="I2662" s="49">
        <f>_xll.qlInterestRateIndexValueDate(Index1M,$H2662)</f>
        <v>58364</v>
      </c>
      <c r="J2662" s="52">
        <f>IFERROR(_xll.qlIndexFixing(Index1M,$H2662,TRUE,_xll.ohTrigger(RecalcTrigger,Trigger1M)),NA())</f>
        <v>1.6299971688813475E-2</v>
      </c>
      <c r="K2662" s="52">
        <f>IFERROR(_xll.qlIndexFixing(ONIndex1M,I2662,TRUE,_xll.ohTrigger(RecalcTrigger,Trigger1M)),NA())</f>
        <v>1.6295480644137328E-2</v>
      </c>
      <c r="L2662" s="52">
        <f>IFERROR(_xll.qlIndexFixing(Index3M,H2662,TRUE,_xll.ohTrigger(RecalcTrigger,Trigger3M)),NA())</f>
        <v>1.7659743997819118E-2</v>
      </c>
      <c r="M2662" s="52">
        <f>IFERROR(_xll.qlIndexFixing(ONIndex3M,I2662,TRUE,_xll.ohTrigger(RecalcTrigger,Trigger3M)),NA())</f>
        <v>1.7637542934396677E-2</v>
      </c>
      <c r="N2662" s="52">
        <f>IFERROR(_xll.qlIndexFixing(Index6M,$H2662,TRUE,_xll.ohTrigger(RecalcTrigger,Trigger6M)),NA())</f>
        <v>1.9418789120959123E-2</v>
      </c>
      <c r="O2662" s="52">
        <f>IFERROR(_xll.qlIndexFixing(ONIndex6M,I2662,TRUE,_xll.ohTrigger(RecalcTrigger,Trigger6M)),NA())</f>
        <v>1.9356072500729127E-2</v>
      </c>
      <c r="P2662" s="52">
        <f>IFERROR(_xll.qlIndexFixing(Index1Y,$H2662,TRUE,_xll.ohTrigger(RecalcTrigger,Trigger1Y)),NA())</f>
        <v>2.1527459837113825E-2</v>
      </c>
      <c r="Q2662" s="52">
        <f>IFERROR(_xll.qlIndexFixing(ONIndex1Y,I2662,TRUE,_xll.ohTrigger(RecalcTrigger,Trigger1Y)),NA())</f>
        <v>2.1360586678573767E-2</v>
      </c>
    </row>
    <row r="2663" spans="2:17" x14ac:dyDescent="0.2">
      <c r="B2663" s="46" t="s">
        <v>51</v>
      </c>
      <c r="D2663" s="49">
        <f>_xll.qlCalendarAdvance(LocalCalendar,$D2662,B2663,"f",FALSE)</f>
        <v>58376</v>
      </c>
      <c r="E2663" s="49">
        <f>_xll.qlInterestRateIndexValueDate(IndexON,D2663)</f>
        <v>58376</v>
      </c>
      <c r="F2663" s="52">
        <f>IFERROR(_xll.qlIndexFixing(IndexON,D2663,TRUE,_xll.ohTrigger(RecalcTrigger,TriggerON)),NA())</f>
        <v>1.4102164605347411E-2</v>
      </c>
      <c r="H2663" s="49">
        <f>_xll.qlCalendarAdvance(IborCalendar,$H2662,B2663,"f",FALSE)</f>
        <v>58369</v>
      </c>
      <c r="I2663" s="49">
        <f>_xll.qlInterestRateIndexValueDate(Index1M,$H2663)</f>
        <v>58371</v>
      </c>
      <c r="J2663" s="52">
        <f>IFERROR(_xll.qlIndexFixing(Index1M,$H2663,TRUE,_xll.ohTrigger(RecalcTrigger,Trigger1M)),NA())</f>
        <v>1.6296845076699262E-2</v>
      </c>
      <c r="K2663" s="52">
        <f>IFERROR(_xll.qlIndexFixing(ONIndex1M,I2663,TRUE,_xll.ohTrigger(RecalcTrigger,Trigger1M)),NA())</f>
        <v>1.6292338673054019E-2</v>
      </c>
      <c r="L2663" s="52">
        <f>IFERROR(_xll.qlIndexFixing(Index3M,H2663,TRUE,_xll.ohTrigger(RecalcTrigger,Trigger3M)),NA())</f>
        <v>1.7657121850798731E-2</v>
      </c>
      <c r="M2663" s="52">
        <f>IFERROR(_xll.qlIndexFixing(ONIndex3M,I2663,TRUE,_xll.ohTrigger(RecalcTrigger,Trigger3M)),NA())</f>
        <v>1.763488338813346E-2</v>
      </c>
      <c r="N2663" s="52">
        <f>IFERROR(_xll.qlIndexFixing(Index6M,$H2663,TRUE,_xll.ohTrigger(RecalcTrigger,Trigger6M)),NA())</f>
        <v>1.9414868776666712E-2</v>
      </c>
      <c r="O2663" s="52">
        <f>IFERROR(_xll.qlIndexFixing(ONIndex6M,I2663,TRUE,_xll.ohTrigger(RecalcTrigger,Trigger6M)),NA())</f>
        <v>1.9353447511223365E-2</v>
      </c>
      <c r="P2663" s="52">
        <f>IFERROR(_xll.qlIndexFixing(Index1Y,$H2663,TRUE,_xll.ohTrigger(RecalcTrigger,Trigger1Y)),NA())</f>
        <v>2.1524959672808239E-2</v>
      </c>
      <c r="Q2663" s="52">
        <f>IFERROR(_xll.qlIndexFixing(ONIndex1Y,I2663,TRUE,_xll.ohTrigger(RecalcTrigger,Trigger1Y)),NA())</f>
        <v>2.135794368027355E-2</v>
      </c>
    </row>
    <row r="2664" spans="2:17" x14ac:dyDescent="0.2">
      <c r="B2664" s="46" t="s">
        <v>51</v>
      </c>
      <c r="D2664" s="49">
        <f>_xll.qlCalendarAdvance(LocalCalendar,$D2663,B2664,"f",FALSE)</f>
        <v>58383</v>
      </c>
      <c r="E2664" s="49">
        <f>_xll.qlInterestRateIndexValueDate(IndexON,D2664)</f>
        <v>58383</v>
      </c>
      <c r="F2664" s="52">
        <f>IFERROR(_xll.qlIndexFixing(IndexON,D2664,TRUE,_xll.ohTrigger(RecalcTrigger,TriggerON)),NA())</f>
        <v>1.4100189900947413E-2</v>
      </c>
      <c r="H2664" s="49">
        <f>_xll.qlCalendarAdvance(IborCalendar,$H2663,B2664,"f",FALSE)</f>
        <v>58376</v>
      </c>
      <c r="I2664" s="49">
        <f>_xll.qlInterestRateIndexValueDate(Index1M,$H2664)</f>
        <v>58378</v>
      </c>
      <c r="J2664" s="52">
        <f>IFERROR(_xll.qlIndexFixing(Index1M,$H2664,TRUE,_xll.ohTrigger(RecalcTrigger,Trigger1M)),NA())</f>
        <v>1.6293287630816042E-2</v>
      </c>
      <c r="K2664" s="52">
        <f>IFERROR(_xll.qlIndexFixing(ONIndex1M,I2664,TRUE,_xll.ohTrigger(RecalcTrigger,Trigger1M)),NA())</f>
        <v>1.6289205617159297E-2</v>
      </c>
      <c r="L2664" s="52">
        <f>IFERROR(_xll.qlIndexFixing(Index3M,H2664,TRUE,_xll.ohTrigger(RecalcTrigger,Trigger3M)),NA())</f>
        <v>1.7654507285544869E-2</v>
      </c>
      <c r="M2664" s="52">
        <f>IFERROR(_xll.qlIndexFixing(ONIndex3M,I2664,TRUE,_xll.ohTrigger(RecalcTrigger,Trigger3M)),NA())</f>
        <v>1.7632231388153841E-2</v>
      </c>
      <c r="N2664" s="52">
        <f>IFERROR(_xll.qlIndexFixing(Index6M,$H2664,TRUE,_xll.ohTrigger(RecalcTrigger,Trigger6M)),NA())</f>
        <v>1.9412322793001945E-2</v>
      </c>
      <c r="O2664" s="52">
        <f>IFERROR(_xll.qlIndexFixing(ONIndex6M,I2664,TRUE,_xll.ohTrigger(RecalcTrigger,Trigger6M)),NA())</f>
        <v>1.9350829932269775E-2</v>
      </c>
      <c r="P2664" s="52">
        <f>IFERROR(_xll.qlIndexFixing(Index1Y,$H2664,TRUE,_xll.ohTrigger(RecalcTrigger,Trigger1Y)),NA())</f>
        <v>2.152107026428306E-2</v>
      </c>
      <c r="Q2664" s="52">
        <f>IFERROR(_xll.qlIndexFixing(ONIndex1Y,I2664,TRUE,_xll.ohTrigger(RecalcTrigger,Trigger1Y)),NA())</f>
        <v>2.1355308178616639E-2</v>
      </c>
    </row>
    <row r="2665" spans="2:17" x14ac:dyDescent="0.2">
      <c r="B2665" s="46" t="s">
        <v>51</v>
      </c>
      <c r="D2665" s="49">
        <f>_xll.qlCalendarAdvance(LocalCalendar,$D2664,B2665,"f",FALSE)</f>
        <v>58391</v>
      </c>
      <c r="E2665" s="49">
        <f>_xll.qlInterestRateIndexValueDate(IndexON,D2665)</f>
        <v>58391</v>
      </c>
      <c r="F2665" s="52">
        <f>IFERROR(_xll.qlIndexFixing(IndexON,D2665,TRUE,_xll.ohTrigger(RecalcTrigger,TriggerON)),NA())</f>
        <v>1.4097939990369568E-2</v>
      </c>
      <c r="H2665" s="49">
        <f>_xll.qlCalendarAdvance(IborCalendar,$H2664,B2665,"f",FALSE)</f>
        <v>58383</v>
      </c>
      <c r="I2665" s="49">
        <f>_xll.qlInterestRateIndexValueDate(Index1M,$H2665)</f>
        <v>58385</v>
      </c>
      <c r="J2665" s="52">
        <f>IFERROR(_xll.qlIndexFixing(Index1M,$H2665,TRUE,_xll.ohTrigger(RecalcTrigger,Trigger1M)),NA())</f>
        <v>1.6290618638186982E-2</v>
      </c>
      <c r="K2665" s="52">
        <f>IFERROR(_xll.qlIndexFixing(ONIndex1M,I2665,TRUE,_xll.ohTrigger(RecalcTrigger,Trigger1M)),NA())</f>
        <v>1.6286081476533099E-2</v>
      </c>
      <c r="L2665" s="52">
        <f>IFERROR(_xll.qlIndexFixing(Index3M,H2665,TRUE,_xll.ohTrigger(RecalcTrigger,Trigger3M)),NA())</f>
        <v>1.7651900302041012E-2</v>
      </c>
      <c r="M2665" s="52">
        <f>IFERROR(_xll.qlIndexFixing(ONIndex3M,I2665,TRUE,_xll.ohTrigger(RecalcTrigger,Trigger3M)),NA())</f>
        <v>1.7629586934617691E-2</v>
      </c>
      <c r="N2665" s="52">
        <f>IFERROR(_xll.qlIndexFixing(Index6M,$H2665,TRUE,_xll.ohTrigger(RecalcTrigger,Trigger6M)),NA())</f>
        <v>1.9409441508893108E-2</v>
      </c>
      <c r="O2665" s="52">
        <f>IFERROR(_xll.qlIndexFixing(ONIndex6M,I2665,TRUE,_xll.ohTrigger(RecalcTrigger,Trigger6M)),NA())</f>
        <v>1.9348219764188102E-2</v>
      </c>
      <c r="P2665" s="52">
        <f>IFERROR(_xll.qlIndexFixing(Index1Y,$H2665,TRUE,_xll.ohTrigger(RecalcTrigger,Trigger1Y)),NA())</f>
        <v>2.1519982346287516E-2</v>
      </c>
      <c r="Q2665" s="52">
        <f>IFERROR(_xll.qlIndexFixing(ONIndex1Y,I2665,TRUE,_xll.ohTrigger(RecalcTrigger,Trigger1Y)),NA())</f>
        <v>2.1352680173603034E-2</v>
      </c>
    </row>
    <row r="2666" spans="2:17" x14ac:dyDescent="0.2">
      <c r="B2666" s="46" t="s">
        <v>51</v>
      </c>
      <c r="D2666" s="49">
        <f>_xll.qlCalendarAdvance(LocalCalendar,$D2665,B2666,"f",FALSE)</f>
        <v>58398</v>
      </c>
      <c r="E2666" s="49">
        <f>_xll.qlInterestRateIndexValueDate(IndexON,D2666)</f>
        <v>58398</v>
      </c>
      <c r="F2666" s="52">
        <f>IFERROR(_xll.qlIndexFixing(IndexON,D2666,TRUE,_xll.ohTrigger(RecalcTrigger,TriggerON)),NA())</f>
        <v>1.4095977351278322E-2</v>
      </c>
      <c r="H2666" s="49">
        <f>_xll.qlCalendarAdvance(IborCalendar,$H2665,B2666,"f",FALSE)</f>
        <v>58390</v>
      </c>
      <c r="I2666" s="49">
        <f>_xll.qlInterestRateIndexValueDate(Index1M,$H2666)</f>
        <v>58392</v>
      </c>
      <c r="J2666" s="52">
        <f>IFERROR(_xll.qlIndexFixing(Index1M,$H2666,TRUE,_xll.ohTrigger(RecalcTrigger,Trigger1M)),NA())</f>
        <v>1.6287518811771429E-2</v>
      </c>
      <c r="K2666" s="52">
        <f>IFERROR(_xll.qlIndexFixing(ONIndex1M,I2666,TRUE,_xll.ohTrigger(RecalcTrigger,Trigger1M)),NA())</f>
        <v>1.6282966251015552E-2</v>
      </c>
      <c r="L2666" s="52">
        <f>IFERROR(_xll.qlIndexFixing(Index3M,H2666,TRUE,_xll.ohTrigger(RecalcTrigger,Trigger3M)),NA())</f>
        <v>1.7649300900272398E-2</v>
      </c>
      <c r="M2666" s="52">
        <f>IFERROR(_xll.qlIndexFixing(ONIndex3M,I2666,TRUE,_xll.ohTrigger(RecalcTrigger,Trigger3M)),NA())</f>
        <v>1.7626950027285204E-2</v>
      </c>
      <c r="N2666" s="52">
        <f>IFERROR(_xll.qlIndexFixing(Index6M,$H2666,TRUE,_xll.ohTrigger(RecalcTrigger,Trigger6M)),NA())</f>
        <v>1.940691009965835E-2</v>
      </c>
      <c r="O2666" s="52">
        <f>IFERROR(_xll.qlIndexFixing(ONIndex6M,I2666,TRUE,_xll.ohTrigger(RecalcTrigger,Trigger6M)),NA())</f>
        <v>1.9345617006738536E-2</v>
      </c>
      <c r="P2666" s="52">
        <f>IFERROR(_xll.qlIndexFixing(Index1Y,$H2666,TRUE,_xll.ohTrigger(RecalcTrigger,Trigger1Y)),NA())</f>
        <v>2.1517505183958341E-2</v>
      </c>
      <c r="Q2666" s="52">
        <f>IFERROR(_xll.qlIndexFixing(ONIndex1Y,I2666,TRUE,_xll.ohTrigger(RecalcTrigger,Trigger1Y)),NA())</f>
        <v>2.1350059665232735E-2</v>
      </c>
    </row>
    <row r="2667" spans="2:17" x14ac:dyDescent="0.2">
      <c r="B2667" s="46" t="s">
        <v>51</v>
      </c>
      <c r="D2667" s="49">
        <f>_xll.qlCalendarAdvance(LocalCalendar,$D2666,B2667,"f",FALSE)</f>
        <v>58405</v>
      </c>
      <c r="E2667" s="49">
        <f>_xll.qlInterestRateIndexValueDate(IndexON,D2667)</f>
        <v>58405</v>
      </c>
      <c r="F2667" s="52">
        <f>IFERROR(_xll.qlIndexFixing(IndexON,D2667,TRUE,_xll.ohTrigger(RecalcTrigger,TriggerON)),NA())</f>
        <v>1.4094156671711211E-2</v>
      </c>
      <c r="H2667" s="49">
        <f>_xll.qlCalendarAdvance(IborCalendar,$H2666,B2667,"f",FALSE)</f>
        <v>58397</v>
      </c>
      <c r="I2667" s="49">
        <f>_xll.qlInterestRateIndexValueDate(Index1M,$H2667)</f>
        <v>58399</v>
      </c>
      <c r="J2667" s="52">
        <f>IFERROR(_xll.qlIndexFixing(Index1M,$H2667,TRUE,_xll.ohTrigger(RecalcTrigger,Trigger1M)),NA())</f>
        <v>1.6284427913913768E-2</v>
      </c>
      <c r="K2667" s="52">
        <f>IFERROR(_xll.qlIndexFixing(ONIndex1M,I2667,TRUE,_xll.ohTrigger(RecalcTrigger,Trigger1M)),NA())</f>
        <v>1.62798599409264E-2</v>
      </c>
      <c r="L2667" s="52">
        <f>IFERROR(_xll.qlIndexFixing(Index3M,H2667,TRUE,_xll.ohTrigger(RecalcTrigger,Trigger3M)),NA())</f>
        <v>1.7646709080225989E-2</v>
      </c>
      <c r="M2667" s="52">
        <f>IFERROR(_xll.qlIndexFixing(ONIndex3M,I2667,TRUE,_xll.ohTrigger(RecalcTrigger,Trigger3M)),NA())</f>
        <v>1.7624320666556059E-2</v>
      </c>
      <c r="N2667" s="52">
        <f>IFERROR(_xll.qlIndexFixing(Index6M,$H2667,TRUE,_xll.ohTrigger(RecalcTrigger,Trigger6M)),NA())</f>
        <v>1.9404386176652376E-2</v>
      </c>
      <c r="O2667" s="52">
        <f>IFERROR(_xll.qlIndexFixing(ONIndex6M,I2667,TRUE,_xll.ohTrigger(RecalcTrigger,Trigger6M)),NA())</f>
        <v>1.934302166008095E-2</v>
      </c>
      <c r="P2667" s="52">
        <f>IFERROR(_xll.qlIndexFixing(Index1Y,$H2667,TRUE,_xll.ohTrigger(RecalcTrigger,Trigger1Y)),NA())</f>
        <v>2.1515035688840597E-2</v>
      </c>
      <c r="Q2667" s="52">
        <f>IFERROR(_xll.qlIndexFixing(ONIndex1Y,I2667,TRUE,_xll.ohTrigger(RecalcTrigger,Trigger1Y)),NA())</f>
        <v>2.1347446653665614E-2</v>
      </c>
    </row>
    <row r="2668" spans="2:17" x14ac:dyDescent="0.2">
      <c r="B2668" s="46" t="s">
        <v>51</v>
      </c>
      <c r="D2668" s="49">
        <f>_xll.qlCalendarAdvance(LocalCalendar,$D2667,B2668,"f",FALSE)</f>
        <v>58412</v>
      </c>
      <c r="E2668" s="49">
        <f>_xll.qlInterestRateIndexValueDate(IndexON,D2668)</f>
        <v>58412</v>
      </c>
      <c r="F2668" s="52">
        <f>IFERROR(_xll.qlIndexFixing(IndexON,D2668,TRUE,_xll.ohTrigger(RecalcTrigger,TriggerON)),NA())</f>
        <v>1.4092068964863813E-2</v>
      </c>
      <c r="H2668" s="49">
        <f>_xll.qlCalendarAdvance(IborCalendar,$H2667,B2668,"f",FALSE)</f>
        <v>58404</v>
      </c>
      <c r="I2668" s="49">
        <f>_xll.qlInterestRateIndexValueDate(Index1M,$H2668)</f>
        <v>58407</v>
      </c>
      <c r="J2668" s="52">
        <f>IFERROR(_xll.qlIndexFixing(Index1M,$H2668,TRUE,_xll.ohTrigger(RecalcTrigger,Trigger1M)),NA())</f>
        <v>1.6281055145729407E-2</v>
      </c>
      <c r="K2668" s="52">
        <f>IFERROR(_xll.qlIndexFixing(ONIndex1M,I2668,TRUE,_xll.ohTrigger(RecalcTrigger,Trigger1M)),NA())</f>
        <v>1.6276615130292882E-2</v>
      </c>
      <c r="L2668" s="52">
        <f>IFERROR(_xll.qlIndexFixing(Index3M,H2668,TRUE,_xll.ohTrigger(RecalcTrigger,Trigger3M)),NA())</f>
        <v>1.7643507646393965E-2</v>
      </c>
      <c r="M2668" s="52">
        <f>IFERROR(_xll.qlIndexFixing(ONIndex3M,I2668,TRUE,_xll.ohTrigger(RecalcTrigger,Trigger3M)),NA())</f>
        <v>1.7621813707888734E-2</v>
      </c>
      <c r="N2668" s="52">
        <f>IFERROR(_xll.qlIndexFixing(Index6M,$H2668,TRUE,_xll.ohTrigger(RecalcTrigger,Trigger6M)),NA())</f>
        <v>1.9401510859991564E-2</v>
      </c>
      <c r="O2668" s="52">
        <f>IFERROR(_xll.qlIndexFixing(ONIndex6M,I2668,TRUE,_xll.ohTrigger(RecalcTrigger,Trigger6M)),NA())</f>
        <v>1.9340734699166973E-2</v>
      </c>
      <c r="P2668" s="52">
        <f>IFERROR(_xll.qlIndexFixing(Index1Y,$H2668,TRUE,_xll.ohTrigger(RecalcTrigger,Trigger1Y)),NA())</f>
        <v>2.1512222797055447E-2</v>
      </c>
      <c r="Q2668" s="52">
        <f>IFERROR(_xll.qlIndexFixing(ONIndex1Y,I2668,TRUE,_xll.ohTrigger(RecalcTrigger,Trigger1Y)),NA())</f>
        <v>2.1345363632470082E-2</v>
      </c>
    </row>
    <row r="2669" spans="2:17" x14ac:dyDescent="0.2">
      <c r="B2669" s="46" t="s">
        <v>51</v>
      </c>
      <c r="D2669" s="49">
        <f>_xll.qlCalendarAdvance(LocalCalendar,$D2668,B2669,"f",FALSE)</f>
        <v>58419</v>
      </c>
      <c r="E2669" s="49">
        <f>_xll.qlInterestRateIndexValueDate(IndexON,D2669)</f>
        <v>58419</v>
      </c>
      <c r="F2669" s="52">
        <f>IFERROR(_xll.qlIndexFixing(IndexON,D2669,TRUE,_xll.ohTrigger(RecalcTrigger,TriggerON)),NA())</f>
        <v>1.4090123217380679E-2</v>
      </c>
      <c r="H2669" s="49">
        <f>_xll.qlCalendarAdvance(IborCalendar,$H2668,B2669,"f",FALSE)</f>
        <v>58411</v>
      </c>
      <c r="I2669" s="49">
        <f>_xll.qlInterestRateIndexValueDate(Index1M,$H2669)</f>
        <v>58413</v>
      </c>
      <c r="J2669" s="52">
        <f>IFERROR(_xll.qlIndexFixing(Index1M,$H2669,TRUE,_xll.ohTrigger(RecalcTrigger,Trigger1M)),NA())</f>
        <v>1.6278272903827162E-2</v>
      </c>
      <c r="K2669" s="52">
        <f>IFERROR(_xll.qlIndexFixing(ONIndex1M,I2669,TRUE,_xll.ohTrigger(RecalcTrigger,Trigger1M)),NA())</f>
        <v>1.6273674066153987E-2</v>
      </c>
      <c r="L2669" s="52">
        <f>IFERROR(_xll.qlIndexFixing(Index3M,H2669,TRUE,_xll.ohTrigger(RecalcTrigger,Trigger3M)),NA())</f>
        <v>1.7641299191542881E-2</v>
      </c>
      <c r="M2669" s="52">
        <f>IFERROR(_xll.qlIndexFixing(ONIndex3M,I2669,TRUE,_xll.ohTrigger(RecalcTrigger,Trigger3M)),NA())</f>
        <v>1.7619084583948563E-2</v>
      </c>
      <c r="N2669" s="52">
        <f>IFERROR(_xll.qlIndexFixing(Index6M,$H2669,TRUE,_xll.ohTrigger(RecalcTrigger,Trigger6M)),NA())</f>
        <v>1.9399705174654645E-2</v>
      </c>
      <c r="O2669" s="52">
        <f>IFERROR(_xll.qlIndexFixing(ONIndex6M,I2669,TRUE,_xll.ohTrigger(RecalcTrigger,Trigger6M)),NA())</f>
        <v>1.9337853198981847E-2</v>
      </c>
      <c r="P2669" s="52">
        <f>IFERROR(_xll.qlIndexFixing(Index1Y,$H2669,TRUE,_xll.ohTrigger(RecalcTrigger,Trigger1Y)),NA())</f>
        <v>2.151011970001241E-2</v>
      </c>
      <c r="Q2669" s="52">
        <f>IFERROR(_xll.qlIndexFixing(ONIndex1Y,I2669,TRUE,_xll.ohTrigger(RecalcTrigger,Trigger1Y)),NA())</f>
        <v>2.1342243120381355E-2</v>
      </c>
    </row>
    <row r="2670" spans="2:17" x14ac:dyDescent="0.2">
      <c r="B2670" s="46" t="s">
        <v>51</v>
      </c>
      <c r="D2670" s="49">
        <f>_xll.qlCalendarAdvance(LocalCalendar,$D2669,B2670,"f",FALSE)</f>
        <v>58426</v>
      </c>
      <c r="E2670" s="49">
        <f>_xll.qlInterestRateIndexValueDate(IndexON,D2670)</f>
        <v>58426</v>
      </c>
      <c r="F2670" s="52">
        <f>IFERROR(_xll.qlIndexFixing(IndexON,D2670,TRUE,_xll.ohTrigger(RecalcTrigger,TriggerON)),NA())</f>
        <v>1.4088183100513518E-2</v>
      </c>
      <c r="H2670" s="49">
        <f>_xll.qlCalendarAdvance(IborCalendar,$H2669,B2670,"f",FALSE)</f>
        <v>58418</v>
      </c>
      <c r="I2670" s="49">
        <f>_xll.qlInterestRateIndexValueDate(Index1M,$H2670)</f>
        <v>58420</v>
      </c>
      <c r="J2670" s="52">
        <f>IFERROR(_xll.qlIndexFixing(Index1M,$H2670,TRUE,_xll.ohTrigger(RecalcTrigger,Trigger1M)),NA())</f>
        <v>1.6275208791585727E-2</v>
      </c>
      <c r="K2670" s="52">
        <f>IFERROR(_xll.qlIndexFixing(ONIndex1M,I2670,TRUE,_xll.ohTrigger(RecalcTrigger,Trigger1M)),NA())</f>
        <v>1.6270594501630598E-2</v>
      </c>
      <c r="L2670" s="52">
        <f>IFERROR(_xll.qlIndexFixing(Index3M,H2670,TRUE,_xll.ohTrigger(RecalcTrigger,Trigger3M)),NA())</f>
        <v>1.7638729700650297E-2</v>
      </c>
      <c r="M2670" s="52">
        <f>IFERROR(_xll.qlIndexFixing(ONIndex3M,I2670,TRUE,_xll.ohTrigger(RecalcTrigger,Trigger3M)),NA())</f>
        <v>1.7616477862150148E-2</v>
      </c>
      <c r="N2670" s="52">
        <f>IFERROR(_xll.qlIndexFixing(Index6M,$H2670,TRUE,_xll.ohTrigger(RecalcTrigger,Trigger6M)),NA())</f>
        <v>1.9397204110780168E-2</v>
      </c>
      <c r="O2670" s="52">
        <f>IFERROR(_xll.qlIndexFixing(ONIndex6M,I2670,TRUE,_xll.ohTrigger(RecalcTrigger,Trigger6M)),NA())</f>
        <v>1.9335280084540329E-2</v>
      </c>
      <c r="P2670" s="52">
        <f>IFERROR(_xll.qlIndexFixing(Index1Y,$H2670,TRUE,_xll.ohTrigger(RecalcTrigger,Trigger1Y)),NA())</f>
        <v>2.1507673206188797E-2</v>
      </c>
      <c r="Q2670" s="52">
        <f>IFERROR(_xll.qlIndexFixing(ONIndex1Y,I2670,TRUE,_xll.ohTrigger(RecalcTrigger,Trigger1Y)),NA())</f>
        <v>2.1339652598664216E-2</v>
      </c>
    </row>
    <row r="2671" spans="2:17" x14ac:dyDescent="0.2">
      <c r="B2671" s="46" t="s">
        <v>51</v>
      </c>
      <c r="D2671" s="49">
        <f>_xll.qlCalendarAdvance(LocalCalendar,$D2670,B2671,"f",FALSE)</f>
        <v>58433</v>
      </c>
      <c r="E2671" s="49">
        <f>_xll.qlInterestRateIndexValueDate(IndexON,D2671)</f>
        <v>58433</v>
      </c>
      <c r="F2671" s="52">
        <f>IFERROR(_xll.qlIndexFixing(IndexON,D2671,TRUE,_xll.ohTrigger(RecalcTrigger,TriggerON)),NA())</f>
        <v>1.4086386247607052E-2</v>
      </c>
      <c r="H2671" s="49">
        <f>_xll.qlCalendarAdvance(IborCalendar,$H2670,B2671,"f",FALSE)</f>
        <v>58425</v>
      </c>
      <c r="I2671" s="49">
        <f>_xll.qlInterestRateIndexValueDate(Index1M,$H2671)</f>
        <v>58427</v>
      </c>
      <c r="J2671" s="52">
        <f>IFERROR(_xll.qlIndexFixing(Index1M,$H2671,TRUE,_xll.ohTrigger(RecalcTrigger,Trigger1M)),NA())</f>
        <v>1.6272303788241033E-2</v>
      </c>
      <c r="K2671" s="52">
        <f>IFERROR(_xll.qlIndexFixing(ONIndex1M,I2671,TRUE,_xll.ohTrigger(RecalcTrigger,Trigger1M)),NA())</f>
        <v>1.6267523852375732E-2</v>
      </c>
      <c r="L2671" s="52">
        <f>IFERROR(_xll.qlIndexFixing(Index3M,H2671,TRUE,_xll.ohTrigger(RecalcTrigger,Trigger3M)),NA())</f>
        <v>1.7636167791030468E-2</v>
      </c>
      <c r="M2671" s="52">
        <f>IFERROR(_xll.qlIndexFixing(ONIndex3M,I2671,TRUE,_xll.ohTrigger(RecalcTrigger,Trigger3M)),NA())</f>
        <v>1.7613878686795204E-2</v>
      </c>
      <c r="N2671" s="52">
        <f>IFERROR(_xll.qlIndexFixing(Index6M,$H2671,TRUE,_xll.ohTrigger(RecalcTrigger,Trigger6M)),NA())</f>
        <v>1.9394710533438182E-2</v>
      </c>
      <c r="O2671" s="52">
        <f>IFERROR(_xll.qlIndexFixing(ONIndex6M,I2671,TRUE,_xll.ohTrigger(RecalcTrigger,Trigger6M)),NA())</f>
        <v>1.9332714380890792E-2</v>
      </c>
      <c r="P2671" s="52">
        <f>IFERROR(_xll.qlIndexFixing(Index1Y,$H2671,TRUE,_xll.ohTrigger(RecalcTrigger,Trigger1Y)),NA())</f>
        <v>2.1505234379350709E-2</v>
      </c>
      <c r="Q2671" s="52">
        <f>IFERROR(_xll.qlIndexFixing(ONIndex1Y,I2671,TRUE,_xll.ohTrigger(RecalcTrigger,Trigger1Y)),NA())</f>
        <v>2.1337069573750256E-2</v>
      </c>
    </row>
    <row r="2672" spans="2:17" x14ac:dyDescent="0.2">
      <c r="B2672" s="46" t="s">
        <v>51</v>
      </c>
      <c r="D2672" s="49">
        <f>_xll.qlCalendarAdvance(LocalCalendar,$D2671,B2672,"f",FALSE)</f>
        <v>58440</v>
      </c>
      <c r="E2672" s="49">
        <f>_xll.qlInterestRateIndexValueDate(IndexON,D2672)</f>
        <v>58440</v>
      </c>
      <c r="F2672" s="52">
        <f>IFERROR(_xll.qlIndexFixing(IndexON,D2672,TRUE,_xll.ohTrigger(RecalcTrigger,TriggerON)),NA())</f>
        <v>1.4084457718550603E-2</v>
      </c>
      <c r="H2672" s="49">
        <f>_xll.qlCalendarAdvance(IborCalendar,$H2671,B2672,"f",FALSE)</f>
        <v>58432</v>
      </c>
      <c r="I2672" s="49">
        <f>_xll.qlInterestRateIndexValueDate(Index1M,$H2672)</f>
        <v>58438</v>
      </c>
      <c r="J2672" s="52">
        <f>IFERROR(_xll.qlIndexFixing(Index1M,$H2672,TRUE,_xll.ohTrigger(RecalcTrigger,Trigger1M)),NA())</f>
        <v>1.6267219729782817E-2</v>
      </c>
      <c r="K2672" s="52">
        <f>IFERROR(_xll.qlIndexFixing(ONIndex1M,I2672,TRUE,_xll.ohTrigger(RecalcTrigger,Trigger1M)),NA())</f>
        <v>1.6262716558692603E-2</v>
      </c>
      <c r="L2672" s="52">
        <f>IFERROR(_xll.qlIndexFixing(Index3M,H2672,TRUE,_xll.ohTrigger(RecalcTrigger,Trigger3M)),NA())</f>
        <v>1.7632157250287887E-2</v>
      </c>
      <c r="M2672" s="52">
        <f>IFERROR(_xll.qlIndexFixing(ONIndex3M,I2672,TRUE,_xll.ohTrigger(RecalcTrigger,Trigger3M)),NA())</f>
        <v>1.7609809514995689E-2</v>
      </c>
      <c r="N2672" s="52">
        <f>IFERROR(_xll.qlIndexFixing(Index6M,$H2672,TRUE,_xll.ohTrigger(RecalcTrigger,Trigger6M)),NA())</f>
        <v>1.9390807180541317E-2</v>
      </c>
      <c r="O2672" s="52">
        <f>IFERROR(_xll.qlIndexFixing(ONIndex6M,I2672,TRUE,_xll.ohTrigger(RecalcTrigger,Trigger6M)),NA())</f>
        <v>1.9328697533476102E-2</v>
      </c>
      <c r="P2672" s="52">
        <f>IFERROR(_xll.qlIndexFixing(Index1Y,$H2672,TRUE,_xll.ohTrigger(RecalcTrigger,Trigger1Y)),NA())</f>
        <v>2.1500479197525357E-2</v>
      </c>
      <c r="Q2672" s="52">
        <f>IFERROR(_xll.qlIndexFixing(ONIndex1Y,I2672,TRUE,_xll.ohTrigger(RecalcTrigger,Trigger1Y)),NA())</f>
        <v>2.1333025680849715E-2</v>
      </c>
    </row>
    <row r="2673" spans="2:17" x14ac:dyDescent="0.2">
      <c r="B2673" s="46" t="s">
        <v>51</v>
      </c>
      <c r="D2673" s="49">
        <f>_xll.qlCalendarAdvance(LocalCalendar,$D2672,B2673,"f",FALSE)</f>
        <v>58447</v>
      </c>
      <c r="E2673" s="49">
        <f>_xll.qlInterestRateIndexValueDate(IndexON,D2673)</f>
        <v>58447</v>
      </c>
      <c r="F2673" s="52">
        <f>IFERROR(_xll.qlIndexFixing(IndexON,D2673,TRUE,_xll.ohTrigger(RecalcTrigger,TriggerON)),NA())</f>
        <v>1.4082396532968389E-2</v>
      </c>
      <c r="H2673" s="49">
        <f>_xll.qlCalendarAdvance(IborCalendar,$H2672,B2673,"f",FALSE)</f>
        <v>58439</v>
      </c>
      <c r="I2673" s="49">
        <f>_xll.qlInterestRateIndexValueDate(Index1M,$H2673)</f>
        <v>58442</v>
      </c>
      <c r="J2673" s="52">
        <f>IFERROR(_xll.qlIndexFixing(Index1M,$H2673,TRUE,_xll.ohTrigger(RecalcTrigger,Trigger1M)),NA())</f>
        <v>1.6265485650546484E-2</v>
      </c>
      <c r="K2673" s="52">
        <f>IFERROR(_xll.qlIndexFixing(ONIndex1M,I2673,TRUE,_xll.ohTrigger(RecalcTrigger,Trigger1M)),NA())</f>
        <v>1.6261273233340034E-2</v>
      </c>
      <c r="L2673" s="52">
        <f>IFERROR(_xll.qlIndexFixing(Index3M,H2673,TRUE,_xll.ohTrigger(RecalcTrigger,Trigger3M)),NA())</f>
        <v>1.7630703513411953E-2</v>
      </c>
      <c r="M2673" s="52">
        <f>IFERROR(_xll.qlIndexFixing(ONIndex3M,I2673,TRUE,_xll.ohTrigger(RecalcTrigger,Trigger3M)),NA())</f>
        <v>1.7608827340653832E-2</v>
      </c>
      <c r="N2673" s="52">
        <f>IFERROR(_xll.qlIndexFixing(Index6M,$H2673,TRUE,_xll.ohTrigger(RecalcTrigger,Trigger6M)),NA())</f>
        <v>1.9389046315195696E-2</v>
      </c>
      <c r="O2673" s="52">
        <f>IFERROR(_xll.qlIndexFixing(ONIndex6M,I2673,TRUE,_xll.ohTrigger(RecalcTrigger,Trigger6M)),NA())</f>
        <v>1.9327915390725536E-2</v>
      </c>
      <c r="P2673" s="52">
        <f>IFERROR(_xll.qlIndexFixing(Index1Y,$H2673,TRUE,_xll.ohTrigger(RecalcTrigger,Trigger1Y)),NA())</f>
        <v>2.1500034138979565E-2</v>
      </c>
      <c r="Q2673" s="52">
        <f>IFERROR(_xll.qlIndexFixing(ONIndex1Y,I2673,TRUE,_xll.ohTrigger(RecalcTrigger,Trigger1Y)),NA())</f>
        <v>2.1332457687410766E-2</v>
      </c>
    </row>
    <row r="2674" spans="2:17" x14ac:dyDescent="0.2">
      <c r="B2674" s="46" t="s">
        <v>51</v>
      </c>
      <c r="D2674" s="49">
        <f>_xll.qlCalendarAdvance(LocalCalendar,$D2673,B2674,"f",FALSE)</f>
        <v>58454</v>
      </c>
      <c r="E2674" s="49">
        <f>_xll.qlInterestRateIndexValueDate(IndexON,D2674)</f>
        <v>58454</v>
      </c>
      <c r="F2674" s="52">
        <f>IFERROR(_xll.qlIndexFixing(IndexON,D2674,TRUE,_xll.ohTrigger(RecalcTrigger,TriggerON)),NA())</f>
        <v>1.4080478938245378E-2</v>
      </c>
      <c r="H2674" s="49">
        <f>_xll.qlCalendarAdvance(IborCalendar,$H2673,B2674,"f",FALSE)</f>
        <v>58446</v>
      </c>
      <c r="I2674" s="49">
        <f>_xll.qlInterestRateIndexValueDate(Index1M,$H2674)</f>
        <v>58448</v>
      </c>
      <c r="J2674" s="52">
        <f>IFERROR(_xll.qlIndexFixing(Index1M,$H2674,TRUE,_xll.ohTrigger(RecalcTrigger,Trigger1M)),NA())</f>
        <v>1.6263041627781749E-2</v>
      </c>
      <c r="K2674" s="52">
        <f>IFERROR(_xll.qlIndexFixing(ONIndex1M,I2674,TRUE,_xll.ohTrigger(RecalcTrigger,Trigger1M)),NA())</f>
        <v>1.6258365395822594E-2</v>
      </c>
      <c r="L2674" s="52">
        <f>IFERROR(_xll.qlIndexFixing(Index3M,H2674,TRUE,_xll.ohTrigger(RecalcTrigger,Trigger3M)),NA())</f>
        <v>1.7628527549665183E-2</v>
      </c>
      <c r="M2674" s="52">
        <f>IFERROR(_xll.qlIndexFixing(ONIndex3M,I2674,TRUE,_xll.ohTrigger(RecalcTrigger,Trigger3M)),NA())</f>
        <v>1.7606126438751701E-2</v>
      </c>
      <c r="N2674" s="52">
        <f>IFERROR(_xll.qlIndexFixing(Index6M,$H2674,TRUE,_xll.ohTrigger(RecalcTrigger,Trigger6M)),NA())</f>
        <v>1.9386928327642002E-2</v>
      </c>
      <c r="O2674" s="52">
        <f>IFERROR(_xll.qlIndexFixing(ONIndex6M,I2674,TRUE,_xll.ohTrigger(RecalcTrigger,Trigger6M)),NA())</f>
        <v>1.932506173429438E-2</v>
      </c>
      <c r="P2674" s="52">
        <f>IFERROR(_xll.qlIndexFixing(Index1Y,$H2674,TRUE,_xll.ohTrigger(RecalcTrigger,Trigger1Y)),NA())</f>
        <v>2.1497963900188516E-2</v>
      </c>
      <c r="Q2674" s="52">
        <f>IFERROR(_xll.qlIndexFixing(ONIndex1Y,I2674,TRUE,_xll.ohTrigger(RecalcTrigger,Trigger1Y)),NA())</f>
        <v>2.1329365478948148E-2</v>
      </c>
    </row>
    <row r="2675" spans="2:17" x14ac:dyDescent="0.2">
      <c r="B2675" s="46" t="s">
        <v>51</v>
      </c>
      <c r="D2675" s="49">
        <f>_xll.qlCalendarAdvance(LocalCalendar,$D2674,B2675,"f",FALSE)</f>
        <v>58461</v>
      </c>
      <c r="E2675" s="49">
        <f>_xll.qlInterestRateIndexValueDate(IndexON,D2675)</f>
        <v>58461</v>
      </c>
      <c r="F2675" s="52">
        <f>IFERROR(_xll.qlIndexFixing(IndexON,D2675,TRUE,_xll.ohTrigger(RecalcTrigger,TriggerON)),NA())</f>
        <v>1.4078566974058404E-2</v>
      </c>
      <c r="H2675" s="49">
        <f>_xll.qlCalendarAdvance(IborCalendar,$H2674,B2675,"f",FALSE)</f>
        <v>58453</v>
      </c>
      <c r="I2675" s="49">
        <f>_xll.qlInterestRateIndexValueDate(Index1M,$H2675)</f>
        <v>58455</v>
      </c>
      <c r="J2675" s="52">
        <f>IFERROR(_xll.qlIndexFixing(Index1M,$H2675,TRUE,_xll.ohTrigger(RecalcTrigger,Trigger1M)),NA())</f>
        <v>1.6260174341824071E-2</v>
      </c>
      <c r="K2675" s="52">
        <f>IFERROR(_xll.qlIndexFixing(ONIndex1M,I2675,TRUE,_xll.ohTrigger(RecalcTrigger,Trigger1M)),NA())</f>
        <v>1.6255330407481949E-2</v>
      </c>
      <c r="L2675" s="52">
        <f>IFERROR(_xll.qlIndexFixing(Index3M,H2675,TRUE,_xll.ohTrigger(RecalcTrigger,Trigger3M)),NA())</f>
        <v>1.76259959649923E-2</v>
      </c>
      <c r="M2675" s="52">
        <f>IFERROR(_xll.qlIndexFixing(ONIndex3M,I2675,TRUE,_xll.ohTrigger(RecalcTrigger,Trigger3M)),NA())</f>
        <v>1.7603557448770957E-2</v>
      </c>
      <c r="N2675" s="52">
        <f>IFERROR(_xll.qlIndexFixing(Index6M,$H2675,TRUE,_xll.ohTrigger(RecalcTrigger,Trigger6M)),NA())</f>
        <v>1.938446429345125E-2</v>
      </c>
      <c r="O2675" s="52">
        <f>IFERROR(_xll.qlIndexFixing(ONIndex6M,I2675,TRUE,_xll.ohTrigger(RecalcTrigger,Trigger6M)),NA())</f>
        <v>1.9322525673493018E-2</v>
      </c>
      <c r="P2675" s="52">
        <f>IFERROR(_xll.qlIndexFixing(Index1Y,$H2675,TRUE,_xll.ohTrigger(RecalcTrigger,Trigger1Y)),NA())</f>
        <v>2.1496025925561085E-2</v>
      </c>
      <c r="Q2675" s="52">
        <f>IFERROR(_xll.qlIndexFixing(ONIndex1Y,I2675,TRUE,_xll.ohTrigger(RecalcTrigger,Trigger1Y)),NA())</f>
        <v>2.1326812440687348E-2</v>
      </c>
    </row>
    <row r="2676" spans="2:17" x14ac:dyDescent="0.2">
      <c r="B2676" s="46" t="s">
        <v>51</v>
      </c>
      <c r="D2676" s="49">
        <f>_xll.qlCalendarAdvance(LocalCalendar,$D2675,B2676,"f",FALSE)</f>
        <v>58468</v>
      </c>
      <c r="E2676" s="49">
        <f>_xll.qlInterestRateIndexValueDate(IndexON,D2676)</f>
        <v>58468</v>
      </c>
      <c r="F2676" s="52">
        <f>IFERROR(_xll.qlIndexFixing(IndexON,D2676,TRUE,_xll.ohTrigger(RecalcTrigger,TriggerON)),NA())</f>
        <v>1.4076660640327532E-2</v>
      </c>
      <c r="H2676" s="49">
        <f>_xll.qlCalendarAdvance(IborCalendar,$H2675,B2676,"f",FALSE)</f>
        <v>58460</v>
      </c>
      <c r="I2676" s="49">
        <f>_xll.qlInterestRateIndexValueDate(Index1M,$H2676)</f>
        <v>58462</v>
      </c>
      <c r="J2676" s="52">
        <f>IFERROR(_xll.qlIndexFixing(Index1M,$H2676,TRUE,_xll.ohTrigger(RecalcTrigger,Trigger1M)),NA())</f>
        <v>1.6257011616878647E-2</v>
      </c>
      <c r="K2676" s="52">
        <f>IFERROR(_xll.qlIndexFixing(ONIndex1M,I2676,TRUE,_xll.ohTrigger(RecalcTrigger,Trigger1M)),NA())</f>
        <v>1.625230433417002E-2</v>
      </c>
      <c r="L2676" s="52">
        <f>IFERROR(_xll.qlIndexFixing(Index3M,H2676,TRUE,_xll.ohTrigger(RecalcTrigger,Trigger3M)),NA())</f>
        <v>1.7623471961520139E-2</v>
      </c>
      <c r="M2676" s="52">
        <f>IFERROR(_xll.qlIndexFixing(ONIndex3M,I2676,TRUE,_xll.ohTrigger(RecalcTrigger,Trigger3M)),NA())</f>
        <v>1.7600996005153746E-2</v>
      </c>
      <c r="N2676" s="52">
        <f>IFERROR(_xll.qlIndexFixing(Index6M,$H2676,TRUE,_xll.ohTrigger(RecalcTrigger,Trigger6M)),NA())</f>
        <v>1.9382007745236733E-2</v>
      </c>
      <c r="O2676" s="52">
        <f>IFERROR(_xll.qlIndexFixing(ONIndex6M,I2676,TRUE,_xll.ohTrigger(RecalcTrigger,Trigger6M)),NA())</f>
        <v>1.9319997023483637E-2</v>
      </c>
      <c r="P2676" s="52">
        <f>IFERROR(_xll.qlIndexFixing(Index1Y,$H2676,TRUE,_xll.ohTrigger(RecalcTrigger,Trigger1Y)),NA())</f>
        <v>2.1493155247983179E-2</v>
      </c>
      <c r="Q2676" s="52">
        <f>IFERROR(_xll.qlIndexFixing(ONIndex1Y,I2676,TRUE,_xll.ohTrigger(RecalcTrigger,Trigger1Y)),NA())</f>
        <v>2.1324266898989919E-2</v>
      </c>
    </row>
    <row r="2677" spans="2:17" x14ac:dyDescent="0.2">
      <c r="B2677" s="46" t="s">
        <v>51</v>
      </c>
      <c r="D2677" s="49">
        <f>_xll.qlCalendarAdvance(LocalCalendar,$D2676,B2677,"f",FALSE)</f>
        <v>58475</v>
      </c>
      <c r="E2677" s="49">
        <f>_xll.qlInterestRateIndexValueDate(IndexON,D2677)</f>
        <v>58475</v>
      </c>
      <c r="F2677" s="52">
        <f>IFERROR(_xll.qlIndexFixing(IndexON,D2677,TRUE,_xll.ohTrigger(RecalcTrigger,TriggerON)),NA())</f>
        <v>1.4074759937132697E-2</v>
      </c>
      <c r="H2677" s="49">
        <f>_xll.qlCalendarAdvance(IborCalendar,$H2676,B2677,"f",FALSE)</f>
        <v>58467</v>
      </c>
      <c r="I2677" s="49">
        <f>_xll.qlInterestRateIndexValueDate(Index1M,$H2677)</f>
        <v>58469</v>
      </c>
      <c r="J2677" s="52">
        <f>IFERROR(_xll.qlIndexFixing(Index1M,$H2677,TRUE,_xll.ohTrigger(RecalcTrigger,Trigger1M)),NA())</f>
        <v>1.6253550755133701E-2</v>
      </c>
      <c r="K2677" s="52">
        <f>IFERROR(_xll.qlIndexFixing(ONIndex1M,I2677,TRUE,_xll.ohTrigger(RecalcTrigger,Trigger1M)),NA())</f>
        <v>1.6249287176286487E-2</v>
      </c>
      <c r="L2677" s="52">
        <f>IFERROR(_xll.qlIndexFixing(Index3M,H2677,TRUE,_xll.ohTrigger(RecalcTrigger,Trigger3M)),NA())</f>
        <v>1.7620955539234647E-2</v>
      </c>
      <c r="M2677" s="52">
        <f>IFERROR(_xll.qlIndexFixing(ONIndex3M,I2677,TRUE,_xll.ohTrigger(RecalcTrigger,Trigger3M)),NA())</f>
        <v>1.759844210790007E-2</v>
      </c>
      <c r="N2677" s="52">
        <f>IFERROR(_xll.qlIndexFixing(Index6M,$H2677,TRUE,_xll.ohTrigger(RecalcTrigger,Trigger6M)),NA())</f>
        <v>1.937955868297166E-2</v>
      </c>
      <c r="O2677" s="52">
        <f>IFERROR(_xll.qlIndexFixing(ONIndex6M,I2677,TRUE,_xll.ohTrigger(RecalcTrigger,Trigger6M)),NA())</f>
        <v>1.9317475784266236E-2</v>
      </c>
      <c r="P2677" s="52">
        <f>IFERROR(_xll.qlIndexFixing(Index1Y,$H2677,TRUE,_xll.ohTrigger(RecalcTrigger,Trigger1Y)),NA())</f>
        <v>2.14907624218857E-2</v>
      </c>
      <c r="Q2677" s="52">
        <f>IFERROR(_xll.qlIndexFixing(ONIndex1Y,I2677,TRUE,_xll.ohTrigger(RecalcTrigger,Trigger1Y)),NA())</f>
        <v>2.1321728854015731E-2</v>
      </c>
    </row>
    <row r="2678" spans="2:17" x14ac:dyDescent="0.2">
      <c r="B2678" s="46" t="s">
        <v>51</v>
      </c>
      <c r="D2678" s="49">
        <f>_xll.qlCalendarAdvance(LocalCalendar,$D2677,B2678,"f",FALSE)</f>
        <v>58482</v>
      </c>
      <c r="E2678" s="49">
        <f>_xll.qlInterestRateIndexValueDate(IndexON,D2678)</f>
        <v>58482</v>
      </c>
      <c r="F2678" s="52">
        <f>IFERROR(_xll.qlIndexFixing(IndexON,D2678,TRUE,_xll.ohTrigger(RecalcTrigger,TriggerON)),NA())</f>
        <v>1.4072864864553836E-2</v>
      </c>
      <c r="H2678" s="49">
        <f>_xll.qlCalendarAdvance(IborCalendar,$H2677,B2678,"f",FALSE)</f>
        <v>58474</v>
      </c>
      <c r="I2678" s="49">
        <f>_xll.qlInterestRateIndexValueDate(Index1M,$H2678)</f>
        <v>58476</v>
      </c>
      <c r="J2678" s="52">
        <f>IFERROR(_xll.qlIndexFixing(Index1M,$H2678,TRUE,_xll.ohTrigger(RecalcTrigger,Trigger1M)),NA())</f>
        <v>1.6250556562915398E-2</v>
      </c>
      <c r="K2678" s="52">
        <f>IFERROR(_xll.qlIndexFixing(ONIndex1M,I2678,TRUE,_xll.ohTrigger(RecalcTrigger,Trigger1M)),NA())</f>
        <v>1.624627893359154E-2</v>
      </c>
      <c r="L2678" s="52">
        <f>IFERROR(_xll.qlIndexFixing(Index3M,H2678,TRUE,_xll.ohTrigger(RecalcTrigger,Trigger3M)),NA())</f>
        <v>1.7618193995441622E-2</v>
      </c>
      <c r="M2678" s="52">
        <f>IFERROR(_xll.qlIndexFixing(ONIndex3M,I2678,TRUE,_xll.ohTrigger(RecalcTrigger,Trigger3M)),NA())</f>
        <v>1.7595895757009927E-2</v>
      </c>
      <c r="N2678" s="52">
        <f>IFERROR(_xll.qlIndexFixing(Index6M,$H2678,TRUE,_xll.ohTrigger(RecalcTrigger,Trigger6M)),NA())</f>
        <v>1.937711710662748E-2</v>
      </c>
      <c r="O2678" s="52">
        <f>IFERROR(_xll.qlIndexFixing(ONIndex6M,I2678,TRUE,_xll.ohTrigger(RecalcTrigger,Trigger6M)),NA())</f>
        <v>1.9314961955840815E-2</v>
      </c>
      <c r="P2678" s="52">
        <f>IFERROR(_xll.qlIndexFixing(Index1Y,$H2678,TRUE,_xll.ohTrigger(RecalcTrigger,Trigger1Y)),NA())</f>
        <v>2.1488377262384489E-2</v>
      </c>
      <c r="Q2678" s="52">
        <f>IFERROR(_xll.qlIndexFixing(ONIndex1Y,I2678,TRUE,_xll.ohTrigger(RecalcTrigger,Trigger1Y)),NA())</f>
        <v>2.1319198305844722E-2</v>
      </c>
    </row>
    <row r="2679" spans="2:17" x14ac:dyDescent="0.2">
      <c r="B2679" s="46" t="s">
        <v>51</v>
      </c>
      <c r="D2679" s="49">
        <f>_xll.qlCalendarAdvance(LocalCalendar,$D2678,B2679,"f",FALSE)</f>
        <v>58489</v>
      </c>
      <c r="E2679" s="49">
        <f>_xll.qlInterestRateIndexValueDate(IndexON,D2679)</f>
        <v>58489</v>
      </c>
      <c r="F2679" s="52">
        <f>IFERROR(_xll.qlIndexFixing(IndexON,D2679,TRUE,_xll.ohTrigger(RecalcTrigger,TriggerON)),NA())</f>
        <v>1.407097542235114E-2</v>
      </c>
      <c r="H2679" s="49">
        <f>_xll.qlCalendarAdvance(IborCalendar,$H2678,B2679,"f",FALSE)</f>
        <v>58481</v>
      </c>
      <c r="I2679" s="49">
        <f>_xll.qlInterestRateIndexValueDate(Index1M,$H2679)</f>
        <v>58483</v>
      </c>
      <c r="J2679" s="52">
        <f>IFERROR(_xll.qlIndexFixing(Index1M,$H2679,TRUE,_xll.ohTrigger(RecalcTrigger,Trigger1M)),NA())</f>
        <v>1.6247571297881607E-2</v>
      </c>
      <c r="K2679" s="52">
        <f>IFERROR(_xll.qlIndexFixing(ONIndex1M,I2679,TRUE,_xll.ohTrigger(RecalcTrigger,Trigger1M)),NA())</f>
        <v>1.6243279606085181E-2</v>
      </c>
      <c r="L2679" s="52">
        <f>IFERROR(_xll.qlIndexFixing(Index3M,H2679,TRUE,_xll.ohTrigger(RecalcTrigger,Trigger3M)),NA())</f>
        <v>1.7615692316130804E-2</v>
      </c>
      <c r="M2679" s="52">
        <f>IFERROR(_xll.qlIndexFixing(ONIndex3M,I2679,TRUE,_xll.ohTrigger(RecalcTrigger,Trigger3M)),NA())</f>
        <v>1.7593356952483319E-2</v>
      </c>
      <c r="N2679" s="52">
        <f>IFERROR(_xll.qlIndexFixing(Index6M,$H2679,TRUE,_xll.ohTrigger(RecalcTrigger,Trigger6M)),NA())</f>
        <v>1.9374683016176963E-2</v>
      </c>
      <c r="O2679" s="52">
        <f>IFERROR(_xll.qlIndexFixing(ONIndex6M,I2679,TRUE,_xll.ohTrigger(RecalcTrigger,Trigger6M)),NA())</f>
        <v>1.9312455537967566E-2</v>
      </c>
      <c r="P2679" s="52">
        <f>IFERROR(_xll.qlIndexFixing(Index1Y,$H2679,TRUE,_xll.ohTrigger(RecalcTrigger,Trigger1Y)),NA())</f>
        <v>2.1485999769424811E-2</v>
      </c>
      <c r="Q2679" s="52">
        <f>IFERROR(_xll.qlIndexFixing(ONIndex1Y,I2679,TRUE,_xll.ohTrigger(RecalcTrigger,Trigger1Y)),NA())</f>
        <v>2.1316675254237083E-2</v>
      </c>
    </row>
    <row r="2680" spans="2:17" x14ac:dyDescent="0.2">
      <c r="B2680" s="46" t="s">
        <v>51</v>
      </c>
      <c r="D2680" s="49">
        <f>_xll.qlCalendarAdvance(LocalCalendar,$D2679,B2680,"f",FALSE)</f>
        <v>58496</v>
      </c>
      <c r="E2680" s="49">
        <f>_xll.qlInterestRateIndexValueDate(IndexON,D2680)</f>
        <v>58496</v>
      </c>
      <c r="F2680" s="52">
        <f>IFERROR(_xll.qlIndexFixing(IndexON,D2680,TRUE,_xll.ohTrigger(RecalcTrigger,TriggerON)),NA())</f>
        <v>1.4069091610764417E-2</v>
      </c>
      <c r="H2680" s="49">
        <f>_xll.qlCalendarAdvance(IborCalendar,$H2679,B2680,"f",FALSE)</f>
        <v>58488</v>
      </c>
      <c r="I2680" s="49">
        <f>_xll.qlInterestRateIndexValueDate(Index1M,$H2680)</f>
        <v>58490</v>
      </c>
      <c r="J2680" s="52">
        <f>IFERROR(_xll.qlIndexFixing(Index1M,$H2680,TRUE,_xll.ohTrigger(RecalcTrigger,Trigger1M)),NA())</f>
        <v>1.6244594960024051E-2</v>
      </c>
      <c r="K2680" s="52">
        <f>IFERROR(_xll.qlIndexFixing(ONIndex1M,I2680,TRUE,_xll.ohTrigger(RecalcTrigger,Trigger1M)),NA())</f>
        <v>1.624028919376741E-2</v>
      </c>
      <c r="L2680" s="52">
        <f>IFERROR(_xll.qlIndexFixing(Index3M,H2680,TRUE,_xll.ohTrigger(RecalcTrigger,Trigger3M)),NA())</f>
        <v>1.7613198217575565E-2</v>
      </c>
      <c r="M2680" s="52">
        <f>IFERROR(_xll.qlIndexFixing(ONIndex3M,I2680,TRUE,_xll.ohTrigger(RecalcTrigger,Trigger3M)),NA())</f>
        <v>1.7590825694240309E-2</v>
      </c>
      <c r="N2680" s="52">
        <f>IFERROR(_xll.qlIndexFixing(Index6M,$H2680,TRUE,_xll.ohTrigger(RecalcTrigger,Trigger6M)),NA())</f>
        <v>1.9372256411592879E-2</v>
      </c>
      <c r="O2680" s="52">
        <f>IFERROR(_xll.qlIndexFixing(ONIndex6M,I2680,TRUE,_xll.ohTrigger(RecalcTrigger,Trigger6M)),NA())</f>
        <v>1.9309956530966232E-2</v>
      </c>
      <c r="P2680" s="52">
        <f>IFERROR(_xll.qlIndexFixing(Index1Y,$H2680,TRUE,_xll.ohTrigger(RecalcTrigger,Trigger1Y)),NA())</f>
        <v>2.1484102161745639E-2</v>
      </c>
      <c r="Q2680" s="52">
        <f>IFERROR(_xll.qlIndexFixing(ONIndex1Y,I2680,TRUE,_xll.ohTrigger(RecalcTrigger,Trigger1Y)),NA())</f>
        <v>2.1314159699352686E-2</v>
      </c>
    </row>
    <row r="2681" spans="2:17" x14ac:dyDescent="0.2">
      <c r="B2681" s="46" t="s">
        <v>51</v>
      </c>
      <c r="D2681" s="49">
        <f>_xll.qlCalendarAdvance(LocalCalendar,$D2680,B2681,"f",FALSE)</f>
        <v>58503</v>
      </c>
      <c r="E2681" s="49">
        <f>_xll.qlInterestRateIndexValueDate(IndexON,D2681)</f>
        <v>58503</v>
      </c>
      <c r="F2681" s="52">
        <f>IFERROR(_xll.qlIndexFixing(IndexON,D2681,TRUE,_xll.ohTrigger(RecalcTrigger,TriggerON)),NA())</f>
        <v>1.4067213429713732E-2</v>
      </c>
      <c r="H2681" s="49">
        <f>_xll.qlCalendarAdvance(IborCalendar,$H2680,B2681,"f",FALSE)</f>
        <v>58495</v>
      </c>
      <c r="I2681" s="49">
        <f>_xll.qlInterestRateIndexValueDate(Index1M,$H2681)</f>
        <v>58497</v>
      </c>
      <c r="J2681" s="52">
        <f>IFERROR(_xll.qlIndexFixing(Index1M,$H2681,TRUE,_xll.ohTrigger(RecalcTrigger,Trigger1M)),NA())</f>
        <v>1.6241627549345494E-2</v>
      </c>
      <c r="K2681" s="52">
        <f>IFERROR(_xll.qlIndexFixing(ONIndex1M,I2681,TRUE,_xll.ohTrigger(RecalcTrigger,Trigger1M)),NA())</f>
        <v>1.6237307696798098E-2</v>
      </c>
      <c r="L2681" s="52">
        <f>IFERROR(_xll.qlIndexFixing(Index3M,H2681,TRUE,_xll.ohTrigger(RecalcTrigger,Trigger3M)),NA())</f>
        <v>1.7610711699763471E-2</v>
      </c>
      <c r="M2681" s="52">
        <f>IFERROR(_xll.qlIndexFixing(ONIndex3M,I2681,TRUE,_xll.ohTrigger(RecalcTrigger,Trigger3M)),NA())</f>
        <v>1.7588301982440768E-2</v>
      </c>
      <c r="N2681" s="52">
        <f>IFERROR(_xll.qlIndexFixing(Index6M,$H2681,TRUE,_xll.ohTrigger(RecalcTrigger,Trigger6M)),NA())</f>
        <v>1.9369837292847993E-2</v>
      </c>
      <c r="O2681" s="52">
        <f>IFERROR(_xll.qlIndexFixing(ONIndex6M,I2681,TRUE,_xll.ohTrigger(RecalcTrigger,Trigger6M)),NA())</f>
        <v>1.9307464934756879E-2</v>
      </c>
      <c r="P2681" s="52">
        <f>IFERROR(_xll.qlIndexFixing(Index1Y,$H2681,TRUE,_xll.ohTrigger(RecalcTrigger,Trigger1Y)),NA())</f>
        <v>2.1481267782911963E-2</v>
      </c>
      <c r="Q2681" s="52">
        <f>IFERROR(_xll.qlIndexFixing(ONIndex1Y,I2681,TRUE,_xll.ohTrigger(RecalcTrigger,Trigger1Y)),NA())</f>
        <v>2.1311651641111595E-2</v>
      </c>
    </row>
    <row r="2682" spans="2:17" x14ac:dyDescent="0.2">
      <c r="B2682" s="46" t="s">
        <v>51</v>
      </c>
      <c r="D2682" s="49">
        <f>_xll.qlCalendarAdvance(LocalCalendar,$D2681,B2682,"f",FALSE)</f>
        <v>58510</v>
      </c>
      <c r="E2682" s="49">
        <f>_xll.qlInterestRateIndexValueDate(IndexON,D2682)</f>
        <v>58510</v>
      </c>
      <c r="F2682" s="52">
        <f>IFERROR(_xll.qlIndexFixing(IndexON,D2682,TRUE,_xll.ohTrigger(RecalcTrigger,TriggerON)),NA())</f>
        <v>1.406534087927902E-2</v>
      </c>
      <c r="H2682" s="49">
        <f>_xll.qlCalendarAdvance(IborCalendar,$H2681,B2682,"f",FALSE)</f>
        <v>58502</v>
      </c>
      <c r="I2682" s="49">
        <f>_xll.qlInterestRateIndexValueDate(Index1M,$H2682)</f>
        <v>58504</v>
      </c>
      <c r="J2682" s="52">
        <f>IFERROR(_xll.qlIndexFixing(Index1M,$H2682,TRUE,_xll.ohTrigger(RecalcTrigger,Trigger1M)),NA())</f>
        <v>1.6239135867485432E-2</v>
      </c>
      <c r="K2682" s="52">
        <f>IFERROR(_xll.qlIndexFixing(ONIndex1M,I2682,TRUE,_xll.ohTrigger(RecalcTrigger,Trigger1M)),NA())</f>
        <v>1.6234335114857501E-2</v>
      </c>
      <c r="L2682" s="52">
        <f>IFERROR(_xll.qlIndexFixing(Index3M,H2682,TRUE,_xll.ohTrigger(RecalcTrigger,Trigger3M)),NA())</f>
        <v>1.7608741575929815E-2</v>
      </c>
      <c r="M2682" s="52">
        <f>IFERROR(_xll.qlIndexFixing(ONIndex3M,I2682,TRUE,_xll.ohTrigger(RecalcTrigger,Trigger3M)),NA())</f>
        <v>1.7585785817004762E-2</v>
      </c>
      <c r="N2682" s="52">
        <f>IFERROR(_xll.qlIndexFixing(Index6M,$H2682,TRUE,_xll.ohTrigger(RecalcTrigger,Trigger6M)),NA())</f>
        <v>1.9369174302518492E-2</v>
      </c>
      <c r="O2682" s="52">
        <f>IFERROR(_xll.qlIndexFixing(ONIndex6M,I2682,TRUE,_xll.ohTrigger(RecalcTrigger,Trigger6M)),NA())</f>
        <v>1.9304980749179634E-2</v>
      </c>
      <c r="P2682" s="52">
        <f>IFERROR(_xll.qlIndexFixing(Index1Y,$H2682,TRUE,_xll.ohTrigger(RecalcTrigger,Trigger1Y)),NA())</f>
        <v>2.1477494530100626E-2</v>
      </c>
      <c r="Q2682" s="52">
        <f>IFERROR(_xll.qlIndexFixing(ONIndex1Y,I2682,TRUE,_xll.ohTrigger(RecalcTrigger,Trigger1Y)),NA())</f>
        <v>2.1309151079513811E-2</v>
      </c>
    </row>
    <row r="2683" spans="2:17" x14ac:dyDescent="0.2">
      <c r="B2683" s="46" t="s">
        <v>51</v>
      </c>
      <c r="D2683" s="49">
        <f>_xll.qlCalendarAdvance(LocalCalendar,$D2682,B2683,"f",FALSE)</f>
        <v>58517</v>
      </c>
      <c r="E2683" s="49">
        <f>_xll.qlInterestRateIndexValueDate(IndexON,D2683)</f>
        <v>58517</v>
      </c>
      <c r="F2683" s="52">
        <f>IFERROR(_xll.qlIndexFixing(IndexON,D2683,TRUE,_xll.ohTrigger(RecalcTrigger,TriggerON)),NA())</f>
        <v>1.406347395930041E-2</v>
      </c>
      <c r="H2683" s="49">
        <f>_xll.qlCalendarAdvance(IborCalendar,$H2682,B2683,"f",FALSE)</f>
        <v>58509</v>
      </c>
      <c r="I2683" s="49">
        <f>_xll.qlInterestRateIndexValueDate(Index1M,$H2683)</f>
        <v>58511</v>
      </c>
      <c r="J2683" s="52">
        <f>IFERROR(_xll.qlIndexFixing(Index1M,$H2683,TRUE,_xll.ohTrigger(RecalcTrigger,Trigger1M)),NA())</f>
        <v>1.6236187825494908E-2</v>
      </c>
      <c r="K2683" s="52">
        <f>IFERROR(_xll.qlIndexFixing(ONIndex1M,I2683,TRUE,_xll.ohTrigger(RecalcTrigger,Trigger1M)),NA())</f>
        <v>1.6231371448265364E-2</v>
      </c>
      <c r="L2683" s="52">
        <f>IFERROR(_xll.qlIndexFixing(Index3M,H2683,TRUE,_xll.ohTrigger(RecalcTrigger,Trigger3M)),NA())</f>
        <v>1.7606271061406425E-2</v>
      </c>
      <c r="M2683" s="52">
        <f>IFERROR(_xll.qlIndexFixing(ONIndex3M,I2683,TRUE,_xll.ohTrigger(RecalcTrigger,Trigger3M)),NA())</f>
        <v>1.758327719793229E-2</v>
      </c>
      <c r="N2683" s="52">
        <f>IFERROR(_xll.qlIndexFixing(Index6M,$H2683,TRUE,_xll.ohTrigger(RecalcTrigger,Trigger6M)),NA())</f>
        <v>1.9366421948596866E-2</v>
      </c>
      <c r="O2683" s="52">
        <f>IFERROR(_xll.qlIndexFixing(ONIndex6M,I2683,TRUE,_xll.ohTrigger(RecalcTrigger,Trigger6M)),NA())</f>
        <v>1.9302503974394369E-2</v>
      </c>
      <c r="P2683" s="52">
        <f>IFERROR(_xll.qlIndexFixing(Index1Y,$H2683,TRUE,_xll.ohTrigger(RecalcTrigger,Trigger1Y)),NA())</f>
        <v>2.1475146475773872E-2</v>
      </c>
      <c r="Q2683" s="52">
        <f>IFERROR(_xll.qlIndexFixing(ONIndex1Y,I2683,TRUE,_xll.ohTrigger(RecalcTrigger,Trigger1Y)),NA())</f>
        <v>2.1306658014559332E-2</v>
      </c>
    </row>
    <row r="2684" spans="2:17" x14ac:dyDescent="0.2">
      <c r="B2684" s="46" t="s">
        <v>51</v>
      </c>
      <c r="D2684" s="49">
        <f>_xll.qlCalendarAdvance(LocalCalendar,$D2683,B2684,"f",FALSE)</f>
        <v>58524</v>
      </c>
      <c r="E2684" s="49">
        <f>_xll.qlInterestRateIndexValueDate(IndexON,D2684)</f>
        <v>58524</v>
      </c>
      <c r="F2684" s="52">
        <f>IFERROR(_xll.qlIndexFixing(IndexON,D2684,TRUE,_xll.ohTrigger(RecalcTrigger,TriggerON)),NA())</f>
        <v>1.4061612669777901E-2</v>
      </c>
      <c r="H2684" s="49">
        <f>_xll.qlCalendarAdvance(IborCalendar,$H2683,B2684,"f",FALSE)</f>
        <v>58516</v>
      </c>
      <c r="I2684" s="49">
        <f>_xll.qlInterestRateIndexValueDate(Index1M,$H2684)</f>
        <v>58518</v>
      </c>
      <c r="J2684" s="52">
        <f>IFERROR(_xll.qlIndexFixing(Index1M,$H2684,TRUE,_xll.ohTrigger(RecalcTrigger,Trigger1M)),NA())</f>
        <v>1.6233405428243749E-2</v>
      </c>
      <c r="K2684" s="52">
        <f>IFERROR(_xll.qlIndexFixing(ONIndex1M,I2684,TRUE,_xll.ohTrigger(RecalcTrigger,Trigger1M)),NA())</f>
        <v>1.622841669694175E-2</v>
      </c>
      <c r="L2684" s="52">
        <f>IFERROR(_xll.qlIndexFixing(Index3M,H2684,TRUE,_xll.ohTrigger(RecalcTrigger,Trigger3M)),NA())</f>
        <v>1.7603808128354135E-2</v>
      </c>
      <c r="M2684" s="52">
        <f>IFERROR(_xll.qlIndexFixing(ONIndex3M,I2684,TRUE,_xll.ohTrigger(RecalcTrigger,Trigger3M)),NA())</f>
        <v>1.758077612506348E-2</v>
      </c>
      <c r="N2684" s="52">
        <f>IFERROR(_xll.qlIndexFixing(Index6M,$H2684,TRUE,_xll.ohTrigger(RecalcTrigger,Trigger6M)),NA())</f>
        <v>1.9364026913256061E-2</v>
      </c>
      <c r="O2684" s="52">
        <f>IFERROR(_xll.qlIndexFixing(ONIndex6M,I2684,TRUE,_xll.ohTrigger(RecalcTrigger,Trigger6M)),NA())</f>
        <v>1.9300034610321148E-2</v>
      </c>
      <c r="P2684" s="52">
        <f>IFERROR(_xll.qlIndexFixing(Index1Y,$H2684,TRUE,_xll.ohTrigger(RecalcTrigger,Trigger1Y)),NA())</f>
        <v>2.14728060863267E-2</v>
      </c>
      <c r="Q2684" s="52">
        <f>IFERROR(_xll.qlIndexFixing(ONIndex1Y,I2684,TRUE,_xll.ohTrigger(RecalcTrigger,Trigger1Y)),NA())</f>
        <v>2.130417244624816E-2</v>
      </c>
    </row>
    <row r="2685" spans="2:17" x14ac:dyDescent="0.2">
      <c r="B2685" s="46" t="s">
        <v>51</v>
      </c>
      <c r="D2685" s="49">
        <f>_xll.qlCalendarAdvance(LocalCalendar,$D2684,B2685,"f",FALSE)</f>
        <v>58531</v>
      </c>
      <c r="E2685" s="49">
        <f>_xll.qlInterestRateIndexValueDate(IndexON,D2685)</f>
        <v>58531</v>
      </c>
      <c r="F2685" s="52">
        <f>IFERROR(_xll.qlIndexFixing(IndexON,D2685,TRUE,_xll.ohTrigger(RecalcTrigger,TriggerON)),NA())</f>
        <v>1.4059757010951301E-2</v>
      </c>
      <c r="H2685" s="49">
        <f>_xll.qlCalendarAdvance(IborCalendar,$H2684,B2685,"f",FALSE)</f>
        <v>58523</v>
      </c>
      <c r="I2685" s="49">
        <f>_xll.qlInterestRateIndexValueDate(Index1M,$H2685)</f>
        <v>58525</v>
      </c>
      <c r="J2685" s="52">
        <f>IFERROR(_xll.qlIndexFixing(Index1M,$H2685,TRUE,_xll.ohTrigger(RecalcTrigger,Trigger1M)),NA())</f>
        <v>1.6230318526802845E-2</v>
      </c>
      <c r="K2685" s="52">
        <f>IFERROR(_xll.qlIndexFixing(ONIndex1M,I2685,TRUE,_xll.ohTrigger(RecalcTrigger,Trigger1M)),NA())</f>
        <v>1.6225470860726787E-2</v>
      </c>
      <c r="L2685" s="52">
        <f>IFERROR(_xll.qlIndexFixing(Index3M,H2685,TRUE,_xll.ohTrigger(RecalcTrigger,Trigger3M)),NA())</f>
        <v>1.7601352776759917E-2</v>
      </c>
      <c r="M2685" s="52">
        <f>IFERROR(_xll.qlIndexFixing(ONIndex3M,I2685,TRUE,_xll.ohTrigger(RecalcTrigger,Trigger3M)),NA())</f>
        <v>1.7578282598798012E-2</v>
      </c>
      <c r="N2685" s="52">
        <f>IFERROR(_xll.qlIndexFixing(Index6M,$H2685,TRUE,_xll.ohTrigger(RecalcTrigger,Trigger6M)),NA())</f>
        <v>1.9361639365305317E-2</v>
      </c>
      <c r="O2685" s="52">
        <f>IFERROR(_xll.qlIndexFixing(ONIndex6M,I2685,TRUE,_xll.ohTrigger(RecalcTrigger,Trigger6M)),NA())</f>
        <v>1.9297572657039908E-2</v>
      </c>
      <c r="P2685" s="52">
        <f>IFERROR(_xll.qlIndexFixing(Index1Y,$H2685,TRUE,_xll.ohTrigger(RecalcTrigger,Trigger1Y)),NA())</f>
        <v>2.1470473361705888E-2</v>
      </c>
      <c r="Q2685" s="52">
        <f>IFERROR(_xll.qlIndexFixing(ONIndex1Y,I2685,TRUE,_xll.ohTrigger(RecalcTrigger,Trigger1Y)),NA())</f>
        <v>2.1301694374740165E-2</v>
      </c>
    </row>
    <row r="2686" spans="2:17" x14ac:dyDescent="0.2">
      <c r="B2686" s="46" t="s">
        <v>51</v>
      </c>
      <c r="D2686" s="49">
        <f>_xll.qlCalendarAdvance(LocalCalendar,$D2685,B2686,"f",FALSE)</f>
        <v>58538</v>
      </c>
      <c r="E2686" s="49">
        <f>_xll.qlInterestRateIndexValueDate(IndexON,D2686)</f>
        <v>58538</v>
      </c>
      <c r="F2686" s="52">
        <f>IFERROR(_xll.qlIndexFixing(IndexON,D2686,TRUE,_xll.ohTrigger(RecalcTrigger,TriggerON)),NA())</f>
        <v>1.4057906982420931E-2</v>
      </c>
      <c r="H2686" s="49">
        <f>_xll.qlCalendarAdvance(IborCalendar,$H2685,B2686,"f",FALSE)</f>
        <v>58530</v>
      </c>
      <c r="I2686" s="49">
        <f>_xll.qlInterestRateIndexValueDate(Index1M,$H2686)</f>
        <v>58532</v>
      </c>
      <c r="J2686" s="52">
        <f>IFERROR(_xll.qlIndexFixing(Index1M,$H2686,TRUE,_xll.ohTrigger(RecalcTrigger,Trigger1M)),NA())</f>
        <v>1.6227554998314148E-2</v>
      </c>
      <c r="K2686" s="52">
        <f>IFERROR(_xll.qlIndexFixing(ONIndex1M,I2686,TRUE,_xll.ohTrigger(RecalcTrigger,Trigger1M)),NA())</f>
        <v>1.6222533939780348E-2</v>
      </c>
      <c r="L2686" s="52">
        <f>IFERROR(_xll.qlIndexFixing(Index3M,H2686,TRUE,_xll.ohTrigger(RecalcTrigger,Trigger3M)),NA())</f>
        <v>1.7598648889668042E-2</v>
      </c>
      <c r="M2686" s="52">
        <f>IFERROR(_xll.qlIndexFixing(ONIndex3M,I2686,TRUE,_xll.ohTrigger(RecalcTrigger,Trigger3M)),NA())</f>
        <v>1.7575796618736206E-2</v>
      </c>
      <c r="N2686" s="52">
        <f>IFERROR(_xll.qlIndexFixing(Index6M,$H2686,TRUE,_xll.ohTrigger(RecalcTrigger,Trigger6M)),NA())</f>
        <v>1.9358205238218254E-2</v>
      </c>
      <c r="O2686" s="52">
        <f>IFERROR(_xll.qlIndexFixing(ONIndex6M,I2686,TRUE,_xll.ohTrigger(RecalcTrigger,Trigger6M)),NA())</f>
        <v>1.9295118114390775E-2</v>
      </c>
      <c r="P2686" s="52">
        <f>IFERROR(_xll.qlIndexFixing(Index1Y,$H2686,TRUE,_xll.ohTrigger(RecalcTrigger,Trigger1Y)),NA())</f>
        <v>2.1468148301857348E-2</v>
      </c>
      <c r="Q2686" s="52">
        <f>IFERROR(_xll.qlIndexFixing(ONIndex1Y,I2686,TRUE,_xll.ohTrigger(RecalcTrigger,Trigger1Y)),NA())</f>
        <v>2.1299223799795541E-2</v>
      </c>
    </row>
    <row r="2687" spans="2:17" x14ac:dyDescent="0.2">
      <c r="B2687" s="46" t="s">
        <v>51</v>
      </c>
      <c r="D2687" s="49">
        <f>_xll.qlCalendarAdvance(LocalCalendar,$D2686,B2687,"f",FALSE)</f>
        <v>58545</v>
      </c>
      <c r="E2687" s="49">
        <f>_xll.qlInterestRateIndexValueDate(IndexON,D2687)</f>
        <v>58545</v>
      </c>
      <c r="F2687" s="52">
        <f>IFERROR(_xll.qlIndexFixing(IndexON,D2687,TRUE,_xll.ohTrigger(RecalcTrigger,TriggerON)),NA())</f>
        <v>1.4056062584586471E-2</v>
      </c>
      <c r="H2687" s="49">
        <f>_xll.qlCalendarAdvance(IborCalendar,$H2686,B2687,"f",FALSE)</f>
        <v>58537</v>
      </c>
      <c r="I2687" s="49">
        <f>_xll.qlInterestRateIndexValueDate(Index1M,$H2687)</f>
        <v>58539</v>
      </c>
      <c r="J2687" s="52">
        <f>IFERROR(_xll.qlIndexFixing(Index1M,$H2687,TRUE,_xll.ohTrigger(RecalcTrigger,Trigger1M)),NA())</f>
        <v>1.6224484941775308E-2</v>
      </c>
      <c r="K2687" s="52">
        <f>IFERROR(_xll.qlIndexFixing(ONIndex1M,I2687,TRUE,_xll.ohTrigger(RecalcTrigger,Trigger1M)),NA())</f>
        <v>1.6219605934022496E-2</v>
      </c>
      <c r="L2687" s="52">
        <f>IFERROR(_xll.qlIndexFixing(Index3M,H2687,TRUE,_xll.ohTrigger(RecalcTrigger,Trigger3M)),NA())</f>
        <v>1.7596208278456892E-2</v>
      </c>
      <c r="M2687" s="52">
        <f>IFERROR(_xll.qlIndexFixing(ONIndex3M,I2687,TRUE,_xll.ohTrigger(RecalcTrigger,Trigger3M)),NA())</f>
        <v>1.7573318185037934E-2</v>
      </c>
      <c r="N2687" s="52">
        <f>IFERROR(_xll.qlIndexFixing(Index6M,$H2687,TRUE,_xll.ohTrigger(RecalcTrigger,Trigger6M)),NA())</f>
        <v>1.9355831441616785E-2</v>
      </c>
      <c r="O2687" s="52">
        <f>IFERROR(_xll.qlIndexFixing(ONIndex6M,I2687,TRUE,_xll.ohTrigger(RecalcTrigger,Trigger6M)),NA())</f>
        <v>1.9292670982453686E-2</v>
      </c>
      <c r="P2687" s="52">
        <f>IFERROR(_xll.qlIndexFixing(Index1Y,$H2687,TRUE,_xll.ohTrigger(RecalcTrigger,Trigger1Y)),NA())</f>
        <v>2.1467730900549084E-2</v>
      </c>
      <c r="Q2687" s="52">
        <f>IFERROR(_xll.qlIndexFixing(ONIndex1Y,I2687,TRUE,_xll.ohTrigger(RecalcTrigger,Trigger1Y)),NA())</f>
        <v>2.1296760721494223E-2</v>
      </c>
    </row>
    <row r="2688" spans="2:17" x14ac:dyDescent="0.2">
      <c r="B2688" s="46" t="s">
        <v>51</v>
      </c>
      <c r="D2688" s="49">
        <f>_xll.qlCalendarAdvance(LocalCalendar,$D2687,B2688,"f",FALSE)</f>
        <v>58552</v>
      </c>
      <c r="E2688" s="49">
        <f>_xll.qlInterestRateIndexValueDate(IndexON,D2688)</f>
        <v>58552</v>
      </c>
      <c r="F2688" s="52">
        <f>IFERROR(_xll.qlIndexFixing(IndexON,D2688,TRUE,_xll.ohTrigger(RecalcTrigger,TriggerON)),NA())</f>
        <v>1.4054223817288047E-2</v>
      </c>
      <c r="H2688" s="49">
        <f>_xll.qlCalendarAdvance(IborCalendar,$H2687,B2688,"f",FALSE)</f>
        <v>58544</v>
      </c>
      <c r="I2688" s="49">
        <f>_xll.qlInterestRateIndexValueDate(Index1M,$H2688)</f>
        <v>58546</v>
      </c>
      <c r="J2688" s="52">
        <f>IFERROR(_xll.qlIndexFixing(Index1M,$H2688,TRUE,_xll.ohTrigger(RecalcTrigger,Trigger1M)),NA())</f>
        <v>1.622158154187231E-2</v>
      </c>
      <c r="K2688" s="52">
        <f>IFERROR(_xll.qlIndexFixing(ONIndex1M,I2688,TRUE,_xll.ohTrigger(RecalcTrigger,Trigger1M)),NA())</f>
        <v>1.6217315558197498E-2</v>
      </c>
      <c r="L2688" s="52">
        <f>IFERROR(_xll.qlIndexFixing(Index3M,H2688,TRUE,_xll.ohTrigger(RecalcTrigger,Trigger3M)),NA())</f>
        <v>1.7593775248276048E-2</v>
      </c>
      <c r="M2688" s="52">
        <f>IFERROR(_xll.qlIndexFixing(ONIndex3M,I2688,TRUE,_xll.ohTrigger(RecalcTrigger,Trigger3M)),NA())</f>
        <v>1.7571858008833985E-2</v>
      </c>
      <c r="N2688" s="52">
        <f>IFERROR(_xll.qlIndexFixing(Index6M,$H2688,TRUE,_xll.ohTrigger(RecalcTrigger,Trigger6M)),NA())</f>
        <v>1.9353465131080414E-2</v>
      </c>
      <c r="O2688" s="52">
        <f>IFERROR(_xll.qlIndexFixing(ONIndex6M,I2688,TRUE,_xll.ohTrigger(RecalcTrigger,Trigger6M)),NA())</f>
        <v>1.929160296693766E-2</v>
      </c>
      <c r="P2688" s="52">
        <f>IFERROR(_xll.qlIndexFixing(Index1Y,$H2688,TRUE,_xll.ohTrigger(RecalcTrigger,Trigger1Y)),NA())</f>
        <v>2.1463521176268797E-2</v>
      </c>
      <c r="Q2688" s="52">
        <f>IFERROR(_xll.qlIndexFixing(ONIndex1Y,I2688,TRUE,_xll.ohTrigger(RecalcTrigger,Trigger1Y)),NA())</f>
        <v>2.1296124210953948E-2</v>
      </c>
    </row>
    <row r="2689" spans="2:17" x14ac:dyDescent="0.2">
      <c r="B2689" s="46" t="s">
        <v>51</v>
      </c>
      <c r="D2689" s="49">
        <f>_xll.qlCalendarAdvance(LocalCalendar,$D2688,B2689,"f",FALSE)</f>
        <v>58559</v>
      </c>
      <c r="E2689" s="49">
        <f>_xll.qlInterestRateIndexValueDate(IndexON,D2689)</f>
        <v>58559</v>
      </c>
      <c r="F2689" s="52">
        <f>IFERROR(_xll.qlIndexFixing(IndexON,D2689,TRUE,_xll.ohTrigger(RecalcTrigger,TriggerON)),NA())</f>
        <v>1.4052390680525662E-2</v>
      </c>
      <c r="H2689" s="49">
        <f>_xll.qlCalendarAdvance(IborCalendar,$H2688,B2689,"f",FALSE)</f>
        <v>58551</v>
      </c>
      <c r="I2689" s="49">
        <f>_xll.qlInterestRateIndexValueDate(Index1M,$H2689)</f>
        <v>58553</v>
      </c>
      <c r="J2689" s="52">
        <f>IFERROR(_xll.qlIndexFixing(Index1M,$H2689,TRUE,_xll.ohTrigger(RecalcTrigger,Trigger1M)),NA())</f>
        <v>1.6218687070367332E-2</v>
      </c>
      <c r="K2689" s="52">
        <f>IFERROR(_xll.qlIndexFixing(ONIndex1M,I2689,TRUE,_xll.ohTrigger(RecalcTrigger,Trigger1M)),NA())</f>
        <v>1.6213776668312363E-2</v>
      </c>
      <c r="L2689" s="52">
        <f>IFERROR(_xll.qlIndexFixing(Index3M,H2689,TRUE,_xll.ohTrigger(RecalcTrigger,Trigger3M)),NA())</f>
        <v>1.759134979911146E-2</v>
      </c>
      <c r="M2689" s="52">
        <f>IFERROR(_xll.qlIndexFixing(ONIndex3M,I2689,TRUE,_xll.ohTrigger(RecalcTrigger,Trigger3M)),NA())</f>
        <v>1.7568383956811928E-2</v>
      </c>
      <c r="N2689" s="52">
        <f>IFERROR(_xll.qlIndexFixing(Index6M,$H2689,TRUE,_xll.ohTrigger(RecalcTrigger,Trigger6M)),NA())</f>
        <v>1.9351106306582502E-2</v>
      </c>
      <c r="O2689" s="52">
        <f>IFERROR(_xll.qlIndexFixing(ONIndex6M,I2689,TRUE,_xll.ohTrigger(RecalcTrigger,Trigger6M)),NA())</f>
        <v>1.928779895111532E-2</v>
      </c>
      <c r="P2689" s="52">
        <f>IFERROR(_xll.qlIndexFixing(Index1Y,$H2689,TRUE,_xll.ohTrigger(RecalcTrigger,Trigger1Y)),NA())</f>
        <v>2.1461219110422355E-2</v>
      </c>
      <c r="Q2689" s="52">
        <f>IFERROR(_xll.qlIndexFixing(ONIndex1Y,I2689,TRUE,_xll.ohTrigger(RecalcTrigger,Trigger1Y)),NA())</f>
        <v>2.129185705514125E-2</v>
      </c>
    </row>
    <row r="2690" spans="2:17" x14ac:dyDescent="0.2">
      <c r="B2690" s="46" t="s">
        <v>51</v>
      </c>
      <c r="D2690" s="49">
        <f>_xll.qlCalendarAdvance(LocalCalendar,$D2689,B2690,"f",FALSE)</f>
        <v>58566</v>
      </c>
      <c r="E2690" s="49">
        <f>_xll.qlInterestRateIndexValueDate(IndexON,D2690)</f>
        <v>58566</v>
      </c>
      <c r="F2690" s="52">
        <f>IFERROR(_xll.qlIndexFixing(IndexON,D2690,TRUE,_xll.ohTrigger(RecalcTrigger,TriggerON)),NA())</f>
        <v>1.4050563174219377E-2</v>
      </c>
      <c r="H2690" s="49">
        <f>_xll.qlCalendarAdvance(IborCalendar,$H2689,B2690,"f",FALSE)</f>
        <v>58558</v>
      </c>
      <c r="I2690" s="49">
        <f>_xll.qlInterestRateIndexValueDate(Index1M,$H2690)</f>
        <v>58560</v>
      </c>
      <c r="J2690" s="52">
        <f>IFERROR(_xll.qlIndexFixing(Index1M,$H2690,TRUE,_xll.ohTrigger(RecalcTrigger,Trigger1M)),NA())</f>
        <v>1.6215322574928873E-2</v>
      </c>
      <c r="K2690" s="52">
        <f>IFERROR(_xll.qlIndexFixing(ONIndex1M,I2690,TRUE,_xll.ohTrigger(RecalcTrigger,Trigger1M)),NA())</f>
        <v>1.6210875408280145E-2</v>
      </c>
      <c r="L2690" s="52">
        <f>IFERROR(_xll.qlIndexFixing(Index3M,H2690,TRUE,_xll.ohTrigger(RecalcTrigger,Trigger3M)),NA())</f>
        <v>1.7588931930948192E-2</v>
      </c>
      <c r="M2690" s="52">
        <f>IFERROR(_xll.qlIndexFixing(ONIndex3M,I2690,TRUE,_xll.ohTrigger(RecalcTrigger,Trigger3M)),NA())</f>
        <v>1.7565928162204258E-2</v>
      </c>
      <c r="N2690" s="52">
        <f>IFERROR(_xll.qlIndexFixing(Index6M,$H2690,TRUE,_xll.ohTrigger(RecalcTrigger,Trigger6M)),NA())</f>
        <v>1.9348754968094652E-2</v>
      </c>
      <c r="O2690" s="52">
        <f>IFERROR(_xll.qlIndexFixing(ONIndex6M,I2690,TRUE,_xll.ohTrigger(RecalcTrigger,Trigger6M)),NA())</f>
        <v>1.9285374051474236E-2</v>
      </c>
      <c r="P2690" s="52">
        <f>IFERROR(_xll.qlIndexFixing(Index1Y,$H2690,TRUE,_xll.ohTrigger(RecalcTrigger,Trigger1Y)),NA())</f>
        <v>2.1458924709137722E-2</v>
      </c>
      <c r="Q2690" s="52">
        <f>IFERROR(_xll.qlIndexFixing(ONIndex1Y,I2690,TRUE,_xll.ohTrigger(RecalcTrigger,Trigger1Y)),NA())</f>
        <v>2.1289416466929723E-2</v>
      </c>
    </row>
    <row r="2691" spans="2:17" x14ac:dyDescent="0.2">
      <c r="B2691" s="46" t="s">
        <v>51</v>
      </c>
      <c r="D2691" s="49">
        <f>_xll.qlCalendarAdvance(LocalCalendar,$D2690,B2691,"f",FALSE)</f>
        <v>58573</v>
      </c>
      <c r="E2691" s="49">
        <f>_xll.qlInterestRateIndexValueDate(IndexON,D2691)</f>
        <v>58573</v>
      </c>
      <c r="F2691" s="52">
        <f>IFERROR(_xll.qlIndexFixing(IndexON,D2691,TRUE,_xll.ohTrigger(RecalcTrigger,TriggerON)),NA())</f>
        <v>1.404874129844913E-2</v>
      </c>
      <c r="H2691" s="49">
        <f>_xll.qlCalendarAdvance(IborCalendar,$H2690,B2691,"f",FALSE)</f>
        <v>58565</v>
      </c>
      <c r="I2691" s="49">
        <f>_xll.qlInterestRateIndexValueDate(Index1M,$H2691)</f>
        <v>58567</v>
      </c>
      <c r="J2691" s="52">
        <f>IFERROR(_xll.qlIndexFixing(Index1M,$H2691,TRUE,_xll.ohTrigger(RecalcTrigger,Trigger1M)),NA())</f>
        <v>1.6212924912513971E-2</v>
      </c>
      <c r="K2691" s="52">
        <f>IFERROR(_xll.qlIndexFixing(ONIndex1M,I2691,TRUE,_xll.ohTrigger(RecalcTrigger,Trigger1M)),NA())</f>
        <v>1.6207983063356579E-2</v>
      </c>
      <c r="L2691" s="52">
        <f>IFERROR(_xll.qlIndexFixing(Index3M,H2691,TRUE,_xll.ohTrigger(RecalcTrigger,Trigger3M)),NA())</f>
        <v>1.7586779877013854E-2</v>
      </c>
      <c r="M2691" s="52">
        <f>IFERROR(_xll.qlIndexFixing(ONIndex3M,I2691,TRUE,_xll.ohTrigger(RecalcTrigger,Trigger3M)),NA())</f>
        <v>1.7563479913880187E-2</v>
      </c>
      <c r="N2691" s="52">
        <f>IFERROR(_xll.qlIndexFixing(Index6M,$H2691,TRUE,_xll.ohTrigger(RecalcTrigger,Trigger6M)),NA())</f>
        <v>1.9347471311234724E-2</v>
      </c>
      <c r="O2691" s="52">
        <f>IFERROR(_xll.qlIndexFixing(ONIndex6M,I2691,TRUE,_xll.ohTrigger(RecalcTrigger,Trigger6M)),NA())</f>
        <v>1.9282956562545195E-2</v>
      </c>
      <c r="P2691" s="52">
        <f>IFERROR(_xll.qlIndexFixing(Index1Y,$H2691,TRUE,_xll.ohTrigger(RecalcTrigger,Trigger1Y)),NA())</f>
        <v>2.1456637972362771E-2</v>
      </c>
      <c r="Q2691" s="52">
        <f>IFERROR(_xll.qlIndexFixing(ONIndex1Y,I2691,TRUE,_xll.ohTrigger(RecalcTrigger,Trigger1Y)),NA())</f>
        <v>2.1286983375281565E-2</v>
      </c>
    </row>
    <row r="2692" spans="2:17" x14ac:dyDescent="0.2">
      <c r="B2692" s="46" t="s">
        <v>51</v>
      </c>
      <c r="D2692" s="49">
        <f>_xll.qlCalendarAdvance(LocalCalendar,$D2691,B2692,"f",FALSE)</f>
        <v>58580</v>
      </c>
      <c r="E2692" s="49">
        <f>_xll.qlInterestRateIndexValueDate(IndexON,D2692)</f>
        <v>58580</v>
      </c>
      <c r="F2692" s="52">
        <f>IFERROR(_xll.qlIndexFixing(IndexON,D2692,TRUE,_xll.ohTrigger(RecalcTrigger,TriggerON)),NA())</f>
        <v>1.4046925053294856E-2</v>
      </c>
      <c r="H2692" s="49">
        <f>_xll.qlCalendarAdvance(IborCalendar,$H2691,B2692,"f",FALSE)</f>
        <v>58572</v>
      </c>
      <c r="I2692" s="49">
        <f>_xll.qlInterestRateIndexValueDate(Index1M,$H2692)</f>
        <v>58574</v>
      </c>
      <c r="J2692" s="52">
        <f>IFERROR(_xll.qlIndexFixing(Index1M,$H2692,TRUE,_xll.ohTrigger(RecalcTrigger,Trigger1M)),NA())</f>
        <v>1.6210057226158092E-2</v>
      </c>
      <c r="K2692" s="52">
        <f>IFERROR(_xll.qlIndexFixing(ONIndex1M,I2692,TRUE,_xll.ohTrigger(RecalcTrigger,Trigger1M)),NA())</f>
        <v>1.6205099633861408E-2</v>
      </c>
      <c r="L2692" s="52">
        <f>IFERROR(_xll.qlIndexFixing(Index3M,H2692,TRUE,_xll.ohTrigger(RecalcTrigger,Trigger3M)),NA())</f>
        <v>1.7584377595228184E-2</v>
      </c>
      <c r="M2692" s="52">
        <f>IFERROR(_xll.qlIndexFixing(ONIndex3M,I2692,TRUE,_xll.ohTrigger(RecalcTrigger,Trigger3M)),NA())</f>
        <v>1.7561039212079521E-2</v>
      </c>
      <c r="N2692" s="52">
        <f>IFERROR(_xll.qlIndexFixing(Index6M,$H2692,TRUE,_xll.ohTrigger(RecalcTrigger,Trigger6M)),NA())</f>
        <v>1.9345136174242994E-2</v>
      </c>
      <c r="O2692" s="52">
        <f>IFERROR(_xll.qlIndexFixing(ONIndex6M,I2692,TRUE,_xll.ohTrigger(RecalcTrigger,Trigger6M)),NA())</f>
        <v>1.9280546484408134E-2</v>
      </c>
      <c r="P2692" s="52">
        <f>IFERROR(_xll.qlIndexFixing(Index1Y,$H2692,TRUE,_xll.ohTrigger(RecalcTrigger,Trigger1Y)),NA())</f>
        <v>2.1454358900044945E-2</v>
      </c>
      <c r="Q2692" s="52">
        <f>IFERROR(_xll.qlIndexFixing(ONIndex1Y,I2692,TRUE,_xll.ohTrigger(RecalcTrigger,Trigger1Y)),NA())</f>
        <v>2.128455778035665E-2</v>
      </c>
    </row>
    <row r="2693" spans="2:17" x14ac:dyDescent="0.2">
      <c r="B2693" s="46" t="s">
        <v>51</v>
      </c>
      <c r="D2693" s="49">
        <f>_xll.qlCalendarAdvance(LocalCalendar,$D2692,B2693,"f",FALSE)</f>
        <v>58587</v>
      </c>
      <c r="E2693" s="49">
        <f>_xll.qlInterestRateIndexValueDate(IndexON,D2693)</f>
        <v>58587</v>
      </c>
      <c r="F2693" s="52">
        <f>IFERROR(_xll.qlIndexFixing(IndexON,D2693,TRUE,_xll.ohTrigger(RecalcTrigger,TriggerON)),NA())</f>
        <v>1.404511443867662E-2</v>
      </c>
      <c r="H2693" s="49">
        <f>_xll.qlCalendarAdvance(IborCalendar,$H2692,B2693,"f",FALSE)</f>
        <v>58579</v>
      </c>
      <c r="I2693" s="49">
        <f>_xll.qlInterestRateIndexValueDate(Index1M,$H2693)</f>
        <v>58581</v>
      </c>
      <c r="J2693" s="52">
        <f>IFERROR(_xll.qlIndexFixing(Index1M,$H2693,TRUE,_xll.ohTrigger(RecalcTrigger,Trigger1M)),NA())</f>
        <v>1.6207198468167761E-2</v>
      </c>
      <c r="K2693" s="52">
        <f>IFERROR(_xll.qlIndexFixing(ONIndex1M,I2693,TRUE,_xll.ohTrigger(RecalcTrigger,Trigger1M)),NA())</f>
        <v>1.6202225119394953E-2</v>
      </c>
      <c r="L2693" s="52">
        <f>IFERROR(_xll.qlIndexFixing(Index3M,H2693,TRUE,_xll.ohTrigger(RecalcTrigger,Trigger3M)),NA())</f>
        <v>1.7581982894787629E-2</v>
      </c>
      <c r="M2693" s="52">
        <f>IFERROR(_xll.qlIndexFixing(ONIndex3M,I2693,TRUE,_xll.ohTrigger(RecalcTrigger,Trigger3M)),NA())</f>
        <v>1.7558606056482517E-2</v>
      </c>
      <c r="N2693" s="52">
        <f>IFERROR(_xll.qlIndexFixing(Index6M,$H2693,TRUE,_xll.ohTrigger(RecalcTrigger,Trigger6M)),NA())</f>
        <v>1.9342808524423008E-2</v>
      </c>
      <c r="O2693" s="52">
        <f>IFERROR(_xll.qlIndexFixing(ONIndex6M,I2693,TRUE,_xll.ohTrigger(RecalcTrigger,Trigger6M)),NA())</f>
        <v>1.9278143816983118E-2</v>
      </c>
      <c r="P2693" s="52">
        <f>IFERROR(_xll.qlIndexFixing(Index1Y,$H2693,TRUE,_xll.ohTrigger(RecalcTrigger,Trigger1Y)),NA())</f>
        <v>2.1452087492132992E-2</v>
      </c>
      <c r="Q2693" s="52">
        <f>IFERROR(_xll.qlIndexFixing(ONIndex1Y,I2693,TRUE,_xll.ohTrigger(RecalcTrigger,Trigger1Y)),NA())</f>
        <v>2.1282139682234913E-2</v>
      </c>
    </row>
    <row r="2694" spans="2:17" x14ac:dyDescent="0.2">
      <c r="B2694" s="46" t="s">
        <v>51</v>
      </c>
      <c r="D2694" s="49">
        <f>_xll.qlCalendarAdvance(LocalCalendar,$D2693,B2694,"f",FALSE)</f>
        <v>58594</v>
      </c>
      <c r="E2694" s="49">
        <f>_xll.qlInterestRateIndexValueDate(IndexON,D2694)</f>
        <v>58594</v>
      </c>
      <c r="F2694" s="52">
        <f>IFERROR(_xll.qlIndexFixing(IndexON,D2694,TRUE,_xll.ohTrigger(RecalcTrigger,TriggerON)),NA())</f>
        <v>1.4043309454434549E-2</v>
      </c>
      <c r="H2694" s="49">
        <f>_xll.qlCalendarAdvance(IborCalendar,$H2693,B2694,"f",FALSE)</f>
        <v>58586</v>
      </c>
      <c r="I2694" s="49">
        <f>_xll.qlInterestRateIndexValueDate(Index1M,$H2694)</f>
        <v>58588</v>
      </c>
      <c r="J2694" s="52">
        <f>IFERROR(_xll.qlIndexFixing(Index1M,$H2694,TRUE,_xll.ohTrigger(RecalcTrigger,Trigger1M)),NA())</f>
        <v>1.6204348638540478E-2</v>
      </c>
      <c r="K2694" s="52">
        <f>IFERROR(_xll.qlIndexFixing(ONIndex1M,I2694,TRUE,_xll.ohTrigger(RecalcTrigger,Trigger1M)),NA())</f>
        <v>1.6199359520197021E-2</v>
      </c>
      <c r="L2694" s="52">
        <f>IFERROR(_xll.qlIndexFixing(Index3M,H2694,TRUE,_xll.ohTrigger(RecalcTrigger,Trigger3M)),NA())</f>
        <v>1.757959577567916E-2</v>
      </c>
      <c r="M2694" s="52">
        <f>IFERROR(_xll.qlIndexFixing(ONIndex3M,I2694,TRUE,_xll.ohTrigger(RecalcTrigger,Trigger3M)),NA())</f>
        <v>1.7556180447328984E-2</v>
      </c>
      <c r="N2694" s="52">
        <f>IFERROR(_xll.qlIndexFixing(Index6M,$H2694,TRUE,_xll.ohTrigger(RecalcTrigger,Trigger6M)),NA())</f>
        <v>1.934048836174812E-2</v>
      </c>
      <c r="O2694" s="52">
        <f>IFERROR(_xll.qlIndexFixing(ONIndex6M,I2694,TRUE,_xll.ohTrigger(RecalcTrigger,Trigger6M)),NA())</f>
        <v>1.9275748560350081E-2</v>
      </c>
      <c r="P2694" s="52">
        <f>IFERROR(_xll.qlIndexFixing(Index1Y,$H2694,TRUE,_xll.ohTrigger(RecalcTrigger,Trigger1Y)),NA())</f>
        <v>2.1449823748575018E-2</v>
      </c>
      <c r="Q2694" s="52">
        <f>IFERROR(_xll.qlIndexFixing(ONIndex1Y,I2694,TRUE,_xll.ohTrigger(RecalcTrigger,Trigger1Y)),NA())</f>
        <v>2.127972908059661E-2</v>
      </c>
    </row>
    <row r="2695" spans="2:17" x14ac:dyDescent="0.2">
      <c r="B2695" s="46" t="s">
        <v>51</v>
      </c>
      <c r="D2695" s="49">
        <f>_xll.qlCalendarAdvance(LocalCalendar,$D2694,B2695,"f",FALSE)</f>
        <v>58601</v>
      </c>
      <c r="E2695" s="49">
        <f>_xll.qlInterestRateIndexValueDate(IndexON,D2695)</f>
        <v>58601</v>
      </c>
      <c r="F2695" s="52">
        <f>IFERROR(_xll.qlIndexFixing(IndexON,D2695,TRUE,_xll.ohTrigger(RecalcTrigger,TriggerON)),NA())</f>
        <v>1.4041510100808452E-2</v>
      </c>
      <c r="H2695" s="49">
        <f>_xll.qlCalendarAdvance(IborCalendar,$H2694,B2695,"f",FALSE)</f>
        <v>58593</v>
      </c>
      <c r="I2695" s="49">
        <f>_xll.qlInterestRateIndexValueDate(Index1M,$H2695)</f>
        <v>58595</v>
      </c>
      <c r="J2695" s="52">
        <f>IFERROR(_xll.qlIndexFixing(Index1M,$H2695,TRUE,_xll.ohTrigger(RecalcTrigger,Trigger1M)),NA())</f>
        <v>1.6201670040188115E-2</v>
      </c>
      <c r="K2695" s="52">
        <f>IFERROR(_xll.qlIndexFixing(ONIndex1M,I2695,TRUE,_xll.ohTrigger(RecalcTrigger,Trigger1M)),NA())</f>
        <v>1.6196502836267612E-2</v>
      </c>
      <c r="L2695" s="52">
        <f>IFERROR(_xll.qlIndexFixing(Index3M,H2695,TRUE,_xll.ohTrigger(RecalcTrigger,Trigger3M)),NA())</f>
        <v>1.7577216237886266E-2</v>
      </c>
      <c r="M2695" s="52">
        <f>IFERROR(_xll.qlIndexFixing(ONIndex3M,I2695,TRUE,_xll.ohTrigger(RecalcTrigger,Trigger3M)),NA())</f>
        <v>1.7553762384538985E-2</v>
      </c>
      <c r="N2695" s="52">
        <f>IFERROR(_xll.qlIndexFixing(Index6M,$H2695,TRUE,_xll.ohTrigger(RecalcTrigger,Trigger6M)),NA())</f>
        <v>1.9337110564900405E-2</v>
      </c>
      <c r="O2695" s="52">
        <f>IFERROR(_xll.qlIndexFixing(ONIndex6M,I2695,TRUE,_xll.ohTrigger(RecalcTrigger,Trigger6M)),NA())</f>
        <v>1.9273360714349153E-2</v>
      </c>
      <c r="P2695" s="52">
        <f>IFERROR(_xll.qlIndexFixing(Index1Y,$H2695,TRUE,_xll.ohTrigger(RecalcTrigger,Trigger1Y)),NA())</f>
        <v>2.1447567669318456E-2</v>
      </c>
      <c r="Q2695" s="52">
        <f>IFERROR(_xll.qlIndexFixing(ONIndex1Y,I2695,TRUE,_xll.ohTrigger(RecalcTrigger,Trigger1Y)),NA())</f>
        <v>2.1277325975681549E-2</v>
      </c>
    </row>
    <row r="2696" spans="2:17" x14ac:dyDescent="0.2">
      <c r="B2696" s="46" t="s">
        <v>51</v>
      </c>
      <c r="D2696" s="49">
        <f>_xll.qlCalendarAdvance(LocalCalendar,$D2695,B2696,"f",FALSE)</f>
        <v>58608</v>
      </c>
      <c r="E2696" s="49">
        <f>_xll.qlInterestRateIndexValueDate(IndexON,D2696)</f>
        <v>58608</v>
      </c>
      <c r="F2696" s="52">
        <f>IFERROR(_xll.qlIndexFixing(IndexON,D2696,TRUE,_xll.ohTrigger(RecalcTrigger,TriggerON)),NA())</f>
        <v>1.4039716377718392E-2</v>
      </c>
      <c r="H2696" s="49">
        <f>_xll.qlCalendarAdvance(IborCalendar,$H2695,B2696,"f",FALSE)</f>
        <v>58600</v>
      </c>
      <c r="I2696" s="49">
        <f>_xll.qlInterestRateIndexValueDate(Index1M,$H2696)</f>
        <v>58602</v>
      </c>
      <c r="J2696" s="52">
        <f>IFERROR(_xll.qlIndexFixing(Index1M,$H2696,TRUE,_xll.ohTrigger(RecalcTrigger,Trigger1M)),NA())</f>
        <v>1.6198675764347581E-2</v>
      </c>
      <c r="K2696" s="52">
        <f>IFERROR(_xll.qlIndexFixing(ONIndex1M,I2696,TRUE,_xll.ohTrigger(RecalcTrigger,Trigger1M)),NA())</f>
        <v>1.6193655067526791E-2</v>
      </c>
      <c r="L2696" s="52">
        <f>IFERROR(_xll.qlIndexFixing(Index3M,H2696,TRUE,_xll.ohTrigger(RecalcTrigger,Trigger3M)),NA())</f>
        <v>1.7574844281398522E-2</v>
      </c>
      <c r="M2696" s="52">
        <f>IFERROR(_xll.qlIndexFixing(ONIndex3M,I2696,TRUE,_xll.ohTrigger(RecalcTrigger,Trigger3M)),NA())</f>
        <v>1.7551351868032583E-2</v>
      </c>
      <c r="N2696" s="52">
        <f>IFERROR(_xll.qlIndexFixing(Index6M,$H2696,TRUE,_xll.ohTrigger(RecalcTrigger,Trigger6M)),NA())</f>
        <v>1.9334804141926048E-2</v>
      </c>
      <c r="O2696" s="52">
        <f>IFERROR(_xll.qlIndexFixing(ONIndex6M,I2696,TRUE,_xll.ohTrigger(RecalcTrigger,Trigger6M)),NA())</f>
        <v>1.927098027922014E-2</v>
      </c>
      <c r="P2696" s="52">
        <f>IFERROR(_xll.qlIndexFixing(Index1Y,$H2696,TRUE,_xll.ohTrigger(RecalcTrigger,Trigger1Y)),NA())</f>
        <v>2.1445319254312933E-2</v>
      </c>
      <c r="Q2696" s="52">
        <f>IFERROR(_xll.qlIndexFixing(ONIndex1Y,I2696,TRUE,_xll.ohTrigger(RecalcTrigger,Trigger1Y)),NA())</f>
        <v>2.1274930367569667E-2</v>
      </c>
    </row>
    <row r="2697" spans="2:17" x14ac:dyDescent="0.2">
      <c r="B2697" s="46" t="s">
        <v>51</v>
      </c>
      <c r="D2697" s="49">
        <f>_xll.qlCalendarAdvance(LocalCalendar,$D2696,B2697,"f",FALSE)</f>
        <v>58615</v>
      </c>
      <c r="E2697" s="49">
        <f>_xll.qlInterestRateIndexValueDate(IndexON,D2697)</f>
        <v>58615</v>
      </c>
      <c r="F2697" s="52">
        <f>IFERROR(_xll.qlIndexFixing(IndexON,D2697,TRUE,_xll.ohTrigger(RecalcTrigger,TriggerON)),NA())</f>
        <v>1.4037928285164369E-2</v>
      </c>
      <c r="H2697" s="49">
        <f>_xll.qlCalendarAdvance(IborCalendar,$H2696,B2697,"f",FALSE)</f>
        <v>58607</v>
      </c>
      <c r="I2697" s="49">
        <f>_xll.qlInterestRateIndexValueDate(Index1M,$H2697)</f>
        <v>58609</v>
      </c>
      <c r="J2697" s="52">
        <f>IFERROR(_xll.qlIndexFixing(Index1M,$H2697,TRUE,_xll.ohTrigger(RecalcTrigger,Trigger1M)),NA())</f>
        <v>1.6195852719766979E-2</v>
      </c>
      <c r="K2697" s="52">
        <f>IFERROR(_xll.qlIndexFixing(ONIndex1M,I2697,TRUE,_xll.ohTrigger(RecalcTrigger,Trigger1M)),NA())</f>
        <v>1.6190816214054493E-2</v>
      </c>
      <c r="L2697" s="52">
        <f>IFERROR(_xll.qlIndexFixing(Index3M,H2697,TRUE,_xll.ohTrigger(RecalcTrigger,Trigger3M)),NA())</f>
        <v>1.7572479906201154E-2</v>
      </c>
      <c r="M2697" s="52">
        <f>IFERROR(_xll.qlIndexFixing(ONIndex3M,I2697,TRUE,_xll.ohTrigger(RecalcTrigger,Trigger3M)),NA())</f>
        <v>1.7548948897969652E-2</v>
      </c>
      <c r="N2697" s="52">
        <f>IFERROR(_xll.qlIndexFixing(Index6M,$H2697,TRUE,_xll.ohTrigger(RecalcTrigger,Trigger6M)),NA())</f>
        <v>1.9332505204778295E-2</v>
      </c>
      <c r="O2697" s="52">
        <f>IFERROR(_xll.qlIndexFixing(ONIndex6M,I2697,TRUE,_xll.ohTrigger(RecalcTrigger,Trigger6M)),NA())</f>
        <v>1.9268607254723236E-2</v>
      </c>
      <c r="P2697" s="52">
        <f>IFERROR(_xll.qlIndexFixing(Index1Y,$H2697,TRUE,_xll.ohTrigger(RecalcTrigger,Trigger1Y)),NA())</f>
        <v>2.1443078503506768E-2</v>
      </c>
      <c r="Q2697" s="52">
        <f>IFERROR(_xll.qlIndexFixing(ONIndex1Y,I2697,TRUE,_xll.ohTrigger(RecalcTrigger,Trigger1Y)),NA())</f>
        <v>2.1272542255941218E-2</v>
      </c>
    </row>
    <row r="2698" spans="2:17" x14ac:dyDescent="0.2">
      <c r="B2698" s="46" t="s">
        <v>51</v>
      </c>
      <c r="D2698" s="49">
        <f>_xll.qlCalendarAdvance(LocalCalendar,$D2697,B2698,"f",FALSE)</f>
        <v>58622</v>
      </c>
      <c r="E2698" s="49">
        <f>_xll.qlInterestRateIndexValueDate(IndexON,D2698)</f>
        <v>58622</v>
      </c>
      <c r="F2698" s="52">
        <f>IFERROR(_xll.qlIndexFixing(IndexON,D2698,TRUE,_xll.ohTrigger(RecalcTrigger,TriggerON)),NA())</f>
        <v>1.4036145823146384E-2</v>
      </c>
      <c r="H2698" s="49">
        <f>_xll.qlCalendarAdvance(IborCalendar,$H2697,B2698,"f",FALSE)</f>
        <v>58614</v>
      </c>
      <c r="I2698" s="49">
        <f>_xll.qlInterestRateIndexValueDate(Index1M,$H2698)</f>
        <v>58616</v>
      </c>
      <c r="J2698" s="52">
        <f>IFERROR(_xll.qlIndexFixing(Index1M,$H2698,TRUE,_xll.ohTrigger(RecalcTrigger,Trigger1M)),NA())</f>
        <v>1.6193038603521948E-2</v>
      </c>
      <c r="K2698" s="52">
        <f>IFERROR(_xll.qlIndexFixing(ONIndex1M,I2698,TRUE,_xll.ohTrigger(RecalcTrigger,Trigger1M)),NA())</f>
        <v>1.6187986275690847E-2</v>
      </c>
      <c r="L2698" s="52">
        <f>IFERROR(_xll.qlIndexFixing(Index3M,H2698,TRUE,_xll.ohTrigger(RecalcTrigger,Trigger3M)),NA())</f>
        <v>1.7570123112279394E-2</v>
      </c>
      <c r="M2698" s="52">
        <f>IFERROR(_xll.qlIndexFixing(ONIndex3M,I2698,TRUE,_xll.ohTrigger(RecalcTrigger,Trigger3M)),NA())</f>
        <v>1.7546553474110382E-2</v>
      </c>
      <c r="N2698" s="52">
        <f>IFERROR(_xll.qlIndexFixing(Index6M,$H2698,TRUE,_xll.ohTrigger(RecalcTrigger,Trigger6M)),NA())</f>
        <v>1.933199539516154E-2</v>
      </c>
      <c r="O2698" s="52">
        <f>IFERROR(_xll.qlIndexFixing(ONIndex6M,I2698,TRUE,_xll.ohTrigger(RecalcTrigger,Trigger6M)),NA())</f>
        <v>1.9266241640938375E-2</v>
      </c>
      <c r="P2698" s="52">
        <f>IFERROR(_xll.qlIndexFixing(Index1Y,$H2698,TRUE,_xll.ohTrigger(RecalcTrigger,Trigger1Y)),NA())</f>
        <v>2.1440845416848497E-2</v>
      </c>
      <c r="Q2698" s="52">
        <f>IFERROR(_xll.qlIndexFixing(ONIndex1Y,I2698,TRUE,_xll.ohTrigger(RecalcTrigger,Trigger1Y)),NA())</f>
        <v>2.1270161641036012E-2</v>
      </c>
    </row>
    <row r="2699" spans="2:17" x14ac:dyDescent="0.2">
      <c r="B2699" s="46" t="s">
        <v>51</v>
      </c>
      <c r="D2699" s="49">
        <f>_xll.qlCalendarAdvance(LocalCalendar,$D2698,B2699,"f",FALSE)</f>
        <v>58629</v>
      </c>
      <c r="E2699" s="49">
        <f>_xll.qlInterestRateIndexValueDate(IndexON,D2699)</f>
        <v>58629</v>
      </c>
      <c r="F2699" s="52">
        <f>IFERROR(_xll.qlIndexFixing(IndexON,D2699,TRUE,_xll.ohTrigger(RecalcTrigger,TriggerON)),NA())</f>
        <v>1.40343689915845E-2</v>
      </c>
      <c r="H2699" s="49">
        <f>_xll.qlCalendarAdvance(IborCalendar,$H2698,B2699,"f",FALSE)</f>
        <v>58621</v>
      </c>
      <c r="I2699" s="49">
        <f>_xll.qlInterestRateIndexValueDate(Index1M,$H2699)</f>
        <v>58623</v>
      </c>
      <c r="J2699" s="52">
        <f>IFERROR(_xll.qlIndexFixing(Index1M,$H2699,TRUE,_xll.ohTrigger(RecalcTrigger,Trigger1M)),NA())</f>
        <v>1.6190233415607491E-2</v>
      </c>
      <c r="K2699" s="52">
        <f>IFERROR(_xll.qlIndexFixing(ONIndex1M,I2699,TRUE,_xll.ohTrigger(RecalcTrigger,Trigger1M)),NA())</f>
        <v>1.618516525267566E-2</v>
      </c>
      <c r="L2699" s="52">
        <f>IFERROR(_xll.qlIndexFixing(Index3M,H2699,TRUE,_xll.ohTrigger(RecalcTrigger,Trigger3M)),NA())</f>
        <v>1.756777389962021E-2</v>
      </c>
      <c r="M2699" s="52">
        <f>IFERROR(_xll.qlIndexFixing(ONIndex3M,I2699,TRUE,_xll.ohTrigger(RecalcTrigger,Trigger3M)),NA())</f>
        <v>1.7544165596854455E-2</v>
      </c>
      <c r="N2699" s="52">
        <f>IFERROR(_xll.qlIndexFixing(Index6M,$H2699,TRUE,_xll.ohTrigger(RecalcTrigger,Trigger6M)),NA())</f>
        <v>1.9329356647975977E-2</v>
      </c>
      <c r="O2699" s="52">
        <f>IFERROR(_xll.qlIndexFixing(ONIndex6M,I2699,TRUE,_xll.ohTrigger(RecalcTrigger,Trigger6M)),NA())</f>
        <v>1.9263883438025431E-2</v>
      </c>
      <c r="P2699" s="52">
        <f>IFERROR(_xll.qlIndexFixing(Index1Y,$H2699,TRUE,_xll.ohTrigger(RecalcTrigger,Trigger1Y)),NA())</f>
        <v>2.1438619994287526E-2</v>
      </c>
      <c r="Q2699" s="52">
        <f>IFERROR(_xll.qlIndexFixing(ONIndex1Y,I2699,TRUE,_xll.ohTrigger(RecalcTrigger,Trigger1Y)),NA())</f>
        <v>2.1267788522854048E-2</v>
      </c>
    </row>
    <row r="2700" spans="2:17" x14ac:dyDescent="0.2">
      <c r="B2700" s="46" t="s">
        <v>51</v>
      </c>
      <c r="D2700" s="49">
        <f>_xll.qlCalendarAdvance(LocalCalendar,$D2699,B2700,"f",FALSE)</f>
        <v>58636</v>
      </c>
      <c r="E2700" s="49">
        <f>_xll.qlInterestRateIndexValueDate(IndexON,D2700)</f>
        <v>58636</v>
      </c>
      <c r="F2700" s="52">
        <f>IFERROR(_xll.qlIndexFixing(IndexON,D2700,TRUE,_xll.ohTrigger(RecalcTrigger,TriggerON)),NA())</f>
        <v>1.4032597790718526E-2</v>
      </c>
      <c r="H2700" s="49">
        <f>_xll.qlCalendarAdvance(IborCalendar,$H2699,B2700,"f",FALSE)</f>
        <v>58628</v>
      </c>
      <c r="I2700" s="49">
        <f>_xll.qlInterestRateIndexValueDate(Index1M,$H2700)</f>
        <v>58630</v>
      </c>
      <c r="J2700" s="52">
        <f>IFERROR(_xll.qlIndexFixing(Index1M,$H2700,TRUE,_xll.ohTrigger(RecalcTrigger,Trigger1M)),NA())</f>
        <v>1.6187437156013618E-2</v>
      </c>
      <c r="K2700" s="52">
        <f>IFERROR(_xll.qlIndexFixing(ONIndex1M,I2700,TRUE,_xll.ohTrigger(RecalcTrigger,Trigger1M)),NA())</f>
        <v>1.6182353144769124E-2</v>
      </c>
      <c r="L2700" s="52">
        <f>IFERROR(_xll.qlIndexFixing(Index3M,H2700,TRUE,_xll.ohTrigger(RecalcTrigger,Trigger3M)),NA())</f>
        <v>1.7565432268209696E-2</v>
      </c>
      <c r="M2700" s="52">
        <f>IFERROR(_xll.qlIndexFixing(ONIndex3M,I2700,TRUE,_xll.ohTrigger(RecalcTrigger,Trigger3M)),NA())</f>
        <v>1.754178526580219E-2</v>
      </c>
      <c r="N2700" s="52">
        <f>IFERROR(_xll.qlIndexFixing(Index6M,$H2700,TRUE,_xll.ohTrigger(RecalcTrigger,Trigger6M)),NA())</f>
        <v>1.9326724614261433E-2</v>
      </c>
      <c r="O2700" s="52">
        <f>IFERROR(_xll.qlIndexFixing(ONIndex6M,I2700,TRUE,_xll.ohTrigger(RecalcTrigger,Trigger6M)),NA())</f>
        <v>1.9261532645744595E-2</v>
      </c>
      <c r="P2700" s="52">
        <f>IFERROR(_xll.qlIndexFixing(Index1Y,$H2700,TRUE,_xll.ohTrigger(RecalcTrigger,Trigger1Y)),NA())</f>
        <v>2.1436402235773047E-2</v>
      </c>
      <c r="Q2700" s="52">
        <f>IFERROR(_xll.qlIndexFixing(ONIndex1Y,I2700,TRUE,_xll.ohTrigger(RecalcTrigger,Trigger1Y)),NA())</f>
        <v>2.1265422901315389E-2</v>
      </c>
    </row>
    <row r="2701" spans="2:17" x14ac:dyDescent="0.2">
      <c r="B2701" s="46" t="s">
        <v>51</v>
      </c>
      <c r="D2701" s="49">
        <f>_xll.qlCalendarAdvance(LocalCalendar,$D2700,B2701,"f",FALSE)</f>
        <v>58643</v>
      </c>
      <c r="E2701" s="49">
        <f>_xll.qlInterestRateIndexValueDate(IndexON,D2701)</f>
        <v>58643</v>
      </c>
      <c r="F2701" s="52">
        <f>IFERROR(_xll.qlIndexFixing(IndexON,D2701,TRUE,_xll.ohTrigger(RecalcTrigger,TriggerON)),NA())</f>
        <v>1.4030832220228717E-2</v>
      </c>
      <c r="H2701" s="49">
        <f>_xll.qlCalendarAdvance(IborCalendar,$H2700,B2701,"f",FALSE)</f>
        <v>58635</v>
      </c>
      <c r="I2701" s="49">
        <f>_xll.qlInterestRateIndexValueDate(Index1M,$H2701)</f>
        <v>58637</v>
      </c>
      <c r="J2701" s="52">
        <f>IFERROR(_xll.qlIndexFixing(Index1M,$H2701,TRUE,_xll.ohTrigger(RecalcTrigger,Trigger1M)),NA())</f>
        <v>1.6184649824735331E-2</v>
      </c>
      <c r="K2701" s="52">
        <f>IFERROR(_xll.qlIndexFixing(ONIndex1M,I2701,TRUE,_xll.ohTrigger(RecalcTrigger,Trigger1M)),NA())</f>
        <v>1.6179549952131111E-2</v>
      </c>
      <c r="L2701" s="52">
        <f>IFERROR(_xll.qlIndexFixing(Index3M,H2701,TRUE,_xll.ohTrigger(RecalcTrigger,Trigger3M)),NA())</f>
        <v>1.7563098218035693E-2</v>
      </c>
      <c r="M2701" s="52">
        <f>IFERROR(_xll.qlIndexFixing(ONIndex3M,I2701,TRUE,_xll.ohTrigger(RecalcTrigger,Trigger3M)),NA())</f>
        <v>1.7539412481033523E-2</v>
      </c>
      <c r="N2701" s="52">
        <f>IFERROR(_xll.qlIndexFixing(Index6M,$H2701,TRUE,_xll.ohTrigger(RecalcTrigger,Trigger6M)),NA())</f>
        <v>1.9324814481145942E-2</v>
      </c>
      <c r="O2701" s="52">
        <f>IFERROR(_xll.qlIndexFixing(ONIndex6M,I2701,TRUE,_xll.ohTrigger(RecalcTrigger,Trigger6M)),NA())</f>
        <v>1.9259189264255738E-2</v>
      </c>
      <c r="P2701" s="52">
        <f>IFERROR(_xll.qlIndexFixing(Index1Y,$H2701,TRUE,_xll.ohTrigger(RecalcTrigger,Trigger1Y)),NA())</f>
        <v>2.1434192141254912E-2</v>
      </c>
      <c r="Q2701" s="52">
        <f>IFERROR(_xll.qlIndexFixing(ONIndex1Y,I2701,TRUE,_xll.ohTrigger(RecalcTrigger,Trigger1Y)),NA())</f>
        <v>2.1263064776420038E-2</v>
      </c>
    </row>
    <row r="2702" spans="2:17" x14ac:dyDescent="0.2">
      <c r="B2702" s="46" t="s">
        <v>51</v>
      </c>
      <c r="D2702" s="49">
        <f>_xll.qlCalendarAdvance(LocalCalendar,$D2701,B2702,"f",FALSE)</f>
        <v>58650</v>
      </c>
      <c r="E2702" s="49">
        <f>_xll.qlInterestRateIndexValueDate(IndexON,D2702)</f>
        <v>58650</v>
      </c>
      <c r="F2702" s="52">
        <f>IFERROR(_xll.qlIndexFixing(IndexON,D2702,TRUE,_xll.ohTrigger(RecalcTrigger,TriggerON)),NA())</f>
        <v>1.4029072280354882E-2</v>
      </c>
      <c r="H2702" s="49">
        <f>_xll.qlCalendarAdvance(IborCalendar,$H2701,B2702,"f",FALSE)</f>
        <v>58642</v>
      </c>
      <c r="I2702" s="49">
        <f>_xll.qlInterestRateIndexValueDate(Index1M,$H2702)</f>
        <v>58644</v>
      </c>
      <c r="J2702" s="52">
        <f>IFERROR(_xll.qlIndexFixing(Index1M,$H2702,TRUE,_xll.ohTrigger(RecalcTrigger,Trigger1M)),NA())</f>
        <v>1.6181871421765137E-2</v>
      </c>
      <c r="K2702" s="52">
        <f>IFERROR(_xll.qlIndexFixing(ONIndex1M,I2702,TRUE,_xll.ohTrigger(RecalcTrigger,Trigger1M)),NA())</f>
        <v>1.6176755674681687E-2</v>
      </c>
      <c r="L2702" s="52">
        <f>IFERROR(_xll.qlIndexFixing(Index3M,H2702,TRUE,_xll.ohTrigger(RecalcTrigger,Trigger3M)),NA())</f>
        <v>1.7560771749083423E-2</v>
      </c>
      <c r="M2702" s="52">
        <f>IFERROR(_xll.qlIndexFixing(ONIndex3M,I2702,TRUE,_xll.ohTrigger(RecalcTrigger,Trigger3M)),NA())</f>
        <v>1.7537047242708326E-2</v>
      </c>
      <c r="N2702" s="52">
        <f>IFERROR(_xll.qlIndexFixing(Index6M,$H2702,TRUE,_xll.ohTrigger(RecalcTrigger,Trigger6M)),NA())</f>
        <v>1.9322196594395283E-2</v>
      </c>
      <c r="O2702" s="52">
        <f>IFERROR(_xll.qlIndexFixing(ONIndex6M,I2702,TRUE,_xll.ohTrigger(RecalcTrigger,Trigger6M)),NA())</f>
        <v>1.925685329339899E-2</v>
      </c>
      <c r="P2702" s="52">
        <f>IFERROR(_xll.qlIndexFixing(Index1Y,$H2702,TRUE,_xll.ohTrigger(RecalcTrigger,Trigger1Y)),NA())</f>
        <v>2.1431989710682092E-2</v>
      </c>
      <c r="Q2702" s="52">
        <f>IFERROR(_xll.qlIndexFixing(ONIndex1Y,I2702,TRUE,_xll.ohTrigger(RecalcTrigger,Trigger1Y)),NA())</f>
        <v>2.1260714148167992E-2</v>
      </c>
    </row>
    <row r="2703" spans="2:17" x14ac:dyDescent="0.2">
      <c r="B2703" s="46" t="s">
        <v>51</v>
      </c>
      <c r="D2703" s="49">
        <f>_xll.qlCalendarAdvance(LocalCalendar,$D2702,B2703,"f",FALSE)</f>
        <v>58657</v>
      </c>
      <c r="E2703" s="49">
        <f>_xll.qlInterestRateIndexValueDate(IndexON,D2703)</f>
        <v>58657</v>
      </c>
      <c r="F2703" s="52">
        <f>IFERROR(_xll.qlIndexFixing(IndexON,D2703,TRUE,_xll.ohTrigger(RecalcTrigger,TriggerON)),NA())</f>
        <v>1.4027317970937148E-2</v>
      </c>
      <c r="H2703" s="49">
        <f>_xll.qlCalendarAdvance(IborCalendar,$H2702,B2703,"f",FALSE)</f>
        <v>58649</v>
      </c>
      <c r="I2703" s="49">
        <f>_xll.qlInterestRateIndexValueDate(Index1M,$H2703)</f>
        <v>58651</v>
      </c>
      <c r="J2703" s="52">
        <f>IFERROR(_xll.qlIndexFixing(Index1M,$H2703,TRUE,_xll.ohTrigger(RecalcTrigger,Trigger1M)),NA())</f>
        <v>1.61792683451994E-2</v>
      </c>
      <c r="K2703" s="52">
        <f>IFERROR(_xll.qlIndexFixing(ONIndex1M,I2703,TRUE,_xll.ohTrigger(RecalcTrigger,Trigger1M)),NA())</f>
        <v>1.6173970312580721E-2</v>
      </c>
      <c r="L2703" s="52">
        <f>IFERROR(_xll.qlIndexFixing(Index3M,H2703,TRUE,_xll.ohTrigger(RecalcTrigger,Trigger3M)),NA())</f>
        <v>1.7558452861339859E-2</v>
      </c>
      <c r="M2703" s="52">
        <f>IFERROR(_xll.qlIndexFixing(ONIndex3M,I2703,TRUE,_xll.ohTrigger(RecalcTrigger,Trigger3M)),NA())</f>
        <v>1.7534689550746663E-2</v>
      </c>
      <c r="N2703" s="52">
        <f>IFERROR(_xll.qlIndexFixing(Index6M,$H2703,TRUE,_xll.ohTrigger(RecalcTrigger,Trigger6M)),NA())</f>
        <v>1.9319943814838404E-2</v>
      </c>
      <c r="O2703" s="52">
        <f>IFERROR(_xll.qlIndexFixing(ONIndex6M,I2703,TRUE,_xll.ohTrigger(RecalcTrigger,Trigger6M)),NA())</f>
        <v>1.9254524733494094E-2</v>
      </c>
      <c r="P2703" s="52">
        <f>IFERROR(_xll.qlIndexFixing(Index1Y,$H2703,TRUE,_xll.ohTrigger(RecalcTrigger,Trigger1Y)),NA())</f>
        <v>2.1429794944004432E-2</v>
      </c>
      <c r="Q2703" s="52">
        <f>IFERROR(_xll.qlIndexFixing(ONIndex1Y,I2703,TRUE,_xll.ohTrigger(RecalcTrigger,Trigger1Y)),NA())</f>
        <v>2.1258371016559252E-2</v>
      </c>
    </row>
    <row r="2704" spans="2:17" x14ac:dyDescent="0.2">
      <c r="B2704" s="46" t="s">
        <v>51</v>
      </c>
      <c r="D2704" s="49">
        <f>_xll.qlCalendarAdvance(LocalCalendar,$D2703,B2704,"f",FALSE)</f>
        <v>58664</v>
      </c>
      <c r="E2704" s="49">
        <f>_xll.qlInterestRateIndexValueDate(IndexON,D2704)</f>
        <v>58664</v>
      </c>
      <c r="F2704" s="52">
        <f>IFERROR(_xll.qlIndexFixing(IndexON,D2704,TRUE,_xll.ohTrigger(RecalcTrigger,TriggerON)),NA())</f>
        <v>1.4025569292055451E-2</v>
      </c>
      <c r="H2704" s="49">
        <f>_xll.qlCalendarAdvance(IborCalendar,$H2703,B2704,"f",FALSE)</f>
        <v>58656</v>
      </c>
      <c r="I2704" s="49">
        <f>_xll.qlInterestRateIndexValueDate(Index1M,$H2704)</f>
        <v>58658</v>
      </c>
      <c r="J2704" s="52">
        <f>IFERROR(_xll.qlIndexFixing(Index1M,$H2704,TRUE,_xll.ohTrigger(RecalcTrigger,Trigger1M)),NA())</f>
        <v>1.6176508312623579E-2</v>
      </c>
      <c r="K2704" s="52">
        <f>IFERROR(_xll.qlIndexFixing(ONIndex1M,I2704,TRUE,_xll.ohTrigger(RecalcTrigger,Trigger1M)),NA())</f>
        <v>1.6171193865588407E-2</v>
      </c>
      <c r="L2704" s="52">
        <f>IFERROR(_xll.qlIndexFixing(Index3M,H2704,TRUE,_xll.ohTrigger(RecalcTrigger,Trigger3M)),NA())</f>
        <v>1.7556141554791099E-2</v>
      </c>
      <c r="M2704" s="52">
        <f>IFERROR(_xll.qlIndexFixing(ONIndex3M,I2704,TRUE,_xll.ohTrigger(RecalcTrigger,Trigger3M)),NA())</f>
        <v>1.7532339405148534E-2</v>
      </c>
      <c r="N2704" s="52">
        <f>IFERROR(_xll.qlIndexFixing(Index6M,$H2704,TRUE,_xll.ohTrigger(RecalcTrigger,Trigger6M)),NA())</f>
        <v>1.9317698522163609E-2</v>
      </c>
      <c r="O2704" s="52">
        <f>IFERROR(_xll.qlIndexFixing(ONIndex6M,I2704,TRUE,_xll.ohTrigger(RecalcTrigger,Trigger6M)),NA())</f>
        <v>1.925220358414137E-2</v>
      </c>
      <c r="P2704" s="52">
        <f>IFERROR(_xll.qlIndexFixing(Index1Y,$H2704,TRUE,_xll.ohTrigger(RecalcTrigger,Trigger1Y)),NA())</f>
        <v>2.1427607841172439E-2</v>
      </c>
      <c r="Q2704" s="52">
        <f>IFERROR(_xll.qlIndexFixing(ONIndex1Y,I2704,TRUE,_xll.ohTrigger(RecalcTrigger,Trigger1Y)),NA())</f>
        <v>2.1256035381753691E-2</v>
      </c>
    </row>
    <row r="2705" spans="2:17" x14ac:dyDescent="0.2">
      <c r="B2705" s="46" t="s">
        <v>51</v>
      </c>
      <c r="D2705" s="49">
        <f>_xll.qlCalendarAdvance(LocalCalendar,$D2704,B2705,"f",FALSE)</f>
        <v>58671</v>
      </c>
      <c r="E2705" s="49">
        <f>_xll.qlInterestRateIndexValueDate(IndexON,D2705)</f>
        <v>58671</v>
      </c>
      <c r="F2705" s="52">
        <f>IFERROR(_xll.qlIndexFixing(IndexON,D2705,TRUE,_xll.ohTrigger(RecalcTrigger,TriggerON)),NA())</f>
        <v>1.4023826243789728E-2</v>
      </c>
      <c r="H2705" s="49">
        <f>_xll.qlCalendarAdvance(IborCalendar,$H2704,B2705,"f",FALSE)</f>
        <v>58663</v>
      </c>
      <c r="I2705" s="49">
        <f>_xll.qlInterestRateIndexValueDate(Index1M,$H2705)</f>
        <v>58665</v>
      </c>
      <c r="J2705" s="52">
        <f>IFERROR(_xll.qlIndexFixing(Index1M,$H2705,TRUE,_xll.ohTrigger(RecalcTrigger,Trigger1M)),NA())</f>
        <v>1.6173589782643161E-2</v>
      </c>
      <c r="K2705" s="52">
        <f>IFERROR(_xll.qlIndexFixing(ONIndex1M,I2705,TRUE,_xll.ohTrigger(RecalcTrigger,Trigger1M)),NA())</f>
        <v>1.616842633378468E-2</v>
      </c>
      <c r="L2705" s="52">
        <f>IFERROR(_xll.qlIndexFixing(Index3M,H2705,TRUE,_xll.ohTrigger(RecalcTrigger,Trigger3M)),NA())</f>
        <v>1.7553837829424976E-2</v>
      </c>
      <c r="M2705" s="52">
        <f>IFERROR(_xll.qlIndexFixing(ONIndex3M,I2705,TRUE,_xll.ohTrigger(RecalcTrigger,Trigger3M)),NA())</f>
        <v>1.7529996805834003E-2</v>
      </c>
      <c r="N2705" s="52">
        <f>IFERROR(_xll.qlIndexFixing(Index6M,$H2705,TRUE,_xll.ohTrigger(RecalcTrigger,Trigger6M)),NA())</f>
        <v>1.9315460716345108E-2</v>
      </c>
      <c r="O2705" s="52">
        <f>IFERROR(_xll.qlIndexFixing(ONIndex6M,I2705,TRUE,_xll.ohTrigger(RecalcTrigger,Trigger6M)),NA())</f>
        <v>1.9249889845580626E-2</v>
      </c>
      <c r="P2705" s="52">
        <f>IFERROR(_xll.qlIndexFixing(Index1Y,$H2705,TRUE,_xll.ohTrigger(RecalcTrigger,Trigger1Y)),NA())</f>
        <v>2.1425428402135963E-2</v>
      </c>
      <c r="Q2705" s="52">
        <f>IFERROR(_xll.qlIndexFixing(ONIndex1Y,I2705,TRUE,_xll.ohTrigger(RecalcTrigger,Trigger1Y)),NA())</f>
        <v>2.1253707243431563E-2</v>
      </c>
    </row>
    <row r="2706" spans="2:17" x14ac:dyDescent="0.2">
      <c r="B2706" s="46" t="s">
        <v>51</v>
      </c>
      <c r="D2706" s="49">
        <f>_xll.qlCalendarAdvance(LocalCalendar,$D2705,B2706,"f",FALSE)</f>
        <v>58678</v>
      </c>
      <c r="E2706" s="49">
        <f>_xll.qlInterestRateIndexValueDate(IndexON,D2706)</f>
        <v>58678</v>
      </c>
      <c r="F2706" s="52">
        <f>IFERROR(_xll.qlIndexFixing(IndexON,D2706,TRUE,_xll.ohTrigger(RecalcTrigger,TriggerON)),NA())</f>
        <v>1.4022088825980106E-2</v>
      </c>
      <c r="H2706" s="49">
        <f>_xll.qlCalendarAdvance(IborCalendar,$H2705,B2706,"f",FALSE)</f>
        <v>58670</v>
      </c>
      <c r="I2706" s="49">
        <f>_xll.qlInterestRateIndexValueDate(Index1M,$H2706)</f>
        <v>58672</v>
      </c>
      <c r="J2706" s="52">
        <f>IFERROR(_xll.qlIndexFixing(Index1M,$H2706,TRUE,_xll.ohTrigger(RecalcTrigger,Trigger1M)),NA())</f>
        <v>1.617084709284039E-2</v>
      </c>
      <c r="K2706" s="52">
        <f>IFERROR(_xll.qlIndexFixing(ONIndex1M,I2706,TRUE,_xll.ohTrigger(RecalcTrigger,Trigger1M)),NA())</f>
        <v>1.6165667717249477E-2</v>
      </c>
      <c r="L2706" s="52">
        <f>IFERROR(_xll.qlIndexFixing(Index3M,H2706,TRUE,_xll.ohTrigger(RecalcTrigger,Trigger3M)),NA())</f>
        <v>1.7551541685226719E-2</v>
      </c>
      <c r="M2706" s="52">
        <f>IFERROR(_xll.qlIndexFixing(ONIndex3M,I2706,TRUE,_xll.ohTrigger(RecalcTrigger,Trigger3M)),NA())</f>
        <v>1.7527661752883006E-2</v>
      </c>
      <c r="N2706" s="52">
        <f>IFERROR(_xll.qlIndexFixing(Index6M,$H2706,TRUE,_xll.ohTrigger(RecalcTrigger,Trigger6M)),NA())</f>
        <v>1.9313590092178572E-2</v>
      </c>
      <c r="O2706" s="52">
        <f>IFERROR(_xll.qlIndexFixing(ONIndex6M,I2706,TRUE,_xll.ohTrigger(RecalcTrigger,Trigger6M)),NA())</f>
        <v>1.9247583517731925E-2</v>
      </c>
      <c r="P2706" s="52">
        <f>IFERROR(_xll.qlIndexFixing(Index1Y,$H2706,TRUE,_xll.ohTrigger(RecalcTrigger,Trigger1Y)),NA())</f>
        <v>2.1423256626844633E-2</v>
      </c>
      <c r="Q2706" s="52">
        <f>IFERROR(_xll.qlIndexFixing(ONIndex1Y,I2706,TRUE,_xll.ohTrigger(RecalcTrigger,Trigger1Y)),NA())</f>
        <v>2.1251386601832678E-2</v>
      </c>
    </row>
    <row r="2707" spans="2:17" x14ac:dyDescent="0.2">
      <c r="B2707" s="46" t="s">
        <v>51</v>
      </c>
      <c r="D2707" s="49">
        <f>_xll.qlCalendarAdvance(LocalCalendar,$D2706,B2707,"f",FALSE)</f>
        <v>58685</v>
      </c>
      <c r="E2707" s="49">
        <f>_xll.qlInterestRateIndexValueDate(IndexON,D2707)</f>
        <v>58685</v>
      </c>
      <c r="F2707" s="52">
        <f>IFERROR(_xll.qlIndexFixing(IndexON,D2707,TRUE,_xll.ohTrigger(RecalcTrigger,TriggerON)),NA())</f>
        <v>1.4020357038706521E-2</v>
      </c>
      <c r="H2707" s="49">
        <f>_xll.qlCalendarAdvance(IborCalendar,$H2706,B2707,"f",FALSE)</f>
        <v>58677</v>
      </c>
      <c r="I2707" s="49">
        <f>_xll.qlInterestRateIndexValueDate(Index1M,$H2707)</f>
        <v>58679</v>
      </c>
      <c r="J2707" s="52">
        <f>IFERROR(_xll.qlIndexFixing(Index1M,$H2707,TRUE,_xll.ohTrigger(RecalcTrigger,Trigger1M)),NA())</f>
        <v>1.6168113331318235E-2</v>
      </c>
      <c r="K2707" s="52">
        <f>IFERROR(_xll.qlIndexFixing(ONIndex1M,I2707,TRUE,_xll.ohTrigger(RecalcTrigger,Trigger1M)),NA())</f>
        <v>1.6162918015982797E-2</v>
      </c>
      <c r="L2707" s="52">
        <f>IFERROR(_xll.qlIndexFixing(Index3M,H2707,TRUE,_xll.ohTrigger(RecalcTrigger,Trigger3M)),NA())</f>
        <v>1.754925312218417E-2</v>
      </c>
      <c r="M2707" s="52">
        <f>IFERROR(_xll.qlIndexFixing(ONIndex3M,I2707,TRUE,_xll.ohTrigger(RecalcTrigger,Trigger3M)),NA())</f>
        <v>1.7525334246455415E-2</v>
      </c>
      <c r="N2707" s="52">
        <f>IFERROR(_xll.qlIndexFixing(Index6M,$H2707,TRUE,_xll.ohTrigger(RecalcTrigger,Trigger6M)),NA())</f>
        <v>1.9311007565176862E-2</v>
      </c>
      <c r="O2707" s="52">
        <f>IFERROR(_xll.qlIndexFixing(ONIndex6M,I2707,TRUE,_xll.ohTrigger(RecalcTrigger,Trigger6M)),NA())</f>
        <v>1.9245284600675205E-2</v>
      </c>
      <c r="P2707" s="52">
        <f>IFERROR(_xll.qlIndexFixing(Index1Y,$H2707,TRUE,_xll.ohTrigger(RecalcTrigger,Trigger1Y)),NA())</f>
        <v>2.1421092515249832E-2</v>
      </c>
      <c r="Q2707" s="52">
        <f>IFERROR(_xll.qlIndexFixing(ONIndex1Y,I2707,TRUE,_xll.ohTrigger(RecalcTrigger,Trigger1Y)),NA())</f>
        <v>2.1249073457036971E-2</v>
      </c>
    </row>
    <row r="2708" spans="2:17" x14ac:dyDescent="0.2">
      <c r="B2708" s="46" t="s">
        <v>51</v>
      </c>
      <c r="D2708" s="49">
        <f>_xll.qlCalendarAdvance(LocalCalendar,$D2707,B2708,"f",FALSE)</f>
        <v>58692</v>
      </c>
      <c r="E2708" s="49">
        <f>_xll.qlInterestRateIndexValueDate(IndexON,D2708)</f>
        <v>58692</v>
      </c>
      <c r="F2708" s="52">
        <f>IFERROR(_xll.qlIndexFixing(IndexON,D2708,TRUE,_xll.ohTrigger(RecalcTrigger,TriggerON)),NA())</f>
        <v>1.4018630881968974E-2</v>
      </c>
      <c r="H2708" s="49">
        <f>_xll.qlCalendarAdvance(IborCalendar,$H2707,B2708,"f",FALSE)</f>
        <v>58684</v>
      </c>
      <c r="I2708" s="49">
        <f>_xll.qlInterestRateIndexValueDate(Index1M,$H2708)</f>
        <v>58686</v>
      </c>
      <c r="J2708" s="52">
        <f>IFERROR(_xll.qlIndexFixing(Index1M,$H2708,TRUE,_xll.ohTrigger(RecalcTrigger,Trigger1M)),NA())</f>
        <v>1.6165388498064204E-2</v>
      </c>
      <c r="K2708" s="52">
        <f>IFERROR(_xll.qlIndexFixing(ONIndex1M,I2708,TRUE,_xll.ohTrigger(RecalcTrigger,Trigger1M)),NA())</f>
        <v>1.6160177229824768E-2</v>
      </c>
      <c r="L2708" s="52">
        <f>IFERROR(_xll.qlIndexFixing(Index3M,H2708,TRUE,_xll.ohTrigger(RecalcTrigger,Trigger3M)),NA())</f>
        <v>1.7546706639824342E-2</v>
      </c>
      <c r="M2708" s="52">
        <f>IFERROR(_xll.qlIndexFixing(ONIndex3M,I2708,TRUE,_xll.ohTrigger(RecalcTrigger,Trigger3M)),NA())</f>
        <v>1.752301428615155E-2</v>
      </c>
      <c r="N2708" s="52">
        <f>IFERROR(_xll.qlIndexFixing(Index6M,$H2708,TRUE,_xll.ohTrigger(RecalcTrigger,Trigger6M)),NA())</f>
        <v>1.930699037246068E-2</v>
      </c>
      <c r="O2708" s="52">
        <f>IFERROR(_xll.qlIndexFixing(ONIndex6M,I2708,TRUE,_xll.ohTrigger(RecalcTrigger,Trigger6M)),NA())</f>
        <v>1.9242993094330529E-2</v>
      </c>
      <c r="P2708" s="52">
        <f>IFERROR(_xll.qlIndexFixing(Index1Y,$H2708,TRUE,_xll.ohTrigger(RecalcTrigger,Trigger1Y)),NA())</f>
        <v>2.1418936067301622E-2</v>
      </c>
      <c r="Q2708" s="52">
        <f>IFERROR(_xll.qlIndexFixing(ONIndex1Y,I2708,TRUE,_xll.ohTrigger(RecalcTrigger,Trigger1Y)),NA())</f>
        <v>2.1246767808724698E-2</v>
      </c>
    </row>
    <row r="2709" spans="2:17" x14ac:dyDescent="0.2">
      <c r="B2709" s="46" t="s">
        <v>51</v>
      </c>
      <c r="D2709" s="49">
        <f>_xll.qlCalendarAdvance(LocalCalendar,$D2708,B2709,"f",FALSE)</f>
        <v>58699</v>
      </c>
      <c r="E2709" s="49">
        <f>_xll.qlInterestRateIndexValueDate(IndexON,D2709)</f>
        <v>58699</v>
      </c>
      <c r="F2709" s="52">
        <f>IFERROR(_xll.qlIndexFixing(IndexON,D2709,TRUE,_xll.ohTrigger(RecalcTrigger,TriggerON)),NA())</f>
        <v>1.4016910355687529E-2</v>
      </c>
      <c r="H2709" s="49">
        <f>_xll.qlCalendarAdvance(IborCalendar,$H2708,B2709,"f",FALSE)</f>
        <v>58691</v>
      </c>
      <c r="I2709" s="49">
        <f>_xll.qlInterestRateIndexValueDate(Index1M,$H2709)</f>
        <v>58693</v>
      </c>
      <c r="J2709" s="52">
        <f>IFERROR(_xll.qlIndexFixing(Index1M,$H2709,TRUE,_xll.ohTrigger(RecalcTrigger,Trigger1M)),NA())</f>
        <v>1.6162842080279013E-2</v>
      </c>
      <c r="K2709" s="52">
        <f>IFERROR(_xll.qlIndexFixing(ONIndex1M,I2709,TRUE,_xll.ohTrigger(RecalcTrigger,Trigger1M)),NA())</f>
        <v>1.6157445358935263E-2</v>
      </c>
      <c r="L2709" s="52">
        <f>IFERROR(_xll.qlIndexFixing(Index3M,H2709,TRUE,_xll.ohTrigger(RecalcTrigger,Trigger3M)),NA())</f>
        <v>1.7544432808122075E-2</v>
      </c>
      <c r="M2709" s="52">
        <f>IFERROR(_xll.qlIndexFixing(ONIndex3M,I2709,TRUE,_xll.ohTrigger(RecalcTrigger,Trigger3M)),NA())</f>
        <v>1.7520701872291156E-2</v>
      </c>
      <c r="N2709" s="52">
        <f>IFERROR(_xll.qlIndexFixing(Index6M,$H2709,TRUE,_xll.ohTrigger(RecalcTrigger,Trigger6M)),NA())</f>
        <v>1.9304780429777905E-2</v>
      </c>
      <c r="O2709" s="52">
        <f>IFERROR(_xll.qlIndexFixing(ONIndex6M,I2709,TRUE,_xll.ohTrigger(RecalcTrigger,Trigger6M)),NA())</f>
        <v>1.9240708998617961E-2</v>
      </c>
      <c r="P2709" s="52">
        <f>IFERROR(_xll.qlIndexFixing(Index1Y,$H2709,TRUE,_xll.ohTrigger(RecalcTrigger,Trigger1Y)),NA())</f>
        <v>2.141678728295095E-2</v>
      </c>
      <c r="Q2709" s="52">
        <f>IFERROR(_xll.qlIndexFixing(ONIndex1Y,I2709,TRUE,_xll.ohTrigger(RecalcTrigger,Trigger1Y)),NA())</f>
        <v>2.1244469657135667E-2</v>
      </c>
    </row>
    <row r="2710" spans="2:17" x14ac:dyDescent="0.2">
      <c r="B2710" s="46" t="s">
        <v>51</v>
      </c>
      <c r="D2710" s="49">
        <f>_xll.qlCalendarAdvance(LocalCalendar,$D2709,B2710,"f",FALSE)</f>
        <v>58706</v>
      </c>
      <c r="E2710" s="49">
        <f>_xll.qlInterestRateIndexValueDate(IndexON,D2710)</f>
        <v>58706</v>
      </c>
      <c r="F2710" s="52">
        <f>IFERROR(_xll.qlIndexFixing(IndexON,D2710,TRUE,_xll.ohTrigger(RecalcTrigger,TriggerON)),NA())</f>
        <v>1.4015195460022056E-2</v>
      </c>
      <c r="H2710" s="49">
        <f>_xll.qlCalendarAdvance(IborCalendar,$H2709,B2710,"f",FALSE)</f>
        <v>58698</v>
      </c>
      <c r="I2710" s="49">
        <f>_xll.qlInterestRateIndexValueDate(Index1M,$H2710)</f>
        <v>58700</v>
      </c>
      <c r="J2710" s="52">
        <f>IFERROR(_xll.qlIndexFixing(Index1M,$H2710,TRUE,_xll.ohTrigger(RecalcTrigger,Trigger1M)),NA())</f>
        <v>1.6159965616335537E-2</v>
      </c>
      <c r="K2710" s="52">
        <f>IFERROR(_xll.qlIndexFixing(ONIndex1M,I2710,TRUE,_xll.ohTrigger(RecalcTrigger,Trigger1M)),NA())</f>
        <v>1.6154722403314281E-2</v>
      </c>
      <c r="L2710" s="52">
        <f>IFERROR(_xll.qlIndexFixing(Index3M,H2710,TRUE,_xll.ohTrigger(RecalcTrigger,Trigger3M)),NA())</f>
        <v>1.7542166557155847E-2</v>
      </c>
      <c r="M2710" s="52">
        <f>IFERROR(_xll.qlIndexFixing(ONIndex3M,I2710,TRUE,_xll.ohTrigger(RecalcTrigger,Trigger3M)),NA())</f>
        <v>1.7518397004874231E-2</v>
      </c>
      <c r="N2710" s="52">
        <f>IFERROR(_xll.qlIndexFixing(Index6M,$H2710,TRUE,_xll.ohTrigger(RecalcTrigger,Trigger6M)),NA())</f>
        <v>1.9302577971769229E-2</v>
      </c>
      <c r="O2710" s="52">
        <f>IFERROR(_xll.qlIndexFixing(ONIndex6M,I2710,TRUE,_xll.ohTrigger(RecalcTrigger,Trigger6M)),NA())</f>
        <v>1.9238432313857246E-2</v>
      </c>
      <c r="P2710" s="52">
        <f>IFERROR(_xll.qlIndexFixing(Index1Y,$H2710,TRUE,_xll.ohTrigger(RecalcTrigger,Trigger1Y)),NA())</f>
        <v>2.1414646162149196E-2</v>
      </c>
      <c r="Q2710" s="52">
        <f>IFERROR(_xll.qlIndexFixing(ONIndex1Y,I2710,TRUE,_xll.ohTrigger(RecalcTrigger,Trigger1Y)),NA())</f>
        <v>2.1242179002349815E-2</v>
      </c>
    </row>
    <row r="2711" spans="2:17" x14ac:dyDescent="0.2">
      <c r="B2711" s="46" t="s">
        <v>51</v>
      </c>
      <c r="D2711" s="49">
        <f>_xll.qlCalendarAdvance(LocalCalendar,$D2710,B2711,"f",FALSE)</f>
        <v>58713</v>
      </c>
      <c r="E2711" s="49">
        <f>_xll.qlInterestRateIndexValueDate(IndexON,D2711)</f>
        <v>58713</v>
      </c>
      <c r="F2711" s="52">
        <f>IFERROR(_xll.qlIndexFixing(IndexON,D2711,TRUE,_xll.ohTrigger(RecalcTrigger,TriggerON)),NA())</f>
        <v>1.4013486194892621E-2</v>
      </c>
      <c r="H2711" s="49">
        <f>_xll.qlCalendarAdvance(IborCalendar,$H2710,B2711,"f",FALSE)</f>
        <v>58705</v>
      </c>
      <c r="I2711" s="49">
        <f>_xll.qlInterestRateIndexValueDate(Index1M,$H2711)</f>
        <v>58707</v>
      </c>
      <c r="J2711" s="52">
        <f>IFERROR(_xll.qlIndexFixing(Index1M,$H2711,TRUE,_xll.ohTrigger(RecalcTrigger,Trigger1M)),NA())</f>
        <v>1.615726756784841E-2</v>
      </c>
      <c r="K2711" s="52">
        <f>IFERROR(_xll.qlIndexFixing(ONIndex1M,I2711,TRUE,_xll.ohTrigger(RecalcTrigger,Trigger1M)),NA())</f>
        <v>1.6152008362801951E-2</v>
      </c>
      <c r="L2711" s="52">
        <f>IFERROR(_xll.qlIndexFixing(Index3M,H2711,TRUE,_xll.ohTrigger(RecalcTrigger,Trigger3M)),NA())</f>
        <v>1.7539907886908967E-2</v>
      </c>
      <c r="M2711" s="52">
        <f>IFERROR(_xll.qlIndexFixing(ONIndex3M,I2711,TRUE,_xll.ohTrigger(RecalcTrigger,Trigger3M)),NA())</f>
        <v>1.7516099683740904E-2</v>
      </c>
      <c r="N2711" s="52">
        <f>IFERROR(_xll.qlIndexFixing(Index6M,$H2711,TRUE,_xll.ohTrigger(RecalcTrigger,Trigger6M)),NA())</f>
        <v>1.930038299840903E-2</v>
      </c>
      <c r="O2711" s="52">
        <f>IFERROR(_xll.qlIndexFixing(ONIndex6M,I2711,TRUE,_xll.ohTrigger(RecalcTrigger,Trigger6M)),NA())</f>
        <v>1.9236163039648702E-2</v>
      </c>
      <c r="P2711" s="52">
        <f>IFERROR(_xll.qlIndexFixing(Index1Y,$H2711,TRUE,_xll.ohTrigger(RecalcTrigger,Trigger1Y)),NA())</f>
        <v>2.1412512704847085E-2</v>
      </c>
      <c r="Q2711" s="52">
        <f>IFERROR(_xll.qlIndexFixing(ONIndex1Y,I2711,TRUE,_xll.ohTrigger(RecalcTrigger,Trigger1Y)),NA())</f>
        <v>2.1239895844127332E-2</v>
      </c>
    </row>
    <row r="2712" spans="2:17" x14ac:dyDescent="0.2">
      <c r="B2712" s="46" t="s">
        <v>51</v>
      </c>
      <c r="D2712" s="49">
        <f>_xll.qlCalendarAdvance(LocalCalendar,$D2711,B2712,"f",FALSE)</f>
        <v>58720</v>
      </c>
      <c r="E2712" s="49">
        <f>_xll.qlInterestRateIndexValueDate(IndexON,D2712)</f>
        <v>58720</v>
      </c>
      <c r="F2712" s="52">
        <f>IFERROR(_xll.qlIndexFixing(IndexON,D2712,TRUE,_xll.ohTrigger(RecalcTrigger,TriggerON)),NA())</f>
        <v>1.4011782560219288E-2</v>
      </c>
      <c r="H2712" s="49">
        <f>_xll.qlCalendarAdvance(IborCalendar,$H2711,B2712,"f",FALSE)</f>
        <v>58712</v>
      </c>
      <c r="I2712" s="49">
        <f>_xll.qlInterestRateIndexValueDate(Index1M,$H2712)</f>
        <v>58714</v>
      </c>
      <c r="J2712" s="52">
        <f>IFERROR(_xll.qlIndexFixing(Index1M,$H2712,TRUE,_xll.ohTrigger(RecalcTrigger,Trigger1M)),NA())</f>
        <v>1.6154065661737296E-2</v>
      </c>
      <c r="K2712" s="52">
        <f>IFERROR(_xll.qlIndexFixing(ONIndex1M,I2712,TRUE,_xll.ohTrigger(RecalcTrigger,Trigger1M)),NA())</f>
        <v>1.6149303237558144E-2</v>
      </c>
      <c r="L2712" s="52">
        <f>IFERROR(_xll.qlIndexFixing(Index3M,H2712,TRUE,_xll.ohTrigger(RecalcTrigger,Trigger3M)),NA())</f>
        <v>1.7537656797370016E-2</v>
      </c>
      <c r="M2712" s="52">
        <f>IFERROR(_xll.qlIndexFixing(ONIndex3M,I2712,TRUE,_xll.ohTrigger(RecalcTrigger,Trigger3M)),NA())</f>
        <v>1.7513809908891176E-2</v>
      </c>
      <c r="N2712" s="52">
        <f>IFERROR(_xll.qlIndexFixing(Index6M,$H2712,TRUE,_xll.ohTrigger(RecalcTrigger,Trigger6M)),NA())</f>
        <v>1.9298557443067577E-2</v>
      </c>
      <c r="O2712" s="52">
        <f>IFERROR(_xll.qlIndexFixing(ONIndex6M,I2712,TRUE,_xll.ohTrigger(RecalcTrigger,Trigger6M)),NA())</f>
        <v>1.9233901176232138E-2</v>
      </c>
      <c r="P2712" s="52">
        <f>IFERROR(_xll.qlIndexFixing(Index1Y,$H2712,TRUE,_xll.ohTrigger(RecalcTrigger,Trigger1Y)),NA())</f>
        <v>2.1410386910996219E-2</v>
      </c>
      <c r="Q2712" s="52">
        <f>IFERROR(_xll.qlIndexFixing(ONIndex1Y,I2712,TRUE,_xll.ohTrigger(RecalcTrigger,Trigger1Y)),NA())</f>
        <v>2.123762018246822E-2</v>
      </c>
    </row>
    <row r="2713" spans="2:17" x14ac:dyDescent="0.2">
      <c r="B2713" s="46" t="s">
        <v>51</v>
      </c>
      <c r="D2713" s="49">
        <f>_xll.qlCalendarAdvance(LocalCalendar,$D2712,B2713,"f",FALSE)</f>
        <v>58727</v>
      </c>
      <c r="E2713" s="49">
        <f>_xll.qlInterestRateIndexValueDate(IndexON,D2713)</f>
        <v>58727</v>
      </c>
      <c r="F2713" s="52">
        <f>IFERROR(_xll.qlIndexFixing(IndexON,D2713,TRUE,_xll.ohTrigger(RecalcTrigger,TriggerON)),NA())</f>
        <v>1.4010084556161928E-2</v>
      </c>
      <c r="H2713" s="49">
        <f>_xll.qlCalendarAdvance(IborCalendar,$H2712,B2713,"f",FALSE)</f>
        <v>58719</v>
      </c>
      <c r="I2713" s="49">
        <f>_xll.qlInterestRateIndexValueDate(Index1M,$H2713)</f>
        <v>58721</v>
      </c>
      <c r="J2713" s="52">
        <f>IFERROR(_xll.qlIndexFixing(Index1M,$H2713,TRUE,_xll.ohTrigger(RecalcTrigger,Trigger1M)),NA())</f>
        <v>1.6151898255603592E-2</v>
      </c>
      <c r="K2713" s="52">
        <f>IFERROR(_xll.qlIndexFixing(ONIndex1M,I2713,TRUE,_xll.ohTrigger(RecalcTrigger,Trigger1M)),NA())</f>
        <v>1.6146607027502924E-2</v>
      </c>
      <c r="L2713" s="52">
        <f>IFERROR(_xll.qlIndexFixing(Index3M,H2713,TRUE,_xll.ohTrigger(RecalcTrigger,Trigger3M)),NA())</f>
        <v>1.753568094744792E-2</v>
      </c>
      <c r="M2713" s="52">
        <f>IFERROR(_xll.qlIndexFixing(ONIndex3M,I2713,TRUE,_xll.ohTrigger(RecalcTrigger,Trigger3M)),NA())</f>
        <v>1.7511527680404981E-2</v>
      </c>
      <c r="N2713" s="52">
        <f>IFERROR(_xll.qlIndexFixing(Index6M,$H2713,TRUE,_xll.ohTrigger(RecalcTrigger,Trigger6M)),NA())</f>
        <v>1.9296377857277922E-2</v>
      </c>
      <c r="O2713" s="52">
        <f>IFERROR(_xll.qlIndexFixing(ONIndex6M,I2713,TRUE,_xll.ohTrigger(RecalcTrigger,Trigger6M)),NA())</f>
        <v>1.9231646723527618E-2</v>
      </c>
      <c r="P2713" s="52">
        <f>IFERROR(_xll.qlIndexFixing(Index1Y,$H2713,TRUE,_xll.ohTrigger(RecalcTrigger,Trigger1Y)),NA())</f>
        <v>2.1408268780547978E-2</v>
      </c>
      <c r="Q2713" s="52">
        <f>IFERROR(_xll.qlIndexFixing(ONIndex1Y,I2713,TRUE,_xll.ohTrigger(RecalcTrigger,Trigger1Y)),NA())</f>
        <v>2.1235352017612286E-2</v>
      </c>
    </row>
    <row r="2714" spans="2:17" x14ac:dyDescent="0.2">
      <c r="B2714" s="46" t="s">
        <v>51</v>
      </c>
      <c r="D2714" s="49">
        <f>_xll.qlCalendarAdvance(LocalCalendar,$D2713,B2714,"f",FALSE)</f>
        <v>58734</v>
      </c>
      <c r="E2714" s="49">
        <f>_xll.qlInterestRateIndexValueDate(IndexON,D2714)</f>
        <v>58734</v>
      </c>
      <c r="F2714" s="52">
        <f>IFERROR(_xll.qlIndexFixing(IndexON,D2714,TRUE,_xll.ohTrigger(RecalcTrigger,TriggerON)),NA())</f>
        <v>1.4008392182640605E-2</v>
      </c>
      <c r="H2714" s="49">
        <f>_xll.qlCalendarAdvance(IborCalendar,$H2713,B2714,"f",FALSE)</f>
        <v>58726</v>
      </c>
      <c r="I2714" s="49">
        <f>_xll.qlInterestRateIndexValueDate(Index1M,$H2714)</f>
        <v>58728</v>
      </c>
      <c r="J2714" s="52">
        <f>IFERROR(_xll.qlIndexFixing(Index1M,$H2714,TRUE,_xll.ohTrigger(RecalcTrigger,Trigger1M)),NA())</f>
        <v>1.6149226991830912E-2</v>
      </c>
      <c r="K2714" s="52">
        <f>IFERROR(_xll.qlIndexFixing(ONIndex1M,I2714,TRUE,_xll.ohTrigger(RecalcTrigger,Trigger1M)),NA())</f>
        <v>1.6143919732796164E-2</v>
      </c>
      <c r="L2714" s="52">
        <f>IFERROR(_xll.qlIndexFixing(Index3M,H2714,TRUE,_xll.ohTrigger(RecalcTrigger,Trigger3M)),NA())</f>
        <v>1.7533445452123413E-2</v>
      </c>
      <c r="M2714" s="52">
        <f>IFERROR(_xll.qlIndexFixing(ONIndex3M,I2714,TRUE,_xll.ohTrigger(RecalcTrigger,Trigger3M)),NA())</f>
        <v>1.7509252998362257E-2</v>
      </c>
      <c r="N2714" s="52">
        <f>IFERROR(_xll.qlIndexFixing(Index6M,$H2714,TRUE,_xll.ohTrigger(RecalcTrigger,Trigger6M)),NA())</f>
        <v>1.9294205756474087E-2</v>
      </c>
      <c r="O2714" s="52">
        <f>IFERROR(_xll.qlIndexFixing(ONIndex6M,I2714,TRUE,_xll.ohTrigger(RecalcTrigger,Trigger6M)),NA())</f>
        <v>1.9229399681615078E-2</v>
      </c>
      <c r="P2714" s="52">
        <f>IFERROR(_xll.qlIndexFixing(Index1Y,$H2714,TRUE,_xll.ohTrigger(RecalcTrigger,Trigger1Y)),NA())</f>
        <v>2.1406158313453959E-2</v>
      </c>
      <c r="Q2714" s="52">
        <f>IFERROR(_xll.qlIndexFixing(ONIndex1Y,I2714,TRUE,_xll.ohTrigger(RecalcTrigger,Trigger1Y)),NA())</f>
        <v>2.1233091349319722E-2</v>
      </c>
    </row>
    <row r="2715" spans="2:17" x14ac:dyDescent="0.2">
      <c r="B2715" s="46" t="s">
        <v>51</v>
      </c>
      <c r="D2715" s="49">
        <f>_xll.qlCalendarAdvance(LocalCalendar,$D2714,B2715,"f",FALSE)</f>
        <v>58741</v>
      </c>
      <c r="E2715" s="49">
        <f>_xll.qlInterestRateIndexValueDate(IndexON,D2715)</f>
        <v>58741</v>
      </c>
      <c r="F2715" s="52">
        <f>IFERROR(_xll.qlIndexFixing(IndexON,D2715,TRUE,_xll.ohTrigger(RecalcTrigger,TriggerON)),NA())</f>
        <v>1.4006705439575384E-2</v>
      </c>
      <c r="H2715" s="49">
        <f>_xll.qlCalendarAdvance(IborCalendar,$H2714,B2715,"f",FALSE)</f>
        <v>58733</v>
      </c>
      <c r="I2715" s="49">
        <f>_xll.qlInterestRateIndexValueDate(Index1M,$H2715)</f>
        <v>58735</v>
      </c>
      <c r="J2715" s="52">
        <f>IFERROR(_xll.qlIndexFixing(Index1M,$H2715,TRUE,_xll.ohTrigger(RecalcTrigger,Trigger1M)),NA())</f>
        <v>1.6146564656281392E-2</v>
      </c>
      <c r="K2715" s="52">
        <f>IFERROR(_xll.qlIndexFixing(ONIndex1M,I2715,TRUE,_xll.ohTrigger(RecalcTrigger,Trigger1M)),NA())</f>
        <v>1.6141241353118119E-2</v>
      </c>
      <c r="L2715" s="52">
        <f>IFERROR(_xll.qlIndexFixing(Index3M,H2715,TRUE,_xll.ohTrigger(RecalcTrigger,Trigger3M)),NA())</f>
        <v>1.7531217537850346E-2</v>
      </c>
      <c r="M2715" s="52">
        <f>IFERROR(_xll.qlIndexFixing(ONIndex3M,I2715,TRUE,_xll.ohTrigger(RecalcTrigger,Trigger3M)),NA())</f>
        <v>1.7506985862683067E-2</v>
      </c>
      <c r="N2715" s="52">
        <f>IFERROR(_xll.qlIndexFixing(Index6M,$H2715,TRUE,_xll.ohTrigger(RecalcTrigger,Trigger6M)),NA())</f>
        <v>1.9292041140632789E-2</v>
      </c>
      <c r="O2715" s="52">
        <f>IFERROR(_xll.qlIndexFixing(ONIndex6M,I2715,TRUE,_xll.ohTrigger(RecalcTrigger,Trigger6M)),NA())</f>
        <v>1.9227160050414582E-2</v>
      </c>
      <c r="P2715" s="52">
        <f>IFERROR(_xll.qlIndexFixing(Index1Y,$H2715,TRUE,_xll.ohTrigger(RecalcTrigger,Trigger1Y)),NA())</f>
        <v>2.1404055509666644E-2</v>
      </c>
      <c r="Q2715" s="52">
        <f>IFERROR(_xll.qlIndexFixing(ONIndex1Y,I2715,TRUE,_xll.ohTrigger(RecalcTrigger,Trigger1Y)),NA())</f>
        <v>2.1230838177910272E-2</v>
      </c>
    </row>
    <row r="2716" spans="2:17" x14ac:dyDescent="0.2">
      <c r="B2716" s="46" t="s">
        <v>51</v>
      </c>
      <c r="D2716" s="49">
        <f>_xll.qlCalendarAdvance(LocalCalendar,$D2715,B2716,"f",FALSE)</f>
        <v>58748</v>
      </c>
      <c r="E2716" s="49">
        <f>_xll.qlInterestRateIndexValueDate(IndexON,D2716)</f>
        <v>58748</v>
      </c>
      <c r="F2716" s="52">
        <f>IFERROR(_xll.qlIndexFixing(IndexON,D2716,TRUE,_xll.ohTrigger(RecalcTrigger,TriggerON)),NA())</f>
        <v>1.4005024327126137E-2</v>
      </c>
      <c r="H2716" s="49">
        <f>_xll.qlCalendarAdvance(IborCalendar,$H2715,B2716,"f",FALSE)</f>
        <v>58740</v>
      </c>
      <c r="I2716" s="49">
        <f>_xll.qlInterestRateIndexValueDate(Index1M,$H2716)</f>
        <v>58742</v>
      </c>
      <c r="J2716" s="52">
        <f>IFERROR(_xll.qlIndexFixing(Index1M,$H2716,TRUE,_xll.ohTrigger(RecalcTrigger,Trigger1M)),NA())</f>
        <v>1.6143911248950038E-2</v>
      </c>
      <c r="K2716" s="52">
        <f>IFERROR(_xll.qlIndexFixing(ONIndex1M,I2716,TRUE,_xll.ohTrigger(RecalcTrigger,Trigger1M)),NA())</f>
        <v>1.6138571888708597E-2</v>
      </c>
      <c r="L2716" s="52">
        <f>IFERROR(_xll.qlIndexFixing(Index3M,H2716,TRUE,_xll.ohTrigger(RecalcTrigger,Trigger3M)),NA())</f>
        <v>1.7528997204613078E-2</v>
      </c>
      <c r="M2716" s="52">
        <f>IFERROR(_xll.qlIndexFixing(ONIndex3M,I2716,TRUE,_xll.ohTrigger(RecalcTrigger,Trigger3M)),NA())</f>
        <v>1.7504726273287474E-2</v>
      </c>
      <c r="N2716" s="52">
        <f>IFERROR(_xll.qlIndexFixing(Index6M,$H2716,TRUE,_xll.ohTrigger(RecalcTrigger,Trigger6M)),NA())</f>
        <v>1.9289884009728121E-2</v>
      </c>
      <c r="O2716" s="52">
        <f>IFERROR(_xll.qlIndexFixing(ONIndex6M,I2716,TRUE,_xll.ohTrigger(RecalcTrigger,Trigger6M)),NA())</f>
        <v>1.9224927829846195E-2</v>
      </c>
      <c r="P2716" s="52">
        <f>IFERROR(_xll.qlIndexFixing(Index1Y,$H2716,TRUE,_xll.ohTrigger(RecalcTrigger,Trigger1Y)),NA())</f>
        <v>2.1401960369137413E-2</v>
      </c>
      <c r="Q2716" s="52">
        <f>IFERROR(_xll.qlIndexFixing(ONIndex1Y,I2716,TRUE,_xll.ohTrigger(RecalcTrigger,Trigger1Y)),NA())</f>
        <v>2.122859250290432E-2</v>
      </c>
    </row>
    <row r="2717" spans="2:17" x14ac:dyDescent="0.2">
      <c r="B2717" s="46" t="s">
        <v>51</v>
      </c>
      <c r="D2717" s="49">
        <f>_xll.qlCalendarAdvance(LocalCalendar,$D2716,B2717,"f",FALSE)</f>
        <v>58755</v>
      </c>
      <c r="E2717" s="49">
        <f>_xll.qlInterestRateIndexValueDate(IndexON,D2717)</f>
        <v>58755</v>
      </c>
      <c r="F2717" s="52">
        <f>IFERROR(_xll.qlIndexFixing(IndexON,D2717,TRUE,_xll.ohTrigger(RecalcTrigger,TriggerON)),NA())</f>
        <v>1.4003501745425417E-2</v>
      </c>
      <c r="H2717" s="49">
        <f>_xll.qlCalendarAdvance(IborCalendar,$H2716,B2717,"f",FALSE)</f>
        <v>58747</v>
      </c>
      <c r="I2717" s="49">
        <f>_xll.qlInterestRateIndexValueDate(Index1M,$H2717)</f>
        <v>58749</v>
      </c>
      <c r="J2717" s="52">
        <f>IFERROR(_xll.qlIndexFixing(Index1M,$H2717,TRUE,_xll.ohTrigger(RecalcTrigger,Trigger1M)),NA())</f>
        <v>1.6141266769829354E-2</v>
      </c>
      <c r="K2717" s="52">
        <f>IFERROR(_xll.qlIndexFixing(ONIndex1M,I2717,TRUE,_xll.ohTrigger(RecalcTrigger,Trigger1M)),NA())</f>
        <v>1.6135911339567599E-2</v>
      </c>
      <c r="L2717" s="52">
        <f>IFERROR(_xll.qlIndexFixing(Index3M,H2717,TRUE,_xll.ohTrigger(RecalcTrigger,Trigger3M)),NA())</f>
        <v>1.7526784452401183E-2</v>
      </c>
      <c r="M2717" s="52">
        <f>IFERROR(_xll.qlIndexFixing(ONIndex3M,I2717,TRUE,_xll.ohTrigger(RecalcTrigger,Trigger3M)),NA())</f>
        <v>1.7502474230095544E-2</v>
      </c>
      <c r="N2717" s="52">
        <f>IFERROR(_xll.qlIndexFixing(Index6M,$H2717,TRUE,_xll.ohTrigger(RecalcTrigger,Trigger6M)),NA())</f>
        <v>1.9287370334511895E-2</v>
      </c>
      <c r="O2717" s="52">
        <f>IFERROR(_xll.qlIndexFixing(ONIndex6M,I2717,TRUE,_xll.ohTrigger(RecalcTrigger,Trigger6M)),NA())</f>
        <v>1.9222703020149723E-2</v>
      </c>
      <c r="P2717" s="52">
        <f>IFERROR(_xll.qlIndexFixing(Index1Y,$H2717,TRUE,_xll.ohTrigger(RecalcTrigger,Trigger1Y)),NA())</f>
        <v>2.13998728918183E-2</v>
      </c>
      <c r="Q2717" s="52">
        <f>IFERROR(_xll.qlIndexFixing(ONIndex1Y,I2717,TRUE,_xll.ohTrigger(RecalcTrigger,Trigger1Y)),NA())</f>
        <v>2.1226354324541674E-2</v>
      </c>
    </row>
    <row r="2718" spans="2:17" x14ac:dyDescent="0.2">
      <c r="B2718" s="46" t="s">
        <v>51</v>
      </c>
      <c r="D2718" s="49">
        <f>_xll.qlCalendarAdvance(LocalCalendar,$D2717,B2718,"f",FALSE)</f>
        <v>58762</v>
      </c>
      <c r="E2718" s="49">
        <f>_xll.qlInterestRateIndexValueDate(IndexON,D2718)</f>
        <v>58762</v>
      </c>
      <c r="F2718" s="52">
        <f>IFERROR(_xll.qlIndexFixing(IndexON,D2718,TRUE,_xll.ohTrigger(RecalcTrigger,TriggerON)),NA())</f>
        <v>1.4001678993595945E-2</v>
      </c>
      <c r="H2718" s="49">
        <f>_xll.qlCalendarAdvance(IborCalendar,$H2717,B2718,"f",FALSE)</f>
        <v>58754</v>
      </c>
      <c r="I2718" s="49">
        <f>_xll.qlInterestRateIndexValueDate(Index1M,$H2718)</f>
        <v>58757</v>
      </c>
      <c r="J2718" s="52">
        <f>IFERROR(_xll.qlIndexFixing(Index1M,$H2718,TRUE,_xll.ohTrigger(RecalcTrigger,Trigger1M)),NA())</f>
        <v>1.6138081271718983E-2</v>
      </c>
      <c r="K2718" s="52">
        <f>IFERROR(_xll.qlIndexFixing(ONIndex1M,I2718,TRUE,_xll.ohTrigger(RecalcTrigger,Trigger1M)),NA())</f>
        <v>1.6133226742889306E-2</v>
      </c>
      <c r="L2718" s="52">
        <f>IFERROR(_xll.qlIndexFixing(Index3M,H2718,TRUE,_xll.ohTrigger(RecalcTrigger,Trigger3M)),NA())</f>
        <v>1.7524804804256396E-2</v>
      </c>
      <c r="M2718" s="52">
        <f>IFERROR(_xll.qlIndexFixing(ONIndex3M,I2718,TRUE,_xll.ohTrigger(RecalcTrigger,Trigger3M)),NA())</f>
        <v>1.7500440554547581E-2</v>
      </c>
      <c r="N2718" s="52">
        <f>IFERROR(_xll.qlIndexFixing(Index6M,$H2718,TRUE,_xll.ohTrigger(RecalcTrigger,Trigger6M)),NA())</f>
        <v>1.9284922280917802E-2</v>
      </c>
      <c r="O2718" s="52">
        <f>IFERROR(_xll.qlIndexFixing(ONIndex6M,I2718,TRUE,_xll.ohTrigger(RecalcTrigger,Trigger6M)),NA())</f>
        <v>1.9220879627219745E-2</v>
      </c>
      <c r="P2718" s="52">
        <f>IFERROR(_xll.qlIndexFixing(Index1Y,$H2718,TRUE,_xll.ohTrigger(RecalcTrigger,Trigger1Y)),NA())</f>
        <v>2.1398472517674016E-2</v>
      </c>
      <c r="Q2718" s="52">
        <f>IFERROR(_xll.qlIndexFixing(ONIndex1Y,I2718,TRUE,_xll.ohTrigger(RecalcTrigger,Trigger1Y)),NA())</f>
        <v>2.1224738970344603E-2</v>
      </c>
    </row>
    <row r="2719" spans="2:17" x14ac:dyDescent="0.2">
      <c r="B2719" s="46" t="s">
        <v>51</v>
      </c>
      <c r="D2719" s="49">
        <f>_xll.qlCalendarAdvance(LocalCalendar,$D2718,B2719,"f",FALSE)</f>
        <v>58769</v>
      </c>
      <c r="E2719" s="49">
        <f>_xll.qlInterestRateIndexValueDate(IndexON,D2719)</f>
        <v>58769</v>
      </c>
      <c r="F2719" s="52">
        <f>IFERROR(_xll.qlIndexFixing(IndexON,D2719,TRUE,_xll.ohTrigger(RecalcTrigger,TriggerON)),NA())</f>
        <v>1.4000168347827469E-2</v>
      </c>
      <c r="H2719" s="49">
        <f>_xll.qlCalendarAdvance(IborCalendar,$H2718,B2719,"f",FALSE)</f>
        <v>58761</v>
      </c>
      <c r="I2719" s="49">
        <f>_xll.qlInterestRateIndexValueDate(Index1M,$H2719)</f>
        <v>58763</v>
      </c>
      <c r="J2719" s="52">
        <f>IFERROR(_xll.qlIndexFixing(Index1M,$H2719,TRUE,_xll.ohTrigger(RecalcTrigger,Trigger1M)),NA())</f>
        <v>1.6136004596205011E-2</v>
      </c>
      <c r="K2719" s="52">
        <f>IFERROR(_xll.qlIndexFixing(ONIndex1M,I2719,TRUE,_xll.ohTrigger(RecalcTrigger,Trigger1M)),NA())</f>
        <v>1.6130616986851365E-2</v>
      </c>
      <c r="L2719" s="52">
        <f>IFERROR(_xll.qlIndexFixing(Index3M,H2719,TRUE,_xll.ohTrigger(RecalcTrigger,Trigger3M)),NA())</f>
        <v>1.7522381691001374E-2</v>
      </c>
      <c r="M2719" s="52">
        <f>IFERROR(_xll.qlIndexFixing(ONIndex3M,I2719,TRUE,_xll.ohTrigger(RecalcTrigger,Trigger3M)),NA())</f>
        <v>1.7497992783201965E-2</v>
      </c>
      <c r="N2719" s="52">
        <f>IFERROR(_xll.qlIndexFixing(Index6M,$H2719,TRUE,_xll.ohTrigger(RecalcTrigger,Trigger6M)),NA())</f>
        <v>1.9283092655969461E-2</v>
      </c>
      <c r="O2719" s="52">
        <f>IFERROR(_xll.qlIndexFixing(ONIndex6M,I2719,TRUE,_xll.ohTrigger(RecalcTrigger,Trigger6M)),NA())</f>
        <v>1.9218275632972848E-2</v>
      </c>
      <c r="P2719" s="52">
        <f>IFERROR(_xll.qlIndexFixing(Index1Y,$H2719,TRUE,_xll.ohTrigger(RecalcTrigger,Trigger1Y)),NA())</f>
        <v>2.1395720926621661E-2</v>
      </c>
      <c r="Q2719" s="52">
        <f>IFERROR(_xll.qlIndexFixing(ONIndex1Y,I2719,TRUE,_xll.ohTrigger(RecalcTrigger,Trigger1Y)),NA())</f>
        <v>2.1221900458225917E-2</v>
      </c>
    </row>
    <row r="2720" spans="2:17" x14ac:dyDescent="0.2">
      <c r="B2720" s="46" t="s">
        <v>51</v>
      </c>
      <c r="D2720" s="49">
        <f>_xll.qlCalendarAdvance(LocalCalendar,$D2719,B2720,"f",FALSE)</f>
        <v>58776</v>
      </c>
      <c r="E2720" s="49">
        <f>_xll.qlInterestRateIndexValueDate(IndexON,D2720)</f>
        <v>58776</v>
      </c>
      <c r="F2720" s="52">
        <f>IFERROR(_xll.qlIndexFixing(IndexON,D2720,TRUE,_xll.ohTrigger(RecalcTrigger,TriggerON)),NA())</f>
        <v>1.3998356182289839E-2</v>
      </c>
      <c r="H2720" s="49">
        <f>_xll.qlCalendarAdvance(IborCalendar,$H2719,B2720,"f",FALSE)</f>
        <v>58768</v>
      </c>
      <c r="I2720" s="49">
        <f>_xll.qlInterestRateIndexValueDate(Index1M,$H2720)</f>
        <v>58771</v>
      </c>
      <c r="J2720" s="52">
        <f>IFERROR(_xll.qlIndexFixing(Index1M,$H2720,TRUE,_xll.ohTrigger(RecalcTrigger,Trigger1M)),NA())</f>
        <v>1.6133188938400073E-2</v>
      </c>
      <c r="K2720" s="52">
        <f>IFERROR(_xll.qlIndexFixing(ONIndex1M,I2720,TRUE,_xll.ohTrigger(RecalcTrigger,Trigger1M)),NA())</f>
        <v>1.612795484266627E-2</v>
      </c>
      <c r="L2720" s="52">
        <f>IFERROR(_xll.qlIndexFixing(Index3M,H2720,TRUE,_xll.ohTrigger(RecalcTrigger,Trigger3M)),NA())</f>
        <v>1.7520421111081978E-2</v>
      </c>
      <c r="M2720" s="52">
        <f>IFERROR(_xll.qlIndexFixing(ONIndex3M,I2720,TRUE,_xll.ohTrigger(RecalcTrigger,Trigger3M)),NA())</f>
        <v>1.7495978078692076E-2</v>
      </c>
      <c r="N2720" s="52">
        <f>IFERROR(_xll.qlIndexFixing(Index6M,$H2720,TRUE,_xll.ohTrigger(RecalcTrigger,Trigger6M)),NA())</f>
        <v>1.9280661709670837E-2</v>
      </c>
      <c r="O2720" s="52">
        <f>IFERROR(_xll.qlIndexFixing(ONIndex6M,I2720,TRUE,_xll.ohTrigger(RecalcTrigger,Trigger6M)),NA())</f>
        <v>1.9216470825469401E-2</v>
      </c>
      <c r="P2720" s="52">
        <f>IFERROR(_xll.qlIndexFixing(Index1Y,$H2720,TRUE,_xll.ohTrigger(RecalcTrigger,Trigger1Y)),NA())</f>
        <v>2.1394339771569227E-2</v>
      </c>
      <c r="Q2720" s="52">
        <f>IFERROR(_xll.qlIndexFixing(ONIndex1Y,I2720,TRUE,_xll.ohTrigger(RecalcTrigger,Trigger1Y)),NA())</f>
        <v>2.1220303858147105E-2</v>
      </c>
    </row>
    <row r="2721" spans="2:17" x14ac:dyDescent="0.2">
      <c r="B2721" s="46" t="s">
        <v>51</v>
      </c>
      <c r="D2721" s="49">
        <f>_xll.qlCalendarAdvance(LocalCalendar,$D2720,B2721,"f",FALSE)</f>
        <v>58783</v>
      </c>
      <c r="E2721" s="49">
        <f>_xll.qlInterestRateIndexValueDate(IndexON,D2721)</f>
        <v>58783</v>
      </c>
      <c r="F2721" s="52">
        <f>IFERROR(_xll.qlIndexFixing(IndexON,D2721,TRUE,_xll.ohTrigger(RecalcTrigger,TriggerON)),NA())</f>
        <v>1.3996703222440843E-2</v>
      </c>
      <c r="H2721" s="49">
        <f>_xll.qlCalendarAdvance(IborCalendar,$H2720,B2721,"f",FALSE)</f>
        <v>58775</v>
      </c>
      <c r="I2721" s="49">
        <f>_xll.qlInterestRateIndexValueDate(Index1M,$H2721)</f>
        <v>58777</v>
      </c>
      <c r="J2721" s="52">
        <f>IFERROR(_xll.qlIndexFixing(Index1M,$H2721,TRUE,_xll.ohTrigger(RecalcTrigger,Trigger1M)),NA())</f>
        <v>1.6130953846138496E-2</v>
      </c>
      <c r="K2721" s="52">
        <f>IFERROR(_xll.qlIndexFixing(ONIndex1M,I2721,TRUE,_xll.ohTrigger(RecalcTrigger,Trigger1M)),NA())</f>
        <v>1.6125358295129288E-2</v>
      </c>
      <c r="L2721" s="52">
        <f>IFERROR(_xll.qlIndexFixing(Index3M,H2721,TRUE,_xll.ohTrigger(RecalcTrigger,Trigger3M)),NA())</f>
        <v>1.7517467039313672E-2</v>
      </c>
      <c r="M2721" s="52">
        <f>IFERROR(_xll.qlIndexFixing(ONIndex3M,I2721,TRUE,_xll.ohTrigger(RecalcTrigger,Trigger3M)),NA())</f>
        <v>1.7493541521602651E-2</v>
      </c>
      <c r="N2721" s="52">
        <f>IFERROR(_xll.qlIndexFixing(Index6M,$H2721,TRUE,_xll.ohTrigger(RecalcTrigger,Trigger6M)),NA())</f>
        <v>1.9279210628424501E-2</v>
      </c>
      <c r="O2721" s="52">
        <f>IFERROR(_xll.qlIndexFixing(ONIndex6M,I2721,TRUE,_xll.ohTrigger(RecalcTrigger,Trigger6M)),NA())</f>
        <v>1.9213877888644149E-2</v>
      </c>
      <c r="P2721" s="52">
        <f>IFERROR(_xll.qlIndexFixing(Index1Y,$H2721,TRUE,_xll.ohTrigger(RecalcTrigger,Trigger1Y)),NA())</f>
        <v>2.1391599613698509E-2</v>
      </c>
      <c r="Q2721" s="52">
        <f>IFERROR(_xll.qlIndexFixing(ONIndex1Y,I2721,TRUE,_xll.ohTrigger(RecalcTrigger,Trigger1Y)),NA())</f>
        <v>2.1217476578323513E-2</v>
      </c>
    </row>
    <row r="2722" spans="2:17" x14ac:dyDescent="0.2">
      <c r="B2722" s="46" t="s">
        <v>51</v>
      </c>
      <c r="D2722" s="49">
        <f>_xll.qlCalendarAdvance(LocalCalendar,$D2721,B2722,"f",FALSE)</f>
        <v>58790</v>
      </c>
      <c r="E2722" s="49">
        <f>_xll.qlInterestRateIndexValueDate(IndexON,D2722)</f>
        <v>58790</v>
      </c>
      <c r="F2722" s="52">
        <f>IFERROR(_xll.qlIndexFixing(IndexON,D2722,TRUE,_xll.ohTrigger(RecalcTrigger,TriggerON)),NA())</f>
        <v>1.3995055893127883E-2</v>
      </c>
      <c r="H2722" s="49">
        <f>_xll.qlCalendarAdvance(IborCalendar,$H2721,B2722,"f",FALSE)</f>
        <v>58782</v>
      </c>
      <c r="I2722" s="49">
        <f>_xll.qlInterestRateIndexValueDate(Index1M,$H2722)</f>
        <v>58784</v>
      </c>
      <c r="J2722" s="52">
        <f>IFERROR(_xll.qlIndexFixing(Index1M,$H2722,TRUE,_xll.ohTrigger(RecalcTrigger,Trigger1M)),NA())</f>
        <v>1.6128178297198648E-2</v>
      </c>
      <c r="K2722" s="52">
        <f>IFERROR(_xll.qlIndexFixing(ONIndex1M,I2722,TRUE,_xll.ohTrigger(RecalcTrigger,Trigger1M)),NA())</f>
        <v>1.6122742322011163E-2</v>
      </c>
      <c r="L2722" s="52">
        <f>IFERROR(_xll.qlIndexFixing(Index3M,H2722,TRUE,_xll.ohTrigger(RecalcTrigger,Trigger3M)),NA())</f>
        <v>1.7515291320317594E-2</v>
      </c>
      <c r="M2722" s="52">
        <f>IFERROR(_xll.qlIndexFixing(ONIndex3M,I2722,TRUE,_xll.ohTrigger(RecalcTrigger,Trigger3M)),NA())</f>
        <v>1.7491327210468199E-2</v>
      </c>
      <c r="N2722" s="52">
        <f>IFERROR(_xll.qlIndexFixing(Index6M,$H2722,TRUE,_xll.ohTrigger(RecalcTrigger,Trigger6M)),NA())</f>
        <v>1.9277098406639333E-2</v>
      </c>
      <c r="O2722" s="52">
        <f>IFERROR(_xll.qlIndexFixing(ONIndex6M,I2722,TRUE,_xll.ohTrigger(RecalcTrigger,Trigger6M)),NA())</f>
        <v>1.9211690132507897E-2</v>
      </c>
      <c r="P2722" s="52">
        <f>IFERROR(_xll.qlIndexFixing(Index1Y,$H2722,TRUE,_xll.ohTrigger(RecalcTrigger,Trigger1Y)),NA())</f>
        <v>2.1389550451721091E-2</v>
      </c>
      <c r="Q2722" s="52">
        <f>IFERROR(_xll.qlIndexFixing(ONIndex1Y,I2722,TRUE,_xll.ohTrigger(RecalcTrigger,Trigger1Y)),NA())</f>
        <v>2.1215275883417206E-2</v>
      </c>
    </row>
    <row r="2723" spans="2:17" x14ac:dyDescent="0.2">
      <c r="B2723" s="46" t="s">
        <v>51</v>
      </c>
      <c r="D2723" s="49">
        <f>_xll.qlCalendarAdvance(LocalCalendar,$D2722,B2723,"f",FALSE)</f>
        <v>58797</v>
      </c>
      <c r="E2723" s="49">
        <f>_xll.qlInterestRateIndexValueDate(IndexON,D2723)</f>
        <v>58797</v>
      </c>
      <c r="F2723" s="52">
        <f>IFERROR(_xll.qlIndexFixing(IndexON,D2723,TRUE,_xll.ohTrigger(RecalcTrigger,TriggerON)),NA())</f>
        <v>1.3993414194271026E-2</v>
      </c>
      <c r="H2723" s="49">
        <f>_xll.qlCalendarAdvance(IborCalendar,$H2722,B2723,"f",FALSE)</f>
        <v>58789</v>
      </c>
      <c r="I2723" s="49">
        <f>_xll.qlInterestRateIndexValueDate(Index1M,$H2723)</f>
        <v>58791</v>
      </c>
      <c r="J2723" s="52">
        <f>IFERROR(_xll.qlIndexFixing(Index1M,$H2723,TRUE,_xll.ohTrigger(RecalcTrigger,Trigger1M)),NA())</f>
        <v>1.6125764141133366E-2</v>
      </c>
      <c r="K2723" s="52">
        <f>IFERROR(_xll.qlIndexFixing(ONIndex1M,I2723,TRUE,_xll.ohTrigger(RecalcTrigger,Trigger1M)),NA())</f>
        <v>1.6120135264081625E-2</v>
      </c>
      <c r="L2723" s="52">
        <f>IFERROR(_xll.qlIndexFixing(Index3M,H2723,TRUE,_xll.ohTrigger(RecalcTrigger,Trigger3M)),NA())</f>
        <v>1.7513123181508661E-2</v>
      </c>
      <c r="M2723" s="52">
        <f>IFERROR(_xll.qlIndexFixing(ONIndex3M,I2723,TRUE,_xll.ohTrigger(RecalcTrigger,Trigger3M)),NA())</f>
        <v>1.7489120445457473E-2</v>
      </c>
      <c r="N2723" s="52">
        <f>IFERROR(_xll.qlIndexFixing(Index6M,$H2723,TRUE,_xll.ohTrigger(RecalcTrigger,Trigger6M)),NA())</f>
        <v>1.9274993669623451E-2</v>
      </c>
      <c r="O2723" s="52">
        <f>IFERROR(_xll.qlIndexFixing(ONIndex6M,I2723,TRUE,_xll.ohTrigger(RecalcTrigger,Trigger6M)),NA())</f>
        <v>1.9209509787163626E-2</v>
      </c>
      <c r="P2723" s="52">
        <f>IFERROR(_xll.qlIndexFixing(Index1Y,$H2723,TRUE,_xll.ohTrigger(RecalcTrigger,Trigger1Y)),NA())</f>
        <v>2.1387508952671941E-2</v>
      </c>
      <c r="Q2723" s="52">
        <f>IFERROR(_xll.qlIndexFixing(ONIndex1Y,I2723,TRUE,_xll.ohTrigger(RecalcTrigger,Trigger1Y)),NA())</f>
        <v>2.1213082685154205E-2</v>
      </c>
    </row>
    <row r="2724" spans="2:17" x14ac:dyDescent="0.2">
      <c r="B2724" s="46" t="s">
        <v>51</v>
      </c>
      <c r="D2724" s="49">
        <f>_xll.qlCalendarAdvance(LocalCalendar,$D2723,B2724,"f",FALSE)</f>
        <v>58804</v>
      </c>
      <c r="E2724" s="49">
        <f>_xll.qlInterestRateIndexValueDate(IndexON,D2724)</f>
        <v>58804</v>
      </c>
      <c r="F2724" s="52">
        <f>IFERROR(_xll.qlIndexFixing(IndexON,D2724,TRUE,_xll.ohTrigger(RecalcTrigger,TriggerON)),NA())</f>
        <v>1.3991778125950205E-2</v>
      </c>
      <c r="H2724" s="49">
        <f>_xll.qlCalendarAdvance(IborCalendar,$H2723,B2724,"f",FALSE)</f>
        <v>58796</v>
      </c>
      <c r="I2724" s="49">
        <f>_xll.qlInterestRateIndexValueDate(Index1M,$H2724)</f>
        <v>58798</v>
      </c>
      <c r="J2724" s="52">
        <f>IFERROR(_xll.qlIndexFixing(Index1M,$H2724,TRUE,_xll.ohTrigger(RecalcTrigger,Trigger1M)),NA())</f>
        <v>1.612300540540873E-2</v>
      </c>
      <c r="K2724" s="52">
        <f>IFERROR(_xll.qlIndexFixing(ONIndex1M,I2724,TRUE,_xll.ohTrigger(RecalcTrigger,Trigger1M)),NA())</f>
        <v>1.6118415532857533E-2</v>
      </c>
      <c r="L2724" s="52">
        <f>IFERROR(_xll.qlIndexFixing(Index3M,H2724,TRUE,_xll.ohTrigger(RecalcTrigger,Trigger3M)),NA())</f>
        <v>1.7510962622875326E-2</v>
      </c>
      <c r="M2724" s="52">
        <f>IFERROR(_xll.qlIndexFixing(ONIndex3M,I2724,TRUE,_xll.ohTrigger(RecalcTrigger,Trigger3M)),NA())</f>
        <v>1.748826135080872E-2</v>
      </c>
      <c r="N2724" s="52">
        <f>IFERROR(_xll.qlIndexFixing(Index6M,$H2724,TRUE,_xll.ohTrigger(RecalcTrigger,Trigger6M)),NA())</f>
        <v>1.9272896417353576E-2</v>
      </c>
      <c r="O2724" s="52">
        <f>IFERROR(_xll.qlIndexFixing(ONIndex6M,I2724,TRUE,_xll.ohTrigger(RecalcTrigger,Trigger6M)),NA())</f>
        <v>1.9209124753651885E-2</v>
      </c>
      <c r="P2724" s="52">
        <f>IFERROR(_xll.qlIndexFixing(Index1Y,$H2724,TRUE,_xll.ohTrigger(RecalcTrigger,Trigger1Y)),NA())</f>
        <v>2.138547511650353E-2</v>
      </c>
      <c r="Q2724" s="52">
        <f>IFERROR(_xll.qlIndexFixing(ONIndex1Y,I2724,TRUE,_xll.ohTrigger(RecalcTrigger,Trigger1Y)),NA())</f>
        <v>2.1213242752327055E-2</v>
      </c>
    </row>
    <row r="2725" spans="2:17" x14ac:dyDescent="0.2">
      <c r="B2725" s="46" t="s">
        <v>51</v>
      </c>
      <c r="D2725" s="49">
        <f>_xll.qlCalendarAdvance(LocalCalendar,$D2724,B2725,"f",FALSE)</f>
        <v>58811</v>
      </c>
      <c r="E2725" s="49">
        <f>_xll.qlInterestRateIndexValueDate(IndexON,D2725)</f>
        <v>58811</v>
      </c>
      <c r="F2725" s="52">
        <f>IFERROR(_xll.qlIndexFixing(IndexON,D2725,TRUE,_xll.ohTrigger(RecalcTrigger,TriggerON)),NA())</f>
        <v>1.3990147688245358E-2</v>
      </c>
      <c r="H2725" s="49">
        <f>_xll.qlCalendarAdvance(IborCalendar,$H2724,B2725,"f",FALSE)</f>
        <v>58804</v>
      </c>
      <c r="I2725" s="49">
        <f>_xll.qlInterestRateIndexValueDate(Index1M,$H2725)</f>
        <v>58810</v>
      </c>
      <c r="J2725" s="52">
        <f>IFERROR(_xll.qlIndexFixing(Index1M,$H2725,TRUE,_xll.ohTrigger(RecalcTrigger,Trigger1M)),NA())</f>
        <v>1.6118421805421508E-2</v>
      </c>
      <c r="K2725" s="52">
        <f>IFERROR(_xll.qlIndexFixing(ONIndex1M,I2725,TRUE,_xll.ohTrigger(RecalcTrigger,Trigger1M)),NA())</f>
        <v>1.6113103904107362E-2</v>
      </c>
      <c r="L2725" s="52">
        <f>IFERROR(_xll.qlIndexFixing(Index3M,H2725,TRUE,_xll.ohTrigger(RecalcTrigger,Trigger3M)),NA())</f>
        <v>1.7507276443552655E-2</v>
      </c>
      <c r="M2725" s="52">
        <f>IFERROR(_xll.qlIndexFixing(ONIndex3M,I2725,TRUE,_xll.ohTrigger(RecalcTrigger,Trigger3M)),NA())</f>
        <v>1.7483168694765183E-2</v>
      </c>
      <c r="N2725" s="52">
        <f>IFERROR(_xll.qlIndexFixing(Index6M,$H2725,TRUE,_xll.ohTrigger(RecalcTrigger,Trigger6M)),NA())</f>
        <v>1.9269318541171001E-2</v>
      </c>
      <c r="O2725" s="52">
        <f>IFERROR(_xll.qlIndexFixing(ONIndex6M,I2725,TRUE,_xll.ohTrigger(RecalcTrigger,Trigger6M)),NA())</f>
        <v>1.9203629063175853E-2</v>
      </c>
      <c r="P2725" s="52">
        <f>IFERROR(_xll.qlIndexFixing(Index1Y,$H2725,TRUE,_xll.ohTrigger(RecalcTrigger,Trigger1Y)),NA())</f>
        <v>2.1382006368007859E-2</v>
      </c>
      <c r="Q2725" s="52">
        <f>IFERROR(_xll.qlIndexFixing(ONIndex1Y,I2725,TRUE,_xll.ohTrigger(RecalcTrigger,Trigger1Y)),NA())</f>
        <v>2.12071675077663E-2</v>
      </c>
    </row>
    <row r="2726" spans="2:17" x14ac:dyDescent="0.2">
      <c r="B2726" s="46" t="s">
        <v>51</v>
      </c>
      <c r="D2726" s="49">
        <f>_xll.qlCalendarAdvance(LocalCalendar,$D2725,B2726,"f",FALSE)</f>
        <v>58818</v>
      </c>
      <c r="E2726" s="49">
        <f>_xll.qlInterestRateIndexValueDate(IndexON,D2726)</f>
        <v>58818</v>
      </c>
      <c r="F2726" s="52">
        <f>IFERROR(_xll.qlIndexFixing(IndexON,D2726,TRUE,_xll.ohTrigger(RecalcTrigger,TriggerON)),NA())</f>
        <v>1.3988522880996612E-2</v>
      </c>
      <c r="H2726" s="49">
        <f>_xll.qlCalendarAdvance(IborCalendar,$H2725,B2726,"f",FALSE)</f>
        <v>58811</v>
      </c>
      <c r="I2726" s="49">
        <f>_xll.qlInterestRateIndexValueDate(Index1M,$H2726)</f>
        <v>58813</v>
      </c>
      <c r="J2726" s="52">
        <f>IFERROR(_xll.qlIndexFixing(Index1M,$H2726,TRUE,_xll.ohTrigger(RecalcTrigger,Trigger1M)),NA())</f>
        <v>1.6117324310152649E-2</v>
      </c>
      <c r="K2726" s="52">
        <f>IFERROR(_xll.qlIndexFixing(ONIndex1M,I2726,TRUE,_xll.ohTrigger(RecalcTrigger,Trigger1M)),NA())</f>
        <v>1.6112353127200052E-2</v>
      </c>
      <c r="L2726" s="52">
        <f>IFERROR(_xll.qlIndexFixing(Index3M,H2726,TRUE,_xll.ohTrigger(RecalcTrigger,Trigger3M)),NA())</f>
        <v>1.750635837940262E-2</v>
      </c>
      <c r="M2726" s="52">
        <f>IFERROR(_xll.qlIndexFixing(ONIndex3M,I2726,TRUE,_xll.ohTrigger(RecalcTrigger,Trigger3M)),NA())</f>
        <v>1.7482771781862638E-2</v>
      </c>
      <c r="N2726" s="52">
        <f>IFERROR(_xll.qlIndexFixing(Index6M,$H2726,TRUE,_xll.ohTrigger(RecalcTrigger,Trigger6M)),NA())</f>
        <v>1.9268059620872042E-2</v>
      </c>
      <c r="O2726" s="52">
        <f>IFERROR(_xll.qlIndexFixing(ONIndex6M,I2726,TRUE,_xll.ohTrigger(RecalcTrigger,Trigger6M)),NA())</f>
        <v>1.9203422297424666E-2</v>
      </c>
      <c r="P2726" s="52">
        <f>IFERROR(_xll.qlIndexFixing(Index1Y,$H2726,TRUE,_xll.ohTrigger(RecalcTrigger,Trigger1Y)),NA())</f>
        <v>2.1382125466117913E-2</v>
      </c>
      <c r="Q2726" s="52">
        <f>IFERROR(_xll.qlIndexFixing(ONIndex1Y,I2726,TRUE,_xll.ohTrigger(RecalcTrigger,Trigger1Y)),NA())</f>
        <v>2.1207178463376053E-2</v>
      </c>
    </row>
    <row r="2727" spans="2:17" x14ac:dyDescent="0.2">
      <c r="B2727" s="46" t="s">
        <v>51</v>
      </c>
      <c r="D2727" s="49">
        <f>_xll.qlCalendarAdvance(LocalCalendar,$D2726,B2727,"f",FALSE)</f>
        <v>58825</v>
      </c>
      <c r="E2727" s="49">
        <f>_xll.qlInterestRateIndexValueDate(IndexON,D2727)</f>
        <v>58825</v>
      </c>
      <c r="F2727" s="52">
        <f>IFERROR(_xll.qlIndexFixing(IndexON,D2727,TRUE,_xll.ohTrigger(RecalcTrigger,TriggerON)),NA())</f>
        <v>1.398690370436384E-2</v>
      </c>
      <c r="H2727" s="49">
        <f>_xll.qlCalendarAdvance(IborCalendar,$H2726,B2727,"f",FALSE)</f>
        <v>58818</v>
      </c>
      <c r="I2727" s="49">
        <f>_xll.qlInterestRateIndexValueDate(Index1M,$H2727)</f>
        <v>58820</v>
      </c>
      <c r="J2727" s="52">
        <f>IFERROR(_xll.qlIndexFixing(Index1M,$H2727,TRUE,_xll.ohTrigger(RecalcTrigger,Trigger1M)),NA())</f>
        <v>1.6114769864813524E-2</v>
      </c>
      <c r="K2727" s="52">
        <f>IFERROR(_xll.qlIndexFixing(ONIndex1M,I2727,TRUE,_xll.ohTrigger(RecalcTrigger,Trigger1M)),NA())</f>
        <v>1.6109961368655501E-2</v>
      </c>
      <c r="L2727" s="52">
        <f>IFERROR(_xll.qlIndexFixing(Index3M,H2727,TRUE,_xll.ohTrigger(RecalcTrigger,Trigger3M)),NA())</f>
        <v>1.7504221644101037E-2</v>
      </c>
      <c r="M2727" s="52">
        <f>IFERROR(_xll.qlIndexFixing(ONIndex3M,I2727,TRUE,_xll.ohTrigger(RecalcTrigger,Trigger3M)),NA())</f>
        <v>1.7480866533243766E-2</v>
      </c>
      <c r="N2727" s="52">
        <f>IFERROR(_xll.qlIndexFixing(Index6M,$H2727,TRUE,_xll.ohTrigger(RecalcTrigger,Trigger6M)),NA())</f>
        <v>1.926598546779601E-2</v>
      </c>
      <c r="O2727" s="52">
        <f>IFERROR(_xll.qlIndexFixing(ONIndex6M,I2727,TRUE,_xll.ohTrigger(RecalcTrigger,Trigger6M)),NA())</f>
        <v>1.9201632365688504E-2</v>
      </c>
      <c r="P2727" s="52">
        <f>IFERROR(_xll.qlIndexFixing(Index1Y,$H2727,TRUE,_xll.ohTrigger(RecalcTrigger,Trigger1Y)),NA())</f>
        <v>2.1380608475085799E-2</v>
      </c>
      <c r="Q2727" s="52">
        <f>IFERROR(_xll.qlIndexFixing(ONIndex1Y,I2727,TRUE,_xll.ohTrigger(RecalcTrigger,Trigger1Y)),NA())</f>
        <v>2.1205487574413873E-2</v>
      </c>
    </row>
    <row r="2728" spans="2:17" x14ac:dyDescent="0.2">
      <c r="B2728" s="46" t="s">
        <v>51</v>
      </c>
      <c r="D2728" s="49">
        <f>_xll.qlCalendarAdvance(LocalCalendar,$D2727,B2728,"f",FALSE)</f>
        <v>58832</v>
      </c>
      <c r="E2728" s="49">
        <f>_xll.qlInterestRateIndexValueDate(IndexON,D2728)</f>
        <v>58832</v>
      </c>
      <c r="F2728" s="52">
        <f>IFERROR(_xll.qlIndexFixing(IndexON,D2728,TRUE,_xll.ohTrigger(RecalcTrigger,TriggerON)),NA())</f>
        <v>1.3985290158107233E-2</v>
      </c>
      <c r="H2728" s="49">
        <f>_xll.qlCalendarAdvance(IborCalendar,$H2727,B2728,"f",FALSE)</f>
        <v>58825</v>
      </c>
      <c r="I2728" s="49">
        <f>_xll.qlInterestRateIndexValueDate(Index1M,$H2728)</f>
        <v>58827</v>
      </c>
      <c r="J2728" s="52">
        <f>IFERROR(_xll.qlIndexFixing(Index1M,$H2728,TRUE,_xll.ohTrigger(RecalcTrigger,Trigger1M)),NA())</f>
        <v>1.6112403735814018E-2</v>
      </c>
      <c r="K2728" s="52">
        <f>IFERROR(_xll.qlIndexFixing(ONIndex1M,I2728,TRUE,_xll.ohTrigger(RecalcTrigger,Trigger1M)),NA())</f>
        <v>1.6107223883770061E-2</v>
      </c>
      <c r="L2728" s="52">
        <f>IFERROR(_xll.qlIndexFixing(Index3M,H2728,TRUE,_xll.ohTrigger(RecalcTrigger,Trigger3M)),NA())</f>
        <v>1.7502092488924426E-2</v>
      </c>
      <c r="M2728" s="52">
        <f>IFERROR(_xll.qlIndexFixing(ONIndex3M,I2728,TRUE,_xll.ohTrigger(RecalcTrigger,Trigger3M)),NA())</f>
        <v>1.7478430059787442E-2</v>
      </c>
      <c r="N2728" s="52">
        <f>IFERROR(_xll.qlIndexFixing(Index6M,$H2728,TRUE,_xll.ohTrigger(RecalcTrigger,Trigger6M)),NA())</f>
        <v>1.9263918798959945E-2</v>
      </c>
      <c r="O2728" s="52">
        <f>IFERROR(_xll.qlIndexFixing(ONIndex6M,I2728,TRUE,_xll.ohTrigger(RecalcTrigger,Trigger6M)),NA())</f>
        <v>1.9199132080442993E-2</v>
      </c>
      <c r="P2728" s="52">
        <f>IFERROR(_xll.qlIndexFixing(Index1Y,$H2728,TRUE,_xll.ohTrigger(RecalcTrigger,Trigger1Y)),NA())</f>
        <v>2.1378115340677916E-2</v>
      </c>
      <c r="Q2728" s="52">
        <f>IFERROR(_xll.qlIndexFixing(ONIndex1Y,I2728,TRUE,_xll.ohTrigger(RecalcTrigger,Trigger1Y)),NA())</f>
        <v>2.1202863312339559E-2</v>
      </c>
    </row>
    <row r="2729" spans="2:17" x14ac:dyDescent="0.2">
      <c r="B2729" s="46" t="s">
        <v>51</v>
      </c>
      <c r="D2729" s="49">
        <f>_xll.qlCalendarAdvance(LocalCalendar,$D2728,B2729,"f",FALSE)</f>
        <v>58839</v>
      </c>
      <c r="E2729" s="49">
        <f>_xll.qlInterestRateIndexValueDate(IndexON,D2729)</f>
        <v>58839</v>
      </c>
      <c r="F2729" s="52">
        <f>IFERROR(_xll.qlIndexFixing(IndexON,D2729,TRUE,_xll.ohTrigger(RecalcTrigger,TriggerON)),NA())</f>
        <v>1.39836822424666E-2</v>
      </c>
      <c r="H2729" s="49">
        <f>_xll.qlCalendarAdvance(IborCalendar,$H2728,B2729,"f",FALSE)</f>
        <v>58832</v>
      </c>
      <c r="I2729" s="49">
        <f>_xll.qlInterestRateIndexValueDate(Index1M,$H2729)</f>
        <v>58834</v>
      </c>
      <c r="J2729" s="52">
        <f>IFERROR(_xll.qlIndexFixing(Index1M,$H2729,TRUE,_xll.ohTrigger(RecalcTrigger,Trigger1M)),NA())</f>
        <v>1.6109687757309664E-2</v>
      </c>
      <c r="K2729" s="52">
        <f>IFERROR(_xll.qlIndexFixing(ONIndex1M,I2729,TRUE,_xll.ohTrigger(RecalcTrigger,Trigger1M)),NA())</f>
        <v>1.6104672636130246E-2</v>
      </c>
      <c r="L2729" s="52">
        <f>IFERROR(_xll.qlIndexFixing(Index3M,H2729,TRUE,_xll.ohTrigger(RecalcTrigger,Trigger3M)),NA())</f>
        <v>1.7499970913862128E-2</v>
      </c>
      <c r="M2729" s="52">
        <f>IFERROR(_xll.qlIndexFixing(ONIndex3M,I2729,TRUE,_xll.ohTrigger(RecalcTrigger,Trigger3M)),NA())</f>
        <v>1.7476270519427572E-2</v>
      </c>
      <c r="N2729" s="52">
        <f>IFERROR(_xll.qlIndexFixing(Index6M,$H2729,TRUE,_xll.ohTrigger(RecalcTrigger,Trigger6M)),NA())</f>
        <v>1.9261859614341324E-2</v>
      </c>
      <c r="O2729" s="52">
        <f>IFERROR(_xll.qlIndexFixing(ONIndex6M,I2729,TRUE,_xll.ohTrigger(RecalcTrigger,Trigger6M)),NA())</f>
        <v>1.91969980892992E-2</v>
      </c>
      <c r="P2729" s="52">
        <f>IFERROR(_xll.qlIndexFixing(Index1Y,$H2729,TRUE,_xll.ohTrigger(RecalcTrigger,Trigger1Y)),NA())</f>
        <v>2.1376121773320291E-2</v>
      </c>
      <c r="Q2729" s="52">
        <f>IFERROR(_xll.qlIndexFixing(ONIndex1Y,I2729,TRUE,_xll.ohTrigger(RecalcTrigger,Trigger1Y)),NA())</f>
        <v>2.1200716983225121E-2</v>
      </c>
    </row>
    <row r="2730" spans="2:17" x14ac:dyDescent="0.2">
      <c r="B2730" s="46" t="s">
        <v>51</v>
      </c>
      <c r="D2730" s="49">
        <f>_xll.qlCalendarAdvance(LocalCalendar,$D2729,B2730,"f",FALSE)</f>
        <v>58846</v>
      </c>
      <c r="E2730" s="49">
        <f>_xll.qlInterestRateIndexValueDate(IndexON,D2730)</f>
        <v>58846</v>
      </c>
      <c r="F2730" s="52">
        <f>IFERROR(_xll.qlIndexFixing(IndexON,D2730,TRUE,_xll.ohTrigger(RecalcTrigger,TriggerON)),NA())</f>
        <v>1.3982079957362004E-2</v>
      </c>
      <c r="H2730" s="49">
        <f>_xll.qlCalendarAdvance(IborCalendar,$H2729,B2730,"f",FALSE)</f>
        <v>58839</v>
      </c>
      <c r="I2730" s="49">
        <f>_xll.qlInterestRateIndexValueDate(Index1M,$H2730)</f>
        <v>58841</v>
      </c>
      <c r="J2730" s="52">
        <f>IFERROR(_xll.qlIndexFixing(Index1M,$H2730,TRUE,_xll.ohTrigger(RecalcTrigger,Trigger1M)),NA())</f>
        <v>1.610661911468763E-2</v>
      </c>
      <c r="K2730" s="52">
        <f>IFERROR(_xll.qlIndexFixing(ONIndex1M,I2730,TRUE,_xll.ohTrigger(RecalcTrigger,Trigger1M)),NA())</f>
        <v>1.610213030453167E-2</v>
      </c>
      <c r="L2730" s="52">
        <f>IFERROR(_xll.qlIndexFixing(Index3M,H2730,TRUE,_xll.ohTrigger(RecalcTrigger,Trigger3M)),NA())</f>
        <v>1.7497581888835344E-2</v>
      </c>
      <c r="M2730" s="52">
        <f>IFERROR(_xll.qlIndexFixing(ONIndex3M,I2730,TRUE,_xll.ohTrigger(RecalcTrigger,Trigger3M)),NA())</f>
        <v>1.7474118526177307E-2</v>
      </c>
      <c r="N2730" s="52">
        <f>IFERROR(_xll.qlIndexFixing(Index6M,$H2730,TRUE,_xll.ohTrigger(RecalcTrigger,Trigger6M)),NA())</f>
        <v>1.9259807913916741E-2</v>
      </c>
      <c r="O2730" s="52">
        <f>IFERROR(_xll.qlIndexFixing(ONIndex6M,I2730,TRUE,_xll.ohTrigger(RecalcTrigger,Trigger6M)),NA())</f>
        <v>1.9194871509693456E-2</v>
      </c>
      <c r="P2730" s="52">
        <f>IFERROR(_xll.qlIndexFixing(Index1Y,$H2730,TRUE,_xll.ohTrigger(RecalcTrigger,Trigger1Y)),NA())</f>
        <v>2.1374135869476743E-2</v>
      </c>
      <c r="Q2730" s="52">
        <f>IFERROR(_xll.qlIndexFixing(ONIndex1Y,I2730,TRUE,_xll.ohTrigger(RecalcTrigger,Trigger1Y)),NA())</f>
        <v>2.1198578151633285E-2</v>
      </c>
    </row>
    <row r="2731" spans="2:17" x14ac:dyDescent="0.2">
      <c r="B2731" s="46" t="s">
        <v>51</v>
      </c>
      <c r="D2731" s="49">
        <f>_xll.qlCalendarAdvance(LocalCalendar,$D2730,B2731,"f",FALSE)</f>
        <v>58853</v>
      </c>
      <c r="E2731" s="49">
        <f>_xll.qlInterestRateIndexValueDate(IndexON,D2731)</f>
        <v>58853</v>
      </c>
      <c r="F2731" s="52">
        <f>IFERROR(_xll.qlIndexFixing(IndexON,D2731,TRUE,_xll.ohTrigger(RecalcTrigger,TriggerON)),NA())</f>
        <v>1.3980483302793445E-2</v>
      </c>
      <c r="H2731" s="49">
        <f>_xll.qlCalendarAdvance(IborCalendar,$H2730,B2731,"f",FALSE)</f>
        <v>58846</v>
      </c>
      <c r="I2731" s="49">
        <f>_xll.qlInterestRateIndexValueDate(Index1M,$H2731)</f>
        <v>58848</v>
      </c>
      <c r="J2731" s="52">
        <f>IFERROR(_xll.qlIndexFixing(Index1M,$H2731,TRUE,_xll.ohTrigger(RecalcTrigger,Trigger1M)),NA())</f>
        <v>1.6104098805206517E-2</v>
      </c>
      <c r="K2731" s="52">
        <f>IFERROR(_xll.qlIndexFixing(ONIndex1M,I2731,TRUE,_xll.ohTrigger(RecalcTrigger,Trigger1M)),NA())</f>
        <v>1.6099596889000978E-2</v>
      </c>
      <c r="L2731" s="52">
        <f>IFERROR(_xll.qlIndexFixing(Index3M,H2731,TRUE,_xll.ohTrigger(RecalcTrigger,Trigger3M)),NA())</f>
        <v>1.7495475034707778E-2</v>
      </c>
      <c r="M2731" s="52">
        <f>IFERROR(_xll.qlIndexFixing(ONIndex3M,I2731,TRUE,_xll.ohTrigger(RecalcTrigger,Trigger3M)),NA())</f>
        <v>1.7471974080036645E-2</v>
      </c>
      <c r="N2731" s="52">
        <f>IFERROR(_xll.qlIndexFixing(Index6M,$H2731,TRUE,_xll.ohTrigger(RecalcTrigger,Trigger6M)),NA())</f>
        <v>1.9257763697663674E-2</v>
      </c>
      <c r="O2731" s="52">
        <f>IFERROR(_xll.qlIndexFixing(ONIndex6M,I2731,TRUE,_xll.ohTrigger(RecalcTrigger,Trigger6M)),NA())</f>
        <v>1.9192752341652408E-2</v>
      </c>
      <c r="P2731" s="52">
        <f>IFERROR(_xll.qlIndexFixing(Index1Y,$H2731,TRUE,_xll.ohTrigger(RecalcTrigger,Trigger1Y)),NA())</f>
        <v>2.1372157629102394E-2</v>
      </c>
      <c r="Q2731" s="52">
        <f>IFERROR(_xll.qlIndexFixing(ONIndex1Y,I2731,TRUE,_xll.ohTrigger(RecalcTrigger,Trigger1Y)),NA())</f>
        <v>2.1196446817617343E-2</v>
      </c>
    </row>
    <row r="2732" spans="2:17" x14ac:dyDescent="0.2">
      <c r="B2732" s="46" t="s">
        <v>51</v>
      </c>
      <c r="D2732" s="49">
        <f>_xll.qlCalendarAdvance(LocalCalendar,$D2731,B2732,"f",FALSE)</f>
        <v>58860</v>
      </c>
      <c r="E2732" s="49">
        <f>_xll.qlInterestRateIndexValueDate(IndexON,D2732)</f>
        <v>58860</v>
      </c>
      <c r="F2732" s="52">
        <f>IFERROR(_xll.qlIndexFixing(IndexON,D2732,TRUE,_xll.ohTrigger(RecalcTrigger,TriggerON)),NA())</f>
        <v>1.3978892278760924E-2</v>
      </c>
      <c r="H2732" s="49">
        <f>_xll.qlCalendarAdvance(IborCalendar,$H2731,B2732,"f",FALSE)</f>
        <v>58853</v>
      </c>
      <c r="I2732" s="49">
        <f>_xll.qlInterestRateIndexValueDate(Index1M,$H2732)</f>
        <v>58855</v>
      </c>
      <c r="J2732" s="52">
        <f>IFERROR(_xll.qlIndexFixing(Index1M,$H2732,TRUE,_xll.ohTrigger(RecalcTrigger,Trigger1M)),NA())</f>
        <v>1.6101587422173554E-2</v>
      </c>
      <c r="K2732" s="52">
        <f>IFERROR(_xll.qlIndexFixing(ONIndex1M,I2732,TRUE,_xll.ohTrigger(RecalcTrigger,Trigger1M)),NA())</f>
        <v>1.6097252326536804E-2</v>
      </c>
      <c r="L2732" s="52">
        <f>IFERROR(_xll.qlIndexFixing(Index3M,H2732,TRUE,_xll.ohTrigger(RecalcTrigger,Trigger3M)),NA())</f>
        <v>1.7493375760277985E-2</v>
      </c>
      <c r="M2732" s="52">
        <f>IFERROR(_xll.qlIndexFixing(ONIndex3M,I2732,TRUE,_xll.ohTrigger(RecalcTrigger,Trigger3M)),NA())</f>
        <v>1.7470108740187396E-2</v>
      </c>
      <c r="N2732" s="52">
        <f>IFERROR(_xll.qlIndexFixing(Index6M,$H2732,TRUE,_xll.ohTrigger(RecalcTrigger,Trigger6M)),NA())</f>
        <v>1.9255726965557388E-2</v>
      </c>
      <c r="O2732" s="52">
        <f>IFERROR(_xll.qlIndexFixing(ONIndex6M,I2732,TRUE,_xll.ohTrigger(RecalcTrigger,Trigger6M)),NA())</f>
        <v>1.9191001547882447E-2</v>
      </c>
      <c r="P2732" s="52">
        <f>IFERROR(_xll.qlIndexFixing(Index1Y,$H2732,TRUE,_xll.ohTrigger(RecalcTrigger,Trigger1Y)),NA())</f>
        <v>2.1370681109464291E-2</v>
      </c>
      <c r="Q2732" s="52">
        <f>IFERROR(_xll.qlIndexFixing(ONIndex1Y,I2732,TRUE,_xll.ohTrigger(RecalcTrigger,Trigger1Y)),NA())</f>
        <v>2.1194795464656302E-2</v>
      </c>
    </row>
    <row r="2733" spans="2:17" x14ac:dyDescent="0.2">
      <c r="B2733" s="46" t="s">
        <v>51</v>
      </c>
      <c r="D2733" s="49">
        <f>_xll.qlCalendarAdvance(LocalCalendar,$D2732,B2733,"f",FALSE)</f>
        <v>58867</v>
      </c>
      <c r="E2733" s="49">
        <f>_xll.qlInterestRateIndexValueDate(IndexON,D2733)</f>
        <v>58867</v>
      </c>
      <c r="F2733" s="52">
        <f>IFERROR(_xll.qlIndexFixing(IndexON,D2733,TRUE,_xll.ohTrigger(RecalcTrigger,TriggerON)),NA())</f>
        <v>1.3977306885184504E-2</v>
      </c>
      <c r="H2733" s="49">
        <f>_xll.qlCalendarAdvance(IborCalendar,$H2732,B2733,"f",FALSE)</f>
        <v>58860</v>
      </c>
      <c r="I2733" s="49">
        <f>_xll.qlInterestRateIndexValueDate(Index1M,$H2733)</f>
        <v>58862</v>
      </c>
      <c r="J2733" s="52">
        <f>IFERROR(_xll.qlIndexFixing(Index1M,$H2733,TRUE,_xll.ohTrigger(RecalcTrigger,Trigger1M)),NA())</f>
        <v>1.6099084965591599E-2</v>
      </c>
      <c r="K2733" s="52">
        <f>IFERROR(_xll.qlIndexFixing(ONIndex1M,I2733,TRUE,_xll.ohTrigger(RecalcTrigger,Trigger1M)),NA())</f>
        <v>1.6094556806036664E-2</v>
      </c>
      <c r="L2733" s="52">
        <f>IFERROR(_xll.qlIndexFixing(Index3M,H2733,TRUE,_xll.ohTrigger(RecalcTrigger,Trigger3M)),NA())</f>
        <v>1.7491284065536974E-2</v>
      </c>
      <c r="M2733" s="52">
        <f>IFERROR(_xll.qlIndexFixing(ONIndex3M,I2733,TRUE,_xll.ohTrigger(RecalcTrigger,Trigger3M)),NA())</f>
        <v>1.7467707829084134E-2</v>
      </c>
      <c r="N2733" s="52">
        <f>IFERROR(_xll.qlIndexFixing(Index6M,$H2733,TRUE,_xll.ohTrigger(RecalcTrigger,Trigger6M)),NA())</f>
        <v>1.925369771757713E-2</v>
      </c>
      <c r="O2733" s="52">
        <f>IFERROR(_xll.qlIndexFixing(ONIndex6M,I2733,TRUE,_xll.ohTrigger(RecalcTrigger,Trigger6M)),NA())</f>
        <v>1.9188536240184462E-2</v>
      </c>
      <c r="P2733" s="52">
        <f>IFERROR(_xll.qlIndexFixing(Index1Y,$H2733,TRUE,_xll.ohTrigger(RecalcTrigger,Trigger1Y)),NA())</f>
        <v>2.1368224138577488E-2</v>
      </c>
      <c r="Q2733" s="52">
        <f>IFERROR(_xll.qlIndexFixing(ONIndex1Y,I2733,TRUE,_xll.ohTrigger(RecalcTrigger,Trigger1Y)),NA())</f>
        <v>2.1192206642313138E-2</v>
      </c>
    </row>
    <row r="2734" spans="2:17" x14ac:dyDescent="0.2">
      <c r="B2734" s="46" t="s">
        <v>51</v>
      </c>
      <c r="D2734" s="49">
        <f>_xll.qlCalendarAdvance(LocalCalendar,$D2733,B2734,"f",FALSE)</f>
        <v>58874</v>
      </c>
      <c r="E2734" s="49">
        <f>_xll.qlInterestRateIndexValueDate(IndexON,D2734)</f>
        <v>58874</v>
      </c>
      <c r="F2734" s="52">
        <f>IFERROR(_xll.qlIndexFixing(IndexON,D2734,TRUE,_xll.ohTrigger(RecalcTrigger,TriggerON)),NA())</f>
        <v>1.3975727122144121E-2</v>
      </c>
      <c r="H2734" s="49">
        <f>_xll.qlCalendarAdvance(IborCalendar,$H2733,B2734,"f",FALSE)</f>
        <v>58867</v>
      </c>
      <c r="I2734" s="49">
        <f>_xll.qlInterestRateIndexValueDate(Index1M,$H2734)</f>
        <v>58869</v>
      </c>
      <c r="J2734" s="52">
        <f>IFERROR(_xll.qlIndexFixing(Index1M,$H2734,TRUE,_xll.ohTrigger(RecalcTrigger,Trigger1M)),NA())</f>
        <v>1.609713872344342E-2</v>
      </c>
      <c r="K2734" s="52">
        <f>IFERROR(_xll.qlIndexFixing(ONIndex1M,I2734,TRUE,_xll.ohTrigger(RecalcTrigger,Trigger1M)),NA())</f>
        <v>1.6092050138629688E-2</v>
      </c>
      <c r="L2734" s="52">
        <f>IFERROR(_xll.qlIndexFixing(Index3M,H2734,TRUE,_xll.ohTrigger(RecalcTrigger,Trigger3M)),NA())</f>
        <v>1.7490584407223751E-2</v>
      </c>
      <c r="M2734" s="52">
        <f>IFERROR(_xll.qlIndexFixing(ONIndex3M,I2734,TRUE,_xll.ohTrigger(RecalcTrigger,Trigger3M)),NA())</f>
        <v>1.7465586024245638E-2</v>
      </c>
      <c r="N2734" s="52">
        <f>IFERROR(_xll.qlIndexFixing(Index6M,$H2734,TRUE,_xll.ohTrigger(RecalcTrigger,Trigger6M)),NA())</f>
        <v>1.9253532957455164E-2</v>
      </c>
      <c r="O2734" s="52">
        <f>IFERROR(_xll.qlIndexFixing(ONIndex6M,I2734,TRUE,_xll.ohTrigger(RecalcTrigger,Trigger6M)),NA())</f>
        <v>1.9186439306784209E-2</v>
      </c>
      <c r="P2734" s="52">
        <f>IFERROR(_xll.qlIndexFixing(Index1Y,$H2734,TRUE,_xll.ohTrigger(RecalcTrigger,Trigger1Y)),NA())</f>
        <v>2.1366268888337189E-2</v>
      </c>
      <c r="Q2734" s="52">
        <f>IFERROR(_xll.qlIndexFixing(ONIndex1Y,I2734,TRUE,_xll.ohTrigger(RecalcTrigger,Trigger1Y)),NA())</f>
        <v>2.1190097801051522E-2</v>
      </c>
    </row>
    <row r="2735" spans="2:17" x14ac:dyDescent="0.2">
      <c r="B2735" s="46" t="s">
        <v>51</v>
      </c>
      <c r="D2735" s="49">
        <f>_xll.qlCalendarAdvance(LocalCalendar,$D2734,B2735,"f",FALSE)</f>
        <v>58881</v>
      </c>
      <c r="E2735" s="49">
        <f>_xll.qlInterestRateIndexValueDate(IndexON,D2735)</f>
        <v>58881</v>
      </c>
      <c r="F2735" s="52">
        <f>IFERROR(_xll.qlIndexFixing(IndexON,D2735,TRUE,_xll.ohTrigger(RecalcTrigger,TriggerON)),NA())</f>
        <v>1.3974152989719713E-2</v>
      </c>
      <c r="H2735" s="49">
        <f>_xll.qlCalendarAdvance(IborCalendar,$H2734,B2735,"f",FALSE)</f>
        <v>58874</v>
      </c>
      <c r="I2735" s="49">
        <f>_xll.qlInterestRateIndexValueDate(Index1M,$H2735)</f>
        <v>58876</v>
      </c>
      <c r="J2735" s="52">
        <f>IFERROR(_xll.qlIndexFixing(Index1M,$H2735,TRUE,_xll.ohTrigger(RecalcTrigger,Trigger1M)),NA())</f>
        <v>1.6094838767072017E-2</v>
      </c>
      <c r="K2735" s="52">
        <f>IFERROR(_xll.qlIndexFixing(ONIndex1M,I2735,TRUE,_xll.ohTrigger(RecalcTrigger,Trigger1M)),NA())</f>
        <v>1.6089552387237305E-2</v>
      </c>
      <c r="L2735" s="52">
        <f>IFERROR(_xll.qlIndexFixing(Index3M,H2735,TRUE,_xll.ohTrigger(RecalcTrigger,Trigger3M)),NA())</f>
        <v>1.7488510076169594E-2</v>
      </c>
      <c r="M2735" s="52">
        <f>IFERROR(_xll.qlIndexFixing(ONIndex3M,I2735,TRUE,_xll.ohTrigger(RecalcTrigger,Trigger3M)),NA())</f>
        <v>1.7463471766543393E-2</v>
      </c>
      <c r="N2735" s="52">
        <f>IFERROR(_xll.qlIndexFixing(Index6M,$H2735,TRUE,_xll.ohTrigger(RecalcTrigger,Trigger6M)),NA())</f>
        <v>1.9251148878740736E-2</v>
      </c>
      <c r="O2735" s="52">
        <f>IFERROR(_xll.qlIndexFixing(ONIndex6M,I2735,TRUE,_xll.ohTrigger(RecalcTrigger,Trigger6M)),NA())</f>
        <v>1.918434978489536E-2</v>
      </c>
      <c r="P2735" s="52">
        <f>IFERROR(_xll.qlIndexFixing(Index1Y,$H2735,TRUE,_xll.ohTrigger(RecalcTrigger,Trigger1Y)),NA())</f>
        <v>2.13643213013851E-2</v>
      </c>
      <c r="Q2735" s="52">
        <f>IFERROR(_xll.qlIndexFixing(ONIndex1Y,I2735,TRUE,_xll.ohTrigger(RecalcTrigger,Trigger1Y)),NA())</f>
        <v>2.1187996457312508E-2</v>
      </c>
    </row>
    <row r="2736" spans="2:17" x14ac:dyDescent="0.2">
      <c r="B2736" s="46" t="s">
        <v>51</v>
      </c>
      <c r="D2736" s="49">
        <f>_xll.qlCalendarAdvance(LocalCalendar,$D2735,B2736,"f",FALSE)</f>
        <v>58888</v>
      </c>
      <c r="E2736" s="49">
        <f>_xll.qlInterestRateIndexValueDate(IndexON,D2736)</f>
        <v>58888</v>
      </c>
      <c r="F2736" s="52">
        <f>IFERROR(_xll.qlIndexFixing(IndexON,D2736,TRUE,_xll.ohTrigger(RecalcTrigger,TriggerON)),NA())</f>
        <v>1.3972584487751405E-2</v>
      </c>
      <c r="H2736" s="49">
        <f>_xll.qlCalendarAdvance(IborCalendar,$H2735,B2736,"f",FALSE)</f>
        <v>58881</v>
      </c>
      <c r="I2736" s="49">
        <f>_xll.qlInterestRateIndexValueDate(Index1M,$H2736)</f>
        <v>58883</v>
      </c>
      <c r="J2736" s="52">
        <f>IFERROR(_xll.qlIndexFixing(Index1M,$H2736,TRUE,_xll.ohTrigger(RecalcTrigger,Trigger1M)),NA())</f>
        <v>1.6092181603737734E-2</v>
      </c>
      <c r="K2736" s="52">
        <f>IFERROR(_xll.qlIndexFixing(ONIndex1M,I2736,TRUE,_xll.ohTrigger(RecalcTrigger,Trigger1M)),NA())</f>
        <v>1.6087063551912806E-2</v>
      </c>
      <c r="L2736" s="52">
        <f>IFERROR(_xll.qlIndexFixing(Index3M,H2736,TRUE,_xll.ohTrigger(RecalcTrigger,Trigger3M)),NA())</f>
        <v>1.7486443326658489E-2</v>
      </c>
      <c r="M2736" s="52">
        <f>IFERROR(_xll.qlIndexFixing(ONIndex3M,I2736,TRUE,_xll.ohTrigger(RecalcTrigger,Trigger3M)),NA())</f>
        <v>1.7461365055950751E-2</v>
      </c>
      <c r="N2736" s="52">
        <f>IFERROR(_xll.qlIndexFixing(Index6M,$H2736,TRUE,_xll.ohTrigger(RecalcTrigger,Trigger6M)),NA())</f>
        <v>1.9249143794573709E-2</v>
      </c>
      <c r="O2736" s="52">
        <f>IFERROR(_xll.qlIndexFixing(ONIndex6M,I2736,TRUE,_xll.ohTrigger(RecalcTrigger,Trigger6M)),NA())</f>
        <v>1.9182267674597853E-2</v>
      </c>
      <c r="P2736" s="52">
        <f>IFERROR(_xll.qlIndexFixing(Index1Y,$H2736,TRUE,_xll.ohTrigger(RecalcTrigger,Trigger1Y)),NA())</f>
        <v>2.1362381377676341E-2</v>
      </c>
      <c r="Q2736" s="52">
        <f>IFERROR(_xll.qlIndexFixing(ONIndex1Y,I2736,TRUE,_xll.ohTrigger(RecalcTrigger,Trigger1Y)),NA())</f>
        <v>2.1185902611122742E-2</v>
      </c>
    </row>
    <row r="2737" spans="2:17" x14ac:dyDescent="0.2">
      <c r="B2737" s="46" t="s">
        <v>51</v>
      </c>
      <c r="D2737" s="49">
        <f>_xll.qlCalendarAdvance(LocalCalendar,$D2736,B2737,"f",FALSE)</f>
        <v>58895</v>
      </c>
      <c r="E2737" s="49">
        <f>_xll.qlInterestRateIndexValueDate(IndexON,D2737)</f>
        <v>58895</v>
      </c>
      <c r="F2737" s="52">
        <f>IFERROR(_xll.qlIndexFixing(IndexON,D2737,TRUE,_xll.ohTrigger(RecalcTrigger,TriggerON)),NA())</f>
        <v>1.3971021616239199E-2</v>
      </c>
      <c r="H2737" s="49">
        <f>_xll.qlCalendarAdvance(IborCalendar,$H2736,B2737,"f",FALSE)</f>
        <v>58888</v>
      </c>
      <c r="I2737" s="49">
        <f>_xll.qlInterestRateIndexValueDate(Index1M,$H2737)</f>
        <v>58890</v>
      </c>
      <c r="J2737" s="52">
        <f>IFERROR(_xll.qlIndexFixing(Index1M,$H2737,TRUE,_xll.ohTrigger(RecalcTrigger,Trigger1M)),NA())</f>
        <v>1.6089716435397309E-2</v>
      </c>
      <c r="K2737" s="52">
        <f>IFERROR(_xll.qlIndexFixing(ONIndex1M,I2737,TRUE,_xll.ohTrigger(RecalcTrigger,Trigger1M)),NA())</f>
        <v>1.6084583632656191E-2</v>
      </c>
      <c r="L2737" s="52">
        <f>IFERROR(_xll.qlIndexFixing(Index3M,H2737,TRUE,_xll.ohTrigger(RecalcTrigger,Trigger3M)),NA())</f>
        <v>1.7484384158680231E-2</v>
      </c>
      <c r="M2737" s="52">
        <f>IFERROR(_xll.qlIndexFixing(ONIndex3M,I2737,TRUE,_xll.ohTrigger(RecalcTrigger,Trigger3M)),NA())</f>
        <v>1.7459265892414422E-2</v>
      </c>
      <c r="N2737" s="52">
        <f>IFERROR(_xll.qlIndexFixing(Index6M,$H2737,TRUE,_xll.ohTrigger(RecalcTrigger,Trigger6M)),NA())</f>
        <v>1.9247146196072394E-2</v>
      </c>
      <c r="O2737" s="52">
        <f>IFERROR(_xll.qlIndexFixing(ONIndex6M,I2737,TRUE,_xll.ohTrigger(RecalcTrigger,Trigger6M)),NA())</f>
        <v>1.918019297581175E-2</v>
      </c>
      <c r="P2737" s="52">
        <f>IFERROR(_xll.qlIndexFixing(Index1Y,$H2737,TRUE,_xll.ohTrigger(RecalcTrigger,Trigger1Y)),NA())</f>
        <v>2.1360945339737581E-2</v>
      </c>
      <c r="Q2737" s="52">
        <f>IFERROR(_xll.qlIndexFixing(ONIndex1Y,I2737,TRUE,_xll.ohTrigger(RecalcTrigger,Trigger1Y)),NA())</f>
        <v>2.1183816262535515E-2</v>
      </c>
    </row>
    <row r="2738" spans="2:17" x14ac:dyDescent="0.2">
      <c r="B2738" s="46" t="s">
        <v>51</v>
      </c>
      <c r="D2738" s="49">
        <f>_xll.qlCalendarAdvance(LocalCalendar,$D2737,B2738,"f",FALSE)</f>
        <v>58902</v>
      </c>
      <c r="E2738" s="49">
        <f>_xll.qlInterestRateIndexValueDate(IndexON,D2738)</f>
        <v>58902</v>
      </c>
      <c r="F2738" s="52">
        <f>IFERROR(_xll.qlIndexFixing(IndexON,D2738,TRUE,_xll.ohTrigger(RecalcTrigger,TriggerON)),NA())</f>
        <v>1.3969464375342966E-2</v>
      </c>
      <c r="H2738" s="49">
        <f>_xll.qlCalendarAdvance(IborCalendar,$H2737,B2738,"f",FALSE)</f>
        <v>58895</v>
      </c>
      <c r="I2738" s="49">
        <f>_xll.qlInterestRateIndexValueDate(Index1M,$H2738)</f>
        <v>58897</v>
      </c>
      <c r="J2738" s="52">
        <f>IFERROR(_xll.qlIndexFixing(Index1M,$H2738,TRUE,_xll.ohTrigger(RecalcTrigger,Trigger1M)),NA())</f>
        <v>1.608744484487501E-2</v>
      </c>
      <c r="K2738" s="52">
        <f>IFERROR(_xll.qlIndexFixing(ONIndex1M,I2738,TRUE,_xll.ohTrigger(RecalcTrigger,Trigger1M)),NA())</f>
        <v>1.6082112629387524E-2</v>
      </c>
      <c r="L2738" s="52">
        <f>IFERROR(_xll.qlIndexFixing(Index3M,H2738,TRUE,_xll.ohTrigger(RecalcTrigger,Trigger3M)),NA())</f>
        <v>1.7481496447345087E-2</v>
      </c>
      <c r="M2738" s="52">
        <f>IFERROR(_xll.qlIndexFixing(ONIndex3M,I2738,TRUE,_xll.ohTrigger(RecalcTrigger,Trigger3M)),NA())</f>
        <v>1.7457174276040988E-2</v>
      </c>
      <c r="N2738" s="52">
        <f>IFERROR(_xll.qlIndexFixing(Index6M,$H2738,TRUE,_xll.ohTrigger(RecalcTrigger,Trigger6M)),NA())</f>
        <v>1.924515608321475E-2</v>
      </c>
      <c r="O2738" s="52">
        <f>IFERROR(_xll.qlIndexFixing(ONIndex6M,I2738,TRUE,_xll.ohTrigger(RecalcTrigger,Trigger6M)),NA())</f>
        <v>1.9178125688590342E-2</v>
      </c>
      <c r="P2738" s="52">
        <f>IFERROR(_xll.qlIndexFixing(Index1Y,$H2738,TRUE,_xll.ohTrigger(RecalcTrigger,Trigger1Y)),NA())</f>
        <v>2.1358524519812634E-2</v>
      </c>
      <c r="Q2738" s="52">
        <f>IFERROR(_xll.qlIndexFixing(ONIndex1Y,I2738,TRUE,_xll.ohTrigger(RecalcTrigger,Trigger1Y)),NA())</f>
        <v>2.1181737411550827E-2</v>
      </c>
    </row>
    <row r="2739" spans="2:17" x14ac:dyDescent="0.2">
      <c r="B2739" s="46" t="s">
        <v>51</v>
      </c>
      <c r="D2739" s="49">
        <f>_xll.qlCalendarAdvance(LocalCalendar,$D2738,B2739,"f",FALSE)</f>
        <v>58909</v>
      </c>
      <c r="E2739" s="49">
        <f>_xll.qlInterestRateIndexValueDate(IndexON,D2739)</f>
        <v>58909</v>
      </c>
      <c r="F2739" s="52">
        <f>IFERROR(_xll.qlIndexFixing(IndexON,D2739,TRUE,_xll.ohTrigger(RecalcTrigger,TriggerON)),NA())</f>
        <v>1.3967912764982771E-2</v>
      </c>
      <c r="H2739" s="49">
        <f>_xll.qlCalendarAdvance(IborCalendar,$H2738,B2739,"f",FALSE)</f>
        <v>58902</v>
      </c>
      <c r="I2739" s="49">
        <f>_xll.qlInterestRateIndexValueDate(Index1M,$H2739)</f>
        <v>58908</v>
      </c>
      <c r="J2739" s="52">
        <f>IFERROR(_xll.qlIndexFixing(Index1M,$H2739,TRUE,_xll.ohTrigger(RecalcTrigger,Trigger1M)),NA())</f>
        <v>1.6083233000657948E-2</v>
      </c>
      <c r="K2739" s="52">
        <f>IFERROR(_xll.qlIndexFixing(ONIndex1M,I2739,TRUE,_xll.ohTrigger(RecalcTrigger,Trigger1M)),NA())</f>
        <v>1.6077879969458309E-2</v>
      </c>
      <c r="L2739" s="52">
        <f>IFERROR(_xll.qlIndexFixing(Index3M,H2739,TRUE,_xll.ohTrigger(RecalcTrigger,Trigger3M)),NA())</f>
        <v>1.747828575724273E-2</v>
      </c>
      <c r="M2739" s="52">
        <f>IFERROR(_xll.qlIndexFixing(ONIndex3M,I2739,TRUE,_xll.ohTrigger(RecalcTrigger,Trigger3M)),NA())</f>
        <v>1.7453353114200709E-2</v>
      </c>
      <c r="N2739" s="52">
        <f>IFERROR(_xll.qlIndexFixing(Index6M,$H2739,TRUE,_xll.ohTrigger(RecalcTrigger,Trigger6M)),NA())</f>
        <v>1.9241296257089324E-2</v>
      </c>
      <c r="O2739" s="52">
        <f>IFERROR(_xll.qlIndexFixing(ONIndex6M,I2739,TRUE,_xll.ohTrigger(RecalcTrigger,Trigger6M)),NA())</f>
        <v>1.917416396337579E-2</v>
      </c>
      <c r="P2739" s="52">
        <f>IFERROR(_xll.qlIndexFixing(Index1Y,$H2739,TRUE,_xll.ohTrigger(RecalcTrigger,Trigger1Y)),NA())</f>
        <v>2.1354521137953643E-2</v>
      </c>
      <c r="Q2739" s="52">
        <f>IFERROR(_xll.qlIndexFixing(ONIndex1Y,I2739,TRUE,_xll.ohTrigger(RecalcTrigger,Trigger1Y)),NA())</f>
        <v>2.1177534755034699E-2</v>
      </c>
    </row>
    <row r="2740" spans="2:17" x14ac:dyDescent="0.2">
      <c r="B2740" s="46" t="s">
        <v>51</v>
      </c>
      <c r="D2740" s="49">
        <f>_xll.qlCalendarAdvance(LocalCalendar,$D2739,B2740,"f",FALSE)</f>
        <v>58916</v>
      </c>
      <c r="E2740" s="49">
        <f>_xll.qlInterestRateIndexValueDate(IndexON,D2740)</f>
        <v>58916</v>
      </c>
      <c r="F2740" s="52">
        <f>IFERROR(_xll.qlIndexFixing(IndexON,D2740,TRUE,_xll.ohTrigger(RecalcTrigger,TriggerON)),NA())</f>
        <v>1.3966366785158613E-2</v>
      </c>
      <c r="H2740" s="49">
        <f>_xll.qlCalendarAdvance(IborCalendar,$H2739,B2740,"f",FALSE)</f>
        <v>58909</v>
      </c>
      <c r="I2740" s="49">
        <f>_xll.qlInterestRateIndexValueDate(Index1M,$H2740)</f>
        <v>58911</v>
      </c>
      <c r="J2740" s="52">
        <f>IFERROR(_xll.qlIndexFixing(Index1M,$H2740,TRUE,_xll.ohTrigger(RecalcTrigger,Trigger1M)),NA())</f>
        <v>1.6082374496368956E-2</v>
      </c>
      <c r="K2740" s="52">
        <f>IFERROR(_xll.qlIndexFixing(ONIndex1M,I2740,TRUE,_xll.ohTrigger(RecalcTrigger,Trigger1M)),NA())</f>
        <v>1.6077197371053842E-2</v>
      </c>
      <c r="L2740" s="52">
        <f>IFERROR(_xll.qlIndexFixing(Index3M,H2740,TRUE,_xll.ohTrigger(RecalcTrigger,Trigger3M)),NA())</f>
        <v>1.7477413363213186E-2</v>
      </c>
      <c r="M2740" s="52">
        <f>IFERROR(_xll.qlIndexFixing(ONIndex3M,I2740,TRUE,_xll.ohTrigger(RecalcTrigger,Trigger3M)),NA())</f>
        <v>1.745301368456964E-2</v>
      </c>
      <c r="N2740" s="52">
        <f>IFERROR(_xll.qlIndexFixing(Index6M,$H2740,TRUE,_xll.ohTrigger(RecalcTrigger,Trigger6M)),NA())</f>
        <v>1.9241198314336287E-2</v>
      </c>
      <c r="O2740" s="52">
        <f>IFERROR(_xll.qlIndexFixing(ONIndex6M,I2740,TRUE,_xll.ohTrigger(RecalcTrigger,Trigger6M)),NA())</f>
        <v>1.9174013348761676E-2</v>
      </c>
      <c r="P2740" s="52">
        <f>IFERROR(_xll.qlIndexFixing(Index1Y,$H2740,TRUE,_xll.ohTrigger(RecalcTrigger,Trigger1Y)),NA())</f>
        <v>2.1354698314391036E-2</v>
      </c>
      <c r="Q2740" s="52">
        <f>IFERROR(_xll.qlIndexFixing(ONIndex1Y,I2740,TRUE,_xll.ohTrigger(RecalcTrigger,Trigger1Y)),NA())</f>
        <v>2.1177602202175905E-2</v>
      </c>
    </row>
    <row r="2741" spans="2:17" x14ac:dyDescent="0.2">
      <c r="B2741" s="46" t="s">
        <v>51</v>
      </c>
      <c r="D2741" s="49">
        <f>_xll.qlCalendarAdvance(LocalCalendar,$D2740,B2741,"f",FALSE)</f>
        <v>58923</v>
      </c>
      <c r="E2741" s="49">
        <f>_xll.qlInterestRateIndexValueDate(IndexON,D2741)</f>
        <v>58923</v>
      </c>
      <c r="F2741" s="52">
        <f>IFERROR(_xll.qlIndexFixing(IndexON,D2741,TRUE,_xll.ohTrigger(RecalcTrigger,TriggerON)),NA())</f>
        <v>1.3964826435790556E-2</v>
      </c>
      <c r="H2741" s="49">
        <f>_xll.qlCalendarAdvance(IborCalendar,$H2740,B2741,"f",FALSE)</f>
        <v>58916</v>
      </c>
      <c r="I2741" s="49">
        <f>_xll.qlInterestRateIndexValueDate(Index1M,$H2741)</f>
        <v>58918</v>
      </c>
      <c r="J2741" s="52">
        <f>IFERROR(_xll.qlIndexFixing(Index1M,$H2741,TRUE,_xll.ohTrigger(RecalcTrigger,Trigger1M)),NA())</f>
        <v>1.6079945038665559E-2</v>
      </c>
      <c r="K2741" s="52">
        <f>IFERROR(_xll.qlIndexFixing(ONIndex1M,I2741,TRUE,_xll.ohTrigger(RecalcTrigger,Trigger1M)),NA())</f>
        <v>1.6074753115935536E-2</v>
      </c>
      <c r="L2741" s="52">
        <f>IFERROR(_xll.qlIndexFixing(Index3M,H2741,TRUE,_xll.ohTrigger(RecalcTrigger,Trigger3M)),NA())</f>
        <v>1.7475383191679007E-2</v>
      </c>
      <c r="M2741" s="52">
        <f>IFERROR(_xll.qlIndexFixing(ONIndex3M,I2741,TRUE,_xll.ohTrigger(RecalcTrigger,Trigger3M)),NA())</f>
        <v>1.7450944709471727E-2</v>
      </c>
      <c r="N2741" s="52">
        <f>IFERROR(_xll.qlIndexFixing(Index6M,$H2741,TRUE,_xll.ohTrigger(RecalcTrigger,Trigger6M)),NA())</f>
        <v>1.9239230658271392E-2</v>
      </c>
      <c r="O2741" s="52">
        <f>IFERROR(_xll.qlIndexFixing(ONIndex6M,I2741,TRUE,_xll.ohTrigger(RecalcTrigger,Trigger6M)),NA())</f>
        <v>1.9171968296181063E-2</v>
      </c>
      <c r="P2741" s="52">
        <f>IFERROR(_xll.qlIndexFixing(Index1Y,$H2741,TRUE,_xll.ohTrigger(RecalcTrigger,Trigger1Y)),NA())</f>
        <v>2.1352796706236604E-2</v>
      </c>
      <c r="Q2741" s="52">
        <f>IFERROR(_xll.qlIndexFixing(ONIndex1Y,I2741,TRUE,_xll.ohTrigger(RecalcTrigger,Trigger1Y)),NA())</f>
        <v>2.1175545843865606E-2</v>
      </c>
    </row>
    <row r="2742" spans="2:17" x14ac:dyDescent="0.2">
      <c r="B2742" s="46" t="s">
        <v>51</v>
      </c>
      <c r="D2742" s="49">
        <f>_xll.qlCalendarAdvance(LocalCalendar,$D2741,B2742,"f",FALSE)</f>
        <v>58930</v>
      </c>
      <c r="E2742" s="49">
        <f>_xll.qlInterestRateIndexValueDate(IndexON,D2742)</f>
        <v>58930</v>
      </c>
      <c r="F2742" s="52">
        <f>IFERROR(_xll.qlIndexFixing(IndexON,D2742,TRUE,_xll.ohTrigger(RecalcTrigger,TriggerON)),NA())</f>
        <v>1.3963291716958537E-2</v>
      </c>
      <c r="H2742" s="49">
        <f>_xll.qlCalendarAdvance(IborCalendar,$H2741,B2742,"f",FALSE)</f>
        <v>58923</v>
      </c>
      <c r="I2742" s="49">
        <f>_xll.qlInterestRateIndexValueDate(Index1M,$H2742)</f>
        <v>58925</v>
      </c>
      <c r="J2742" s="52">
        <f>IFERROR(_xll.qlIndexFixing(Index1M,$H2742,TRUE,_xll.ohTrigger(RecalcTrigger,Trigger1M)),NA())</f>
        <v>1.6077711275002404E-2</v>
      </c>
      <c r="K2742" s="52">
        <f>IFERROR(_xll.qlIndexFixing(ONIndex1M,I2742,TRUE,_xll.ohTrigger(RecalcTrigger,Trigger1M)),NA())</f>
        <v>1.6072502976847147E-2</v>
      </c>
      <c r="L2742" s="52">
        <f>IFERROR(_xll.qlIndexFixing(Index3M,H2742,TRUE,_xll.ohTrigger(RecalcTrigger,Trigger3M)),NA())</f>
        <v>1.7473360600482941E-2</v>
      </c>
      <c r="M2742" s="52">
        <f>IFERROR(_xll.qlIndexFixing(ONIndex3M,I2742,TRUE,_xll.ohTrigger(RecalcTrigger,Trigger3M)),NA())</f>
        <v>1.7449159215612298E-2</v>
      </c>
      <c r="N2742" s="52">
        <f>IFERROR(_xll.qlIndexFixing(Index6M,$H2742,TRUE,_xll.ohTrigger(RecalcTrigger,Trigger6M)),NA())</f>
        <v>1.9237270487758137E-2</v>
      </c>
      <c r="O2742" s="52">
        <f>IFERROR(_xll.qlIndexFixing(ONIndex6M,I2742,TRUE,_xll.ohTrigger(RecalcTrigger,Trigger6M)),NA())</f>
        <v>1.9170295808779159E-2</v>
      </c>
      <c r="P2742" s="52">
        <f>IFERROR(_xll.qlIndexFixing(Index1Y,$H2742,TRUE,_xll.ohTrigger(RecalcTrigger,Trigger1Y)),NA())</f>
        <v>2.134940793211032E-2</v>
      </c>
      <c r="Q2742" s="52">
        <f>IFERROR(_xll.qlIndexFixing(ONIndex1Y,I2742,TRUE,_xll.ohTrigger(RecalcTrigger,Trigger1Y)),NA())</f>
        <v>2.1173973596906315E-2</v>
      </c>
    </row>
    <row r="2743" spans="2:17" x14ac:dyDescent="0.2">
      <c r="B2743" s="46" t="s">
        <v>51</v>
      </c>
      <c r="D2743" s="49">
        <f>_xll.qlCalendarAdvance(LocalCalendar,$D2742,B2743,"f",FALSE)</f>
        <v>58937</v>
      </c>
      <c r="E2743" s="49">
        <f>_xll.qlInterestRateIndexValueDate(IndexON,D2743)</f>
        <v>58937</v>
      </c>
      <c r="F2743" s="52">
        <f>IFERROR(_xll.qlIndexFixing(IndexON,D2743,TRUE,_xll.ohTrigger(RecalcTrigger,TriggerON)),NA())</f>
        <v>1.3961762628742491E-2</v>
      </c>
      <c r="H2743" s="49">
        <f>_xll.qlCalendarAdvance(IborCalendar,$H2742,B2743,"f",FALSE)</f>
        <v>58930</v>
      </c>
      <c r="I2743" s="49">
        <f>_xll.qlInterestRateIndexValueDate(Index1M,$H2743)</f>
        <v>58932</v>
      </c>
      <c r="J2743" s="52">
        <f>IFERROR(_xll.qlIndexFixing(Index1M,$H2743,TRUE,_xll.ohTrigger(RecalcTrigger,Trigger1M)),NA())</f>
        <v>1.6075112906201075E-2</v>
      </c>
      <c r="K2743" s="52">
        <f>IFERROR(_xll.qlIndexFixing(ONIndex1M,I2743,TRUE,_xll.ohTrigger(RecalcTrigger,Trigger1M)),NA())</f>
        <v>1.6069891353822641E-2</v>
      </c>
      <c r="L2743" s="52">
        <f>IFERROR(_xll.qlIndexFixing(Index3M,H2743,TRUE,_xll.ohTrigger(RecalcTrigger,Trigger3M)),NA())</f>
        <v>1.7472188362304034E-2</v>
      </c>
      <c r="M2743" s="52">
        <f>IFERROR(_xll.qlIndexFixing(ONIndex3M,I2743,TRUE,_xll.ohTrigger(RecalcTrigger,Trigger3M)),NA())</f>
        <v>1.7446829400631358E-2</v>
      </c>
      <c r="N2743" s="52">
        <f>IFERROR(_xll.qlIndexFixing(Index6M,$H2743,TRUE,_xll.ohTrigger(RecalcTrigger,Trigger6M)),NA())</f>
        <v>1.9235317802775778E-2</v>
      </c>
      <c r="O2743" s="52">
        <f>IFERROR(_xll.qlIndexFixing(ONIndex6M,I2743,TRUE,_xll.ohTrigger(RecalcTrigger,Trigger6M)),NA())</f>
        <v>1.9167900425607343E-2</v>
      </c>
      <c r="P2743" s="52">
        <f>IFERROR(_xll.qlIndexFixing(Index1Y,$H2743,TRUE,_xll.ohTrigger(RecalcTrigger,Trigger1Y)),NA())</f>
        <v>2.1349016478822456E-2</v>
      </c>
      <c r="Q2743" s="52">
        <f>IFERROR(_xll.qlIndexFixing(ONIndex1Y,I2743,TRUE,_xll.ohTrigger(RecalcTrigger,Trigger1Y)),NA())</f>
        <v>2.1171455619946045E-2</v>
      </c>
    </row>
    <row r="2744" spans="2:17" x14ac:dyDescent="0.2">
      <c r="B2744" s="46" t="s">
        <v>51</v>
      </c>
      <c r="D2744" s="49">
        <f>_xll.qlCalendarAdvance(LocalCalendar,$D2743,B2744,"f",FALSE)</f>
        <v>58944</v>
      </c>
      <c r="E2744" s="49">
        <f>_xll.qlInterestRateIndexValueDate(IndexON,D2744)</f>
        <v>58944</v>
      </c>
      <c r="F2744" s="52">
        <f>IFERROR(_xll.qlIndexFixing(IndexON,D2744,TRUE,_xll.ohTrigger(RecalcTrigger,TriggerON)),NA())</f>
        <v>1.3960239171062483E-2</v>
      </c>
      <c r="H2744" s="49">
        <f>_xll.qlCalendarAdvance(IborCalendar,$H2743,B2744,"f",FALSE)</f>
        <v>58937</v>
      </c>
      <c r="I2744" s="49">
        <f>_xll.qlInterestRateIndexValueDate(Index1M,$H2744)</f>
        <v>58939</v>
      </c>
      <c r="J2744" s="52">
        <f>IFERROR(_xll.qlIndexFixing(Index1M,$H2744,TRUE,_xll.ohTrigger(RecalcTrigger,Trigger1M)),NA())</f>
        <v>1.6072710231421941E-2</v>
      </c>
      <c r="K2744" s="52">
        <f>IFERROR(_xll.qlIndexFixing(ONIndex1M,I2744,TRUE,_xll.ohTrigger(RecalcTrigger,Trigger1M)),NA())</f>
        <v>1.6067473846828051E-2</v>
      </c>
      <c r="L2744" s="52">
        <f>IFERROR(_xll.qlIndexFixing(Index3M,H2744,TRUE,_xll.ohTrigger(RecalcTrigger,Trigger3M)),NA())</f>
        <v>1.7470182264712159E-2</v>
      </c>
      <c r="M2744" s="52">
        <f>IFERROR(_xll.qlIndexFixing(ONIndex3M,I2744,TRUE,_xll.ohTrigger(RecalcTrigger,Trigger3M)),NA())</f>
        <v>1.7444783066888903E-2</v>
      </c>
      <c r="N2744" s="52">
        <f>IFERROR(_xll.qlIndexFixing(Index6M,$H2744,TRUE,_xll.ohTrigger(RecalcTrigger,Trigger6M)),NA())</f>
        <v>1.9233372603301418E-2</v>
      </c>
      <c r="O2744" s="52">
        <f>IFERROR(_xll.qlIndexFixing(ONIndex6M,I2744,TRUE,_xll.ohTrigger(RecalcTrigger,Trigger6M)),NA())</f>
        <v>1.9165877607667525E-2</v>
      </c>
      <c r="P2744" s="52">
        <f>IFERROR(_xll.qlIndexFixing(Index1Y,$H2744,TRUE,_xll.ohTrigger(RecalcTrigger,Trigger1Y)),NA())</f>
        <v>2.1347137859476051E-2</v>
      </c>
      <c r="Q2744" s="52">
        <f>IFERROR(_xll.qlIndexFixing(ONIndex1Y,I2744,TRUE,_xll.ohTrigger(RecalcTrigger,Trigger1Y)),NA())</f>
        <v>2.1169421754336781E-2</v>
      </c>
    </row>
    <row r="2745" spans="2:17" x14ac:dyDescent="0.2">
      <c r="B2745" s="46" t="s">
        <v>51</v>
      </c>
      <c r="D2745" s="49">
        <f>_xll.qlCalendarAdvance(LocalCalendar,$D2744,B2745,"f",FALSE)</f>
        <v>58951</v>
      </c>
      <c r="E2745" s="49">
        <f>_xll.qlInterestRateIndexValueDate(IndexON,D2745)</f>
        <v>58951</v>
      </c>
      <c r="F2745" s="52">
        <f>IFERROR(_xll.qlIndexFixing(IndexON,D2745,TRUE,_xll.ohTrigger(RecalcTrigger,TriggerON)),NA())</f>
        <v>1.3958721343678704E-2</v>
      </c>
      <c r="H2745" s="49">
        <f>_xll.qlCalendarAdvance(IborCalendar,$H2744,B2745,"f",FALSE)</f>
        <v>58944</v>
      </c>
      <c r="I2745" s="49">
        <f>_xll.qlInterestRateIndexValueDate(Index1M,$H2745)</f>
        <v>58946</v>
      </c>
      <c r="J2745" s="52">
        <f>IFERROR(_xll.qlIndexFixing(Index1M,$H2745,TRUE,_xll.ohTrigger(RecalcTrigger,Trigger1M)),NA())</f>
        <v>1.6070316484273053E-2</v>
      </c>
      <c r="K2745" s="52">
        <f>IFERROR(_xll.qlIndexFixing(ONIndex1M,I2745,TRUE,_xll.ohTrigger(RecalcTrigger,Trigger1M)),NA())</f>
        <v>1.6065065255848054E-2</v>
      </c>
      <c r="L2745" s="52">
        <f>IFERROR(_xll.qlIndexFixing(Index3M,H2745,TRUE,_xll.ohTrigger(RecalcTrigger,Trigger3M)),NA())</f>
        <v>1.7468183748556191E-2</v>
      </c>
      <c r="M2745" s="52">
        <f>IFERROR(_xll.qlIndexFixing(ONIndex3M,I2745,TRUE,_xll.ohTrigger(RecalcTrigger,Trigger3M)),NA())</f>
        <v>1.744274428020276E-2</v>
      </c>
      <c r="N2745" s="52">
        <f>IFERROR(_xll.qlIndexFixing(Index6M,$H2745,TRUE,_xll.ohTrigger(RecalcTrigger,Trigger6M)),NA())</f>
        <v>1.9231434889312584E-2</v>
      </c>
      <c r="O2745" s="52">
        <f>IFERROR(_xll.qlIndexFixing(ONIndex6M,I2745,TRUE,_xll.ohTrigger(RecalcTrigger,Trigger6M)),NA())</f>
        <v>1.9163862201239112E-2</v>
      </c>
      <c r="P2745" s="52">
        <f>IFERROR(_xll.qlIndexFixing(Index1Y,$H2745,TRUE,_xll.ohTrigger(RecalcTrigger,Trigger1Y)),NA())</f>
        <v>2.1345266902979183E-2</v>
      </c>
      <c r="Q2745" s="52">
        <f>IFERROR(_xll.qlIndexFixing(ONIndex1Y,I2745,TRUE,_xll.ohTrigger(RecalcTrigger,Trigger1Y)),NA())</f>
        <v>2.1167395386276766E-2</v>
      </c>
    </row>
    <row r="2746" spans="2:17" x14ac:dyDescent="0.2">
      <c r="B2746" s="46" t="s">
        <v>51</v>
      </c>
      <c r="D2746" s="49">
        <f>_xll.qlCalendarAdvance(LocalCalendar,$D2745,B2746,"f",FALSE)</f>
        <v>58958</v>
      </c>
      <c r="E2746" s="49">
        <f>_xll.qlInterestRateIndexValueDate(IndexON,D2746)</f>
        <v>58958</v>
      </c>
      <c r="F2746" s="52">
        <f>IFERROR(_xll.qlIndexFixing(IndexON,D2746,TRUE,_xll.ohTrigger(RecalcTrigger,TriggerON)),NA())</f>
        <v>1.3957209146990834E-2</v>
      </c>
      <c r="H2746" s="49">
        <f>_xll.qlCalendarAdvance(IborCalendar,$H2745,B2746,"f",FALSE)</f>
        <v>58951</v>
      </c>
      <c r="I2746" s="49">
        <f>_xll.qlInterestRateIndexValueDate(Index1M,$H2746)</f>
        <v>58953</v>
      </c>
      <c r="J2746" s="52">
        <f>IFERROR(_xll.qlIndexFixing(Index1M,$H2746,TRUE,_xll.ohTrigger(RecalcTrigger,Trigger1M)),NA())</f>
        <v>1.6067931664744101E-2</v>
      </c>
      <c r="K2746" s="52">
        <f>IFERROR(_xll.qlIndexFixing(ONIndex1M,I2746,TRUE,_xll.ohTrigger(RecalcTrigger,Trigger1M)),NA())</f>
        <v>1.6062852897691382E-2</v>
      </c>
      <c r="L2746" s="52">
        <f>IFERROR(_xll.qlIndexFixing(Index3M,H2746,TRUE,_xll.ohTrigger(RecalcTrigger,Trigger3M)),NA())</f>
        <v>1.74664751753487E-2</v>
      </c>
      <c r="M2746" s="52">
        <f>IFERROR(_xll.qlIndexFixing(ONIndex3M,I2746,TRUE,_xll.ohTrigger(RecalcTrigger,Trigger3M)),NA())</f>
        <v>1.744099073528016E-2</v>
      </c>
      <c r="N2746" s="52">
        <f>IFERROR(_xll.qlIndexFixing(Index6M,$H2746,TRUE,_xll.ohTrigger(RecalcTrigger,Trigger6M)),NA())</f>
        <v>1.9229504660787246E-2</v>
      </c>
      <c r="O2746" s="52">
        <f>IFERROR(_xll.qlIndexFixing(ONIndex6M,I2746,TRUE,_xll.ohTrigger(RecalcTrigger,Trigger6M)),NA())</f>
        <v>1.9162221047739347E-2</v>
      </c>
      <c r="P2746" s="52">
        <f>IFERROR(_xll.qlIndexFixing(Index1Y,$H2746,TRUE,_xll.ohTrigger(RecalcTrigger,Trigger1Y)),NA())</f>
        <v>2.1343903758091524E-2</v>
      </c>
      <c r="Q2746" s="52">
        <f>IFERROR(_xll.qlIndexFixing(ONIndex1Y,I2746,TRUE,_xll.ohTrigger(RecalcTrigger,Trigger1Y)),NA())</f>
        <v>2.1165854794356065E-2</v>
      </c>
    </row>
    <row r="2747" spans="2:17" x14ac:dyDescent="0.2">
      <c r="B2747" s="46" t="s">
        <v>51</v>
      </c>
      <c r="D2747" s="49">
        <f>_xll.qlCalendarAdvance(LocalCalendar,$D2746,B2747,"f",FALSE)</f>
        <v>58965</v>
      </c>
      <c r="E2747" s="49">
        <f>_xll.qlInterestRateIndexValueDate(IndexON,D2747)</f>
        <v>58965</v>
      </c>
      <c r="F2747" s="52">
        <f>IFERROR(_xll.qlIndexFixing(IndexON,D2747,TRUE,_xll.ohTrigger(RecalcTrigger,TriggerON)),NA())</f>
        <v>1.3955702580918938E-2</v>
      </c>
      <c r="H2747" s="49">
        <f>_xll.qlCalendarAdvance(IborCalendar,$H2746,B2747,"f",FALSE)</f>
        <v>58958</v>
      </c>
      <c r="I2747" s="49">
        <f>_xll.qlInterestRateIndexValueDate(Index1M,$H2747)</f>
        <v>58960</v>
      </c>
      <c r="J2747" s="52">
        <f>IFERROR(_xll.qlIndexFixing(Index1M,$H2747,TRUE,_xll.ohTrigger(RecalcTrigger,Trigger1M)),NA())</f>
        <v>1.6065745193846459E-2</v>
      </c>
      <c r="K2747" s="52">
        <f>IFERROR(_xll.qlIndexFixing(ONIndex1M,I2747,TRUE,_xll.ohTrigger(RecalcTrigger,Trigger1M)),NA())</f>
        <v>1.6060274822065068E-2</v>
      </c>
      <c r="L2747" s="52">
        <f>IFERROR(_xll.qlIndexFixing(Index3M,H2747,TRUE,_xll.ohTrigger(RecalcTrigger,Trigger3M)),NA())</f>
        <v>1.7464492267578926E-2</v>
      </c>
      <c r="M2747" s="52">
        <f>IFERROR(_xll.qlIndexFixing(ONIndex3M,I2747,TRUE,_xll.ohTrigger(RecalcTrigger,Trigger3M)),NA())</f>
        <v>1.7438689348185932E-2</v>
      </c>
      <c r="N2747" s="52">
        <f>IFERROR(_xll.qlIndexFixing(Index6M,$H2747,TRUE,_xll.ohTrigger(RecalcTrigger,Trigger6M)),NA())</f>
        <v>1.9227581917702932E-2</v>
      </c>
      <c r="O2747" s="52">
        <f>IFERROR(_xll.qlIndexFixing(ONIndex6M,I2747,TRUE,_xll.ohTrigger(RecalcTrigger,Trigger6M)),NA())</f>
        <v>1.9159853623023082E-2</v>
      </c>
      <c r="P2747" s="52">
        <f>IFERROR(_xll.qlIndexFixing(Index1Y,$H2747,TRUE,_xll.ohTrigger(RecalcTrigger,Trigger1Y)),NA())</f>
        <v>2.1341547978361988E-2</v>
      </c>
      <c r="Q2747" s="52">
        <f>IFERROR(_xll.qlIndexFixing(ONIndex1Y,I2747,TRUE,_xll.ohTrigger(RecalcTrigger,Trigger1Y)),NA())</f>
        <v>2.1163365142831125E-2</v>
      </c>
    </row>
    <row r="2748" spans="2:17" x14ac:dyDescent="0.2">
      <c r="B2748" s="46" t="s">
        <v>51</v>
      </c>
      <c r="D2748" s="49">
        <f>_xll.qlCalendarAdvance(LocalCalendar,$D2747,B2748,"f",FALSE)</f>
        <v>58972</v>
      </c>
      <c r="E2748" s="49">
        <f>_xll.qlInterestRateIndexValueDate(IndexON,D2748)</f>
        <v>58972</v>
      </c>
      <c r="F2748" s="52">
        <f>IFERROR(_xll.qlIndexFixing(IndexON,D2748,TRUE,_xll.ohTrigger(RecalcTrigger,TriggerON)),NA())</f>
        <v>1.3954201645303144E-2</v>
      </c>
      <c r="H2748" s="49">
        <f>_xll.qlCalendarAdvance(IborCalendar,$H2747,B2748,"f",FALSE)</f>
        <v>58965</v>
      </c>
      <c r="I2748" s="49">
        <f>_xll.qlInterestRateIndexValueDate(Index1M,$H2748)</f>
        <v>58967</v>
      </c>
      <c r="J2748" s="52">
        <f>IFERROR(_xll.qlIndexFixing(Index1M,$H2748,TRUE,_xll.ohTrigger(RecalcTrigger,Trigger1M)),NA())</f>
        <v>1.6063188808545997E-2</v>
      </c>
      <c r="K2748" s="52">
        <f>IFERROR(_xll.qlIndexFixing(ONIndex1M,I2748,TRUE,_xll.ohTrigger(RecalcTrigger,Trigger1M)),NA())</f>
        <v>1.6057892979208788E-2</v>
      </c>
      <c r="L2748" s="52">
        <f>IFERROR(_xll.qlIndexFixing(Index3M,H2748,TRUE,_xll.ohTrigger(RecalcTrigger,Trigger3M)),NA())</f>
        <v>1.7462233688582955E-2</v>
      </c>
      <c r="M2748" s="52">
        <f>IFERROR(_xll.qlIndexFixing(ONIndex3M,I2748,TRUE,_xll.ohTrigger(RecalcTrigger,Trigger3M)),NA())</f>
        <v>1.7436673202828601E-2</v>
      </c>
      <c r="N2748" s="52">
        <f>IFERROR(_xll.qlIndexFixing(Index6M,$H2748,TRUE,_xll.ohTrigger(RecalcTrigger,Trigger6M)),NA())</f>
        <v>1.9225666660038034E-2</v>
      </c>
      <c r="O2748" s="52">
        <f>IFERROR(_xll.qlIndexFixing(ONIndex6M,I2748,TRUE,_xll.ohTrigger(RecalcTrigger,Trigger6M)),NA())</f>
        <v>1.9157860451235464E-2</v>
      </c>
      <c r="P2748" s="52">
        <f>IFERROR(_xll.qlIndexFixing(Index1Y,$H2748,TRUE,_xll.ohTrigger(RecalcTrigger,Trigger1Y)),NA())</f>
        <v>2.1339700010157149E-2</v>
      </c>
      <c r="Q2748" s="52">
        <f>IFERROR(_xll.qlIndexFixing(ONIndex1Y,I2748,TRUE,_xll.ohTrigger(RecalcTrigger,Trigger1Y)),NA())</f>
        <v>2.1161361267472145E-2</v>
      </c>
    </row>
    <row r="2749" spans="2:17" x14ac:dyDescent="0.2">
      <c r="B2749" s="46" t="s">
        <v>51</v>
      </c>
      <c r="D2749" s="49">
        <f>_xll.qlCalendarAdvance(LocalCalendar,$D2748,B2749,"f",FALSE)</f>
        <v>58979</v>
      </c>
      <c r="E2749" s="49">
        <f>_xll.qlInterestRateIndexValueDate(IndexON,D2749)</f>
        <v>58979</v>
      </c>
      <c r="F2749" s="52">
        <f>IFERROR(_xll.qlIndexFixing(IndexON,D2749,TRUE,_xll.ohTrigger(RecalcTrigger,TriggerON)),NA())</f>
        <v>1.3952706340063514E-2</v>
      </c>
      <c r="H2749" s="49">
        <f>_xll.qlCalendarAdvance(IborCalendar,$H2748,B2749,"f",FALSE)</f>
        <v>58972</v>
      </c>
      <c r="I2749" s="49">
        <f>_xll.qlInterestRateIndexValueDate(Index1M,$H2749)</f>
        <v>58974</v>
      </c>
      <c r="J2749" s="52">
        <f>IFERROR(_xll.qlIndexFixing(Index1M,$H2749,TRUE,_xll.ohTrigger(RecalcTrigger,Trigger1M)),NA())</f>
        <v>1.6060830771861375E-2</v>
      </c>
      <c r="K2749" s="52">
        <f>IFERROR(_xll.qlIndexFixing(ONIndex1M,I2749,TRUE,_xll.ohTrigger(RecalcTrigger,Trigger1M)),NA())</f>
        <v>1.6055520052420391E-2</v>
      </c>
      <c r="L2749" s="52">
        <f>IFERROR(_xll.qlIndexFixing(Index3M,H2749,TRUE,_xll.ohTrigger(RecalcTrigger,Trigger3M)),NA())</f>
        <v>1.7460265498051551E-2</v>
      </c>
      <c r="M2749" s="52">
        <f>IFERROR(_xll.qlIndexFixing(ONIndex3M,I2749,TRUE,_xll.ohTrigger(RecalcTrigger,Trigger3M)),NA())</f>
        <v>1.7434664604580874E-2</v>
      </c>
      <c r="N2749" s="52">
        <f>IFERROR(_xll.qlIndexFixing(Index6M,$H2749,TRUE,_xll.ohTrigger(RecalcTrigger,Trigger6M)),NA())</f>
        <v>1.9223758887771385E-2</v>
      </c>
      <c r="O2749" s="52">
        <f>IFERROR(_xll.qlIndexFixing(ONIndex6M,I2749,TRUE,_xll.ohTrigger(RecalcTrigger,Trigger6M)),NA())</f>
        <v>1.9155874690985897E-2</v>
      </c>
      <c r="P2749" s="52">
        <f>IFERROR(_xll.qlIndexFixing(Index1Y,$H2749,TRUE,_xll.ohTrigger(RecalcTrigger,Trigger1Y)),NA())</f>
        <v>2.1337859704631309E-2</v>
      </c>
      <c r="Q2749" s="52">
        <f>IFERROR(_xll.qlIndexFixing(ONIndex1Y,I2749,TRUE,_xll.ohTrigger(RecalcTrigger,Trigger1Y)),NA())</f>
        <v>2.1159364889662413E-2</v>
      </c>
    </row>
    <row r="2750" spans="2:17" x14ac:dyDescent="0.2">
      <c r="B2750" s="46" t="s">
        <v>51</v>
      </c>
      <c r="D2750" s="49">
        <f>_xll.qlCalendarAdvance(LocalCalendar,$D2749,B2750,"f",FALSE)</f>
        <v>58986</v>
      </c>
      <c r="E2750" s="49">
        <f>_xll.qlInterestRateIndexValueDate(IndexON,D2750)</f>
        <v>58986</v>
      </c>
      <c r="F2750" s="52">
        <f>IFERROR(_xll.qlIndexFixing(IndexON,D2750,TRUE,_xll.ohTrigger(RecalcTrigger,TriggerON)),NA())</f>
        <v>1.3951216665519794E-2</v>
      </c>
      <c r="H2750" s="49">
        <f>_xll.qlCalendarAdvance(IborCalendar,$H2749,B2750,"f",FALSE)</f>
        <v>58979</v>
      </c>
      <c r="I2750" s="49">
        <f>_xll.qlInterestRateIndexValueDate(Index1M,$H2750)</f>
        <v>58981</v>
      </c>
      <c r="J2750" s="52">
        <f>IFERROR(_xll.qlIndexFixing(Index1M,$H2750,TRUE,_xll.ohTrigger(RecalcTrigger,Trigger1M)),NA())</f>
        <v>1.6058481662773478E-2</v>
      </c>
      <c r="K2750" s="52">
        <f>IFERROR(_xll.qlIndexFixing(ONIndex1M,I2750,TRUE,_xll.ohTrigger(RecalcTrigger,Trigger1M)),NA())</f>
        <v>1.6053156041593297E-2</v>
      </c>
      <c r="L2750" s="52">
        <f>IFERROR(_xll.qlIndexFixing(Index3M,H2750,TRUE,_xll.ohTrigger(RecalcTrigger,Trigger3M)),NA())</f>
        <v>1.7458304888898223E-2</v>
      </c>
      <c r="M2750" s="52">
        <f>IFERROR(_xll.qlIndexFixing(ONIndex3M,I2750,TRUE,_xll.ohTrigger(RecalcTrigger,Trigger3M)),NA())</f>
        <v>1.7432663553416106E-2</v>
      </c>
      <c r="N2750" s="52">
        <f>IFERROR(_xll.qlIndexFixing(Index6M,$H2750,TRUE,_xll.ohTrigger(RecalcTrigger,Trigger6M)),NA())</f>
        <v>1.9222615454998013E-2</v>
      </c>
      <c r="O2750" s="52">
        <f>IFERROR(_xll.qlIndexFixing(ONIndex6M,I2750,TRUE,_xll.ohTrigger(RecalcTrigger,Trigger6M)),NA())</f>
        <v>1.9153896342247734E-2</v>
      </c>
      <c r="P2750" s="52">
        <f>IFERROR(_xll.qlIndexFixing(Index1Y,$H2750,TRUE,_xll.ohTrigger(RecalcTrigger,Trigger1Y)),NA())</f>
        <v>2.1336027061741984E-2</v>
      </c>
      <c r="Q2750" s="52">
        <f>IFERROR(_xll.qlIndexFixing(ONIndex1Y,I2750,TRUE,_xll.ohTrigger(RecalcTrigger,Trigger1Y)),NA())</f>
        <v>2.1157376009428575E-2</v>
      </c>
    </row>
    <row r="2751" spans="2:17" x14ac:dyDescent="0.2">
      <c r="B2751" s="46" t="s">
        <v>51</v>
      </c>
      <c r="D2751" s="49">
        <f>_xll.qlCalendarAdvance(LocalCalendar,$D2750,B2751,"f",FALSE)</f>
        <v>58993</v>
      </c>
      <c r="E2751" s="49">
        <f>_xll.qlInterestRateIndexValueDate(IndexON,D2751)</f>
        <v>58993</v>
      </c>
      <c r="F2751" s="52">
        <f>IFERROR(_xll.qlIndexFixing(IndexON,D2751,TRUE,_xll.ohTrigger(RecalcTrigger,TriggerON)),NA())</f>
        <v>1.3949732621432176E-2</v>
      </c>
      <c r="H2751" s="49">
        <f>_xll.qlCalendarAdvance(IborCalendar,$H2750,B2751,"f",FALSE)</f>
        <v>58986</v>
      </c>
      <c r="I2751" s="49">
        <f>_xll.qlInterestRateIndexValueDate(Index1M,$H2751)</f>
        <v>58988</v>
      </c>
      <c r="J2751" s="52">
        <f>IFERROR(_xll.qlIndexFixing(Index1M,$H2751,TRUE,_xll.ohTrigger(RecalcTrigger,Trigger1M)),NA())</f>
        <v>1.6056141481284886E-2</v>
      </c>
      <c r="K2751" s="52">
        <f>IFERROR(_xll.qlIndexFixing(ONIndex1M,I2751,TRUE,_xll.ohTrigger(RecalcTrigger,Trigger1M)),NA())</f>
        <v>1.6050990918912156E-2</v>
      </c>
      <c r="L2751" s="52">
        <f>IFERROR(_xll.qlIndexFixing(Index3M,H2751,TRUE,_xll.ohTrigger(RecalcTrigger,Trigger3M)),NA())</f>
        <v>1.745635186111022E-2</v>
      </c>
      <c r="M2751" s="52">
        <f>IFERROR(_xll.qlIndexFixing(ONIndex3M,I2751,TRUE,_xll.ohTrigger(RecalcTrigger,Trigger3M)),NA())</f>
        <v>1.7430949953134434E-2</v>
      </c>
      <c r="N2751" s="52">
        <f>IFERROR(_xll.qlIndexFixing(Index6M,$H2751,TRUE,_xll.ohTrigger(RecalcTrigger,Trigger6M)),NA())</f>
        <v>1.9220344633073982E-2</v>
      </c>
      <c r="O2751" s="52">
        <f>IFERROR(_xll.qlIndexFixing(ONIndex6M,I2751,TRUE,_xll.ohTrigger(RecalcTrigger,Trigger6M)),NA())</f>
        <v>1.9152294365283318E-2</v>
      </c>
      <c r="P2751" s="52">
        <f>IFERROR(_xll.qlIndexFixing(Index1Y,$H2751,TRUE,_xll.ohTrigger(RecalcTrigger,Trigger1Y)),NA())</f>
        <v>2.1334202081447578E-2</v>
      </c>
      <c r="Q2751" s="52">
        <f>IFERROR(_xll.qlIndexFixing(ONIndex1Y,I2751,TRUE,_xll.ohTrigger(RecalcTrigger,Trigger1Y)),NA())</f>
        <v>2.1155874996527935E-2</v>
      </c>
    </row>
    <row r="2752" spans="2:17" x14ac:dyDescent="0.2">
      <c r="B2752" s="46" t="s">
        <v>51</v>
      </c>
      <c r="D2752" s="49">
        <f>_xll.qlCalendarAdvance(LocalCalendar,$D2751,B2752,"f",FALSE)</f>
        <v>59000</v>
      </c>
      <c r="E2752" s="49">
        <f>_xll.qlInterestRateIndexValueDate(IndexON,D2752)</f>
        <v>59000</v>
      </c>
      <c r="F2752" s="52">
        <f>IFERROR(_xll.qlIndexFixing(IndexON,D2752,TRUE,_xll.ohTrigger(RecalcTrigger,TriggerON)),NA())</f>
        <v>1.3948254207960531E-2</v>
      </c>
      <c r="H2752" s="49">
        <f>_xll.qlCalendarAdvance(IborCalendar,$H2751,B2752,"f",FALSE)</f>
        <v>58993</v>
      </c>
      <c r="I2752" s="49">
        <f>_xll.qlInterestRateIndexValueDate(Index1M,$H2752)</f>
        <v>58995</v>
      </c>
      <c r="J2752" s="52">
        <f>IFERROR(_xll.qlIndexFixing(Index1M,$H2752,TRUE,_xll.ohTrigger(RecalcTrigger,Trigger1M)),NA())</f>
        <v>1.6053810227385286E-2</v>
      </c>
      <c r="K2752" s="52">
        <f>IFERROR(_xll.qlIndexFixing(ONIndex1M,I2752,TRUE,_xll.ohTrigger(RecalcTrigger,Trigger1M)),NA())</f>
        <v>1.6048454768169407E-2</v>
      </c>
      <c r="L2752" s="52">
        <f>IFERROR(_xll.qlIndexFixing(Index3M,H2752,TRUE,_xll.ohTrigger(RecalcTrigger,Trigger3M)),NA())</f>
        <v>1.7454691455157084E-2</v>
      </c>
      <c r="M2752" s="52">
        <f>IFERROR(_xll.qlIndexFixing(ONIndex3M,I2752,TRUE,_xll.ohTrigger(RecalcTrigger,Trigger3M)),NA())</f>
        <v>1.7428684092442026E-2</v>
      </c>
      <c r="N2752" s="52">
        <f>IFERROR(_xll.qlIndexFixing(Index6M,$H2752,TRUE,_xll.ohTrigger(RecalcTrigger,Trigger6M)),NA())</f>
        <v>1.9218080483138396E-2</v>
      </c>
      <c r="O2752" s="52">
        <f>IFERROR(_xll.qlIndexFixing(ONIndex6M,I2752,TRUE,_xll.ohTrigger(RecalcTrigger,Trigger6M)),NA())</f>
        <v>1.9149961879438848E-2</v>
      </c>
      <c r="P2752" s="52">
        <f>IFERROR(_xll.qlIndexFixing(Index1Y,$H2752,TRUE,_xll.ohTrigger(RecalcTrigger,Trigger1Y)),NA())</f>
        <v>2.1332384763706271E-2</v>
      </c>
      <c r="Q2752" s="52">
        <f>IFERROR(_xll.qlIndexFixing(ONIndex1Y,I2752,TRUE,_xll.ohTrigger(RecalcTrigger,Trigger1Y)),NA())</f>
        <v>2.1153420741661932E-2</v>
      </c>
    </row>
    <row r="2753" spans="2:17" x14ac:dyDescent="0.2">
      <c r="B2753" s="46" t="s">
        <v>51</v>
      </c>
      <c r="D2753" s="49">
        <f>_xll.qlCalendarAdvance(LocalCalendar,$D2752,B2753,"f",FALSE)</f>
        <v>59007</v>
      </c>
      <c r="E2753" s="49">
        <f>_xll.qlInterestRateIndexValueDate(IndexON,D2753)</f>
        <v>59007</v>
      </c>
      <c r="F2753" s="52">
        <f>IFERROR(_xll.qlIndexFixing(IndexON,D2753,TRUE,_xll.ohTrigger(RecalcTrigger,TriggerON)),NA())</f>
        <v>1.3946781424865051E-2</v>
      </c>
      <c r="H2753" s="49">
        <f>_xll.qlCalendarAdvance(IborCalendar,$H2752,B2753,"f",FALSE)</f>
        <v>59000</v>
      </c>
      <c r="I2753" s="49">
        <f>_xll.qlInterestRateIndexValueDate(Index1M,$H2753)</f>
        <v>59002</v>
      </c>
      <c r="J2753" s="52">
        <f>IFERROR(_xll.qlIndexFixing(Index1M,$H2753,TRUE,_xll.ohTrigger(RecalcTrigger,Trigger1M)),NA())</f>
        <v>1.6051487901072099E-2</v>
      </c>
      <c r="K2753" s="52">
        <f>IFERROR(_xll.qlIndexFixing(ONIndex1M,I2753,TRUE,_xll.ohTrigger(RecalcTrigger,Trigger1M)),NA())</f>
        <v>1.6046117505492674E-2</v>
      </c>
      <c r="L2753" s="52">
        <f>IFERROR(_xll.qlIndexFixing(Index3M,H2753,TRUE,_xll.ohTrigger(RecalcTrigger,Trigger3M)),NA())</f>
        <v>1.7452468549585962E-2</v>
      </c>
      <c r="M2753" s="52">
        <f>IFERROR(_xll.qlIndexFixing(ONIndex3M,I2753,TRUE,_xll.ohTrigger(RecalcTrigger,Trigger3M)),NA())</f>
        <v>1.7426705682579424E-2</v>
      </c>
      <c r="N2753" s="52">
        <f>IFERROR(_xll.qlIndexFixing(Index6M,$H2753,TRUE,_xll.ohTrigger(RecalcTrigger,Trigger6M)),NA())</f>
        <v>1.9216582355449058E-2</v>
      </c>
      <c r="O2753" s="52">
        <f>IFERROR(_xll.qlIndexFixing(ONIndex6M,I2753,TRUE,_xll.ohTrigger(RecalcTrigger,Trigger6M)),NA())</f>
        <v>1.9148005765368126E-2</v>
      </c>
      <c r="P2753" s="52">
        <f>IFERROR(_xll.qlIndexFixing(Index1Y,$H2753,TRUE,_xll.ohTrigger(RecalcTrigger,Trigger1Y)),NA())</f>
        <v>2.1330575108476246E-2</v>
      </c>
      <c r="Q2753" s="52">
        <f>IFERROR(_xll.qlIndexFixing(ONIndex1Y,I2753,TRUE,_xll.ohTrigger(RecalcTrigger,Trigger1Y)),NA())</f>
        <v>2.1151454354102484E-2</v>
      </c>
    </row>
    <row r="2754" spans="2:17" x14ac:dyDescent="0.2">
      <c r="B2754" s="46" t="s">
        <v>51</v>
      </c>
      <c r="D2754" s="49">
        <f>_xll.qlCalendarAdvance(LocalCalendar,$D2753,B2754,"f",FALSE)</f>
        <v>59014</v>
      </c>
      <c r="E2754" s="49">
        <f>_xll.qlInterestRateIndexValueDate(IndexON,D2754)</f>
        <v>59014</v>
      </c>
      <c r="F2754" s="52">
        <f>IFERROR(_xll.qlIndexFixing(IndexON,D2754,TRUE,_xll.ohTrigger(RecalcTrigger,TriggerON)),NA())</f>
        <v>1.3945314272385545E-2</v>
      </c>
      <c r="H2754" s="49">
        <f>_xll.qlCalendarAdvance(IborCalendar,$H2753,B2754,"f",FALSE)</f>
        <v>59007</v>
      </c>
      <c r="I2754" s="49">
        <f>_xll.qlInterestRateIndexValueDate(Index1M,$H2754)</f>
        <v>59009</v>
      </c>
      <c r="J2754" s="52">
        <f>IFERROR(_xll.qlIndexFixing(Index1M,$H2754,TRUE,_xll.ohTrigger(RecalcTrigger,Trigger1M)),NA())</f>
        <v>1.6049174502342743E-2</v>
      </c>
      <c r="K2754" s="52">
        <f>IFERROR(_xll.qlIndexFixing(ONIndex1M,I2754,TRUE,_xll.ohTrigger(RecalcTrigger,Trigger1M)),NA())</f>
        <v>1.604378915885718E-2</v>
      </c>
      <c r="L2754" s="52">
        <f>IFERROR(_xll.qlIndexFixing(Index3M,H2754,TRUE,_xll.ohTrigger(RecalcTrigger,Trigger3M)),NA())</f>
        <v>1.7450538265825894E-2</v>
      </c>
      <c r="M2754" s="52">
        <f>IFERROR(_xll.qlIndexFixing(ONIndex3M,I2754,TRUE,_xll.ohTrigger(RecalcTrigger,Trigger3M)),NA())</f>
        <v>1.7424734819826426E-2</v>
      </c>
      <c r="N2754" s="52">
        <f>IFERROR(_xll.qlIndexFixing(Index6M,$H2754,TRUE,_xll.ohTrigger(RecalcTrigger,Trigger6M)),NA())</f>
        <v>1.9214332306640138E-2</v>
      </c>
      <c r="O2754" s="52">
        <f>IFERROR(_xll.qlIndexFixing(ONIndex6M,I2754,TRUE,_xll.ohTrigger(RecalcTrigger,Trigger6M)),NA())</f>
        <v>1.9146057062808808E-2</v>
      </c>
      <c r="P2754" s="52">
        <f>IFERROR(_xll.qlIndexFixing(Index1Y,$H2754,TRUE,_xll.ohTrigger(RecalcTrigger,Trigger1Y)),NA())</f>
        <v>2.1328773115715897E-2</v>
      </c>
      <c r="Q2754" s="52">
        <f>IFERROR(_xll.qlIndexFixing(ONIndex1Y,I2754,TRUE,_xll.ohTrigger(RecalcTrigger,Trigger1Y)),NA())</f>
        <v>2.1149495464145573E-2</v>
      </c>
    </row>
    <row r="2755" spans="2:17" x14ac:dyDescent="0.2">
      <c r="B2755" s="46" t="s">
        <v>51</v>
      </c>
      <c r="D2755" s="49">
        <f>_xll.qlCalendarAdvance(LocalCalendar,$D2754,B2755,"f",FALSE)</f>
        <v>59021</v>
      </c>
      <c r="E2755" s="49">
        <f>_xll.qlInterestRateIndexValueDate(IndexON,D2755)</f>
        <v>59021</v>
      </c>
      <c r="F2755" s="52">
        <f>IFERROR(_xll.qlIndexFixing(IndexON,D2755,TRUE,_xll.ohTrigger(RecalcTrigger,TriggerON)),NA())</f>
        <v>1.3943852750442076E-2</v>
      </c>
      <c r="H2755" s="49">
        <f>_xll.qlCalendarAdvance(IborCalendar,$H2754,B2755,"f",FALSE)</f>
        <v>59014</v>
      </c>
      <c r="I2755" s="49">
        <f>_xll.qlInterestRateIndexValueDate(Index1M,$H2755)</f>
        <v>59016</v>
      </c>
      <c r="J2755" s="52">
        <f>IFERROR(_xll.qlIndexFixing(Index1M,$H2755,TRUE,_xll.ohTrigger(RecalcTrigger,Trigger1M)),NA())</f>
        <v>1.6047257467719109E-2</v>
      </c>
      <c r="K2755" s="52">
        <f>IFERROR(_xll.qlIndexFixing(ONIndex1M,I2755,TRUE,_xll.ohTrigger(RecalcTrigger,Trigger1M)),NA())</f>
        <v>1.6041469728262925E-2</v>
      </c>
      <c r="L2755" s="52">
        <f>IFERROR(_xll.qlIndexFixing(Index3M,H2755,TRUE,_xll.ohTrigger(RecalcTrigger,Trigger3M)),NA())</f>
        <v>1.7448615563386081E-2</v>
      </c>
      <c r="M2755" s="52">
        <f>IFERROR(_xll.qlIndexFixing(ONIndex3M,I2755,TRUE,_xll.ohTrigger(RecalcTrigger,Trigger3M)),NA())</f>
        <v>1.7422771504209678E-2</v>
      </c>
      <c r="N2755" s="52">
        <f>IFERROR(_xll.qlIndexFixing(Index6M,$H2755,TRUE,_xll.ohTrigger(RecalcTrigger,Trigger6M)),NA())</f>
        <v>1.9212850020604862E-2</v>
      </c>
      <c r="O2755" s="52">
        <f>IFERROR(_xll.qlIndexFixing(ONIndex6M,I2755,TRUE,_xll.ohTrigger(RecalcTrigger,Trigger6M)),NA())</f>
        <v>1.9144115771814185E-2</v>
      </c>
      <c r="P2755" s="52">
        <f>IFERROR(_xll.qlIndexFixing(Index1Y,$H2755,TRUE,_xll.ohTrigger(RecalcTrigger,Trigger1Y)),NA())</f>
        <v>2.1326978785383841E-2</v>
      </c>
      <c r="Q2755" s="52">
        <f>IFERROR(_xll.qlIndexFixing(ONIndex1Y,I2755,TRUE,_xll.ohTrigger(RecalcTrigger,Trigger1Y)),NA())</f>
        <v>2.1147544071711266E-2</v>
      </c>
    </row>
    <row r="2756" spans="2:17" x14ac:dyDescent="0.2">
      <c r="B2756" s="46" t="s">
        <v>51</v>
      </c>
      <c r="D2756" s="49">
        <f>_xll.qlCalendarAdvance(LocalCalendar,$D2755,B2756,"f",FALSE)</f>
        <v>59028</v>
      </c>
      <c r="E2756" s="49">
        <f>_xll.qlInterestRateIndexValueDate(IndexON,D2756)</f>
        <v>59028</v>
      </c>
      <c r="F2756" s="52">
        <f>IFERROR(_xll.qlIndexFixing(IndexON,D2756,TRUE,_xll.ohTrigger(RecalcTrigger,TriggerON)),NA())</f>
        <v>1.3942396858954709E-2</v>
      </c>
      <c r="H2756" s="49">
        <f>_xll.qlCalendarAdvance(IborCalendar,$H2755,B2756,"f",FALSE)</f>
        <v>59021</v>
      </c>
      <c r="I2756" s="49">
        <f>_xll.qlInterestRateIndexValueDate(Index1M,$H2756)</f>
        <v>59023</v>
      </c>
      <c r="J2756" s="52">
        <f>IFERROR(_xll.qlIndexFixing(Index1M,$H2756,TRUE,_xll.ohTrigger(RecalcTrigger,Trigger1M)),NA())</f>
        <v>1.6044768712949187E-2</v>
      </c>
      <c r="K2756" s="52">
        <f>IFERROR(_xll.qlIndexFixing(ONIndex1M,I2756,TRUE,_xll.ohTrigger(RecalcTrigger,Trigger1M)),NA())</f>
        <v>1.6039159213683263E-2</v>
      </c>
      <c r="L2756" s="52">
        <f>IFERROR(_xll.qlIndexFixing(Index3M,H2756,TRUE,_xll.ohTrigger(RecalcTrigger,Trigger3M)),NA())</f>
        <v>1.7446700442253764E-2</v>
      </c>
      <c r="M2756" s="52">
        <f>IFERROR(_xll.qlIndexFixing(ONIndex3M,I2756,TRUE,_xll.ohTrigger(RecalcTrigger,Trigger3M)),NA())</f>
        <v>1.7420815735622597E-2</v>
      </c>
      <c r="N2756" s="52">
        <f>IFERROR(_xll.qlIndexFixing(Index6M,$H2756,TRUE,_xll.ohTrigger(RecalcTrigger,Trigger6M)),NA())</f>
        <v>1.9210614071214639E-2</v>
      </c>
      <c r="O2756" s="52">
        <f>IFERROR(_xll.qlIndexFixing(ONIndex6M,I2756,TRUE,_xll.ohTrigger(RecalcTrigger,Trigger6M)),NA())</f>
        <v>1.9142181892330967E-2</v>
      </c>
      <c r="P2756" s="52">
        <f>IFERROR(_xll.qlIndexFixing(Index1Y,$H2756,TRUE,_xll.ohTrigger(RecalcTrigger,Trigger1Y)),NA())</f>
        <v>2.132519211743935E-2</v>
      </c>
      <c r="Q2756" s="52">
        <f>IFERROR(_xll.qlIndexFixing(ONIndex1Y,I2756,TRUE,_xll.ohTrigger(RecalcTrigger,Trigger1Y)),NA())</f>
        <v>2.1145600176852852E-2</v>
      </c>
    </row>
    <row r="2757" spans="2:17" x14ac:dyDescent="0.2">
      <c r="B2757" s="46" t="s">
        <v>51</v>
      </c>
      <c r="D2757" s="49">
        <f>_xll.qlCalendarAdvance(LocalCalendar,$D2756,B2757,"f",FALSE)</f>
        <v>59035</v>
      </c>
      <c r="E2757" s="49">
        <f>_xll.qlInterestRateIndexValueDate(IndexON,D2757)</f>
        <v>59035</v>
      </c>
      <c r="F2757" s="52">
        <f>IFERROR(_xll.qlIndexFixing(IndexON,D2757,TRUE,_xll.ohTrigger(RecalcTrigger,TriggerON)),NA())</f>
        <v>1.3940946598083315E-2</v>
      </c>
      <c r="H2757" s="49">
        <f>_xll.qlCalendarAdvance(IborCalendar,$H2756,B2757,"f",FALSE)</f>
        <v>59028</v>
      </c>
      <c r="I2757" s="49">
        <f>_xll.qlInterestRateIndexValueDate(Index1M,$H2757)</f>
        <v>59030</v>
      </c>
      <c r="J2757" s="52">
        <f>IFERROR(_xll.qlIndexFixing(Index1M,$H2757,TRUE,_xll.ohTrigger(RecalcTrigger,Trigger1M)),NA())</f>
        <v>1.6042287871575162E-2</v>
      </c>
      <c r="K2757" s="52">
        <f>IFERROR(_xll.qlIndexFixing(ONIndex1M,I2757,TRUE,_xll.ohTrigger(RecalcTrigger,Trigger1M)),NA())</f>
        <v>1.6036857615118194E-2</v>
      </c>
      <c r="L2757" s="52">
        <f>IFERROR(_xll.qlIndexFixing(Index3M,H2757,TRUE,_xll.ohTrigger(RecalcTrigger,Trigger3M)),NA())</f>
        <v>1.7444792902418738E-2</v>
      </c>
      <c r="M2757" s="52">
        <f>IFERROR(_xll.qlIndexFixing(ONIndex3M,I2757,TRUE,_xll.ohTrigger(RecalcTrigger,Trigger3M)),NA())</f>
        <v>1.7418867514171765E-2</v>
      </c>
      <c r="N2757" s="52">
        <f>IFERROR(_xll.qlIndexFixing(Index6M,$H2757,TRUE,_xll.ohTrigger(RecalcTrigger,Trigger6M)),NA())</f>
        <v>1.9208766181350593E-2</v>
      </c>
      <c r="O2757" s="52">
        <f>IFERROR(_xll.qlIndexFixing(ONIndex6M,I2757,TRUE,_xll.ohTrigger(RecalcTrigger,Trigger6M)),NA())</f>
        <v>1.9140255424359154E-2</v>
      </c>
      <c r="P2757" s="52">
        <f>IFERROR(_xll.qlIndexFixing(Index1Y,$H2757,TRUE,_xll.ohTrigger(RecalcTrigger,Trigger1Y)),NA())</f>
        <v>2.1323413111840821E-2</v>
      </c>
      <c r="Q2757" s="52">
        <f>IFERROR(_xll.qlIndexFixing(ONIndex1Y,I2757,TRUE,_xll.ohTrigger(RecalcTrigger,Trigger1Y)),NA())</f>
        <v>2.1143663779517041E-2</v>
      </c>
    </row>
    <row r="2758" spans="2:17" x14ac:dyDescent="0.2">
      <c r="B2758" s="46" t="s">
        <v>51</v>
      </c>
      <c r="D2758" s="49">
        <f>_xll.qlCalendarAdvance(LocalCalendar,$D2757,B2758,"f",FALSE)</f>
        <v>59042</v>
      </c>
      <c r="E2758" s="49">
        <f>_xll.qlInterestRateIndexValueDate(IndexON,D2758)</f>
        <v>59042</v>
      </c>
      <c r="F2758" s="52">
        <f>IFERROR(_xll.qlIndexFixing(IndexON,D2758,TRUE,_xll.ohTrigger(RecalcTrigger,TriggerON)),NA())</f>
        <v>1.3939501967668022E-2</v>
      </c>
      <c r="H2758" s="49">
        <f>_xll.qlCalendarAdvance(IborCalendar,$H2757,B2758,"f",FALSE)</f>
        <v>59035</v>
      </c>
      <c r="I2758" s="49">
        <f>_xll.qlInterestRateIndexValueDate(Index1M,$H2758)</f>
        <v>59037</v>
      </c>
      <c r="J2758" s="52">
        <f>IFERROR(_xll.qlIndexFixing(Index1M,$H2758,TRUE,_xll.ohTrigger(RecalcTrigger,Trigger1M)),NA())</f>
        <v>1.6040010183111519E-2</v>
      </c>
      <c r="K2758" s="52">
        <f>IFERROR(_xll.qlIndexFixing(ONIndex1M,I2758,TRUE,_xll.ohTrigger(RecalcTrigger,Trigger1M)),NA())</f>
        <v>1.6034564932621009E-2</v>
      </c>
      <c r="L2758" s="52">
        <f>IFERROR(_xll.qlIndexFixing(Index3M,H2758,TRUE,_xll.ohTrigger(RecalcTrigger,Trigger3M)),NA())</f>
        <v>1.7442892943869952E-2</v>
      </c>
      <c r="M2758" s="52">
        <f>IFERROR(_xll.qlIndexFixing(ONIndex3M,I2758,TRUE,_xll.ohTrigger(RecalcTrigger,Trigger3M)),NA())</f>
        <v>1.7416926839857183E-2</v>
      </c>
      <c r="N2758" s="52">
        <f>IFERROR(_xll.qlIndexFixing(Index6M,$H2758,TRUE,_xll.ohTrigger(RecalcTrigger,Trigger6M)),NA())</f>
        <v>1.9207307660678592E-2</v>
      </c>
      <c r="O2758" s="52">
        <f>IFERROR(_xll.qlIndexFixing(ONIndex6M,I2758,TRUE,_xll.ohTrigger(RecalcTrigger,Trigger6M)),NA())</f>
        <v>1.9138336368005326E-2</v>
      </c>
      <c r="P2758" s="52">
        <f>IFERROR(_xll.qlIndexFixing(Index1Y,$H2758,TRUE,_xll.ohTrigger(RecalcTrigger,Trigger1Y)),NA())</f>
        <v>2.1321641768548394E-2</v>
      </c>
      <c r="Q2758" s="52">
        <f>IFERROR(_xll.qlIndexFixing(ONIndex1Y,I2758,TRUE,_xll.ohTrigger(RecalcTrigger,Trigger1Y)),NA())</f>
        <v>2.1141734879783769E-2</v>
      </c>
    </row>
    <row r="2759" spans="2:17" x14ac:dyDescent="0.2">
      <c r="B2759" s="46" t="s">
        <v>51</v>
      </c>
      <c r="D2759" s="49">
        <f>_xll.qlCalendarAdvance(LocalCalendar,$D2758,B2759,"f",FALSE)</f>
        <v>59049</v>
      </c>
      <c r="E2759" s="49">
        <f>_xll.qlInterestRateIndexValueDate(IndexON,D2759)</f>
        <v>59049</v>
      </c>
      <c r="F2759" s="52">
        <f>IFERROR(_xll.qlIndexFixing(IndexON,D2759,TRUE,_xll.ohTrigger(RecalcTrigger,TriggerON)),NA())</f>
        <v>1.3938062967868703E-2</v>
      </c>
      <c r="H2759" s="49">
        <f>_xll.qlCalendarAdvance(IborCalendar,$H2758,B2759,"f",FALSE)</f>
        <v>59042</v>
      </c>
      <c r="I2759" s="49">
        <f>_xll.qlInterestRateIndexValueDate(Index1M,$H2759)</f>
        <v>59044</v>
      </c>
      <c r="J2759" s="52">
        <f>IFERROR(_xll.qlIndexFixing(Index1M,$H2759,TRUE,_xll.ohTrigger(RecalcTrigger,Trigger1M)),NA())</f>
        <v>1.6037741422203346E-2</v>
      </c>
      <c r="K2759" s="52">
        <f>IFERROR(_xll.qlIndexFixing(ONIndex1M,I2759,TRUE,_xll.ohTrigger(RecalcTrigger,Trigger1M)),NA())</f>
        <v>1.6032475408107594E-2</v>
      </c>
      <c r="L2759" s="52">
        <f>IFERROR(_xll.qlIndexFixing(Index3M,H2759,TRUE,_xll.ohTrigger(RecalcTrigger,Trigger3M)),NA())</f>
        <v>1.7441000566596344E-2</v>
      </c>
      <c r="M2759" s="52">
        <f>IFERROR(_xll.qlIndexFixing(ONIndex3M,I2759,TRUE,_xll.ohTrigger(RecalcTrigger,Trigger3M)),NA())</f>
        <v>1.7415277170542698E-2</v>
      </c>
      <c r="N2759" s="52">
        <f>IFERROR(_xll.qlIndexFixing(Index6M,$H2759,TRUE,_xll.ohTrigger(RecalcTrigger,Trigger6M)),NA())</f>
        <v>1.9205092857216215E-2</v>
      </c>
      <c r="O2759" s="52">
        <f>IFERROR(_xll.qlIndexFixing(ONIndex6M,I2759,TRUE,_xll.ohTrigger(RecalcTrigger,Trigger6M)),NA())</f>
        <v>1.9136797094476687E-2</v>
      </c>
      <c r="P2759" s="52">
        <f>IFERROR(_xll.qlIndexFixing(Index1Y,$H2759,TRUE,_xll.ohTrigger(RecalcTrigger,Trigger1Y)),NA())</f>
        <v>2.1320383972712235E-2</v>
      </c>
      <c r="Q2759" s="52">
        <f>IFERROR(_xll.qlIndexFixing(ONIndex1Y,I2759,TRUE,_xll.ohTrigger(RecalcTrigger,Trigger1Y)),NA())</f>
        <v>2.1140297216741821E-2</v>
      </c>
    </row>
    <row r="2760" spans="2:17" x14ac:dyDescent="0.2">
      <c r="B2760" s="46" t="s">
        <v>51</v>
      </c>
      <c r="D2760" s="49">
        <f>_xll.qlCalendarAdvance(LocalCalendar,$D2759,B2760,"f",FALSE)</f>
        <v>59056</v>
      </c>
      <c r="E2760" s="49">
        <f>_xll.qlInterestRateIndexValueDate(IndexON,D2760)</f>
        <v>59056</v>
      </c>
      <c r="F2760" s="52">
        <f>IFERROR(_xll.qlIndexFixing(IndexON,D2760,TRUE,_xll.ohTrigger(RecalcTrigger,TriggerON)),NA())</f>
        <v>1.3936629598445549E-2</v>
      </c>
      <c r="H2760" s="49">
        <f>_xll.qlCalendarAdvance(IborCalendar,$H2759,B2760,"f",FALSE)</f>
        <v>59049</v>
      </c>
      <c r="I2760" s="49">
        <f>_xll.qlInterestRateIndexValueDate(Index1M,$H2760)</f>
        <v>59051</v>
      </c>
      <c r="J2760" s="52">
        <f>IFERROR(_xll.qlIndexFixing(Index1M,$H2760,TRUE,_xll.ohTrigger(RecalcTrigger,Trigger1M)),NA())</f>
        <v>1.6035481588840328E-2</v>
      </c>
      <c r="K2760" s="52">
        <f>IFERROR(_xll.qlIndexFixing(ONIndex1M,I2760,TRUE,_xll.ohTrigger(RecalcTrigger,Trigger1M)),NA())</f>
        <v>1.6030201093251151E-2</v>
      </c>
      <c r="L2760" s="52">
        <f>IFERROR(_xll.qlIndexFixing(Index3M,H2760,TRUE,_xll.ohTrigger(RecalcTrigger,Trigger3M)),NA())</f>
        <v>1.7438250183857001E-2</v>
      </c>
      <c r="M2760" s="52">
        <f>IFERROR(_xll.qlIndexFixing(ONIndex3M,I2760,TRUE,_xll.ohTrigger(RecalcTrigger,Trigger3M)),NA())</f>
        <v>1.7413352036350638E-2</v>
      </c>
      <c r="N2760" s="52">
        <f>IFERROR(_xll.qlIndexFixing(Index6M,$H2760,TRUE,_xll.ohTrigger(RecalcTrigger,Trigger6M)),NA())</f>
        <v>1.9201736940597014E-2</v>
      </c>
      <c r="O2760" s="52">
        <f>IFERROR(_xll.qlIndexFixing(ONIndex6M,I2760,TRUE,_xll.ohTrigger(RecalcTrigger,Trigger6M)),NA())</f>
        <v>1.9134893289343147E-2</v>
      </c>
      <c r="P2760" s="52">
        <f>IFERROR(_xll.qlIndexFixing(Index1Y,$H2760,TRUE,_xll.ohTrigger(RecalcTrigger,Trigger1Y)),NA())</f>
        <v>2.1318628398353742E-2</v>
      </c>
      <c r="Q2760" s="52">
        <f>IFERROR(_xll.qlIndexFixing(ONIndex1Y,I2760,TRUE,_xll.ohTrigger(RecalcTrigger,Trigger1Y)),NA())</f>
        <v>2.1138383735308519E-2</v>
      </c>
    </row>
    <row r="2761" spans="2:17" x14ac:dyDescent="0.2">
      <c r="B2761" s="46" t="s">
        <v>51</v>
      </c>
      <c r="D2761" s="49">
        <f>_xll.qlCalendarAdvance(LocalCalendar,$D2760,B2761,"f",FALSE)</f>
        <v>59063</v>
      </c>
      <c r="E2761" s="49">
        <f>_xll.qlInterestRateIndexValueDate(IndexON,D2761)</f>
        <v>59063</v>
      </c>
      <c r="F2761" s="52">
        <f>IFERROR(_xll.qlIndexFixing(IndexON,D2761,TRUE,_xll.ohTrigger(RecalcTrigger,TriggerON)),NA())</f>
        <v>1.3935201859718305E-2</v>
      </c>
      <c r="H2761" s="49">
        <f>_xll.qlCalendarAdvance(IborCalendar,$H2760,B2761,"f",FALSE)</f>
        <v>59056</v>
      </c>
      <c r="I2761" s="49">
        <f>_xll.qlInterestRateIndexValueDate(Index1M,$H2761)</f>
        <v>59058</v>
      </c>
      <c r="J2761" s="52">
        <f>IFERROR(_xll.qlIndexFixing(Index1M,$H2761,TRUE,_xll.ohTrigger(RecalcTrigger,Trigger1M)),NA())</f>
        <v>1.6033427591876925E-2</v>
      </c>
      <c r="K2761" s="52">
        <f>IFERROR(_xll.qlIndexFixing(ONIndex1M,I2761,TRUE,_xll.ohTrigger(RecalcTrigger,Trigger1M)),NA())</f>
        <v>1.6027740381270306E-2</v>
      </c>
      <c r="L2761" s="52">
        <f>IFERROR(_xll.qlIndexFixing(Index3M,H2761,TRUE,_xll.ohTrigger(RecalcTrigger,Trigger3M)),NA())</f>
        <v>1.7436371616941788E-2</v>
      </c>
      <c r="M2761" s="52">
        <f>IFERROR(_xll.qlIndexFixing(ONIndex3M,I2761,TRUE,_xll.ohTrigger(RecalcTrigger,Trigger3M)),NA())</f>
        <v>1.7411150099331252E-2</v>
      </c>
      <c r="N2761" s="52">
        <f>IFERROR(_xll.qlIndexFixing(Index6M,$H2761,TRUE,_xll.ohTrigger(RecalcTrigger,Trigger6M)),NA())</f>
        <v>1.919991723922268E-2</v>
      </c>
      <c r="O2761" s="52">
        <f>IFERROR(_xll.qlIndexFixing(ONIndex6M,I2761,TRUE,_xll.ohTrigger(RecalcTrigger,Trigger6M)),NA())</f>
        <v>1.9132623668012272E-2</v>
      </c>
      <c r="P2761" s="52">
        <f>IFERROR(_xll.qlIndexFixing(Index1Y,$H2761,TRUE,_xll.ohTrigger(RecalcTrigger,Trigger1Y)),NA())</f>
        <v>2.1316373712098904E-2</v>
      </c>
      <c r="Q2761" s="52">
        <f>IFERROR(_xll.qlIndexFixing(ONIndex1Y,I2761,TRUE,_xll.ohTrigger(RecalcTrigger,Trigger1Y)),NA())</f>
        <v>2.1135993165932732E-2</v>
      </c>
    </row>
    <row r="2762" spans="2:17" x14ac:dyDescent="0.2">
      <c r="B2762" s="46" t="s">
        <v>51</v>
      </c>
      <c r="D2762" s="49">
        <f>_xll.qlCalendarAdvance(LocalCalendar,$D2761,B2762,"f",FALSE)</f>
        <v>59070</v>
      </c>
      <c r="E2762" s="49">
        <f>_xll.qlInterestRateIndexValueDate(IndexON,D2762)</f>
        <v>59070</v>
      </c>
      <c r="F2762" s="52">
        <f>IFERROR(_xll.qlIndexFixing(IndexON,D2762,TRUE,_xll.ohTrigger(RecalcTrigger,TriggerON)),NA())</f>
        <v>1.3933779751367226E-2</v>
      </c>
      <c r="H2762" s="49">
        <f>_xll.qlCalendarAdvance(IborCalendar,$H2761,B2762,"f",FALSE)</f>
        <v>59063</v>
      </c>
      <c r="I2762" s="49">
        <f>_xll.qlInterestRateIndexValueDate(Index1M,$H2762)</f>
        <v>59065</v>
      </c>
      <c r="J2762" s="52">
        <f>IFERROR(_xll.qlIndexFixing(Index1M,$H2762,TRUE,_xll.ohTrigger(RecalcTrigger,Trigger1M)),NA())</f>
        <v>1.6030988704744596E-2</v>
      </c>
      <c r="K2762" s="52">
        <f>IFERROR(_xll.qlIndexFixing(ONIndex1M,I2762,TRUE,_xll.ohTrigger(RecalcTrigger,Trigger1M)),NA())</f>
        <v>1.6025483362884785E-2</v>
      </c>
      <c r="L2762" s="52">
        <f>IFERROR(_xll.qlIndexFixing(Index3M,H2762,TRUE,_xll.ohTrigger(RecalcTrigger,Trigger3M)),NA())</f>
        <v>1.7434500630143328E-2</v>
      </c>
      <c r="M2762" s="52">
        <f>IFERROR(_xll.qlIndexFixing(ONIndex3M,I2762,TRUE,_xll.ohTrigger(RecalcTrigger,Trigger3M)),NA())</f>
        <v>1.7409239613401795E-2</v>
      </c>
      <c r="N2762" s="52">
        <f>IFERROR(_xll.qlIndexFixing(Index6M,$H2762,TRUE,_xll.ohTrigger(RecalcTrigger,Trigger6M)),NA())</f>
        <v>1.9198105021350342E-2</v>
      </c>
      <c r="O2762" s="52">
        <f>IFERROR(_xll.qlIndexFixing(ONIndex6M,I2762,TRUE,_xll.ohTrigger(RecalcTrigger,Trigger6M)),NA())</f>
        <v>1.9130734257757354E-2</v>
      </c>
      <c r="P2762" s="52">
        <f>IFERROR(_xll.qlIndexFixing(Index1Y,$H2762,TRUE,_xll.ohTrigger(RecalcTrigger,Trigger1Y)),NA())</f>
        <v>2.1314633017623805E-2</v>
      </c>
      <c r="Q2762" s="52">
        <f>IFERROR(_xll.qlIndexFixing(ONIndex1Y,I2762,TRUE,_xll.ohTrigger(RecalcTrigger,Trigger1Y)),NA())</f>
        <v>2.1134094256423097E-2</v>
      </c>
    </row>
    <row r="2763" spans="2:17" x14ac:dyDescent="0.2">
      <c r="B2763" s="46" t="s">
        <v>51</v>
      </c>
      <c r="D2763" s="49">
        <f>_xll.qlCalendarAdvance(LocalCalendar,$D2762,B2763,"f",FALSE)</f>
        <v>59077</v>
      </c>
      <c r="E2763" s="49">
        <f>_xll.qlInterestRateIndexValueDate(IndexON,D2763)</f>
        <v>59077</v>
      </c>
      <c r="F2763" s="52">
        <f>IFERROR(_xll.qlIndexFixing(IndexON,D2763,TRUE,_xll.ohTrigger(RecalcTrigger,TriggerON)),NA())</f>
        <v>1.393236327363212E-2</v>
      </c>
      <c r="H2763" s="49">
        <f>_xll.qlCalendarAdvance(IborCalendar,$H2762,B2763,"f",FALSE)</f>
        <v>59070</v>
      </c>
      <c r="I2763" s="49">
        <f>_xll.qlInterestRateIndexValueDate(Index1M,$H2763)</f>
        <v>59072</v>
      </c>
      <c r="J2763" s="52">
        <f>IFERROR(_xll.qlIndexFixing(Index1M,$H2763,TRUE,_xll.ohTrigger(RecalcTrigger,Trigger1M)),NA())</f>
        <v>1.6028755653998989E-2</v>
      </c>
      <c r="K2763" s="52">
        <f>IFERROR(_xll.qlIndexFixing(ONIndex1M,I2763,TRUE,_xll.ohTrigger(RecalcTrigger,Trigger1M)),NA())</f>
        <v>1.6023235260540503E-2</v>
      </c>
      <c r="L2763" s="52">
        <f>IFERROR(_xll.qlIndexFixing(Index3M,H2763,TRUE,_xll.ohTrigger(RecalcTrigger,Trigger3M)),NA())</f>
        <v>1.7432637223450207E-2</v>
      </c>
      <c r="M2763" s="52">
        <f>IFERROR(_xll.qlIndexFixing(ONIndex3M,I2763,TRUE,_xll.ohTrigger(RecalcTrigger,Trigger3M)),NA())</f>
        <v>1.7407336674555296E-2</v>
      </c>
      <c r="N2763" s="52">
        <f>IFERROR(_xll.qlIndexFixing(Index6M,$H2763,TRUE,_xll.ohTrigger(RecalcTrigger,Trigger6M)),NA())</f>
        <v>1.9196300286958796E-2</v>
      </c>
      <c r="O2763" s="52">
        <f>IFERROR(_xll.qlIndexFixing(ONIndex6M,I2763,TRUE,_xll.ohTrigger(RecalcTrigger,Trigger6M)),NA())</f>
        <v>1.9128852259040485E-2</v>
      </c>
      <c r="P2763" s="52">
        <f>IFERROR(_xll.qlIndexFixing(Index1Y,$H2763,TRUE,_xll.ohTrigger(RecalcTrigger,Trigger1Y)),NA())</f>
        <v>2.1312899985253552E-2</v>
      </c>
      <c r="Q2763" s="52">
        <f>IFERROR(_xll.qlIndexFixing(ONIndex1Y,I2763,TRUE,_xll.ohTrigger(RecalcTrigger,Trigger1Y)),NA())</f>
        <v>2.1132202844489356E-2</v>
      </c>
    </row>
    <row r="2764" spans="2:17" x14ac:dyDescent="0.2">
      <c r="B2764" s="46" t="s">
        <v>51</v>
      </c>
      <c r="D2764" s="49">
        <f>_xll.qlCalendarAdvance(LocalCalendar,$D2763,B2764,"f",FALSE)</f>
        <v>59084</v>
      </c>
      <c r="E2764" s="49">
        <f>_xll.qlInterestRateIndexValueDate(IndexON,D2764)</f>
        <v>59084</v>
      </c>
      <c r="F2764" s="52">
        <f>IFERROR(_xll.qlIndexFixing(IndexON,D2764,TRUE,_xll.ohTrigger(RecalcTrigger,TriggerON)),NA())</f>
        <v>1.3930952426353116E-2</v>
      </c>
      <c r="H2764" s="49">
        <f>_xll.qlCalendarAdvance(IborCalendar,$H2763,B2764,"f",FALSE)</f>
        <v>59077</v>
      </c>
      <c r="I2764" s="49">
        <f>_xll.qlInterestRateIndexValueDate(Index1M,$H2764)</f>
        <v>59079</v>
      </c>
      <c r="J2764" s="52">
        <f>IFERROR(_xll.qlIndexFixing(Index1M,$H2764,TRUE,_xll.ohTrigger(RecalcTrigger,Trigger1M)),NA())</f>
        <v>1.6026531530783067E-2</v>
      </c>
      <c r="K2764" s="52">
        <f>IFERROR(_xll.qlIndexFixing(ONIndex1M,I2764,TRUE,_xll.ohTrigger(RecalcTrigger,Trigger1M)),NA())</f>
        <v>1.6020996074210814E-2</v>
      </c>
      <c r="L2764" s="52">
        <f>IFERROR(_xll.qlIndexFixing(Index3M,H2764,TRUE,_xll.ohTrigger(RecalcTrigger,Trigger3M)),NA())</f>
        <v>1.7430781396850118E-2</v>
      </c>
      <c r="M2764" s="52">
        <f>IFERROR(_xll.qlIndexFixing(ONIndex3M,I2764,TRUE,_xll.ohTrigger(RecalcTrigger,Trigger3M)),NA())</f>
        <v>1.7405441282765111E-2</v>
      </c>
      <c r="N2764" s="52">
        <f>IFERROR(_xll.qlIndexFixing(Index6M,$H2764,TRUE,_xll.ohTrigger(RecalcTrigger,Trigger6M)),NA())</f>
        <v>1.9194887327799403E-2</v>
      </c>
      <c r="O2764" s="52">
        <f>IFERROR(_xll.qlIndexFixing(ONIndex6M,I2764,TRUE,_xll.ohTrigger(RecalcTrigger,Trigger6M)),NA())</f>
        <v>1.9126977671888312E-2</v>
      </c>
      <c r="P2764" s="52">
        <f>IFERROR(_xll.qlIndexFixing(Index1Y,$H2764,TRUE,_xll.ohTrigger(RecalcTrigger,Trigger1Y)),NA())</f>
        <v>2.1309650655644167E-2</v>
      </c>
      <c r="Q2764" s="52">
        <f>IFERROR(_xll.qlIndexFixing(ONIndex1Y,I2764,TRUE,_xll.ohTrigger(RecalcTrigger,Trigger1Y)),NA())</f>
        <v>2.1130318930104863E-2</v>
      </c>
    </row>
    <row r="2765" spans="2:17" x14ac:dyDescent="0.2">
      <c r="B2765" s="46" t="s">
        <v>51</v>
      </c>
      <c r="D2765" s="49">
        <f>_xll.qlCalendarAdvance(LocalCalendar,$D2764,B2765,"f",FALSE)</f>
        <v>59091</v>
      </c>
      <c r="E2765" s="49">
        <f>_xll.qlInterestRateIndexValueDate(IndexON,D2765)</f>
        <v>59091</v>
      </c>
      <c r="F2765" s="52">
        <f>IFERROR(_xll.qlIndexFixing(IndexON,D2765,TRUE,_xll.ohTrigger(RecalcTrigger,TriggerON)),NA())</f>
        <v>1.3929547209610149E-2</v>
      </c>
      <c r="H2765" s="49">
        <f>_xll.qlCalendarAdvance(IborCalendar,$H2764,B2765,"f",FALSE)</f>
        <v>59084</v>
      </c>
      <c r="I2765" s="49">
        <f>_xll.qlInterestRateIndexValueDate(Index1M,$H2765)</f>
        <v>59086</v>
      </c>
      <c r="J2765" s="52">
        <f>IFERROR(_xll.qlIndexFixing(Index1M,$H2765,TRUE,_xll.ohTrigger(RecalcTrigger,Trigger1M)),NA())</f>
        <v>1.6024316335086514E-2</v>
      </c>
      <c r="K2765" s="52">
        <f>IFERROR(_xll.qlIndexFixing(ONIndex1M,I2765,TRUE,_xll.ohTrigger(RecalcTrigger,Trigger1M)),NA())</f>
        <v>1.6018963265562736E-2</v>
      </c>
      <c r="L2765" s="52">
        <f>IFERROR(_xll.qlIndexFixing(Index3M,H2765,TRUE,_xll.ohTrigger(RecalcTrigger,Trigger3M)),NA())</f>
        <v>1.7429805509094048E-2</v>
      </c>
      <c r="M2765" s="52">
        <f>IFERROR(_xll.qlIndexFixing(ONIndex3M,I2765,TRUE,_xll.ohTrigger(RecalcTrigger,Trigger3M)),NA())</f>
        <v>1.7403839577450064E-2</v>
      </c>
      <c r="N2765" s="52">
        <f>IFERROR(_xll.qlIndexFixing(Index6M,$H2765,TRUE,_xll.ohTrigger(RecalcTrigger,Trigger6M)),NA())</f>
        <v>1.9193097999899929E-2</v>
      </c>
      <c r="O2765" s="52">
        <f>IFERROR(_xll.qlIndexFixing(ONIndex6M,I2765,TRUE,_xll.ohTrigger(RecalcTrigger,Trigger6M)),NA())</f>
        <v>1.9125485442901269E-2</v>
      </c>
      <c r="P2765" s="52">
        <f>IFERROR(_xll.qlIndexFixing(Index1Y,$H2765,TRUE,_xll.ohTrigger(RecalcTrigger,Trigger1Y)),NA())</f>
        <v>2.1309965465341283E-2</v>
      </c>
      <c r="Q2765" s="52">
        <f>IFERROR(_xll.qlIndexFixing(ONIndex1Y,I2765,TRUE,_xll.ohTrigger(RecalcTrigger,Trigger1Y)),NA())</f>
        <v>2.1128928798315183E-2</v>
      </c>
    </row>
    <row r="2766" spans="2:17" x14ac:dyDescent="0.2">
      <c r="B2766" s="46" t="s">
        <v>51</v>
      </c>
      <c r="D2766" s="49">
        <f>_xll.qlCalendarAdvance(LocalCalendar,$D2765,B2766,"f",FALSE)</f>
        <v>59098</v>
      </c>
      <c r="E2766" s="49">
        <f>_xll.qlInterestRateIndexValueDate(IndexON,D2766)</f>
        <v>59098</v>
      </c>
      <c r="F2766" s="52">
        <f>IFERROR(_xll.qlIndexFixing(IndexON,D2766,TRUE,_xll.ohTrigger(RecalcTrigger,TriggerON)),NA())</f>
        <v>1.3928147623563092E-2</v>
      </c>
      <c r="H2766" s="49">
        <f>_xll.qlCalendarAdvance(IborCalendar,$H2765,B2766,"f",FALSE)</f>
        <v>59091</v>
      </c>
      <c r="I2766" s="49">
        <f>_xll.qlInterestRateIndexValueDate(Index1M,$H2766)</f>
        <v>59093</v>
      </c>
      <c r="J2766" s="52">
        <f>IFERROR(_xll.qlIndexFixing(Index1M,$H2766,TRUE,_xll.ohTrigger(RecalcTrigger,Trigger1M)),NA())</f>
        <v>1.6022110066909331E-2</v>
      </c>
      <c r="K2766" s="52">
        <f>IFERROR(_xll.qlIndexFixing(ONIndex1M,I2766,TRUE,_xll.ohTrigger(RecalcTrigger,Trigger1M)),NA())</f>
        <v>1.6016544449621861E-2</v>
      </c>
      <c r="L2766" s="52">
        <f>IFERROR(_xll.qlIndexFixing(Index3M,H2766,TRUE,_xll.ohTrigger(RecalcTrigger,Trigger3M)),NA())</f>
        <v>1.7428257544451271E-2</v>
      </c>
      <c r="M2766" s="52">
        <f>IFERROR(_xll.qlIndexFixing(ONIndex3M,I2766,TRUE,_xll.ohTrigger(RecalcTrigger,Trigger3M)),NA())</f>
        <v>1.7401673140513552E-2</v>
      </c>
      <c r="N2766" s="52">
        <f>IFERROR(_xll.qlIndexFixing(Index6M,$H2766,TRUE,_xll.ohTrigger(RecalcTrigger,Trigger6M)),NA())</f>
        <v>1.9191316155826321E-2</v>
      </c>
      <c r="O2766" s="52">
        <f>IFERROR(_xll.qlIndexFixing(ONIndex6M,I2766,TRUE,_xll.ohTrigger(RecalcTrigger,Trigger6M)),NA())</f>
        <v>1.9123250732144825E-2</v>
      </c>
      <c r="P2766" s="52">
        <f>IFERROR(_xll.qlIndexFixing(Index1Y,$H2766,TRUE,_xll.ohTrigger(RecalcTrigger,Trigger1Y)),NA())</f>
        <v>2.1307746860370885E-2</v>
      </c>
      <c r="Q2766" s="52">
        <f>IFERROR(_xll.qlIndexFixing(ONIndex1Y,I2766,TRUE,_xll.ohTrigger(RecalcTrigger,Trigger1Y)),NA())</f>
        <v>2.1126573593983622E-2</v>
      </c>
    </row>
    <row r="2767" spans="2:17" x14ac:dyDescent="0.2">
      <c r="B2767" s="46" t="s">
        <v>51</v>
      </c>
      <c r="D2767" s="49">
        <f>_xll.qlCalendarAdvance(LocalCalendar,$D2766,B2767,"f",FALSE)</f>
        <v>59105</v>
      </c>
      <c r="E2767" s="49">
        <f>_xll.qlInterestRateIndexValueDate(IndexON,D2767)</f>
        <v>59105</v>
      </c>
      <c r="F2767" s="52">
        <f>IFERROR(_xll.qlIndexFixing(IndexON,D2767,TRUE,_xll.ohTrigger(RecalcTrigger,TriggerON)),NA())</f>
        <v>1.3926753667812264E-2</v>
      </c>
      <c r="H2767" s="49">
        <f>_xll.qlCalendarAdvance(IborCalendar,$H2766,B2767,"f",FALSE)</f>
        <v>59098</v>
      </c>
      <c r="I2767" s="49">
        <f>_xll.qlInterestRateIndexValueDate(Index1M,$H2767)</f>
        <v>59100</v>
      </c>
      <c r="J2767" s="52">
        <f>IFERROR(_xll.qlIndexFixing(Index1M,$H2767,TRUE,_xll.ohTrigger(RecalcTrigger,Trigger1M)),NA())</f>
        <v>1.6019912726246359E-2</v>
      </c>
      <c r="K2767" s="52">
        <f>IFERROR(_xll.qlIndexFixing(ONIndex1M,I2767,TRUE,_xll.ohTrigger(RecalcTrigger,Trigger1M)),NA())</f>
        <v>1.6014332011389243E-2</v>
      </c>
      <c r="L2767" s="52">
        <f>IFERROR(_xll.qlIndexFixing(Index3M,H2767,TRUE,_xll.ohTrigger(RecalcTrigger,Trigger3M)),NA())</f>
        <v>1.7426134472954293E-2</v>
      </c>
      <c r="M2767" s="52">
        <f>IFERROR(_xll.qlIndexFixing(ONIndex3M,I2767,TRUE,_xll.ohTrigger(RecalcTrigger,Trigger3M)),NA())</f>
        <v>1.7399800390025533E-2</v>
      </c>
      <c r="N2767" s="52">
        <f>IFERROR(_xll.qlIndexFixing(Index6M,$H2767,TRUE,_xll.ohTrigger(RecalcTrigger,Trigger6M)),NA())</f>
        <v>1.9189541795558814E-2</v>
      </c>
      <c r="O2767" s="52">
        <f>IFERROR(_xll.qlIndexFixing(ONIndex6M,I2767,TRUE,_xll.ohTrigger(RecalcTrigger,Trigger6M)),NA())</f>
        <v>1.9121398379580157E-2</v>
      </c>
      <c r="P2767" s="52">
        <f>IFERROR(_xll.qlIndexFixing(Index1Y,$H2767,TRUE,_xll.ohTrigger(RecalcTrigger,Trigger1Y)),NA())</f>
        <v>2.1306044476022083E-2</v>
      </c>
      <c r="Q2767" s="52">
        <f>IFERROR(_xll.qlIndexFixing(ONIndex1Y,I2767,TRUE,_xll.ohTrigger(RecalcTrigger,Trigger1Y)),NA())</f>
        <v>2.1124712172300164E-2</v>
      </c>
    </row>
    <row r="2768" spans="2:17" x14ac:dyDescent="0.2">
      <c r="B2768" s="46" t="s">
        <v>51</v>
      </c>
      <c r="D2768" s="49">
        <f>_xll.qlCalendarAdvance(LocalCalendar,$D2767,B2768,"f",FALSE)</f>
        <v>59112</v>
      </c>
      <c r="E2768" s="49">
        <f>_xll.qlInterestRateIndexValueDate(IndexON,D2768)</f>
        <v>59112</v>
      </c>
      <c r="F2768" s="52">
        <f>IFERROR(_xll.qlIndexFixing(IndexON,D2768,TRUE,_xll.ohTrigger(RecalcTrigger,TriggerON)),NA())</f>
        <v>1.3925365342597473E-2</v>
      </c>
      <c r="H2768" s="49">
        <f>_xll.qlCalendarAdvance(IborCalendar,$H2767,B2768,"f",FALSE)</f>
        <v>59105</v>
      </c>
      <c r="I2768" s="49">
        <f>_xll.qlInterestRateIndexValueDate(Index1M,$H2768)</f>
        <v>59107</v>
      </c>
      <c r="J2768" s="52">
        <f>IFERROR(_xll.qlIndexFixing(Index1M,$H2768,TRUE,_xll.ohTrigger(RecalcTrigger,Trigger1M)),NA())</f>
        <v>1.6017724313087282E-2</v>
      </c>
      <c r="K2768" s="52">
        <f>IFERROR(_xll.qlIndexFixing(ONIndex1M,I2768,TRUE,_xll.ohTrigger(RecalcTrigger,Trigger1M)),NA())</f>
        <v>1.6012128489144573E-2</v>
      </c>
      <c r="L2768" s="52">
        <f>IFERROR(_xll.qlIndexFixing(Index3M,H2768,TRUE,_xll.ohTrigger(RecalcTrigger,Trigger3M)),NA())</f>
        <v>1.7424310326653047E-2</v>
      </c>
      <c r="M2768" s="52">
        <f>IFERROR(_xll.qlIndexFixing(ONIndex3M,I2768,TRUE,_xll.ohTrigger(RecalcTrigger,Trigger3M)),NA())</f>
        <v>1.7397935186647118E-2</v>
      </c>
      <c r="N2768" s="52">
        <f>IFERROR(_xll.qlIndexFixing(Index6M,$H2768,TRUE,_xll.ohTrigger(RecalcTrigger,Trigger6M)),NA())</f>
        <v>1.9187774919075449E-2</v>
      </c>
      <c r="O2768" s="52">
        <f>IFERROR(_xll.qlIndexFixing(ONIndex6M,I2768,TRUE,_xll.ohTrigger(RecalcTrigger,Trigger6M)),NA())</f>
        <v>1.9119553438526893E-2</v>
      </c>
      <c r="P2768" s="52">
        <f>IFERROR(_xll.qlIndexFixing(Index1Y,$H2768,TRUE,_xll.ohTrigger(RecalcTrigger,Trigger1Y)),NA())</f>
        <v>2.1304349753579921E-2</v>
      </c>
      <c r="Q2768" s="52">
        <f>IFERROR(_xll.qlIndexFixing(ONIndex1Y,I2768,TRUE,_xll.ohTrigger(RecalcTrigger,Trigger1Y)),NA())</f>
        <v>2.1122858248086018E-2</v>
      </c>
    </row>
    <row r="2769" spans="2:17" x14ac:dyDescent="0.2">
      <c r="B2769" s="46" t="s">
        <v>51</v>
      </c>
      <c r="D2769" s="49">
        <f>_xll.qlCalendarAdvance(LocalCalendar,$D2768,B2769,"f",FALSE)</f>
        <v>59119</v>
      </c>
      <c r="E2769" s="49">
        <f>_xll.qlInterestRateIndexValueDate(IndexON,D2769)</f>
        <v>59119</v>
      </c>
      <c r="F2769" s="52">
        <f>IFERROR(_xll.qlIndexFixing(IndexON,D2769,TRUE,_xll.ohTrigger(RecalcTrigger,TriggerON)),NA())</f>
        <v>1.3923982648078592E-2</v>
      </c>
      <c r="H2769" s="49">
        <f>_xll.qlCalendarAdvance(IborCalendar,$H2768,B2769,"f",FALSE)</f>
        <v>59112</v>
      </c>
      <c r="I2769" s="49">
        <f>_xll.qlInterestRateIndexValueDate(Index1M,$H2769)</f>
        <v>59114</v>
      </c>
      <c r="J2769" s="52">
        <f>IFERROR(_xll.qlIndexFixing(Index1M,$H2769,TRUE,_xll.ohTrigger(RecalcTrigger,Trigger1M)),NA())</f>
        <v>1.6015544827437264E-2</v>
      </c>
      <c r="K2769" s="52">
        <f>IFERROR(_xll.qlIndexFixing(ONIndex1M,I2769,TRUE,_xll.ohTrigger(RecalcTrigger,Trigger1M)),NA())</f>
        <v>1.6009933882994432E-2</v>
      </c>
      <c r="L2769" s="52">
        <f>IFERROR(_xll.qlIndexFixing(Index3M,H2769,TRUE,_xll.ohTrigger(RecalcTrigger,Trigger3M)),NA())</f>
        <v>1.7422493761516434E-2</v>
      </c>
      <c r="M2769" s="52">
        <f>IFERROR(_xll.qlIndexFixing(ONIndex3M,I2769,TRUE,_xll.ohTrigger(RecalcTrigger,Trigger3M)),NA())</f>
        <v>1.7396077530351661E-2</v>
      </c>
      <c r="N2769" s="52">
        <f>IFERROR(_xll.qlIndexFixing(Index6M,$H2769,TRUE,_xll.ohTrigger(RecalcTrigger,Trigger6M)),NA())</f>
        <v>1.9185629032594218E-2</v>
      </c>
      <c r="O2769" s="52">
        <f>IFERROR(_xll.qlIndexFixing(ONIndex6M,I2769,TRUE,_xll.ohTrigger(RecalcTrigger,Trigger6M)),NA())</f>
        <v>1.9117715909038324E-2</v>
      </c>
      <c r="P2769" s="52">
        <f>IFERROR(_xll.qlIndexFixing(Index1Y,$H2769,TRUE,_xll.ohTrigger(RecalcTrigger,Trigger1Y)),NA())</f>
        <v>2.1302662693006718E-2</v>
      </c>
      <c r="Q2769" s="52">
        <f>IFERROR(_xll.qlIndexFixing(ONIndex1Y,I2769,TRUE,_xll.ohTrigger(RecalcTrigger,Trigger1Y)),NA())</f>
        <v>2.1121011821501057E-2</v>
      </c>
    </row>
    <row r="2770" spans="2:17" x14ac:dyDescent="0.2">
      <c r="B2770" s="46" t="s">
        <v>51</v>
      </c>
      <c r="D2770" s="49">
        <f>_xll.qlCalendarAdvance(LocalCalendar,$D2769,B2770,"f",FALSE)</f>
        <v>59126</v>
      </c>
      <c r="E2770" s="49">
        <f>_xll.qlInterestRateIndexValueDate(IndexON,D2770)</f>
        <v>59126</v>
      </c>
      <c r="F2770" s="52">
        <f>IFERROR(_xll.qlIndexFixing(IndexON,D2770,TRUE,_xll.ohTrigger(RecalcTrigger,TriggerON)),NA())</f>
        <v>1.3922605583935876E-2</v>
      </c>
      <c r="H2770" s="49">
        <f>_xll.qlCalendarAdvance(IborCalendar,$H2769,B2770,"f",FALSE)</f>
        <v>59119</v>
      </c>
      <c r="I2770" s="49">
        <f>_xll.qlInterestRateIndexValueDate(Index1M,$H2770)</f>
        <v>59124</v>
      </c>
      <c r="J2770" s="52">
        <f>IFERROR(_xll.qlIndexFixing(Index1M,$H2770,TRUE,_xll.ohTrigger(RecalcTrigger,Trigger1M)),NA())</f>
        <v>1.6012244823462751E-2</v>
      </c>
      <c r="K2770" s="52">
        <f>IFERROR(_xll.qlIndexFixing(ONIndex1M,I2770,TRUE,_xll.ohTrigger(RecalcTrigger,Trigger1M)),NA())</f>
        <v>1.6006413595039959E-2</v>
      </c>
      <c r="L2770" s="52">
        <f>IFERROR(_xll.qlIndexFixing(Index3M,H2770,TRUE,_xll.ohTrigger(RecalcTrigger,Trigger3M)),NA())</f>
        <v>1.7419325271259074E-2</v>
      </c>
      <c r="M2770" s="52">
        <f>IFERROR(_xll.qlIndexFixing(ONIndex3M,I2770,TRUE,_xll.ohTrigger(RecalcTrigger,Trigger3M)),NA())</f>
        <v>1.7392859829978846E-2</v>
      </c>
      <c r="N2770" s="52">
        <f>IFERROR(_xll.qlIndexFixing(Index6M,$H2770,TRUE,_xll.ohTrigger(RecalcTrigger,Trigger6M)),NA())</f>
        <v>1.9183515090194166E-2</v>
      </c>
      <c r="O2770" s="52">
        <f>IFERROR(_xll.qlIndexFixing(ONIndex6M,I2770,TRUE,_xll.ohTrigger(RecalcTrigger,Trigger6M)),NA())</f>
        <v>1.9114349308866352E-2</v>
      </c>
      <c r="P2770" s="52">
        <f>IFERROR(_xll.qlIndexFixing(Index1Y,$H2770,TRUE,_xll.ohTrigger(RecalcTrigger,Trigger1Y)),NA())</f>
        <v>2.129924410358619E-2</v>
      </c>
      <c r="Q2770" s="52">
        <f>IFERROR(_xll.qlIndexFixing(ONIndex1Y,I2770,TRUE,_xll.ohTrigger(RecalcTrigger,Trigger1Y)),NA())</f>
        <v>2.1117410049980023E-2</v>
      </c>
    </row>
    <row r="2771" spans="2:17" x14ac:dyDescent="0.2">
      <c r="B2771" s="46" t="s">
        <v>51</v>
      </c>
      <c r="D2771" s="49">
        <f>_xll.qlCalendarAdvance(LocalCalendar,$D2770,B2771,"f",FALSE)</f>
        <v>59133</v>
      </c>
      <c r="E2771" s="49">
        <f>_xll.qlInterestRateIndexValueDate(IndexON,D2771)</f>
        <v>59133</v>
      </c>
      <c r="F2771" s="52">
        <f>IFERROR(_xll.qlIndexFixing(IndexON,D2771,TRUE,_xll.ohTrigger(RecalcTrigger,TriggerON)),NA())</f>
        <v>1.3921405584595981E-2</v>
      </c>
      <c r="H2771" s="49">
        <f>_xll.qlCalendarAdvance(IborCalendar,$H2770,B2771,"f",FALSE)</f>
        <v>59126</v>
      </c>
      <c r="I2771" s="49">
        <f>_xll.qlInterestRateIndexValueDate(Index1M,$H2771)</f>
        <v>59128</v>
      </c>
      <c r="J2771" s="52">
        <f>IFERROR(_xll.qlIndexFixing(Index1M,$H2771,TRUE,_xll.ohTrigger(RecalcTrigger,Trigger1M)),NA())</f>
        <v>1.6011212638615394E-2</v>
      </c>
      <c r="K2771" s="52">
        <f>IFERROR(_xll.qlIndexFixing(ONIndex1M,I2771,TRUE,_xll.ohTrigger(RecalcTrigger,Trigger1M)),NA())</f>
        <v>1.6005571418657993E-2</v>
      </c>
      <c r="L2771" s="52">
        <f>IFERROR(_xll.qlIndexFixing(Index3M,H2771,TRUE,_xll.ohTrigger(RecalcTrigger,Trigger3M)),NA())</f>
        <v>1.7419176987795194E-2</v>
      </c>
      <c r="M2771" s="52">
        <f>IFERROR(_xll.qlIndexFixing(ONIndex3M,I2771,TRUE,_xll.ohTrigger(RecalcTrigger,Trigger3M)),NA())</f>
        <v>1.739238485903627E-2</v>
      </c>
      <c r="N2771" s="52">
        <f>IFERROR(_xll.qlIndexFixing(Index6M,$H2771,TRUE,_xll.ohTrigger(RecalcTrigger,Trigger6M)),NA())</f>
        <v>1.9182131814751608E-2</v>
      </c>
      <c r="O2771" s="52">
        <f>IFERROR(_xll.qlIndexFixing(ONIndex6M,I2771,TRUE,_xll.ohTrigger(RecalcTrigger,Trigger6M)),NA())</f>
        <v>1.9114063084648691E-2</v>
      </c>
      <c r="P2771" s="52">
        <f>IFERROR(_xll.qlIndexFixing(Index1Y,$H2771,TRUE,_xll.ohTrigger(RecalcTrigger,Trigger1Y)),NA())</f>
        <v>2.1299311557311022E-2</v>
      </c>
      <c r="Q2771" s="52">
        <f>IFERROR(_xll.qlIndexFixing(ONIndex1Y,I2771,TRUE,_xll.ohTrigger(RecalcTrigger,Trigger1Y)),NA())</f>
        <v>2.1117341461005523E-2</v>
      </c>
    </row>
    <row r="2772" spans="2:17" x14ac:dyDescent="0.2">
      <c r="B2772" s="46" t="s">
        <v>51</v>
      </c>
      <c r="D2772" s="49">
        <f>_xll.qlCalendarAdvance(LocalCalendar,$D2771,B2772,"f",FALSE)</f>
        <v>59140</v>
      </c>
      <c r="E2772" s="49">
        <f>_xll.qlInterestRateIndexValueDate(IndexON,D2772)</f>
        <v>59140</v>
      </c>
      <c r="F2772" s="52">
        <f>IFERROR(_xll.qlIndexFixing(IndexON,D2772,TRUE,_xll.ohTrigger(RecalcTrigger,TriggerON)),NA())</f>
        <v>1.3919868347338493E-2</v>
      </c>
      <c r="H2772" s="49">
        <f>_xll.qlCalendarAdvance(IborCalendar,$H2771,B2772,"f",FALSE)</f>
        <v>59133</v>
      </c>
      <c r="I2772" s="49">
        <f>_xll.qlInterestRateIndexValueDate(Index1M,$H2772)</f>
        <v>59135</v>
      </c>
      <c r="J2772" s="52">
        <f>IFERROR(_xll.qlIndexFixing(Index1M,$H2772,TRUE,_xll.ohTrigger(RecalcTrigger,Trigger1M)),NA())</f>
        <v>1.6009465690498752E-2</v>
      </c>
      <c r="K2772" s="52">
        <f>IFERROR(_xll.qlIndexFixing(ONIndex1M,I2772,TRUE,_xll.ohTrigger(RecalcTrigger,Trigger1M)),NA())</f>
        <v>1.6003403560524987E-2</v>
      </c>
      <c r="L2772" s="52">
        <f>IFERROR(_xll.qlIndexFixing(Index3M,H2772,TRUE,_xll.ohTrigger(RecalcTrigger,Trigger3M)),NA())</f>
        <v>1.7417089552988093E-2</v>
      </c>
      <c r="M2772" s="52">
        <f>IFERROR(_xll.qlIndexFixing(ONIndex3M,I2772,TRUE,_xll.ohTrigger(RecalcTrigger,Trigger3M)),NA())</f>
        <v>1.7390549844016334E-2</v>
      </c>
      <c r="N2772" s="52">
        <f>IFERROR(_xll.qlIndexFixing(Index6M,$H2772,TRUE,_xll.ohTrigger(RecalcTrigger,Trigger6M)),NA())</f>
        <v>1.9180394430793359E-2</v>
      </c>
      <c r="O2772" s="52">
        <f>IFERROR(_xll.qlIndexFixing(ONIndex6M,I2772,TRUE,_xll.ohTrigger(RecalcTrigger,Trigger6M)),NA())</f>
        <v>1.9112247789720982E-2</v>
      </c>
      <c r="P2772" s="52">
        <f>IFERROR(_xll.qlIndexFixing(Index1Y,$H2772,TRUE,_xll.ohTrigger(RecalcTrigger,Trigger1Y)),NA())</f>
        <v>2.1297647482111857E-2</v>
      </c>
      <c r="Q2772" s="52">
        <f>IFERROR(_xll.qlIndexFixing(ONIndex1Y,I2772,TRUE,_xll.ohTrigger(RecalcTrigger,Trigger1Y)),NA())</f>
        <v>2.1115517527094951E-2</v>
      </c>
    </row>
    <row r="2773" spans="2:17" x14ac:dyDescent="0.2">
      <c r="B2773" s="46" t="s">
        <v>51</v>
      </c>
      <c r="D2773" s="49">
        <f>_xll.qlCalendarAdvance(LocalCalendar,$D2772,B2773,"f",FALSE)</f>
        <v>59147</v>
      </c>
      <c r="E2773" s="49">
        <f>_xll.qlInterestRateIndexValueDate(IndexON,D2773)</f>
        <v>59147</v>
      </c>
      <c r="F2773" s="52">
        <f>IFERROR(_xll.qlIndexFixing(IndexON,D2773,TRUE,_xll.ohTrigger(RecalcTrigger,TriggerON)),NA())</f>
        <v>1.391850817480389E-2</v>
      </c>
      <c r="H2773" s="49">
        <f>_xll.qlCalendarAdvance(IborCalendar,$H2772,B2773,"f",FALSE)</f>
        <v>59140</v>
      </c>
      <c r="I2773" s="49">
        <f>_xll.qlInterestRateIndexValueDate(Index1M,$H2773)</f>
        <v>59142</v>
      </c>
      <c r="J2773" s="52">
        <f>IFERROR(_xll.qlIndexFixing(Index1M,$H2773,TRUE,_xll.ohTrigger(RecalcTrigger,Trigger1M)),NA())</f>
        <v>1.6007119550876248E-2</v>
      </c>
      <c r="K2773" s="52">
        <f>IFERROR(_xll.qlIndexFixing(ONIndex1M,I2773,TRUE,_xll.ohTrigger(RecalcTrigger,Trigger1M)),NA())</f>
        <v>1.6001244618459864E-2</v>
      </c>
      <c r="L2773" s="52">
        <f>IFERROR(_xll.qlIndexFixing(Index3M,H2773,TRUE,_xll.ohTrigger(RecalcTrigger,Trigger3M)),NA())</f>
        <v>1.7414125748286935E-2</v>
      </c>
      <c r="M2773" s="52">
        <f>IFERROR(_xll.qlIndexFixing(ONIndex3M,I2773,TRUE,_xll.ohTrigger(RecalcTrigger,Trigger3M)),NA())</f>
        <v>1.7388722376106003E-2</v>
      </c>
      <c r="N2773" s="52">
        <f>IFERROR(_xll.qlIndexFixing(Index6M,$H2773,TRUE,_xll.ohTrigger(RecalcTrigger,Trigger6M)),NA())</f>
        <v>1.9179052792750964E-2</v>
      </c>
      <c r="O2773" s="52">
        <f>IFERROR(_xll.qlIndexFixing(ONIndex6M,I2773,TRUE,_xll.ohTrigger(RecalcTrigger,Trigger6M)),NA())</f>
        <v>1.9110439906384613E-2</v>
      </c>
      <c r="P2773" s="52">
        <f>IFERROR(_xll.qlIndexFixing(Index1Y,$H2773,TRUE,_xll.ohTrigger(RecalcTrigger,Trigger1Y)),NA())</f>
        <v>2.1295991068627229E-2</v>
      </c>
      <c r="Q2773" s="52">
        <f>IFERROR(_xll.qlIndexFixing(ONIndex1Y,I2773,TRUE,_xll.ohTrigger(RecalcTrigger,Trigger1Y)),NA())</f>
        <v>2.1113701090653691E-2</v>
      </c>
    </row>
    <row r="2774" spans="2:17" x14ac:dyDescent="0.2">
      <c r="B2774" s="46" t="s">
        <v>51</v>
      </c>
      <c r="D2774" s="49">
        <f>_xll.qlCalendarAdvance(LocalCalendar,$D2773,B2774,"f",FALSE)</f>
        <v>59154</v>
      </c>
      <c r="E2774" s="49">
        <f>_xll.qlInterestRateIndexValueDate(IndexON,D2774)</f>
        <v>59154</v>
      </c>
      <c r="F2774" s="52">
        <f>IFERROR(_xll.qlIndexFixing(IndexON,D2774,TRUE,_xll.ohTrigger(RecalcTrigger,TriggerON)),NA())</f>
        <v>1.3917153632805324E-2</v>
      </c>
      <c r="H2774" s="49">
        <f>_xll.qlCalendarAdvance(IborCalendar,$H2773,B2774,"f",FALSE)</f>
        <v>59147</v>
      </c>
      <c r="I2774" s="49">
        <f>_xll.qlInterestRateIndexValueDate(Index1M,$H2774)</f>
        <v>59149</v>
      </c>
      <c r="J2774" s="52">
        <f>IFERROR(_xll.qlIndexFixing(Index1M,$H2774,TRUE,_xll.ohTrigger(RecalcTrigger,Trigger1M)),NA())</f>
        <v>1.6004781311531602E-2</v>
      </c>
      <c r="K2774" s="52">
        <f>IFERROR(_xll.qlIndexFixing(ONIndex1M,I2774,TRUE,_xll.ohTrigger(RecalcTrigger,Trigger1M)),NA())</f>
        <v>1.599909459238269E-2</v>
      </c>
      <c r="L2774" s="52">
        <f>IFERROR(_xll.qlIndexFixing(Index3M,H2774,TRUE,_xll.ohTrigger(RecalcTrigger,Trigger3M)),NA())</f>
        <v>1.7412345266560436E-2</v>
      </c>
      <c r="M2774" s="52">
        <f>IFERROR(_xll.qlIndexFixing(ONIndex3M,I2774,TRUE,_xll.ohTrigger(RecalcTrigger,Trigger3M)),NA())</f>
        <v>1.738690245527863E-2</v>
      </c>
      <c r="N2774" s="52">
        <f>IFERROR(_xll.qlIndexFixing(Index6M,$H2774,TRUE,_xll.ohTrigger(RecalcTrigger,Trigger6M)),NA())</f>
        <v>1.917733081856662E-2</v>
      </c>
      <c r="O2774" s="52">
        <f>IFERROR(_xll.qlIndexFixing(ONIndex6M,I2774,TRUE,_xll.ohTrigger(RecalcTrigger,Trigger6M)),NA())</f>
        <v>1.9108639434533004E-2</v>
      </c>
      <c r="P2774" s="52">
        <f>IFERROR(_xll.qlIndexFixing(Index1Y,$H2774,TRUE,_xll.ohTrigger(RecalcTrigger,Trigger1Y)),NA())</f>
        <v>2.129434231681945E-2</v>
      </c>
      <c r="Q2774" s="52">
        <f>IFERROR(_xll.qlIndexFixing(ONIndex1Y,I2774,TRUE,_xll.ohTrigger(RecalcTrigger,Trigger1Y)),NA())</f>
        <v>2.1111892151868261E-2</v>
      </c>
    </row>
    <row r="2775" spans="2:17" x14ac:dyDescent="0.2">
      <c r="B2775" s="46" t="s">
        <v>51</v>
      </c>
      <c r="D2775" s="49">
        <f>_xll.qlCalendarAdvance(LocalCalendar,$D2774,B2775,"f",FALSE)</f>
        <v>59161</v>
      </c>
      <c r="E2775" s="49">
        <f>_xll.qlInterestRateIndexValueDate(IndexON,D2775)</f>
        <v>59161</v>
      </c>
      <c r="F2775" s="52">
        <f>IFERROR(_xll.qlIndexFixing(IndexON,D2775,TRUE,_xll.ohTrigger(RecalcTrigger,TriggerON)),NA())</f>
        <v>1.3915804721342795E-2</v>
      </c>
      <c r="H2775" s="49">
        <f>_xll.qlCalendarAdvance(IborCalendar,$H2774,B2775,"f",FALSE)</f>
        <v>59154</v>
      </c>
      <c r="I2775" s="49">
        <f>_xll.qlInterestRateIndexValueDate(Index1M,$H2775)</f>
        <v>59156</v>
      </c>
      <c r="J2775" s="52">
        <f>IFERROR(_xll.qlIndexFixing(Index1M,$H2775,TRUE,_xll.ohTrigger(RecalcTrigger,Trigger1M)),NA())</f>
        <v>1.6002859868032293E-2</v>
      </c>
      <c r="K2775" s="52">
        <f>IFERROR(_xll.qlIndexFixing(ONIndex1M,I2775,TRUE,_xll.ohTrigger(RecalcTrigger,Trigger1M)),NA())</f>
        <v>1.5996953482320109E-2</v>
      </c>
      <c r="L2775" s="52">
        <f>IFERROR(_xll.qlIndexFixing(Index3M,H2775,TRUE,_xll.ohTrigger(RecalcTrigger,Trigger3M)),NA())</f>
        <v>1.7410572364438437E-2</v>
      </c>
      <c r="M2775" s="52">
        <f>IFERROR(_xll.qlIndexFixing(ONIndex3M,I2775,TRUE,_xll.ohTrigger(RecalcTrigger,Trigger3M)),NA())</f>
        <v>1.7385090081534216E-2</v>
      </c>
      <c r="N2775" s="52">
        <f>IFERROR(_xll.qlIndexFixing(Index6M,$H2775,TRUE,_xll.ohTrigger(RecalcTrigger,Trigger6M)),NA())</f>
        <v>1.9175616328030266E-2</v>
      </c>
      <c r="O2775" s="52">
        <f>IFERROR(_xll.qlIndexFixing(ONIndex6M,I2775,TRUE,_xll.ohTrigger(RecalcTrigger,Trigger6M)),NA())</f>
        <v>1.9106846374219444E-2</v>
      </c>
      <c r="P2775" s="52">
        <f>IFERROR(_xll.qlIndexFixing(Index1Y,$H2775,TRUE,_xll.ohTrigger(RecalcTrigger,Trigger1Y)),NA())</f>
        <v>2.1292701226650623E-2</v>
      </c>
      <c r="Q2775" s="52">
        <f>IFERROR(_xll.qlIndexFixing(ONIndex1Y,I2775,TRUE,_xll.ohTrigger(RecalcTrigger,Trigger1Y)),NA())</f>
        <v>2.1110090710578788E-2</v>
      </c>
    </row>
    <row r="2776" spans="2:17" x14ac:dyDescent="0.2">
      <c r="B2776" s="46" t="s">
        <v>51</v>
      </c>
      <c r="D2776" s="49">
        <f>_xll.qlCalendarAdvance(LocalCalendar,$D2775,B2776,"f",FALSE)</f>
        <v>59168</v>
      </c>
      <c r="E2776" s="49">
        <f>_xll.qlInterestRateIndexValueDate(IndexON,D2776)</f>
        <v>59168</v>
      </c>
      <c r="F2776" s="52">
        <f>IFERROR(_xll.qlIndexFixing(IndexON,D2776,TRUE,_xll.ohTrigger(RecalcTrigger,TriggerON)),NA())</f>
        <v>1.3914461440416304E-2</v>
      </c>
      <c r="H2776" s="49">
        <f>_xll.qlCalendarAdvance(IborCalendar,$H2775,B2776,"f",FALSE)</f>
        <v>59161</v>
      </c>
      <c r="I2776" s="49">
        <f>_xll.qlInterestRateIndexValueDate(Index1M,$H2776)</f>
        <v>59163</v>
      </c>
      <c r="J2776" s="52">
        <f>IFERROR(_xll.qlIndexFixing(Index1M,$H2776,TRUE,_xll.ohTrigger(RecalcTrigger,Trigger1M)),NA())</f>
        <v>1.6000538397511477E-2</v>
      </c>
      <c r="K2776" s="52">
        <f>IFERROR(_xll.qlIndexFixing(ONIndex1M,I2776,TRUE,_xll.ohTrigger(RecalcTrigger,Trigger1M)),NA())</f>
        <v>1.5995228151636454E-2</v>
      </c>
      <c r="L2776" s="52">
        <f>IFERROR(_xll.qlIndexFixing(Index3M,H2776,TRUE,_xll.ohTrigger(RecalcTrigger,Trigger3M)),NA())</f>
        <v>1.7408807041911167E-2</v>
      </c>
      <c r="M2776" s="52">
        <f>IFERROR(_xll.qlIndexFixing(ONIndex3M,I2776,TRUE,_xll.ohTrigger(RecalcTrigger,Trigger3M)),NA())</f>
        <v>1.7383867487971827E-2</v>
      </c>
      <c r="N2776" s="52">
        <f>IFERROR(_xll.qlIndexFixing(Index6M,$H2776,TRUE,_xll.ohTrigger(RecalcTrigger,Trigger6M)),NA())</f>
        <v>1.9173909321123013E-2</v>
      </c>
      <c r="O2776" s="52">
        <f>IFERROR(_xll.qlIndexFixing(ONIndex6M,I2776,TRUE,_xll.ohTrigger(RecalcTrigger,Trigger6M)),NA())</f>
        <v>1.910582019188567E-2</v>
      </c>
      <c r="P2776" s="52">
        <f>IFERROR(_xll.qlIndexFixing(Index1Y,$H2776,TRUE,_xll.ohTrigger(RecalcTrigger,Trigger1Y)),NA())</f>
        <v>2.1292094866543043E-2</v>
      </c>
      <c r="Q2776" s="52">
        <f>IFERROR(_xll.qlIndexFixing(ONIndex1Y,I2776,TRUE,_xll.ohTrigger(RecalcTrigger,Trigger1Y)),NA())</f>
        <v>2.1109278816293653E-2</v>
      </c>
    </row>
    <row r="2777" spans="2:17" x14ac:dyDescent="0.2">
      <c r="B2777" s="46" t="s">
        <v>51</v>
      </c>
      <c r="D2777" s="49">
        <f>_xll.qlCalendarAdvance(LocalCalendar,$D2776,B2777,"f",FALSE)</f>
        <v>59175</v>
      </c>
      <c r="E2777" s="49">
        <f>_xll.qlInterestRateIndexValueDate(IndexON,D2777)</f>
        <v>59175</v>
      </c>
      <c r="F2777" s="52">
        <f>IFERROR(_xll.qlIndexFixing(IndexON,D2777,TRUE,_xll.ohTrigger(RecalcTrigger,TriggerON)),NA())</f>
        <v>1.3913123789945914E-2</v>
      </c>
      <c r="H2777" s="49">
        <f>_xll.qlCalendarAdvance(IborCalendar,$H2776,B2777,"f",FALSE)</f>
        <v>59168</v>
      </c>
      <c r="I2777" s="49">
        <f>_xll.qlInterestRateIndexValueDate(Index1M,$H2777)</f>
        <v>59170</v>
      </c>
      <c r="J2777" s="52">
        <f>IFERROR(_xll.qlIndexFixing(Index1M,$H2777,TRUE,_xll.ohTrigger(RecalcTrigger,Trigger1M)),NA())</f>
        <v>1.5998635896692093E-2</v>
      </c>
      <c r="K2777" s="52">
        <f>IFERROR(_xll.qlIndexFixing(ONIndex1M,I2777,TRUE,_xll.ohTrigger(RecalcTrigger,Trigger1M)),NA())</f>
        <v>1.5992901955692584E-2</v>
      </c>
      <c r="L2777" s="52">
        <f>IFERROR(_xll.qlIndexFixing(Index3M,H2777,TRUE,_xll.ohTrigger(RecalcTrigger,Trigger3M)),NA())</f>
        <v>1.7407345434821947E-2</v>
      </c>
      <c r="M2777" s="52">
        <f>IFERROR(_xll.qlIndexFixing(ONIndex3M,I2777,TRUE,_xll.ohTrigger(RecalcTrigger,Trigger3M)),NA())</f>
        <v>1.7381779518010898E-2</v>
      </c>
      <c r="N2777" s="52">
        <f>IFERROR(_xll.qlIndexFixing(Index6M,$H2777,TRUE,_xll.ohTrigger(RecalcTrigger,Trigger6M)),NA())</f>
        <v>1.9172209797825975E-2</v>
      </c>
      <c r="O2777" s="52">
        <f>IFERROR(_xll.qlIndexFixing(ONIndex6M,I2777,TRUE,_xll.ohTrigger(RecalcTrigger,Trigger6M)),NA())</f>
        <v>1.910366262908525E-2</v>
      </c>
      <c r="P2777" s="52">
        <f>IFERROR(_xll.qlIndexFixing(Index1Y,$H2777,TRUE,_xll.ohTrigger(RecalcTrigger,Trigger1Y)),NA())</f>
        <v>2.1287900548340826E-2</v>
      </c>
      <c r="Q2777" s="52">
        <f>IFERROR(_xll.qlIndexFixing(ONIndex1Y,I2777,TRUE,_xll.ohTrigger(RecalcTrigger,Trigger1Y)),NA())</f>
        <v>2.1107001746181187E-2</v>
      </c>
    </row>
    <row r="2778" spans="2:17" x14ac:dyDescent="0.2">
      <c r="B2778" s="46" t="s">
        <v>51</v>
      </c>
      <c r="D2778" s="49">
        <f>_xll.qlCalendarAdvance(LocalCalendar,$D2777,B2778,"f",FALSE)</f>
        <v>59182</v>
      </c>
      <c r="E2778" s="49">
        <f>_xll.qlInterestRateIndexValueDate(IndexON,D2778)</f>
        <v>59182</v>
      </c>
      <c r="F2778" s="52">
        <f>IFERROR(_xll.qlIndexFixing(IndexON,D2778,TRUE,_xll.ohTrigger(RecalcTrigger,TriggerON)),NA())</f>
        <v>1.3911791770091497E-2</v>
      </c>
      <c r="H2778" s="49">
        <f>_xll.qlCalendarAdvance(IborCalendar,$H2777,B2778,"f",FALSE)</f>
        <v>59175</v>
      </c>
      <c r="I2778" s="49">
        <f>_xll.qlInterestRateIndexValueDate(Index1M,$H2778)</f>
        <v>59177</v>
      </c>
      <c r="J2778" s="52">
        <f>IFERROR(_xll.qlIndexFixing(Index1M,$H2778,TRUE,_xll.ohTrigger(RecalcTrigger,Trigger1M)),NA())</f>
        <v>1.5996331193344492E-2</v>
      </c>
      <c r="K2778" s="52">
        <f>IFERROR(_xll.qlIndexFixing(ONIndex1M,I2778,TRUE,_xll.ohTrigger(RecalcTrigger,Trigger1M)),NA())</f>
        <v>1.5990583648326506E-2</v>
      </c>
      <c r="L2778" s="52">
        <f>IFERROR(_xll.qlIndexFixing(Index3M,H2778,TRUE,_xll.ohTrigger(RecalcTrigger,Trigger3M)),NA())</f>
        <v>1.740529913560529E-2</v>
      </c>
      <c r="M2778" s="52">
        <f>IFERROR(_xll.qlIndexFixing(ONIndex3M,I2778,TRUE,_xll.ohTrigger(RecalcTrigger,Trigger3M)),NA())</f>
        <v>1.7379698242905306E-2</v>
      </c>
      <c r="N2778" s="52">
        <f>IFERROR(_xll.qlIndexFixing(Index6M,$H2778,TRUE,_xll.ohTrigger(RecalcTrigger,Trigger6M)),NA())</f>
        <v>1.9170127275323239E-2</v>
      </c>
      <c r="O2778" s="52">
        <f>IFERROR(_xll.qlIndexFixing(ONIndex6M,I2778,TRUE,_xll.ohTrigger(RecalcTrigger,Trigger6M)),NA())</f>
        <v>1.910151166253371E-2</v>
      </c>
      <c r="P2778" s="52">
        <f>IFERROR(_xll.qlIndexFixing(Index1Y,$H2778,TRUE,_xll.ohTrigger(RecalcTrigger,Trigger1Y)),NA())</f>
        <v>2.1287823925603664E-2</v>
      </c>
      <c r="Q2778" s="52">
        <f>IFERROR(_xll.qlIndexFixing(ONIndex1Y,I2778,TRUE,_xll.ohTrigger(RecalcTrigger,Trigger1Y)),NA())</f>
        <v>2.1104731372139085E-2</v>
      </c>
    </row>
    <row r="2779" spans="2:17" x14ac:dyDescent="0.2">
      <c r="B2779" s="46" t="s">
        <v>51</v>
      </c>
      <c r="D2779" s="49">
        <f>_xll.qlCalendarAdvance(LocalCalendar,$D2778,B2779,"f",FALSE)</f>
        <v>59189</v>
      </c>
      <c r="E2779" s="49">
        <f>_xll.qlInterestRateIndexValueDate(IndexON,D2779)</f>
        <v>59189</v>
      </c>
      <c r="F2779" s="52">
        <f>IFERROR(_xll.qlIndexFixing(IndexON,D2779,TRUE,_xll.ohTrigger(RecalcTrigger,TriggerON)),NA())</f>
        <v>1.3910465380693182E-2</v>
      </c>
      <c r="H2779" s="49">
        <f>_xll.qlCalendarAdvance(IborCalendar,$H2778,B2779,"f",FALSE)</f>
        <v>59182</v>
      </c>
      <c r="I2779" s="49">
        <f>_xll.qlInterestRateIndexValueDate(Index1M,$H2779)</f>
        <v>59184</v>
      </c>
      <c r="J2779" s="52">
        <f>IFERROR(_xll.qlIndexFixing(Index1M,$H2779,TRUE,_xll.ohTrigger(RecalcTrigger,Trigger1M)),NA())</f>
        <v>1.5994240982444643E-2</v>
      </c>
      <c r="K2779" s="52">
        <f>IFERROR(_xll.qlIndexFixing(ONIndex1M,I2779,TRUE,_xll.ohTrigger(RecalcTrigger,Trigger1M)),NA())</f>
        <v>1.598868323410052E-2</v>
      </c>
      <c r="L2779" s="52">
        <f>IFERROR(_xll.qlIndexFixing(Index3M,H2779,TRUE,_xll.ohTrigger(RecalcTrigger,Trigger3M)),NA())</f>
        <v>1.7403556551807142E-2</v>
      </c>
      <c r="M2779" s="52">
        <f>IFERROR(_xll.qlIndexFixing(ONIndex3M,I2779,TRUE,_xll.ohTrigger(RecalcTrigger,Trigger3M)),NA())</f>
        <v>1.7378208505964832E-2</v>
      </c>
      <c r="N2779" s="52">
        <f>IFERROR(_xll.qlIndexFixing(Index6M,$H2779,TRUE,_xll.ohTrigger(RecalcTrigger,Trigger6M)),NA())</f>
        <v>1.9168442273945475E-2</v>
      </c>
      <c r="O2779" s="52">
        <f>IFERROR(_xll.qlIndexFixing(ONIndex6M,I2779,TRUE,_xll.ohTrigger(RecalcTrigger,Trigger6M)),NA())</f>
        <v>1.9100129260507526E-2</v>
      </c>
      <c r="P2779" s="52">
        <f>IFERROR(_xll.qlIndexFixing(Index1Y,$H2779,TRUE,_xll.ohTrigger(RecalcTrigger,Trigger1Y)),NA())</f>
        <v>2.1286728341929739E-2</v>
      </c>
      <c r="Q2779" s="52">
        <f>IFERROR(_xll.qlIndexFixing(ONIndex1Y,I2779,TRUE,_xll.ohTrigger(RecalcTrigger,Trigger1Y)),NA())</f>
        <v>2.1103452209516593E-2</v>
      </c>
    </row>
    <row r="2780" spans="2:17" x14ac:dyDescent="0.2">
      <c r="B2780" s="46" t="s">
        <v>51</v>
      </c>
      <c r="D2780" s="49">
        <f>_xll.qlCalendarAdvance(LocalCalendar,$D2779,B2780,"f",FALSE)</f>
        <v>59196</v>
      </c>
      <c r="E2780" s="49">
        <f>_xll.qlInterestRateIndexValueDate(IndexON,D2780)</f>
        <v>59196</v>
      </c>
      <c r="F2780" s="52">
        <f>IFERROR(_xll.qlIndexFixing(IndexON,D2780,TRUE,_xll.ohTrigger(RecalcTrigger,TriggerON)),NA())</f>
        <v>1.3909144621830904E-2</v>
      </c>
      <c r="H2780" s="49">
        <f>_xll.qlCalendarAdvance(IborCalendar,$H2779,B2780,"f",FALSE)</f>
        <v>59189</v>
      </c>
      <c r="I2780" s="49">
        <f>_xll.qlInterestRateIndexValueDate(Index1M,$H2780)</f>
        <v>59191</v>
      </c>
      <c r="J2780" s="52">
        <f>IFERROR(_xll.qlIndexFixing(Index1M,$H2780,TRUE,_xll.ohTrigger(RecalcTrigger,Trigger1M)),NA())</f>
        <v>1.5992366898671395E-2</v>
      </c>
      <c r="K2780" s="52">
        <f>IFERROR(_xll.qlIndexFixing(ONIndex1M,I2780,TRUE,_xll.ohTrigger(RecalcTrigger,Trigger1M)),NA())</f>
        <v>1.5986381672439265E-2</v>
      </c>
      <c r="L2780" s="52">
        <f>IFERROR(_xll.qlIndexFixing(Index3M,H2780,TRUE,_xll.ohTrigger(RecalcTrigger,Trigger3M)),NA())</f>
        <v>1.7401821547562868E-2</v>
      </c>
      <c r="M2780" s="52">
        <f>IFERROR(_xll.qlIndexFixing(ONIndex3M,I2780,TRUE,_xll.ohTrigger(RecalcTrigger,Trigger3M)),NA())</f>
        <v>1.7376141419269686E-2</v>
      </c>
      <c r="N2780" s="52">
        <f>IFERROR(_xll.qlIndexFixing(Index6M,$H2780,TRUE,_xll.ohTrigger(RecalcTrigger,Trigger6M)),NA())</f>
        <v>1.916676475571728E-2</v>
      </c>
      <c r="O2780" s="52">
        <f>IFERROR(_xll.qlIndexFixing(ONIndex6M,I2780,TRUE,_xll.ohTrigger(RecalcTrigger,Trigger6M)),NA())</f>
        <v>1.9097992245669104E-2</v>
      </c>
      <c r="P2780" s="52">
        <f>IFERROR(_xll.qlIndexFixing(Index1Y,$H2780,TRUE,_xll.ohTrigger(RecalcTrigger,Trigger1Y)),NA())</f>
        <v>2.1284610699081965E-2</v>
      </c>
      <c r="Q2780" s="52">
        <f>IFERROR(_xll.qlIndexFixing(ONIndex1Y,I2780,TRUE,_xll.ohTrigger(RecalcTrigger,Trigger1Y)),NA())</f>
        <v>2.1101195967583308E-2</v>
      </c>
    </row>
    <row r="2781" spans="2:17" x14ac:dyDescent="0.2">
      <c r="B2781" s="46" t="s">
        <v>51</v>
      </c>
      <c r="D2781" s="49">
        <f>_xll.qlCalendarAdvance(LocalCalendar,$D2780,B2781,"f",FALSE)</f>
        <v>59203</v>
      </c>
      <c r="E2781" s="49">
        <f>_xll.qlInterestRateIndexValueDate(IndexON,D2781)</f>
        <v>59203</v>
      </c>
      <c r="F2781" s="52">
        <f>IFERROR(_xll.qlIndexFixing(IndexON,D2781,TRUE,_xll.ohTrigger(RecalcTrigger,TriggerON)),NA())</f>
        <v>1.39078294935846E-2</v>
      </c>
      <c r="H2781" s="49">
        <f>_xll.qlCalendarAdvance(IborCalendar,$H2780,B2781,"f",FALSE)</f>
        <v>59196</v>
      </c>
      <c r="I2781" s="49">
        <f>_xll.qlInterestRateIndexValueDate(Index1M,$H2781)</f>
        <v>59198</v>
      </c>
      <c r="J2781" s="52">
        <f>IFERROR(_xll.qlIndexFixing(Index1M,$H2781,TRUE,_xll.ohTrigger(RecalcTrigger,Trigger1M)),NA())</f>
        <v>1.5990087342983877E-2</v>
      </c>
      <c r="K2781" s="52">
        <f>IFERROR(_xll.qlIndexFixing(ONIndex1M,I2781,TRUE,_xll.ohTrigger(RecalcTrigger,Trigger1M)),NA())</f>
        <v>1.5984294058517534E-2</v>
      </c>
      <c r="L2781" s="52">
        <f>IFERROR(_xll.qlIndexFixing(Index3M,H2781,TRUE,_xll.ohTrigger(RecalcTrigger,Trigger3M)),NA())</f>
        <v>1.7400094122865362E-2</v>
      </c>
      <c r="M2781" s="52">
        <f>IFERROR(_xll.qlIndexFixing(ONIndex3M,I2781,TRUE,_xll.ohTrigger(RecalcTrigger,Trigger3M)),NA())</f>
        <v>1.7374374328076314E-2</v>
      </c>
      <c r="N2781" s="52">
        <f>IFERROR(_xll.qlIndexFixing(Index6M,$H2781,TRUE,_xll.ohTrigger(RecalcTrigger,Trigger6M)),NA())</f>
        <v>1.9165094720620106E-2</v>
      </c>
      <c r="O2781" s="52">
        <f>IFERROR(_xll.qlIndexFixing(ONIndex6M,I2781,TRUE,_xll.ohTrigger(RecalcTrigger,Trigger6M)),NA())</f>
        <v>1.9096243654583844E-2</v>
      </c>
      <c r="P2781" s="52">
        <f>IFERROR(_xll.qlIndexFixing(Index1Y,$H2781,TRUE,_xll.ohTrigger(RecalcTrigger,Trigger1Y)),NA())</f>
        <v>2.1283015577963176E-2</v>
      </c>
      <c r="Q2781" s="52">
        <f>IFERROR(_xll.qlIndexFixing(ONIndex1Y,I2781,TRUE,_xll.ohTrigger(RecalcTrigger,Trigger1Y)),NA())</f>
        <v>2.1099439511615969E-2</v>
      </c>
    </row>
    <row r="2782" spans="2:17" x14ac:dyDescent="0.2">
      <c r="B2782" s="46" t="s">
        <v>51</v>
      </c>
      <c r="D2782" s="49">
        <f>_xll.qlCalendarAdvance(LocalCalendar,$D2781,B2782,"f",FALSE)</f>
        <v>59210</v>
      </c>
      <c r="E2782" s="49">
        <f>_xll.qlInterestRateIndexValueDate(IndexON,D2782)</f>
        <v>59210</v>
      </c>
      <c r="F2782" s="52">
        <f>IFERROR(_xll.qlIndexFixing(IndexON,D2782,TRUE,_xll.ohTrigger(RecalcTrigger,TriggerON)),NA())</f>
        <v>1.3906519995714461E-2</v>
      </c>
      <c r="H2782" s="49">
        <f>_xll.qlCalendarAdvance(IborCalendar,$H2781,B2782,"f",FALSE)</f>
        <v>59203</v>
      </c>
      <c r="I2782" s="49">
        <f>_xll.qlInterestRateIndexValueDate(Index1M,$H2782)</f>
        <v>59205</v>
      </c>
      <c r="J2782" s="52">
        <f>IFERROR(_xll.qlIndexFixing(Index1M,$H2782,TRUE,_xll.ohTrigger(RecalcTrigger,Trigger1M)),NA())</f>
        <v>1.5987399389173009E-2</v>
      </c>
      <c r="K2782" s="52">
        <f>IFERROR(_xll.qlIndexFixing(ONIndex1M,I2782,TRUE,_xll.ohTrigger(RecalcTrigger,Trigger1M)),NA())</f>
        <v>1.5982215360583751E-2</v>
      </c>
      <c r="L2782" s="52">
        <f>IFERROR(_xll.qlIndexFixing(Index3M,H2782,TRUE,_xll.ohTrigger(RecalcTrigger,Trigger3M)),NA())</f>
        <v>1.7398075906549963E-2</v>
      </c>
      <c r="M2782" s="52">
        <f>IFERROR(_xll.qlIndexFixing(ONIndex3M,I2782,TRUE,_xll.ohTrigger(RecalcTrigger,Trigger3M)),NA())</f>
        <v>1.7372614783992546E-2</v>
      </c>
      <c r="N2782" s="52">
        <f>IFERROR(_xll.qlIndexFixing(Index6M,$H2782,TRUE,_xll.ohTrigger(RecalcTrigger,Trigger6M)),NA())</f>
        <v>1.9163432168635405E-2</v>
      </c>
      <c r="O2782" s="52">
        <f>IFERROR(_xll.qlIndexFixing(ONIndex6M,I2782,TRUE,_xll.ohTrigger(RecalcTrigger,Trigger6M)),NA())</f>
        <v>1.9094502474983344E-2</v>
      </c>
      <c r="P2782" s="52">
        <f>IFERROR(_xll.qlIndexFixing(Index1Y,$H2782,TRUE,_xll.ohTrigger(RecalcTrigger,Trigger1Y)),NA())</f>
        <v>2.1281428118223932E-2</v>
      </c>
      <c r="Q2782" s="52">
        <f>IFERROR(_xll.qlIndexFixing(ONIndex1Y,I2782,TRUE,_xll.ohTrigger(RecalcTrigger,Trigger1Y)),NA())</f>
        <v>2.1097690553224524E-2</v>
      </c>
    </row>
    <row r="2783" spans="2:17" x14ac:dyDescent="0.2">
      <c r="B2783" s="46" t="s">
        <v>51</v>
      </c>
      <c r="D2783" s="49">
        <f>_xll.qlCalendarAdvance(LocalCalendar,$D2782,B2783,"f",FALSE)</f>
        <v>59217</v>
      </c>
      <c r="E2783" s="49">
        <f>_xll.qlInterestRateIndexValueDate(IndexON,D2783)</f>
        <v>59217</v>
      </c>
      <c r="F2783" s="52">
        <f>IFERROR(_xll.qlIndexFixing(IndexON,D2783,TRUE,_xll.ohTrigger(RecalcTrigger,TriggerON)),NA())</f>
        <v>1.3905216128460296E-2</v>
      </c>
      <c r="H2783" s="49">
        <f>_xll.qlCalendarAdvance(IborCalendar,$H2782,B2783,"f",FALSE)</f>
        <v>59210</v>
      </c>
      <c r="I2783" s="49">
        <f>_xll.qlInterestRateIndexValueDate(Index1M,$H2783)</f>
        <v>59212</v>
      </c>
      <c r="J2783" s="52">
        <f>IFERROR(_xll.qlIndexFixing(Index1M,$H2783,TRUE,_xll.ohTrigger(RecalcTrigger,Trigger1M)),NA())</f>
        <v>1.5985343248780773E-2</v>
      </c>
      <c r="K2783" s="52">
        <f>IFERROR(_xll.qlIndexFixing(ONIndex1M,I2783,TRUE,_xll.ohTrigger(RecalcTrigger,Trigger1M)),NA())</f>
        <v>1.5980145578717853E-2</v>
      </c>
      <c r="L2783" s="52">
        <f>IFERROR(_xll.qlIndexFixing(Index3M,H2783,TRUE,_xll.ohTrigger(RecalcTrigger,Trigger3M)),NA())</f>
        <v>1.7396363182113978E-2</v>
      </c>
      <c r="M2783" s="52">
        <f>IFERROR(_xll.qlIndexFixing(ONIndex3M,I2783,TRUE,_xll.ohTrigger(RecalcTrigger,Trigger3M)),NA())</f>
        <v>1.7370862786965091E-2</v>
      </c>
      <c r="N2783" s="52">
        <f>IFERROR(_xll.qlIndexFixing(Index6M,$H2783,TRUE,_xll.ohTrigger(RecalcTrigger,Trigger6M)),NA())</f>
        <v>1.9161777099743746E-2</v>
      </c>
      <c r="O2783" s="52">
        <f>IFERROR(_xll.qlIndexFixing(ONIndex6M,I2783,TRUE,_xll.ohTrigger(RecalcTrigger,Trigger6M)),NA())</f>
        <v>1.9092768706920893E-2</v>
      </c>
      <c r="P2783" s="52">
        <f>IFERROR(_xll.qlIndexFixing(Index1Y,$H2783,TRUE,_xll.ohTrigger(RecalcTrigger,Trigger1Y)),NA())</f>
        <v>2.1279848319827415E-2</v>
      </c>
      <c r="Q2783" s="52">
        <f>IFERROR(_xll.qlIndexFixing(ONIndex1Y,I2783,TRUE,_xll.ohTrigger(RecalcTrigger,Trigger1Y)),NA())</f>
        <v>2.1095949092382327E-2</v>
      </c>
    </row>
    <row r="2784" spans="2:17" x14ac:dyDescent="0.2">
      <c r="B2784" s="46" t="s">
        <v>51</v>
      </c>
      <c r="D2784" s="49">
        <f>_xll.qlCalendarAdvance(LocalCalendar,$D2783,B2784,"f",FALSE)</f>
        <v>59224</v>
      </c>
      <c r="E2784" s="49">
        <f>_xll.qlInterestRateIndexValueDate(IndexON,D2784)</f>
        <v>59224</v>
      </c>
      <c r="F2784" s="52">
        <f>IFERROR(_xll.qlIndexFixing(IndexON,D2784,TRUE,_xll.ohTrigger(RecalcTrigger,TriggerON)),NA())</f>
        <v>1.3903917891742168E-2</v>
      </c>
      <c r="H2784" s="49">
        <f>_xll.qlCalendarAdvance(IborCalendar,$H2783,B2784,"f",FALSE)</f>
        <v>59217</v>
      </c>
      <c r="I2784" s="49">
        <f>_xll.qlInterestRateIndexValueDate(Index1M,$H2784)</f>
        <v>59219</v>
      </c>
      <c r="J2784" s="52">
        <f>IFERROR(_xll.qlIndexFixing(Index1M,$H2784,TRUE,_xll.ohTrigger(RecalcTrigger,Trigger1M)),NA())</f>
        <v>1.5983296034599741E-2</v>
      </c>
      <c r="K2784" s="52">
        <f>IFERROR(_xll.qlIndexFixing(ONIndex1M,I2784,TRUE,_xll.ohTrigger(RecalcTrigger,Trigger1M)),NA())</f>
        <v>1.5978292467593302E-2</v>
      </c>
      <c r="L2784" s="52">
        <f>IFERROR(_xll.qlIndexFixing(Index3M,H2784,TRUE,_xll.ohTrigger(RecalcTrigger,Trigger3M)),NA())</f>
        <v>1.73946580368225E-2</v>
      </c>
      <c r="M2784" s="52">
        <f>IFERROR(_xll.qlIndexFixing(ONIndex3M,I2784,TRUE,_xll.ohTrigger(RecalcTrigger,Trigger3M)),NA())</f>
        <v>1.7369413056436134E-2</v>
      </c>
      <c r="N2784" s="52">
        <f>IFERROR(_xll.qlIndexFixing(Index6M,$H2784,TRUE,_xll.ohTrigger(RecalcTrigger,Trigger6M)),NA())</f>
        <v>1.9160129513927902E-2</v>
      </c>
      <c r="O2784" s="52">
        <f>IFERROR(_xll.qlIndexFixing(ONIndex6M,I2784,TRUE,_xll.ohTrigger(RecalcTrigger,Trigger6M)),NA())</f>
        <v>1.9091425547916874E-2</v>
      </c>
      <c r="P2784" s="52">
        <f>IFERROR(_xll.qlIndexFixing(Index1Y,$H2784,TRUE,_xll.ohTrigger(RecalcTrigger,Trigger1Y)),NA())</f>
        <v>2.1278793315148006E-2</v>
      </c>
      <c r="Q2784" s="52">
        <f>IFERROR(_xll.qlIndexFixing(ONIndex1Y,I2784,TRUE,_xll.ohTrigger(RecalcTrigger,Trigger1Y)),NA())</f>
        <v>2.1094709582913929E-2</v>
      </c>
    </row>
    <row r="2785" spans="2:17" x14ac:dyDescent="0.2">
      <c r="B2785" s="46" t="s">
        <v>51</v>
      </c>
      <c r="D2785" s="49">
        <f>_xll.qlCalendarAdvance(LocalCalendar,$D2784,B2785,"f",FALSE)</f>
        <v>59231</v>
      </c>
      <c r="E2785" s="49">
        <f>_xll.qlInterestRateIndexValueDate(IndexON,D2785)</f>
        <v>59231</v>
      </c>
      <c r="F2785" s="52">
        <f>IFERROR(_xll.qlIndexFixing(IndexON,D2785,TRUE,_xll.ohTrigger(RecalcTrigger,TriggerON)),NA())</f>
        <v>1.3902625285400205E-2</v>
      </c>
      <c r="H2785" s="49">
        <f>_xll.qlCalendarAdvance(IborCalendar,$H2784,B2785,"f",FALSE)</f>
        <v>59224</v>
      </c>
      <c r="I2785" s="49">
        <f>_xll.qlInterestRateIndexValueDate(Index1M,$H2785)</f>
        <v>59226</v>
      </c>
      <c r="J2785" s="52">
        <f>IFERROR(_xll.qlIndexFixing(Index1M,$H2785,TRUE,_xll.ohTrigger(RecalcTrigger,Trigger1M)),NA())</f>
        <v>1.5982097125604444E-2</v>
      </c>
      <c r="K2785" s="52">
        <f>IFERROR(_xll.qlIndexFixing(ONIndex1M,I2785,TRUE,_xll.ohTrigger(RecalcTrigger,Trigger1M)),NA())</f>
        <v>1.597603276300319E-2</v>
      </c>
      <c r="L2785" s="52">
        <f>IFERROR(_xll.qlIndexFixing(Index3M,H2785,TRUE,_xll.ohTrigger(RecalcTrigger,Trigger3M)),NA())</f>
        <v>1.7392960470666539E-2</v>
      </c>
      <c r="M2785" s="52">
        <f>IFERROR(_xll.qlIndexFixing(ONIndex3M,I2785,TRUE,_xll.ohTrigger(RecalcTrigger,Trigger3M)),NA())</f>
        <v>1.7367381434212348E-2</v>
      </c>
      <c r="N2785" s="52">
        <f>IFERROR(_xll.qlIndexFixing(Index6M,$H2785,TRUE,_xll.ohTrigger(RecalcTrigger,Trigger6M)),NA())</f>
        <v>1.915848941116844E-2</v>
      </c>
      <c r="O2785" s="52">
        <f>IFERROR(_xll.qlIndexFixing(ONIndex6M,I2785,TRUE,_xll.ohTrigger(RecalcTrigger,Trigger6M)),NA())</f>
        <v>1.9089323405383496E-2</v>
      </c>
      <c r="P2785" s="52">
        <f>IFERROR(_xll.qlIndexFixing(Index1Y,$H2785,TRUE,_xll.ohTrigger(RecalcTrigger,Trigger1Y)),NA())</f>
        <v>2.1276711706918611E-2</v>
      </c>
      <c r="Q2785" s="52">
        <f>IFERROR(_xll.qlIndexFixing(ONIndex1Y,I2785,TRUE,_xll.ohTrigger(RecalcTrigger,Trigger1Y)),NA())</f>
        <v>2.1092488663345677E-2</v>
      </c>
    </row>
    <row r="2786" spans="2:17" x14ac:dyDescent="0.2">
      <c r="B2786" s="46" t="s">
        <v>51</v>
      </c>
      <c r="D2786" s="49">
        <f>_xll.qlCalendarAdvance(LocalCalendar,$D2785,B2786,"f",FALSE)</f>
        <v>59238</v>
      </c>
      <c r="E2786" s="49">
        <f>_xll.qlInterestRateIndexValueDate(IndexON,D2786)</f>
        <v>59238</v>
      </c>
      <c r="F2786" s="52">
        <f>IFERROR(_xll.qlIndexFixing(IndexON,D2786,TRUE,_xll.ohTrigger(RecalcTrigger,TriggerON)),NA())</f>
        <v>1.3901338309674216E-2</v>
      </c>
      <c r="H2786" s="49">
        <f>_xll.qlCalendarAdvance(IborCalendar,$H2785,B2786,"f",FALSE)</f>
        <v>59231</v>
      </c>
      <c r="I2786" s="49">
        <f>_xll.qlInterestRateIndexValueDate(Index1M,$H2786)</f>
        <v>59233</v>
      </c>
      <c r="J2786" s="52">
        <f>IFERROR(_xll.qlIndexFixing(Index1M,$H2786,TRUE,_xll.ohTrigger(RecalcTrigger,Trigger1M)),NA())</f>
        <v>1.5979859474434362E-2</v>
      </c>
      <c r="K2786" s="52">
        <f>IFERROR(_xll.qlIndexFixing(ONIndex1M,I2786,TRUE,_xll.ohTrigger(RecalcTrigger,Trigger1M)),NA())</f>
        <v>1.5973989729181071E-2</v>
      </c>
      <c r="L2786" s="52">
        <f>IFERROR(_xll.qlIndexFixing(Index3M,H2786,TRUE,_xll.ohTrigger(RecalcTrigger,Trigger3M)),NA())</f>
        <v>1.7392772062169656E-2</v>
      </c>
      <c r="M2786" s="52">
        <f>IFERROR(_xll.qlIndexFixing(ONIndex3M,I2786,TRUE,_xll.ohTrigger(RecalcTrigger,Trigger3M)),NA())</f>
        <v>1.7365652078460414E-2</v>
      </c>
      <c r="N2786" s="52">
        <f>IFERROR(_xll.qlIndexFixing(Index6M,$H2786,TRUE,_xll.ohTrigger(RecalcTrigger,Trigger6M)),NA())</f>
        <v>1.9158827639428222E-2</v>
      </c>
      <c r="O2786" s="52">
        <f>IFERROR(_xll.qlIndexFixing(ONIndex6M,I2786,TRUE,_xll.ohTrigger(RecalcTrigger,Trigger6M)),NA())</f>
        <v>1.908761187190855E-2</v>
      </c>
      <c r="P2786" s="52">
        <f>IFERROR(_xll.qlIndexFixing(Index1Y,$H2786,TRUE,_xll.ohTrigger(RecalcTrigger,Trigger1Y)),NA())</f>
        <v>2.1275154892334225E-2</v>
      </c>
      <c r="Q2786" s="52">
        <f>IFERROR(_xll.qlIndexFixing(ONIndex1Y,I2786,TRUE,_xll.ohTrigger(RecalcTrigger,Trigger1Y)),NA())</f>
        <v>2.1090769695151224E-2</v>
      </c>
    </row>
    <row r="2787" spans="2:17" x14ac:dyDescent="0.2">
      <c r="B2787" s="46" t="s">
        <v>51</v>
      </c>
      <c r="D2787" s="49">
        <f>_xll.qlCalendarAdvance(LocalCalendar,$D2786,B2787,"f",FALSE)</f>
        <v>59245</v>
      </c>
      <c r="E2787" s="49">
        <f>_xll.qlInterestRateIndexValueDate(IndexON,D2787)</f>
        <v>59245</v>
      </c>
      <c r="F2787" s="52">
        <f>IFERROR(_xll.qlIndexFixing(IndexON,D2787,TRUE,_xll.ohTrigger(RecalcTrigger,TriggerON)),NA())</f>
        <v>1.3900056964484264E-2</v>
      </c>
      <c r="H2787" s="49">
        <f>_xll.qlCalendarAdvance(IborCalendar,$H2786,B2787,"f",FALSE)</f>
        <v>59238</v>
      </c>
      <c r="I2787" s="49">
        <f>_xll.qlInterestRateIndexValueDate(Index1M,$H2787)</f>
        <v>59240</v>
      </c>
      <c r="J2787" s="52">
        <f>IFERROR(_xll.qlIndexFixing(Index1M,$H2787,TRUE,_xll.ohTrigger(RecalcTrigger,Trigger1M)),NA())</f>
        <v>1.5977840682988093E-2</v>
      </c>
      <c r="K2787" s="52">
        <f>IFERROR(_xll.qlIndexFixing(ONIndex1M,I2787,TRUE,_xll.ohTrigger(RecalcTrigger,Trigger1M)),NA())</f>
        <v>1.5971955611373545E-2</v>
      </c>
      <c r="L2787" s="52">
        <f>IFERROR(_xll.qlIndexFixing(Index3M,H2787,TRUE,_xll.ohTrigger(RecalcTrigger,Trigger3M)),NA())</f>
        <v>1.7391091956206365E-2</v>
      </c>
      <c r="M2787" s="52">
        <f>IFERROR(_xll.qlIndexFixing(ONIndex3M,I2787,TRUE,_xll.ohTrigger(RecalcTrigger,Trigger3M)),NA())</f>
        <v>1.7363930269818084E-2</v>
      </c>
      <c r="N2787" s="52">
        <f>IFERROR(_xll.qlIndexFixing(Index6M,$H2787,TRUE,_xll.ohTrigger(RecalcTrigger,Trigger6M)),NA())</f>
        <v>1.9156810013706074E-2</v>
      </c>
      <c r="O2787" s="52">
        <f>IFERROR(_xll.qlIndexFixing(ONIndex6M,I2787,TRUE,_xll.ohTrigger(RecalcTrigger,Trigger6M)),NA())</f>
        <v>1.9085907749971653E-2</v>
      </c>
      <c r="P2787" s="52">
        <f>IFERROR(_xll.qlIndexFixing(Index1Y,$H2787,TRUE,_xll.ohTrigger(RecalcTrigger,Trigger1Y)),NA())</f>
        <v>2.1273605738948816E-2</v>
      </c>
      <c r="Q2787" s="52">
        <f>IFERROR(_xll.qlIndexFixing(ONIndex1Y,I2787,TRUE,_xll.ohTrigger(RecalcTrigger,Trigger1Y)),NA())</f>
        <v>2.1089058224532664E-2</v>
      </c>
    </row>
    <row r="2788" spans="2:17" x14ac:dyDescent="0.2">
      <c r="B2788" s="46" t="s">
        <v>51</v>
      </c>
      <c r="D2788" s="49">
        <f>_xll.qlCalendarAdvance(LocalCalendar,$D2787,B2788,"f",FALSE)</f>
        <v>59252</v>
      </c>
      <c r="E2788" s="49">
        <f>_xll.qlInterestRateIndexValueDate(IndexON,D2788)</f>
        <v>59252</v>
      </c>
      <c r="F2788" s="52">
        <f>IFERROR(_xll.qlIndexFixing(IndexON,D2788,TRUE,_xll.ohTrigger(RecalcTrigger,TriggerON)),NA())</f>
        <v>1.3898781249910286E-2</v>
      </c>
      <c r="H2788" s="49">
        <f>_xll.qlCalendarAdvance(IborCalendar,$H2787,B2788,"f",FALSE)</f>
        <v>59245</v>
      </c>
      <c r="I2788" s="49">
        <f>_xll.qlInterestRateIndexValueDate(Index1M,$H2788)</f>
        <v>59247</v>
      </c>
      <c r="J2788" s="52">
        <f>IFERROR(_xll.qlIndexFixing(Index1M,$H2788,TRUE,_xll.ohTrigger(RecalcTrigger,Trigger1M)),NA())</f>
        <v>1.597583081895031E-2</v>
      </c>
      <c r="K2788" s="52">
        <f>IFERROR(_xll.qlIndexFixing(ONIndex1M,I2788,TRUE,_xll.ohTrigger(RecalcTrigger,Trigger1M)),NA())</f>
        <v>1.5969930409607258E-2</v>
      </c>
      <c r="L2788" s="52">
        <f>IFERROR(_xll.qlIndexFixing(Index3M,H2788,TRUE,_xll.ohTrigger(RecalcTrigger,Trigger3M)),NA())</f>
        <v>1.7389419431211268E-2</v>
      </c>
      <c r="M2788" s="52">
        <f>IFERROR(_xll.qlIndexFixing(ONIndex3M,I2788,TRUE,_xll.ohTrigger(RecalcTrigger,Trigger3M)),NA())</f>
        <v>1.7362216008258713E-2</v>
      </c>
      <c r="N2788" s="52">
        <f>IFERROR(_xll.qlIndexFixing(Index6M,$H2788,TRUE,_xll.ohTrigger(RecalcTrigger,Trigger6M)),NA())</f>
        <v>1.9155194155788549E-2</v>
      </c>
      <c r="O2788" s="52">
        <f>IFERROR(_xll.qlIndexFixing(ONIndex6M,I2788,TRUE,_xll.ohTrigger(RecalcTrigger,Trigger6M)),NA())</f>
        <v>1.9084211039572807E-2</v>
      </c>
      <c r="P2788" s="52">
        <f>IFERROR(_xll.qlIndexFixing(Index1Y,$H2788,TRUE,_xll.ohTrigger(RecalcTrigger,Trigger1Y)),NA())</f>
        <v>2.1272064246727101E-2</v>
      </c>
      <c r="Q2788" s="52">
        <f>IFERROR(_xll.qlIndexFixing(ONIndex1Y,I2788,TRUE,_xll.ohTrigger(RecalcTrigger,Trigger1Y)),NA())</f>
        <v>2.1087354251436707E-2</v>
      </c>
    </row>
    <row r="2789" spans="2:17" x14ac:dyDescent="0.2">
      <c r="B2789" s="46" t="s">
        <v>51</v>
      </c>
      <c r="D2789" s="49">
        <f>_xll.qlCalendarAdvance(LocalCalendar,$D2788,B2789,"f",FALSE)</f>
        <v>59259</v>
      </c>
      <c r="E2789" s="49">
        <f>_xll.qlInterestRateIndexValueDate(IndexON,D2789)</f>
        <v>59259</v>
      </c>
      <c r="F2789" s="52">
        <f>IFERROR(_xll.qlIndexFixing(IndexON,D2789,TRUE,_xll.ohTrigger(RecalcTrigger,TriggerON)),NA())</f>
        <v>1.3897511165712473E-2</v>
      </c>
      <c r="H2789" s="49">
        <f>_xll.qlCalendarAdvance(IborCalendar,$H2788,B2789,"f",FALSE)</f>
        <v>59252</v>
      </c>
      <c r="I2789" s="49">
        <f>_xll.qlInterestRateIndexValueDate(Index1M,$H2789)</f>
        <v>59258</v>
      </c>
      <c r="J2789" s="52">
        <f>IFERROR(_xll.qlIndexFixing(Index1M,$H2789,TRUE,_xll.ohTrigger(RecalcTrigger,Trigger1M)),NA())</f>
        <v>1.5972690498185595E-2</v>
      </c>
      <c r="K2789" s="52">
        <f>IFERROR(_xll.qlIndexFixing(ONIndex1M,I2789,TRUE,_xll.ohTrigger(RecalcTrigger,Trigger1M)),NA())</f>
        <v>1.5966344536888499E-2</v>
      </c>
      <c r="L2789" s="52">
        <f>IFERROR(_xll.qlIndexFixing(Index3M,H2789,TRUE,_xll.ohTrigger(RecalcTrigger,Trigger3M)),NA())</f>
        <v>1.7386202409722905E-2</v>
      </c>
      <c r="M2789" s="52">
        <f>IFERROR(_xll.qlIndexFixing(ONIndex3M,I2789,TRUE,_xll.ohTrigger(RecalcTrigger,Trigger3M)),NA())</f>
        <v>1.7358943054430753E-2</v>
      </c>
      <c r="N2789" s="52">
        <f>IFERROR(_xll.qlIndexFixing(Index6M,$H2789,TRUE,_xll.ohTrigger(RecalcTrigger,Trigger6M)),NA())</f>
        <v>1.9152274241956837E-2</v>
      </c>
      <c r="O2789" s="52">
        <f>IFERROR(_xll.qlIndexFixing(ONIndex6M,I2789,TRUE,_xll.ohTrigger(RecalcTrigger,Trigger6M)),NA())</f>
        <v>1.908078863238849E-2</v>
      </c>
      <c r="P2789" s="52">
        <f>IFERROR(_xll.qlIndexFixing(Index1Y,$H2789,TRUE,_xll.ohTrigger(RecalcTrigger,Trigger1Y)),NA())</f>
        <v>2.1268618218261221E-2</v>
      </c>
      <c r="Q2789" s="52">
        <f>IFERROR(_xll.qlIndexFixing(ONIndex1Y,I2789,TRUE,_xll.ohTrigger(RecalcTrigger,Trigger1Y)),NA())</f>
        <v>2.1083698150707875E-2</v>
      </c>
    </row>
    <row r="2790" spans="2:17" x14ac:dyDescent="0.2">
      <c r="B2790" s="46" t="s">
        <v>51</v>
      </c>
      <c r="D2790" s="49">
        <f>_xll.qlCalendarAdvance(LocalCalendar,$D2789,B2790,"f",FALSE)</f>
        <v>59266</v>
      </c>
      <c r="E2790" s="49">
        <f>_xll.qlInterestRateIndexValueDate(IndexON,D2790)</f>
        <v>59266</v>
      </c>
      <c r="F2790" s="52">
        <f>IFERROR(_xll.qlIndexFixing(IndexON,D2790,TRUE,_xll.ohTrigger(RecalcTrigger,TriggerON)),NA())</f>
        <v>1.3896246712130633E-2</v>
      </c>
      <c r="H2790" s="49">
        <f>_xll.qlCalendarAdvance(IborCalendar,$H2789,B2790,"f",FALSE)</f>
        <v>59259</v>
      </c>
      <c r="I2790" s="49">
        <f>_xll.qlInterestRateIndexValueDate(Index1M,$H2790)</f>
        <v>59261</v>
      </c>
      <c r="J2790" s="52">
        <f>IFERROR(_xll.qlIndexFixing(Index1M,$H2790,TRUE,_xll.ohTrigger(RecalcTrigger,Trigger1M)),NA())</f>
        <v>1.5971200199614684E-2</v>
      </c>
      <c r="K2790" s="52">
        <f>IFERROR(_xll.qlIndexFixing(ONIndex1M,I2790,TRUE,_xll.ohTrigger(RecalcTrigger,Trigger1M)),NA())</f>
        <v>1.5965906754065173E-2</v>
      </c>
      <c r="L2790" s="52">
        <f>IFERROR(_xll.qlIndexFixing(Index3M,H2790,TRUE,_xll.ohTrigger(RecalcTrigger,Trigger3M)),NA())</f>
        <v>1.7385190484306905E-2</v>
      </c>
      <c r="M2790" s="52">
        <f>IFERROR(_xll.qlIndexFixing(ONIndex3M,I2790,TRUE,_xll.ohTrigger(RecalcTrigger,Trigger3M)),NA())</f>
        <v>1.7358810126415491E-2</v>
      </c>
      <c r="N2790" s="52">
        <f>IFERROR(_xll.qlIndexFixing(Index6M,$H2790,TRUE,_xll.ohTrigger(RecalcTrigger,Trigger6M)),NA())</f>
        <v>1.9150796994866208E-2</v>
      </c>
      <c r="O2790" s="52">
        <f>IFERROR(_xll.qlIndexFixing(ONIndex6M,I2790,TRUE,_xll.ohTrigger(RecalcTrigger,Trigger6M)),NA())</f>
        <v>1.9080839853309328E-2</v>
      </c>
      <c r="P2790" s="52">
        <f>IFERROR(_xll.qlIndexFixing(Index1Y,$H2790,TRUE,_xll.ohTrigger(RecalcTrigger,Trigger1Y)),NA())</f>
        <v>2.1267445009911561E-2</v>
      </c>
      <c r="Q2790" s="52">
        <f>IFERROR(_xll.qlIndexFixing(ONIndex1Y,I2790,TRUE,_xll.ohTrigger(RecalcTrigger,Trigger1Y)),NA())</f>
        <v>2.1083968797892538E-2</v>
      </c>
    </row>
    <row r="2791" spans="2:17" x14ac:dyDescent="0.2">
      <c r="B2791" s="46" t="s">
        <v>51</v>
      </c>
      <c r="D2791" s="49">
        <f>_xll.qlCalendarAdvance(LocalCalendar,$D2790,B2791,"f",FALSE)</f>
        <v>59273</v>
      </c>
      <c r="E2791" s="49">
        <f>_xll.qlInterestRateIndexValueDate(IndexON,D2791)</f>
        <v>59273</v>
      </c>
      <c r="F2791" s="52">
        <f>IFERROR(_xll.qlIndexFixing(IndexON,D2791,TRUE,_xll.ohTrigger(RecalcTrigger,TriggerON)),NA())</f>
        <v>1.3894987889004895E-2</v>
      </c>
      <c r="H2791" s="49">
        <f>_xll.qlCalendarAdvance(IborCalendar,$H2790,B2791,"f",FALSE)</f>
        <v>59266</v>
      </c>
      <c r="I2791" s="49">
        <f>_xll.qlInterestRateIndexValueDate(Index1M,$H2791)</f>
        <v>59268</v>
      </c>
      <c r="J2791" s="52">
        <f>IFERROR(_xll.qlIndexFixing(Index1M,$H2791,TRUE,_xll.ohTrigger(RecalcTrigger,Trigger1M)),NA())</f>
        <v>1.5969854791267283E-2</v>
      </c>
      <c r="K2791" s="52">
        <f>IFERROR(_xll.qlIndexFixing(ONIndex1M,I2791,TRUE,_xll.ohTrigger(RecalcTrigger,Trigger1M)),NA())</f>
        <v>1.5963908300316021E-2</v>
      </c>
      <c r="L2791" s="52">
        <f>IFERROR(_xll.qlIndexFixing(Index3M,H2791,TRUE,_xll.ohTrigger(RecalcTrigger,Trigger3M)),NA())</f>
        <v>1.7383539316371339E-2</v>
      </c>
      <c r="M2791" s="52">
        <f>IFERROR(_xll.qlIndexFixing(ONIndex3M,I2791,TRUE,_xll.ohTrigger(RecalcTrigger,Trigger3M)),NA())</f>
        <v>1.7357118506104996E-2</v>
      </c>
      <c r="N2791" s="52">
        <f>IFERROR(_xll.qlIndexFixing(Index6M,$H2791,TRUE,_xll.ohTrigger(RecalcTrigger,Trigger6M)),NA())</f>
        <v>1.9150788020112136E-2</v>
      </c>
      <c r="O2791" s="52">
        <f>IFERROR(_xll.qlIndexFixing(ONIndex6M,I2791,TRUE,_xll.ohTrigger(RecalcTrigger,Trigger6M)),NA())</f>
        <v>1.9079165377497986E-2</v>
      </c>
      <c r="P2791" s="52">
        <f>IFERROR(_xll.qlIndexFixing(Index1Y,$H2791,TRUE,_xll.ohTrigger(RecalcTrigger,Trigger1Y)),NA())</f>
        <v>2.1267485736690604E-2</v>
      </c>
      <c r="Q2791" s="52">
        <f>IFERROR(_xll.qlIndexFixing(ONIndex1Y,I2791,TRUE,_xll.ohTrigger(RecalcTrigger,Trigger1Y)),NA())</f>
        <v>2.1082287317444326E-2</v>
      </c>
    </row>
    <row r="2792" spans="2:17" x14ac:dyDescent="0.2">
      <c r="B2792" s="46" t="s">
        <v>51</v>
      </c>
      <c r="D2792" s="49">
        <f>_xll.qlCalendarAdvance(LocalCalendar,$D2791,B2792,"f",FALSE)</f>
        <v>59280</v>
      </c>
      <c r="E2792" s="49">
        <f>_xll.qlInterestRateIndexValueDate(IndexON,D2792)</f>
        <v>59280</v>
      </c>
      <c r="F2792" s="52">
        <f>IFERROR(_xll.qlIndexFixing(IndexON,D2792,TRUE,_xll.ohTrigger(RecalcTrigger,TriggerON)),NA())</f>
        <v>1.389373469649513E-2</v>
      </c>
      <c r="H2792" s="49">
        <f>_xll.qlCalendarAdvance(IborCalendar,$H2791,B2792,"f",FALSE)</f>
        <v>59273</v>
      </c>
      <c r="I2792" s="49">
        <f>_xll.qlInterestRateIndexValueDate(Index1M,$H2792)</f>
        <v>59275</v>
      </c>
      <c r="J2792" s="52">
        <f>IFERROR(_xll.qlIndexFixing(Index1M,$H2792,TRUE,_xll.ohTrigger(RecalcTrigger,Trigger1M)),NA())</f>
        <v>1.5967880636827362E-2</v>
      </c>
      <c r="K2792" s="52">
        <f>IFERROR(_xll.qlIndexFixing(ONIndex1M,I2792,TRUE,_xll.ohTrigger(RecalcTrigger,Trigger1M)),NA())</f>
        <v>1.5961918762581462E-2</v>
      </c>
      <c r="L2792" s="52">
        <f>IFERROR(_xll.qlIndexFixing(Index3M,H2792,TRUE,_xll.ohTrigger(RecalcTrigger,Trigger3M)),NA())</f>
        <v>1.7381895728246839E-2</v>
      </c>
      <c r="M2792" s="52">
        <f>IFERROR(_xll.qlIndexFixing(ONIndex3M,I2792,TRUE,_xll.ohTrigger(RecalcTrigger,Trigger3M)),NA())</f>
        <v>1.7355434432904104E-2</v>
      </c>
      <c r="N2792" s="52">
        <f>IFERROR(_xll.qlIndexFixing(Index6M,$H2792,TRUE,_xll.ohTrigger(RecalcTrigger,Trigger6M)),NA())</f>
        <v>1.9148805569860601E-2</v>
      </c>
      <c r="O2792" s="52">
        <f>IFERROR(_xll.qlIndexFixing(ONIndex6M,I2792,TRUE,_xll.ohTrigger(RecalcTrigger,Trigger6M)),NA())</f>
        <v>1.9077498313198049E-2</v>
      </c>
      <c r="P2792" s="52">
        <f>IFERROR(_xll.qlIndexFixing(Index1Y,$H2792,TRUE,_xll.ohTrigger(RecalcTrigger,Trigger1Y)),NA())</f>
        <v>2.1266495680043851E-2</v>
      </c>
      <c r="Q2792" s="52">
        <f>IFERROR(_xll.qlIndexFixing(ONIndex1Y,I2792,TRUE,_xll.ohTrigger(RecalcTrigger,Trigger1Y)),NA())</f>
        <v>2.1080613334572007E-2</v>
      </c>
    </row>
    <row r="2793" spans="2:17" x14ac:dyDescent="0.2">
      <c r="B2793" s="46" t="s">
        <v>51</v>
      </c>
      <c r="D2793" s="49">
        <f>_xll.qlCalendarAdvance(LocalCalendar,$D2792,B2793,"f",FALSE)</f>
        <v>59287</v>
      </c>
      <c r="E2793" s="49">
        <f>_xll.qlInterestRateIndexValueDate(IndexON,D2793)</f>
        <v>59287</v>
      </c>
      <c r="F2793" s="52">
        <f>IFERROR(_xll.qlIndexFixing(IndexON,D2793,TRUE,_xll.ohTrigger(RecalcTrigger,TriggerON)),NA())</f>
        <v>1.3892487134281595E-2</v>
      </c>
      <c r="H2793" s="49">
        <f>_xll.qlCalendarAdvance(IborCalendar,$H2792,B2793,"f",FALSE)</f>
        <v>59280</v>
      </c>
      <c r="I2793" s="49">
        <f>_xll.qlInterestRateIndexValueDate(Index1M,$H2793)</f>
        <v>59282</v>
      </c>
      <c r="J2793" s="52">
        <f>IFERROR(_xll.qlIndexFixing(Index1M,$H2793,TRUE,_xll.ohTrigger(RecalcTrigger,Trigger1M)),NA())</f>
        <v>1.5965915409777879E-2</v>
      </c>
      <c r="K2793" s="52">
        <f>IFERROR(_xll.qlIndexFixing(ONIndex1M,I2793,TRUE,_xll.ohTrigger(RecalcTrigger,Trigger1M)),NA())</f>
        <v>1.5959938140888141E-2</v>
      </c>
      <c r="L2793" s="52">
        <f>IFERROR(_xll.qlIndexFixing(Index3M,H2793,TRUE,_xll.ohTrigger(RecalcTrigger,Trigger3M)),NA())</f>
        <v>1.7380259719925496E-2</v>
      </c>
      <c r="M2793" s="52">
        <f>IFERROR(_xll.qlIndexFixing(ONIndex3M,I2793,TRUE,_xll.ohTrigger(RecalcTrigger,Trigger3M)),NA())</f>
        <v>1.7353757906759526E-2</v>
      </c>
      <c r="N2793" s="52">
        <f>IFERROR(_xll.qlIndexFixing(Index6M,$H2793,TRUE,_xll.ohTrigger(RecalcTrigger,Trigger6M)),NA())</f>
        <v>1.9147227134722763E-2</v>
      </c>
      <c r="O2793" s="52">
        <f>IFERROR(_xll.qlIndexFixing(ONIndex6M,I2793,TRUE,_xll.ohTrigger(RecalcTrigger,Trigger6M)),NA())</f>
        <v>1.9075838660382871E-2</v>
      </c>
      <c r="P2793" s="52">
        <f>IFERROR(_xll.qlIndexFixing(Index1Y,$H2793,TRUE,_xll.ohTrigger(RecalcTrigger,Trigger1Y)),NA())</f>
        <v>2.1264471701840891E-2</v>
      </c>
      <c r="Q2793" s="52">
        <f>IFERROR(_xll.qlIndexFixing(ONIndex1Y,I2793,TRUE,_xll.ohTrigger(RecalcTrigger,Trigger1Y)),NA())</f>
        <v>2.1078946849222291E-2</v>
      </c>
    </row>
    <row r="2794" spans="2:17" x14ac:dyDescent="0.2">
      <c r="B2794" s="46" t="s">
        <v>51</v>
      </c>
      <c r="D2794" s="49">
        <f>_xll.qlCalendarAdvance(LocalCalendar,$D2793,B2794,"f",FALSE)</f>
        <v>59294</v>
      </c>
      <c r="E2794" s="49">
        <f>_xll.qlInterestRateIndexValueDate(IndexON,D2794)</f>
        <v>59294</v>
      </c>
      <c r="F2794" s="52">
        <f>IFERROR(_xll.qlIndexFixing(IndexON,D2794,TRUE,_xll.ohTrigger(RecalcTrigger,TriggerON)),NA())</f>
        <v>1.3891245202843905E-2</v>
      </c>
      <c r="H2794" s="49">
        <f>_xll.qlCalendarAdvance(IborCalendar,$H2793,B2794,"f",FALSE)</f>
        <v>59287</v>
      </c>
      <c r="I2794" s="49">
        <f>_xll.qlInterestRateIndexValueDate(Index1M,$H2794)</f>
        <v>59289</v>
      </c>
      <c r="J2794" s="52">
        <f>IFERROR(_xll.qlIndexFixing(Index1M,$H2794,TRUE,_xll.ohTrigger(RecalcTrigger,Trigger1M)),NA())</f>
        <v>1.5964388922360004E-2</v>
      </c>
      <c r="K2794" s="52">
        <f>IFERROR(_xll.qlIndexFixing(ONIndex1M,I2794,TRUE,_xll.ohTrigger(RecalcTrigger,Trigger1M)),NA())</f>
        <v>1.5958179666488714E-2</v>
      </c>
      <c r="L2794" s="52">
        <f>IFERROR(_xll.qlIndexFixing(Index3M,H2794,TRUE,_xll.ohTrigger(RecalcTrigger,Trigger3M)),NA())</f>
        <v>1.7379543481022563E-2</v>
      </c>
      <c r="M2794" s="52">
        <f>IFERROR(_xll.qlIndexFixing(ONIndex3M,I2794,TRUE,_xll.ohTrigger(RecalcTrigger,Trigger3M)),NA())</f>
        <v>1.7352388216977932E-2</v>
      </c>
      <c r="N2794" s="52">
        <f>IFERROR(_xll.qlIndexFixing(Index6M,$H2794,TRUE,_xll.ohTrigger(RecalcTrigger,Trigger6M)),NA())</f>
        <v>1.9146054067942085E-2</v>
      </c>
      <c r="O2794" s="52">
        <f>IFERROR(_xll.qlIndexFixing(ONIndex6M,I2794,TRUE,_xll.ohTrigger(RecalcTrigger,Trigger6M)),NA())</f>
        <v>1.9074574017485801E-2</v>
      </c>
      <c r="P2794" s="52">
        <f>IFERROR(_xll.qlIndexFixing(Index1Y,$H2794,TRUE,_xll.ohTrigger(RecalcTrigger,Trigger1Y)),NA())</f>
        <v>2.1262976175864482E-2</v>
      </c>
      <c r="Q2794" s="52">
        <f>IFERROR(_xll.qlIndexFixing(ONIndex1Y,I2794,TRUE,_xll.ohTrigger(RecalcTrigger,Trigger1Y)),NA())</f>
        <v>2.1077786679575272E-2</v>
      </c>
    </row>
    <row r="2795" spans="2:17" x14ac:dyDescent="0.2">
      <c r="B2795" s="46" t="s">
        <v>51</v>
      </c>
      <c r="D2795" s="49">
        <f>_xll.qlCalendarAdvance(LocalCalendar,$D2794,B2795,"f",FALSE)</f>
        <v>59301</v>
      </c>
      <c r="E2795" s="49">
        <f>_xll.qlInterestRateIndexValueDate(IndexON,D2795)</f>
        <v>59301</v>
      </c>
      <c r="F2795" s="52">
        <f>IFERROR(_xll.qlIndexFixing(IndexON,D2795,TRUE,_xll.ohTrigger(RecalcTrigger,TriggerON)),NA())</f>
        <v>1.3890008901862316E-2</v>
      </c>
      <c r="H2795" s="49">
        <f>_xll.qlCalendarAdvance(IborCalendar,$H2794,B2795,"f",FALSE)</f>
        <v>59294</v>
      </c>
      <c r="I2795" s="49">
        <f>_xll.qlInterestRateIndexValueDate(Index1M,$H2795)</f>
        <v>59296</v>
      </c>
      <c r="J2795" s="52">
        <f>IFERROR(_xll.qlIndexFixing(Index1M,$H2795,TRUE,_xll.ohTrigger(RecalcTrigger,Trigger1M)),NA())</f>
        <v>1.5962011737824449E-2</v>
      </c>
      <c r="K2795" s="52">
        <f>IFERROR(_xll.qlIndexFixing(ONIndex1M,I2795,TRUE,_xll.ohTrigger(RecalcTrigger,Trigger1M)),NA())</f>
        <v>1.5956003645518635E-2</v>
      </c>
      <c r="L2795" s="52">
        <f>IFERROR(_xll.qlIndexFixing(Index3M,H2795,TRUE,_xll.ohTrigger(RecalcTrigger,Trigger3M)),NA())</f>
        <v>1.7377924022530147E-2</v>
      </c>
      <c r="M2795" s="52">
        <f>IFERROR(_xll.qlIndexFixing(ONIndex3M,I2795,TRUE,_xll.ohTrigger(RecalcTrigger,Trigger3M)),NA())</f>
        <v>1.7350427495772536E-2</v>
      </c>
      <c r="N2795" s="52">
        <f>IFERROR(_xll.qlIndexFixing(Index6M,$H2795,TRUE,_xll.ohTrigger(RecalcTrigger,Trigger6M)),NA())</f>
        <v>1.9144092717933076E-2</v>
      </c>
      <c r="O2795" s="52">
        <f>IFERROR(_xll.qlIndexFixing(ONIndex6M,I2795,TRUE,_xll.ohTrigger(RecalcTrigger,Trigger6M)),NA())</f>
        <v>1.9072541589419956E-2</v>
      </c>
      <c r="P2795" s="52">
        <f>IFERROR(_xll.qlIndexFixing(Index1Y,$H2795,TRUE,_xll.ohTrigger(RecalcTrigger,Trigger1Y)),NA())</f>
        <v>2.1262010481604893E-2</v>
      </c>
      <c r="Q2795" s="52">
        <f>IFERROR(_xll.qlIndexFixing(ONIndex1Y,I2795,TRUE,_xll.ohTrigger(RecalcTrigger,Trigger1Y)),NA())</f>
        <v>2.1075636371197248E-2</v>
      </c>
    </row>
    <row r="2796" spans="2:17" x14ac:dyDescent="0.2">
      <c r="B2796" s="46" t="s">
        <v>51</v>
      </c>
      <c r="D2796" s="49">
        <f>_xll.qlCalendarAdvance(LocalCalendar,$D2795,B2796,"f",FALSE)</f>
        <v>59308</v>
      </c>
      <c r="E2796" s="49">
        <f>_xll.qlInterestRateIndexValueDate(IndexON,D2796)</f>
        <v>59308</v>
      </c>
      <c r="F2796" s="52">
        <f>IFERROR(_xll.qlIndexFixing(IndexON,D2796,TRUE,_xll.ohTrigger(RecalcTrigger,TriggerON)),NA())</f>
        <v>1.3888778231336829E-2</v>
      </c>
      <c r="H2796" s="49">
        <f>_xll.qlCalendarAdvance(IborCalendar,$H2795,B2796,"f",FALSE)</f>
        <v>59301</v>
      </c>
      <c r="I2796" s="49">
        <f>_xll.qlInterestRateIndexValueDate(Index1M,$H2796)</f>
        <v>59303</v>
      </c>
      <c r="J2796" s="52">
        <f>IFERROR(_xll.qlIndexFixing(Index1M,$H2796,TRUE,_xll.ohTrigger(RecalcTrigger,Trigger1M)),NA())</f>
        <v>1.5960073292910187E-2</v>
      </c>
      <c r="K2796" s="52">
        <f>IFERROR(_xll.qlIndexFixing(ONIndex1M,I2796,TRUE,_xll.ohTrigger(RecalcTrigger,Trigger1M)),NA())</f>
        <v>1.5954049771815804E-2</v>
      </c>
      <c r="L2796" s="52">
        <f>IFERROR(_xll.qlIndexFixing(Index3M,H2796,TRUE,_xll.ohTrigger(RecalcTrigger,Trigger3M)),NA())</f>
        <v>1.7376312144930243E-2</v>
      </c>
      <c r="M2796" s="52">
        <f>IFERROR(_xll.qlIndexFixing(ONIndex3M,I2796,TRUE,_xll.ohTrigger(RecalcTrigger,Trigger3M)),NA())</f>
        <v>1.7348773610930124E-2</v>
      </c>
      <c r="N2796" s="52">
        <f>IFERROR(_xll.qlIndexFixing(Index6M,$H2796,TRUE,_xll.ohTrigger(RecalcTrigger,Trigger6M)),NA())</f>
        <v>1.9142536736245365E-2</v>
      </c>
      <c r="O2796" s="52">
        <f>IFERROR(_xll.qlIndexFixing(ONIndex6M,I2796,TRUE,_xll.ohTrigger(RecalcTrigger,Trigger6M)),NA())</f>
        <v>1.9070904171245573E-2</v>
      </c>
      <c r="P2796" s="52">
        <f>IFERROR(_xll.qlIndexFixing(Index1Y,$H2796,TRUE,_xll.ohTrigger(RecalcTrigger,Trigger1Y)),NA())</f>
        <v>2.126000810663714E-2</v>
      </c>
      <c r="Q2796" s="52">
        <f>IFERROR(_xll.qlIndexFixing(ONIndex1Y,I2796,TRUE,_xll.ohTrigger(RecalcTrigger,Trigger1Y)),NA())</f>
        <v>2.1073992378468631E-2</v>
      </c>
    </row>
    <row r="2797" spans="2:17" x14ac:dyDescent="0.2">
      <c r="B2797" s="46" t="s">
        <v>51</v>
      </c>
      <c r="D2797" s="49">
        <f>_xll.qlCalendarAdvance(LocalCalendar,$D2796,B2797,"f",FALSE)</f>
        <v>59315</v>
      </c>
      <c r="E2797" s="49">
        <f>_xll.qlInterestRateIndexValueDate(IndexON,D2797)</f>
        <v>59315</v>
      </c>
      <c r="F2797" s="52">
        <f>IFERROR(_xll.qlIndexFixing(IndexON,D2797,TRUE,_xll.ohTrigger(RecalcTrigger,TriggerON)),NA())</f>
        <v>1.3887553191427315E-2</v>
      </c>
      <c r="H2797" s="49">
        <f>_xll.qlCalendarAdvance(IborCalendar,$H2796,B2797,"f",FALSE)</f>
        <v>59308</v>
      </c>
      <c r="I2797" s="49">
        <f>_xll.qlInterestRateIndexValueDate(Index1M,$H2797)</f>
        <v>59310</v>
      </c>
      <c r="J2797" s="52">
        <f>IFERROR(_xll.qlIndexFixing(Index1M,$H2797,TRUE,_xll.ohTrigger(RecalcTrigger,Trigger1M)),NA())</f>
        <v>1.5958143775368316E-2</v>
      </c>
      <c r="K2797" s="52">
        <f>IFERROR(_xll.qlIndexFixing(ONIndex1M,I2797,TRUE,_xll.ohTrigger(RecalcTrigger,Trigger1M)),NA())</f>
        <v>1.5952104814180856E-2</v>
      </c>
      <c r="L2797" s="52">
        <f>IFERROR(_xll.qlIndexFixing(Index3M,H2797,TRUE,_xll.ohTrigger(RecalcTrigger,Trigger3M)),NA())</f>
        <v>1.7374707848209242E-2</v>
      </c>
      <c r="M2797" s="52">
        <f>IFERROR(_xll.qlIndexFixing(ONIndex3M,I2797,TRUE,_xll.ohTrigger(RecalcTrigger,Trigger3M)),NA())</f>
        <v>1.734712727311738E-2</v>
      </c>
      <c r="N2797" s="52">
        <f>IFERROR(_xll.qlIndexFixing(Index6M,$H2797,TRUE,_xll.ohTrigger(RecalcTrigger,Trigger6M)),NA())</f>
        <v>1.9140988239005743E-2</v>
      </c>
      <c r="O2797" s="52">
        <f>IFERROR(_xll.qlIndexFixing(ONIndex6M,I2797,TRUE,_xll.ohTrigger(RecalcTrigger,Trigger6M)),NA())</f>
        <v>1.9069274164529304E-2</v>
      </c>
      <c r="P2797" s="52">
        <f>IFERROR(_xll.qlIndexFixing(Index1Y,$H2797,TRUE,_xll.ohTrigger(RecalcTrigger,Trigger1Y)),NA())</f>
        <v>2.1258535563317599E-2</v>
      </c>
      <c r="Q2797" s="52">
        <f>IFERROR(_xll.qlIndexFixing(ONIndex1Y,I2797,TRUE,_xll.ohTrigger(RecalcTrigger,Trigger1Y)),NA())</f>
        <v>2.1072355883315907E-2</v>
      </c>
    </row>
    <row r="2798" spans="2:17" x14ac:dyDescent="0.2">
      <c r="B2798" s="46" t="s">
        <v>51</v>
      </c>
      <c r="D2798" s="49">
        <f>_xll.qlCalendarAdvance(LocalCalendar,$D2797,B2798,"f",FALSE)</f>
        <v>59322</v>
      </c>
      <c r="E2798" s="49">
        <f>_xll.qlInterestRateIndexValueDate(IndexON,D2798)</f>
        <v>59322</v>
      </c>
      <c r="F2798" s="52">
        <f>IFERROR(_xll.qlIndexFixing(IndexON,D2798,TRUE,_xll.ohTrigger(RecalcTrigger,TriggerON)),NA())</f>
        <v>1.3886333781973903E-2</v>
      </c>
      <c r="H2798" s="49">
        <f>_xll.qlCalendarAdvance(IborCalendar,$H2797,B2798,"f",FALSE)</f>
        <v>59315</v>
      </c>
      <c r="I2798" s="49">
        <f>_xll.qlInterestRateIndexValueDate(Index1M,$H2798)</f>
        <v>59317</v>
      </c>
      <c r="J2798" s="52">
        <f>IFERROR(_xll.qlIndexFixing(Index1M,$H2798,TRUE,_xll.ohTrigger(RecalcTrigger,Trigger1M)),NA())</f>
        <v>1.5956223185188519E-2</v>
      </c>
      <c r="K2798" s="52">
        <f>IFERROR(_xll.qlIndexFixing(ONIndex1M,I2798,TRUE,_xll.ohTrigger(RecalcTrigger,Trigger1M)),NA())</f>
        <v>1.5950384205831725E-2</v>
      </c>
      <c r="L2798" s="52">
        <f>IFERROR(_xll.qlIndexFixing(Index3M,H2798,TRUE,_xll.ohTrigger(RecalcTrigger,Trigger3M)),NA())</f>
        <v>1.7373417159795117E-2</v>
      </c>
      <c r="M2798" s="52">
        <f>IFERROR(_xll.qlIndexFixing(ONIndex3M,I2798,TRUE,_xll.ohTrigger(RecalcTrigger,Trigger3M)),NA())</f>
        <v>1.7345789609997109E-2</v>
      </c>
      <c r="N2798" s="52">
        <f>IFERROR(_xll.qlIndexFixing(Index6M,$H2798,TRUE,_xll.ohTrigger(RecalcTrigger,Trigger6M)),NA())</f>
        <v>1.9139447226196059E-2</v>
      </c>
      <c r="O2798" s="52">
        <f>IFERROR(_xll.qlIndexFixing(ONIndex6M,I2798,TRUE,_xll.ohTrigger(RecalcTrigger,Trigger6M)),NA())</f>
        <v>1.906804093924741E-2</v>
      </c>
      <c r="P2798" s="52">
        <f>IFERROR(_xll.qlIndexFixing(Index1Y,$H2798,TRUE,_xll.ohTrigger(RecalcTrigger,Trigger1Y)),NA())</f>
        <v>2.1257594235199368E-2</v>
      </c>
      <c r="Q2798" s="52">
        <f>IFERROR(_xll.qlIndexFixing(ONIndex1Y,I2798,TRUE,_xll.ohTrigger(RecalcTrigger,Trigger1Y)),NA())</f>
        <v>2.1071227462106101E-2</v>
      </c>
    </row>
    <row r="2799" spans="2:17" x14ac:dyDescent="0.2">
      <c r="B2799" s="46" t="s">
        <v>51</v>
      </c>
      <c r="D2799" s="49">
        <f>_xll.qlCalendarAdvance(LocalCalendar,$D2798,B2799,"f",FALSE)</f>
        <v>59329</v>
      </c>
      <c r="E2799" s="49">
        <f>_xll.qlInterestRateIndexValueDate(IndexON,D2799)</f>
        <v>59329</v>
      </c>
      <c r="F2799" s="52">
        <f>IFERROR(_xll.qlIndexFixing(IndexON,D2799,TRUE,_xll.ohTrigger(RecalcTrigger,TriggerON)),NA())</f>
        <v>1.3885120003056528E-2</v>
      </c>
      <c r="H2799" s="49">
        <f>_xll.qlCalendarAdvance(IborCalendar,$H2798,B2799,"f",FALSE)</f>
        <v>59322</v>
      </c>
      <c r="I2799" s="49">
        <f>_xll.qlInterestRateIndexValueDate(Index1M,$H2799)</f>
        <v>59324</v>
      </c>
      <c r="J2799" s="52">
        <f>IFERROR(_xll.qlIndexFixing(Index1M,$H2799,TRUE,_xll.ohTrigger(RecalcTrigger,Trigger1M)),NA())</f>
        <v>1.5954311522370798E-2</v>
      </c>
      <c r="K2799" s="52">
        <f>IFERROR(_xll.qlIndexFixing(ONIndex1M,I2799,TRUE,_xll.ohTrigger(RecalcTrigger,Trigger1M)),NA())</f>
        <v>1.5948241646901451E-2</v>
      </c>
      <c r="L2799" s="52">
        <f>IFERROR(_xll.qlIndexFixing(Index3M,H2799,TRUE,_xll.ohTrigger(RecalcTrigger,Trigger3M)),NA())</f>
        <v>1.73718284898105E-2</v>
      </c>
      <c r="M2799" s="52">
        <f>IFERROR(_xll.qlIndexFixing(ONIndex3M,I2799,TRUE,_xll.ohTrigger(RecalcTrigger,Trigger3M)),NA())</f>
        <v>1.7343857238820704E-2</v>
      </c>
      <c r="N2799" s="52">
        <f>IFERROR(_xll.qlIndexFixing(Index6M,$H2799,TRUE,_xll.ohTrigger(RecalcTrigger,Trigger6M)),NA())</f>
        <v>1.9137913697799033E-2</v>
      </c>
      <c r="O2799" s="52">
        <f>IFERROR(_xll.qlIndexFixing(ONIndex6M,I2799,TRUE,_xll.ohTrigger(RecalcTrigger,Trigger6M)),NA())</f>
        <v>1.9066036385764207E-2</v>
      </c>
      <c r="P2799" s="52">
        <f>IFERROR(_xll.qlIndexFixing(Index1Y,$H2799,TRUE,_xll.ohTrigger(RecalcTrigger,Trigger1Y)),NA())</f>
        <v>2.1255613459099928E-2</v>
      </c>
      <c r="Q2799" s="52">
        <f>IFERROR(_xll.qlIndexFixing(ONIndex1Y,I2799,TRUE,_xll.ohTrigger(RecalcTrigger,Trigger1Y)),NA())</f>
        <v>2.106910538568485E-2</v>
      </c>
    </row>
    <row r="2800" spans="2:17" x14ac:dyDescent="0.2">
      <c r="B2800" s="46" t="s">
        <v>51</v>
      </c>
      <c r="D2800" s="49">
        <f>_xll.qlCalendarAdvance(LocalCalendar,$D2799,B2800,"f",FALSE)</f>
        <v>59336</v>
      </c>
      <c r="E2800" s="49">
        <f>_xll.qlInterestRateIndexValueDate(IndexON,D2800)</f>
        <v>59336</v>
      </c>
      <c r="F2800" s="52">
        <f>IFERROR(_xll.qlIndexFixing(IndexON,D2800,TRUE,_xll.ohTrigger(RecalcTrigger,TriggerON)),NA())</f>
        <v>1.3883911854675191E-2</v>
      </c>
      <c r="H2800" s="49">
        <f>_xll.qlCalendarAdvance(IborCalendar,$H2799,B2800,"f",FALSE)</f>
        <v>59329</v>
      </c>
      <c r="I2800" s="49">
        <f>_xll.qlInterestRateIndexValueDate(Index1M,$H2800)</f>
        <v>59331</v>
      </c>
      <c r="J2800" s="52">
        <f>IFERROR(_xll.qlIndexFixing(Index1M,$H2800,TRUE,_xll.ohTrigger(RecalcTrigger,Trigger1M)),NA())</f>
        <v>1.5952408786912575E-2</v>
      </c>
      <c r="K2800" s="52">
        <f>IFERROR(_xll.qlIndexFixing(ONIndex1M,I2800,TRUE,_xll.ohTrigger(RecalcTrigger,Trigger1M)),NA())</f>
        <v>1.5946323437283638E-2</v>
      </c>
      <c r="L2800" s="52">
        <f>IFERROR(_xll.qlIndexFixing(Index3M,H2800,TRUE,_xll.ohTrigger(RecalcTrigger,Trigger3M)),NA())</f>
        <v>1.7369940443242273E-2</v>
      </c>
      <c r="M2800" s="52">
        <f>IFERROR(_xll.qlIndexFixing(ONIndex3M,I2800,TRUE,_xll.ohTrigger(RecalcTrigger,Trigger3M)),NA())</f>
        <v>1.7342233542310126E-2</v>
      </c>
      <c r="N2800" s="52">
        <f>IFERROR(_xll.qlIndexFixing(Index6M,$H2800,TRUE,_xll.ohTrigger(RecalcTrigger,Trigger6M)),NA())</f>
        <v>1.9136387653796952E-2</v>
      </c>
      <c r="O2800" s="52">
        <f>IFERROR(_xll.qlIndexFixing(ONIndex6M,I2800,TRUE,_xll.ohTrigger(RecalcTrigger,Trigger6M)),NA())</f>
        <v>1.9064428613662088E-2</v>
      </c>
      <c r="P2800" s="52">
        <f>IFERROR(_xll.qlIndexFixing(Index1Y,$H2800,TRUE,_xll.ohTrigger(RecalcTrigger,Trigger1Y)),NA())</f>
        <v>2.12541638981345E-2</v>
      </c>
      <c r="Q2800" s="52">
        <f>IFERROR(_xll.qlIndexFixing(ONIndex1Y,I2800,TRUE,_xll.ohTrigger(RecalcTrigger,Trigger1Y)),NA())</f>
        <v>2.106749138317987E-2</v>
      </c>
    </row>
    <row r="2801" spans="2:17" x14ac:dyDescent="0.2">
      <c r="B2801" s="46" t="s">
        <v>51</v>
      </c>
      <c r="D2801" s="49">
        <f>_xll.qlCalendarAdvance(LocalCalendar,$D2800,B2801,"f",FALSE)</f>
        <v>59343</v>
      </c>
      <c r="E2801" s="49">
        <f>_xll.qlInterestRateIndexValueDate(IndexON,D2801)</f>
        <v>59343</v>
      </c>
      <c r="F2801" s="52">
        <f>IFERROR(_xll.qlIndexFixing(IndexON,D2801,TRUE,_xll.ohTrigger(RecalcTrigger,TriggerON)),NA())</f>
        <v>1.3882709336749954E-2</v>
      </c>
      <c r="H2801" s="49">
        <f>_xll.qlCalendarAdvance(IborCalendar,$H2800,B2801,"f",FALSE)</f>
        <v>59336</v>
      </c>
      <c r="I2801" s="49">
        <f>_xll.qlInterestRateIndexValueDate(Index1M,$H2801)</f>
        <v>59338</v>
      </c>
      <c r="J2801" s="52">
        <f>IFERROR(_xll.qlIndexFixing(Index1M,$H2801,TRUE,_xll.ohTrigger(RecalcTrigger,Trigger1M)),NA())</f>
        <v>1.595051497880353E-2</v>
      </c>
      <c r="K2801" s="52">
        <f>IFERROR(_xll.qlIndexFixing(ONIndex1M,I2801,TRUE,_xll.ohTrigger(RecalcTrigger,Trigger1M)),NA())</f>
        <v>1.5944414143680419E-2</v>
      </c>
      <c r="L2801" s="52">
        <f>IFERROR(_xll.qlIndexFixing(Index3M,H2801,TRUE,_xll.ohTrigger(RecalcTrigger,Trigger3M)),NA())</f>
        <v>1.7368366469951848E-2</v>
      </c>
      <c r="M2801" s="52">
        <f>IFERROR(_xll.qlIndexFixing(ONIndex3M,I2801,TRUE,_xll.ohTrigger(RecalcTrigger,Trigger3M)),NA())</f>
        <v>1.7340617392829216E-2</v>
      </c>
      <c r="N2801" s="52">
        <f>IFERROR(_xll.qlIndexFixing(Index6M,$H2801,TRUE,_xll.ohTrigger(RecalcTrigger,Trigger6M)),NA())</f>
        <v>1.9134869094172956E-2</v>
      </c>
      <c r="O2801" s="52">
        <f>IFERROR(_xll.qlIndexFixing(ONIndex6M,I2801,TRUE,_xll.ohTrigger(RecalcTrigger,Trigger6M)),NA())</f>
        <v>1.9062828253098019E-2</v>
      </c>
      <c r="P2801" s="52">
        <f>IFERROR(_xll.qlIndexFixing(Index1Y,$H2801,TRUE,_xll.ohTrigger(RecalcTrigger,Trigger1Y)),NA())</f>
        <v>2.125272199788647E-2</v>
      </c>
      <c r="Q2801" s="52">
        <f>IFERROR(_xll.qlIndexFixing(ONIndex1Y,I2801,TRUE,_xll.ohTrigger(RecalcTrigger,Trigger1Y)),NA())</f>
        <v>2.1065884878197494E-2</v>
      </c>
    </row>
    <row r="2802" spans="2:17" x14ac:dyDescent="0.2">
      <c r="B2802" s="46" t="s">
        <v>51</v>
      </c>
      <c r="D2802" s="49">
        <f>_xll.qlCalendarAdvance(LocalCalendar,$D2801,B2802,"f",FALSE)</f>
        <v>59350</v>
      </c>
      <c r="E2802" s="49">
        <f>_xll.qlInterestRateIndexValueDate(IndexON,D2802)</f>
        <v>59350</v>
      </c>
      <c r="F2802" s="52">
        <f>IFERROR(_xll.qlIndexFixing(IndexON,D2802,TRUE,_xll.ohTrigger(RecalcTrigger,TriggerON)),NA())</f>
        <v>1.3881512449520628E-2</v>
      </c>
      <c r="H2802" s="49">
        <f>_xll.qlCalendarAdvance(IborCalendar,$H2801,B2802,"f",FALSE)</f>
        <v>59343</v>
      </c>
      <c r="I2802" s="49">
        <f>_xll.qlInterestRateIndexValueDate(Index1M,$H2802)</f>
        <v>59345</v>
      </c>
      <c r="J2802" s="52">
        <f>IFERROR(_xll.qlIndexFixing(Index1M,$H2802,TRUE,_xll.ohTrigger(RecalcTrigger,Trigger1M)),NA())</f>
        <v>1.5948630098043672E-2</v>
      </c>
      <c r="K2802" s="52">
        <f>IFERROR(_xll.qlIndexFixing(ONIndex1M,I2802,TRUE,_xll.ohTrigger(RecalcTrigger,Trigger1M)),NA())</f>
        <v>1.5942513766091793E-2</v>
      </c>
      <c r="L2802" s="52">
        <f>IFERROR(_xll.qlIndexFixing(Index3M,H2802,TRUE,_xll.ohTrigger(RecalcTrigger,Trigger3M)),NA())</f>
        <v>1.7366800077495255E-2</v>
      </c>
      <c r="M2802" s="52">
        <f>IFERROR(_xll.qlIndexFixing(ONIndex3M,I2802,TRUE,_xll.ohTrigger(RecalcTrigger,Trigger3M)),NA())</f>
        <v>1.733900879045791E-2</v>
      </c>
      <c r="N2802" s="52">
        <f>IFERROR(_xll.qlIndexFixing(Index6M,$H2802,TRUE,_xll.ohTrigger(RecalcTrigger,Trigger6M)),NA())</f>
        <v>1.9134161097012208E-2</v>
      </c>
      <c r="O2802" s="52">
        <f>IFERROR(_xll.qlIndexFixing(ONIndex6M,I2802,TRUE,_xll.ohTrigger(RecalcTrigger,Trigger6M)),NA())</f>
        <v>1.9061235304045354E-2</v>
      </c>
      <c r="P2802" s="52">
        <f>IFERROR(_xll.qlIndexFixing(Index1Y,$H2802,TRUE,_xll.ohTrigger(RecalcTrigger,Trigger1Y)),NA())</f>
        <v>2.1251287758323391E-2</v>
      </c>
      <c r="Q2802" s="52">
        <f>IFERROR(_xll.qlIndexFixing(ONIndex1Y,I2802,TRUE,_xll.ohTrigger(RecalcTrigger,Trigger1Y)),NA())</f>
        <v>2.1064285870791011E-2</v>
      </c>
    </row>
    <row r="2803" spans="2:17" x14ac:dyDescent="0.2">
      <c r="B2803" s="46" t="s">
        <v>51</v>
      </c>
      <c r="D2803" s="49">
        <f>_xll.qlCalendarAdvance(LocalCalendar,$D2802,B2803,"f",FALSE)</f>
        <v>59357</v>
      </c>
      <c r="E2803" s="49">
        <f>_xll.qlInterestRateIndexValueDate(IndexON,D2803)</f>
        <v>59357</v>
      </c>
      <c r="F2803" s="52">
        <f>IFERROR(_xll.qlIndexFixing(IndexON,D2803,TRUE,_xll.ohTrigger(RecalcTrigger,TriggerON)),NA())</f>
        <v>1.388032119258753E-2</v>
      </c>
      <c r="H2803" s="49">
        <f>_xll.qlCalendarAdvance(IborCalendar,$H2802,B2803,"f",FALSE)</f>
        <v>59350</v>
      </c>
      <c r="I2803" s="49">
        <f>_xll.qlInterestRateIndexValueDate(Index1M,$H2803)</f>
        <v>59352</v>
      </c>
      <c r="J2803" s="52">
        <f>IFERROR(_xll.qlIndexFixing(Index1M,$H2803,TRUE,_xll.ohTrigger(RecalcTrigger,Trigger1M)),NA())</f>
        <v>1.5946754144625257E-2</v>
      </c>
      <c r="K2803" s="52">
        <f>IFERROR(_xll.qlIndexFixing(ONIndex1M,I2803,TRUE,_xll.ohTrigger(RecalcTrigger,Trigger1M)),NA())</f>
        <v>1.594062230451776E-2</v>
      </c>
      <c r="L2803" s="52">
        <f>IFERROR(_xll.qlIndexFixing(Index3M,H2803,TRUE,_xll.ohTrigger(RecalcTrigger,Trigger3M)),NA())</f>
        <v>1.7364316523879493E-2</v>
      </c>
      <c r="M2803" s="52">
        <f>IFERROR(_xll.qlIndexFixing(ONIndex3M,I2803,TRUE,_xll.ohTrigger(RecalcTrigger,Trigger3M)),NA())</f>
        <v>1.7337407735169563E-2</v>
      </c>
      <c r="N2803" s="52">
        <f>IFERROR(_xll.qlIndexFixing(Index6M,$H2803,TRUE,_xll.ohTrigger(RecalcTrigger,Trigger6M)),NA())</f>
        <v>1.9130648878247152E-2</v>
      </c>
      <c r="O2803" s="52">
        <f>IFERROR(_xll.qlIndexFixing(ONIndex6M,I2803,TRUE,_xll.ohTrigger(RecalcTrigger,Trigger6M)),NA())</f>
        <v>1.905964976653074E-2</v>
      </c>
      <c r="P2803" s="52">
        <f>IFERROR(_xll.qlIndexFixing(Index1Y,$H2803,TRUE,_xll.ohTrigger(RecalcTrigger,Trigger1Y)),NA())</f>
        <v>2.1248283961740361E-2</v>
      </c>
      <c r="Q2803" s="52">
        <f>IFERROR(_xll.qlIndexFixing(ONIndex1Y,I2803,TRUE,_xll.ohTrigger(RecalcTrigger,Trigger1Y)),NA())</f>
        <v>2.106269436090713E-2</v>
      </c>
    </row>
    <row r="2804" spans="2:17" x14ac:dyDescent="0.2">
      <c r="B2804" s="46" t="s">
        <v>51</v>
      </c>
      <c r="D2804" s="49">
        <f>_xll.qlCalendarAdvance(LocalCalendar,$D2803,B2804,"f",FALSE)</f>
        <v>59364</v>
      </c>
      <c r="E2804" s="49">
        <f>_xll.qlInterestRateIndexValueDate(IndexON,D2804)</f>
        <v>59364</v>
      </c>
      <c r="F2804" s="52">
        <f>IFERROR(_xll.qlIndexFixing(IndexON,D2804,TRUE,_xll.ohTrigger(RecalcTrigger,TriggerON)),NA())</f>
        <v>1.3879135566270406E-2</v>
      </c>
      <c r="H2804" s="49">
        <f>_xll.qlCalendarAdvance(IborCalendar,$H2803,B2804,"f",FALSE)</f>
        <v>59357</v>
      </c>
      <c r="I2804" s="49">
        <f>_xll.qlInterestRateIndexValueDate(Index1M,$H2804)</f>
        <v>59359</v>
      </c>
      <c r="J2804" s="52">
        <f>IFERROR(_xll.qlIndexFixing(Index1M,$H2804,TRUE,_xll.ohTrigger(RecalcTrigger,Trigger1M)),NA())</f>
        <v>1.5944887118543135E-2</v>
      </c>
      <c r="K2804" s="52">
        <f>IFERROR(_xll.qlIndexFixing(ONIndex1M,I2804,TRUE,_xll.ohTrigger(RecalcTrigger,Trigger1M)),NA())</f>
        <v>1.5938739758905029E-2</v>
      </c>
      <c r="L2804" s="52">
        <f>IFERROR(_xll.qlIndexFixing(Index3M,H2804,TRUE,_xll.ohTrigger(RecalcTrigger,Trigger3M)),NA())</f>
        <v>1.736399885805661E-2</v>
      </c>
      <c r="M2804" s="52">
        <f>IFERROR(_xll.qlIndexFixing(ONIndex3M,I2804,TRUE,_xll.ohTrigger(RecalcTrigger,Trigger3M)),NA())</f>
        <v>1.733581422699082E-2</v>
      </c>
      <c r="N2804" s="52">
        <f>IFERROR(_xll.qlIndexFixing(Index6M,$H2804,TRUE,_xll.ohTrigger(RecalcTrigger,Trigger6M)),NA())</f>
        <v>1.9130358321391931E-2</v>
      </c>
      <c r="O2804" s="52">
        <f>IFERROR(_xll.qlIndexFixing(ONIndex6M,I2804,TRUE,_xll.ohTrigger(RecalcTrigger,Trigger6M)),NA())</f>
        <v>1.9058071640474239E-2</v>
      </c>
      <c r="P2804" s="52">
        <f>IFERROR(_xll.qlIndexFixing(Index1Y,$H2804,TRUE,_xll.ohTrigger(RecalcTrigger,Trigger1Y)),NA())</f>
        <v>2.1248442261119858E-2</v>
      </c>
      <c r="Q2804" s="52">
        <f>IFERROR(_xll.qlIndexFixing(ONIndex1Y,I2804,TRUE,_xll.ohTrigger(RecalcTrigger,Trigger1Y)),NA())</f>
        <v>2.1061110348545853E-2</v>
      </c>
    </row>
    <row r="2805" spans="2:17" x14ac:dyDescent="0.2">
      <c r="B2805" s="46" t="s">
        <v>51</v>
      </c>
      <c r="D2805" s="49">
        <f>_xll.qlCalendarAdvance(LocalCalendar,$D2804,B2805,"f",FALSE)</f>
        <v>59371</v>
      </c>
      <c r="E2805" s="49">
        <f>_xll.qlInterestRateIndexValueDate(IndexON,D2805)</f>
        <v>59371</v>
      </c>
      <c r="F2805" s="52">
        <f>IFERROR(_xll.qlIndexFixing(IndexON,D2805,TRUE,_xll.ohTrigger(RecalcTrigger,TriggerON)),NA())</f>
        <v>1.3877955570569256E-2</v>
      </c>
      <c r="H2805" s="49">
        <f>_xll.qlCalendarAdvance(IborCalendar,$H2804,B2805,"f",FALSE)</f>
        <v>59364</v>
      </c>
      <c r="I2805" s="49">
        <f>_xll.qlInterestRateIndexValueDate(Index1M,$H2805)</f>
        <v>59366</v>
      </c>
      <c r="J2805" s="52">
        <f>IFERROR(_xll.qlIndexFixing(Index1M,$H2805,TRUE,_xll.ohTrigger(RecalcTrigger,Trigger1M)),NA())</f>
        <v>1.5943029019802459E-2</v>
      </c>
      <c r="K2805" s="52">
        <f>IFERROR(_xll.qlIndexFixing(ONIndex1M,I2805,TRUE,_xll.ohTrigger(RecalcTrigger,Trigger1M)),NA())</f>
        <v>1.5936866129360183E-2</v>
      </c>
      <c r="L2805" s="52">
        <f>IFERROR(_xll.qlIndexFixing(Index3M,H2805,TRUE,_xll.ohTrigger(RecalcTrigger,Trigger3M)),NA())</f>
        <v>1.7362146385038333E-2</v>
      </c>
      <c r="M2805" s="52">
        <f>IFERROR(_xll.qlIndexFixing(ONIndex3M,I2805,TRUE,_xll.ohTrigger(RecalcTrigger,Trigger3M)),NA())</f>
        <v>1.7334228265895035E-2</v>
      </c>
      <c r="N2805" s="52">
        <f>IFERROR(_xll.qlIndexFixing(Index6M,$H2805,TRUE,_xll.ohTrigger(RecalcTrigger,Trigger6M)),NA())</f>
        <v>1.9129272575827881E-2</v>
      </c>
      <c r="O2805" s="52">
        <f>IFERROR(_xll.qlIndexFixing(ONIndex6M,I2805,TRUE,_xll.ohTrigger(RecalcTrigger,Trigger6M)),NA())</f>
        <v>1.9056500926009079E-2</v>
      </c>
      <c r="P2805" s="52">
        <f>IFERROR(_xll.qlIndexFixing(Index1Y,$H2805,TRUE,_xll.ohTrigger(RecalcTrigger,Trigger1Y)),NA())</f>
        <v>2.1247031003414501E-2</v>
      </c>
      <c r="Q2805" s="52">
        <f>IFERROR(_xll.qlIndexFixing(ONIndex1Y,I2805,TRUE,_xll.ohTrigger(RecalcTrigger,Trigger1Y)),NA())</f>
        <v>2.1059533833813759E-2</v>
      </c>
    </row>
    <row r="2806" spans="2:17" x14ac:dyDescent="0.2">
      <c r="B2806" s="46" t="s">
        <v>51</v>
      </c>
      <c r="D2806" s="49">
        <f>_xll.qlCalendarAdvance(LocalCalendar,$D2805,B2806,"f",FALSE)</f>
        <v>59378</v>
      </c>
      <c r="E2806" s="49">
        <f>_xll.qlInterestRateIndexValueDate(IndexON,D2806)</f>
        <v>59378</v>
      </c>
      <c r="F2806" s="52">
        <f>IFERROR(_xll.qlIndexFixing(IndexON,D2806,TRUE,_xll.ohTrigger(RecalcTrigger,TriggerON)),NA())</f>
        <v>1.3876781205324207E-2</v>
      </c>
      <c r="H2806" s="49">
        <f>_xll.qlCalendarAdvance(IborCalendar,$H2805,B2806,"f",FALSE)</f>
        <v>59371</v>
      </c>
      <c r="I2806" s="49">
        <f>_xll.qlInterestRateIndexValueDate(Index1M,$H2806)</f>
        <v>59373</v>
      </c>
      <c r="J2806" s="52">
        <f>IFERROR(_xll.qlIndexFixing(Index1M,$H2806,TRUE,_xll.ohTrigger(RecalcTrigger,Trigger1M)),NA())</f>
        <v>1.5941179848390337E-2</v>
      </c>
      <c r="K2806" s="52">
        <f>IFERROR(_xll.qlIndexFixing(ONIndex1M,I2806,TRUE,_xll.ohTrigger(RecalcTrigger,Trigger1M)),NA())</f>
        <v>1.5935001415803285E-2</v>
      </c>
      <c r="L2806" s="52">
        <f>IFERROR(_xll.qlIndexFixing(Index3M,H2806,TRUE,_xll.ohTrigger(RecalcTrigger,Trigger3M)),NA())</f>
        <v>1.7360610315826929E-2</v>
      </c>
      <c r="M2806" s="52">
        <f>IFERROR(_xll.qlIndexFixing(ONIndex3M,I2806,TRUE,_xll.ohTrigger(RecalcTrigger,Trigger3M)),NA())</f>
        <v>1.7332649851855564E-2</v>
      </c>
      <c r="N2806" s="52">
        <f>IFERROR(_xll.qlIndexFixing(Index6M,$H2806,TRUE,_xll.ohTrigger(RecalcTrigger,Trigger6M)),NA())</f>
        <v>1.9127388561109918E-2</v>
      </c>
      <c r="O2806" s="52">
        <f>IFERROR(_xll.qlIndexFixing(ONIndex6M,I2806,TRUE,_xll.ohTrigger(RecalcTrigger,Trigger6M)),NA())</f>
        <v>1.9054937623055324E-2</v>
      </c>
      <c r="P2806" s="52">
        <f>IFERROR(_xll.qlIndexFixing(Index1Y,$H2806,TRUE,_xll.ohTrigger(RecalcTrigger,Trigger1Y)),NA())</f>
        <v>2.1245627406262971E-2</v>
      </c>
      <c r="Q2806" s="52">
        <f>IFERROR(_xll.qlIndexFixing(ONIndex1Y,I2806,TRUE,_xll.ohTrigger(RecalcTrigger,Trigger1Y)),NA())</f>
        <v>2.1057964816577623E-2</v>
      </c>
    </row>
    <row r="2807" spans="2:17" x14ac:dyDescent="0.2">
      <c r="B2807" s="46" t="s">
        <v>51</v>
      </c>
      <c r="D2807" s="49">
        <f>_xll.qlCalendarAdvance(LocalCalendar,$D2806,B2807,"f",FALSE)</f>
        <v>59385</v>
      </c>
      <c r="E2807" s="49">
        <f>_xll.qlInterestRateIndexValueDate(IndexON,D2807)</f>
        <v>59385</v>
      </c>
      <c r="F2807" s="52">
        <f>IFERROR(_xll.qlIndexFixing(IndexON,D2807,TRUE,_xll.ohTrigger(RecalcTrigger,TriggerON)),NA())</f>
        <v>1.3875612470535259E-2</v>
      </c>
      <c r="H2807" s="49">
        <f>_xll.qlCalendarAdvance(IborCalendar,$H2806,B2807,"f",FALSE)</f>
        <v>59378</v>
      </c>
      <c r="I2807" s="49">
        <f>_xll.qlInterestRateIndexValueDate(Index1M,$H2807)</f>
        <v>59380</v>
      </c>
      <c r="J2807" s="52">
        <f>IFERROR(_xll.qlIndexFixing(Index1M,$H2807,TRUE,_xll.ohTrigger(RecalcTrigger,Trigger1M)),NA())</f>
        <v>1.593956168088051E-2</v>
      </c>
      <c r="K2807" s="52">
        <f>IFERROR(_xll.qlIndexFixing(ONIndex1M,I2807,TRUE,_xll.ohTrigger(RecalcTrigger,Trigger1M)),NA())</f>
        <v>1.593314561826098E-2</v>
      </c>
      <c r="L2807" s="52">
        <f>IFERROR(_xll.qlIndexFixing(Index3M,H2807,TRUE,_xll.ohTrigger(RecalcTrigger,Trigger3M)),NA())</f>
        <v>1.7359081827402589E-2</v>
      </c>
      <c r="M2807" s="52">
        <f>IFERROR(_xll.qlIndexFixing(ONIndex3M,I2807,TRUE,_xll.ohTrigger(RecalcTrigger,Trigger3M)),NA())</f>
        <v>1.7331078984925696E-2</v>
      </c>
      <c r="N2807" s="52">
        <f>IFERROR(_xll.qlIndexFixing(Index6M,$H2807,TRUE,_xll.ohTrigger(RecalcTrigger,Trigger6M)),NA())</f>
        <v>1.9125914907389782E-2</v>
      </c>
      <c r="O2807" s="52">
        <f>IFERROR(_xll.qlIndexFixing(ONIndex6M,I2807,TRUE,_xll.ohTrigger(RecalcTrigger,Trigger6M)),NA())</f>
        <v>1.9053381731612973E-2</v>
      </c>
      <c r="P2807" s="52">
        <f>IFERROR(_xll.qlIndexFixing(Index1Y,$H2807,TRUE,_xll.ohTrigger(RecalcTrigger,Trigger1Y)),NA())</f>
        <v>2.1244231469634122E-2</v>
      </c>
      <c r="Q2807" s="52">
        <f>IFERROR(_xll.qlIndexFixing(ONIndex1Y,I2807,TRUE,_xll.ohTrigger(RecalcTrigger,Trigger1Y)),NA())</f>
        <v>2.105640329686409E-2</v>
      </c>
    </row>
    <row r="2808" spans="2:17" x14ac:dyDescent="0.2">
      <c r="B2808" s="46" t="s">
        <v>51</v>
      </c>
      <c r="D2808" s="49">
        <f>_xll.qlCalendarAdvance(LocalCalendar,$D2807,B2808,"f",FALSE)</f>
        <v>59392</v>
      </c>
      <c r="E2808" s="49">
        <f>_xll.qlInterestRateIndexValueDate(IndexON,D2808)</f>
        <v>59392</v>
      </c>
      <c r="F2808" s="52">
        <f>IFERROR(_xll.qlIndexFixing(IndexON,D2808,TRUE,_xll.ohTrigger(RecalcTrigger,TriggerON)),NA())</f>
        <v>1.3874449366282349E-2</v>
      </c>
      <c r="H2808" s="49">
        <f>_xll.qlCalendarAdvance(IborCalendar,$H2807,B2808,"f",FALSE)</f>
        <v>59385</v>
      </c>
      <c r="I2808" s="49">
        <f>_xll.qlInterestRateIndexValueDate(Index1M,$H2808)</f>
        <v>59387</v>
      </c>
      <c r="J2808" s="52">
        <f>IFERROR(_xll.qlIndexFixing(Index1M,$H2808,TRUE,_xll.ohTrigger(RecalcTrigger,Trigger1M)),NA())</f>
        <v>1.5937730920781989E-2</v>
      </c>
      <c r="K2808" s="52">
        <f>IFERROR(_xll.qlIndexFixing(ONIndex1M,I2808,TRUE,_xll.ohTrigger(RecalcTrigger,Trigger1M)),NA())</f>
        <v>1.5931298736679977E-2</v>
      </c>
      <c r="L2808" s="52">
        <f>IFERROR(_xll.qlIndexFixing(Index3M,H2808,TRUE,_xll.ohTrigger(RecalcTrigger,Trigger3M)),NA())</f>
        <v>1.7357560919756806E-2</v>
      </c>
      <c r="M2808" s="52">
        <f>IFERROR(_xll.qlIndexFixing(ONIndex3M,I2808,TRUE,_xll.ohTrigger(RecalcTrigger,Trigger3M)),NA())</f>
        <v>1.7329515665025497E-2</v>
      </c>
      <c r="N2808" s="52">
        <f>IFERROR(_xll.qlIndexFixing(Index6M,$H2808,TRUE,_xll.ohTrigger(RecalcTrigger,Trigger6M)),NA())</f>
        <v>1.9124448737927187E-2</v>
      </c>
      <c r="O2808" s="52">
        <f>IFERROR(_xll.qlIndexFixing(ONIndex6M,I2808,TRUE,_xll.ohTrigger(RecalcTrigger,Trigger6M)),NA())</f>
        <v>1.9051833251708672E-2</v>
      </c>
      <c r="P2808" s="52">
        <f>IFERROR(_xll.qlIndexFixing(Index1Y,$H2808,TRUE,_xll.ohTrigger(RecalcTrigger,Trigger1Y)),NA())</f>
        <v>2.1242843193494624E-2</v>
      </c>
      <c r="Q2808" s="52">
        <f>IFERROR(_xll.qlIndexFixing(ONIndex1Y,I2808,TRUE,_xll.ohTrigger(RecalcTrigger,Trigger1Y)),NA())</f>
        <v>2.105484927472645E-2</v>
      </c>
    </row>
    <row r="2809" spans="2:17" x14ac:dyDescent="0.2">
      <c r="B2809" s="46" t="s">
        <v>51</v>
      </c>
      <c r="D2809" s="49">
        <f>_xll.qlCalendarAdvance(LocalCalendar,$D2808,B2809,"f",FALSE)</f>
        <v>59399</v>
      </c>
      <c r="E2809" s="49">
        <f>_xll.qlInterestRateIndexValueDate(IndexON,D2809)</f>
        <v>59399</v>
      </c>
      <c r="F2809" s="52">
        <f>IFERROR(_xll.qlIndexFixing(IndexON,D2809,TRUE,_xll.ohTrigger(RecalcTrigger,TriggerON)),NA())</f>
        <v>1.3873291892645412E-2</v>
      </c>
      <c r="H2809" s="49">
        <f>_xll.qlCalendarAdvance(IborCalendar,$H2808,B2809,"f",FALSE)</f>
        <v>59392</v>
      </c>
      <c r="I2809" s="49">
        <f>_xll.qlInterestRateIndexValueDate(Index1M,$H2809)</f>
        <v>59394</v>
      </c>
      <c r="J2809" s="52">
        <f>IFERROR(_xll.qlIndexFixing(Index1M,$H2809,TRUE,_xll.ohTrigger(RecalcTrigger,Trigger1M)),NA())</f>
        <v>1.5935685898094347E-2</v>
      </c>
      <c r="K2809" s="52">
        <f>IFERROR(_xll.qlIndexFixing(ONIndex1M,I2809,TRUE,_xll.ohTrigger(RecalcTrigger,Trigger1M)),NA())</f>
        <v>1.5929460771193504E-2</v>
      </c>
      <c r="L2809" s="52">
        <f>IFERROR(_xll.qlIndexFixing(Index3M,H2809,TRUE,_xll.ohTrigger(RecalcTrigger,Trigger3M)),NA())</f>
        <v>1.7356047592882781E-2</v>
      </c>
      <c r="M2809" s="52">
        <f>IFERROR(_xll.qlIndexFixing(ONIndex3M,I2809,TRUE,_xll.ohTrigger(RecalcTrigger,Trigger3M)),NA())</f>
        <v>1.7327959892261546E-2</v>
      </c>
      <c r="N2809" s="52">
        <f>IFERROR(_xll.qlIndexFixing(Index6M,$H2809,TRUE,_xll.ohTrigger(RecalcTrigger,Trigger6M)),NA())</f>
        <v>1.9122990052706575E-2</v>
      </c>
      <c r="O2809" s="52">
        <f>IFERROR(_xll.qlIndexFixing(ONIndex6M,I2809,TRUE,_xll.ohTrigger(RecalcTrigger,Trigger6M)),NA())</f>
        <v>1.905029218328913E-2</v>
      </c>
      <c r="P2809" s="52">
        <f>IFERROR(_xll.qlIndexFixing(Index1Y,$H2809,TRUE,_xll.ohTrigger(RecalcTrigger,Trigger1Y)),NA())</f>
        <v>2.1241462577813772E-2</v>
      </c>
      <c r="Q2809" s="52">
        <f>IFERROR(_xll.qlIndexFixing(ONIndex1Y,I2809,TRUE,_xll.ohTrigger(RecalcTrigger,Trigger1Y)),NA())</f>
        <v>2.1053302750138059E-2</v>
      </c>
    </row>
    <row r="2810" spans="2:17" x14ac:dyDescent="0.2">
      <c r="B2810" s="46" t="s">
        <v>51</v>
      </c>
      <c r="D2810" s="49">
        <f>_xll.qlCalendarAdvance(LocalCalendar,$D2809,B2810,"f",FALSE)</f>
        <v>59406</v>
      </c>
      <c r="E2810" s="49">
        <f>_xll.qlInterestRateIndexValueDate(IndexON,D2810)</f>
        <v>59406</v>
      </c>
      <c r="F2810" s="52">
        <f>IFERROR(_xll.qlIndexFixing(IndexON,D2810,TRUE,_xll.ohTrigger(RecalcTrigger,TriggerON)),NA())</f>
        <v>1.3872140049544512E-2</v>
      </c>
      <c r="H2810" s="49">
        <f>_xll.qlCalendarAdvance(IborCalendar,$H2809,B2810,"f",FALSE)</f>
        <v>59399</v>
      </c>
      <c r="I2810" s="49">
        <f>_xll.qlInterestRateIndexValueDate(Index1M,$H2810)</f>
        <v>59401</v>
      </c>
      <c r="J2810" s="52">
        <f>IFERROR(_xll.qlIndexFixing(Index1M,$H2810,TRUE,_xll.ohTrigger(RecalcTrigger,Trigger1M)),NA())</f>
        <v>1.5933872435960339E-2</v>
      </c>
      <c r="K2810" s="52">
        <f>IFERROR(_xll.qlIndexFixing(ONIndex1M,I2810,TRUE,_xll.ohTrigger(RecalcTrigger,Trigger1M)),NA())</f>
        <v>1.5927631721641689E-2</v>
      </c>
      <c r="L2810" s="52">
        <f>IFERROR(_xll.qlIndexFixing(Index3M,H2810,TRUE,_xll.ohTrigger(RecalcTrigger,Trigger3M)),NA())</f>
        <v>1.7354541846769454E-2</v>
      </c>
      <c r="M2810" s="52">
        <f>IFERROR(_xll.qlIndexFixing(ONIndex3M,I2810,TRUE,_xll.ohTrigger(RecalcTrigger,Trigger3M)),NA())</f>
        <v>1.7326411666553909E-2</v>
      </c>
      <c r="N2810" s="52">
        <f>IFERROR(_xll.qlIndexFixing(Index6M,$H2810,TRUE,_xll.ohTrigger(RecalcTrigger,Trigger6M)),NA())</f>
        <v>1.9121944013949239E-2</v>
      </c>
      <c r="O2810" s="52">
        <f>IFERROR(_xll.qlIndexFixing(ONIndex6M,I2810,TRUE,_xll.ohTrigger(RecalcTrigger,Trigger6M)),NA())</f>
        <v>1.9048758526407639E-2</v>
      </c>
      <c r="P2810" s="52">
        <f>IFERROR(_xll.qlIndexFixing(Index1Y,$H2810,TRUE,_xll.ohTrigger(RecalcTrigger,Trigger1Y)),NA())</f>
        <v>2.1240089622559327E-2</v>
      </c>
      <c r="Q2810" s="52">
        <f>IFERROR(_xll.qlIndexFixing(ONIndex1Y,I2810,TRUE,_xll.ohTrigger(RecalcTrigger,Trigger1Y)),NA())</f>
        <v>2.105176372307227E-2</v>
      </c>
    </row>
    <row r="2811" spans="2:17" x14ac:dyDescent="0.2">
      <c r="B2811" s="46" t="s">
        <v>51</v>
      </c>
      <c r="D2811" s="49">
        <f>_xll.qlCalendarAdvance(LocalCalendar,$D2810,B2811,"f",FALSE)</f>
        <v>59413</v>
      </c>
      <c r="E2811" s="49">
        <f>_xll.qlInterestRateIndexValueDate(IndexON,D2811)</f>
        <v>59413</v>
      </c>
      <c r="F2811" s="52">
        <f>IFERROR(_xll.qlIndexFixing(IndexON,D2811,TRUE,_xll.ohTrigger(RecalcTrigger,TriggerON)),NA())</f>
        <v>1.3870993836819778E-2</v>
      </c>
      <c r="H2811" s="49">
        <f>_xll.qlCalendarAdvance(IborCalendar,$H2810,B2811,"f",FALSE)</f>
        <v>59406</v>
      </c>
      <c r="I2811" s="49">
        <f>_xll.qlInterestRateIndexValueDate(Index1M,$H2811)</f>
        <v>59408</v>
      </c>
      <c r="J2811" s="52">
        <f>IFERROR(_xll.qlIndexFixing(Index1M,$H2811,TRUE,_xll.ohTrigger(RecalcTrigger,Trigger1M)),NA())</f>
        <v>1.5932067901136836E-2</v>
      </c>
      <c r="K2811" s="52">
        <f>IFERROR(_xll.qlIndexFixing(ONIndex1M,I2811,TRUE,_xll.ohTrigger(RecalcTrigger,Trigger1M)),NA())</f>
        <v>1.5926034222661922E-2</v>
      </c>
      <c r="L2811" s="52">
        <f>IFERROR(_xll.qlIndexFixing(Index3M,H2811,TRUE,_xll.ohTrigger(RecalcTrigger,Trigger3M)),NA())</f>
        <v>1.7353043681408324E-2</v>
      </c>
      <c r="M2811" s="52">
        <f>IFERROR(_xll.qlIndexFixing(ONIndex3M,I2811,TRUE,_xll.ohTrigger(RecalcTrigger,Trigger3M)),NA())</f>
        <v>1.7325178131133434E-2</v>
      </c>
      <c r="N2811" s="52">
        <f>IFERROR(_xll.qlIndexFixing(Index6M,$H2811,TRUE,_xll.ohTrigger(RecalcTrigger,Trigger6M)),NA())</f>
        <v>1.9120095134921303E-2</v>
      </c>
      <c r="O2811" s="52">
        <f>IFERROR(_xll.qlIndexFixing(ONIndex6M,I2811,TRUE,_xll.ohTrigger(RecalcTrigger,Trigger6M)),NA())</f>
        <v>1.9047627452566385E-2</v>
      </c>
      <c r="P2811" s="52">
        <f>IFERROR(_xll.qlIndexFixing(Index1Y,$H2811,TRUE,_xll.ohTrigger(RecalcTrigger,Trigger1Y)),NA())</f>
        <v>2.1239253924494668E-2</v>
      </c>
      <c r="Q2811" s="52">
        <f>IFERROR(_xll.qlIndexFixing(ONIndex1Y,I2811,TRUE,_xll.ohTrigger(RecalcTrigger,Trigger1Y)),NA())</f>
        <v>2.1050738533432423E-2</v>
      </c>
    </row>
    <row r="2812" spans="2:17" x14ac:dyDescent="0.2">
      <c r="B2812" s="46" t="s">
        <v>51</v>
      </c>
      <c r="D2812" s="49">
        <f>_xll.qlCalendarAdvance(LocalCalendar,$D2811,B2812,"f",FALSE)</f>
        <v>59420</v>
      </c>
      <c r="E2812" s="49">
        <f>_xll.qlInterestRateIndexValueDate(IndexON,D2812)</f>
        <v>59420</v>
      </c>
      <c r="F2812" s="52">
        <f>IFERROR(_xll.qlIndexFixing(IndexON,D2812,TRUE,_xll.ohTrigger(RecalcTrigger,TriggerON)),NA())</f>
        <v>1.3869853254631082E-2</v>
      </c>
      <c r="H2812" s="49">
        <f>_xll.qlCalendarAdvance(IborCalendar,$H2811,B2812,"f",FALSE)</f>
        <v>59413</v>
      </c>
      <c r="I2812" s="49">
        <f>_xll.qlInterestRateIndexValueDate(Index1M,$H2812)</f>
        <v>59415</v>
      </c>
      <c r="J2812" s="52">
        <f>IFERROR(_xll.qlIndexFixing(Index1M,$H2812,TRUE,_xll.ohTrigger(RecalcTrigger,Trigger1M)),NA())</f>
        <v>1.5930272293621255E-2</v>
      </c>
      <c r="K2812" s="52">
        <f>IFERROR(_xll.qlIndexFixing(ONIndex1M,I2812,TRUE,_xll.ohTrigger(RecalcTrigger,Trigger1M)),NA())</f>
        <v>1.5924223561920581E-2</v>
      </c>
      <c r="L2812" s="52">
        <f>IFERROR(_xll.qlIndexFixing(Index3M,H2812,TRUE,_xll.ohTrigger(RecalcTrigger,Trigger3M)),NA())</f>
        <v>1.7350615712319939E-2</v>
      </c>
      <c r="M2812" s="52">
        <f>IFERROR(_xll.qlIndexFixing(ONIndex3M,I2812,TRUE,_xll.ohTrigger(RecalcTrigger,Trigger3M)),NA())</f>
        <v>1.7323645464899506E-2</v>
      </c>
      <c r="N2812" s="52">
        <f>IFERROR(_xll.qlIndexFixing(Index6M,$H2812,TRUE,_xll.ohTrigger(RecalcTrigger,Trigger6M)),NA())</f>
        <v>1.9117035167123039E-2</v>
      </c>
      <c r="O2812" s="52">
        <f>IFERROR(_xll.qlIndexFixing(ONIndex6M,I2812,TRUE,_xll.ohTrigger(RecalcTrigger,Trigger6M)),NA())</f>
        <v>1.9046109067768491E-2</v>
      </c>
      <c r="P2812" s="52">
        <f>IFERROR(_xll.qlIndexFixing(Index1Y,$H2812,TRUE,_xll.ohTrigger(RecalcTrigger,Trigger1Y)),NA())</f>
        <v>2.1237896757952041E-2</v>
      </c>
      <c r="Q2812" s="52">
        <f>IFERROR(_xll.qlIndexFixing(ONIndex1Y,I2812,TRUE,_xll.ohTrigger(RecalcTrigger,Trigger1Y)),NA())</f>
        <v>2.1049214947914674E-2</v>
      </c>
    </row>
    <row r="2813" spans="2:17" x14ac:dyDescent="0.2">
      <c r="B2813" s="46" t="s">
        <v>51</v>
      </c>
      <c r="D2813" s="49">
        <f>_xll.qlCalendarAdvance(LocalCalendar,$D2812,B2813,"f",FALSE)</f>
        <v>59427</v>
      </c>
      <c r="E2813" s="49">
        <f>_xll.qlInterestRateIndexValueDate(IndexON,D2813)</f>
        <v>59427</v>
      </c>
      <c r="F2813" s="52">
        <f>IFERROR(_xll.qlIndexFixing(IndexON,D2813,TRUE,_xll.ohTrigger(RecalcTrigger,TriggerON)),NA())</f>
        <v>1.3868718303138294E-2</v>
      </c>
      <c r="H2813" s="49">
        <f>_xll.qlCalendarAdvance(IborCalendar,$H2812,B2813,"f",FALSE)</f>
        <v>59420</v>
      </c>
      <c r="I2813" s="49">
        <f>_xll.qlInterestRateIndexValueDate(Index1M,$H2813)</f>
        <v>59422</v>
      </c>
      <c r="J2813" s="52">
        <f>IFERROR(_xll.qlIndexFixing(Index1M,$H2813,TRUE,_xll.ohTrigger(RecalcTrigger,Trigger1M)),NA())</f>
        <v>1.5928711036050369E-2</v>
      </c>
      <c r="K2813" s="52">
        <f>IFERROR(_xll.qlIndexFixing(ONIndex1M,I2813,TRUE,_xll.ohTrigger(RecalcTrigger,Trigger1M)),NA())</f>
        <v>1.5922198069127091E-2</v>
      </c>
      <c r="L2813" s="52">
        <f>IFERROR(_xll.qlIndexFixing(Index3M,H2813,TRUE,_xll.ohTrigger(RecalcTrigger,Trigger3M)),NA())</f>
        <v>1.734913129816263E-2</v>
      </c>
      <c r="M2813" s="52">
        <f>IFERROR(_xll.qlIndexFixing(ONIndex3M,I2813,TRUE,_xll.ohTrigger(RecalcTrigger,Trigger3M)),NA())</f>
        <v>1.7321812271928749E-2</v>
      </c>
      <c r="N2813" s="52">
        <f>IFERROR(_xll.qlIndexFixing(Index6M,$H2813,TRUE,_xll.ohTrigger(RecalcTrigger,Trigger6M)),NA())</f>
        <v>1.9115604582815669E-2</v>
      </c>
      <c r="O2813" s="52">
        <f>IFERROR(_xll.qlIndexFixing(ONIndex6M,I2813,TRUE,_xll.ohTrigger(RecalcTrigger,Trigger6M)),NA())</f>
        <v>1.9044202024938173E-2</v>
      </c>
      <c r="P2813" s="52">
        <f>IFERROR(_xll.qlIndexFixing(Index1Y,$H2813,TRUE,_xll.ohTrigger(RecalcTrigger,Trigger1Y)),NA())</f>
        <v>2.1236016719041444E-2</v>
      </c>
      <c r="Q2813" s="52">
        <f>IFERROR(_xll.qlIndexFixing(ONIndex1Y,I2813,TRUE,_xll.ohTrigger(RecalcTrigger,Trigger1Y)),NA())</f>
        <v>2.1047191627117101E-2</v>
      </c>
    </row>
    <row r="2814" spans="2:17" x14ac:dyDescent="0.2">
      <c r="B2814" s="46" t="s">
        <v>51</v>
      </c>
      <c r="D2814" s="49">
        <f>_xll.qlCalendarAdvance(LocalCalendar,$D2813,B2814,"f",FALSE)</f>
        <v>59434</v>
      </c>
      <c r="E2814" s="49">
        <f>_xll.qlInterestRateIndexValueDate(IndexON,D2814)</f>
        <v>59434</v>
      </c>
      <c r="F2814" s="52">
        <f>IFERROR(_xll.qlIndexFixing(IndexON,D2814,TRUE,_xll.ohTrigger(RecalcTrigger,TriggerON)),NA())</f>
        <v>1.3867588981941736E-2</v>
      </c>
      <c r="H2814" s="49">
        <f>_xll.qlCalendarAdvance(IborCalendar,$H2813,B2814,"f",FALSE)</f>
        <v>59427</v>
      </c>
      <c r="I2814" s="49">
        <f>_xll.qlInterestRateIndexValueDate(Index1M,$H2814)</f>
        <v>59429</v>
      </c>
      <c r="J2814" s="52">
        <f>IFERROR(_xll.qlIndexFixing(Index1M,$H2814,TRUE,_xll.ohTrigger(RecalcTrigger,Trigger1M)),NA())</f>
        <v>1.592670786048293E-2</v>
      </c>
      <c r="K2814" s="52">
        <f>IFERROR(_xll.qlIndexFixing(ONIndex1M,I2814,TRUE,_xll.ohTrigger(RecalcTrigger,Trigger1M)),NA())</f>
        <v>1.5920404683633649E-2</v>
      </c>
      <c r="L2814" s="52">
        <f>IFERROR(_xll.qlIndexFixing(Index3M,H2814,TRUE,_xll.ohTrigger(RecalcTrigger,Trigger3M)),NA())</f>
        <v>1.73476544636205E-2</v>
      </c>
      <c r="M2814" s="52">
        <f>IFERROR(_xll.qlIndexFixing(ONIndex3M,I2814,TRUE,_xll.ohTrigger(RecalcTrigger,Trigger3M)),NA())</f>
        <v>1.7320294234552946E-2</v>
      </c>
      <c r="N2814" s="52">
        <f>IFERROR(_xll.qlIndexFixing(Index6M,$H2814,TRUE,_xll.ohTrigger(RecalcTrigger,Trigger6M)),NA())</f>
        <v>1.9114181481067843E-2</v>
      </c>
      <c r="O2814" s="52">
        <f>IFERROR(_xll.qlIndexFixing(ONIndex6M,I2814,TRUE,_xll.ohTrigger(RecalcTrigger,Trigger6M)),NA())</f>
        <v>1.9042698014128945E-2</v>
      </c>
      <c r="P2814" s="52">
        <f>IFERROR(_xll.qlIndexFixing(Index1Y,$H2814,TRUE,_xll.ohTrigger(RecalcTrigger,Trigger1Y)),NA())</f>
        <v>2.1234674405180509E-2</v>
      </c>
      <c r="Q2814" s="52">
        <f>IFERROR(_xll.qlIndexFixing(ONIndex1Y,I2814,TRUE,_xll.ohTrigger(RecalcTrigger,Trigger1Y)),NA())</f>
        <v>2.1045682590195014E-2</v>
      </c>
    </row>
    <row r="2815" spans="2:17" x14ac:dyDescent="0.2">
      <c r="B2815" s="46" t="s">
        <v>51</v>
      </c>
      <c r="D2815" s="49">
        <f>_xll.qlCalendarAdvance(LocalCalendar,$D2814,B2815,"f",FALSE)</f>
        <v>59441</v>
      </c>
      <c r="E2815" s="49">
        <f>_xll.qlInterestRateIndexValueDate(IndexON,D2815)</f>
        <v>59441</v>
      </c>
      <c r="F2815" s="52">
        <f>IFERROR(_xll.qlIndexFixing(IndexON,D2815,TRUE,_xll.ohTrigger(RecalcTrigger,TriggerON)),NA())</f>
        <v>1.3866465291441088E-2</v>
      </c>
      <c r="H2815" s="49">
        <f>_xll.qlCalendarAdvance(IborCalendar,$H2814,B2815,"f",FALSE)</f>
        <v>59434</v>
      </c>
      <c r="I2815" s="49">
        <f>_xll.qlInterestRateIndexValueDate(Index1M,$H2815)</f>
        <v>59436</v>
      </c>
      <c r="J2815" s="52">
        <f>IFERROR(_xll.qlIndexFixing(Index1M,$H2815,TRUE,_xll.ohTrigger(RecalcTrigger,Trigger1M)),NA())</f>
        <v>1.5924939034857605E-2</v>
      </c>
      <c r="K2815" s="52">
        <f>IFERROR(_xll.qlIndexFixing(ONIndex1M,I2815,TRUE,_xll.ohTrigger(RecalcTrigger,Trigger1M)),NA())</f>
        <v>1.5918620214128154E-2</v>
      </c>
      <c r="L2815" s="52">
        <f>IFERROR(_xll.qlIndexFixing(Index3M,H2815,TRUE,_xll.ohTrigger(RecalcTrigger,Trigger3M)),NA())</f>
        <v>1.734618520868652E-2</v>
      </c>
      <c r="M2815" s="52">
        <f>IFERROR(_xll.qlIndexFixing(ONIndex3M,I2815,TRUE,_xll.ohTrigger(RecalcTrigger,Trigger3M)),NA())</f>
        <v>1.7318783744260102E-2</v>
      </c>
      <c r="N2815" s="52">
        <f>IFERROR(_xll.qlIndexFixing(Index6M,$H2815,TRUE,_xll.ohTrigger(RecalcTrigger,Trigger6M)),NA())</f>
        <v>1.9112765861862339E-2</v>
      </c>
      <c r="O2815" s="52">
        <f>IFERROR(_xll.qlIndexFixing(ONIndex6M,I2815,TRUE,_xll.ohTrigger(RecalcTrigger,Trigger6M)),NA())</f>
        <v>1.9041201414831121E-2</v>
      </c>
      <c r="P2815" s="52">
        <f>IFERROR(_xll.qlIndexFixing(Index1Y,$H2815,TRUE,_xll.ohTrigger(RecalcTrigger,Trigger1Y)),NA())</f>
        <v>2.1233339751590464E-2</v>
      </c>
      <c r="Q2815" s="52">
        <f>IFERROR(_xll.qlIndexFixing(ONIndex1Y,I2815,TRUE,_xll.ohTrigger(RecalcTrigger,Trigger1Y)),NA())</f>
        <v>2.104418105084882E-2</v>
      </c>
    </row>
    <row r="2816" spans="2:17" x14ac:dyDescent="0.2">
      <c r="B2816" s="46" t="s">
        <v>51</v>
      </c>
      <c r="D2816" s="49">
        <f>_xll.qlCalendarAdvance(LocalCalendar,$D2815,B2816,"f",FALSE)</f>
        <v>59448</v>
      </c>
      <c r="E2816" s="49">
        <f>_xll.qlInterestRateIndexValueDate(IndexON,D2816)</f>
        <v>59448</v>
      </c>
      <c r="F2816" s="52">
        <f>IFERROR(_xll.qlIndexFixing(IndexON,D2816,TRUE,_xll.ohTrigger(RecalcTrigger,TriggerON)),NA())</f>
        <v>1.3865347231396541E-2</v>
      </c>
      <c r="H2816" s="49">
        <f>_xll.qlCalendarAdvance(IborCalendar,$H2815,B2816,"f",FALSE)</f>
        <v>59441</v>
      </c>
      <c r="I2816" s="49">
        <f>_xll.qlInterestRateIndexValueDate(Index1M,$H2816)</f>
        <v>59443</v>
      </c>
      <c r="J2816" s="52">
        <f>IFERROR(_xll.qlIndexFixing(Index1M,$H2816,TRUE,_xll.ohTrigger(RecalcTrigger,Trigger1M)),NA())</f>
        <v>1.5923406237649818E-2</v>
      </c>
      <c r="K2816" s="52">
        <f>IFERROR(_xll.qlIndexFixing(ONIndex1M,I2816,TRUE,_xll.ohTrigger(RecalcTrigger,Trigger1M)),NA())</f>
        <v>1.5916844660637253E-2</v>
      </c>
      <c r="L2816" s="52">
        <f>IFERROR(_xll.qlIndexFixing(Index3M,H2816,TRUE,_xll.ohTrigger(RecalcTrigger,Trigger3M)),NA())</f>
        <v>1.7344723533351026E-2</v>
      </c>
      <c r="M2816" s="52">
        <f>IFERROR(_xll.qlIndexFixing(ONIndex3M,I2816,TRUE,_xll.ohTrigger(RecalcTrigger,Trigger3M)),NA())</f>
        <v>1.7317280801023571E-2</v>
      </c>
      <c r="N2816" s="52">
        <f>IFERROR(_xll.qlIndexFixing(Index6M,$H2816,TRUE,_xll.ohTrigger(RecalcTrigger,Trigger6M)),NA())</f>
        <v>1.9111765409696998E-2</v>
      </c>
      <c r="O2816" s="52">
        <f>IFERROR(_xll.qlIndexFixing(ONIndex6M,I2816,TRUE,_xll.ohTrigger(RecalcTrigger,Trigger6M)),NA())</f>
        <v>1.9039712227097993E-2</v>
      </c>
      <c r="P2816" s="52">
        <f>IFERROR(_xll.qlIndexFixing(Index1Y,$H2816,TRUE,_xll.ohTrigger(RecalcTrigger,Trigger1Y)),NA())</f>
        <v>2.1230417330188545E-2</v>
      </c>
      <c r="Q2816" s="52">
        <f>IFERROR(_xll.qlIndexFixing(ONIndex1Y,I2816,TRUE,_xll.ohTrigger(RecalcTrigger,Trigger1Y)),NA())</f>
        <v>2.104268700907852E-2</v>
      </c>
    </row>
    <row r="2817" spans="2:17" x14ac:dyDescent="0.2">
      <c r="B2817" s="46" t="s">
        <v>51</v>
      </c>
      <c r="D2817" s="49">
        <f>_xll.qlCalendarAdvance(LocalCalendar,$D2816,B2817,"f",FALSE)</f>
        <v>59455</v>
      </c>
      <c r="E2817" s="49">
        <f>_xll.qlInterestRateIndexValueDate(IndexON,D2817)</f>
        <v>59455</v>
      </c>
      <c r="F2817" s="52">
        <f>IFERROR(_xll.qlIndexFixing(IndexON,D2817,TRUE,_xll.ohTrigger(RecalcTrigger,TriggerON)),NA())</f>
        <v>1.3864234801967967E-2</v>
      </c>
      <c r="H2817" s="49">
        <f>_xll.qlCalendarAdvance(IborCalendar,$H2816,B2817,"f",FALSE)</f>
        <v>59448</v>
      </c>
      <c r="I2817" s="49">
        <f>_xll.qlInterestRateIndexValueDate(Index1M,$H2817)</f>
        <v>59450</v>
      </c>
      <c r="J2817" s="52">
        <f>IFERROR(_xll.qlIndexFixing(Index1M,$H2817,TRUE,_xll.ohTrigger(RecalcTrigger,Trigger1M)),NA())</f>
        <v>1.5921428165466267E-2</v>
      </c>
      <c r="K2817" s="52">
        <f>IFERROR(_xll.qlIndexFixing(ONIndex1M,I2817,TRUE,_xll.ohTrigger(RecalcTrigger,Trigger1M)),NA())</f>
        <v>1.5915304004348041E-2</v>
      </c>
      <c r="L2817" s="52">
        <f>IFERROR(_xll.qlIndexFixing(Index3M,H2817,TRUE,_xll.ohTrigger(RecalcTrigger,Trigger3M)),NA())</f>
        <v>1.7344213884546988E-2</v>
      </c>
      <c r="M2817" s="52">
        <f>IFERROR(_xll.qlIndexFixing(ONIndex3M,I2817,TRUE,_xll.ohTrigger(RecalcTrigger,Trigger3M)),NA())</f>
        <v>1.7316095345589755E-2</v>
      </c>
      <c r="N2817" s="52">
        <f>IFERROR(_xll.qlIndexFixing(Index6M,$H2817,TRUE,_xll.ohTrigger(RecalcTrigger,Trigger6M)),NA())</f>
        <v>1.9110365216021708E-2</v>
      </c>
      <c r="O2817" s="52">
        <f>IFERROR(_xll.qlIndexFixing(ONIndex6M,I2817,TRUE,_xll.ohTrigger(RecalcTrigger,Trigger6M)),NA())</f>
        <v>1.9038628322765039E-2</v>
      </c>
      <c r="P2817" s="52">
        <f>IFERROR(_xll.qlIndexFixing(Index1Y,$H2817,TRUE,_xll.ohTrigger(RecalcTrigger,Trigger1Y)),NA())</f>
        <v>2.1231225836358877E-2</v>
      </c>
      <c r="Q2817" s="52">
        <f>IFERROR(_xll.qlIndexFixing(ONIndex1Y,I2817,TRUE,_xll.ohTrigger(RecalcTrigger,Trigger1Y)),NA())</f>
        <v>2.1041709490179361E-2</v>
      </c>
    </row>
    <row r="2818" spans="2:17" x14ac:dyDescent="0.2">
      <c r="B2818" s="46" t="s">
        <v>51</v>
      </c>
      <c r="D2818" s="49">
        <f>_xll.qlCalendarAdvance(LocalCalendar,$D2817,B2818,"f",FALSE)</f>
        <v>59462</v>
      </c>
      <c r="E2818" s="49">
        <f>_xll.qlInterestRateIndexValueDate(IndexON,D2818)</f>
        <v>59462</v>
      </c>
      <c r="F2818" s="52">
        <f>IFERROR(_xll.qlIndexFixing(IndexON,D2818,TRUE,_xll.ohTrigger(RecalcTrigger,TriggerON)),NA())</f>
        <v>1.3863128002915559E-2</v>
      </c>
      <c r="H2818" s="49">
        <f>_xll.qlCalendarAdvance(IborCalendar,$H2817,B2818,"f",FALSE)</f>
        <v>59455</v>
      </c>
      <c r="I2818" s="49">
        <f>_xll.qlInterestRateIndexValueDate(Index1M,$H2818)</f>
        <v>59457</v>
      </c>
      <c r="J2818" s="52">
        <f>IFERROR(_xll.qlIndexFixing(Index1M,$H2818,TRUE,_xll.ohTrigger(RecalcTrigger,Trigger1M)),NA())</f>
        <v>1.5919686121695097E-2</v>
      </c>
      <c r="K2818" s="52">
        <f>IFERROR(_xll.qlIndexFixing(ONIndex1M,I2818,TRUE,_xll.ohTrigger(RecalcTrigger,Trigger1M)),NA())</f>
        <v>1.591332030169923E-2</v>
      </c>
      <c r="L2818" s="52">
        <f>IFERROR(_xll.qlIndexFixing(Index3M,H2818,TRUE,_xll.ohTrigger(RecalcTrigger,Trigger3M)),NA())</f>
        <v>1.7343084182100871E-2</v>
      </c>
      <c r="M2818" s="52">
        <f>IFERROR(_xll.qlIndexFixing(ONIndex3M,I2818,TRUE,_xll.ohTrigger(RecalcTrigger,Trigger3M)),NA())</f>
        <v>1.731429755582603E-2</v>
      </c>
      <c r="N2818" s="52">
        <f>IFERROR(_xll.qlIndexFixing(Index6M,$H2818,TRUE,_xll.ohTrigger(RecalcTrigger,Trigger6M)),NA())</f>
        <v>1.9110607513717785E-2</v>
      </c>
      <c r="O2818" s="52">
        <f>IFERROR(_xll.qlIndexFixing(ONIndex6M,I2818,TRUE,_xll.ohTrigger(RecalcTrigger,Trigger6M)),NA())</f>
        <v>1.9036756086165951E-2</v>
      </c>
      <c r="P2818" s="52">
        <f>IFERROR(_xll.qlIndexFixing(Index1Y,$H2818,TRUE,_xll.ohTrigger(RecalcTrigger,Trigger1Y)),NA())</f>
        <v>2.1229381752140314E-2</v>
      </c>
      <c r="Q2818" s="52">
        <f>IFERROR(_xll.qlIndexFixing(ONIndex1Y,I2818,TRUE,_xll.ohTrigger(RecalcTrigger,Trigger1Y)),NA())</f>
        <v>2.1039721418079083E-2</v>
      </c>
    </row>
    <row r="2819" spans="2:17" x14ac:dyDescent="0.2">
      <c r="B2819" s="46" t="s">
        <v>51</v>
      </c>
      <c r="D2819" s="49">
        <f>_xll.qlCalendarAdvance(LocalCalendar,$D2818,B2819,"f",FALSE)</f>
        <v>59469</v>
      </c>
      <c r="E2819" s="49">
        <f>_xll.qlInterestRateIndexValueDate(IndexON,D2819)</f>
        <v>59469</v>
      </c>
      <c r="F2819" s="52">
        <f>IFERROR(_xll.qlIndexFixing(IndexON,D2819,TRUE,_xll.ohTrigger(RecalcTrigger,TriggerON)),NA())</f>
        <v>1.3862026834399188E-2</v>
      </c>
      <c r="H2819" s="49">
        <f>_xll.qlCalendarAdvance(IborCalendar,$H2818,B2819,"f",FALSE)</f>
        <v>59462</v>
      </c>
      <c r="I2819" s="49">
        <f>_xll.qlInterestRateIndexValueDate(Index1M,$H2819)</f>
        <v>59464</v>
      </c>
      <c r="J2819" s="52">
        <f>IFERROR(_xll.qlIndexFixing(Index1M,$H2819,TRUE,_xll.ohTrigger(RecalcTrigger,Trigger1M)),NA())</f>
        <v>1.591795300519833E-2</v>
      </c>
      <c r="K2819" s="52">
        <f>IFERROR(_xll.qlIndexFixing(ONIndex1M,I2819,TRUE,_xll.ohTrigger(RecalcTrigger,Trigger1M)),NA())</f>
        <v>1.5911571496225463E-2</v>
      </c>
      <c r="L2819" s="52">
        <f>IFERROR(_xll.qlIndexFixing(Index3M,H2819,TRUE,_xll.ohTrigger(RecalcTrigger,Trigger3M)),NA())</f>
        <v>1.7341331264548118E-2</v>
      </c>
      <c r="M2819" s="52">
        <f>IFERROR(_xll.qlIndexFixing(ONIndex3M,I2819,TRUE,_xll.ohTrigger(RecalcTrigger,Trigger3M)),NA())</f>
        <v>1.731281725386502E-2</v>
      </c>
      <c r="N2819" s="52">
        <f>IFERROR(_xll.qlIndexFixing(Index6M,$H2819,TRUE,_xll.ohTrigger(RecalcTrigger,Trigger6M)),NA())</f>
        <v>1.9107587277340424E-2</v>
      </c>
      <c r="O2819" s="52">
        <f>IFERROR(_xll.qlIndexFixing(ONIndex6M,I2819,TRUE,_xll.ohTrigger(RecalcTrigger,Trigger6M)),NA())</f>
        <v>1.9035289132967037E-2</v>
      </c>
      <c r="P2819" s="52">
        <f>IFERROR(_xll.qlIndexFixing(Index1Y,$H2819,TRUE,_xll.ohTrigger(RecalcTrigger,Trigger1Y)),NA())</f>
        <v>2.1228077739329776E-2</v>
      </c>
      <c r="Q2819" s="52">
        <f>IFERROR(_xll.qlIndexFixing(ONIndex1Y,I2819,TRUE,_xll.ohTrigger(RecalcTrigger,Trigger1Y)),NA())</f>
        <v>2.1038249868929881E-2</v>
      </c>
    </row>
    <row r="2820" spans="2:17" x14ac:dyDescent="0.2">
      <c r="B2820" s="46" t="s">
        <v>51</v>
      </c>
      <c r="D2820" s="49">
        <f>_xll.qlCalendarAdvance(LocalCalendar,$D2819,B2820,"f",FALSE)</f>
        <v>59476</v>
      </c>
      <c r="E2820" s="49">
        <f>_xll.qlInterestRateIndexValueDate(IndexON,D2820)</f>
        <v>59476</v>
      </c>
      <c r="F2820" s="52">
        <f>IFERROR(_xll.qlIndexFixing(IndexON,D2820,TRUE,_xll.ohTrigger(RecalcTrigger,TriggerON)),NA())</f>
        <v>1.3860931296418855E-2</v>
      </c>
      <c r="H2820" s="49">
        <f>_xll.qlCalendarAdvance(IborCalendar,$H2819,B2820,"f",FALSE)</f>
        <v>59469</v>
      </c>
      <c r="I2820" s="49">
        <f>_xll.qlInterestRateIndexValueDate(Index1M,$H2820)</f>
        <v>59471</v>
      </c>
      <c r="J2820" s="52">
        <f>IFERROR(_xll.qlIndexFixing(Index1M,$H2820,TRUE,_xll.ohTrigger(RecalcTrigger,Trigger1M)),NA())</f>
        <v>1.5916228815975965E-2</v>
      </c>
      <c r="K2820" s="52">
        <f>IFERROR(_xll.qlIndexFixing(ONIndex1M,I2820,TRUE,_xll.ohTrigger(RecalcTrigger,Trigger1M)),NA())</f>
        <v>1.5909831606739644E-2</v>
      </c>
      <c r="L2820" s="52">
        <f>IFERROR(_xll.qlIndexFixing(Index3M,H2820,TRUE,_xll.ohTrigger(RecalcTrigger,Trigger3M)),NA())</f>
        <v>1.7339901325563876E-2</v>
      </c>
      <c r="M2820" s="52">
        <f>IFERROR(_xll.qlIndexFixing(ONIndex3M,I2820,TRUE,_xll.ohTrigger(RecalcTrigger,Trigger3M)),NA())</f>
        <v>1.7311344498933678E-2</v>
      </c>
      <c r="N2820" s="52">
        <f>IFERROR(_xll.qlIndexFixing(Index6M,$H2820,TRUE,_xll.ohTrigger(RecalcTrigger,Trigger6M)),NA())</f>
        <v>1.9106209532304564E-2</v>
      </c>
      <c r="O2820" s="52">
        <f>IFERROR(_xll.qlIndexFixing(ONIndex6M,I2820,TRUE,_xll.ohTrigger(RecalcTrigger,Trigger6M)),NA())</f>
        <v>1.9033829591279527E-2</v>
      </c>
      <c r="P2820" s="52">
        <f>IFERROR(_xll.qlIndexFixing(Index1Y,$H2820,TRUE,_xll.ohTrigger(RecalcTrigger,Trigger1Y)),NA())</f>
        <v>2.1226781386638752E-2</v>
      </c>
      <c r="Q2820" s="52">
        <f>IFERROR(_xll.qlIndexFixing(ONIndex1Y,I2820,TRUE,_xll.ohTrigger(RecalcTrigger,Trigger1Y)),NA())</f>
        <v>2.1036785817249992E-2</v>
      </c>
    </row>
    <row r="2821" spans="2:17" x14ac:dyDescent="0.2">
      <c r="B2821" s="46" t="s">
        <v>51</v>
      </c>
      <c r="D2821" s="49">
        <f>_xll.qlCalendarAdvance(LocalCalendar,$D2820,B2821,"f",FALSE)</f>
        <v>59483</v>
      </c>
      <c r="E2821" s="49">
        <f>_xll.qlInterestRateIndexValueDate(IndexON,D2821)</f>
        <v>59483</v>
      </c>
      <c r="F2821" s="52">
        <f>IFERROR(_xll.qlIndexFixing(IndexON,D2821,TRUE,_xll.ohTrigger(RecalcTrigger,TriggerON)),NA())</f>
        <v>1.3859841388974559E-2</v>
      </c>
      <c r="H2821" s="49">
        <f>_xll.qlCalendarAdvance(IborCalendar,$H2820,B2821,"f",FALSE)</f>
        <v>59476</v>
      </c>
      <c r="I2821" s="49">
        <f>_xll.qlInterestRateIndexValueDate(Index1M,$H2821)</f>
        <v>59478</v>
      </c>
      <c r="J2821" s="52">
        <f>IFERROR(_xll.qlIndexFixing(Index1M,$H2821,TRUE,_xll.ohTrigger(RecalcTrigger,Trigger1M)),NA())</f>
        <v>1.5914513554025424E-2</v>
      </c>
      <c r="K2821" s="52">
        <f>IFERROR(_xll.qlIndexFixing(ONIndex1M,I2821,TRUE,_xll.ohTrigger(RecalcTrigger,Trigger1M)),NA())</f>
        <v>1.5908100633268418E-2</v>
      </c>
      <c r="L2821" s="52">
        <f>IFERROR(_xll.qlIndexFixing(Index3M,H2821,TRUE,_xll.ohTrigger(RecalcTrigger,Trigger3M)),NA())</f>
        <v>1.7338478967247641E-2</v>
      </c>
      <c r="M2821" s="52">
        <f>IFERROR(_xll.qlIndexFixing(ONIndex3M,I2821,TRUE,_xll.ohTrigger(RecalcTrigger,Trigger3M)),NA())</f>
        <v>1.730987929111194E-2</v>
      </c>
      <c r="N2821" s="52">
        <f>IFERROR(_xll.qlIndexFixing(Index6M,$H2821,TRUE,_xll.ohTrigger(RecalcTrigger,Trigger6M)),NA())</f>
        <v>1.9104429279157738E-2</v>
      </c>
      <c r="O2821" s="52">
        <f>IFERROR(_xll.qlIndexFixing(ONIndex6M,I2821,TRUE,_xll.ohTrigger(RecalcTrigger,Trigger6M)),NA())</f>
        <v>1.9032377461130068E-2</v>
      </c>
      <c r="P2821" s="52">
        <f>IFERROR(_xll.qlIndexFixing(Index1Y,$H2821,TRUE,_xll.ohTrigger(RecalcTrigger,Trigger1Y)),NA())</f>
        <v>2.1225492694037618E-2</v>
      </c>
      <c r="Q2821" s="52">
        <f>IFERROR(_xll.qlIndexFixing(ONIndex1Y,I2821,TRUE,_xll.ohTrigger(RecalcTrigger,Trigger1Y)),NA())</f>
        <v>2.1035329263145996E-2</v>
      </c>
    </row>
    <row r="2822" spans="2:17" x14ac:dyDescent="0.2">
      <c r="B2822" s="46" t="s">
        <v>51</v>
      </c>
      <c r="D2822" s="49">
        <f>_xll.qlCalendarAdvance(LocalCalendar,$D2821,B2822,"f",FALSE)</f>
        <v>59490</v>
      </c>
      <c r="E2822" s="49">
        <f>_xll.qlInterestRateIndexValueDate(IndexON,D2822)</f>
        <v>59490</v>
      </c>
      <c r="F2822" s="52">
        <f>IFERROR(_xll.qlIndexFixing(IndexON,D2822,TRUE,_xll.ohTrigger(RecalcTrigger,TriggerON)),NA())</f>
        <v>1.3858757112146236E-2</v>
      </c>
      <c r="H2822" s="49">
        <f>_xll.qlCalendarAdvance(IborCalendar,$H2821,B2822,"f",FALSE)</f>
        <v>59483</v>
      </c>
      <c r="I2822" s="49">
        <f>_xll.qlInterestRateIndexValueDate(Index1M,$H2822)</f>
        <v>59488</v>
      </c>
      <c r="J2822" s="52">
        <f>IFERROR(_xll.qlIndexFixing(Index1M,$H2822,TRUE,_xll.ohTrigger(RecalcTrigger,Trigger1M)),NA())</f>
        <v>1.5911848016200381E-2</v>
      </c>
      <c r="K2822" s="52">
        <f>IFERROR(_xll.qlIndexFixing(ONIndex1M,I2822,TRUE,_xll.ohTrigger(RecalcTrigger,Trigger1M)),NA())</f>
        <v>1.5905185417919299E-2</v>
      </c>
      <c r="L2822" s="52">
        <f>IFERROR(_xll.qlIndexFixing(Index3M,H2822,TRUE,_xll.ohTrigger(RecalcTrigger,Trigger3M)),NA())</f>
        <v>1.7335825357447088E-2</v>
      </c>
      <c r="M2822" s="52">
        <f>IFERROR(_xll.qlIndexFixing(ONIndex3M,I2822,TRUE,_xll.ohTrigger(RecalcTrigger,Trigger3M)),NA())</f>
        <v>1.7307174426566263E-2</v>
      </c>
      <c r="N2822" s="52">
        <f>IFERROR(_xll.qlIndexFixing(Index6M,$H2822,TRUE,_xll.ohTrigger(RecalcTrigger,Trigger6M)),NA())</f>
        <v>1.9102894733129198E-2</v>
      </c>
      <c r="O2822" s="52">
        <f>IFERROR(_xll.qlIndexFixing(ONIndex6M,I2822,TRUE,_xll.ohTrigger(RecalcTrigger,Trigger6M)),NA())</f>
        <v>1.9029515363238048E-2</v>
      </c>
      <c r="P2822" s="52">
        <f>IFERROR(_xll.qlIndexFixing(Index1Y,$H2822,TRUE,_xll.ohTrigger(RecalcTrigger,Trigger1Y)),NA())</f>
        <v>2.122259524793749E-2</v>
      </c>
      <c r="Q2822" s="52">
        <f>IFERROR(_xll.qlIndexFixing(ONIndex1Y,I2822,TRUE,_xll.ohTrigger(RecalcTrigger,Trigger1Y)),NA())</f>
        <v>2.1032238728464492E-2</v>
      </c>
    </row>
    <row r="2823" spans="2:17" x14ac:dyDescent="0.2">
      <c r="B2823" s="46" t="s">
        <v>51</v>
      </c>
      <c r="D2823" s="49">
        <f>_xll.qlCalendarAdvance(LocalCalendar,$D2822,B2823,"f",FALSE)</f>
        <v>59497</v>
      </c>
      <c r="E2823" s="49">
        <f>_xll.qlInterestRateIndexValueDate(IndexON,D2823)</f>
        <v>59497</v>
      </c>
      <c r="F2823" s="52">
        <f>IFERROR(_xll.qlIndexFixing(IndexON,D2823,TRUE,_xll.ohTrigger(RecalcTrigger,TriggerON)),NA())</f>
        <v>1.3857868362072701E-2</v>
      </c>
      <c r="H2823" s="49">
        <f>_xll.qlCalendarAdvance(IborCalendar,$H2822,B2823,"f",FALSE)</f>
        <v>59490</v>
      </c>
      <c r="I2823" s="49">
        <f>_xll.qlInterestRateIndexValueDate(Index1M,$H2823)</f>
        <v>59492</v>
      </c>
      <c r="J2823" s="52">
        <f>IFERROR(_xll.qlIndexFixing(Index1M,$H2823,TRUE,_xll.ohTrigger(RecalcTrigger,Trigger1M)),NA())</f>
        <v>1.5911109811906302E-2</v>
      </c>
      <c r="K2823" s="52">
        <f>IFERROR(_xll.qlIndexFixing(ONIndex1M,I2823,TRUE,_xll.ohTrigger(RecalcTrigger,Trigger1M)),NA())</f>
        <v>1.5904665434343102E-2</v>
      </c>
      <c r="L2823" s="52">
        <f>IFERROR(_xll.qlIndexFixing(Index3M,H2823,TRUE,_xll.ohTrigger(RecalcTrigger,Trigger3M)),NA())</f>
        <v>1.7335974756208246E-2</v>
      </c>
      <c r="M2823" s="52">
        <f>IFERROR(_xll.qlIndexFixing(ONIndex3M,I2823,TRUE,_xll.ohTrigger(RecalcTrigger,Trigger3M)),NA())</f>
        <v>1.7306971516690695E-2</v>
      </c>
      <c r="N2823" s="52">
        <f>IFERROR(_xll.qlIndexFixing(Index6M,$H2823,TRUE,_xll.ohTrigger(RecalcTrigger,Trigger6M)),NA())</f>
        <v>1.9101710277893598E-2</v>
      </c>
      <c r="O2823" s="52">
        <f>IFERROR(_xll.qlIndexFixing(ONIndex6M,I2823,TRUE,_xll.ohTrigger(RecalcTrigger,Trigger6M)),NA())</f>
        <v>1.9029495435365362E-2</v>
      </c>
      <c r="P2823" s="52">
        <f>IFERROR(_xll.qlIndexFixing(Index1Y,$H2823,TRUE,_xll.ohTrigger(RecalcTrigger,Trigger1Y)),NA())</f>
        <v>2.1222938288987411E-2</v>
      </c>
      <c r="Q2823" s="52">
        <f>IFERROR(_xll.qlIndexFixing(ONIndex1Y,I2823,TRUE,_xll.ohTrigger(RecalcTrigger,Trigger1Y)),NA())</f>
        <v>2.1032438647559104E-2</v>
      </c>
    </row>
    <row r="2824" spans="2:17" x14ac:dyDescent="0.2">
      <c r="B2824" s="46" t="s">
        <v>51</v>
      </c>
      <c r="D2824" s="49">
        <f>_xll.qlCalendarAdvance(LocalCalendar,$D2823,B2824,"f",FALSE)</f>
        <v>59504</v>
      </c>
      <c r="E2824" s="49">
        <f>_xll.qlInterestRateIndexValueDate(IndexON,D2824)</f>
        <v>59504</v>
      </c>
      <c r="F2824" s="52">
        <f>IFERROR(_xll.qlIndexFixing(IndexON,D2824,TRUE,_xll.ohTrigger(RecalcTrigger,TriggerON)),NA())</f>
        <v>1.3856605449937831E-2</v>
      </c>
      <c r="H2824" s="49">
        <f>_xll.qlCalendarAdvance(IborCalendar,$H2823,B2824,"f",FALSE)</f>
        <v>59497</v>
      </c>
      <c r="I2824" s="49">
        <f>_xll.qlInterestRateIndexValueDate(Index1M,$H2824)</f>
        <v>59499</v>
      </c>
      <c r="J2824" s="52">
        <f>IFERROR(_xll.qlIndexFixing(Index1M,$H2824,TRUE,_xll.ohTrigger(RecalcTrigger,Trigger1M)),NA())</f>
        <v>1.5909884581840315E-2</v>
      </c>
      <c r="K2824" s="52">
        <f>IFERROR(_xll.qlIndexFixing(ONIndex1M,I2824,TRUE,_xll.ohTrigger(RecalcTrigger,Trigger1M)),NA())</f>
        <v>1.590296120888901E-2</v>
      </c>
      <c r="L2824" s="52">
        <f>IFERROR(_xll.qlIndexFixing(Index3M,H2824,TRUE,_xll.ohTrigger(RecalcTrigger,Trigger3M)),NA())</f>
        <v>1.7334257376204941E-2</v>
      </c>
      <c r="M2824" s="52">
        <f>IFERROR(_xll.qlIndexFixing(ONIndex3M,I2824,TRUE,_xll.ohTrigger(RecalcTrigger,Trigger3M)),NA())</f>
        <v>1.7305528950117832E-2</v>
      </c>
      <c r="N2824" s="52">
        <f>IFERROR(_xll.qlIndexFixing(Index6M,$H2824,TRUE,_xll.ohTrigger(RecalcTrigger,Trigger6M)),NA())</f>
        <v>1.9100362000875608E-2</v>
      </c>
      <c r="O2824" s="52">
        <f>IFERROR(_xll.qlIndexFixing(ONIndex6M,I2824,TRUE,_xll.ohTrigger(RecalcTrigger,Trigger6M)),NA())</f>
        <v>1.9028065539776762E-2</v>
      </c>
      <c r="P2824" s="52">
        <f>IFERROR(_xll.qlIndexFixing(Index1Y,$H2824,TRUE,_xll.ohTrigger(RecalcTrigger,Trigger1Y)),NA())</f>
        <v>2.122167257647975E-2</v>
      </c>
      <c r="Q2824" s="52">
        <f>IFERROR(_xll.qlIndexFixing(ONIndex1Y,I2824,TRUE,_xll.ohTrigger(RecalcTrigger,Trigger1Y)),NA())</f>
        <v>2.1031004586102853E-2</v>
      </c>
    </row>
    <row r="2825" spans="2:17" x14ac:dyDescent="0.2">
      <c r="B2825" s="46" t="s">
        <v>51</v>
      </c>
      <c r="D2825" s="49">
        <f>_xll.qlCalendarAdvance(LocalCalendar,$D2824,B2825,"f",FALSE)</f>
        <v>59511</v>
      </c>
      <c r="E2825" s="49">
        <f>_xll.qlInterestRateIndexValueDate(IndexON,D2825)</f>
        <v>59511</v>
      </c>
      <c r="F2825" s="52">
        <f>IFERROR(_xll.qlIndexFixing(IndexON,D2825,TRUE,_xll.ohTrigger(RecalcTrigger,TriggerON)),NA())</f>
        <v>1.3855538064557749E-2</v>
      </c>
      <c r="H2825" s="49">
        <f>_xll.qlCalendarAdvance(IborCalendar,$H2824,B2825,"f",FALSE)</f>
        <v>59504</v>
      </c>
      <c r="I2825" s="49">
        <f>_xll.qlInterestRateIndexValueDate(Index1M,$H2825)</f>
        <v>59506</v>
      </c>
      <c r="J2825" s="52">
        <f>IFERROR(_xll.qlIndexFixing(Index1M,$H2825,TRUE,_xll.ohTrigger(RecalcTrigger,Trigger1M)),NA())</f>
        <v>1.590797393713983E-2</v>
      </c>
      <c r="K2825" s="52">
        <f>IFERROR(_xll.qlIndexFixing(ONIndex1M,I2825,TRUE,_xll.ohTrigger(RecalcTrigger,Trigger1M)),NA())</f>
        <v>1.5901265899449513E-2</v>
      </c>
      <c r="L2825" s="52">
        <f>IFERROR(_xll.qlIndexFixing(Index3M,H2825,TRUE,_xll.ohTrigger(RecalcTrigger,Trigger3M)),NA())</f>
        <v>1.7331591045397943E-2</v>
      </c>
      <c r="M2825" s="52">
        <f>IFERROR(_xll.qlIndexFixing(ONIndex3M,I2825,TRUE,_xll.ohTrigger(RecalcTrigger,Trigger3M)),NA())</f>
        <v>1.7304093930574638E-2</v>
      </c>
      <c r="N2825" s="52">
        <f>IFERROR(_xll.qlIndexFixing(Index6M,$H2825,TRUE,_xll.ohTrigger(RecalcTrigger,Trigger6M)),NA())</f>
        <v>1.9099433049550731E-2</v>
      </c>
      <c r="O2825" s="52">
        <f>IFERROR(_xll.qlIndexFixing(ONIndex6M,I2825,TRUE,_xll.ohTrigger(RecalcTrigger,Trigger6M)),NA())</f>
        <v>1.9026643055699566E-2</v>
      </c>
      <c r="P2825" s="52">
        <f>IFERROR(_xll.qlIndexFixing(Index1Y,$H2825,TRUE,_xll.ohTrigger(RecalcTrigger,Trigger1Y)),NA())</f>
        <v>2.1220414523945231E-2</v>
      </c>
      <c r="Q2825" s="52">
        <f>IFERROR(_xll.qlIndexFixing(ONIndex1Y,I2825,TRUE,_xll.ohTrigger(RecalcTrigger,Trigger1Y)),NA())</f>
        <v>2.1029578022169204E-2</v>
      </c>
    </row>
    <row r="2826" spans="2:17" x14ac:dyDescent="0.2">
      <c r="B2826" s="46" t="s">
        <v>51</v>
      </c>
      <c r="D2826" s="49">
        <f>_xll.qlCalendarAdvance(LocalCalendar,$D2825,B2826,"f",FALSE)</f>
        <v>59518</v>
      </c>
      <c r="E2826" s="49">
        <f>_xll.qlInterestRateIndexValueDate(IndexON,D2826)</f>
        <v>59518</v>
      </c>
      <c r="F2826" s="52">
        <f>IFERROR(_xll.qlIndexFixing(IndexON,D2826,TRUE,_xll.ohTrigger(RecalcTrigger,TriggerON)),NA())</f>
        <v>1.3854476309713704E-2</v>
      </c>
      <c r="H2826" s="49">
        <f>_xll.qlCalendarAdvance(IborCalendar,$H2825,B2826,"f",FALSE)</f>
        <v>59511</v>
      </c>
      <c r="I2826" s="49">
        <f>_xll.qlInterestRateIndexValueDate(Index1M,$H2826)</f>
        <v>59513</v>
      </c>
      <c r="J2826" s="52">
        <f>IFERROR(_xll.qlIndexFixing(Index1M,$H2826,TRUE,_xll.ohTrigger(RecalcTrigger,Trigger1M)),NA())</f>
        <v>1.5906071153151555E-2</v>
      </c>
      <c r="K2826" s="52">
        <f>IFERROR(_xll.qlIndexFixing(ONIndex1M,I2826,TRUE,_xll.ohTrigger(RecalcTrigger,Trigger1M)),NA())</f>
        <v>1.5899579505971317E-2</v>
      </c>
      <c r="L2826" s="52">
        <f>IFERROR(_xll.qlIndexFixing(Index3M,H2826,TRUE,_xll.ohTrigger(RecalcTrigger,Trigger3M)),NA())</f>
        <v>1.7330204690806816E-2</v>
      </c>
      <c r="M2826" s="52">
        <f>IFERROR(_xll.qlIndexFixing(ONIndex3M,I2826,TRUE,_xll.ohTrigger(RecalcTrigger,Trigger3M)),NA())</f>
        <v>1.7302666458114402E-2</v>
      </c>
      <c r="N2826" s="52">
        <f>IFERROR(_xll.qlIndexFixing(Index6M,$H2826,TRUE,_xll.ohTrigger(RecalcTrigger,Trigger6M)),NA())</f>
        <v>1.90981002013778E-2</v>
      </c>
      <c r="O2826" s="52">
        <f>IFERROR(_xll.qlIndexFixing(ONIndex6M,I2826,TRUE,_xll.ohTrigger(RecalcTrigger,Trigger6M)),NA())</f>
        <v>1.9025227983080484E-2</v>
      </c>
      <c r="P2826" s="52">
        <f>IFERROR(_xll.qlIndexFixing(Index1Y,$H2826,TRUE,_xll.ohTrigger(RecalcTrigger,Trigger1Y)),NA())</f>
        <v>2.121916413135402E-2</v>
      </c>
      <c r="Q2826" s="52">
        <f>IFERROR(_xll.qlIndexFixing(ONIndex1Y,I2826,TRUE,_xll.ohTrigger(RecalcTrigger,Trigger1Y)),NA())</f>
        <v>2.1028158955731513E-2</v>
      </c>
    </row>
    <row r="2827" spans="2:17" x14ac:dyDescent="0.2">
      <c r="B2827" s="46" t="s">
        <v>51</v>
      </c>
      <c r="D2827" s="49">
        <f>_xll.qlCalendarAdvance(LocalCalendar,$D2826,B2827,"f",FALSE)</f>
        <v>59525</v>
      </c>
      <c r="E2827" s="49">
        <f>_xll.qlInterestRateIndexValueDate(IndexON,D2827)</f>
        <v>59525</v>
      </c>
      <c r="F2827" s="52">
        <f>IFERROR(_xll.qlIndexFixing(IndexON,D2827,TRUE,_xll.ohTrigger(RecalcTrigger,TriggerON)),NA())</f>
        <v>1.3853420185405696E-2</v>
      </c>
      <c r="H2827" s="49">
        <f>_xll.qlCalendarAdvance(IborCalendar,$H2826,B2827,"f",FALSE)</f>
        <v>59518</v>
      </c>
      <c r="I2827" s="49">
        <f>_xll.qlInterestRateIndexValueDate(Index1M,$H2827)</f>
        <v>59520</v>
      </c>
      <c r="J2827" s="52">
        <f>IFERROR(_xll.qlIndexFixing(Index1M,$H2827,TRUE,_xll.ohTrigger(RecalcTrigger,Trigger1M)),NA())</f>
        <v>1.5904642741290664E-2</v>
      </c>
      <c r="K2827" s="52">
        <f>IFERROR(_xll.qlIndexFixing(ONIndex1M,I2827,TRUE,_xll.ohTrigger(RecalcTrigger,Trigger1M)),NA())</f>
        <v>1.5897902028534361E-2</v>
      </c>
      <c r="L2827" s="52">
        <f>IFERROR(_xll.qlIndexFixing(Index3M,H2827,TRUE,_xll.ohTrigger(RecalcTrigger,Trigger3M)),NA())</f>
        <v>1.7328825915355672E-2</v>
      </c>
      <c r="M2827" s="52">
        <f>IFERROR(_xll.qlIndexFixing(ONIndex3M,I2827,TRUE,_xll.ohTrigger(RecalcTrigger,Trigger3M)),NA())</f>
        <v>1.7301246532790415E-2</v>
      </c>
      <c r="N2827" s="52">
        <f>IFERROR(_xll.qlIndexFixing(Index6M,$H2827,TRUE,_xll.ohTrigger(RecalcTrigger,Trigger6M)),NA())</f>
        <v>1.9096774835963021E-2</v>
      </c>
      <c r="O2827" s="52">
        <f>IFERROR(_xll.qlIndexFixing(ONIndex6M,I2827,TRUE,_xll.ohTrigger(RecalcTrigger,Trigger6M)),NA())</f>
        <v>1.9023820322052742E-2</v>
      </c>
      <c r="P2827" s="52">
        <f>IFERROR(_xll.qlIndexFixing(Index1Y,$H2827,TRUE,_xll.ohTrigger(RecalcTrigger,Trigger1Y)),NA())</f>
        <v>2.1217921398678671E-2</v>
      </c>
      <c r="Q2827" s="52">
        <f>IFERROR(_xll.qlIndexFixing(ONIndex1Y,I2827,TRUE,_xll.ohTrigger(RecalcTrigger,Trigger1Y)),NA())</f>
        <v>2.1026747386869715E-2</v>
      </c>
    </row>
    <row r="2828" spans="2:17" x14ac:dyDescent="0.2">
      <c r="B2828" s="46" t="s">
        <v>51</v>
      </c>
      <c r="D2828" s="49">
        <f>_xll.qlCalendarAdvance(LocalCalendar,$D2827,B2828,"f",FALSE)</f>
        <v>59532</v>
      </c>
      <c r="E2828" s="49">
        <f>_xll.qlInterestRateIndexValueDate(IndexON,D2828)</f>
        <v>59532</v>
      </c>
      <c r="F2828" s="52">
        <f>IFERROR(_xll.qlIndexFixing(IndexON,D2828,TRUE,_xll.ohTrigger(RecalcTrigger,TriggerON)),NA())</f>
        <v>1.3852369691633726E-2</v>
      </c>
      <c r="H2828" s="49">
        <f>_xll.qlCalendarAdvance(IborCalendar,$H2827,B2828,"f",FALSE)</f>
        <v>59525</v>
      </c>
      <c r="I2828" s="49">
        <f>_xll.qlInterestRateIndexValueDate(Index1M,$H2828)</f>
        <v>59527</v>
      </c>
      <c r="J2828" s="52">
        <f>IFERROR(_xll.qlIndexFixing(Index1M,$H2828,TRUE,_xll.ohTrigger(RecalcTrigger,Trigger1M)),NA())</f>
        <v>1.5902756683549551E-2</v>
      </c>
      <c r="K2828" s="52">
        <f>IFERROR(_xll.qlIndexFixing(ONIndex1M,I2828,TRUE,_xll.ohTrigger(RecalcTrigger,Trigger1M)),NA())</f>
        <v>1.5896697836305762E-2</v>
      </c>
      <c r="L2828" s="52">
        <f>IFERROR(_xll.qlIndexFixing(Index3M,H2828,TRUE,_xll.ohTrigger(RecalcTrigger,Trigger3M)),NA())</f>
        <v>1.7327454719038293E-2</v>
      </c>
      <c r="M2828" s="52">
        <f>IFERROR(_xll.qlIndexFixing(ONIndex3M,I2828,TRUE,_xll.ohTrigger(RecalcTrigger,Trigger3M)),NA())</f>
        <v>1.7300464417457917E-2</v>
      </c>
      <c r="N2828" s="52">
        <f>IFERROR(_xll.qlIndexFixing(Index6M,$H2828,TRUE,_xll.ohTrigger(RecalcTrigger,Trigger6M)),NA())</f>
        <v>1.9095456953290579E-2</v>
      </c>
      <c r="O2828" s="52">
        <f>IFERROR(_xll.qlIndexFixing(ONIndex6M,I2828,TRUE,_xll.ohTrigger(RecalcTrigger,Trigger6M)),NA())</f>
        <v>1.9023225849688075E-2</v>
      </c>
      <c r="P2828" s="52">
        <f>IFERROR(_xll.qlIndexFixing(Index1Y,$H2828,TRUE,_xll.ohTrigger(RecalcTrigger,Trigger1Y)),NA())</f>
        <v>2.121668632588956E-2</v>
      </c>
      <c r="Q2828" s="52">
        <f>IFERROR(_xll.qlIndexFixing(ONIndex1Y,I2828,TRUE,_xll.ohTrigger(RecalcTrigger,Trigger1Y)),NA())</f>
        <v>2.102637135923402E-2</v>
      </c>
    </row>
    <row r="2829" spans="2:17" x14ac:dyDescent="0.2">
      <c r="B2829" s="46" t="s">
        <v>51</v>
      </c>
      <c r="D2829" s="49">
        <f>_xll.qlCalendarAdvance(LocalCalendar,$D2828,B2829,"f",FALSE)</f>
        <v>59539</v>
      </c>
      <c r="E2829" s="49">
        <f>_xll.qlInterestRateIndexValueDate(IndexON,D2829)</f>
        <v>59539</v>
      </c>
      <c r="F2829" s="52">
        <f>IFERROR(_xll.qlIndexFixing(IndexON,D2829,TRUE,_xll.ohTrigger(RecalcTrigger,TriggerON)),NA())</f>
        <v>1.3851324828317857E-2</v>
      </c>
      <c r="H2829" s="49">
        <f>_xll.qlCalendarAdvance(IborCalendar,$H2828,B2829,"f",FALSE)</f>
        <v>59532</v>
      </c>
      <c r="I2829" s="49">
        <f>_xll.qlInterestRateIndexValueDate(Index1M,$H2829)</f>
        <v>59534</v>
      </c>
      <c r="J2829" s="52">
        <f>IFERROR(_xll.qlIndexFixing(Index1M,$H2829,TRUE,_xll.ohTrigger(RecalcTrigger,Trigger1M)),NA())</f>
        <v>1.5901581733194125E-2</v>
      </c>
      <c r="K2829" s="52">
        <f>IFERROR(_xll.qlIndexFixing(ONIndex1M,I2829,TRUE,_xll.ohTrigger(RecalcTrigger,Trigger1M)),NA())</f>
        <v>1.5894806539602513E-2</v>
      </c>
      <c r="L2829" s="52">
        <f>IFERROR(_xll.qlIndexFixing(Index3M,H2829,TRUE,_xll.ohTrigger(RecalcTrigger,Trigger3M)),NA())</f>
        <v>1.7326411493774025E-2</v>
      </c>
      <c r="M2829" s="52">
        <f>IFERROR(_xll.qlIndexFixing(ONIndex3M,I2829,TRUE,_xll.ohTrigger(RecalcTrigger,Trigger3M)),NA())</f>
        <v>1.72987448988704E-2</v>
      </c>
      <c r="N2829" s="52">
        <f>IFERROR(_xll.qlIndexFixing(Index6M,$H2829,TRUE,_xll.ohTrigger(RecalcTrigger,Trigger6M)),NA())</f>
        <v>1.9094146553346857E-2</v>
      </c>
      <c r="O2829" s="52">
        <f>IFERROR(_xll.qlIndexFixing(ONIndex6M,I2829,TRUE,_xll.ohTrigger(RecalcTrigger,Trigger6M)),NA())</f>
        <v>1.9021430550119067E-2</v>
      </c>
      <c r="P2829" s="52">
        <f>IFERROR(_xll.qlIndexFixing(Index1Y,$H2829,TRUE,_xll.ohTrigger(RecalcTrigger,Trigger1Y)),NA())</f>
        <v>2.1215458912959902E-2</v>
      </c>
      <c r="Q2829" s="52">
        <f>IFERROR(_xll.qlIndexFixing(ONIndex1Y,I2829,TRUE,_xll.ohTrigger(RecalcTrigger,Trigger1Y)),NA())</f>
        <v>2.102446118601442E-2</v>
      </c>
    </row>
    <row r="2830" spans="2:17" x14ac:dyDescent="0.2">
      <c r="B2830" s="46" t="s">
        <v>51</v>
      </c>
      <c r="D2830" s="49">
        <f>_xll.qlCalendarAdvance(LocalCalendar,$D2829,B2830,"f",FALSE)</f>
        <v>59546</v>
      </c>
      <c r="E2830" s="49">
        <f>_xll.qlInterestRateIndexValueDate(IndexON,D2830)</f>
        <v>59546</v>
      </c>
      <c r="F2830" s="52">
        <f>IFERROR(_xll.qlIndexFixing(IndexON,D2830,TRUE,_xll.ohTrigger(RecalcTrigger,TriggerON)),NA())</f>
        <v>1.3850285595617962E-2</v>
      </c>
      <c r="H2830" s="49">
        <f>_xll.qlCalendarAdvance(IborCalendar,$H2829,B2830,"f",FALSE)</f>
        <v>59539</v>
      </c>
      <c r="I2830" s="49">
        <f>_xll.qlInterestRateIndexValueDate(Index1M,$H2830)</f>
        <v>59541</v>
      </c>
      <c r="J2830" s="52">
        <f>IFERROR(_xll.qlIndexFixing(Index1M,$H2830,TRUE,_xll.ohTrigger(RecalcTrigger,Trigger1M)),NA())</f>
        <v>1.5899477922895602E-2</v>
      </c>
      <c r="K2830" s="52">
        <f>IFERROR(_xll.qlIndexFixing(ONIndex1M,I2830,TRUE,_xll.ohTrigger(RecalcTrigger,Trigger1M)),NA())</f>
        <v>1.5892923092151179E-2</v>
      </c>
      <c r="L2830" s="52">
        <f>IFERROR(_xll.qlIndexFixing(Index3M,H2830,TRUE,_xll.ohTrigger(RecalcTrigger,Trigger3M)),NA())</f>
        <v>1.7324735063771968E-2</v>
      </c>
      <c r="M2830" s="52">
        <f>IFERROR(_xll.qlIndexFixing(ONIndex3M,I2830,TRUE,_xll.ohTrigger(RecalcTrigger,Trigger3M)),NA())</f>
        <v>1.7297032039156335E-2</v>
      </c>
      <c r="N2830" s="52">
        <f>IFERROR(_xll.qlIndexFixing(Index6M,$H2830,TRUE,_xll.ohTrigger(RecalcTrigger,Trigger6M)),NA())</f>
        <v>1.9092429468404719E-2</v>
      </c>
      <c r="O2830" s="52">
        <f>IFERROR(_xll.qlIndexFixing(ONIndex6M,I2830,TRUE,_xll.ohTrigger(RecalcTrigger,Trigger6M)),NA())</f>
        <v>1.9019641807984655E-2</v>
      </c>
      <c r="P2830" s="52">
        <f>IFERROR(_xll.qlIndexFixing(Index1Y,$H2830,TRUE,_xll.ohTrigger(RecalcTrigger,Trigger1Y)),NA())</f>
        <v>2.1214239159859635E-2</v>
      </c>
      <c r="Q2830" s="52">
        <f>IFERROR(_xll.qlIndexFixing(ONIndex1Y,I2830,TRUE,_xll.ohTrigger(RecalcTrigger,Trigger1Y)),NA())</f>
        <v>2.102255766552652E-2</v>
      </c>
    </row>
    <row r="2831" spans="2:17" x14ac:dyDescent="0.2">
      <c r="B2831" s="46" t="s">
        <v>51</v>
      </c>
      <c r="D2831" s="49">
        <f>_xll.qlCalendarAdvance(LocalCalendar,$D2830,B2831,"f",FALSE)</f>
        <v>59553</v>
      </c>
      <c r="E2831" s="49">
        <f>_xll.qlInterestRateIndexValueDate(IndexON,D2831)</f>
        <v>59553</v>
      </c>
      <c r="F2831" s="52">
        <f>IFERROR(_xll.qlIndexFixing(IndexON,D2831,TRUE,_xll.ohTrigger(RecalcTrigger,TriggerON)),NA())</f>
        <v>1.3849251993374168E-2</v>
      </c>
      <c r="H2831" s="49">
        <f>_xll.qlCalendarAdvance(IborCalendar,$H2830,B2831,"f",FALSE)</f>
        <v>59546</v>
      </c>
      <c r="I2831" s="49">
        <f>_xll.qlInterestRateIndexValueDate(Index1M,$H2831)</f>
        <v>59548</v>
      </c>
      <c r="J2831" s="52">
        <f>IFERROR(_xll.qlIndexFixing(Index1M,$H2831,TRUE,_xll.ohTrigger(RecalcTrigger,Trigger1M)),NA())</f>
        <v>1.5897851933420928E-2</v>
      </c>
      <c r="K2831" s="52">
        <f>IFERROR(_xll.qlIndexFixing(ONIndex1M,I2831,TRUE,_xll.ohTrigger(RecalcTrigger,Trigger1M)),NA())</f>
        <v>1.5891515125121547E-2</v>
      </c>
      <c r="L2831" s="52">
        <f>IFERROR(_xll.qlIndexFixing(Index3M,H2831,TRUE,_xll.ohTrigger(RecalcTrigger,Trigger3M)),NA())</f>
        <v>1.7323386604807034E-2</v>
      </c>
      <c r="M2831" s="52">
        <f>IFERROR(_xll.qlIndexFixing(ONIndex3M,I2831,TRUE,_xll.ohTrigger(RecalcTrigger,Trigger3M)),NA())</f>
        <v>1.7295958821981205E-2</v>
      </c>
      <c r="N2831" s="52">
        <f>IFERROR(_xll.qlIndexFixing(Index6M,$H2831,TRUE,_xll.ohTrigger(RecalcTrigger,Trigger6M)),NA())</f>
        <v>1.9091133567794915E-2</v>
      </c>
      <c r="O2831" s="52">
        <f>IFERROR(_xll.qlIndexFixing(ONIndex6M,I2831,TRUE,_xll.ohTrigger(RecalcTrigger,Trigger6M)),NA())</f>
        <v>1.9018668021453244E-2</v>
      </c>
      <c r="P2831" s="52">
        <f>IFERROR(_xll.qlIndexFixing(Index1Y,$H2831,TRUE,_xll.ohTrigger(RecalcTrigger,Trigger1Y)),NA())</f>
        <v>2.1213027066562185E-2</v>
      </c>
      <c r="Q2831" s="52">
        <f>IFERROR(_xll.qlIndexFixing(ONIndex1Y,I2831,TRUE,_xll.ohTrigger(RecalcTrigger,Trigger1Y)),NA())</f>
        <v>2.102169144036159E-2</v>
      </c>
    </row>
    <row r="2832" spans="2:17" x14ac:dyDescent="0.2">
      <c r="B2832" s="46" t="s">
        <v>51</v>
      </c>
      <c r="D2832" s="49">
        <f>_xll.qlCalendarAdvance(LocalCalendar,$D2831,B2832,"f",FALSE)</f>
        <v>59560</v>
      </c>
      <c r="E2832" s="49">
        <f>_xll.qlInterestRateIndexValueDate(IndexON,D2832)</f>
        <v>59560</v>
      </c>
      <c r="F2832" s="52">
        <f>IFERROR(_xll.qlIndexFixing(IndexON,D2832,TRUE,_xll.ohTrigger(RecalcTrigger,TriggerON)),NA())</f>
        <v>1.3848224021746347E-2</v>
      </c>
      <c r="H2832" s="49">
        <f>_xll.qlCalendarAdvance(IborCalendar,$H2831,B2832,"f",FALSE)</f>
        <v>59553</v>
      </c>
      <c r="I2832" s="49">
        <f>_xll.qlInterestRateIndexValueDate(Index1M,$H2832)</f>
        <v>59555</v>
      </c>
      <c r="J2832" s="52">
        <f>IFERROR(_xll.qlIndexFixing(Index1M,$H2832,TRUE,_xll.ohTrigger(RecalcTrigger,Trigger1M)),NA())</f>
        <v>1.5896470985356237E-2</v>
      </c>
      <c r="K2832" s="52">
        <f>IFERROR(_xll.qlIndexFixing(ONIndex1M,I2832,TRUE,_xll.ohTrigger(RecalcTrigger,Trigger1M)),NA())</f>
        <v>1.5889648381275379E-2</v>
      </c>
      <c r="L2832" s="52">
        <f>IFERROR(_xll.qlIndexFixing(Index3M,H2832,TRUE,_xll.ohTrigger(RecalcTrigger,Trigger3M)),NA())</f>
        <v>1.7322045724944779E-2</v>
      </c>
      <c r="M2832" s="52">
        <f>IFERROR(_xll.qlIndexFixing(ONIndex3M,I2832,TRUE,_xll.ohTrigger(RecalcTrigger,Trigger3M)),NA())</f>
        <v>1.7294260112121762E-2</v>
      </c>
      <c r="N2832" s="52">
        <f>IFERROR(_xll.qlIndexFixing(Index6M,$H2832,TRUE,_xll.ohTrigger(RecalcTrigger,Trigger6M)),NA())</f>
        <v>1.9089845149471284E-2</v>
      </c>
      <c r="O2832" s="52">
        <f>IFERROR(_xll.qlIndexFixing(ONIndex6M,I2832,TRUE,_xll.ohTrigger(RecalcTrigger,Trigger6M)),NA())</f>
        <v>1.9016893189531814E-2</v>
      </c>
      <c r="P2832" s="52">
        <f>IFERROR(_xll.qlIndexFixing(Index1Y,$H2832,TRUE,_xll.ohTrigger(RecalcTrigger,Trigger1Y)),NA())</f>
        <v>2.1212362151225163E-2</v>
      </c>
      <c r="Q2832" s="52">
        <f>IFERROR(_xll.qlIndexFixing(ONIndex1Y,I2832,TRUE,_xll.ohTrigger(RecalcTrigger,Trigger1Y)),NA())</f>
        <v>2.1019802005639576E-2</v>
      </c>
    </row>
    <row r="2833" spans="2:17" x14ac:dyDescent="0.2">
      <c r="B2833" s="46" t="s">
        <v>51</v>
      </c>
      <c r="D2833" s="49">
        <f>_xll.qlCalendarAdvance(LocalCalendar,$D2832,B2833,"f",FALSE)</f>
        <v>59567</v>
      </c>
      <c r="E2833" s="49">
        <f>_xll.qlInterestRateIndexValueDate(IndexON,D2833)</f>
        <v>59567</v>
      </c>
      <c r="F2833" s="52">
        <f>IFERROR(_xll.qlIndexFixing(IndexON,D2833,TRUE,_xll.ohTrigger(RecalcTrigger,TriggerON)),NA())</f>
        <v>1.3847201680494692E-2</v>
      </c>
      <c r="H2833" s="49">
        <f>_xll.qlCalendarAdvance(IborCalendar,$H2832,B2833,"f",FALSE)</f>
        <v>59560</v>
      </c>
      <c r="I2833" s="49">
        <f>_xll.qlInterestRateIndexValueDate(Index1M,$H2833)</f>
        <v>59562</v>
      </c>
      <c r="J2833" s="52">
        <f>IFERROR(_xll.qlIndexFixing(Index1M,$H2833,TRUE,_xll.ohTrigger(RecalcTrigger,Trigger1M)),NA())</f>
        <v>1.5894626736137493E-2</v>
      </c>
      <c r="K2833" s="52">
        <f>IFERROR(_xll.qlIndexFixing(ONIndex1M,I2833,TRUE,_xll.ohTrigger(RecalcTrigger,Trigger1M)),NA())</f>
        <v>1.5888024399792755E-2</v>
      </c>
      <c r="L2833" s="52">
        <f>IFERROR(_xll.qlIndexFixing(Index3M,H2833,TRUE,_xll.ohTrigger(RecalcTrigger,Trigger3M)),NA())</f>
        <v>1.7320712424175433E-2</v>
      </c>
      <c r="M2833" s="52">
        <f>IFERROR(_xll.qlIndexFixing(ONIndex3M,I2833,TRUE,_xll.ohTrigger(RecalcTrigger,Trigger3M)),NA())</f>
        <v>1.72928854691623E-2</v>
      </c>
      <c r="N2833" s="52">
        <f>IFERROR(_xll.qlIndexFixing(Index6M,$H2833,TRUE,_xll.ohTrigger(RecalcTrigger,Trigger6M)),NA())</f>
        <v>1.9088564213417921E-2</v>
      </c>
      <c r="O2833" s="52">
        <f>IFERROR(_xll.qlIndexFixing(ONIndex6M,I2833,TRUE,_xll.ohTrigger(RecalcTrigger,Trigger6M)),NA())</f>
        <v>1.90155299975725E-2</v>
      </c>
      <c r="P2833" s="52">
        <f>IFERROR(_xll.qlIndexFixing(Index1Y,$H2833,TRUE,_xll.ohTrigger(RecalcTrigger,Trigger1Y)),NA())</f>
        <v>2.1210625859263792E-2</v>
      </c>
      <c r="Q2833" s="52">
        <f>IFERROR(_xll.qlIndexFixing(ONIndex1Y,I2833,TRUE,_xll.ohTrigger(RecalcTrigger,Trigger1Y)),NA())</f>
        <v>2.1018435421966686E-2</v>
      </c>
    </row>
    <row r="2834" spans="2:17" x14ac:dyDescent="0.2">
      <c r="B2834" s="46" t="s">
        <v>51</v>
      </c>
      <c r="D2834" s="49">
        <f>_xll.qlCalendarAdvance(LocalCalendar,$D2833,B2834,"f",FALSE)</f>
        <v>59574</v>
      </c>
      <c r="E2834" s="49">
        <f>_xll.qlInterestRateIndexValueDate(IndexON,D2834)</f>
        <v>59574</v>
      </c>
      <c r="F2834" s="52">
        <f>IFERROR(_xll.qlIndexFixing(IndexON,D2834,TRUE,_xll.ohTrigger(RecalcTrigger,TriggerON)),NA())</f>
        <v>1.384618496985901E-2</v>
      </c>
      <c r="H2834" s="49">
        <f>_xll.qlCalendarAdvance(IborCalendar,$H2833,B2834,"f",FALSE)</f>
        <v>59567</v>
      </c>
      <c r="I2834" s="49">
        <f>_xll.qlInterestRateIndexValueDate(Index1M,$H2834)</f>
        <v>59569</v>
      </c>
      <c r="J2834" s="52">
        <f>IFERROR(_xll.qlIndexFixing(Index1M,$H2834,TRUE,_xll.ohTrigger(RecalcTrigger,Trigger1M)),NA())</f>
        <v>1.5892316150361969E-2</v>
      </c>
      <c r="K2834" s="52">
        <f>IFERROR(_xll.qlIndexFixing(ONIndex1M,I2834,TRUE,_xll.ohTrigger(RecalcTrigger,Trigger1M)),NA())</f>
        <v>1.5886409334324725E-2</v>
      </c>
      <c r="L2834" s="52">
        <f>IFERROR(_xll.qlIndexFixing(Index3M,H2834,TRUE,_xll.ohTrigger(RecalcTrigger,Trigger3M)),NA())</f>
        <v>1.7319063981457446E-2</v>
      </c>
      <c r="M2834" s="52">
        <f>IFERROR(_xll.qlIndexFixing(ONIndex3M,I2834,TRUE,_xll.ohTrigger(RecalcTrigger,Trigger3M)),NA())</f>
        <v>1.7291518373365733E-2</v>
      </c>
      <c r="N2834" s="52">
        <f>IFERROR(_xll.qlIndexFixing(Index6M,$H2834,TRUE,_xll.ohTrigger(RecalcTrigger,Trigger6M)),NA())</f>
        <v>1.9087290759622028E-2</v>
      </c>
      <c r="O2834" s="52">
        <f>IFERROR(_xll.qlIndexFixing(ONIndex6M,I2834,TRUE,_xll.ohTrigger(RecalcTrigger,Trigger6M)),NA())</f>
        <v>1.9014174217124591E-2</v>
      </c>
      <c r="P2834" s="52">
        <f>IFERROR(_xll.qlIndexFixing(Index1Y,$H2834,TRUE,_xll.ohTrigger(RecalcTrigger,Trigger1Y)),NA())</f>
        <v>2.1209436745207526E-2</v>
      </c>
      <c r="Q2834" s="52">
        <f>IFERROR(_xll.qlIndexFixing(ONIndex1Y,I2834,TRUE,_xll.ohTrigger(RecalcTrigger,Trigger1Y)),NA())</f>
        <v>2.1017076335896334E-2</v>
      </c>
    </row>
    <row r="2835" spans="2:17" x14ac:dyDescent="0.2">
      <c r="B2835" s="46" t="s">
        <v>51</v>
      </c>
      <c r="D2835" s="49">
        <f>_xll.qlCalendarAdvance(LocalCalendar,$D2834,B2835,"f",FALSE)</f>
        <v>59581</v>
      </c>
      <c r="E2835" s="49">
        <f>_xll.qlInterestRateIndexValueDate(IndexON,D2835)</f>
        <v>59581</v>
      </c>
      <c r="F2835" s="52">
        <f>IFERROR(_xll.qlIndexFixing(IndexON,D2835,TRUE,_xll.ohTrigger(RecalcTrigger,TriggerON)),NA())</f>
        <v>1.3845173889759366E-2</v>
      </c>
      <c r="H2835" s="49">
        <f>_xll.qlCalendarAdvance(IborCalendar,$H2834,B2835,"f",FALSE)</f>
        <v>59574</v>
      </c>
      <c r="I2835" s="49">
        <f>_xll.qlInterestRateIndexValueDate(Index1M,$H2835)</f>
        <v>59576</v>
      </c>
      <c r="J2835" s="52">
        <f>IFERROR(_xll.qlIndexFixing(Index1M,$H2835,TRUE,_xll.ohTrigger(RecalcTrigger,Trigger1M)),NA())</f>
        <v>1.5890724167502146E-2</v>
      </c>
      <c r="K2835" s="52">
        <f>IFERROR(_xll.qlIndexFixing(ONIndex1M,I2835,TRUE,_xll.ohTrigger(RecalcTrigger,Trigger1M)),NA())</f>
        <v>1.5884803184897933E-2</v>
      </c>
      <c r="L2835" s="52">
        <f>IFERROR(_xll.qlIndexFixing(Index3M,H2835,TRUE,_xll.ohTrigger(RecalcTrigger,Trigger3M)),NA())</f>
        <v>1.7317745360793998E-2</v>
      </c>
      <c r="M2835" s="52">
        <f>IFERROR(_xll.qlIndexFixing(ONIndex3M,I2835,TRUE,_xll.ohTrigger(RecalcTrigger,Trigger3M)),NA())</f>
        <v>1.7290158824598834E-2</v>
      </c>
      <c r="N2835" s="52">
        <f>IFERROR(_xll.qlIndexFixing(Index6M,$H2835,TRUE,_xll.ohTrigger(RecalcTrigger,Trigger6M)),NA())</f>
        <v>1.9086024788069027E-2</v>
      </c>
      <c r="O2835" s="52">
        <f>IFERROR(_xll.qlIndexFixing(ONIndex6M,I2835,TRUE,_xll.ohTrigger(RecalcTrigger,Trigger6M)),NA())</f>
        <v>1.9012825848214732E-2</v>
      </c>
      <c r="P2835" s="52">
        <f>IFERROR(_xll.qlIndexFixing(Index1Y,$H2835,TRUE,_xll.ohTrigger(RecalcTrigger,Trigger1Y)),NA())</f>
        <v>2.120825529084365E-2</v>
      </c>
      <c r="Q2835" s="52">
        <f>IFERROR(_xll.qlIndexFixing(ONIndex1Y,I2835,TRUE,_xll.ohTrigger(RecalcTrigger,Trigger1Y)),NA())</f>
        <v>2.1015724747348585E-2</v>
      </c>
    </row>
    <row r="2836" spans="2:17" x14ac:dyDescent="0.2">
      <c r="B2836" s="46" t="s">
        <v>51</v>
      </c>
      <c r="D2836" s="49">
        <f>_xll.qlCalendarAdvance(LocalCalendar,$D2835,B2836,"f",FALSE)</f>
        <v>59588</v>
      </c>
      <c r="E2836" s="49">
        <f>_xll.qlInterestRateIndexValueDate(IndexON,D2836)</f>
        <v>59588</v>
      </c>
      <c r="F2836" s="52">
        <f>IFERROR(_xll.qlIndexFixing(IndexON,D2836,TRUE,_xll.ohTrigger(RecalcTrigger,TriggerON)),NA())</f>
        <v>1.3844168440115823E-2</v>
      </c>
      <c r="H2836" s="49">
        <f>_xll.qlCalendarAdvance(IborCalendar,$H2835,B2836,"f",FALSE)</f>
        <v>59581</v>
      </c>
      <c r="I2836" s="49">
        <f>_xll.qlInterestRateIndexValueDate(Index1M,$H2836)</f>
        <v>59583</v>
      </c>
      <c r="J2836" s="52">
        <f>IFERROR(_xll.qlIndexFixing(Index1M,$H2836,TRUE,_xll.ohTrigger(RecalcTrigger,Trigger1M)),NA())</f>
        <v>1.588914111065368E-2</v>
      </c>
      <c r="K2836" s="52">
        <f>IFERROR(_xll.qlIndexFixing(ONIndex1M,I2836,TRUE,_xll.ohTrigger(RecalcTrigger,Trigger1M)),NA())</f>
        <v>1.5883442625892474E-2</v>
      </c>
      <c r="L2836" s="52">
        <f>IFERROR(_xll.qlIndexFixing(Index3M,H2836,TRUE,_xll.ohTrigger(RecalcTrigger,Trigger3M)),NA())</f>
        <v>1.7316434318834957E-2</v>
      </c>
      <c r="M2836" s="52">
        <f>IFERROR(_xll.qlIndexFixing(ONIndex3M,I2836,TRUE,_xll.ohTrigger(RecalcTrigger,Trigger3M)),NA())</f>
        <v>1.7289125710024944E-2</v>
      </c>
      <c r="N2836" s="52">
        <f>IFERROR(_xll.qlIndexFixing(Index6M,$H2836,TRUE,_xll.ohTrigger(RecalcTrigger,Trigger6M)),NA())</f>
        <v>1.9084766298743457E-2</v>
      </c>
      <c r="O2836" s="52">
        <f>IFERROR(_xll.qlIndexFixing(ONIndex6M,I2836,TRUE,_xll.ohTrigger(RecalcTrigger,Trigger6M)),NA())</f>
        <v>1.9011891408342585E-2</v>
      </c>
      <c r="P2836" s="52">
        <f>IFERROR(_xll.qlIndexFixing(Index1Y,$H2836,TRUE,_xll.ohTrigger(RecalcTrigger,Trigger1Y)),NA())</f>
        <v>2.1207622926563974E-2</v>
      </c>
      <c r="Q2836" s="52">
        <f>IFERROR(_xll.qlIndexFixing(ONIndex1Y,I2836,TRUE,_xll.ohTrigger(RecalcTrigger,Trigger1Y)),NA())</f>
        <v>2.1014898291058515E-2</v>
      </c>
    </row>
    <row r="2837" spans="2:17" x14ac:dyDescent="0.2">
      <c r="B2837" s="46" t="s">
        <v>51</v>
      </c>
      <c r="D2837" s="49">
        <f>_xll.qlCalendarAdvance(LocalCalendar,$D2836,B2837,"f",FALSE)</f>
        <v>59595</v>
      </c>
      <c r="E2837" s="49">
        <f>_xll.qlInterestRateIndexValueDate(IndexON,D2837)</f>
        <v>59595</v>
      </c>
      <c r="F2837" s="52">
        <f>IFERROR(_xll.qlIndexFixing(IndexON,D2837,TRUE,_xll.ohTrigger(RecalcTrigger,TriggerON)),NA())</f>
        <v>1.3843168621008317E-2</v>
      </c>
      <c r="H2837" s="49">
        <f>_xll.qlCalendarAdvance(IborCalendar,$H2836,B2837,"f",FALSE)</f>
        <v>59588</v>
      </c>
      <c r="I2837" s="49">
        <f>_xll.qlInterestRateIndexValueDate(Index1M,$H2837)</f>
        <v>59590</v>
      </c>
      <c r="J2837" s="52">
        <f>IFERROR(_xll.qlIndexFixing(Index1M,$H2837,TRUE,_xll.ohTrigger(RecalcTrigger,Trigger1M)),NA())</f>
        <v>1.5887566979810863E-2</v>
      </c>
      <c r="K2837" s="52">
        <f>IFERROR(_xll.qlIndexFixing(ONIndex1M,I2837,TRUE,_xll.ohTrigger(RecalcTrigger,Trigger1M)),NA())</f>
        <v>1.5881617633954903E-2</v>
      </c>
      <c r="L2837" s="52">
        <f>IFERROR(_xll.qlIndexFixing(Index3M,H2837,TRUE,_xll.ohTrigger(RecalcTrigger,Trigger3M)),NA())</f>
        <v>1.731513085557224E-2</v>
      </c>
      <c r="M2837" s="52">
        <f>IFERROR(_xll.qlIndexFixing(ONIndex3M,I2837,TRUE,_xll.ohTrigger(RecalcTrigger,Trigger3M)),NA())</f>
        <v>1.7287462368287265E-2</v>
      </c>
      <c r="N2837" s="52">
        <f>IFERROR(_xll.qlIndexFixing(Index6M,$H2837,TRUE,_xll.ohTrigger(RecalcTrigger,Trigger6M)),NA())</f>
        <v>1.9083515291632516E-2</v>
      </c>
      <c r="O2837" s="52">
        <f>IFERROR(_xll.qlIndexFixing(ONIndex6M,I2837,TRUE,_xll.ohTrigger(RecalcTrigger,Trigger6M)),NA())</f>
        <v>1.9010151344902582E-2</v>
      </c>
      <c r="P2837" s="52">
        <f>IFERROR(_xll.qlIndexFixing(Index1Y,$H2837,TRUE,_xll.ohTrigger(RecalcTrigger,Trigger1Y)),NA())</f>
        <v>2.1205915361084158E-2</v>
      </c>
      <c r="Q2837" s="52">
        <f>IFERROR(_xll.qlIndexFixing(ONIndex1Y,I2837,TRUE,_xll.ohTrigger(RecalcTrigger,Trigger1Y)),NA())</f>
        <v>2.1013044062820896E-2</v>
      </c>
    </row>
    <row r="2838" spans="2:17" x14ac:dyDescent="0.2">
      <c r="B2838" s="46" t="s">
        <v>51</v>
      </c>
      <c r="D2838" s="49">
        <f>_xll.qlCalendarAdvance(LocalCalendar,$D2837,B2838,"f",FALSE)</f>
        <v>59602</v>
      </c>
      <c r="E2838" s="49">
        <f>_xll.qlInterestRateIndexValueDate(IndexON,D2838)</f>
        <v>59602</v>
      </c>
      <c r="F2838" s="52">
        <f>IFERROR(_xll.qlIndexFixing(IndexON,D2838,TRUE,_xll.ohTrigger(RecalcTrigger,TriggerON)),NA())</f>
        <v>1.3842174432516785E-2</v>
      </c>
      <c r="H2838" s="49">
        <f>_xll.qlCalendarAdvance(IborCalendar,$H2837,B2838,"f",FALSE)</f>
        <v>59595</v>
      </c>
      <c r="I2838" s="49">
        <f>_xll.qlInterestRateIndexValueDate(Index1M,$H2838)</f>
        <v>59597</v>
      </c>
      <c r="J2838" s="52">
        <f>IFERROR(_xll.qlIndexFixing(Index1M,$H2838,TRUE,_xll.ohTrigger(RecalcTrigger,Trigger1M)),NA())</f>
        <v>1.5886719969203406E-2</v>
      </c>
      <c r="K2838" s="52">
        <f>IFERROR(_xll.qlIndexFixing(ONIndex1M,I2838,TRUE,_xll.ohTrigger(RecalcTrigger,Trigger1M)),NA())</f>
        <v>1.5880038232491955E-2</v>
      </c>
      <c r="L2838" s="52">
        <f>IFERROR(_xll.qlIndexFixing(Index3M,H2838,TRUE,_xll.ohTrigger(RecalcTrigger,Trigger3M)),NA())</f>
        <v>1.7315458709735505E-2</v>
      </c>
      <c r="M2838" s="52">
        <f>IFERROR(_xll.qlIndexFixing(ONIndex3M,I2838,TRUE,_xll.ohTrigger(RecalcTrigger,Trigger3M)),NA())</f>
        <v>1.7286125460769242E-2</v>
      </c>
      <c r="N2838" s="52">
        <f>IFERROR(_xll.qlIndexFixing(Index6M,$H2838,TRUE,_xll.ohTrigger(RecalcTrigger,Trigger6M)),NA())</f>
        <v>1.90843618997131E-2</v>
      </c>
      <c r="O2838" s="52">
        <f>IFERROR(_xll.qlIndexFixing(ONIndex6M,I2838,TRUE,_xll.ohTrigger(RecalcTrigger,Trigger6M)),NA())</f>
        <v>1.9008825210526936E-2</v>
      </c>
      <c r="P2838" s="52">
        <f>IFERROR(_xll.qlIndexFixing(Index1Y,$H2838,TRUE,_xll.ohTrigger(RecalcTrigger,Trigger1Y)),NA())</f>
        <v>2.12047568856354E-2</v>
      </c>
      <c r="Q2838" s="52">
        <f>IFERROR(_xll.qlIndexFixing(ONIndex1Y,I2838,TRUE,_xll.ohTrigger(RecalcTrigger,Trigger1Y)),NA())</f>
        <v>2.1011714966840955E-2</v>
      </c>
    </row>
    <row r="2839" spans="2:17" x14ac:dyDescent="0.2">
      <c r="B2839" s="46" t="s">
        <v>51</v>
      </c>
      <c r="D2839" s="49">
        <f>_xll.qlCalendarAdvance(LocalCalendar,$D2838,B2839,"f",FALSE)</f>
        <v>59609</v>
      </c>
      <c r="E2839" s="49">
        <f>_xll.qlInterestRateIndexValueDate(IndexON,D2839)</f>
        <v>59609</v>
      </c>
      <c r="F2839" s="52">
        <f>IFERROR(_xll.qlIndexFixing(IndexON,D2839,TRUE,_xll.ohTrigger(RecalcTrigger,TriggerON)),NA())</f>
        <v>1.3841185874401418E-2</v>
      </c>
      <c r="H2839" s="49">
        <f>_xll.qlCalendarAdvance(IborCalendar,$H2838,B2839,"f",FALSE)</f>
        <v>59602</v>
      </c>
      <c r="I2839" s="49">
        <f>_xll.qlInterestRateIndexValueDate(Index1M,$H2839)</f>
        <v>59604</v>
      </c>
      <c r="J2839" s="52">
        <f>IFERROR(_xll.qlIndexFixing(Index1M,$H2839,TRUE,_xll.ohTrigger(RecalcTrigger,Trigger1M)),NA())</f>
        <v>1.5885165397436604E-2</v>
      </c>
      <c r="K2839" s="52">
        <f>IFERROR(_xll.qlIndexFixing(ONIndex1M,I2839,TRUE,_xll.ohTrigger(RecalcTrigger,Trigger1M)),NA())</f>
        <v>1.5878467747016956E-2</v>
      </c>
      <c r="L2839" s="52">
        <f>IFERROR(_xll.qlIndexFixing(Index3M,H2839,TRUE,_xll.ohTrigger(RecalcTrigger,Trigger3M)),NA())</f>
        <v>1.7314172802007973E-2</v>
      </c>
      <c r="M2839" s="52">
        <f>IFERROR(_xll.qlIndexFixing(ONIndex3M,I2839,TRUE,_xll.ohTrigger(RecalcTrigger,Trigger3M)),NA())</f>
        <v>1.7284796100307531E-2</v>
      </c>
      <c r="N2839" s="52">
        <f>IFERROR(_xll.qlIndexFixing(Index6M,$H2839,TRUE,_xll.ohTrigger(RecalcTrigger,Trigger6M)),NA())</f>
        <v>1.9082709588632726E-2</v>
      </c>
      <c r="O2839" s="52">
        <f>IFERROR(_xll.qlIndexFixing(ONIndex6M,I2839,TRUE,_xll.ohTrigger(RecalcTrigger,Trigger6M)),NA())</f>
        <v>1.900750648763605E-2</v>
      </c>
      <c r="P2839" s="52">
        <f>IFERROR(_xll.qlIndexFixing(Index1Y,$H2839,TRUE,_xll.ohTrigger(RecalcTrigger,Trigger1Y)),NA())</f>
        <v>2.1203606069771869E-2</v>
      </c>
      <c r="Q2839" s="52">
        <f>IFERROR(_xll.qlIndexFixing(ONIndex1Y,I2839,TRUE,_xll.ohTrigger(RecalcTrigger,Trigger1Y)),NA())</f>
        <v>2.1010393368436908E-2</v>
      </c>
    </row>
    <row r="2840" spans="2:17" x14ac:dyDescent="0.2">
      <c r="B2840" s="46" t="s">
        <v>51</v>
      </c>
      <c r="D2840" s="49">
        <f>_xll.qlCalendarAdvance(LocalCalendar,$D2839,B2840,"f",FALSE)</f>
        <v>59616</v>
      </c>
      <c r="E2840" s="49">
        <f>_xll.qlInterestRateIndexValueDate(IndexON,D2840)</f>
        <v>59616</v>
      </c>
      <c r="F2840" s="52">
        <f>IFERROR(_xll.qlIndexFixing(IndexON,D2840,TRUE,_xll.ohTrigger(RecalcTrigger,TriggerON)),NA())</f>
        <v>1.3840202946902025E-2</v>
      </c>
      <c r="H2840" s="49">
        <f>_xll.qlCalendarAdvance(IborCalendar,$H2839,B2840,"f",FALSE)</f>
        <v>59609</v>
      </c>
      <c r="I2840" s="49">
        <f>_xll.qlInterestRateIndexValueDate(Index1M,$H2840)</f>
        <v>59611</v>
      </c>
      <c r="J2840" s="52">
        <f>IFERROR(_xll.qlIndexFixing(Index1M,$H2840,TRUE,_xll.ohTrigger(RecalcTrigger,Trigger1M)),NA())</f>
        <v>1.5883860412095607E-2</v>
      </c>
      <c r="K2840" s="52">
        <f>IFERROR(_xll.qlIndexFixing(ONIndex1M,I2840,TRUE,_xll.ohTrigger(RecalcTrigger,Trigger1M)),NA())</f>
        <v>1.5876906177529904E-2</v>
      </c>
      <c r="L2840" s="52">
        <f>IFERROR(_xll.qlIndexFixing(Index3M,H2840,TRUE,_xll.ohTrigger(RecalcTrigger,Trigger3M)),NA())</f>
        <v>1.7312894474792829E-2</v>
      </c>
      <c r="M2840" s="52">
        <f>IFERROR(_xll.qlIndexFixing(ONIndex3M,I2840,TRUE,_xll.ohTrigger(RecalcTrigger,Trigger3M)),NA())</f>
        <v>1.7283474286875489E-2</v>
      </c>
      <c r="N2840" s="52">
        <f>IFERROR(_xll.qlIndexFixing(Index6M,$H2840,TRUE,_xll.ohTrigger(RecalcTrigger,Trigger6M)),NA())</f>
        <v>1.9081482907045717E-2</v>
      </c>
      <c r="O2840" s="52">
        <f>IFERROR(_xll.qlIndexFixing(ONIndex6M,I2840,TRUE,_xll.ohTrigger(RecalcTrigger,Trigger6M)),NA())</f>
        <v>1.9006195176256568E-2</v>
      </c>
      <c r="P2840" s="52">
        <f>IFERROR(_xll.qlIndexFixing(Index1Y,$H2840,TRUE,_xll.ohTrigger(RecalcTrigger,Trigger1Y)),NA())</f>
        <v>2.120246291346612E-2</v>
      </c>
      <c r="Q2840" s="52">
        <f>IFERROR(_xll.qlIndexFixing(ONIndex1Y,I2840,TRUE,_xll.ohTrigger(RecalcTrigger,Trigger1Y)),NA())</f>
        <v>2.1009079267502173E-2</v>
      </c>
    </row>
    <row r="2841" spans="2:17" x14ac:dyDescent="0.2">
      <c r="B2841" s="46" t="s">
        <v>51</v>
      </c>
      <c r="D2841" s="49">
        <f>_xll.qlCalendarAdvance(LocalCalendar,$D2840,B2841,"f",FALSE)</f>
        <v>59623</v>
      </c>
      <c r="E2841" s="49">
        <f>_xll.qlInterestRateIndexValueDate(IndexON,D2841)</f>
        <v>59623</v>
      </c>
      <c r="F2841" s="52">
        <f>IFERROR(_xll.qlIndexFixing(IndexON,D2841,TRUE,_xll.ohTrigger(RecalcTrigger,TriggerON)),NA())</f>
        <v>1.3839225649938669E-2</v>
      </c>
      <c r="H2841" s="49">
        <f>_xll.qlCalendarAdvance(IborCalendar,$H2840,B2841,"f",FALSE)</f>
        <v>59616</v>
      </c>
      <c r="I2841" s="49">
        <f>_xll.qlInterestRateIndexValueDate(Index1M,$H2841)</f>
        <v>59618</v>
      </c>
      <c r="J2841" s="52">
        <f>IFERROR(_xll.qlIndexFixing(Index1M,$H2841,TRUE,_xll.ohTrigger(RecalcTrigger,Trigger1M)),NA())</f>
        <v>1.5882083035486411E-2</v>
      </c>
      <c r="K2841" s="52">
        <f>IFERROR(_xll.qlIndexFixing(ONIndex1M,I2841,TRUE,_xll.ohTrigger(RecalcTrigger,Trigger1M)),NA())</f>
        <v>1.5875353524057445E-2</v>
      </c>
      <c r="L2841" s="52">
        <f>IFERROR(_xll.qlIndexFixing(Index3M,H2841,TRUE,_xll.ohTrigger(RecalcTrigger,Trigger3M)),NA())</f>
        <v>1.7311623728084119E-2</v>
      </c>
      <c r="M2841" s="52">
        <f>IFERROR(_xll.qlIndexFixing(ONIndex3M,I2841,TRUE,_xll.ohTrigger(RecalcTrigger,Trigger3M)),NA())</f>
        <v>1.7282160020579695E-2</v>
      </c>
      <c r="N2841" s="52">
        <f>IFERROR(_xll.qlIndexFixing(Index6M,$H2841,TRUE,_xll.ohTrigger(RecalcTrigger,Trigger6M)),NA())</f>
        <v>1.9080263709209837E-2</v>
      </c>
      <c r="O2841" s="52">
        <f>IFERROR(_xll.qlIndexFixing(ONIndex6M,I2841,TRUE,_xll.ohTrigger(RecalcTrigger,Trigger6M)),NA())</f>
        <v>1.9004891276415137E-2</v>
      </c>
      <c r="P2841" s="52">
        <f>IFERROR(_xll.qlIndexFixing(Index1Y,$H2841,TRUE,_xll.ohTrigger(RecalcTrigger,Trigger1Y)),NA())</f>
        <v>2.1201327416693547E-2</v>
      </c>
      <c r="Q2841" s="52">
        <f>IFERROR(_xll.qlIndexFixing(ONIndex1Y,I2841,TRUE,_xll.ohTrigger(RecalcTrigger,Trigger1Y)),NA())</f>
        <v>2.1007772664196622E-2</v>
      </c>
    </row>
    <row r="2842" spans="2:17" x14ac:dyDescent="0.2">
      <c r="B2842" s="46" t="s">
        <v>51</v>
      </c>
      <c r="D2842" s="49">
        <f>_xll.qlCalendarAdvance(LocalCalendar,$D2841,B2842,"f",FALSE)</f>
        <v>59630</v>
      </c>
      <c r="E2842" s="49">
        <f>_xll.qlInterestRateIndexValueDate(IndexON,D2842)</f>
        <v>59630</v>
      </c>
      <c r="F2842" s="52">
        <f>IFERROR(_xll.qlIndexFixing(IndexON,D2842,TRUE,_xll.ohTrigger(RecalcTrigger,TriggerON)),NA())</f>
        <v>1.3838253983351478E-2</v>
      </c>
      <c r="H2842" s="49">
        <f>_xll.qlCalendarAdvance(IborCalendar,$H2841,B2842,"f",FALSE)</f>
        <v>59623</v>
      </c>
      <c r="I2842" s="49">
        <f>_xll.qlInterestRateIndexValueDate(Index1M,$H2842)</f>
        <v>59625</v>
      </c>
      <c r="J2842" s="52">
        <f>IFERROR(_xll.qlIndexFixing(Index1M,$H2842,TRUE,_xll.ohTrigger(RecalcTrigger,Trigger1M)),NA())</f>
        <v>1.5880555245297856E-2</v>
      </c>
      <c r="K2842" s="52">
        <f>IFERROR(_xll.qlIndexFixing(ONIndex1M,I2842,TRUE,_xll.ohTrigger(RecalcTrigger,Trigger1M)),NA())</f>
        <v>1.587380978659958E-2</v>
      </c>
      <c r="L2842" s="52">
        <f>IFERROR(_xll.qlIndexFixing(Index3M,H2842,TRUE,_xll.ohTrigger(RecalcTrigger,Trigger3M)),NA())</f>
        <v>1.7309380387437817E-2</v>
      </c>
      <c r="M2842" s="52">
        <f>IFERROR(_xll.qlIndexFixing(ONIndex3M,I2842,TRUE,_xll.ohTrigger(RecalcTrigger,Trigger3M)),NA())</f>
        <v>1.7280853301340215E-2</v>
      </c>
      <c r="N2842" s="52">
        <f>IFERROR(_xll.qlIndexFixing(Index6M,$H2842,TRUE,_xll.ohTrigger(RecalcTrigger,Trigger6M)),NA())</f>
        <v>1.9077792275730754E-2</v>
      </c>
      <c r="O2842" s="52">
        <f>IFERROR(_xll.qlIndexFixing(ONIndex6M,I2842,TRUE,_xll.ohTrigger(RecalcTrigger,Trigger6M)),NA())</f>
        <v>1.900359478808511E-2</v>
      </c>
      <c r="P2842" s="52">
        <f>IFERROR(_xll.qlIndexFixing(Index1Y,$H2842,TRUE,_xll.ohTrigger(RecalcTrigger,Trigger1Y)),NA())</f>
        <v>2.1200199579426697E-2</v>
      </c>
      <c r="Q2842" s="52">
        <f>IFERROR(_xll.qlIndexFixing(ONIndex1Y,I2842,TRUE,_xll.ohTrigger(RecalcTrigger,Trigger1Y)),NA())</f>
        <v>2.1006473558387029E-2</v>
      </c>
    </row>
    <row r="2843" spans="2:17" x14ac:dyDescent="0.2">
      <c r="B2843" s="46" t="s">
        <v>51</v>
      </c>
      <c r="D2843" s="49">
        <f>_xll.qlCalendarAdvance(LocalCalendar,$D2842,B2843,"f",FALSE)</f>
        <v>59637</v>
      </c>
      <c r="E2843" s="49">
        <f>_xll.qlInterestRateIndexValueDate(IndexON,D2843)</f>
        <v>59637</v>
      </c>
      <c r="F2843" s="52">
        <f>IFERROR(_xll.qlIndexFixing(IndexON,D2843,TRUE,_xll.ohTrigger(RecalcTrigger,TriggerON)),NA())</f>
        <v>1.3837287947380261E-2</v>
      </c>
      <c r="H2843" s="49">
        <f>_xll.qlCalendarAdvance(IborCalendar,$H2842,B2843,"f",FALSE)</f>
        <v>59630</v>
      </c>
      <c r="I2843" s="49">
        <f>_xll.qlInterestRateIndexValueDate(Index1M,$H2843)</f>
        <v>59632</v>
      </c>
      <c r="J2843" s="52">
        <f>IFERROR(_xll.qlIndexFixing(Index1M,$H2843,TRUE,_xll.ohTrigger(RecalcTrigger,Trigger1M)),NA())</f>
        <v>1.5879278752523873E-2</v>
      </c>
      <c r="K2843" s="52">
        <f>IFERROR(_xll.qlIndexFixing(ONIndex1M,I2843,TRUE,_xll.ohTrigger(RecalcTrigger,Trigger1M)),NA())</f>
        <v>1.5872274965103017E-2</v>
      </c>
      <c r="L2843" s="52">
        <f>IFERROR(_xll.qlIndexFixing(Index3M,H2843,TRUE,_xll.ohTrigger(RecalcTrigger,Trigger3M)),NA())</f>
        <v>1.7308123358261682E-2</v>
      </c>
      <c r="M2843" s="52">
        <f>IFERROR(_xll.qlIndexFixing(ONIndex3M,I2843,TRUE,_xll.ohTrigger(RecalcTrigger,Trigger3M)),NA())</f>
        <v>1.7279554129157049E-2</v>
      </c>
      <c r="N2843" s="52">
        <f>IFERROR(_xll.qlIndexFixing(Index6M,$H2843,TRUE,_xll.ohTrigger(RecalcTrigger,Trigger6M)),NA())</f>
        <v>1.9078268261825054E-2</v>
      </c>
      <c r="O2843" s="52">
        <f>IFERROR(_xll.qlIndexFixing(ONIndex6M,I2843,TRUE,_xll.ohTrigger(RecalcTrigger,Trigger6M)),NA())</f>
        <v>1.9002305711266487E-2</v>
      </c>
      <c r="P2843" s="52">
        <f>IFERROR(_xll.qlIndexFixing(Index1Y,$H2843,TRUE,_xll.ohTrigger(RecalcTrigger,Trigger1Y)),NA())</f>
        <v>2.119962419572391E-2</v>
      </c>
      <c r="Q2843" s="52">
        <f>IFERROR(_xll.qlIndexFixing(ONIndex1Y,I2843,TRUE,_xll.ohTrigger(RecalcTrigger,Trigger1Y)),NA())</f>
        <v>2.1005181950100038E-2</v>
      </c>
    </row>
    <row r="2844" spans="2:17" x14ac:dyDescent="0.2">
      <c r="B2844" s="46" t="s">
        <v>51</v>
      </c>
      <c r="D2844" s="49">
        <f>_xll.qlCalendarAdvance(LocalCalendar,$D2843,B2844,"f",FALSE)</f>
        <v>59644</v>
      </c>
      <c r="E2844" s="49">
        <f>_xll.qlInterestRateIndexValueDate(IndexON,D2844)</f>
        <v>59644</v>
      </c>
      <c r="F2844" s="52">
        <f>IFERROR(_xll.qlIndexFixing(IndexON,D2844,TRUE,_xll.ohTrigger(RecalcTrigger,TriggerON)),NA())</f>
        <v>1.3836327541945082E-2</v>
      </c>
      <c r="H2844" s="49">
        <f>_xll.qlCalendarAdvance(IborCalendar,$H2843,B2844,"f",FALSE)</f>
        <v>59637</v>
      </c>
      <c r="I2844" s="49">
        <f>_xll.qlInterestRateIndexValueDate(Index1M,$H2844)</f>
        <v>59643</v>
      </c>
      <c r="J2844" s="52">
        <f>IFERROR(_xll.qlIndexFixing(Index1M,$H2844,TRUE,_xll.ohTrigger(RecalcTrigger,Trigger1M)),NA())</f>
        <v>1.5876424427841762E-2</v>
      </c>
      <c r="K2844" s="52">
        <f>IFERROR(_xll.qlIndexFixing(ONIndex1M,I2844,TRUE,_xll.ohTrigger(RecalcTrigger,Trigger1M)),NA())</f>
        <v>1.586939820912292E-2</v>
      </c>
      <c r="L2844" s="52">
        <f>IFERROR(_xll.qlIndexFixing(Index3M,H2844,TRUE,_xll.ohTrigger(RecalcTrigger,Trigger3M)),NA())</f>
        <v>1.7306163340139374E-2</v>
      </c>
      <c r="M2844" s="52">
        <f>IFERROR(_xll.qlIndexFixing(ONIndex3M,I2844,TRUE,_xll.ohTrigger(RecalcTrigger,Trigger3M)),NA())</f>
        <v>1.7276882055554665E-2</v>
      </c>
      <c r="N2844" s="52">
        <f>IFERROR(_xll.qlIndexFixing(Index6M,$H2844,TRUE,_xll.ohTrigger(RecalcTrigger,Trigger6M)),NA())</f>
        <v>1.9075128226328553E-2</v>
      </c>
      <c r="O2844" s="52">
        <f>IFERROR(_xll.qlIndexFixing(ONIndex6M,I2844,TRUE,_xll.ohTrigger(RecalcTrigger,Trigger6M)),NA())</f>
        <v>1.8999474239329572E-2</v>
      </c>
      <c r="P2844" s="52">
        <f>IFERROR(_xll.qlIndexFixing(Index1Y,$H2844,TRUE,_xll.ohTrigger(RecalcTrigger,Trigger1Y)),NA())</f>
        <v>2.1196789112845352E-2</v>
      </c>
      <c r="Q2844" s="52">
        <f>IFERROR(_xll.qlIndexFixing(ONIndex1Y,I2844,TRUE,_xll.ohTrigger(RecalcTrigger,Trigger1Y)),NA())</f>
        <v>2.1002124478570749E-2</v>
      </c>
    </row>
    <row r="2845" spans="2:17" x14ac:dyDescent="0.2">
      <c r="B2845" s="46" t="s">
        <v>51</v>
      </c>
      <c r="D2845" s="49">
        <f>_xll.qlCalendarAdvance(LocalCalendar,$D2844,B2845,"f",FALSE)</f>
        <v>59651</v>
      </c>
      <c r="E2845" s="49">
        <f>_xll.qlInterestRateIndexValueDate(IndexON,D2845)</f>
        <v>59651</v>
      </c>
      <c r="F2845" s="52">
        <f>IFERROR(_xll.qlIndexFixing(IndexON,D2845,TRUE,_xll.ohTrigger(RecalcTrigger,TriggerON)),NA())</f>
        <v>1.3835372767045939E-2</v>
      </c>
      <c r="H2845" s="49">
        <f>_xll.qlCalendarAdvance(IborCalendar,$H2844,B2845,"f",FALSE)</f>
        <v>59644</v>
      </c>
      <c r="I2845" s="49">
        <f>_xll.qlInterestRateIndexValueDate(Index1M,$H2845)</f>
        <v>59646</v>
      </c>
      <c r="J2845" s="52">
        <f>IFERROR(_xll.qlIndexFixing(Index1M,$H2845,TRUE,_xll.ohTrigger(RecalcTrigger,Trigger1M)),NA())</f>
        <v>1.5876025437839694E-2</v>
      </c>
      <c r="K2845" s="52">
        <f>IFERROR(_xll.qlIndexFixing(ONIndex1M,I2845,TRUE,_xll.ohTrigger(RecalcTrigger,Trigger1M)),NA())</f>
        <v>1.5869232070100381E-2</v>
      </c>
      <c r="L2845" s="52">
        <f>IFERROR(_xll.qlIndexFixing(Index3M,H2845,TRUE,_xll.ohTrigger(RecalcTrigger,Trigger3M)),NA())</f>
        <v>1.7305632038044305E-2</v>
      </c>
      <c r="M2845" s="52">
        <f>IFERROR(_xll.qlIndexFixing(ONIndex3M,I2845,TRUE,_xll.ohTrigger(RecalcTrigger,Trigger3M)),NA())</f>
        <v>1.7276978426039591E-2</v>
      </c>
      <c r="N2845" s="52">
        <f>IFERROR(_xll.qlIndexFixing(Index6M,$H2845,TRUE,_xll.ohTrigger(RecalcTrigger,Trigger6M)),NA())</f>
        <v>1.9075461755090742E-2</v>
      </c>
      <c r="O2845" s="52">
        <f>IFERROR(_xll.qlIndexFixing(ONIndex6M,I2845,TRUE,_xll.ohTrigger(RecalcTrigger,Trigger6M)),NA())</f>
        <v>1.8999749792190102E-2</v>
      </c>
      <c r="P2845" s="52">
        <f>IFERROR(_xll.qlIndexFixing(Index1Y,$H2845,TRUE,_xll.ohTrigger(RecalcTrigger,Trigger1Y)),NA())</f>
        <v>2.1196862024408073E-2</v>
      </c>
      <c r="Q2845" s="52">
        <f>IFERROR(_xll.qlIndexFixing(ONIndex1Y,I2845,TRUE,_xll.ohTrigger(RecalcTrigger,Trigger1Y)),NA())</f>
        <v>2.1002621226173801E-2</v>
      </c>
    </row>
    <row r="2846" spans="2:17" x14ac:dyDescent="0.2">
      <c r="B2846" s="46" t="s">
        <v>51</v>
      </c>
      <c r="D2846" s="49">
        <f>_xll.qlCalendarAdvance(LocalCalendar,$D2845,B2846,"f",FALSE)</f>
        <v>59658</v>
      </c>
      <c r="E2846" s="49">
        <f>_xll.qlInterestRateIndexValueDate(IndexON,D2846)</f>
        <v>59658</v>
      </c>
      <c r="F2846" s="52">
        <f>IFERROR(_xll.qlIndexFixing(IndexON,D2846,TRUE,_xll.ohTrigger(RecalcTrigger,TriggerON)),NA())</f>
        <v>1.3834423622602898E-2</v>
      </c>
      <c r="H2846" s="49">
        <f>_xll.qlCalendarAdvance(IborCalendar,$H2845,B2846,"f",FALSE)</f>
        <v>59651</v>
      </c>
      <c r="I2846" s="49">
        <f>_xll.qlInterestRateIndexValueDate(Index1M,$H2846)</f>
        <v>59653</v>
      </c>
      <c r="J2846" s="52">
        <f>IFERROR(_xll.qlIndexFixing(Index1M,$H2846,TRUE,_xll.ohTrigger(RecalcTrigger,Trigger1M)),NA())</f>
        <v>1.5874777441195198E-2</v>
      </c>
      <c r="K2846" s="52">
        <f>IFERROR(_xll.qlIndexFixing(ONIndex1M,I2846,TRUE,_xll.ohTrigger(RecalcTrigger,Trigger1M)),NA())</f>
        <v>1.5867723996594307E-2</v>
      </c>
      <c r="L2846" s="52">
        <f>IFERROR(_xll.qlIndexFixing(Index3M,H2846,TRUE,_xll.ohTrigger(RecalcTrigger,Trigger3M)),NA())</f>
        <v>1.7304397746990767E-2</v>
      </c>
      <c r="M2846" s="52">
        <f>IFERROR(_xll.qlIndexFixing(ONIndex3M,I2846,TRUE,_xll.ohTrigger(RecalcTrigger,Trigger3M)),NA())</f>
        <v>1.7275701895078655E-2</v>
      </c>
      <c r="N2846" s="52">
        <f>IFERROR(_xll.qlIndexFixing(Index6M,$H2846,TRUE,_xll.ohTrigger(RecalcTrigger,Trigger6M)),NA())</f>
        <v>1.9074279975798806E-2</v>
      </c>
      <c r="O2846" s="52">
        <f>IFERROR(_xll.qlIndexFixing(ONIndex6M,I2846,TRUE,_xll.ohTrigger(RecalcTrigger,Trigger6M)),NA())</f>
        <v>1.8998482949879048E-2</v>
      </c>
      <c r="P2846" s="52">
        <f>IFERROR(_xll.qlIndexFixing(Index1Y,$H2846,TRUE,_xll.ohTrigger(RecalcTrigger,Trigger1Y)),NA())</f>
        <v>2.1195764824910167E-2</v>
      </c>
      <c r="Q2846" s="52">
        <f>IFERROR(_xll.qlIndexFixing(ONIndex1Y,I2846,TRUE,_xll.ohTrigger(RecalcTrigger,Trigger1Y)),NA())</f>
        <v>2.1001352110481264E-2</v>
      </c>
    </row>
    <row r="2847" spans="2:17" x14ac:dyDescent="0.2">
      <c r="B2847" s="46" t="s">
        <v>51</v>
      </c>
      <c r="D2847" s="49">
        <f>_xll.qlCalendarAdvance(LocalCalendar,$D2846,B2847,"f",FALSE)</f>
        <v>59665</v>
      </c>
      <c r="E2847" s="49">
        <f>_xll.qlInterestRateIndexValueDate(IndexON,D2847)</f>
        <v>59665</v>
      </c>
      <c r="F2847" s="52">
        <f>IFERROR(_xll.qlIndexFixing(IndexON,D2847,TRUE,_xll.ohTrigger(RecalcTrigger,TriggerON)),NA())</f>
        <v>1.3833480108695895E-2</v>
      </c>
      <c r="H2847" s="49">
        <f>_xll.qlCalendarAdvance(IborCalendar,$H2846,B2847,"f",FALSE)</f>
        <v>59658</v>
      </c>
      <c r="I2847" s="49">
        <f>_xll.qlInterestRateIndexValueDate(Index1M,$H2847)</f>
        <v>59660</v>
      </c>
      <c r="J2847" s="52">
        <f>IFERROR(_xll.qlIndexFixing(Index1M,$H2847,TRUE,_xll.ohTrigger(RecalcTrigger,Trigger1M)),NA())</f>
        <v>1.5873050202089022E-2</v>
      </c>
      <c r="K2847" s="52">
        <f>IFERROR(_xll.qlIndexFixing(ONIndex1M,I2847,TRUE,_xll.ohTrigger(RecalcTrigger,Trigger1M)),NA())</f>
        <v>1.5866467770531134E-2</v>
      </c>
      <c r="L2847" s="52">
        <f>IFERROR(_xll.qlIndexFixing(Index3M,H2847,TRUE,_xll.ohTrigger(RecalcTrigger,Trigger3M)),NA())</f>
        <v>1.7304158438046058E-2</v>
      </c>
      <c r="M2847" s="52">
        <f>IFERROR(_xll.qlIndexFixing(ONIndex3M,I2847,TRUE,_xll.ohTrigger(RecalcTrigger,Trigger3M)),NA())</f>
        <v>1.7274757038432398E-2</v>
      </c>
      <c r="N2847" s="52">
        <f>IFERROR(_xll.qlIndexFixing(Index6M,$H2847,TRUE,_xll.ohTrigger(RecalcTrigger,Trigger6M)),NA())</f>
        <v>1.9073105680174604E-2</v>
      </c>
      <c r="O2847" s="52">
        <f>IFERROR(_xll.qlIndexFixing(ONIndex6M,I2847,TRUE,_xll.ohTrigger(RecalcTrigger,Trigger6M)),NA())</f>
        <v>1.8997635107502742E-2</v>
      </c>
      <c r="P2847" s="52">
        <f>IFERROR(_xll.qlIndexFixing(Index1Y,$H2847,TRUE,_xll.ohTrigger(RecalcTrigger,Trigger1Y)),NA())</f>
        <v>2.1195222010822082E-2</v>
      </c>
      <c r="Q2847" s="52">
        <f>IFERROR(_xll.qlIndexFixing(ONIndex1Y,I2847,TRUE,_xll.ohTrigger(RecalcTrigger,Trigger1Y)),NA())</f>
        <v>2.1000613184520844E-2</v>
      </c>
    </row>
    <row r="2848" spans="2:17" x14ac:dyDescent="0.2">
      <c r="B2848" s="46" t="s">
        <v>51</v>
      </c>
      <c r="D2848" s="49">
        <f>_xll.qlCalendarAdvance(LocalCalendar,$D2847,B2848,"f",FALSE)</f>
        <v>59672</v>
      </c>
      <c r="E2848" s="49">
        <f>_xll.qlInterestRateIndexValueDate(IndexON,D2848)</f>
        <v>59672</v>
      </c>
      <c r="F2848" s="52">
        <f>IFERROR(_xll.qlIndexFixing(IndexON,D2848,TRUE,_xll.ohTrigger(RecalcTrigger,TriggerON)),NA())</f>
        <v>1.3832542225324929E-2</v>
      </c>
      <c r="H2848" s="49">
        <f>_xll.qlCalendarAdvance(IborCalendar,$H2847,B2848,"f",FALSE)</f>
        <v>59665</v>
      </c>
      <c r="I2848" s="49">
        <f>_xll.qlInterestRateIndexValueDate(Index1M,$H2848)</f>
        <v>59667</v>
      </c>
      <c r="J2848" s="52">
        <f>IFERROR(_xll.qlIndexFixing(Index1M,$H2848,TRUE,_xll.ohTrigger(RecalcTrigger,Trigger1M)),NA())</f>
        <v>1.5871575974966707E-2</v>
      </c>
      <c r="K2848" s="52">
        <f>IFERROR(_xll.qlIndexFixing(ONIndex1M,I2848,TRUE,_xll.ohTrigger(RecalcTrigger,Trigger1M)),NA())</f>
        <v>1.5864734597572649E-2</v>
      </c>
      <c r="L2848" s="52">
        <f>IFERROR(_xll.qlIndexFixing(Index3M,H2848,TRUE,_xll.ohTrigger(RecalcTrigger,Trigger3M)),NA())</f>
        <v>1.7302940754673202E-2</v>
      </c>
      <c r="M2848" s="52">
        <f>IFERROR(_xll.qlIndexFixing(ONIndex3M,I2848,TRUE,_xll.ohTrigger(RecalcTrigger,Trigger3M)),NA())</f>
        <v>1.7273171474379012E-2</v>
      </c>
      <c r="N2848" s="52">
        <f>IFERROR(_xll.qlIndexFixing(Index6M,$H2848,TRUE,_xll.ohTrigger(RecalcTrigger,Trigger6M)),NA())</f>
        <v>1.907236172660241E-2</v>
      </c>
      <c r="O2848" s="52">
        <f>IFERROR(_xll.qlIndexFixing(ONIndex6M,I2848,TRUE,_xll.ohTrigger(RecalcTrigger,Trigger6M)),NA())</f>
        <v>1.8995971499871089E-2</v>
      </c>
      <c r="P2848" s="52">
        <f>IFERROR(_xll.qlIndexFixing(Index1Y,$H2848,TRUE,_xll.ohTrigger(RecalcTrigger,Trigger1Y)),NA())</f>
        <v>2.1193593404026195E-2</v>
      </c>
      <c r="Q2848" s="52">
        <f>IFERROR(_xll.qlIndexFixing(ONIndex1Y,I2848,TRUE,_xll.ohTrigger(RecalcTrigger,Trigger1Y)),NA())</f>
        <v>2.0998836371717289E-2</v>
      </c>
    </row>
    <row r="2849" spans="2:17" x14ac:dyDescent="0.2">
      <c r="B2849" s="46" t="s">
        <v>51</v>
      </c>
      <c r="D2849" s="49">
        <f>_xll.qlCalendarAdvance(LocalCalendar,$D2848,B2849,"f",FALSE)</f>
        <v>59679</v>
      </c>
      <c r="E2849" s="49">
        <f>_xll.qlInterestRateIndexValueDate(IndexON,D2849)</f>
        <v>59679</v>
      </c>
      <c r="F2849" s="52">
        <f>IFERROR(_xll.qlIndexFixing(IndexON,D2849,TRUE,_xll.ohTrigger(RecalcTrigger,TriggerON)),NA())</f>
        <v>1.383160997249E-2</v>
      </c>
      <c r="H2849" s="49">
        <f>_xll.qlCalendarAdvance(IborCalendar,$H2848,B2849,"f",FALSE)</f>
        <v>59672</v>
      </c>
      <c r="I2849" s="49">
        <f>_xll.qlInterestRateIndexValueDate(Index1M,$H2849)</f>
        <v>59674</v>
      </c>
      <c r="J2849" s="52">
        <f>IFERROR(_xll.qlIndexFixing(Index1M,$H2849,TRUE,_xll.ohTrigger(RecalcTrigger,Trigger1M)),NA())</f>
        <v>1.5870110675015654E-2</v>
      </c>
      <c r="K2849" s="52">
        <f>IFERROR(_xll.qlIndexFixing(ONIndex1M,I2849,TRUE,_xll.ohTrigger(RecalcTrigger,Trigger1M)),NA())</f>
        <v>1.5863253272057065E-2</v>
      </c>
      <c r="L2849" s="52">
        <f>IFERROR(_xll.qlIndexFixing(Index3M,H2849,TRUE,_xll.ohTrigger(RecalcTrigger,Trigger3M)),NA())</f>
        <v>1.7301730651746401E-2</v>
      </c>
      <c r="M2849" s="52">
        <f>IFERROR(_xll.qlIndexFixing(ONIndex3M,I2849,TRUE,_xll.ohTrigger(RecalcTrigger,Trigger3M)),NA())</f>
        <v>1.7271917584640306E-2</v>
      </c>
      <c r="N2849" s="52">
        <f>IFERROR(_xll.qlIndexFixing(Index6M,$H2849,TRUE,_xll.ohTrigger(RecalcTrigger,Trigger6M)),NA())</f>
        <v>1.9070779539877142E-2</v>
      </c>
      <c r="O2849" s="52">
        <f>IFERROR(_xll.qlIndexFixing(ONIndex6M,I2849,TRUE,_xll.ohTrigger(RecalcTrigger,Trigger6M)),NA())</f>
        <v>1.8994726892094249E-2</v>
      </c>
      <c r="P2849" s="52">
        <f>IFERROR(_xll.qlIndexFixing(Index1Y,$H2849,TRUE,_xll.ohTrigger(RecalcTrigger,Trigger1Y)),NA())</f>
        <v>2.1192519182590033E-2</v>
      </c>
      <c r="Q2849" s="52">
        <f>IFERROR(_xll.qlIndexFixing(ONIndex1Y,I2849,TRUE,_xll.ohTrigger(RecalcTrigger,Trigger1Y)),NA())</f>
        <v>2.0997589748645851E-2</v>
      </c>
    </row>
    <row r="2850" spans="2:17" x14ac:dyDescent="0.2">
      <c r="B2850" s="46" t="s">
        <v>51</v>
      </c>
      <c r="D2850" s="49">
        <f>_xll.qlCalendarAdvance(LocalCalendar,$D2849,B2850,"f",FALSE)</f>
        <v>59686</v>
      </c>
      <c r="E2850" s="49">
        <f>_xll.qlInterestRateIndexValueDate(IndexON,D2850)</f>
        <v>59686</v>
      </c>
      <c r="F2850" s="52">
        <f>IFERROR(_xll.qlIndexFixing(IndexON,D2850,TRUE,_xll.ohTrigger(RecalcTrigger,TriggerON)),NA())</f>
        <v>1.3830683350191109E-2</v>
      </c>
      <c r="H2850" s="49">
        <f>_xll.qlCalendarAdvance(IborCalendar,$H2849,B2850,"f",FALSE)</f>
        <v>59679</v>
      </c>
      <c r="I2850" s="49">
        <f>_xll.qlInterestRateIndexValueDate(Index1M,$H2850)</f>
        <v>59681</v>
      </c>
      <c r="J2850" s="52">
        <f>IFERROR(_xll.qlIndexFixing(Index1M,$H2850,TRUE,_xll.ohTrigger(RecalcTrigger,Trigger1M)),NA())</f>
        <v>1.5868654302222968E-2</v>
      </c>
      <c r="K2850" s="52">
        <f>IFERROR(_xll.qlIndexFixing(ONIndex1M,I2850,TRUE,_xll.ohTrigger(RecalcTrigger,Trigger1M)),NA())</f>
        <v>1.5862025508792676E-2</v>
      </c>
      <c r="L2850" s="52">
        <f>IFERROR(_xll.qlIndexFixing(Index3M,H2850,TRUE,_xll.ohTrigger(RecalcTrigger,Trigger3M)),NA())</f>
        <v>1.7300858827060998E-2</v>
      </c>
      <c r="M2850" s="52">
        <f>IFERROR(_xll.qlIndexFixing(ONIndex3M,I2850,TRUE,_xll.ohTrigger(RecalcTrigger,Trigger3M)),NA())</f>
        <v>1.7270996806046934E-2</v>
      </c>
      <c r="N2850" s="52">
        <f>IFERROR(_xll.qlIndexFixing(Index6M,$H2850,TRUE,_xll.ohTrigger(RecalcTrigger,Trigger6M)),NA())</f>
        <v>1.9069627695177522E-2</v>
      </c>
      <c r="O2850" s="52">
        <f>IFERROR(_xll.qlIndexFixing(ONIndex6M,I2850,TRUE,_xll.ohTrigger(RecalcTrigger,Trigger6M)),NA())</f>
        <v>1.8993902675519259E-2</v>
      </c>
      <c r="P2850" s="52">
        <f>IFERROR(_xll.qlIndexFixing(Index1Y,$H2850,TRUE,_xll.ohTrigger(RecalcTrigger,Trigger1Y)),NA())</f>
        <v>2.1192000800149755E-2</v>
      </c>
      <c r="Q2850" s="52">
        <f>IFERROR(_xll.qlIndexFixing(ONIndex1Y,I2850,TRUE,_xll.ohTrigger(RecalcTrigger,Trigger1Y)),NA())</f>
        <v>2.0996874703835822E-2</v>
      </c>
    </row>
    <row r="2851" spans="2:17" x14ac:dyDescent="0.2">
      <c r="B2851" s="46" t="s">
        <v>51</v>
      </c>
      <c r="D2851" s="49">
        <f>_xll.qlCalendarAdvance(LocalCalendar,$D2850,B2851,"f",FALSE)</f>
        <v>59693</v>
      </c>
      <c r="E2851" s="49">
        <f>_xll.qlInterestRateIndexValueDate(IndexON,D2851)</f>
        <v>59693</v>
      </c>
      <c r="F2851" s="52">
        <f>IFERROR(_xll.qlIndexFixing(IndexON,D2851,TRUE,_xll.ohTrigger(RecalcTrigger,TriggerON)),NA())</f>
        <v>1.3829762358348319E-2</v>
      </c>
      <c r="H2851" s="49">
        <f>_xll.qlCalendarAdvance(IborCalendar,$H2850,B2851,"f",FALSE)</f>
        <v>59686</v>
      </c>
      <c r="I2851" s="49">
        <f>_xll.qlInterestRateIndexValueDate(Index1M,$H2851)</f>
        <v>59688</v>
      </c>
      <c r="J2851" s="52">
        <f>IFERROR(_xll.qlIndexFixing(Index1M,$H2851,TRUE,_xll.ohTrigger(RecalcTrigger,Trigger1M)),NA())</f>
        <v>1.5867206856593808E-2</v>
      </c>
      <c r="K2851" s="52">
        <f>IFERROR(_xll.qlIndexFixing(ONIndex1M,I2851,TRUE,_xll.ohTrigger(RecalcTrigger,Trigger1M)),NA())</f>
        <v>1.5860317368963095E-2</v>
      </c>
      <c r="L2851" s="52">
        <f>IFERROR(_xll.qlIndexFixing(Index3M,H2851,TRUE,_xll.ohTrigger(RecalcTrigger,Trigger3M)),NA())</f>
        <v>1.7299664369197013E-2</v>
      </c>
      <c r="M2851" s="52">
        <f>IFERROR(_xll.qlIndexFixing(ONIndex3M,I2851,TRUE,_xll.ohTrigger(RecalcTrigger,Trigger3M)),NA())</f>
        <v>1.7269432446358479E-2</v>
      </c>
      <c r="N2851" s="52">
        <f>IFERROR(_xll.qlIndexFixing(Index6M,$H2851,TRUE,_xll.ohTrigger(RecalcTrigger,Trigger6M)),NA())</f>
        <v>1.906848333409206E-2</v>
      </c>
      <c r="O2851" s="52">
        <f>IFERROR(_xll.qlIndexFixing(ONIndex6M,I2851,TRUE,_xll.ohTrigger(RecalcTrigger,Trigger6M)),NA())</f>
        <v>1.8992259911128073E-2</v>
      </c>
      <c r="P2851" s="52">
        <f>IFERROR(_xll.qlIndexFixing(Index1Y,$H2851,TRUE,_xll.ohTrigger(RecalcTrigger,Trigger1Y)),NA())</f>
        <v>2.1190393717606941E-2</v>
      </c>
      <c r="Q2851" s="52">
        <f>IFERROR(_xll.qlIndexFixing(ONIndex1Y,I2851,TRUE,_xll.ohTrigger(RecalcTrigger,Trigger1Y)),NA())</f>
        <v>2.0995118995070783E-2</v>
      </c>
    </row>
    <row r="2852" spans="2:17" x14ac:dyDescent="0.2">
      <c r="B2852" s="46" t="s">
        <v>51</v>
      </c>
      <c r="D2852" s="49">
        <f>_xll.qlCalendarAdvance(LocalCalendar,$D2851,B2852,"f",FALSE)</f>
        <v>59700</v>
      </c>
      <c r="E2852" s="49">
        <f>_xll.qlInterestRateIndexValueDate(IndexON,D2852)</f>
        <v>59700</v>
      </c>
      <c r="F2852" s="52">
        <f>IFERROR(_xll.qlIndexFixing(IndexON,D2852,TRUE,_xll.ohTrigger(RecalcTrigger,TriggerON)),NA())</f>
        <v>1.3828846997041566E-2</v>
      </c>
      <c r="H2852" s="49">
        <f>_xll.qlCalendarAdvance(IborCalendar,$H2851,B2852,"f",FALSE)</f>
        <v>59693</v>
      </c>
      <c r="I2852" s="49">
        <f>_xll.qlInterestRateIndexValueDate(Index1M,$H2852)</f>
        <v>59695</v>
      </c>
      <c r="J2852" s="52">
        <f>IFERROR(_xll.qlIndexFixing(Index1M,$H2852,TRUE,_xll.ohTrigger(RecalcTrigger,Trigger1M)),NA())</f>
        <v>1.5865768338115278E-2</v>
      </c>
      <c r="K2852" s="52">
        <f>IFERROR(_xll.qlIndexFixing(ONIndex1M,I2852,TRUE,_xll.ohTrigger(RecalcTrigger,Trigger1M)),NA())</f>
        <v>1.5858862791438E-2</v>
      </c>
      <c r="L2852" s="52">
        <f>IFERROR(_xll.qlIndexFixing(Index3M,H2852,TRUE,_xll.ohTrigger(RecalcTrigger,Trigger3M)),NA())</f>
        <v>1.7298145825581125E-2</v>
      </c>
      <c r="M2852" s="52">
        <f>IFERROR(_xll.qlIndexFixing(ONIndex3M,I2852,TRUE,_xll.ohTrigger(RecalcTrigger,Trigger3M)),NA())</f>
        <v>1.7268201197842004E-2</v>
      </c>
      <c r="N2852" s="52">
        <f>IFERROR(_xll.qlIndexFixing(Index6M,$H2852,TRUE,_xll.ohTrigger(RecalcTrigger,Trigger6M)),NA())</f>
        <v>1.9067346456608663E-2</v>
      </c>
      <c r="O2852" s="52">
        <f>IFERROR(_xll.qlIndexFixing(ONIndex6M,I2852,TRUE,_xll.ohTrigger(RecalcTrigger,Trigger6M)),NA())</f>
        <v>1.8991037537938738E-2</v>
      </c>
      <c r="P2852" s="52">
        <f>IFERROR(_xll.qlIndexFixing(Index1Y,$H2852,TRUE,_xll.ohTrigger(RecalcTrigger,Trigger1Y)),NA())</f>
        <v>2.1189342474011011E-2</v>
      </c>
      <c r="Q2852" s="52">
        <f>IFERROR(_xll.qlIndexFixing(ONIndex1Y,I2852,TRUE,_xll.ohTrigger(RecalcTrigger,Trigger1Y)),NA())</f>
        <v>2.0993894864620444E-2</v>
      </c>
    </row>
    <row r="2853" spans="2:17" x14ac:dyDescent="0.2">
      <c r="B2853" s="46" t="s">
        <v>51</v>
      </c>
      <c r="D2853" s="49">
        <f>_xll.qlCalendarAdvance(LocalCalendar,$D2852,B2853,"f",FALSE)</f>
        <v>59707</v>
      </c>
      <c r="E2853" s="49">
        <f>_xll.qlInterestRateIndexValueDate(IndexON,D2853)</f>
        <v>59707</v>
      </c>
      <c r="F2853" s="52">
        <f>IFERROR(_xll.qlIndexFixing(IndexON,D2853,TRUE,_xll.ohTrigger(RecalcTrigger,TriggerON)),NA())</f>
        <v>1.3827937266270851E-2</v>
      </c>
      <c r="H2853" s="49">
        <f>_xll.qlCalendarAdvance(IborCalendar,$H2852,B2853,"f",FALSE)</f>
        <v>59700</v>
      </c>
      <c r="I2853" s="49">
        <f>_xll.qlInterestRateIndexValueDate(Index1M,$H2853)</f>
        <v>59702</v>
      </c>
      <c r="J2853" s="52">
        <f>IFERROR(_xll.qlIndexFixing(Index1M,$H2853,TRUE,_xll.ohTrigger(RecalcTrigger,Trigger1M)),NA())</f>
        <v>1.5864338746792536E-2</v>
      </c>
      <c r="K2853" s="52">
        <f>IFERROR(_xll.qlIndexFixing(ONIndex1M,I2853,TRUE,_xll.ohTrigger(RecalcTrigger,Trigger1M)),NA())</f>
        <v>1.5857417129900853E-2</v>
      </c>
      <c r="L2853" s="52">
        <f>IFERROR(_xll.qlIndexFixing(Index3M,H2853,TRUE,_xll.ohTrigger(RecalcTrigger,Trigger3M)),NA())</f>
        <v>1.7296966044373929E-2</v>
      </c>
      <c r="M2853" s="52">
        <f>IFERROR(_xll.qlIndexFixing(ONIndex3M,I2853,TRUE,_xll.ohTrigger(RecalcTrigger,Trigger3M)),NA())</f>
        <v>1.7266977496355196E-2</v>
      </c>
      <c r="N2853" s="52">
        <f>IFERROR(_xll.qlIndexFixing(Index6M,$H2853,TRUE,_xll.ohTrigger(RecalcTrigger,Trigger6M)),NA())</f>
        <v>1.9066217062713935E-2</v>
      </c>
      <c r="O2853" s="52">
        <f>IFERROR(_xll.qlIndexFixing(ONIndex6M,I2853,TRUE,_xll.ohTrigger(RecalcTrigger,Trigger6M)),NA())</f>
        <v>1.8989822576234161E-2</v>
      </c>
      <c r="P2853" s="52">
        <f>IFERROR(_xll.qlIndexFixing(Index1Y,$H2853,TRUE,_xll.ohTrigger(RecalcTrigger,Trigger1Y)),NA())</f>
        <v>2.118829888964658E-2</v>
      </c>
      <c r="Q2853" s="52">
        <f>IFERROR(_xll.qlIndexFixing(ONIndex1Y,I2853,TRUE,_xll.ohTrigger(RecalcTrigger,Trigger1Y)),NA())</f>
        <v>2.0992678231666062E-2</v>
      </c>
    </row>
    <row r="2854" spans="2:17" x14ac:dyDescent="0.2">
      <c r="B2854" s="46" t="s">
        <v>51</v>
      </c>
      <c r="D2854" s="49">
        <f>_xll.qlCalendarAdvance(LocalCalendar,$D2853,B2854,"f",FALSE)</f>
        <v>59714</v>
      </c>
      <c r="E2854" s="49">
        <f>_xll.qlInterestRateIndexValueDate(IndexON,D2854)</f>
        <v>59714</v>
      </c>
      <c r="F2854" s="52">
        <f>IFERROR(_xll.qlIndexFixing(IndexON,D2854,TRUE,_xll.ohTrigger(RecalcTrigger,TriggerON)),NA())</f>
        <v>1.3827033166036173E-2</v>
      </c>
      <c r="H2854" s="49">
        <f>_xll.qlCalendarAdvance(IborCalendar,$H2853,B2854,"f",FALSE)</f>
        <v>59707</v>
      </c>
      <c r="I2854" s="49">
        <f>_xll.qlInterestRateIndexValueDate(Index1M,$H2854)</f>
        <v>59709</v>
      </c>
      <c r="J2854" s="52">
        <f>IFERROR(_xll.qlIndexFixing(Index1M,$H2854,TRUE,_xll.ohTrigger(RecalcTrigger,Trigger1M)),NA())</f>
        <v>1.586291808261785E-2</v>
      </c>
      <c r="K2854" s="52">
        <f>IFERROR(_xll.qlIndexFixing(ONIndex1M,I2854,TRUE,_xll.ohTrigger(RecalcTrigger,Trigger1M)),NA())</f>
        <v>1.5855980384298363E-2</v>
      </c>
      <c r="L2854" s="52">
        <f>IFERROR(_xll.qlIndexFixing(Index3M,H2854,TRUE,_xll.ohTrigger(RecalcTrigger,Trigger3M)),NA())</f>
        <v>1.7295793843577927E-2</v>
      </c>
      <c r="M2854" s="52">
        <f>IFERROR(_xll.qlIndexFixing(ONIndex3M,I2854,TRUE,_xll.ohTrigger(RecalcTrigger,Trigger3M)),NA())</f>
        <v>1.7265761341977992E-2</v>
      </c>
      <c r="N2854" s="52">
        <f>IFERROR(_xll.qlIndexFixing(Index6M,$H2854,TRUE,_xll.ohTrigger(RecalcTrigger,Trigger6M)),NA())</f>
        <v>1.9065095152395344E-2</v>
      </c>
      <c r="O2854" s="52">
        <f>IFERROR(_xll.qlIndexFixing(ONIndex6M,I2854,TRUE,_xll.ohTrigger(RecalcTrigger,Trigger6M)),NA())</f>
        <v>1.8988615026040989E-2</v>
      </c>
      <c r="P2854" s="52">
        <f>IFERROR(_xll.qlIndexFixing(Index1Y,$H2854,TRUE,_xll.ohTrigger(RecalcTrigger,Trigger1Y)),NA())</f>
        <v>2.1187262964490354E-2</v>
      </c>
      <c r="Q2854" s="52">
        <f>IFERROR(_xll.qlIndexFixing(ONIndex1Y,I2854,TRUE,_xll.ohTrigger(RecalcTrigger,Trigger1Y)),NA())</f>
        <v>2.0991469096260928E-2</v>
      </c>
    </row>
    <row r="2855" spans="2:17" x14ac:dyDescent="0.2">
      <c r="B2855" s="46" t="s">
        <v>51</v>
      </c>
      <c r="D2855" s="49">
        <f>_xll.qlCalendarAdvance(LocalCalendar,$D2854,B2855,"f",FALSE)</f>
        <v>59722</v>
      </c>
      <c r="E2855" s="49">
        <f>_xll.qlInterestRateIndexValueDate(IndexON,D2855)</f>
        <v>59722</v>
      </c>
      <c r="F2855" s="52">
        <f>IFERROR(_xll.qlIndexFixing(IndexON,D2855,TRUE,_xll.ohTrigger(RecalcTrigger,TriggerON)),NA())</f>
        <v>1.3826006803041579E-2</v>
      </c>
      <c r="H2855" s="49">
        <f>_xll.qlCalendarAdvance(IborCalendar,$H2854,B2855,"f",FALSE)</f>
        <v>59714</v>
      </c>
      <c r="I2855" s="49">
        <f>_xll.qlInterestRateIndexValueDate(Index1M,$H2855)</f>
        <v>59716</v>
      </c>
      <c r="J2855" s="52">
        <f>IFERROR(_xll.qlIndexFixing(Index1M,$H2855,TRUE,_xll.ohTrigger(RecalcTrigger,Trigger1M)),NA())</f>
        <v>1.5861755595725779E-2</v>
      </c>
      <c r="K2855" s="52">
        <f>IFERROR(_xll.qlIndexFixing(ONIndex1M,I2855,TRUE,_xll.ohTrigger(RecalcTrigger,Trigger1M)),NA())</f>
        <v>1.5854552554763757E-2</v>
      </c>
      <c r="L2855" s="52">
        <f>IFERROR(_xll.qlIndexFixing(Index3M,H2855,TRUE,_xll.ohTrigger(RecalcTrigger,Trigger3M)),NA())</f>
        <v>1.7293630197872063E-2</v>
      </c>
      <c r="M2855" s="52">
        <f>IFERROR(_xll.qlIndexFixing(ONIndex3M,I2855,TRUE,_xll.ohTrigger(RecalcTrigger,Trigger3M)),NA())</f>
        <v>1.7264552734630456E-2</v>
      </c>
      <c r="N2855" s="52">
        <f>IFERROR(_xll.qlIndexFixing(Index6M,$H2855,TRUE,_xll.ohTrigger(RecalcTrigger,Trigger6M)),NA())</f>
        <v>1.9063980725639924E-2</v>
      </c>
      <c r="O2855" s="52">
        <f>IFERROR(_xll.qlIndexFixing(ONIndex6M,I2855,TRUE,_xll.ohTrigger(RecalcTrigger,Trigger6M)),NA())</f>
        <v>1.8987414887359222E-2</v>
      </c>
      <c r="P2855" s="52">
        <f>IFERROR(_xll.qlIndexFixing(Index1Y,$H2855,TRUE,_xll.ohTrigger(RecalcTrigger,Trigger1Y)),NA())</f>
        <v>2.1186234698517277E-2</v>
      </c>
      <c r="Q2855" s="52">
        <f>IFERROR(_xll.qlIndexFixing(ONIndex1Y,I2855,TRUE,_xll.ohTrigger(RecalcTrigger,Trigger1Y)),NA())</f>
        <v>2.0990267458351752E-2</v>
      </c>
    </row>
    <row r="2856" spans="2:17" x14ac:dyDescent="0.2">
      <c r="B2856" s="46" t="s">
        <v>51</v>
      </c>
      <c r="D2856" s="49">
        <f>_xll.qlCalendarAdvance(LocalCalendar,$D2855,B2856,"f",FALSE)</f>
        <v>59729</v>
      </c>
      <c r="E2856" s="49">
        <f>_xll.qlInterestRateIndexValueDate(IndexON,D2856)</f>
        <v>59729</v>
      </c>
      <c r="F2856" s="52">
        <f>IFERROR(_xll.qlIndexFixing(IndexON,D2856,TRUE,_xll.ohTrigger(RecalcTrigger,TriggerON)),NA())</f>
        <v>1.3825114768275526E-2</v>
      </c>
      <c r="H2856" s="49">
        <f>_xll.qlCalendarAdvance(IborCalendar,$H2855,B2856,"f",FALSE)</f>
        <v>59721</v>
      </c>
      <c r="I2856" s="49">
        <f>_xll.qlInterestRateIndexValueDate(Index1M,$H2856)</f>
        <v>59723</v>
      </c>
      <c r="J2856" s="52">
        <f>IFERROR(_xll.qlIndexFixing(Index1M,$H2856,TRUE,_xll.ohTrigger(RecalcTrigger,Trigger1M)),NA())</f>
        <v>1.5860103535704898E-2</v>
      </c>
      <c r="K2856" s="52">
        <f>IFERROR(_xll.qlIndexFixing(ONIndex1M,I2856,TRUE,_xll.ohTrigger(RecalcTrigger,Trigger1M)),NA())</f>
        <v>1.5853133641163808E-2</v>
      </c>
      <c r="L2856" s="52">
        <f>IFERROR(_xll.qlIndexFixing(Index3M,H2856,TRUE,_xll.ohTrigger(RecalcTrigger,Trigger3M)),NA())</f>
        <v>1.7293805791633723E-2</v>
      </c>
      <c r="M2856" s="52">
        <f>IFERROR(_xll.qlIndexFixing(ONIndex3M,I2856,TRUE,_xll.ohTrigger(RecalcTrigger,Trigger3M)),NA())</f>
        <v>1.7263351674392524E-2</v>
      </c>
      <c r="N2856" s="52">
        <f>IFERROR(_xll.qlIndexFixing(Index6M,$H2856,TRUE,_xll.ohTrigger(RecalcTrigger,Trigger6M)),NA())</f>
        <v>1.9062873782434285E-2</v>
      </c>
      <c r="O2856" s="52">
        <f>IFERROR(_xll.qlIndexFixing(ONIndex6M,I2856,TRUE,_xll.ohTrigger(RecalcTrigger,Trigger6M)),NA())</f>
        <v>1.8986222160162214E-2</v>
      </c>
      <c r="P2856" s="52">
        <f>IFERROR(_xll.qlIndexFixing(Index1Y,$H2856,TRUE,_xll.ohTrigger(RecalcTrigger,Trigger1Y)),NA())</f>
        <v>2.1185214091704915E-2</v>
      </c>
      <c r="Q2856" s="52">
        <f>IFERROR(_xll.qlIndexFixing(ONIndex1Y,I2856,TRUE,_xll.ohTrigger(RecalcTrigger,Trigger1Y)),NA())</f>
        <v>2.098907331801847E-2</v>
      </c>
    </row>
    <row r="2857" spans="2:17" x14ac:dyDescent="0.2">
      <c r="B2857" s="46" t="s">
        <v>51</v>
      </c>
      <c r="D2857" s="49">
        <f>_xll.qlCalendarAdvance(LocalCalendar,$D2856,B2857,"f",FALSE)</f>
        <v>59736</v>
      </c>
      <c r="E2857" s="49">
        <f>_xll.qlInterestRateIndexValueDate(IndexON,D2857)</f>
        <v>59736</v>
      </c>
      <c r="F2857" s="52">
        <f>IFERROR(_xll.qlIndexFixing(IndexON,D2857,TRUE,_xll.ohTrigger(RecalcTrigger,TriggerON)),NA())</f>
        <v>1.3824228363885638E-2</v>
      </c>
      <c r="H2857" s="49">
        <f>_xll.qlCalendarAdvance(IborCalendar,$H2856,B2857,"f",FALSE)</f>
        <v>59728</v>
      </c>
      <c r="I2857" s="49">
        <f>_xll.qlInterestRateIndexValueDate(Index1M,$H2857)</f>
        <v>59730</v>
      </c>
      <c r="J2857" s="52">
        <f>IFERROR(_xll.qlIndexFixing(Index1M,$H2857,TRUE,_xll.ohTrigger(RecalcTrigger,Trigger1M)),NA())</f>
        <v>1.5858709652958897E-2</v>
      </c>
      <c r="K2857" s="52">
        <f>IFERROR(_xll.qlIndexFixing(ONIndex1M,I2857,TRUE,_xll.ohTrigger(RecalcTrigger,Trigger1M)),NA())</f>
        <v>1.5851723643578453E-2</v>
      </c>
      <c r="L2857" s="52">
        <f>IFERROR(_xll.qlIndexFixing(Index3M,H2857,TRUE,_xll.ohTrigger(RecalcTrigger,Trigger3M)),NA())</f>
        <v>1.7292322723593292E-2</v>
      </c>
      <c r="M2857" s="52">
        <f>IFERROR(_xll.qlIndexFixing(ONIndex3M,I2857,TRUE,_xll.ohTrigger(RecalcTrigger,Trigger3M)),NA())</f>
        <v>1.7262158161210905E-2</v>
      </c>
      <c r="N2857" s="52">
        <f>IFERROR(_xll.qlIndexFixing(Index6M,$H2857,TRUE,_xll.ohTrigger(RecalcTrigger,Trigger6M)),NA())</f>
        <v>1.9061774322767192E-2</v>
      </c>
      <c r="O2857" s="52">
        <f>IFERROR(_xll.qlIndexFixing(ONIndex6M,I2857,TRUE,_xll.ohTrigger(RecalcTrigger,Trigger6M)),NA())</f>
        <v>1.8985036844529901E-2</v>
      </c>
      <c r="P2857" s="52">
        <f>IFERROR(_xll.qlIndexFixing(Index1Y,$H2857,TRUE,_xll.ohTrigger(RecalcTrigger,Trigger1Y)),NA())</f>
        <v>2.1184201144029313E-2</v>
      </c>
      <c r="Q2857" s="52">
        <f>IFERROR(_xll.qlIndexFixing(ONIndex1Y,I2857,TRUE,_xll.ohTrigger(RecalcTrigger,Trigger1Y)),NA())</f>
        <v>2.0987886675234435E-2</v>
      </c>
    </row>
    <row r="2858" spans="2:17" x14ac:dyDescent="0.2">
      <c r="B2858" s="46" t="s">
        <v>51</v>
      </c>
      <c r="D2858" s="49">
        <f>_xll.qlCalendarAdvance(LocalCalendar,$D2857,B2858,"f",FALSE)</f>
        <v>59743</v>
      </c>
      <c r="E2858" s="49">
        <f>_xll.qlInterestRateIndexValueDate(IndexON,D2858)</f>
        <v>59743</v>
      </c>
      <c r="F2858" s="52">
        <f>IFERROR(_xll.qlIndexFixing(IndexON,D2858,TRUE,_xll.ohTrigger(RecalcTrigger,TriggerON)),NA())</f>
        <v>1.3823347590111723E-2</v>
      </c>
      <c r="H2858" s="49">
        <f>_xll.qlCalendarAdvance(IborCalendar,$H2857,B2858,"f",FALSE)</f>
        <v>59735</v>
      </c>
      <c r="I2858" s="49">
        <f>_xll.qlInterestRateIndexValueDate(Index1M,$H2858)</f>
        <v>59737</v>
      </c>
      <c r="J2858" s="52">
        <f>IFERROR(_xll.qlIndexFixing(Index1M,$H2858,TRUE,_xll.ohTrigger(RecalcTrigger,Trigger1M)),NA())</f>
        <v>1.5857324697350638E-2</v>
      </c>
      <c r="K2858" s="52">
        <f>IFERROR(_xll.qlIndexFixing(ONIndex1M,I2858,TRUE,_xll.ohTrigger(RecalcTrigger,Trigger1M)),NA())</f>
        <v>1.5850322561981045E-2</v>
      </c>
      <c r="L2858" s="52">
        <f>IFERROR(_xll.qlIndexFixing(Index3M,H2858,TRUE,_xll.ohTrigger(RecalcTrigger,Trigger3M)),NA())</f>
        <v>1.7291180844376575E-2</v>
      </c>
      <c r="M2858" s="52">
        <f>IFERROR(_xll.qlIndexFixing(ONIndex3M,I2858,TRUE,_xll.ohTrigger(RecalcTrigger,Trigger3M)),NA())</f>
        <v>1.72609721950856E-2</v>
      </c>
      <c r="N2858" s="52">
        <f>IFERROR(_xll.qlIndexFixing(Index6M,$H2858,TRUE,_xll.ohTrigger(RecalcTrigger,Trigger6M)),NA())</f>
        <v>1.9061109957422377E-2</v>
      </c>
      <c r="O2858" s="52">
        <f>IFERROR(_xll.qlIndexFixing(ONIndex6M,I2858,TRUE,_xll.ohTrigger(RecalcTrigger,Trigger6M)),NA())</f>
        <v>1.8983858940355702E-2</v>
      </c>
      <c r="P2858" s="52">
        <f>IFERROR(_xll.qlIndexFixing(Index1Y,$H2858,TRUE,_xll.ohTrigger(RecalcTrigger,Trigger1Y)),NA())</f>
        <v>2.1183195855467817E-2</v>
      </c>
      <c r="Q2858" s="52">
        <f>IFERROR(_xll.qlIndexFixing(ONIndex1Y,I2858,TRUE,_xll.ohTrigger(RecalcTrigger,Trigger1Y)),NA())</f>
        <v>2.0986707529946358E-2</v>
      </c>
    </row>
    <row r="2859" spans="2:17" x14ac:dyDescent="0.2">
      <c r="B2859" s="46" t="s">
        <v>51</v>
      </c>
      <c r="D2859" s="49">
        <f>_xll.qlCalendarAdvance(LocalCalendar,$D2858,B2859,"f",FALSE)</f>
        <v>59750</v>
      </c>
      <c r="E2859" s="49">
        <f>_xll.qlInterestRateIndexValueDate(IndexON,D2859)</f>
        <v>59750</v>
      </c>
      <c r="F2859" s="52">
        <f>IFERROR(_xll.qlIndexFixing(IndexON,D2859,TRUE,_xll.ohTrigger(RecalcTrigger,TriggerON)),NA())</f>
        <v>1.382247244679391E-2</v>
      </c>
      <c r="H2859" s="49">
        <f>_xll.qlCalendarAdvance(IborCalendar,$H2858,B2859,"f",FALSE)</f>
        <v>59742</v>
      </c>
      <c r="I2859" s="49">
        <f>_xll.qlInterestRateIndexValueDate(Index1M,$H2859)</f>
        <v>59744</v>
      </c>
      <c r="J2859" s="52">
        <f>IFERROR(_xll.qlIndexFixing(Index1M,$H2859,TRUE,_xll.ohTrigger(RecalcTrigger,Trigger1M)),NA())</f>
        <v>1.5856200225069783E-2</v>
      </c>
      <c r="K2859" s="52">
        <f>IFERROR(_xll.qlIndexFixing(ONIndex1M,I2859,TRUE,_xll.ohTrigger(RecalcTrigger,Trigger1M)),NA())</f>
        <v>1.5848930396371586E-2</v>
      </c>
      <c r="L2859" s="52">
        <f>IFERROR(_xll.qlIndexFixing(Index3M,H2859,TRUE,_xll.ohTrigger(RecalcTrigger,Trigger3M)),NA())</f>
        <v>1.7290046545536189E-2</v>
      </c>
      <c r="M2859" s="52">
        <f>IFERROR(_xll.qlIndexFixing(ONIndex3M,I2859,TRUE,_xll.ohTrigger(RecalcTrigger,Trigger3M)),NA())</f>
        <v>1.7259793776043253E-2</v>
      </c>
      <c r="N2859" s="52">
        <f>IFERROR(_xll.qlIndexFixing(Index6M,$H2859,TRUE,_xll.ohTrigger(RecalcTrigger,Trigger6M)),NA())</f>
        <v>1.9059597853994633E-2</v>
      </c>
      <c r="O2859" s="52">
        <f>IFERROR(_xll.qlIndexFixing(ONIndex6M,I2859,TRUE,_xll.ohTrigger(RecalcTrigger,Trigger6M)),NA())</f>
        <v>1.8982688447692908E-2</v>
      </c>
      <c r="P2859" s="52">
        <f>IFERROR(_xll.qlIndexFixing(Index1Y,$H2859,TRUE,_xll.ohTrigger(RecalcTrigger,Trigger1Y)),NA())</f>
        <v>2.1182198225996686E-2</v>
      </c>
      <c r="Q2859" s="52">
        <f>IFERROR(_xll.qlIndexFixing(ONIndex1Y,I2859,TRUE,_xll.ohTrigger(RecalcTrigger,Trigger1Y)),NA())</f>
        <v>2.0985535882207529E-2</v>
      </c>
    </row>
    <row r="2860" spans="2:17" x14ac:dyDescent="0.2">
      <c r="B2860" s="46" t="s">
        <v>51</v>
      </c>
      <c r="D2860" s="49">
        <f>_xll.qlCalendarAdvance(LocalCalendar,$D2859,B2860,"f",FALSE)</f>
        <v>59757</v>
      </c>
      <c r="E2860" s="49">
        <f>_xll.qlInterestRateIndexValueDate(IndexON,D2860)</f>
        <v>59757</v>
      </c>
      <c r="F2860" s="52">
        <f>IFERROR(_xll.qlIndexFixing(IndexON,D2860,TRUE,_xll.ohTrigger(RecalcTrigger,TriggerON)),NA())</f>
        <v>1.382160293409207E-2</v>
      </c>
      <c r="H2860" s="49">
        <f>_xll.qlCalendarAdvance(IborCalendar,$H2859,B2860,"f",FALSE)</f>
        <v>59749</v>
      </c>
      <c r="I2860" s="49">
        <f>_xll.qlInterestRateIndexValueDate(Index1M,$H2860)</f>
        <v>59751</v>
      </c>
      <c r="J2860" s="52">
        <f>IFERROR(_xll.qlIndexFixing(Index1M,$H2860,TRUE,_xll.ohTrigger(RecalcTrigger,Trigger1M)),NA())</f>
        <v>1.5854833701233195E-2</v>
      </c>
      <c r="K2860" s="52">
        <f>IFERROR(_xll.qlIndexFixing(ONIndex1M,I2860,TRUE,_xll.ohTrigger(RecalcTrigger,Trigger1M)),NA())</f>
        <v>1.5847547146750074E-2</v>
      </c>
      <c r="L2860" s="52">
        <f>IFERROR(_xll.qlIndexFixing(Index3M,H2860,TRUE,_xll.ohTrigger(RecalcTrigger,Trigger3M)),NA())</f>
        <v>1.7288919827069579E-2</v>
      </c>
      <c r="M2860" s="52">
        <f>IFERROR(_xll.qlIndexFixing(ONIndex3M,I2860,TRUE,_xll.ohTrigger(RecalcTrigger,Trigger3M)),NA())</f>
        <v>1.7258622904083865E-2</v>
      </c>
      <c r="N2860" s="52">
        <f>IFERROR(_xll.qlIndexFixing(Index6M,$H2860,TRUE,_xll.ohTrigger(RecalcTrigger,Trigger6M)),NA())</f>
        <v>1.9058520844864972E-2</v>
      </c>
      <c r="O2860" s="52">
        <f>IFERROR(_xll.qlIndexFixing(ONIndex6M,I2860,TRUE,_xll.ohTrigger(RecalcTrigger,Trigger6M)),NA())</f>
        <v>1.8981525366568164E-2</v>
      </c>
      <c r="P2860" s="52">
        <f>IFERROR(_xll.qlIndexFixing(Index1Y,$H2860,TRUE,_xll.ohTrigger(RecalcTrigger,Trigger1Y)),NA())</f>
        <v>2.1181208255593265E-2</v>
      </c>
      <c r="Q2860" s="52">
        <f>IFERROR(_xll.qlIndexFixing(ONIndex1Y,I2860,TRUE,_xll.ohTrigger(RecalcTrigger,Trigger1Y)),NA())</f>
        <v>2.0984371731964657E-2</v>
      </c>
    </row>
    <row r="2861" spans="2:17" x14ac:dyDescent="0.2">
      <c r="B2861" s="46" t="s">
        <v>51</v>
      </c>
      <c r="D2861" s="49">
        <f>_xll.qlCalendarAdvance(LocalCalendar,$D2860,B2861,"f",FALSE)</f>
        <v>59764</v>
      </c>
      <c r="E2861" s="49">
        <f>_xll.qlInterestRateIndexValueDate(IndexON,D2861)</f>
        <v>59764</v>
      </c>
      <c r="F2861" s="52">
        <f>IFERROR(_xll.qlIndexFixing(IndexON,D2861,TRUE,_xll.ohTrigger(RecalcTrigger,TriggerON)),NA())</f>
        <v>1.3820739051846331E-2</v>
      </c>
      <c r="H2861" s="49">
        <f>_xll.qlCalendarAdvance(IborCalendar,$H2860,B2861,"f",FALSE)</f>
        <v>59756</v>
      </c>
      <c r="I2861" s="49">
        <f>_xll.qlInterestRateIndexValueDate(Index1M,$H2861)</f>
        <v>59758</v>
      </c>
      <c r="J2861" s="52">
        <f>IFERROR(_xll.qlIndexFixing(Index1M,$H2861,TRUE,_xll.ohTrigger(RecalcTrigger,Trigger1M)),NA())</f>
        <v>1.5853223393311029E-2</v>
      </c>
      <c r="K2861" s="52">
        <f>IFERROR(_xll.qlIndexFixing(ONIndex1M,I2861,TRUE,_xll.ohTrigger(RecalcTrigger,Trigger1M)),NA())</f>
        <v>1.584617281311651E-2</v>
      </c>
      <c r="L2861" s="52">
        <f>IFERROR(_xll.qlIndexFixing(Index3M,H2861,TRUE,_xll.ohTrigger(RecalcTrigger,Trigger3M)),NA())</f>
        <v>1.7288136733017496E-2</v>
      </c>
      <c r="M2861" s="52">
        <f>IFERROR(_xll.qlIndexFixing(ONIndex3M,I2861,TRUE,_xll.ohTrigger(RecalcTrigger,Trigger3M)),NA())</f>
        <v>1.7257459579180789E-2</v>
      </c>
      <c r="N2861" s="52">
        <f>IFERROR(_xll.qlIndexFixing(Index6M,$H2861,TRUE,_xll.ohTrigger(RecalcTrigger,Trigger6M)),NA())</f>
        <v>1.905745131922373E-2</v>
      </c>
      <c r="O2861" s="52">
        <f>IFERROR(_xll.qlIndexFixing(ONIndex6M,I2861,TRUE,_xll.ohTrigger(RecalcTrigger,Trigger6M)),NA())</f>
        <v>1.8980369696954824E-2</v>
      </c>
      <c r="P2861" s="52">
        <f>IFERROR(_xll.qlIndexFixing(Index1Y,$H2861,TRUE,_xll.ohTrigger(RecalcTrigger,Trigger1Y)),NA())</f>
        <v>2.1180225944235343E-2</v>
      </c>
      <c r="Q2861" s="52">
        <f>IFERROR(_xll.qlIndexFixing(ONIndex1Y,I2861,TRUE,_xll.ohTrigger(RecalcTrigger,Trigger1Y)),NA())</f>
        <v>2.0983215079271034E-2</v>
      </c>
    </row>
    <row r="2862" spans="2:17" x14ac:dyDescent="0.2">
      <c r="B2862" s="46" t="s">
        <v>51</v>
      </c>
      <c r="D2862" s="49">
        <f>_xll.qlCalendarAdvance(LocalCalendar,$D2861,B2862,"f",FALSE)</f>
        <v>59771</v>
      </c>
      <c r="E2862" s="49">
        <f>_xll.qlInterestRateIndexValueDate(IndexON,D2862)</f>
        <v>59771</v>
      </c>
      <c r="F2862" s="52">
        <f>IFERROR(_xll.qlIndexFixing(IndexON,D2862,TRUE,_xll.ohTrigger(RecalcTrigger,TriggerON)),NA())</f>
        <v>1.381988080013663E-2</v>
      </c>
      <c r="H2862" s="49">
        <f>_xll.qlCalendarAdvance(IborCalendar,$H2861,B2862,"f",FALSE)</f>
        <v>59763</v>
      </c>
      <c r="I2862" s="49">
        <f>_xll.qlInterestRateIndexValueDate(Index1M,$H2862)</f>
        <v>59765</v>
      </c>
      <c r="J2862" s="52">
        <f>IFERROR(_xll.qlIndexFixing(Index1M,$H2862,TRUE,_xll.ohTrigger(RecalcTrigger,Trigger1M)),NA())</f>
        <v>1.585187414621762E-2</v>
      </c>
      <c r="K2862" s="52">
        <f>IFERROR(_xll.qlIndexFixing(ONIndex1M,I2862,TRUE,_xll.ohTrigger(RecalcTrigger,Trigger1M)),NA())</f>
        <v>1.5844807395470895E-2</v>
      </c>
      <c r="L2862" s="52">
        <f>IFERROR(_xll.qlIndexFixing(Index3M,H2862,TRUE,_xll.ohTrigger(RecalcTrigger,Trigger3M)),NA())</f>
        <v>1.7286689131219415E-2</v>
      </c>
      <c r="M2862" s="52">
        <f>IFERROR(_xll.qlIndexFixing(ONIndex3M,I2862,TRUE,_xll.ohTrigger(RecalcTrigger,Trigger3M)),NA())</f>
        <v>1.7256303801280737E-2</v>
      </c>
      <c r="N2862" s="52">
        <f>IFERROR(_xll.qlIndexFixing(Index6M,$H2862,TRUE,_xll.ohTrigger(RecalcTrigger,Trigger6M)),NA())</f>
        <v>1.9056818799925514E-2</v>
      </c>
      <c r="O2862" s="52">
        <f>IFERROR(_xll.qlIndexFixing(ONIndex6M,I2862,TRUE,_xll.ohTrigger(RecalcTrigger,Trigger6M)),NA())</f>
        <v>1.8979221438799598E-2</v>
      </c>
      <c r="P2862" s="52">
        <f>IFERROR(_xll.qlIndexFixing(Index1Y,$H2862,TRUE,_xll.ohTrigger(RecalcTrigger,Trigger1Y)),NA())</f>
        <v>2.1179251291899612E-2</v>
      </c>
      <c r="Q2862" s="52">
        <f>IFERROR(_xll.qlIndexFixing(ONIndex1Y,I2862,TRUE,_xll.ohTrigger(RecalcTrigger,Trigger1Y)),NA())</f>
        <v>2.0982065924100013E-2</v>
      </c>
    </row>
    <row r="2863" spans="2:17" x14ac:dyDescent="0.2">
      <c r="B2863" s="46" t="s">
        <v>51</v>
      </c>
      <c r="D2863" s="49">
        <f>_xll.qlCalendarAdvance(LocalCalendar,$D2862,B2863,"f",FALSE)</f>
        <v>59778</v>
      </c>
      <c r="E2863" s="49">
        <f>_xll.qlInterestRateIndexValueDate(IndexON,D2863)</f>
        <v>59778</v>
      </c>
      <c r="F2863" s="52">
        <f>IFERROR(_xll.qlIndexFixing(IndexON,D2863,TRUE,_xll.ohTrigger(RecalcTrigger,TriggerON)),NA())</f>
        <v>1.381902817888303E-2</v>
      </c>
      <c r="H2863" s="49">
        <f>_xll.qlCalendarAdvance(IborCalendar,$H2862,B2863,"f",FALSE)</f>
        <v>59770</v>
      </c>
      <c r="I2863" s="49">
        <f>_xll.qlInterestRateIndexValueDate(Index1M,$H2863)</f>
        <v>59772</v>
      </c>
      <c r="J2863" s="52">
        <f>IFERROR(_xll.qlIndexFixing(Index1M,$H2863,TRUE,_xll.ohTrigger(RecalcTrigger,Trigger1M)),NA())</f>
        <v>1.5850533826241325E-2</v>
      </c>
      <c r="K2863" s="52">
        <f>IFERROR(_xll.qlIndexFixing(ONIndex1M,I2863,TRUE,_xll.ohTrigger(RecalcTrigger,Trigger1M)),NA())</f>
        <v>1.5843703012452526E-2</v>
      </c>
      <c r="L2863" s="52">
        <f>IFERROR(_xll.qlIndexFixing(Index3M,H2863,TRUE,_xll.ohTrigger(RecalcTrigger,Trigger3M)),NA())</f>
        <v>1.7285585153824806E-2</v>
      </c>
      <c r="M2863" s="52">
        <f>IFERROR(_xll.qlIndexFixing(ONIndex3M,I2863,TRUE,_xll.ohTrigger(RecalcTrigger,Trigger3M)),NA())</f>
        <v>1.7255487398968317E-2</v>
      </c>
      <c r="N2863" s="52">
        <f>IFERROR(_xll.qlIndexFixing(Index6M,$H2863,TRUE,_xll.ohTrigger(RecalcTrigger,Trigger6M)),NA())</f>
        <v>1.9055334718355969E-2</v>
      </c>
      <c r="O2863" s="52">
        <f>IFERROR(_xll.qlIndexFixing(ONIndex6M,I2863,TRUE,_xll.ohTrigger(RecalcTrigger,Trigger6M)),NA())</f>
        <v>1.8978499641710833E-2</v>
      </c>
      <c r="P2863" s="52">
        <f>IFERROR(_xll.qlIndexFixing(Index1Y,$H2863,TRUE,_xll.ohTrigger(RecalcTrigger,Trigger1Y)),NA())</f>
        <v>2.1178838823967105E-2</v>
      </c>
      <c r="Q2863" s="52">
        <f>IFERROR(_xll.qlIndexFixing(ONIndex1Y,I2863,TRUE,_xll.ohTrigger(RecalcTrigger,Trigger1Y)),NA())</f>
        <v>2.098145441027377E-2</v>
      </c>
    </row>
    <row r="2864" spans="2:17" x14ac:dyDescent="0.2">
      <c r="B2864" s="46" t="s">
        <v>51</v>
      </c>
      <c r="D2864" s="49">
        <f>_xll.qlCalendarAdvance(LocalCalendar,$D2863,B2864,"f",FALSE)</f>
        <v>59785</v>
      </c>
      <c r="E2864" s="49">
        <f>_xll.qlInterestRateIndexValueDate(IndexON,D2864)</f>
        <v>59785</v>
      </c>
      <c r="F2864" s="52">
        <f>IFERROR(_xll.qlIndexFixing(IndexON,D2864,TRUE,_xll.ohTrigger(RecalcTrigger,TriggerON)),NA())</f>
        <v>1.3818181188245404E-2</v>
      </c>
      <c r="H2864" s="49">
        <f>_xll.qlCalendarAdvance(IborCalendar,$H2863,B2864,"f",FALSE)</f>
        <v>59777</v>
      </c>
      <c r="I2864" s="49">
        <f>_xll.qlInterestRateIndexValueDate(Index1M,$H2864)</f>
        <v>59779</v>
      </c>
      <c r="J2864" s="52">
        <f>IFERROR(_xll.qlIndexFixing(Index1M,$H2864,TRUE,_xll.ohTrigger(RecalcTrigger,Trigger1M)),NA())</f>
        <v>1.5848439466147494E-2</v>
      </c>
      <c r="K2864" s="52">
        <f>IFERROR(_xll.qlIndexFixing(ONIndex1M,I2864,TRUE,_xll.ohTrigger(RecalcTrigger,Trigger1M)),NA())</f>
        <v>1.5842356004387437E-2</v>
      </c>
      <c r="L2864" s="52">
        <f>IFERROR(_xll.qlIndexFixing(Index3M,H2864,TRUE,_xll.ohTrigger(RecalcTrigger,Trigger3M)),NA())</f>
        <v>1.7283476571951353E-2</v>
      </c>
      <c r="M2864" s="52">
        <f>IFERROR(_xll.qlIndexFixing(ONIndex3M,I2864,TRUE,_xll.ohTrigger(RecalcTrigger,Trigger3M)),NA())</f>
        <v>1.7254347199693321E-2</v>
      </c>
      <c r="N2864" s="52">
        <f>IFERROR(_xll.qlIndexFixing(Index6M,$H2864,TRUE,_xll.ohTrigger(RecalcTrigger,Trigger6M)),NA())</f>
        <v>1.9052996565030244E-2</v>
      </c>
      <c r="O2864" s="52">
        <f>IFERROR(_xll.qlIndexFixing(ONIndex6M,I2864,TRUE,_xll.ohTrigger(RecalcTrigger,Trigger6M)),NA())</f>
        <v>1.8977366676289353E-2</v>
      </c>
      <c r="P2864" s="52">
        <f>IFERROR(_xll.qlIndexFixing(Index1Y,$H2864,TRUE,_xll.ohTrigger(RecalcTrigger,Trigger1Y)),NA())</f>
        <v>2.1175660326680411E-2</v>
      </c>
      <c r="Q2864" s="52">
        <f>IFERROR(_xll.qlIndexFixing(ONIndex1Y,I2864,TRUE,_xll.ohTrigger(RecalcTrigger,Trigger1Y)),NA())</f>
        <v>2.0980320719672374E-2</v>
      </c>
    </row>
    <row r="2865" spans="2:17" x14ac:dyDescent="0.2">
      <c r="B2865" s="46" t="s">
        <v>51</v>
      </c>
      <c r="D2865" s="49">
        <f>_xll.qlCalendarAdvance(LocalCalendar,$D2864,B2865,"f",FALSE)</f>
        <v>59792</v>
      </c>
      <c r="E2865" s="49">
        <f>_xll.qlInterestRateIndexValueDate(IndexON,D2865)</f>
        <v>59792</v>
      </c>
      <c r="F2865" s="52">
        <f>IFERROR(_xll.qlIndexFixing(IndexON,D2865,TRUE,_xll.ohTrigger(RecalcTrigger,TriggerON)),NA())</f>
        <v>1.3817339827983943E-2</v>
      </c>
      <c r="H2865" s="49">
        <f>_xll.qlCalendarAdvance(IborCalendar,$H2864,B2865,"f",FALSE)</f>
        <v>59784</v>
      </c>
      <c r="I2865" s="49">
        <f>_xll.qlInterestRateIndexValueDate(Index1M,$H2865)</f>
        <v>59786</v>
      </c>
      <c r="J2865" s="52">
        <f>IFERROR(_xll.qlIndexFixing(Index1M,$H2865,TRUE,_xll.ohTrigger(RecalcTrigger,Trigger1M)),NA())</f>
        <v>1.5848134994861096E-2</v>
      </c>
      <c r="K2865" s="52">
        <f>IFERROR(_xll.qlIndexFixing(ONIndex1M,I2865,TRUE,_xll.ohTrigger(RecalcTrigger,Trigger1M)),NA())</f>
        <v>1.5840764638461735E-2</v>
      </c>
      <c r="L2865" s="52">
        <f>IFERROR(_xll.qlIndexFixing(Index3M,H2865,TRUE,_xll.ohTrigger(RecalcTrigger,Trigger3M)),NA())</f>
        <v>1.7282386287580435E-2</v>
      </c>
      <c r="M2865" s="52">
        <f>IFERROR(_xll.qlIndexFixing(ONIndex3M,I2865,TRUE,_xll.ohTrigger(RecalcTrigger,Trigger3M)),NA())</f>
        <v>1.7252881750184912E-2</v>
      </c>
      <c r="N2865" s="52">
        <f>IFERROR(_xll.qlIndexFixing(Index6M,$H2865,TRUE,_xll.ohTrigger(RecalcTrigger,Trigger6M)),NA())</f>
        <v>1.9051955534137546E-2</v>
      </c>
      <c r="O2865" s="52">
        <f>IFERROR(_xll.qlIndexFixing(ONIndex6M,I2865,TRUE,_xll.ohTrigger(RecalcTrigger,Trigger6M)),NA())</f>
        <v>1.897582113350893E-2</v>
      </c>
      <c r="P2865" s="52">
        <f>IFERROR(_xll.qlIndexFixing(Index1Y,$H2865,TRUE,_xll.ohTrigger(RecalcTrigger,Trigger1Y)),NA())</f>
        <v>2.1176373288805783E-2</v>
      </c>
      <c r="Q2865" s="52">
        <f>IFERROR(_xll.qlIndexFixing(ONIndex1Y,I2865,TRUE,_xll.ohTrigger(RecalcTrigger,Trigger1Y)),NA())</f>
        <v>2.0978663443775858E-2</v>
      </c>
    </row>
    <row r="2866" spans="2:17" x14ac:dyDescent="0.2">
      <c r="B2866" s="46" t="s">
        <v>51</v>
      </c>
      <c r="D2866" s="49">
        <f>_xll.qlCalendarAdvance(LocalCalendar,$D2865,B2866,"f",FALSE)</f>
        <v>59799</v>
      </c>
      <c r="E2866" s="49">
        <f>_xll.qlInterestRateIndexValueDate(IndexON,D2866)</f>
        <v>59799</v>
      </c>
      <c r="F2866" s="52">
        <f>IFERROR(_xll.qlIndexFixing(IndexON,D2866,TRUE,_xll.ohTrigger(RecalcTrigger,TriggerON)),NA())</f>
        <v>1.3816504098338456E-2</v>
      </c>
      <c r="H2866" s="49">
        <f>_xll.qlCalendarAdvance(IborCalendar,$H2865,B2866,"f",FALSE)</f>
        <v>59791</v>
      </c>
      <c r="I2866" s="49">
        <f>_xll.qlInterestRateIndexValueDate(Index1M,$H2866)</f>
        <v>59793</v>
      </c>
      <c r="J2866" s="52">
        <f>IFERROR(_xll.qlIndexFixing(Index1M,$H2866,TRUE,_xll.ohTrigger(RecalcTrigger,Trigger1M)),NA())</f>
        <v>1.5846566429012516E-2</v>
      </c>
      <c r="K2866" s="52">
        <f>IFERROR(_xll.qlIndexFixing(ONIndex1M,I2866,TRUE,_xll.ohTrigger(RecalcTrigger,Trigger1M)),NA())</f>
        <v>1.5839434884794557E-2</v>
      </c>
      <c r="L2866" s="52">
        <f>IFERROR(_xll.qlIndexFixing(Index3M,H2866,TRUE,_xll.ohTrigger(RecalcTrigger,Trigger3M)),NA())</f>
        <v>1.7281303582442585E-2</v>
      </c>
      <c r="M2866" s="52">
        <f>IFERROR(_xll.qlIndexFixing(ONIndex3M,I2866,TRUE,_xll.ohTrigger(RecalcTrigger,Trigger3M)),NA())</f>
        <v>1.7251756160616694E-2</v>
      </c>
      <c r="N2866" s="52">
        <f>IFERROR(_xll.qlIndexFixing(Index6M,$H2866,TRUE,_xll.ohTrigger(RecalcTrigger,Trigger6M)),NA())</f>
        <v>1.9050921985482971E-2</v>
      </c>
      <c r="O2866" s="52">
        <f>IFERROR(_xll.qlIndexFixing(ONIndex6M,I2866,TRUE,_xll.ohTrigger(RecalcTrigger,Trigger6M)),NA())</f>
        <v>1.8974702521399323E-2</v>
      </c>
      <c r="P2866" s="52">
        <f>IFERROR(_xll.qlIndexFixing(Index1Y,$H2866,TRUE,_xll.ohTrigger(RecalcTrigger,Trigger1Y)),NA())</f>
        <v>2.1175429272338609E-2</v>
      </c>
      <c r="Q2866" s="52">
        <f>IFERROR(_xll.qlIndexFixing(ONIndex1Y,I2866,TRUE,_xll.ohTrigger(RecalcTrigger,Trigger1Y)),NA())</f>
        <v>2.0977544278748539E-2</v>
      </c>
    </row>
    <row r="2867" spans="2:17" x14ac:dyDescent="0.2">
      <c r="B2867" s="46" t="s">
        <v>51</v>
      </c>
      <c r="D2867" s="49">
        <f>_xll.qlCalendarAdvance(LocalCalendar,$D2866,B2867,"f",FALSE)</f>
        <v>59806</v>
      </c>
      <c r="E2867" s="49">
        <f>_xll.qlInterestRateIndexValueDate(IndexON,D2867)</f>
        <v>59806</v>
      </c>
      <c r="F2867" s="52">
        <f>IFERROR(_xll.qlIndexFixing(IndexON,D2867,TRUE,_xll.ohTrigger(RecalcTrigger,TriggerON)),NA())</f>
        <v>1.3815673999229006E-2</v>
      </c>
      <c r="H2867" s="49">
        <f>_xll.qlCalendarAdvance(IborCalendar,$H2866,B2867,"f",FALSE)</f>
        <v>59798</v>
      </c>
      <c r="I2867" s="49">
        <f>_xll.qlInterestRateIndexValueDate(Index1M,$H2867)</f>
        <v>59800</v>
      </c>
      <c r="J2867" s="52">
        <f>IFERROR(_xll.qlIndexFixing(Index1M,$H2867,TRUE,_xll.ohTrigger(RecalcTrigger,Trigger1M)),NA())</f>
        <v>1.584526181748919E-2</v>
      </c>
      <c r="K2867" s="52">
        <f>IFERROR(_xll.qlIndexFixing(ONIndex1M,I2867,TRUE,_xll.ohTrigger(RecalcTrigger,Trigger1M)),NA())</f>
        <v>1.5838114047088681E-2</v>
      </c>
      <c r="L2867" s="52">
        <f>IFERROR(_xll.qlIndexFixing(Index3M,H2867,TRUE,_xll.ohTrigger(RecalcTrigger,Trigger3M)),NA())</f>
        <v>1.7280228456534284E-2</v>
      </c>
      <c r="M2867" s="52">
        <f>IFERROR(_xll.qlIndexFixing(ONIndex3M,I2867,TRUE,_xll.ohTrigger(RecalcTrigger,Trigger3M)),NA())</f>
        <v>1.7250638118104789E-2</v>
      </c>
      <c r="N2867" s="52">
        <f>IFERROR(_xll.qlIndexFixing(Index6M,$H2867,TRUE,_xll.ohTrigger(RecalcTrigger,Trigger6M)),NA())</f>
        <v>1.9049895919055981E-2</v>
      </c>
      <c r="O2867" s="52">
        <f>IFERROR(_xll.qlIndexFixing(ONIndex6M,I2867,TRUE,_xll.ohTrigger(RecalcTrigger,Trigger6M)),NA())</f>
        <v>1.8973591320827765E-2</v>
      </c>
      <c r="P2867" s="52">
        <f>IFERROR(_xll.qlIndexFixing(Index1Y,$H2867,TRUE,_xll.ohTrigger(RecalcTrigger,Trigger1Y)),NA())</f>
        <v>2.1174492914784283E-2</v>
      </c>
      <c r="Q2867" s="52">
        <f>IFERROR(_xll.qlIndexFixing(ONIndex1Y,I2867,TRUE,_xll.ohTrigger(RecalcTrigger,Trigger1Y)),NA())</f>
        <v>2.0976432611243823E-2</v>
      </c>
    </row>
    <row r="2868" spans="2:17" x14ac:dyDescent="0.2">
      <c r="B2868" s="46" t="s">
        <v>51</v>
      </c>
      <c r="D2868" s="49">
        <f>_xll.qlCalendarAdvance(LocalCalendar,$D2867,B2868,"f",FALSE)</f>
        <v>59813</v>
      </c>
      <c r="E2868" s="49">
        <f>_xll.qlInterestRateIndexValueDate(IndexON,D2868)</f>
        <v>59813</v>
      </c>
      <c r="F2868" s="52">
        <f>IFERROR(_xll.qlIndexFixing(IndexON,D2868,TRUE,_xll.ohTrigger(RecalcTrigger,TriggerON)),NA())</f>
        <v>1.3814849530575657E-2</v>
      </c>
      <c r="H2868" s="49">
        <f>_xll.qlCalendarAdvance(IborCalendar,$H2867,B2868,"f",FALSE)</f>
        <v>59805</v>
      </c>
      <c r="I2868" s="49">
        <f>_xll.qlInterestRateIndexValueDate(Index1M,$H2868)</f>
        <v>59807</v>
      </c>
      <c r="J2868" s="52">
        <f>IFERROR(_xll.qlIndexFixing(Index1M,$H2868,TRUE,_xll.ohTrigger(RecalcTrigger,Trigger1M)),NA())</f>
        <v>1.5844479732146543E-2</v>
      </c>
      <c r="K2868" s="52">
        <f>IFERROR(_xll.qlIndexFixing(ONIndex1M,I2868,TRUE,_xll.ohTrigger(RecalcTrigger,Trigger1M)),NA())</f>
        <v>1.5836802125397398E-2</v>
      </c>
      <c r="L2868" s="52">
        <f>IFERROR(_xll.qlIndexFixing(Index3M,H2868,TRUE,_xll.ohTrigger(RecalcTrigger,Trigger3M)),NA())</f>
        <v>1.72801789718946E-2</v>
      </c>
      <c r="M2868" s="52">
        <f>IFERROR(_xll.qlIndexFixing(ONIndex3M,I2868,TRUE,_xll.ohTrigger(RecalcTrigger,Trigger3M)),NA())</f>
        <v>1.7249527622675842E-2</v>
      </c>
      <c r="N2868" s="52">
        <f>IFERROR(_xll.qlIndexFixing(Index6M,$H2868,TRUE,_xll.ohTrigger(RecalcTrigger,Trigger6M)),NA())</f>
        <v>1.9050174176380816E-2</v>
      </c>
      <c r="O2868" s="52">
        <f>IFERROR(_xll.qlIndexFixing(ONIndex6M,I2868,TRUE,_xll.ohTrigger(RecalcTrigger,Trigger6M)),NA())</f>
        <v>1.8972487531740967E-2</v>
      </c>
      <c r="P2868" s="52">
        <f>IFERROR(_xll.qlIndexFixing(Index1Y,$H2868,TRUE,_xll.ohTrigger(RecalcTrigger,Trigger1Y)),NA())</f>
        <v>2.1174121202292707E-2</v>
      </c>
      <c r="Q2868" s="52">
        <f>IFERROR(_xll.qlIndexFixing(ONIndex1Y,I2868,TRUE,_xll.ohTrigger(RecalcTrigger,Trigger1Y)),NA())</f>
        <v>2.0975328441235064E-2</v>
      </c>
    </row>
    <row r="2869" spans="2:17" x14ac:dyDescent="0.2">
      <c r="B2869" s="46" t="s">
        <v>51</v>
      </c>
      <c r="D2869" s="49">
        <f>_xll.qlCalendarAdvance(LocalCalendar,$D2868,B2869,"f",FALSE)</f>
        <v>59820</v>
      </c>
      <c r="E2869" s="49">
        <f>_xll.qlInterestRateIndexValueDate(IndexON,D2869)</f>
        <v>59820</v>
      </c>
      <c r="F2869" s="52">
        <f>IFERROR(_xll.qlIndexFixing(IndexON,D2869,TRUE,_xll.ohTrigger(RecalcTrigger,TriggerON)),NA())</f>
        <v>1.3814030692458346E-2</v>
      </c>
      <c r="H2869" s="49">
        <f>_xll.qlCalendarAdvance(IborCalendar,$H2868,B2869,"f",FALSE)</f>
        <v>59812</v>
      </c>
      <c r="I2869" s="49">
        <f>_xll.qlInterestRateIndexValueDate(Index1M,$H2869)</f>
        <v>59814</v>
      </c>
      <c r="J2869" s="52">
        <f>IFERROR(_xll.qlIndexFixing(Index1M,$H2869,TRUE,_xll.ohTrigger(RecalcTrigger,Trigger1M)),NA())</f>
        <v>1.5842679375755186E-2</v>
      </c>
      <c r="K2869" s="52">
        <f>IFERROR(_xll.qlIndexFixing(ONIndex1M,I2869,TRUE,_xll.ohTrigger(RecalcTrigger,Trigger1M)),NA())</f>
        <v>1.5835754709756511E-2</v>
      </c>
      <c r="L2869" s="52">
        <f>IFERROR(_xll.qlIndexFixing(Index3M,H2869,TRUE,_xll.ohTrigger(RecalcTrigger,Trigger3M)),NA())</f>
        <v>1.7279120476471371E-2</v>
      </c>
      <c r="M2869" s="52">
        <f>IFERROR(_xll.qlIndexFixing(ONIndex3M,I2869,TRUE,_xll.ohTrigger(RecalcTrigger,Trigger3M)),NA())</f>
        <v>1.7248759414798531E-2</v>
      </c>
      <c r="N2869" s="52">
        <f>IFERROR(_xll.qlIndexFixing(Index6M,$H2869,TRUE,_xll.ohTrigger(RecalcTrigger,Trigger6M)),NA())</f>
        <v>1.904959740246271E-2</v>
      </c>
      <c r="O2869" s="52">
        <f>IFERROR(_xll.qlIndexFixing(ONIndex6M,I2869,TRUE,_xll.ohTrigger(RecalcTrigger,Trigger6M)),NA())</f>
        <v>1.8971813027668372E-2</v>
      </c>
      <c r="P2869" s="52">
        <f>IFERROR(_xll.qlIndexFixing(Index1Y,$H2869,TRUE,_xll.ohTrigger(RecalcTrigger,Trigger1Y)),NA())</f>
        <v>2.1172643176327707E-2</v>
      </c>
      <c r="Q2869" s="52">
        <f>IFERROR(_xll.qlIndexFixing(ONIndex1Y,I2869,TRUE,_xll.ohTrigger(RecalcTrigger,Trigger1Y)),NA())</f>
        <v>2.0974764736059193E-2</v>
      </c>
    </row>
    <row r="2870" spans="2:17" x14ac:dyDescent="0.2">
      <c r="B2870" s="46" t="s">
        <v>51</v>
      </c>
      <c r="D2870" s="49">
        <f>_xll.qlCalendarAdvance(LocalCalendar,$D2869,B2870,"f",FALSE)</f>
        <v>59827</v>
      </c>
      <c r="E2870" s="49">
        <f>_xll.qlInterestRateIndexValueDate(IndexON,D2870)</f>
        <v>59827</v>
      </c>
      <c r="F2870" s="52">
        <f>IFERROR(_xll.qlIndexFixing(IndexON,D2870,TRUE,_xll.ohTrigger(RecalcTrigger,TriggerON)),NA())</f>
        <v>1.3813217484957008E-2</v>
      </c>
      <c r="H2870" s="49">
        <f>_xll.qlCalendarAdvance(IborCalendar,$H2869,B2870,"f",FALSE)</f>
        <v>59819</v>
      </c>
      <c r="I2870" s="49">
        <f>_xll.qlInterestRateIndexValueDate(Index1M,$H2870)</f>
        <v>59821</v>
      </c>
      <c r="J2870" s="52">
        <f>IFERROR(_xll.qlIndexFixing(Index1M,$H2870,TRUE,_xll.ohTrigger(RecalcTrigger,Trigger1M)),NA())</f>
        <v>1.5841659476204806E-2</v>
      </c>
      <c r="K2870" s="52">
        <f>IFERROR(_xll.qlIndexFixing(ONIndex1M,I2870,TRUE,_xll.ohTrigger(RecalcTrigger,Trigger1M)),NA())</f>
        <v>1.5834205029925386E-2</v>
      </c>
      <c r="L2870" s="52">
        <f>IFERROR(_xll.qlIndexFixing(Index3M,H2870,TRUE,_xll.ohTrigger(RecalcTrigger,Trigger3M)),NA())</f>
        <v>1.7278069561354741E-2</v>
      </c>
      <c r="M2870" s="52">
        <f>IFERROR(_xll.qlIndexFixing(ONIndex3M,I2870,TRUE,_xll.ohTrigger(RecalcTrigger,Trigger3M)),NA())</f>
        <v>1.7247329273013534E-2</v>
      </c>
      <c r="N2870" s="52">
        <f>IFERROR(_xll.qlIndexFixing(Index6M,$H2870,TRUE,_xll.ohTrigger(RecalcTrigger,Trigger6M)),NA())</f>
        <v>1.9048162343421129E-2</v>
      </c>
      <c r="O2870" s="52">
        <f>IFERROR(_xll.qlIndexFixing(ONIndex6M,I2870,TRUE,_xll.ohTrigger(RecalcTrigger,Trigger6M)),NA())</f>
        <v>1.897030218812823E-2</v>
      </c>
      <c r="P2870" s="52">
        <f>IFERROR(_xll.qlIndexFixing(Index1Y,$H2870,TRUE,_xll.ohTrigger(RecalcTrigger,Trigger1Y)),NA())</f>
        <v>2.1172287768988184E-2</v>
      </c>
      <c r="Q2870" s="52">
        <f>IFERROR(_xll.qlIndexFixing(ONIndex1Y,I2870,TRUE,_xll.ohTrigger(RecalcTrigger,Trigger1Y)),NA())</f>
        <v>2.097314259386529E-2</v>
      </c>
    </row>
    <row r="2871" spans="2:17" x14ac:dyDescent="0.2">
      <c r="B2871" s="46" t="s">
        <v>51</v>
      </c>
      <c r="D2871" s="49">
        <f>_xll.qlCalendarAdvance(LocalCalendar,$D2870,B2871,"f",FALSE)</f>
        <v>59834</v>
      </c>
      <c r="E2871" s="49">
        <f>_xll.qlInterestRateIndexValueDate(IndexON,D2871)</f>
        <v>59834</v>
      </c>
      <c r="F2871" s="52">
        <f>IFERROR(_xll.qlIndexFixing(IndexON,D2871,TRUE,_xll.ohTrigger(RecalcTrigger,TriggerON)),NA())</f>
        <v>1.3812409907831835E-2</v>
      </c>
      <c r="H2871" s="49">
        <f>_xll.qlCalendarAdvance(IborCalendar,$H2870,B2871,"f",FALSE)</f>
        <v>59826</v>
      </c>
      <c r="I2871" s="49">
        <f>_xll.qlInterestRateIndexValueDate(Index1M,$H2871)</f>
        <v>59828</v>
      </c>
      <c r="J2871" s="52">
        <f>IFERROR(_xll.qlIndexFixing(Index1M,$H2871,TRUE,_xll.ohTrigger(RecalcTrigger,Trigger1M)),NA())</f>
        <v>1.5840132642425155E-2</v>
      </c>
      <c r="K2871" s="52">
        <f>IFERROR(_xll.qlIndexFixing(ONIndex1M,I2871,TRUE,_xll.ohTrigger(RecalcTrigger,Trigger1M)),NA())</f>
        <v>1.5832919856171301E-2</v>
      </c>
      <c r="L2871" s="52">
        <f>IFERROR(_xll.qlIndexFixing(Index3M,H2871,TRUE,_xll.ohTrigger(RecalcTrigger,Trigger3M)),NA())</f>
        <v>1.7277367169273125E-2</v>
      </c>
      <c r="M2871" s="52">
        <f>IFERROR(_xll.qlIndexFixing(ONIndex3M,I2871,TRUE,_xll.ohTrigger(RecalcTrigger,Trigger3M)),NA())</f>
        <v>1.7246241418753527E-2</v>
      </c>
      <c r="N2871" s="52">
        <f>IFERROR(_xll.qlIndexFixing(Index6M,$H2871,TRUE,_xll.ohTrigger(RecalcTrigger,Trigger6M)),NA())</f>
        <v>1.9047167652001738E-2</v>
      </c>
      <c r="O2871" s="52">
        <f>IFERROR(_xll.qlIndexFixing(ONIndex6M,I2871,TRUE,_xll.ohTrigger(RecalcTrigger,Trigger6M)),NA())</f>
        <v>1.8969220633575645E-2</v>
      </c>
      <c r="P2871" s="52">
        <f>IFERROR(_xll.qlIndexFixing(Index1Y,$H2871,TRUE,_xll.ohTrigger(RecalcTrigger,Trigger1Y)),NA())</f>
        <v>2.1170824073266172E-2</v>
      </c>
      <c r="Q2871" s="52">
        <f>IFERROR(_xll.qlIndexFixing(ONIndex1Y,I2871,TRUE,_xll.ohTrigger(RecalcTrigger,Trigger1Y)),NA())</f>
        <v>2.0972060916477631E-2</v>
      </c>
    </row>
    <row r="2872" spans="2:17" x14ac:dyDescent="0.2">
      <c r="B2872" s="46" t="s">
        <v>51</v>
      </c>
      <c r="D2872" s="49">
        <f>_xll.qlCalendarAdvance(LocalCalendar,$D2871,B2872,"f",FALSE)</f>
        <v>59841</v>
      </c>
      <c r="E2872" s="49">
        <f>_xll.qlInterestRateIndexValueDate(IndexON,D2872)</f>
        <v>59841</v>
      </c>
      <c r="F2872" s="52">
        <f>IFERROR(_xll.qlIndexFixing(IndexON,D2872,TRUE,_xll.ohTrigger(RecalcTrigger,TriggerON)),NA())</f>
        <v>1.3811607961322636E-2</v>
      </c>
      <c r="H2872" s="49">
        <f>_xll.qlCalendarAdvance(IborCalendar,$H2871,B2872,"f",FALSE)</f>
        <v>59833</v>
      </c>
      <c r="I2872" s="49">
        <f>_xll.qlInterestRateIndexValueDate(Index1M,$H2872)</f>
        <v>59835</v>
      </c>
      <c r="J2872" s="52">
        <f>IFERROR(_xll.qlIndexFixing(Index1M,$H2872,TRUE,_xll.ohTrigger(RecalcTrigger,Trigger1M)),NA())</f>
        <v>1.5838872666397129E-2</v>
      </c>
      <c r="K2872" s="52">
        <f>IFERROR(_xll.qlIndexFixing(ONIndex1M,I2872,TRUE,_xll.ohTrigger(RecalcTrigger,Trigger1M)),NA())</f>
        <v>1.5831643598405165E-2</v>
      </c>
      <c r="L2872" s="52">
        <f>IFERROR(_xll.qlIndexFixing(Index3M,H2872,TRUE,_xll.ohTrigger(RecalcTrigger,Trigger3M)),NA())</f>
        <v>1.7275990472018304E-2</v>
      </c>
      <c r="M2872" s="52">
        <f>IFERROR(_xll.qlIndexFixing(ONIndex3M,I2872,TRUE,_xll.ohTrigger(RecalcTrigger,Trigger3M)),NA())</f>
        <v>1.7245161111576479E-2</v>
      </c>
      <c r="N2872" s="52">
        <f>IFERROR(_xll.qlIndexFixing(Index6M,$H2872,TRUE,_xll.ohTrigger(RecalcTrigger,Trigger6M)),NA())</f>
        <v>1.9046180443939846E-2</v>
      </c>
      <c r="O2872" s="52">
        <f>IFERROR(_xll.qlIndexFixing(ONIndex6M,I2872,TRUE,_xll.ohTrigger(RecalcTrigger,Trigger6M)),NA())</f>
        <v>1.896814649050782E-2</v>
      </c>
      <c r="P2872" s="52">
        <f>IFERROR(_xll.qlIndexFixing(Index1Y,$H2872,TRUE,_xll.ohTrigger(RecalcTrigger,Trigger1Y)),NA())</f>
        <v>2.1169926009956569E-2</v>
      </c>
      <c r="Q2872" s="52">
        <f>IFERROR(_xll.qlIndexFixing(ONIndex1Y,I2872,TRUE,_xll.ohTrigger(RecalcTrigger,Trigger1Y)),NA())</f>
        <v>2.0970986736585928E-2</v>
      </c>
    </row>
    <row r="2873" spans="2:17" x14ac:dyDescent="0.2">
      <c r="B2873" s="46" t="s">
        <v>51</v>
      </c>
      <c r="D2873" s="49">
        <f>_xll.qlCalendarAdvance(LocalCalendar,$D2872,B2873,"f",FALSE)</f>
        <v>59848</v>
      </c>
      <c r="E2873" s="49">
        <f>_xll.qlInterestRateIndexValueDate(IndexON,D2873)</f>
        <v>59848</v>
      </c>
      <c r="F2873" s="52">
        <f>IFERROR(_xll.qlIndexFixing(IndexON,D2873,TRUE,_xll.ohTrigger(RecalcTrigger,TriggerON)),NA())</f>
        <v>1.3810811645269538E-2</v>
      </c>
      <c r="H2873" s="49">
        <f>_xll.qlCalendarAdvance(IborCalendar,$H2872,B2873,"f",FALSE)</f>
        <v>59840</v>
      </c>
      <c r="I2873" s="49">
        <f>_xll.qlInterestRateIndexValueDate(Index1M,$H2873)</f>
        <v>59842</v>
      </c>
      <c r="J2873" s="52">
        <f>IFERROR(_xll.qlIndexFixing(Index1M,$H2873,TRUE,_xll.ohTrigger(RecalcTrigger,Trigger1M)),NA())</f>
        <v>1.5837621617465582E-2</v>
      </c>
      <c r="K2873" s="52">
        <f>IFERROR(_xll.qlIndexFixing(ONIndex1M,I2873,TRUE,_xll.ohTrigger(RecalcTrigger,Trigger1M)),NA())</f>
        <v>1.5830376256600331E-2</v>
      </c>
      <c r="L2873" s="52">
        <f>IFERROR(_xll.qlIndexFixing(Index3M,H2873,TRUE,_xll.ohTrigger(RecalcTrigger,Trigger3M)),NA())</f>
        <v>1.7274962297784038E-2</v>
      </c>
      <c r="M2873" s="52">
        <f>IFERROR(_xll.qlIndexFixing(ONIndex3M,I2873,TRUE,_xll.ohTrigger(RecalcTrigger,Trigger3M)),NA())</f>
        <v>1.7244088351455744E-2</v>
      </c>
      <c r="N2873" s="52">
        <f>IFERROR(_xll.qlIndexFixing(Index6M,$H2873,TRUE,_xll.ohTrigger(RecalcTrigger,Trigger6M)),NA())</f>
        <v>1.9043896646630771E-2</v>
      </c>
      <c r="O2873" s="52">
        <f>IFERROR(_xll.qlIndexFixing(ONIndex6M,I2873,TRUE,_xll.ohTrigger(RecalcTrigger,Trigger6M)),NA())</f>
        <v>1.8967079758978045E-2</v>
      </c>
      <c r="P2873" s="52">
        <f>IFERROR(_xll.qlIndexFixing(Index1Y,$H2873,TRUE,_xll.ohTrigger(RecalcTrigger,Trigger1Y)),NA())</f>
        <v>2.1169035605433265E-2</v>
      </c>
      <c r="Q2873" s="52">
        <f>IFERROR(_xll.qlIndexFixing(ONIndex1Y,I2873,TRUE,_xll.ohTrigger(RecalcTrigger,Trigger1Y)),NA())</f>
        <v>2.0969920054216828E-2</v>
      </c>
    </row>
    <row r="2874" spans="2:17" x14ac:dyDescent="0.2">
      <c r="B2874" s="46" t="s">
        <v>51</v>
      </c>
      <c r="D2874" s="49">
        <f>_xll.qlCalendarAdvance(LocalCalendar,$D2873,B2874,"f",FALSE)</f>
        <v>59855</v>
      </c>
      <c r="E2874" s="49">
        <f>_xll.qlInterestRateIndexValueDate(IndexON,D2874)</f>
        <v>59855</v>
      </c>
      <c r="F2874" s="52">
        <f>IFERROR(_xll.qlIndexFixing(IndexON,D2874,TRUE,_xll.ohTrigger(RecalcTrigger,TriggerON)),NA())</f>
        <v>1.3810020959752478E-2</v>
      </c>
      <c r="H2874" s="49">
        <f>_xll.qlCalendarAdvance(IborCalendar,$H2873,B2874,"f",FALSE)</f>
        <v>59847</v>
      </c>
      <c r="I2874" s="49">
        <f>_xll.qlInterestRateIndexValueDate(Index1M,$H2874)</f>
        <v>59849</v>
      </c>
      <c r="J2874" s="52">
        <f>IFERROR(_xll.qlIndexFixing(Index1M,$H2874,TRUE,_xll.ohTrigger(RecalcTrigger,Trigger1M)),NA())</f>
        <v>1.5836379495617624E-2</v>
      </c>
      <c r="K2874" s="52">
        <f>IFERROR(_xll.qlIndexFixing(ONIndex1M,I2874,TRUE,_xll.ohTrigger(RecalcTrigger,Trigger1M)),NA())</f>
        <v>1.5829376324716371E-2</v>
      </c>
      <c r="L2874" s="52">
        <f>IFERROR(_xll.qlIndexFixing(Index3M,H2874,TRUE,_xll.ohTrigger(RecalcTrigger,Trigger3M)),NA())</f>
        <v>1.7273941703831713E-2</v>
      </c>
      <c r="M2874" s="52">
        <f>IFERROR(_xll.qlIndexFixing(ONIndex3M,I2874,TRUE,_xll.ohTrigger(RecalcTrigger,Trigger3M)),NA())</f>
        <v>1.7243360315690737E-2</v>
      </c>
      <c r="N2874" s="52">
        <f>IFERROR(_xll.qlIndexFixing(Index6M,$H2874,TRUE,_xll.ohTrigger(RecalcTrigger,Trigger6M)),NA())</f>
        <v>1.9042922955477569E-2</v>
      </c>
      <c r="O2874" s="52">
        <f>IFERROR(_xll.qlIndexFixing(ONIndex6M,I2874,TRUE,_xll.ohTrigger(RecalcTrigger,Trigger6M)),NA())</f>
        <v>1.896644467656472E-2</v>
      </c>
      <c r="P2874" s="52">
        <f>IFERROR(_xll.qlIndexFixing(Index1Y,$H2874,TRUE,_xll.ohTrigger(RecalcTrigger,Trigger1Y)),NA())</f>
        <v>2.1168152859675576E-2</v>
      </c>
      <c r="Q2874" s="52">
        <f>IFERROR(_xll.qlIndexFixing(ONIndex1Y,I2874,TRUE,_xll.ohTrigger(RecalcTrigger,Trigger1Y)),NA())</f>
        <v>2.0969396201702128E-2</v>
      </c>
    </row>
    <row r="2875" spans="2:17" x14ac:dyDescent="0.2">
      <c r="B2875" s="46" t="s">
        <v>51</v>
      </c>
      <c r="D2875" s="49">
        <f>_xll.qlCalendarAdvance(LocalCalendar,$D2874,B2875,"f",FALSE)</f>
        <v>59863</v>
      </c>
      <c r="E2875" s="49">
        <f>_xll.qlInterestRateIndexValueDate(IndexON,D2875)</f>
        <v>59863</v>
      </c>
      <c r="F2875" s="52">
        <f>IFERROR(_xll.qlIndexFixing(IndexON,D2875,TRUE,_xll.ohTrigger(RecalcTrigger,TriggerON)),NA())</f>
        <v>1.380954237380827E-2</v>
      </c>
      <c r="H2875" s="49">
        <f>_xll.qlCalendarAdvance(IborCalendar,$H2874,B2875,"f",FALSE)</f>
        <v>59854</v>
      </c>
      <c r="I2875" s="49">
        <f>_xll.qlInterestRateIndexValueDate(Index1M,$H2875)</f>
        <v>59856</v>
      </c>
      <c r="J2875" s="52">
        <f>IFERROR(_xll.qlIndexFixing(Index1M,$H2875,TRUE,_xll.ohTrigger(RecalcTrigger,Trigger1M)),NA())</f>
        <v>1.5835146300855831E-2</v>
      </c>
      <c r="K2875" s="52">
        <f>IFERROR(_xll.qlIndexFixing(ONIndex1M,I2875,TRUE,_xll.ohTrigger(RecalcTrigger,Trigger1M)),NA())</f>
        <v>1.5827868321007799E-2</v>
      </c>
      <c r="L2875" s="52">
        <f>IFERROR(_xll.qlIndexFixing(Index3M,H2875,TRUE,_xll.ohTrigger(RecalcTrigger,Trigger3M)),NA())</f>
        <v>1.7273271602600795E-2</v>
      </c>
      <c r="M2875" s="52">
        <f>IFERROR(_xll.qlIndexFixing(ONIndex3M,I2875,TRUE,_xll.ohTrigger(RecalcTrigger,Trigger3M)),NA())</f>
        <v>1.7241965472489795E-2</v>
      </c>
      <c r="N2875" s="52">
        <f>IFERROR(_xll.qlIndexFixing(Index6M,$H2875,TRUE,_xll.ohTrigger(RecalcTrigger,Trigger6M)),NA())</f>
        <v>1.9041956746462356E-2</v>
      </c>
      <c r="O2875" s="52">
        <f>IFERROR(_xll.qlIndexFixing(ONIndex6M,I2875,TRUE,_xll.ohTrigger(RecalcTrigger,Trigger6M)),NA())</f>
        <v>1.8964968530426063E-2</v>
      </c>
      <c r="P2875" s="52">
        <f>IFERROR(_xll.qlIndexFixing(Index1Y,$H2875,TRUE,_xll.ohTrigger(RecalcTrigger,Trigger1Y)),NA())</f>
        <v>2.116727777266433E-2</v>
      </c>
      <c r="Q2875" s="52">
        <f>IFERROR(_xll.qlIndexFixing(ONIndex1Y,I2875,TRUE,_xll.ohTrigger(RecalcTrigger,Trigger1Y)),NA())</f>
        <v>2.0967809182153019E-2</v>
      </c>
    </row>
    <row r="2876" spans="2:17" x14ac:dyDescent="0.2">
      <c r="B2876" s="46" t="s">
        <v>51</v>
      </c>
      <c r="D2876" s="49">
        <f>_xll.qlCalendarAdvance(LocalCalendar,$D2875,B2876,"f",FALSE)</f>
        <v>59870</v>
      </c>
      <c r="E2876" s="49">
        <f>_xll.qlInterestRateIndexValueDate(IndexON,D2876)</f>
        <v>59870</v>
      </c>
      <c r="F2876" s="52">
        <f>IFERROR(_xll.qlIndexFixing(IndexON,D2876,TRUE,_xll.ohTrigger(RecalcTrigger,TriggerON)),NA())</f>
        <v>1.3808764498417503E-2</v>
      </c>
      <c r="H2876" s="49">
        <f>_xll.qlCalendarAdvance(IborCalendar,$H2875,B2876,"f",FALSE)</f>
        <v>59861</v>
      </c>
      <c r="I2876" s="49">
        <f>_xll.qlInterestRateIndexValueDate(Index1M,$H2876)</f>
        <v>59863</v>
      </c>
      <c r="J2876" s="52">
        <f>IFERROR(_xll.qlIndexFixing(Index1M,$H2876,TRUE,_xll.ohTrigger(RecalcTrigger,Trigger1M)),NA())</f>
        <v>1.5833922033177631E-2</v>
      </c>
      <c r="K2876" s="52">
        <f>IFERROR(_xll.qlIndexFixing(ONIndex1M,I2876,TRUE,_xll.ohTrigger(RecalcTrigger,Trigger1M)),NA())</f>
        <v>1.5826627727193454E-2</v>
      </c>
      <c r="L2876" s="52">
        <f>IFERROR(_xll.qlIndexFixing(Index3M,H2876,TRUE,_xll.ohTrigger(RecalcTrigger,Trigger3M)),NA())</f>
        <v>1.7271923256750747E-2</v>
      </c>
      <c r="M2876" s="52">
        <f>IFERROR(_xll.qlIndexFixing(ONIndex3M,I2876,TRUE,_xll.ohTrigger(RecalcTrigger,Trigger3M)),NA())</f>
        <v>1.7240915353564645E-2</v>
      </c>
      <c r="N2876" s="52">
        <f>IFERROR(_xll.qlIndexFixing(Index6M,$H2876,TRUE,_xll.ohTrigger(RecalcTrigger,Trigger6M)),NA())</f>
        <v>1.9040998019572829E-2</v>
      </c>
      <c r="O2876" s="52">
        <f>IFERROR(_xll.qlIndexFixing(ONIndex6M,I2876,TRUE,_xll.ohTrigger(RecalcTrigger,Trigger6M)),NA())</f>
        <v>1.8963924033377211E-2</v>
      </c>
      <c r="P2876" s="52">
        <f>IFERROR(_xll.qlIndexFixing(Index1Y,$H2876,TRUE,_xll.ohTrigger(RecalcTrigger,Trigger1Y)),NA())</f>
        <v>2.1166410344378619E-2</v>
      </c>
      <c r="Q2876" s="52">
        <f>IFERROR(_xll.qlIndexFixing(ONIndex1Y,I2876,TRUE,_xll.ohTrigger(RecalcTrigger,Trigger1Y)),NA())</f>
        <v>2.0966764992405018E-2</v>
      </c>
    </row>
    <row r="2877" spans="2:17" x14ac:dyDescent="0.2">
      <c r="B2877" s="46" t="s">
        <v>51</v>
      </c>
      <c r="D2877" s="49">
        <f>_xll.qlCalendarAdvance(LocalCalendar,$D2876,B2877,"f",FALSE)</f>
        <v>59877</v>
      </c>
      <c r="E2877" s="49">
        <f>_xll.qlInterestRateIndexValueDate(IndexON,D2877)</f>
        <v>59877</v>
      </c>
      <c r="F2877" s="52">
        <f>IFERROR(_xll.qlIndexFixing(IndexON,D2877,TRUE,_xll.ohTrigger(RecalcTrigger,TriggerON)),NA())</f>
        <v>1.3807992253962453E-2</v>
      </c>
      <c r="H2877" s="49">
        <f>_xll.qlCalendarAdvance(IborCalendar,$H2876,B2877,"f",FALSE)</f>
        <v>59868</v>
      </c>
      <c r="I2877" s="49">
        <f>_xll.qlInterestRateIndexValueDate(Index1M,$H2877)</f>
        <v>59870</v>
      </c>
      <c r="J2877" s="52">
        <f>IFERROR(_xll.qlIndexFixing(Index1M,$H2877,TRUE,_xll.ohTrigger(RecalcTrigger,Trigger1M)),NA())</f>
        <v>1.5832706692577858E-2</v>
      </c>
      <c r="K2877" s="52">
        <f>IFERROR(_xll.qlIndexFixing(ONIndex1M,I2877,TRUE,_xll.ohTrigger(RecalcTrigger,Trigger1M)),NA())</f>
        <v>1.5825396049340412E-2</v>
      </c>
      <c r="L2877" s="52">
        <f>IFERROR(_xll.qlIndexFixing(Index3M,H2877,TRUE,_xll.ohTrigger(RecalcTrigger,Trigger3M)),NA())</f>
        <v>1.7269894053642158E-2</v>
      </c>
      <c r="M2877" s="52">
        <f>IFERROR(_xll.qlIndexFixing(ONIndex3M,I2877,TRUE,_xll.ohTrigger(RecalcTrigger,Trigger3M)),NA())</f>
        <v>1.7239872781722454E-2</v>
      </c>
      <c r="N2877" s="52">
        <f>IFERROR(_xll.qlIndexFixing(Index6M,$H2877,TRUE,_xll.ohTrigger(RecalcTrigger,Trigger6M)),NA())</f>
        <v>1.9040046774799771E-2</v>
      </c>
      <c r="O2877" s="52">
        <f>IFERROR(_xll.qlIndexFixing(ONIndex6M,I2877,TRUE,_xll.ohTrigger(RecalcTrigger,Trigger6M)),NA())</f>
        <v>1.8962886947866409E-2</v>
      </c>
      <c r="P2877" s="52">
        <f>IFERROR(_xll.qlIndexFixing(Index1Y,$H2877,TRUE,_xll.ohTrigger(RecalcTrigger,Trigger1Y)),NA())</f>
        <v>2.116386666095442E-2</v>
      </c>
      <c r="Q2877" s="52">
        <f>IFERROR(_xll.qlIndexFixing(ONIndex1Y,I2877,TRUE,_xll.ohTrigger(RecalcTrigger,Trigger1Y)),NA())</f>
        <v>2.096572830017962E-2</v>
      </c>
    </row>
    <row r="2878" spans="2:17" x14ac:dyDescent="0.2">
      <c r="B2878" s="46" t="s">
        <v>51</v>
      </c>
      <c r="D2878" s="49">
        <f>_xll.qlCalendarAdvance(LocalCalendar,$D2877,B2878,"f",FALSE)</f>
        <v>59884</v>
      </c>
      <c r="E2878" s="49">
        <f>_xll.qlInterestRateIndexValueDate(IndexON,D2878)</f>
        <v>59884</v>
      </c>
      <c r="F2878" s="52">
        <f>IFERROR(_xll.qlIndexFixing(IndexON,D2878,TRUE,_xll.ohTrigger(RecalcTrigger,TriggerON)),NA())</f>
        <v>1.3807225640443122E-2</v>
      </c>
      <c r="H2878" s="49">
        <f>_xll.qlCalendarAdvance(IborCalendar,$H2877,B2878,"f",FALSE)</f>
        <v>59875</v>
      </c>
      <c r="I2878" s="49">
        <f>_xll.qlInterestRateIndexValueDate(Index1M,$H2878)</f>
        <v>59877</v>
      </c>
      <c r="J2878" s="52">
        <f>IFERROR(_xll.qlIndexFixing(Index1M,$H2878,TRUE,_xll.ohTrigger(RecalcTrigger,Trigger1M)),NA())</f>
        <v>1.5831500279053938E-2</v>
      </c>
      <c r="K2878" s="52">
        <f>IFERROR(_xll.qlIndexFixing(ONIndex1M,I2878,TRUE,_xll.ohTrigger(RecalcTrigger,Trigger1M)),NA())</f>
        <v>1.5824173287501964E-2</v>
      </c>
      <c r="L2878" s="52">
        <f>IFERROR(_xll.qlIndexFixing(Index3M,H2878,TRUE,_xll.ohTrigger(RecalcTrigger,Trigger3M)),NA())</f>
        <v>1.7268902298843435E-2</v>
      </c>
      <c r="M2878" s="52">
        <f>IFERROR(_xll.qlIndexFixing(ONIndex3M,I2878,TRUE,_xll.ohTrigger(RecalcTrigger,Trigger3M)),NA())</f>
        <v>1.723883775690993E-2</v>
      </c>
      <c r="N2878" s="52">
        <f>IFERROR(_xll.qlIndexFixing(Index6M,$H2878,TRUE,_xll.ohTrigger(RecalcTrigger,Trigger6M)),NA())</f>
        <v>1.9040414345468933E-2</v>
      </c>
      <c r="O2878" s="52">
        <f>IFERROR(_xll.qlIndexFixing(ONIndex6M,I2878,TRUE,_xll.ohTrigger(RecalcTrigger,Trigger6M)),NA())</f>
        <v>1.8961857273867011E-2</v>
      </c>
      <c r="P2878" s="52">
        <f>IFERROR(_xll.qlIndexFixing(Index1Y,$H2878,TRUE,_xll.ohTrigger(RecalcTrigger,Trigger1Y)),NA())</f>
        <v>2.1164698463904296E-2</v>
      </c>
      <c r="Q2878" s="52">
        <f>IFERROR(_xll.qlIndexFixing(ONIndex1Y,I2878,TRUE,_xll.ohTrigger(RecalcTrigger,Trigger1Y)),NA())</f>
        <v>2.096469910545018E-2</v>
      </c>
    </row>
    <row r="2879" spans="2:17" x14ac:dyDescent="0.2">
      <c r="B2879" s="46" t="s">
        <v>51</v>
      </c>
      <c r="D2879" s="49">
        <f>_xll.qlCalendarAdvance(LocalCalendar,$D2878,B2879,"f",FALSE)</f>
        <v>59891</v>
      </c>
      <c r="E2879" s="49">
        <f>_xll.qlInterestRateIndexValueDate(IndexON,D2879)</f>
        <v>59891</v>
      </c>
      <c r="F2879" s="52">
        <f>IFERROR(_xll.qlIndexFixing(IndexON,D2879,TRUE,_xll.ohTrigger(RecalcTrigger,TriggerON)),NA())</f>
        <v>1.3806464657886153E-2</v>
      </c>
      <c r="H2879" s="49">
        <f>_xll.qlCalendarAdvance(IborCalendar,$H2878,B2879,"f",FALSE)</f>
        <v>59882</v>
      </c>
      <c r="I2879" s="49">
        <f>_xll.qlInterestRateIndexValueDate(Index1M,$H2879)</f>
        <v>59884</v>
      </c>
      <c r="J2879" s="52">
        <f>IFERROR(_xll.qlIndexFixing(Index1M,$H2879,TRUE,_xll.ohTrigger(RecalcTrigger,Trigger1M)),NA())</f>
        <v>1.5830302792603296E-2</v>
      </c>
      <c r="K2879" s="52">
        <f>IFERROR(_xll.qlIndexFixing(ONIndex1M,I2879,TRUE,_xll.ohTrigger(RecalcTrigger,Trigger1M)),NA())</f>
        <v>1.5822959441624818E-2</v>
      </c>
      <c r="L2879" s="52">
        <f>IFERROR(_xll.qlIndexFixing(Index3M,H2879,TRUE,_xll.ohTrigger(RecalcTrigger,Trigger3M)),NA())</f>
        <v>1.7267918123202233E-2</v>
      </c>
      <c r="M2879" s="52">
        <f>IFERROR(_xll.qlIndexFixing(ONIndex3M,I2879,TRUE,_xll.ohTrigger(RecalcTrigger,Trigger3M)),NA())</f>
        <v>1.7237810279233656E-2</v>
      </c>
      <c r="N2879" s="52">
        <f>IFERROR(_xll.qlIndexFixing(Index6M,$H2879,TRUE,_xll.ohTrigger(RecalcTrigger,Trigger6M)),NA())</f>
        <v>1.9039479520604065E-2</v>
      </c>
      <c r="O2879" s="52">
        <f>IFERROR(_xll.qlIndexFixing(ONIndex6M,I2879,TRUE,_xll.ohTrigger(RecalcTrigger,Trigger6M)),NA())</f>
        <v>1.8960835011325727E-2</v>
      </c>
      <c r="P2879" s="52">
        <f>IFERROR(_xll.qlIndexFixing(Index1Y,$H2879,TRUE,_xll.ohTrigger(RecalcTrigger,Trigger1Y)),NA())</f>
        <v>2.1163854011677568E-2</v>
      </c>
      <c r="Q2879" s="52">
        <f>IFERROR(_xll.qlIndexFixing(ONIndex1Y,I2879,TRUE,_xll.ohTrigger(RecalcTrigger,Trigger1Y)),NA())</f>
        <v>2.0963677408323278E-2</v>
      </c>
    </row>
    <row r="2880" spans="2:17" x14ac:dyDescent="0.2">
      <c r="B2880" s="46" t="s">
        <v>51</v>
      </c>
      <c r="D2880" s="49">
        <f>_xll.qlCalendarAdvance(LocalCalendar,$D2879,B2880,"f",FALSE)</f>
        <v>59898</v>
      </c>
      <c r="E2880" s="49">
        <f>_xll.qlInterestRateIndexValueDate(IndexON,D2880)</f>
        <v>59898</v>
      </c>
      <c r="F2880" s="52">
        <f>IFERROR(_xll.qlIndexFixing(IndexON,D2880,TRUE,_xll.ohTrigger(RecalcTrigger,TriggerON)),NA())</f>
        <v>1.3805709306291547E-2</v>
      </c>
      <c r="H2880" s="49">
        <f>_xll.qlCalendarAdvance(IborCalendar,$H2879,B2880,"f",FALSE)</f>
        <v>59889</v>
      </c>
      <c r="I2880" s="49">
        <f>_xll.qlInterestRateIndexValueDate(Index1M,$H2880)</f>
        <v>59891</v>
      </c>
      <c r="J2880" s="52">
        <f>IFERROR(_xll.qlIndexFixing(Index1M,$H2880,TRUE,_xll.ohTrigger(RecalcTrigger,Trigger1M)),NA())</f>
        <v>1.5829378000535854E-2</v>
      </c>
      <c r="K2880" s="52">
        <f>IFERROR(_xll.qlIndexFixing(ONIndex1M,I2880,TRUE,_xll.ohTrigger(RecalcTrigger,Trigger1M)),NA())</f>
        <v>1.5821754511708974E-2</v>
      </c>
      <c r="L2880" s="52">
        <f>IFERROR(_xll.qlIndexFixing(Index3M,H2880,TRUE,_xll.ohTrigger(RecalcTrigger,Trigger3M)),NA())</f>
        <v>1.7266941526710645E-2</v>
      </c>
      <c r="M2880" s="52">
        <f>IFERROR(_xll.qlIndexFixing(ONIndex3M,I2880,TRUE,_xll.ohTrigger(RecalcTrigger,Trigger3M)),NA())</f>
        <v>1.7236790348533759E-2</v>
      </c>
      <c r="N2880" s="52">
        <f>IFERROR(_xll.qlIndexFixing(Index6M,$H2880,TRUE,_xll.ohTrigger(RecalcTrigger,Trigger6M)),NA())</f>
        <v>1.9038552179010279E-2</v>
      </c>
      <c r="O2880" s="52">
        <f>IFERROR(_xll.qlIndexFixing(ONIndex6M,I2880,TRUE,_xll.ohTrigger(RecalcTrigger,Trigger6M)),NA())</f>
        <v>1.8959820160322494E-2</v>
      </c>
      <c r="P2880" s="52">
        <f>IFERROR(_xll.qlIndexFixing(Index1Y,$H2880,TRUE,_xll.ohTrigger(RecalcTrigger,Trigger1Y)),NA())</f>
        <v>2.1163017218097088E-2</v>
      </c>
      <c r="Q2880" s="52">
        <f>IFERROR(_xll.qlIndexFixing(ONIndex1Y,I2880,TRUE,_xll.ohTrigger(RecalcTrigger,Trigger1Y)),NA())</f>
        <v>2.0962663208585752E-2</v>
      </c>
    </row>
    <row r="2881" spans="2:17" x14ac:dyDescent="0.2">
      <c r="B2881" s="46" t="s">
        <v>51</v>
      </c>
      <c r="D2881" s="49">
        <f>_xll.qlCalendarAdvance(LocalCalendar,$D2880,B2881,"f",FALSE)</f>
        <v>59905</v>
      </c>
      <c r="E2881" s="49">
        <f>_xll.qlInterestRateIndexValueDate(IndexON,D2881)</f>
        <v>59905</v>
      </c>
      <c r="F2881" s="52">
        <f>IFERROR(_xll.qlIndexFixing(IndexON,D2881,TRUE,_xll.ohTrigger(RecalcTrigger,TriggerON)),NA())</f>
        <v>1.3804959585632659E-2</v>
      </c>
      <c r="H2881" s="49">
        <f>_xll.qlCalendarAdvance(IborCalendar,$H2880,B2881,"f",FALSE)</f>
        <v>59897</v>
      </c>
      <c r="I2881" s="49">
        <f>_xll.qlInterestRateIndexValueDate(Index1M,$H2881)</f>
        <v>59901</v>
      </c>
      <c r="J2881" s="52">
        <f>IFERROR(_xll.qlIndexFixing(Index1M,$H2881,TRUE,_xll.ohTrigger(RecalcTrigger,Trigger1M)),NA())</f>
        <v>1.5827431776984504E-2</v>
      </c>
      <c r="K2881" s="52">
        <f>IFERROR(_xll.qlIndexFixing(ONIndex1M,I2881,TRUE,_xll.ohTrigger(RecalcTrigger,Trigger1M)),NA())</f>
        <v>1.5819785886792559E-2</v>
      </c>
      <c r="L2881" s="52">
        <f>IFERROR(_xll.qlIndexFixing(Index3M,H2881,TRUE,_xll.ohTrigger(RecalcTrigger,Trigger3M)),NA())</f>
        <v>1.7265559536362551E-2</v>
      </c>
      <c r="M2881" s="52">
        <f>IFERROR(_xll.qlIndexFixing(ONIndex3M,I2881,TRUE,_xll.ohTrigger(RecalcTrigger,Trigger3M)),NA())</f>
        <v>1.7235005639779644E-2</v>
      </c>
      <c r="N2881" s="52">
        <f>IFERROR(_xll.qlIndexFixing(Index6M,$H2881,TRUE,_xll.ohTrigger(RecalcTrigger,Trigger6M)),NA())</f>
        <v>1.9035924057188954E-2</v>
      </c>
      <c r="O2881" s="52">
        <f>IFERROR(_xll.qlIndexFixing(ONIndex6M,I2881,TRUE,_xll.ohTrigger(RecalcTrigger,Trigger6M)),NA())</f>
        <v>1.895795552210533E-2</v>
      </c>
      <c r="P2881" s="52">
        <f>IFERROR(_xll.qlIndexFixing(Index1Y,$H2881,TRUE,_xll.ohTrigger(RecalcTrigger,Trigger1Y)),NA())</f>
        <v>2.1161271503549076E-2</v>
      </c>
      <c r="Q2881" s="52">
        <f>IFERROR(_xll.qlIndexFixing(ONIndex1Y,I2881,TRUE,_xll.ohTrigger(RecalcTrigger,Trigger1Y)),NA())</f>
        <v>2.0960688557996043E-2</v>
      </c>
    </row>
    <row r="2882" spans="2:17" x14ac:dyDescent="0.2">
      <c r="B2882" s="46" t="s">
        <v>51</v>
      </c>
      <c r="D2882" s="49">
        <f>_xll.qlCalendarAdvance(LocalCalendar,$D2881,B2882,"f",FALSE)</f>
        <v>59912</v>
      </c>
      <c r="E2882" s="49">
        <f>_xll.qlInterestRateIndexValueDate(IndexON,D2882)</f>
        <v>59912</v>
      </c>
      <c r="F2882" s="52">
        <f>IFERROR(_xll.qlIndexFixing(IndexON,D2882,TRUE,_xll.ohTrigger(RecalcTrigger,TriggerON)),NA())</f>
        <v>1.3804215495936134E-2</v>
      </c>
      <c r="H2882" s="49">
        <f>_xll.qlCalendarAdvance(IborCalendar,$H2881,B2882,"f",FALSE)</f>
        <v>59904</v>
      </c>
      <c r="I2882" s="49">
        <f>_xll.qlInterestRateIndexValueDate(Index1M,$H2882)</f>
        <v>59908</v>
      </c>
      <c r="J2882" s="52">
        <f>IFERROR(_xll.qlIndexFixing(Index1M,$H2882,TRUE,_xll.ohTrigger(RecalcTrigger,Trigger1M)),NA())</f>
        <v>1.5826264897622334E-2</v>
      </c>
      <c r="K2882" s="52">
        <f>IFERROR(_xll.qlIndexFixing(ONIndex1M,I2882,TRUE,_xll.ohTrigger(RecalcTrigger,Trigger1M)),NA())</f>
        <v>1.5818338740789528E-2</v>
      </c>
      <c r="L2882" s="52">
        <f>IFERROR(_xll.qlIndexFixing(Index3M,H2882,TRUE,_xll.ohTrigger(RecalcTrigger,Trigger3M)),NA())</f>
        <v>1.7264947757279832E-2</v>
      </c>
      <c r="M2882" s="52">
        <f>IFERROR(_xll.qlIndexFixing(ONIndex3M,I2882,TRUE,_xll.ohTrigger(RecalcTrigger,Trigger3M)),NA())</f>
        <v>1.7233662356375135E-2</v>
      </c>
      <c r="N2882" s="52">
        <f>IFERROR(_xll.qlIndexFixing(Index6M,$H2882,TRUE,_xll.ohTrigger(RecalcTrigger,Trigger6M)),NA())</f>
        <v>1.9035013429432018E-2</v>
      </c>
      <c r="O2882" s="52">
        <f>IFERROR(_xll.qlIndexFixing(ONIndex6M,I2882,TRUE,_xll.ohTrigger(RecalcTrigger,Trigger6M)),NA())</f>
        <v>1.8956530069349498E-2</v>
      </c>
      <c r="P2882" s="52">
        <f>IFERROR(_xll.qlIndexFixing(Index1Y,$H2882,TRUE,_xll.ohTrigger(RecalcTrigger,Trigger1Y)),NA())</f>
        <v>2.1160452810037186E-2</v>
      </c>
      <c r="Q2882" s="52">
        <f>IFERROR(_xll.qlIndexFixing(ONIndex1Y,I2882,TRUE,_xll.ohTrigger(RecalcTrigger,Trigger1Y)),NA())</f>
        <v>2.095915287813277E-2</v>
      </c>
    </row>
    <row r="2883" spans="2:17" x14ac:dyDescent="0.2">
      <c r="B2883" s="46" t="s">
        <v>51</v>
      </c>
      <c r="D2883" s="49">
        <f>_xll.qlCalendarAdvance(LocalCalendar,$D2882,B2883,"f",FALSE)</f>
        <v>59919</v>
      </c>
      <c r="E2883" s="49">
        <f>_xll.qlInterestRateIndexValueDate(IndexON,D2883)</f>
        <v>59919</v>
      </c>
      <c r="F2883" s="52">
        <f>IFERROR(_xll.qlIndexFixing(IndexON,D2883,TRUE,_xll.ohTrigger(RecalcTrigger,TriggerON)),NA())</f>
        <v>1.3803689163665034E-2</v>
      </c>
      <c r="H2883" s="49">
        <f>_xll.qlCalendarAdvance(IborCalendar,$H2882,B2883,"f",FALSE)</f>
        <v>59911</v>
      </c>
      <c r="I2883" s="49">
        <f>_xll.qlInterestRateIndexValueDate(Index1M,$H2883)</f>
        <v>59915</v>
      </c>
      <c r="J2883" s="52">
        <f>IFERROR(_xll.qlIndexFixing(Index1M,$H2883,TRUE,_xll.ohTrigger(RecalcTrigger,Trigger1M)),NA())</f>
        <v>1.5825106945325705E-2</v>
      </c>
      <c r="K2883" s="52">
        <f>IFERROR(_xll.qlIndexFixing(ONIndex1M,I2883,TRUE,_xll.ohTrigger(RecalcTrigger,Trigger1M)),NA())</f>
        <v>1.5817163209517204E-2</v>
      </c>
      <c r="L2883" s="52">
        <f>IFERROR(_xll.qlIndexFixing(Index3M,H2883,TRUE,_xll.ohTrigger(RecalcTrigger,Trigger3M)),NA())</f>
        <v>1.7263650735487825E-2</v>
      </c>
      <c r="M2883" s="52">
        <f>IFERROR(_xll.qlIndexFixing(ONIndex3M,I2883,TRUE,_xll.ohTrigger(RecalcTrigger,Trigger3M)),NA())</f>
        <v>1.7232667318562989E-2</v>
      </c>
      <c r="N2883" s="52">
        <f>IFERROR(_xll.qlIndexFixing(Index6M,$H2883,TRUE,_xll.ohTrigger(RecalcTrigger,Trigger6M)),NA())</f>
        <v>1.9034110283723468E-2</v>
      </c>
      <c r="O2883" s="52">
        <f>IFERROR(_xll.qlIndexFixing(ONIndex6M,I2883,TRUE,_xll.ohTrigger(RecalcTrigger,Trigger6M)),NA())</f>
        <v>1.895553967478314E-2</v>
      </c>
      <c r="P2883" s="52">
        <f>IFERROR(_xll.qlIndexFixing(Index1Y,$H2883,TRUE,_xll.ohTrigger(RecalcTrigger,Trigger1Y)),NA())</f>
        <v>2.1159641774661061E-2</v>
      </c>
      <c r="Q2883" s="52">
        <f>IFERROR(_xll.qlIndexFixing(ONIndex1Y,I2883,TRUE,_xll.ohTrigger(RecalcTrigger,Trigger1Y)),NA())</f>
        <v>2.095816342849055E-2</v>
      </c>
    </row>
    <row r="2884" spans="2:17" x14ac:dyDescent="0.2">
      <c r="B2884" s="46" t="s">
        <v>51</v>
      </c>
      <c r="D2884" s="49">
        <f>_xll.qlCalendarAdvance(LocalCalendar,$D2883,B2884,"f",FALSE)</f>
        <v>59926</v>
      </c>
      <c r="E2884" s="49">
        <f>_xll.qlInterestRateIndexValueDate(IndexON,D2884)</f>
        <v>59926</v>
      </c>
      <c r="F2884" s="52">
        <f>IFERROR(_xll.qlIndexFixing(IndexON,D2884,TRUE,_xll.ohTrigger(RecalcTrigger,TriggerON)),NA())</f>
        <v>1.3802744209430173E-2</v>
      </c>
      <c r="H2884" s="49">
        <f>_xll.qlCalendarAdvance(IborCalendar,$H2883,B2884,"f",FALSE)</f>
        <v>59918</v>
      </c>
      <c r="I2884" s="49">
        <f>_xll.qlInterestRateIndexValueDate(Index1M,$H2884)</f>
        <v>59923</v>
      </c>
      <c r="J2884" s="52">
        <f>IFERROR(_xll.qlIndexFixing(Index1M,$H2884,TRUE,_xll.ohTrigger(RecalcTrigger,Trigger1M)),NA())</f>
        <v>1.5823794502363656E-2</v>
      </c>
      <c r="K2884" s="52">
        <f>IFERROR(_xll.qlIndexFixing(ONIndex1M,I2884,TRUE,_xll.ohTrigger(RecalcTrigger,Trigger1M)),NA())</f>
        <v>1.5815830661844998E-2</v>
      </c>
      <c r="L2884" s="52">
        <f>IFERROR(_xll.qlIndexFixing(Index3M,H2884,TRUE,_xll.ohTrigger(RecalcTrigger,Trigger3M)),NA())</f>
        <v>1.72625736036272E-2</v>
      </c>
      <c r="M2884" s="52">
        <f>IFERROR(_xll.qlIndexFixing(ONIndex3M,I2884,TRUE,_xll.ohTrigger(RecalcTrigger,Trigger3M)),NA())</f>
        <v>1.7231539372746241E-2</v>
      </c>
      <c r="N2884" s="52">
        <f>IFERROR(_xll.qlIndexFixing(Index6M,$H2884,TRUE,_xll.ohTrigger(RecalcTrigger,Trigger6M)),NA())</f>
        <v>1.9033087278878678E-2</v>
      </c>
      <c r="O2884" s="52">
        <f>IFERROR(_xll.qlIndexFixing(ONIndex6M,I2884,TRUE,_xll.ohTrigger(RecalcTrigger,Trigger6M)),NA())</f>
        <v>1.8954416869574331E-2</v>
      </c>
      <c r="P2884" s="52">
        <f>IFERROR(_xll.qlIndexFixing(Index1Y,$H2884,TRUE,_xll.ohTrigger(RecalcTrigger,Trigger1Y)),NA())</f>
        <v>2.1158724254374862E-2</v>
      </c>
      <c r="Q2884" s="52">
        <f>IFERROR(_xll.qlIndexFixing(ONIndex1Y,I2884,TRUE,_xll.ohTrigger(RecalcTrigger,Trigger1Y)),NA())</f>
        <v>2.0957041808333798E-2</v>
      </c>
    </row>
    <row r="2885" spans="2:17" x14ac:dyDescent="0.2">
      <c r="B2885" s="46" t="s">
        <v>51</v>
      </c>
      <c r="D2885" s="49">
        <f>_xll.qlCalendarAdvance(LocalCalendar,$D2884,B2885,"f",FALSE)</f>
        <v>59933</v>
      </c>
      <c r="E2885" s="49">
        <f>_xll.qlInterestRateIndexValueDate(IndexON,D2885)</f>
        <v>59933</v>
      </c>
      <c r="F2885" s="52">
        <f>IFERROR(_xll.qlIndexFixing(IndexON,D2885,TRUE,_xll.ohTrigger(RecalcTrigger,TriggerON)),NA())</f>
        <v>1.3802017012594092E-2</v>
      </c>
      <c r="H2885" s="49">
        <f>_xll.qlCalendarAdvance(IborCalendar,$H2884,B2885,"f",FALSE)</f>
        <v>59925</v>
      </c>
      <c r="I2885" s="49">
        <f>_xll.qlInterestRateIndexValueDate(Index1M,$H2885)</f>
        <v>59929</v>
      </c>
      <c r="J2885" s="52">
        <f>IFERROR(_xll.qlIndexFixing(Index1M,$H2885,TRUE,_xll.ohTrigger(RecalcTrigger,Trigger1M)),NA())</f>
        <v>1.5822817821900696E-2</v>
      </c>
      <c r="K2885" s="52">
        <f>IFERROR(_xll.qlIndexFixing(ONIndex1M,I2885,TRUE,_xll.ohTrigger(RecalcTrigger,Trigger1M)),NA())</f>
        <v>1.5814838892618255E-2</v>
      </c>
      <c r="L2885" s="52">
        <f>IFERROR(_xll.qlIndexFixing(Index3M,H2885,TRUE,_xll.ohTrigger(RecalcTrigger,Trigger3M)),NA())</f>
        <v>1.726177225112021E-2</v>
      </c>
      <c r="M2885" s="52">
        <f>IFERROR(_xll.qlIndexFixing(ONIndex3M,I2885,TRUE,_xll.ohTrigger(RecalcTrigger,Trigger3M)),NA())</f>
        <v>1.7230699881709555E-2</v>
      </c>
      <c r="N2885" s="52">
        <f>IFERROR(_xll.qlIndexFixing(Index6M,$H2885,TRUE,_xll.ohTrigger(RecalcTrigger,Trigger6M)),NA())</f>
        <v>1.9032326438412003E-2</v>
      </c>
      <c r="O2885" s="52">
        <f>IFERROR(_xll.qlIndexFixing(ONIndex6M,I2885,TRUE,_xll.ohTrigger(RecalcTrigger,Trigger6M)),NA())</f>
        <v>1.8953581117706619E-2</v>
      </c>
      <c r="P2885" s="52">
        <f>IFERROR(_xll.qlIndexFixing(Index1Y,$H2885,TRUE,_xll.ohTrigger(RecalcTrigger,Trigger1Y)),NA())</f>
        <v>2.1158042678244029E-2</v>
      </c>
      <c r="Q2885" s="52">
        <f>IFERROR(_xll.qlIndexFixing(ONIndex1Y,I2885,TRUE,_xll.ohTrigger(RecalcTrigger,Trigger1Y)),NA())</f>
        <v>2.0956207018816286E-2</v>
      </c>
    </row>
    <row r="2886" spans="2:17" x14ac:dyDescent="0.2">
      <c r="B2886" s="46" t="s">
        <v>51</v>
      </c>
      <c r="D2886" s="49">
        <f>_xll.qlCalendarAdvance(LocalCalendar,$D2885,B2886,"f",FALSE)</f>
        <v>59940</v>
      </c>
      <c r="E2886" s="49">
        <f>_xll.qlInterestRateIndexValueDate(IndexON,D2886)</f>
        <v>59940</v>
      </c>
      <c r="F2886" s="52">
        <f>IFERROR(_xll.qlIndexFixing(IndexON,D2886,TRUE,_xll.ohTrigger(RecalcTrigger,TriggerON)),NA())</f>
        <v>1.3801295446747019E-2</v>
      </c>
      <c r="H2886" s="49">
        <f>_xll.qlCalendarAdvance(IborCalendar,$H2885,B2886,"f",FALSE)</f>
        <v>59932</v>
      </c>
      <c r="I2886" s="49">
        <f>_xll.qlInterestRateIndexValueDate(Index1M,$H2886)</f>
        <v>59936</v>
      </c>
      <c r="J2886" s="52">
        <f>IFERROR(_xll.qlIndexFixing(Index1M,$H2886,TRUE,_xll.ohTrigger(RecalcTrigger,Trigger1M)),NA())</f>
        <v>1.5821151761681612E-2</v>
      </c>
      <c r="K2886" s="52">
        <f>IFERROR(_xll.qlIndexFixing(ONIndex1M,I2886,TRUE,_xll.ohTrigger(RecalcTrigger,Trigger1M)),NA())</f>
        <v>1.5813690107071565E-2</v>
      </c>
      <c r="L2886" s="52">
        <f>IFERROR(_xll.qlIndexFixing(Index3M,H2886,TRUE,_xll.ohTrigger(RecalcTrigger,Trigger3M)),NA())</f>
        <v>1.726119277433525E-2</v>
      </c>
      <c r="M2886" s="52">
        <f>IFERROR(_xll.qlIndexFixing(ONIndex3M,I2886,TRUE,_xll.ohTrigger(RecalcTrigger,Trigger3M)),NA())</f>
        <v>1.7229727482908075E-2</v>
      </c>
      <c r="N2886" s="52">
        <f>IFERROR(_xll.qlIndexFixing(Index6M,$H2886,TRUE,_xll.ohTrigger(RecalcTrigger,Trigger6M)),NA())</f>
        <v>1.9031445738788885E-2</v>
      </c>
      <c r="O2886" s="52">
        <f>IFERROR(_xll.qlIndexFixing(ONIndex6M,I2886,TRUE,_xll.ohTrigger(RecalcTrigger,Trigger6M)),NA())</f>
        <v>1.8952612955276393E-2</v>
      </c>
      <c r="P2886" s="52">
        <f>IFERROR(_xll.qlIndexFixing(Index1Y,$H2886,TRUE,_xll.ohTrigger(RecalcTrigger,Trigger1Y)),NA())</f>
        <v>2.1157254617166651E-2</v>
      </c>
      <c r="Q2886" s="52">
        <f>IFERROR(_xll.qlIndexFixing(ONIndex1Y,I2886,TRUE,_xll.ohTrigger(RecalcTrigger,Trigger1Y)),NA())</f>
        <v>2.0955240059263858E-2</v>
      </c>
    </row>
    <row r="2887" spans="2:17" x14ac:dyDescent="0.2">
      <c r="B2887" s="46" t="s">
        <v>51</v>
      </c>
      <c r="D2887" s="49">
        <f>_xll.qlCalendarAdvance(LocalCalendar,$D2886,B2887,"f",FALSE)</f>
        <v>59947</v>
      </c>
      <c r="E2887" s="49">
        <f>_xll.qlInterestRateIndexValueDate(IndexON,D2887)</f>
        <v>59947</v>
      </c>
      <c r="F2887" s="52">
        <f>IFERROR(_xll.qlIndexFixing(IndexON,D2887,TRUE,_xll.ohTrigger(RecalcTrigger,TriggerON)),NA())</f>
        <v>1.3800793136087286E-2</v>
      </c>
      <c r="H2887" s="49">
        <f>_xll.qlCalendarAdvance(IborCalendar,$H2886,B2887,"f",FALSE)</f>
        <v>59939</v>
      </c>
      <c r="I2887" s="49">
        <f>_xll.qlInterestRateIndexValueDate(Index1M,$H2887)</f>
        <v>59943</v>
      </c>
      <c r="J2887" s="52">
        <f>IFERROR(_xll.qlIndexFixing(Index1M,$H2887,TRUE,_xll.ohTrigger(RecalcTrigger,Trigger1M)),NA())</f>
        <v>1.5820028340992724E-2</v>
      </c>
      <c r="K2887" s="52">
        <f>IFERROR(_xll.qlIndexFixing(ONIndex1M,I2887,TRUE,_xll.ohTrigger(RecalcTrigger,Trigger1M)),NA())</f>
        <v>1.5812550236713463E-2</v>
      </c>
      <c r="L2887" s="52">
        <f>IFERROR(_xll.qlIndexFixing(Index3M,H2887,TRUE,_xll.ohTrigger(RecalcTrigger,Trigger3M)),NA())</f>
        <v>1.7259924083217536E-2</v>
      </c>
      <c r="M2887" s="52">
        <f>IFERROR(_xll.qlIndexFixing(ONIndex3M,I2887,TRUE,_xll.ohTrigger(RecalcTrigger,Trigger3M)),NA())</f>
        <v>1.7228762630310257E-2</v>
      </c>
      <c r="N2887" s="52">
        <f>IFERROR(_xll.qlIndexFixing(Index6M,$H2887,TRUE,_xll.ohTrigger(RecalcTrigger,Trigger6M)),NA())</f>
        <v>1.9030572521174183E-2</v>
      </c>
      <c r="O2887" s="52">
        <f>IFERROR(_xll.qlIndexFixing(ONIndex6M,I2887,TRUE,_xll.ohTrigger(RecalcTrigger,Trigger6M)),NA())</f>
        <v>1.8951652203558211E-2</v>
      </c>
      <c r="P2887" s="52">
        <f>IFERROR(_xll.qlIndexFixing(Index1Y,$H2887,TRUE,_xll.ohTrigger(RecalcTrigger,Trigger1Y)),NA())</f>
        <v>2.1156474214152527E-2</v>
      </c>
      <c r="Q2887" s="52">
        <f>IFERROR(_xll.qlIndexFixing(ONIndex1Y,I2887,TRUE,_xll.ohTrigger(RecalcTrigger,Trigger1Y)),NA())</f>
        <v>2.0954280596034991E-2</v>
      </c>
    </row>
    <row r="2888" spans="2:17" x14ac:dyDescent="0.2">
      <c r="B2888" s="46" t="s">
        <v>51</v>
      </c>
      <c r="D2888" s="49">
        <f>_xll.qlCalendarAdvance(LocalCalendar,$D2887,B2888,"f",FALSE)</f>
        <v>59954</v>
      </c>
      <c r="E2888" s="49">
        <f>_xll.qlInterestRateIndexValueDate(IndexON,D2888)</f>
        <v>59954</v>
      </c>
      <c r="F2888" s="52">
        <f>IFERROR(_xll.qlIndexFixing(IndexON,D2888,TRUE,_xll.ohTrigger(RecalcTrigger,TriggerON)),NA())</f>
        <v>1.3799869207833382E-2</v>
      </c>
      <c r="H2888" s="49">
        <f>_xll.qlCalendarAdvance(IborCalendar,$H2887,B2888,"f",FALSE)</f>
        <v>59946</v>
      </c>
      <c r="I2888" s="49">
        <f>_xll.qlInterestRateIndexValueDate(Index1M,$H2888)</f>
        <v>59951</v>
      </c>
      <c r="J2888" s="52">
        <f>IFERROR(_xll.qlIndexFixing(Index1M,$H2888,TRUE,_xll.ohTrigger(RecalcTrigger,Trigger1M)),NA())</f>
        <v>1.5818755361745193E-2</v>
      </c>
      <c r="K2888" s="52">
        <f>IFERROR(_xll.qlIndexFixing(ONIndex1M,I2888,TRUE,_xll.ohTrigger(RecalcTrigger,Trigger1M)),NA())</f>
        <v>1.5811258444040632E-2</v>
      </c>
      <c r="L2888" s="52">
        <f>IFERROR(_xll.qlIndexFixing(Index3M,H2888,TRUE,_xll.ohTrigger(RecalcTrigger,Trigger3M)),NA())</f>
        <v>1.7258532194434295E-2</v>
      </c>
      <c r="M2888" s="52">
        <f>IFERROR(_xll.qlIndexFixing(ONIndex3M,I2888,TRUE,_xll.ohTrigger(RecalcTrigger,Trigger3M)),NA())</f>
        <v>1.7227669182098282E-2</v>
      </c>
      <c r="N2888" s="52">
        <f>IFERROR(_xll.qlIndexFixing(Index6M,$H2888,TRUE,_xll.ohTrigger(RecalcTrigger,Trigger6M)),NA())</f>
        <v>1.9029583719816029E-2</v>
      </c>
      <c r="O2888" s="52">
        <f>IFERROR(_xll.qlIndexFixing(ONIndex6M,I2888,TRUE,_xll.ohTrigger(RecalcTrigger,Trigger6M)),NA())</f>
        <v>1.8950563275890175E-2</v>
      </c>
      <c r="P2888" s="52">
        <f>IFERROR(_xll.qlIndexFixing(Index1Y,$H2888,TRUE,_xll.ohTrigger(RecalcTrigger,Trigger1Y)),NA())</f>
        <v>2.1155591702190439E-2</v>
      </c>
      <c r="Q2888" s="52">
        <f>IFERROR(_xll.qlIndexFixing(ONIndex1Y,I2888,TRUE,_xll.ohTrigger(RecalcTrigger,Trigger1Y)),NA())</f>
        <v>2.0953193246304735E-2</v>
      </c>
    </row>
    <row r="2889" spans="2:17" x14ac:dyDescent="0.2">
      <c r="B2889" s="46" t="s">
        <v>51</v>
      </c>
      <c r="D2889" s="49">
        <f>_xll.qlCalendarAdvance(LocalCalendar,$D2888,B2889,"f",FALSE)</f>
        <v>59961</v>
      </c>
      <c r="E2889" s="49">
        <f>_xll.qlInterestRateIndexValueDate(IndexON,D2889)</f>
        <v>59961</v>
      </c>
      <c r="F2889" s="52">
        <f>IFERROR(_xll.qlIndexFixing(IndexON,D2889,TRUE,_xll.ohTrigger(RecalcTrigger,TriggerON)),NA())</f>
        <v>1.3799164534793462E-2</v>
      </c>
      <c r="H2889" s="49">
        <f>_xll.qlCalendarAdvance(IborCalendar,$H2888,B2889,"f",FALSE)</f>
        <v>59953</v>
      </c>
      <c r="I2889" s="49">
        <f>_xll.qlInterestRateIndexValueDate(Index1M,$H2889)</f>
        <v>59957</v>
      </c>
      <c r="J2889" s="52">
        <f>IFERROR(_xll.qlIndexFixing(Index1M,$H2889,TRUE,_xll.ohTrigger(RecalcTrigger,Trigger1M)),NA())</f>
        <v>1.5817808278384492E-2</v>
      </c>
      <c r="K2889" s="52">
        <f>IFERROR(_xll.qlIndexFixing(ONIndex1M,I2889,TRUE,_xll.ohTrigger(RecalcTrigger,Trigger1M)),NA())</f>
        <v>1.5810297241323212E-2</v>
      </c>
      <c r="L2889" s="52">
        <f>IFERROR(_xll.qlIndexFixing(Index3M,H2889,TRUE,_xll.ohTrigger(RecalcTrigger,Trigger3M)),NA())</f>
        <v>1.7258456121636883E-2</v>
      </c>
      <c r="M2889" s="52">
        <f>IFERROR(_xll.qlIndexFixing(ONIndex3M,I2889,TRUE,_xll.ohTrigger(RecalcTrigger,Trigger3M)),NA())</f>
        <v>1.722685556428516E-2</v>
      </c>
      <c r="N2889" s="52">
        <f>IFERROR(_xll.qlIndexFixing(Index6M,$H2889,TRUE,_xll.ohTrigger(RecalcTrigger,Trigger6M)),NA())</f>
        <v>1.9029291149832612E-2</v>
      </c>
      <c r="O2889" s="52">
        <f>IFERROR(_xll.qlIndexFixing(ONIndex6M,I2889,TRUE,_xll.ohTrigger(RecalcTrigger,Trigger6M)),NA())</f>
        <v>1.8949752932178043E-2</v>
      </c>
      <c r="P2889" s="52">
        <f>IFERROR(_xll.qlIndexFixing(Index1Y,$H2889,TRUE,_xll.ohTrigger(RecalcTrigger,Trigger1Y)),NA())</f>
        <v>2.115493638224197E-2</v>
      </c>
      <c r="Q2889" s="52">
        <f>IFERROR(_xll.qlIndexFixing(ONIndex1Y,I2889,TRUE,_xll.ohTrigger(RecalcTrigger,Trigger1Y)),NA())</f>
        <v>2.0952384159746984E-2</v>
      </c>
    </row>
    <row r="2890" spans="2:17" x14ac:dyDescent="0.2">
      <c r="B2890" s="46" t="s">
        <v>51</v>
      </c>
      <c r="D2890" s="49">
        <f>_xll.qlCalendarAdvance(LocalCalendar,$D2889,B2890,"f",FALSE)</f>
        <v>59968</v>
      </c>
      <c r="E2890" s="49">
        <f>_xll.qlInterestRateIndexValueDate(IndexON,D2890)</f>
        <v>59968</v>
      </c>
      <c r="F2890" s="52">
        <f>IFERROR(_xll.qlIndexFixing(IndexON,D2890,TRUE,_xll.ohTrigger(RecalcTrigger,TriggerON)),NA())</f>
        <v>1.3798465492742551E-2</v>
      </c>
      <c r="H2890" s="49">
        <f>_xll.qlCalendarAdvance(IborCalendar,$H2889,B2890,"f",FALSE)</f>
        <v>59960</v>
      </c>
      <c r="I2890" s="49">
        <f>_xll.qlInterestRateIndexValueDate(Index1M,$H2890)</f>
        <v>59964</v>
      </c>
      <c r="J2890" s="52">
        <f>IFERROR(_xll.qlIndexFixing(Index1M,$H2890,TRUE,_xll.ohTrigger(RecalcTrigger,Trigger1M)),NA())</f>
        <v>1.5817251236738845E-2</v>
      </c>
      <c r="K2890" s="52">
        <f>IFERROR(_xll.qlIndexFixing(ONIndex1M,I2890,TRUE,_xll.ohTrigger(RecalcTrigger,Trigger1M)),NA())</f>
        <v>1.5809184116450936E-2</v>
      </c>
      <c r="L2890" s="52">
        <f>IFERROR(_xll.qlIndexFixing(Index3M,H2890,TRUE,_xll.ohTrigger(RecalcTrigger,Trigger3M)),NA())</f>
        <v>1.7257559062996468E-2</v>
      </c>
      <c r="M2890" s="52">
        <f>IFERROR(_xll.qlIndexFixing(ONIndex3M,I2890,TRUE,_xll.ohTrigger(RecalcTrigger,Trigger3M)),NA())</f>
        <v>1.7225913350698008E-2</v>
      </c>
      <c r="N2890" s="52">
        <f>IFERROR(_xll.qlIndexFixing(Index6M,$H2890,TRUE,_xll.ohTrigger(RecalcTrigger,Trigger6M)),NA())</f>
        <v>1.9028884037859552E-2</v>
      </c>
      <c r="O2890" s="52">
        <f>IFERROR(_xll.qlIndexFixing(ONIndex6M,I2890,TRUE,_xll.ohTrigger(RecalcTrigger,Trigger6M)),NA())</f>
        <v>1.8948814412516057E-2</v>
      </c>
      <c r="P2890" s="52">
        <f>IFERROR(_xll.qlIndexFixing(Index1Y,$H2890,TRUE,_xll.ohTrigger(RecalcTrigger,Trigger1Y)),NA())</f>
        <v>2.1153610932274271E-2</v>
      </c>
      <c r="Q2890" s="52">
        <f>IFERROR(_xll.qlIndexFixing(ONIndex1Y,I2890,TRUE,_xll.ohTrigger(RecalcTrigger,Trigger1Y)),NA())</f>
        <v>2.0951447186607908E-2</v>
      </c>
    </row>
    <row r="2891" spans="2:17" x14ac:dyDescent="0.2">
      <c r="B2891" s="46" t="s">
        <v>51</v>
      </c>
      <c r="D2891" s="49">
        <f>_xll.qlCalendarAdvance(LocalCalendar,$D2890,B2891,"f",FALSE)</f>
        <v>59975</v>
      </c>
      <c r="E2891" s="49">
        <f>_xll.qlInterestRateIndexValueDate(IndexON,D2891)</f>
        <v>59975</v>
      </c>
      <c r="F2891" s="52">
        <f>IFERROR(_xll.qlIndexFixing(IndexON,D2891,TRUE,_xll.ohTrigger(RecalcTrigger,TriggerON)),NA())</f>
        <v>1.3797772081627357E-2</v>
      </c>
      <c r="H2891" s="49">
        <f>_xll.qlCalendarAdvance(IborCalendar,$H2890,B2891,"f",FALSE)</f>
        <v>59967</v>
      </c>
      <c r="I2891" s="49">
        <f>_xll.qlInterestRateIndexValueDate(Index1M,$H2891)</f>
        <v>59971</v>
      </c>
      <c r="J2891" s="52">
        <f>IFERROR(_xll.qlIndexFixing(Index1M,$H2891,TRUE,_xll.ohTrigger(RecalcTrigger,Trigger1M)),NA())</f>
        <v>1.5816164700840171E-2</v>
      </c>
      <c r="K2891" s="52">
        <f>IFERROR(_xll.qlIndexFixing(ONIndex1M,I2891,TRUE,_xll.ohTrigger(RecalcTrigger,Trigger1M)),NA())</f>
        <v>1.5808079906767247E-2</v>
      </c>
      <c r="L2891" s="52">
        <f>IFERROR(_xll.qlIndexFixing(Index3M,H2891,TRUE,_xll.ohTrigger(RecalcTrigger,Trigger3M)),NA())</f>
        <v>1.7256669583812247E-2</v>
      </c>
      <c r="M2891" s="52">
        <f>IFERROR(_xll.qlIndexFixing(ONIndex3M,I2891,TRUE,_xll.ohTrigger(RecalcTrigger,Trigger3M)),NA())</f>
        <v>1.722497868347439E-2</v>
      </c>
      <c r="N2891" s="52">
        <f>IFERROR(_xll.qlIndexFixing(Index6M,$H2891,TRUE,_xll.ohTrigger(RecalcTrigger,Trigger6M)),NA())</f>
        <v>1.9028041728423439E-2</v>
      </c>
      <c r="O2891" s="52">
        <f>IFERROR(_xll.qlIndexFixing(ONIndex6M,I2891,TRUE,_xll.ohTrigger(RecalcTrigger,Trigger6M)),NA())</f>
        <v>1.8947883303725988E-2</v>
      </c>
      <c r="P2891" s="52">
        <f>IFERROR(_xll.qlIndexFixing(Index1Y,$H2891,TRUE,_xll.ohTrigger(RecalcTrigger,Trigger1Y)),NA())</f>
        <v>2.1152860657961018E-2</v>
      </c>
      <c r="Q2891" s="52">
        <f>IFERROR(_xll.qlIndexFixing(ONIndex1Y,I2891,TRUE,_xll.ohTrigger(RecalcTrigger,Trigger1Y)),NA())</f>
        <v>2.0950517710032202E-2</v>
      </c>
    </row>
    <row r="2892" spans="2:17" x14ac:dyDescent="0.2">
      <c r="B2892" s="46" t="s">
        <v>51</v>
      </c>
      <c r="D2892" s="49">
        <f>_xll.qlCalendarAdvance(LocalCalendar,$D2891,B2892,"f",FALSE)</f>
        <v>59982</v>
      </c>
      <c r="E2892" s="49">
        <f>_xll.qlInterestRateIndexValueDate(IndexON,D2892)</f>
        <v>59982</v>
      </c>
      <c r="F2892" s="52">
        <f>IFERROR(_xll.qlIndexFixing(IndexON,D2892,TRUE,_xll.ohTrigger(RecalcTrigger,TriggerON)),NA())</f>
        <v>1.3797084301474527E-2</v>
      </c>
      <c r="H2892" s="49">
        <f>_xll.qlCalendarAdvance(IborCalendar,$H2891,B2892,"f",FALSE)</f>
        <v>59974</v>
      </c>
      <c r="I2892" s="49">
        <f>_xll.qlInterestRateIndexValueDate(Index1M,$H2892)</f>
        <v>59978</v>
      </c>
      <c r="J2892" s="52">
        <f>IFERROR(_xll.qlIndexFixing(Index1M,$H2892,TRUE,_xll.ohTrigger(RecalcTrigger,Trigger1M)),NA())</f>
        <v>1.5815087091978673E-2</v>
      </c>
      <c r="K2892" s="52">
        <f>IFERROR(_xll.qlIndexFixing(ONIndex1M,I2892,TRUE,_xll.ohTrigger(RecalcTrigger,Trigger1M)),NA())</f>
        <v>1.5806984612272146E-2</v>
      </c>
      <c r="L2892" s="52">
        <f>IFERROR(_xll.qlIndexFixing(Index3M,H2892,TRUE,_xll.ohTrigger(RecalcTrigger,Trigger3M)),NA())</f>
        <v>1.7255787684075534E-2</v>
      </c>
      <c r="M2892" s="52">
        <f>IFERROR(_xll.qlIndexFixing(ONIndex3M,I2892,TRUE,_xll.ohTrigger(RecalcTrigger,Trigger3M)),NA())</f>
        <v>1.7224051562614306E-2</v>
      </c>
      <c r="N2892" s="52">
        <f>IFERROR(_xll.qlIndexFixing(Index6M,$H2892,TRUE,_xll.ohTrigger(RecalcTrigger,Trigger6M)),NA())</f>
        <v>1.9027206901736531E-2</v>
      </c>
      <c r="O2892" s="52">
        <f>IFERROR(_xll.qlIndexFixing(ONIndex6M,I2892,TRUE,_xll.ohTrigger(RecalcTrigger,Trigger6M)),NA())</f>
        <v>1.8946959605568026E-2</v>
      </c>
      <c r="P2892" s="52">
        <f>IFERROR(_xll.qlIndexFixing(Index1Y,$H2892,TRUE,_xll.ohTrigger(RecalcTrigger,Trigger1Y)),NA())</f>
        <v>2.1152118041178485E-2</v>
      </c>
      <c r="Q2892" s="52">
        <f>IFERROR(_xll.qlIndexFixing(ONIndex1Y,I2892,TRUE,_xll.ohTrigger(RecalcTrigger,Trigger1Y)),NA())</f>
        <v>2.0949595730179738E-2</v>
      </c>
    </row>
    <row r="2893" spans="2:17" x14ac:dyDescent="0.2">
      <c r="B2893" s="46" t="s">
        <v>51</v>
      </c>
      <c r="D2893" s="49">
        <f>_xll.qlCalendarAdvance(LocalCalendar,$D2892,B2893,"f",FALSE)</f>
        <v>59989</v>
      </c>
      <c r="E2893" s="49">
        <f>_xll.qlInterestRateIndexValueDate(IndexON,D2893)</f>
        <v>59989</v>
      </c>
      <c r="F2893" s="52">
        <f>IFERROR(_xll.qlIndexFixing(IndexON,D2893,TRUE,_xll.ohTrigger(RecalcTrigger,TriggerON)),NA())</f>
        <v>1.3796402152257414E-2</v>
      </c>
      <c r="H2893" s="49">
        <f>_xll.qlCalendarAdvance(IborCalendar,$H2892,B2893,"f",FALSE)</f>
        <v>59981</v>
      </c>
      <c r="I2893" s="49">
        <f>_xll.qlInterestRateIndexValueDate(Index1M,$H2893)</f>
        <v>59985</v>
      </c>
      <c r="J2893" s="52">
        <f>IFERROR(_xll.qlIndexFixing(Index1M,$H2893,TRUE,_xll.ohTrigger(RecalcTrigger,Trigger1M)),NA())</f>
        <v>1.5814018410151769E-2</v>
      </c>
      <c r="K2893" s="52">
        <f>IFERROR(_xll.qlIndexFixing(ONIndex1M,I2893,TRUE,_xll.ohTrigger(RecalcTrigger,Trigger1M)),NA())</f>
        <v>1.5805898232965632E-2</v>
      </c>
      <c r="L2893" s="52">
        <f>IFERROR(_xll.qlIndexFixing(Index3M,H2893,TRUE,_xll.ohTrigger(RecalcTrigger,Trigger3M)),NA())</f>
        <v>1.7254913363782844E-2</v>
      </c>
      <c r="M2893" s="52">
        <f>IFERROR(_xll.qlIndexFixing(ONIndex3M,I2893,TRUE,_xll.ohTrigger(RecalcTrigger,Trigger3M)),NA())</f>
        <v>1.7223131988117757E-2</v>
      </c>
      <c r="N2893" s="52">
        <f>IFERROR(_xll.qlIndexFixing(Index6M,$H2893,TRUE,_xll.ohTrigger(RecalcTrigger,Trigger6M)),NA())</f>
        <v>1.9026379557790133E-2</v>
      </c>
      <c r="O2893" s="52">
        <f>IFERROR(_xll.qlIndexFixing(ONIndex6M,I2893,TRUE,_xll.ohTrigger(RecalcTrigger,Trigger6M)),NA())</f>
        <v>1.8946043318042172E-2</v>
      </c>
      <c r="P2893" s="52">
        <f>IFERROR(_xll.qlIndexFixing(Index1Y,$H2893,TRUE,_xll.ohTrigger(RecalcTrigger,Trigger1Y)),NA())</f>
        <v>2.1151383081908493E-2</v>
      </c>
      <c r="Q2893" s="52">
        <f>IFERROR(_xll.qlIndexFixing(ONIndex1Y,I2893,TRUE,_xll.ohTrigger(RecalcTrigger,Trigger1Y)),NA())</f>
        <v>2.0948681246890644E-2</v>
      </c>
    </row>
    <row r="2894" spans="2:17" x14ac:dyDescent="0.2">
      <c r="B2894" s="46" t="s">
        <v>51</v>
      </c>
      <c r="D2894" s="49">
        <f>_xll.qlCalendarAdvance(LocalCalendar,$D2893,B2894,"f",FALSE)</f>
        <v>59996</v>
      </c>
      <c r="E2894" s="49">
        <f>_xll.qlInterestRateIndexValueDate(IndexON,D2894)</f>
        <v>59996</v>
      </c>
      <c r="F2894" s="52">
        <f>IFERROR(_xll.qlIndexFixing(IndexON,D2894,TRUE,_xll.ohTrigger(RecalcTrigger,TriggerON)),NA())</f>
        <v>1.3795725634002665E-2</v>
      </c>
      <c r="H2894" s="49">
        <f>_xll.qlCalendarAdvance(IborCalendar,$H2893,B2894,"f",FALSE)</f>
        <v>59988</v>
      </c>
      <c r="I2894" s="49">
        <f>_xll.qlInterestRateIndexValueDate(Index1M,$H2894)</f>
        <v>59992</v>
      </c>
      <c r="J2894" s="52">
        <f>IFERROR(_xll.qlIndexFixing(Index1M,$H2894,TRUE,_xll.ohTrigger(RecalcTrigger,Trigger1M)),NA())</f>
        <v>1.5812686461155856E-2</v>
      </c>
      <c r="K2894" s="52">
        <f>IFERROR(_xll.qlIndexFixing(ONIndex1M,I2894,TRUE,_xll.ohTrigger(RecalcTrigger,Trigger1M)),NA())</f>
        <v>1.5804820768927641E-2</v>
      </c>
      <c r="L2894" s="52">
        <f>IFERROR(_xll.qlIndexFixing(Index3M,H2894,TRUE,_xll.ohTrigger(RecalcTrigger,Trigger3M)),NA())</f>
        <v>1.7253694237112174E-2</v>
      </c>
      <c r="M2894" s="52">
        <f>IFERROR(_xll.qlIndexFixing(ONIndex3M,I2894,TRUE,_xll.ohTrigger(RecalcTrigger,Trigger3M)),NA())</f>
        <v>1.7222219959904805E-2</v>
      </c>
      <c r="N2894" s="52">
        <f>IFERROR(_xll.qlIndexFixing(Index6M,$H2894,TRUE,_xll.ohTrigger(RecalcTrigger,Trigger6M)),NA())</f>
        <v>1.9025114563638777E-2</v>
      </c>
      <c r="O2894" s="52">
        <f>IFERROR(_xll.qlIndexFixing(ONIndex6M,I2894,TRUE,_xll.ohTrigger(RecalcTrigger,Trigger6M)),NA())</f>
        <v>1.8945134441388234E-2</v>
      </c>
      <c r="P2894" s="52">
        <f>IFERROR(_xll.qlIndexFixing(Index1Y,$H2894,TRUE,_xll.ohTrigger(RecalcTrigger,Trigger1Y)),NA())</f>
        <v>2.1150655780135277E-2</v>
      </c>
      <c r="Q2894" s="52">
        <f>IFERROR(_xll.qlIndexFixing(ONIndex1Y,I2894,TRUE,_xll.ohTrigger(RecalcTrigger,Trigger1Y)),NA())</f>
        <v>2.0947774260404728E-2</v>
      </c>
    </row>
    <row r="2895" spans="2:17" x14ac:dyDescent="0.2">
      <c r="B2895" s="46" t="s">
        <v>51</v>
      </c>
      <c r="D2895" s="49">
        <f>_xll.qlCalendarAdvance(LocalCalendar,$D2894,B2895,"f",FALSE)</f>
        <v>60003</v>
      </c>
      <c r="E2895" s="49">
        <f>_xll.qlInterestRateIndexValueDate(IndexON,D2895)</f>
        <v>60003</v>
      </c>
      <c r="F2895" s="52">
        <f>IFERROR(_xll.qlIndexFixing(IndexON,D2895,TRUE,_xll.ohTrigger(RecalcTrigger,TriggerON)),NA())</f>
        <v>1.3795054746683633E-2</v>
      </c>
      <c r="H2895" s="49">
        <f>_xll.qlCalendarAdvance(IborCalendar,$H2894,B2895,"f",FALSE)</f>
        <v>59995</v>
      </c>
      <c r="I2895" s="49">
        <f>_xll.qlInterestRateIndexValueDate(Index1M,$H2895)</f>
        <v>60001</v>
      </c>
      <c r="J2895" s="52">
        <f>IFERROR(_xll.qlIndexFixing(Index1M,$H2895,TRUE,_xll.ohTrigger(RecalcTrigger,Trigger1M)),NA())</f>
        <v>1.5811336275984189E-2</v>
      </c>
      <c r="K2895" s="52">
        <f>IFERROR(_xll.qlIndexFixing(ONIndex1M,I2895,TRUE,_xll.ohTrigger(RecalcTrigger,Trigger1M)),NA())</f>
        <v>1.5803448557702993E-2</v>
      </c>
      <c r="L2895" s="52">
        <f>IFERROR(_xll.qlIndexFixing(Index3M,H2895,TRUE,_xll.ohTrigger(RecalcTrigger,Trigger3M)),NA())</f>
        <v>1.7252590349862432E-2</v>
      </c>
      <c r="M2895" s="52">
        <f>IFERROR(_xll.qlIndexFixing(ONIndex3M,I2895,TRUE,_xll.ohTrigger(RecalcTrigger,Trigger3M)),NA())</f>
        <v>1.7221058440624049E-2</v>
      </c>
      <c r="N2895" s="52">
        <f>IFERROR(_xll.qlIndexFixing(Index6M,$H2895,TRUE,_xll.ohTrigger(RecalcTrigger,Trigger6M)),NA())</f>
        <v>1.9024070819088319E-2</v>
      </c>
      <c r="O2895" s="52">
        <f>IFERROR(_xll.qlIndexFixing(ONIndex6M,I2895,TRUE,_xll.ohTrigger(RecalcTrigger,Trigger6M)),NA())</f>
        <v>1.894397677486559E-2</v>
      </c>
      <c r="P2895" s="52">
        <f>IFERROR(_xll.qlIndexFixing(Index1Y,$H2895,TRUE,_xll.ohTrigger(RecalcTrigger,Trigger1Y)),NA())</f>
        <v>2.1149731929660142E-2</v>
      </c>
      <c r="Q2895" s="52">
        <f>IFERROR(_xll.qlIndexFixing(ONIndex1Y,I2895,TRUE,_xll.ohTrigger(RecalcTrigger,Trigger1Y)),NA())</f>
        <v>2.0946619150237211E-2</v>
      </c>
    </row>
    <row r="2896" spans="2:17" x14ac:dyDescent="0.2">
      <c r="B2896" s="46" t="s">
        <v>51</v>
      </c>
      <c r="D2896" s="49">
        <f>_xll.qlCalendarAdvance(LocalCalendar,$D2895,B2896,"f",FALSE)</f>
        <v>60010</v>
      </c>
      <c r="E2896" s="49">
        <f>_xll.qlInterestRateIndexValueDate(IndexON,D2896)</f>
        <v>60010</v>
      </c>
      <c r="F2896" s="52">
        <f>IFERROR(_xll.qlIndexFixing(IndexON,D2896,TRUE,_xll.ohTrigger(RecalcTrigger,TriggerON)),NA())</f>
        <v>1.3794389490326964E-2</v>
      </c>
      <c r="H2896" s="49">
        <f>_xll.qlCalendarAdvance(IborCalendar,$H2895,B2896,"f",FALSE)</f>
        <v>60002</v>
      </c>
      <c r="I2896" s="49">
        <f>_xll.qlInterestRateIndexValueDate(Index1M,$H2896)</f>
        <v>60006</v>
      </c>
      <c r="J2896" s="52">
        <f>IFERROR(_xll.qlIndexFixing(Index1M,$H2896,TRUE,_xll.ohTrigger(RecalcTrigger,Trigger1M)),NA())</f>
        <v>1.5810592549277303E-2</v>
      </c>
      <c r="K2896" s="52">
        <f>IFERROR(_xll.qlIndexFixing(ONIndex1M,I2896,TRUE,_xll.ohTrigger(RecalcTrigger,Trigger1M)),NA())</f>
        <v>1.5802692586177614E-2</v>
      </c>
      <c r="L2896" s="52">
        <f>IFERROR(_xll.qlIndexFixing(Index3M,H2896,TRUE,_xll.ohTrigger(RecalcTrigger,Trigger3M)),NA())</f>
        <v>1.725198249278611E-2</v>
      </c>
      <c r="M2896" s="52">
        <f>IFERROR(_xll.qlIndexFixing(ONIndex3M,I2896,TRUE,_xll.ohTrigger(RecalcTrigger,Trigger3M)),NA())</f>
        <v>1.7220418542489568E-2</v>
      </c>
      <c r="N2896" s="52">
        <f>IFERROR(_xll.qlIndexFixing(Index6M,$H2896,TRUE,_xll.ohTrigger(RecalcTrigger,Trigger6M)),NA())</f>
        <v>1.9023496305516301E-2</v>
      </c>
      <c r="O2896" s="52">
        <f>IFERROR(_xll.qlIndexFixing(ONIndex6M,I2896,TRUE,_xll.ohTrigger(RecalcTrigger,Trigger6M)),NA())</f>
        <v>1.8943338920136554E-2</v>
      </c>
      <c r="P2896" s="52">
        <f>IFERROR(_xll.qlIndexFixing(Index1Y,$H2896,TRUE,_xll.ohTrigger(RecalcTrigger,Trigger1Y)),NA())</f>
        <v>2.1149224149011707E-2</v>
      </c>
      <c r="Q2896" s="52">
        <f>IFERROR(_xll.qlIndexFixing(ONIndex1Y,I2896,TRUE,_xll.ohTrigger(RecalcTrigger,Trigger1Y)),NA())</f>
        <v>2.0945982777043071E-2</v>
      </c>
    </row>
    <row r="2897" spans="2:17" x14ac:dyDescent="0.2">
      <c r="B2897" s="46" t="s">
        <v>51</v>
      </c>
      <c r="D2897" s="49">
        <f>_xll.qlCalendarAdvance(LocalCalendar,$D2896,B2897,"f",FALSE)</f>
        <v>60017</v>
      </c>
      <c r="E2897" s="49">
        <f>_xll.qlInterestRateIndexValueDate(IndexON,D2897)</f>
        <v>60017</v>
      </c>
      <c r="F2897" s="52">
        <f>IFERROR(_xll.qlIndexFixing(IndexON,D2897,TRUE,_xll.ohTrigger(RecalcTrigger,TriggerON)),NA())</f>
        <v>1.3793729864932658E-2</v>
      </c>
      <c r="H2897" s="49">
        <f>_xll.qlCalendarAdvance(IborCalendar,$H2896,B2897,"f",FALSE)</f>
        <v>60009</v>
      </c>
      <c r="I2897" s="49">
        <f>_xll.qlInterestRateIndexValueDate(Index1M,$H2897)</f>
        <v>60013</v>
      </c>
      <c r="J2897" s="52">
        <f>IFERROR(_xll.qlIndexFixing(Index1M,$H2897,TRUE,_xll.ohTrigger(RecalcTrigger,Trigger1M)),NA())</f>
        <v>1.580955898328984E-2</v>
      </c>
      <c r="K2897" s="52">
        <f>IFERROR(_xll.qlIndexFixing(ONIndex1M,I2897,TRUE,_xll.ohTrigger(RecalcTrigger,Trigger1M)),NA())</f>
        <v>1.5801641867705385E-2</v>
      </c>
      <c r="L2897" s="52">
        <f>IFERROR(_xll.qlIndexFixing(Index3M,H2897,TRUE,_xll.ohTrigger(RecalcTrigger,Trigger3M)),NA())</f>
        <v>1.725113798921574E-2</v>
      </c>
      <c r="M2897" s="52">
        <f>IFERROR(_xll.qlIndexFixing(ONIndex3M,I2897,TRUE,_xll.ohTrigger(RecalcTrigger,Trigger3M)),NA())</f>
        <v>1.7219529153287283E-2</v>
      </c>
      <c r="N2897" s="52">
        <f>IFERROR(_xll.qlIndexFixing(Index6M,$H2897,TRUE,_xll.ohTrigger(RecalcTrigger,Trigger6M)),NA())</f>
        <v>1.9022698399922464E-2</v>
      </c>
      <c r="O2897" s="52">
        <f>IFERROR(_xll.qlIndexFixing(ONIndex6M,I2897,TRUE,_xll.ohTrigger(RecalcTrigger,Trigger6M)),NA())</f>
        <v>1.8942452275458876E-2</v>
      </c>
      <c r="P2897" s="52">
        <f>IFERROR(_xll.qlIndexFixing(Index1Y,$H2897,TRUE,_xll.ohTrigger(RecalcTrigger,Trigger1Y)),NA())</f>
        <v>2.1148519819629164E-2</v>
      </c>
      <c r="Q2897" s="52">
        <f>IFERROR(_xll.qlIndexFixing(ONIndex1Y,I2897,TRUE,_xll.ohTrigger(RecalcTrigger,Trigger1Y)),NA())</f>
        <v>2.0945098280487073E-2</v>
      </c>
    </row>
    <row r="2898" spans="2:17" x14ac:dyDescent="0.2">
      <c r="B2898" s="46" t="s">
        <v>51</v>
      </c>
      <c r="D2898" s="49">
        <f>_xll.qlCalendarAdvance(LocalCalendar,$D2897,B2898,"f",FALSE)</f>
        <v>60024</v>
      </c>
      <c r="E2898" s="49">
        <f>_xll.qlInterestRateIndexValueDate(IndexON,D2898)</f>
        <v>60024</v>
      </c>
      <c r="F2898" s="52">
        <f>IFERROR(_xll.qlIndexFixing(IndexON,D2898,TRUE,_xll.ohTrigger(RecalcTrigger,TriggerON)),NA())</f>
        <v>1.3793075870500715E-2</v>
      </c>
      <c r="H2898" s="49">
        <f>_xll.qlCalendarAdvance(IborCalendar,$H2897,B2898,"f",FALSE)</f>
        <v>60016</v>
      </c>
      <c r="I2898" s="49">
        <f>_xll.qlInterestRateIndexValueDate(Index1M,$H2898)</f>
        <v>60020</v>
      </c>
      <c r="J2898" s="52">
        <f>IFERROR(_xll.qlIndexFixing(Index1M,$H2898,TRUE,_xll.ohTrigger(RecalcTrigger,Trigger1M)),NA())</f>
        <v>1.5808534343932479E-2</v>
      </c>
      <c r="K2898" s="52">
        <f>IFERROR(_xll.qlIndexFixing(ONIndex1M,I2898,TRUE,_xll.ohTrigger(RecalcTrigger,Trigger1M)),NA())</f>
        <v>1.5800600064421744E-2</v>
      </c>
      <c r="L2898" s="52">
        <f>IFERROR(_xll.qlIndexFixing(Index3M,H2898,TRUE,_xll.ohTrigger(RecalcTrigger,Trigger3M)),NA())</f>
        <v>1.7250301064701871E-2</v>
      </c>
      <c r="M2898" s="52">
        <f>IFERROR(_xll.qlIndexFixing(ONIndex3M,I2898,TRUE,_xll.ohTrigger(RecalcTrigger,Trigger3M)),NA())</f>
        <v>1.7218647310448532E-2</v>
      </c>
      <c r="N2898" s="52">
        <f>IFERROR(_xll.qlIndexFixing(Index6M,$H2898,TRUE,_xll.ohTrigger(RecalcTrigger,Trigger6M)),NA())</f>
        <v>1.9021907976628869E-2</v>
      </c>
      <c r="O2898" s="52">
        <f>IFERROR(_xll.qlIndexFixing(ONIndex6M,I2898,TRUE,_xll.ohTrigger(RecalcTrigger,Trigger6M)),NA())</f>
        <v>1.8941573041733051E-2</v>
      </c>
      <c r="P2898" s="52">
        <f>IFERROR(_xll.qlIndexFixing(Index1Y,$H2898,TRUE,_xll.ohTrigger(RecalcTrigger,Trigger1Y)),NA())</f>
        <v>2.1147823147677696E-2</v>
      </c>
      <c r="Q2898" s="52">
        <f>IFERROR(_xll.qlIndexFixing(ONIndex1Y,I2898,TRUE,_xll.ohTrigger(RecalcTrigger,Trigger1Y)),NA())</f>
        <v>2.0944221280494446E-2</v>
      </c>
    </row>
    <row r="2899" spans="2:17" x14ac:dyDescent="0.2">
      <c r="B2899" s="46" t="s">
        <v>51</v>
      </c>
      <c r="D2899" s="49">
        <f>_xll.qlCalendarAdvance(LocalCalendar,$D2898,B2899,"f",FALSE)</f>
        <v>60031</v>
      </c>
      <c r="E2899" s="49">
        <f>_xll.qlInterestRateIndexValueDate(IndexON,D2899)</f>
        <v>60031</v>
      </c>
      <c r="F2899" s="52">
        <f>IFERROR(_xll.qlIndexFixing(IndexON,D2899,TRUE,_xll.ohTrigger(RecalcTrigger,TriggerON)),NA())</f>
        <v>1.379242750700449E-2</v>
      </c>
      <c r="H2899" s="49">
        <f>_xll.qlCalendarAdvance(IborCalendar,$H2898,B2899,"f",FALSE)</f>
        <v>60023</v>
      </c>
      <c r="I2899" s="49">
        <f>_xll.qlInterestRateIndexValueDate(Index1M,$H2899)</f>
        <v>60028</v>
      </c>
      <c r="J2899" s="52">
        <f>IFERROR(_xll.qlIndexFixing(Index1M,$H2899,TRUE,_xll.ohTrigger(RecalcTrigger,Trigger1M)),NA())</f>
        <v>1.5807649498459544E-2</v>
      </c>
      <c r="K2899" s="52">
        <f>IFERROR(_xll.qlIndexFixing(ONIndex1M,I2899,TRUE,_xll.ohTrigger(RecalcTrigger,Trigger1M)),NA())</f>
        <v>1.5799420348576731E-2</v>
      </c>
      <c r="L2899" s="52">
        <f>IFERROR(_xll.qlIndexFixing(Index3M,H2899,TRUE,_xll.ohTrigger(RecalcTrigger,Trigger3M)),NA())</f>
        <v>1.7249708822557028E-2</v>
      </c>
      <c r="M2899" s="52">
        <f>IFERROR(_xll.qlIndexFixing(ONIndex3M,I2899,TRUE,_xll.ohTrigger(RecalcTrigger,Trigger3M)),NA())</f>
        <v>1.7217648730429858E-2</v>
      </c>
      <c r="N2899" s="52">
        <f>IFERROR(_xll.qlIndexFixing(Index6M,$H2899,TRUE,_xll.ohTrigger(RecalcTrigger,Trigger6M)),NA())</f>
        <v>1.9021461463731175E-2</v>
      </c>
      <c r="O2899" s="52">
        <f>IFERROR(_xll.qlIndexFixing(ONIndex6M,I2899,TRUE,_xll.ohTrigger(RecalcTrigger,Trigger6M)),NA())</f>
        <v>1.8940577277382076E-2</v>
      </c>
      <c r="P2899" s="52">
        <f>IFERROR(_xll.qlIndexFixing(Index1Y,$H2899,TRUE,_xll.ohTrigger(RecalcTrigger,Trigger1Y)),NA())</f>
        <v>2.1147036327587847E-2</v>
      </c>
      <c r="Q2899" s="52">
        <f>IFERROR(_xll.qlIndexFixing(ONIndex1Y,I2899,TRUE,_xll.ohTrigger(RecalcTrigger,Trigger1Y)),NA())</f>
        <v>2.0943228174337136E-2</v>
      </c>
    </row>
    <row r="2900" spans="2:17" x14ac:dyDescent="0.2">
      <c r="B2900" s="46" t="s">
        <v>51</v>
      </c>
      <c r="D2900" s="49">
        <f>_xll.qlCalendarAdvance(LocalCalendar,$D2899,B2900,"f",FALSE)</f>
        <v>60038</v>
      </c>
      <c r="E2900" s="49">
        <f>_xll.qlInterestRateIndexValueDate(IndexON,D2900)</f>
        <v>60038</v>
      </c>
      <c r="F2900" s="52">
        <f>IFERROR(_xll.qlIndexFixing(IndexON,D2900,TRUE,_xll.ohTrigger(RecalcTrigger,TriggerON)),NA())</f>
        <v>1.3791784774470628E-2</v>
      </c>
      <c r="H2900" s="49">
        <f>_xll.qlCalendarAdvance(IborCalendar,$H2899,B2900,"f",FALSE)</f>
        <v>60030</v>
      </c>
      <c r="I2900" s="49">
        <f>_xll.qlInterestRateIndexValueDate(Index1M,$H2900)</f>
        <v>60034</v>
      </c>
      <c r="J2900" s="52">
        <f>IFERROR(_xll.qlIndexFixing(Index1M,$H2900,TRUE,_xll.ohTrigger(RecalcTrigger,Trigger1M)),NA())</f>
        <v>1.5806787594177404E-2</v>
      </c>
      <c r="K2900" s="52">
        <f>IFERROR(_xll.qlIndexFixing(ONIndex1M,I2900,TRUE,_xll.ohTrigger(RecalcTrigger,Trigger1M)),NA())</f>
        <v>1.5798543203260351E-2</v>
      </c>
      <c r="L2900" s="52">
        <f>IFERROR(_xll.qlIndexFixing(Index3M,H2900,TRUE,_xll.ohTrigger(RecalcTrigger,Trigger3M)),NA())</f>
        <v>1.7249005345755002E-2</v>
      </c>
      <c r="M2900" s="52">
        <f>IFERROR(_xll.qlIndexFixing(ONIndex3M,I2900,TRUE,_xll.ohTrigger(RecalcTrigger,Trigger3M)),NA())</f>
        <v>1.7216906263701759E-2</v>
      </c>
      <c r="N2900" s="52">
        <f>IFERROR(_xll.qlIndexFixing(Index6M,$H2900,TRUE,_xll.ohTrigger(RecalcTrigger,Trigger6M)),NA())</f>
        <v>1.9020797666121251E-2</v>
      </c>
      <c r="O2900" s="52">
        <f>IFERROR(_xll.qlIndexFixing(ONIndex6M,I2900,TRUE,_xll.ohTrigger(RecalcTrigger,Trigger6M)),NA())</f>
        <v>1.8939836806177723E-2</v>
      </c>
      <c r="P2900" s="52">
        <f>IFERROR(_xll.qlIndexFixing(Index1Y,$H2900,TRUE,_xll.ohTrigger(RecalcTrigger,Trigger1Y)),NA())</f>
        <v>2.1146452776005117E-2</v>
      </c>
      <c r="Q2900" s="52">
        <f>IFERROR(_xll.qlIndexFixing(ONIndex1Y,I2900,TRUE,_xll.ohTrigger(RecalcTrigger,Trigger1Y)),NA())</f>
        <v>2.094248977043911E-2</v>
      </c>
    </row>
    <row r="2901" spans="2:17" x14ac:dyDescent="0.2">
      <c r="B2901" s="46" t="s">
        <v>51</v>
      </c>
      <c r="D2901" s="49">
        <f>_xll.qlCalendarAdvance(LocalCalendar,$D2900,B2901,"f",FALSE)</f>
        <v>60045</v>
      </c>
      <c r="E2901" s="49">
        <f>_xll.qlInterestRateIndexValueDate(IndexON,D2901)</f>
        <v>60045</v>
      </c>
      <c r="F2901" s="52">
        <f>IFERROR(_xll.qlIndexFixing(IndexON,D2901,TRUE,_xll.ohTrigger(RecalcTrigger,TriggerON)),NA())</f>
        <v>1.3791366566882068E-2</v>
      </c>
      <c r="H2901" s="49">
        <f>_xll.qlCalendarAdvance(IborCalendar,$H2900,B2901,"f",FALSE)</f>
        <v>60037</v>
      </c>
      <c r="I2901" s="49">
        <f>_xll.qlInterestRateIndexValueDate(Index1M,$H2901)</f>
        <v>60041</v>
      </c>
      <c r="J2901" s="52">
        <f>IFERROR(_xll.qlIndexFixing(Index1M,$H2901,TRUE,_xll.ohTrigger(RecalcTrigger,Trigger1M)),NA())</f>
        <v>1.5805790328552484E-2</v>
      </c>
      <c r="K2901" s="52">
        <f>IFERROR(_xll.qlIndexFixing(ONIndex1M,I2901,TRUE,_xll.ohTrigger(RecalcTrigger,Trigger1M)),NA())</f>
        <v>1.5797528145462536E-2</v>
      </c>
      <c r="L2901" s="52">
        <f>IFERROR(_xll.qlIndexFixing(Index3M,H2901,TRUE,_xll.ohTrigger(RecalcTrigger,Trigger3M)),NA())</f>
        <v>1.7248191660838165E-2</v>
      </c>
      <c r="M2901" s="52">
        <f>IFERROR(_xll.qlIndexFixing(ONIndex3M,I2901,TRUE,_xll.ohTrigger(RecalcTrigger,Trigger3M)),NA())</f>
        <v>1.7216047059873674E-2</v>
      </c>
      <c r="N2901" s="52">
        <f>IFERROR(_xll.qlIndexFixing(Index6M,$H2901,TRUE,_xll.ohTrigger(RecalcTrigger,Trigger6M)),NA())</f>
        <v>1.9020030183767928E-2</v>
      </c>
      <c r="O2901" s="52">
        <f>IFERROR(_xll.qlIndexFixing(ONIndex6M,I2901,TRUE,_xll.ohTrigger(RecalcTrigger,Trigger6M)),NA())</f>
        <v>1.8938979804508094E-2</v>
      </c>
      <c r="P2901" s="52">
        <f>IFERROR(_xll.qlIndexFixing(Index1Y,$H2901,TRUE,_xll.ohTrigger(RecalcTrigger,Trigger1Y)),NA())</f>
        <v>2.1145779076252477E-2</v>
      </c>
      <c r="Q2901" s="52">
        <f>IFERROR(_xll.qlIndexFixing(ONIndex1Y,I2901,TRUE,_xll.ohTrigger(RecalcTrigger,Trigger1Y)),NA())</f>
        <v>2.0941635260376401E-2</v>
      </c>
    </row>
    <row r="2902" spans="2:17" x14ac:dyDescent="0.2">
      <c r="B2902" s="46" t="s">
        <v>51</v>
      </c>
      <c r="D2902" s="49">
        <f>_xll.qlCalendarAdvance(LocalCalendar,$D2901,B2902,"f",FALSE)</f>
        <v>60052</v>
      </c>
      <c r="E2902" s="49">
        <f>_xll.qlInterestRateIndexValueDate(IndexON,D2902)</f>
        <v>60052</v>
      </c>
      <c r="F2902" s="52">
        <f>IFERROR(_xll.qlIndexFixing(IndexON,D2902,TRUE,_xll.ohTrigger(RecalcTrigger,TriggerON)),NA())</f>
        <v>1.3790516202210057E-2</v>
      </c>
      <c r="H2902" s="49">
        <f>_xll.qlCalendarAdvance(IborCalendar,$H2901,B2902,"f",FALSE)</f>
        <v>60044</v>
      </c>
      <c r="I2902" s="49">
        <f>_xll.qlInterestRateIndexValueDate(Index1M,$H2902)</f>
        <v>60049</v>
      </c>
      <c r="J2902" s="52">
        <f>IFERROR(_xll.qlIndexFixing(Index1M,$H2902,TRUE,_xll.ohTrigger(RecalcTrigger,Trigger1M)),NA())</f>
        <v>1.5804661527448284E-2</v>
      </c>
      <c r="K2902" s="52">
        <f>IFERROR(_xll.qlIndexFixing(ONIndex1M,I2902,TRUE,_xll.ohTrigger(RecalcTrigger,Trigger1M)),NA())</f>
        <v>1.5796378995966975E-2</v>
      </c>
      <c r="L2902" s="52">
        <f>IFERROR(_xll.qlIndexFixing(Index3M,H2902,TRUE,_xll.ohTrigger(RecalcTrigger,Trigger3M)),NA())</f>
        <v>1.7247271016115968E-2</v>
      </c>
      <c r="M2902" s="52">
        <f>IFERROR(_xll.qlIndexFixing(ONIndex3M,I2902,TRUE,_xll.ohTrigger(RecalcTrigger,Trigger3M)),NA())</f>
        <v>1.7215074352998627E-2</v>
      </c>
      <c r="N2902" s="52">
        <f>IFERROR(_xll.qlIndexFixing(Index6M,$H2902,TRUE,_xll.ohTrigger(RecalcTrigger,Trigger6M)),NA())</f>
        <v>1.9019611435032072E-2</v>
      </c>
      <c r="O2902" s="52">
        <f>IFERROR(_xll.qlIndexFixing(ONIndex6M,I2902,TRUE,_xll.ohTrigger(RecalcTrigger,Trigger6M)),NA())</f>
        <v>1.8938009448312698E-2</v>
      </c>
      <c r="P2902" s="52">
        <f>IFERROR(_xll.qlIndexFixing(Index1Y,$H2902,TRUE,_xll.ohTrigger(RecalcTrigger,Trigger1Y)),NA())</f>
        <v>2.1145018510047391E-2</v>
      </c>
      <c r="Q2902" s="52">
        <f>IFERROR(_xll.qlIndexFixing(ONIndex1Y,I2902,TRUE,_xll.ohTrigger(RecalcTrigger,Trigger1Y)),NA())</f>
        <v>2.094066785701898E-2</v>
      </c>
    </row>
    <row r="2903" spans="2:17" x14ac:dyDescent="0.2">
      <c r="B2903" s="46" t="s">
        <v>51</v>
      </c>
      <c r="D2903" s="49">
        <f>_xll.qlCalendarAdvance(LocalCalendar,$D2902,B2903,"f",FALSE)</f>
        <v>60059</v>
      </c>
      <c r="E2903" s="49">
        <f>_xll.qlInterestRateIndexValueDate(IndexON,D2903)</f>
        <v>60059</v>
      </c>
      <c r="F2903" s="52">
        <f>IFERROR(_xll.qlIndexFixing(IndexON,D2903,TRUE,_xll.ohTrigger(RecalcTrigger,TriggerON)),NA())</f>
        <v>1.3789890362563284E-2</v>
      </c>
      <c r="H2903" s="49">
        <f>_xll.qlCalendarAdvance(IborCalendar,$H2902,B2903,"f",FALSE)</f>
        <v>60051</v>
      </c>
      <c r="I2903" s="49">
        <f>_xll.qlInterestRateIndexValueDate(Index1M,$H2903)</f>
        <v>60055</v>
      </c>
      <c r="J2903" s="52">
        <f>IFERROR(_xll.qlIndexFixing(Index1M,$H2903,TRUE,_xll.ohTrigger(RecalcTrigger,Trigger1M)),NA())</f>
        <v>1.5803545046495948E-2</v>
      </c>
      <c r="K2903" s="52">
        <f>IFERROR(_xll.qlIndexFixing(ONIndex1M,I2903,TRUE,_xll.ohTrigger(RecalcTrigger,Trigger1M)),NA())</f>
        <v>1.5795524775432668E-2</v>
      </c>
      <c r="L2903" s="52">
        <f>IFERROR(_xll.qlIndexFixing(Index3M,H2903,TRUE,_xll.ohTrigger(RecalcTrigger,Trigger3M)),NA())</f>
        <v>1.7246587029199296E-2</v>
      </c>
      <c r="M2903" s="52">
        <f>IFERROR(_xll.qlIndexFixing(ONIndex3M,I2903,TRUE,_xll.ohTrigger(RecalcTrigger,Trigger3M)),NA())</f>
        <v>1.7214351291068297E-2</v>
      </c>
      <c r="N2903" s="52">
        <f>IFERROR(_xll.qlIndexFixing(Index6M,$H2903,TRUE,_xll.ohTrigger(RecalcTrigger,Trigger6M)),NA())</f>
        <v>1.9018068094346127E-2</v>
      </c>
      <c r="O2903" s="52">
        <f>IFERROR(_xll.qlIndexFixing(ONIndex6M,I2903,TRUE,_xll.ohTrigger(RecalcTrigger,Trigger6M)),NA())</f>
        <v>1.8937288033145094E-2</v>
      </c>
      <c r="P2903" s="52">
        <f>IFERROR(_xll.qlIndexFixing(Index1Y,$H2903,TRUE,_xll.ohTrigger(RecalcTrigger,Trigger1Y)),NA())</f>
        <v>2.114445464883849E-2</v>
      </c>
      <c r="Q2903" s="52">
        <f>IFERROR(_xll.qlIndexFixing(ONIndex1Y,I2903,TRUE,_xll.ohTrigger(RecalcTrigger,Trigger1Y)),NA())</f>
        <v>2.0939948730100966E-2</v>
      </c>
    </row>
    <row r="2904" spans="2:17" x14ac:dyDescent="0.2">
      <c r="B2904" s="46" t="s">
        <v>51</v>
      </c>
      <c r="D2904" s="49">
        <f>_xll.qlCalendarAdvance(LocalCalendar,$D2903,B2904,"f",FALSE)</f>
        <v>60066</v>
      </c>
      <c r="E2904" s="49">
        <f>_xll.qlInterestRateIndexValueDate(IndexON,D2904)</f>
        <v>60066</v>
      </c>
      <c r="F2904" s="52">
        <f>IFERROR(_xll.qlIndexFixing(IndexON,D2904,TRUE,_xll.ohTrigger(RecalcTrigger,TriggerON)),NA())</f>
        <v>1.3789270153825584E-2</v>
      </c>
      <c r="H2904" s="49">
        <f>_xll.qlCalendarAdvance(IborCalendar,$H2903,B2904,"f",FALSE)</f>
        <v>60058</v>
      </c>
      <c r="I2904" s="49">
        <f>_xll.qlInterestRateIndexValueDate(Index1M,$H2904)</f>
        <v>60062</v>
      </c>
      <c r="J2904" s="52">
        <f>IFERROR(_xll.qlIndexFixing(Index1M,$H2904,TRUE,_xll.ohTrigger(RecalcTrigger,Trigger1M)),NA())</f>
        <v>1.5802573966868572E-2</v>
      </c>
      <c r="K2904" s="52">
        <f>IFERROR(_xll.qlIndexFixing(ONIndex1M,I2904,TRUE,_xll.ohTrigger(RecalcTrigger,Trigger1M)),NA())</f>
        <v>1.5794536463360487E-2</v>
      </c>
      <c r="L2904" s="52">
        <f>IFERROR(_xll.qlIndexFixing(Index3M,H2904,TRUE,_xll.ohTrigger(RecalcTrigger,Trigger3M)),NA())</f>
        <v>1.7245796082468578E-2</v>
      </c>
      <c r="M2904" s="52">
        <f>IFERROR(_xll.qlIndexFixing(ONIndex3M,I2904,TRUE,_xll.ohTrigger(RecalcTrigger,Trigger3M)),NA())</f>
        <v>1.7213514726330814E-2</v>
      </c>
      <c r="N2904" s="52">
        <f>IFERROR(_xll.qlIndexFixing(Index6M,$H2904,TRUE,_xll.ohTrigger(RecalcTrigger,Trigger6M)),NA())</f>
        <v>1.9017322564666171E-2</v>
      </c>
      <c r="O2904" s="52">
        <f>IFERROR(_xll.qlIndexFixing(ONIndex6M,I2904,TRUE,_xll.ohTrigger(RecalcTrigger,Trigger6M)),NA())</f>
        <v>1.8936453263691533E-2</v>
      </c>
      <c r="P2904" s="52">
        <f>IFERROR(_xll.qlIndexFixing(Index1Y,$H2904,TRUE,_xll.ohTrigger(RecalcTrigger,Trigger1Y)),NA())</f>
        <v>2.1143803921146922E-2</v>
      </c>
      <c r="Q2904" s="52">
        <f>IFERROR(_xll.qlIndexFixing(ONIndex1Y,I2904,TRUE,_xll.ohTrigger(RecalcTrigger,Trigger1Y)),NA())</f>
        <v>2.0939116710128047E-2</v>
      </c>
    </row>
    <row r="2905" spans="2:17" x14ac:dyDescent="0.2">
      <c r="B2905" s="46" t="s">
        <v>51</v>
      </c>
      <c r="D2905" s="49">
        <f>_xll.qlCalendarAdvance(LocalCalendar,$D2904,B2905,"f",FALSE)</f>
        <v>60073</v>
      </c>
      <c r="E2905" s="49">
        <f>_xll.qlInterestRateIndexValueDate(IndexON,D2905)</f>
        <v>60073</v>
      </c>
      <c r="F2905" s="52">
        <f>IFERROR(_xll.qlIndexFixing(IndexON,D2905,TRUE,_xll.ohTrigger(RecalcTrigger,TriggerON)),NA())</f>
        <v>1.3788655576023601E-2</v>
      </c>
      <c r="H2905" s="49">
        <f>_xll.qlCalendarAdvance(IborCalendar,$H2904,B2905,"f",FALSE)</f>
        <v>60065</v>
      </c>
      <c r="I2905" s="49">
        <f>_xll.qlInterestRateIndexValueDate(Index1M,$H2905)</f>
        <v>60069</v>
      </c>
      <c r="J2905" s="52">
        <f>IFERROR(_xll.qlIndexFixing(Index1M,$H2905,TRUE,_xll.ohTrigger(RecalcTrigger,Trigger1M)),NA())</f>
        <v>1.5801611813847316E-2</v>
      </c>
      <c r="K2905" s="52">
        <f>IFERROR(_xll.qlIndexFixing(ONIndex1M,I2905,TRUE,_xll.ohTrigger(RecalcTrigger,Trigger1M)),NA())</f>
        <v>1.5793557066317021E-2</v>
      </c>
      <c r="L2905" s="52">
        <f>IFERROR(_xll.qlIndexFixing(Index3M,H2905,TRUE,_xll.ohTrigger(RecalcTrigger,Trigger3M)),NA())</f>
        <v>1.7245012715123673E-2</v>
      </c>
      <c r="M2905" s="52">
        <f>IFERROR(_xll.qlIndexFixing(ONIndex3M,I2905,TRUE,_xll.ohTrigger(RecalcTrigger,Trigger3M)),NA())</f>
        <v>1.7212685707717057E-2</v>
      </c>
      <c r="N2905" s="52">
        <f>IFERROR(_xll.qlIndexFixing(Index6M,$H2905,TRUE,_xll.ohTrigger(RecalcTrigger,Trigger6M)),NA())</f>
        <v>1.9016584517225304E-2</v>
      </c>
      <c r="O2905" s="52">
        <f>IFERROR(_xll.qlIndexFixing(ONIndex6M,I2905,TRUE,_xll.ohTrigger(RecalcTrigger,Trigger6M)),NA())</f>
        <v>1.8935625904870079E-2</v>
      </c>
      <c r="P2905" s="52">
        <f>IFERROR(_xll.qlIndexFixing(Index1Y,$H2905,TRUE,_xll.ohTrigger(RecalcTrigger,Trigger1Y)),NA())</f>
        <v>2.11431608507789E-2</v>
      </c>
      <c r="Q2905" s="52">
        <f>IFERROR(_xll.qlIndexFixing(ONIndex1Y,I2905,TRUE,_xll.ohTrigger(RecalcTrigger,Trigger1Y)),NA())</f>
        <v>2.0938292186558627E-2</v>
      </c>
    </row>
    <row r="2906" spans="2:17" x14ac:dyDescent="0.2">
      <c r="B2906" s="46" t="s">
        <v>51</v>
      </c>
      <c r="D2906" s="49">
        <f>_xll.qlCalendarAdvance(LocalCalendar,$D2905,B2906,"f",FALSE)</f>
        <v>60080</v>
      </c>
      <c r="E2906" s="49">
        <f>_xll.qlInterestRateIndexValueDate(IndexON,D2906)</f>
        <v>60080</v>
      </c>
      <c r="F2906" s="52">
        <f>IFERROR(_xll.qlIndexFixing(IndexON,D2906,TRUE,_xll.ohTrigger(RecalcTrigger,TriggerON)),NA())</f>
        <v>1.3788046629210626E-2</v>
      </c>
      <c r="H2906" s="49">
        <f>_xll.qlCalendarAdvance(IborCalendar,$H2905,B2906,"f",FALSE)</f>
        <v>60072</v>
      </c>
      <c r="I2906" s="49">
        <f>_xll.qlInterestRateIndexValueDate(Index1M,$H2906)</f>
        <v>60076</v>
      </c>
      <c r="J2906" s="52">
        <f>IFERROR(_xll.qlIndexFixing(Index1M,$H2906,TRUE,_xll.ohTrigger(RecalcTrigger,Trigger1M)),NA())</f>
        <v>1.580065858744284E-2</v>
      </c>
      <c r="K2906" s="52">
        <f>IFERROR(_xll.qlIndexFixing(ONIndex1M,I2906,TRUE,_xll.ohTrigger(RecalcTrigger,Trigger1M)),NA())</f>
        <v>1.5792586584462143E-2</v>
      </c>
      <c r="L2906" s="52">
        <f>IFERROR(_xll.qlIndexFixing(Index3M,H2906,TRUE,_xll.ohTrigger(RecalcTrigger,Trigger3M)),NA())</f>
        <v>1.7244236927161975E-2</v>
      </c>
      <c r="M2906" s="52">
        <f>IFERROR(_xll.qlIndexFixing(ONIndex3M,I2906,TRUE,_xll.ohTrigger(RecalcTrigger,Trigger3M)),NA())</f>
        <v>1.721186423554677E-2</v>
      </c>
      <c r="N2906" s="52">
        <f>IFERROR(_xll.qlIndexFixing(Index6M,$H2906,TRUE,_xll.ohTrigger(RecalcTrigger,Trigger6M)),NA())</f>
        <v>1.9015853952014789E-2</v>
      </c>
      <c r="O2906" s="52">
        <f>IFERROR(_xll.qlIndexFixing(ONIndex6M,I2906,TRUE,_xll.ohTrigger(RecalcTrigger,Trigger6M)),NA())</f>
        <v>1.8934805956600798E-2</v>
      </c>
      <c r="P2906" s="52">
        <f>IFERROR(_xll.qlIndexFixing(Index1Y,$H2906,TRUE,_xll.ohTrigger(RecalcTrigger,Trigger1Y)),NA())</f>
        <v>2.1142525437719745E-2</v>
      </c>
      <c r="Q2906" s="52">
        <f>IFERROR(_xll.qlIndexFixing(ONIndex1Y,I2906,TRUE,_xll.ohTrigger(RecalcTrigger,Trigger1Y)),NA())</f>
        <v>2.0937475159712449E-2</v>
      </c>
    </row>
    <row r="2907" spans="2:17" x14ac:dyDescent="0.2">
      <c r="B2907" s="46" t="s">
        <v>51</v>
      </c>
      <c r="D2907" s="49">
        <f>_xll.qlCalendarAdvance(LocalCalendar,$D2906,B2907,"f",FALSE)</f>
        <v>60090</v>
      </c>
      <c r="E2907" s="49">
        <f>_xll.qlInterestRateIndexValueDate(IndexON,D2907)</f>
        <v>60090</v>
      </c>
      <c r="F2907" s="52">
        <f>IFERROR(_xll.qlIndexFixing(IndexON,D2907,TRUE,_xll.ohTrigger(RecalcTrigger,TriggerON)),NA())</f>
        <v>1.3786743942398871E-2</v>
      </c>
      <c r="H2907" s="49">
        <f>_xll.qlCalendarAdvance(IborCalendar,$H2906,B2907,"f",FALSE)</f>
        <v>60079</v>
      </c>
      <c r="I2907" s="49">
        <f>_xll.qlInterestRateIndexValueDate(Index1M,$H2907)</f>
        <v>60083</v>
      </c>
      <c r="J2907" s="52">
        <f>IFERROR(_xll.qlIndexFixing(Index1M,$H2907,TRUE,_xll.ohTrigger(RecalcTrigger,Trigger1M)),NA())</f>
        <v>1.5799994202029231E-2</v>
      </c>
      <c r="K2907" s="52">
        <f>IFERROR(_xll.qlIndexFixing(ONIndex1M,I2907,TRUE,_xll.ohTrigger(RecalcTrigger,Trigger1M)),NA())</f>
        <v>1.5791625017875788E-2</v>
      </c>
      <c r="L2907" s="52">
        <f>IFERROR(_xll.qlIndexFixing(Index3M,H2907,TRUE,_xll.ohTrigger(RecalcTrigger,Trigger3M)),NA())</f>
        <v>1.7243468718576536E-2</v>
      </c>
      <c r="M2907" s="52">
        <f>IFERROR(_xll.qlIndexFixing(ONIndex3M,I2907,TRUE,_xll.ohTrigger(RecalcTrigger,Trigger3M)),NA())</f>
        <v>1.7211050309740017E-2</v>
      </c>
      <c r="N2907" s="52">
        <f>IFERROR(_xll.qlIndexFixing(Index6M,$H2907,TRUE,_xll.ohTrigger(RecalcTrigger,Trigger6M)),NA())</f>
        <v>1.9015582425183884E-2</v>
      </c>
      <c r="O2907" s="52">
        <f>IFERROR(_xll.qlIndexFixing(ONIndex6M,I2907,TRUE,_xll.ohTrigger(RecalcTrigger,Trigger6M)),NA())</f>
        <v>1.8933993419283368E-2</v>
      </c>
      <c r="P2907" s="52">
        <f>IFERROR(_xll.qlIndexFixing(Index1Y,$H2907,TRUE,_xll.ohTrigger(RecalcTrigger,Trigger1Y)),NA())</f>
        <v>2.1141897681955221E-2</v>
      </c>
      <c r="Q2907" s="52">
        <f>IFERROR(_xll.qlIndexFixing(ONIndex1Y,I2907,TRUE,_xll.ohTrigger(RecalcTrigger,Trigger1Y)),NA())</f>
        <v>2.0936665629589513E-2</v>
      </c>
    </row>
    <row r="2908" spans="2:17" x14ac:dyDescent="0.2">
      <c r="B2908" s="46" t="s">
        <v>51</v>
      </c>
      <c r="D2908" s="49">
        <f>_xll.qlCalendarAdvance(LocalCalendar,$D2907,B2908,"f",FALSE)</f>
        <v>60097</v>
      </c>
      <c r="E2908" s="49">
        <f>_xll.qlInterestRateIndexValueDate(IndexON,D2908)</f>
        <v>60097</v>
      </c>
      <c r="F2908" s="52">
        <f>IFERROR(_xll.qlIndexFixing(IndexON,D2908,TRUE,_xll.ohTrigger(RecalcTrigger,TriggerON)),NA())</f>
        <v>1.378614791189392E-2</v>
      </c>
      <c r="H2908" s="49">
        <f>_xll.qlCalendarAdvance(IborCalendar,$H2907,B2908,"f",FALSE)</f>
        <v>60086</v>
      </c>
      <c r="I2908" s="49">
        <f>_xll.qlInterestRateIndexValueDate(Index1M,$H2908)</f>
        <v>60090</v>
      </c>
      <c r="J2908" s="52">
        <f>IFERROR(_xll.qlIndexFixing(Index1M,$H2908,TRUE,_xll.ohTrigger(RecalcTrigger,Trigger1M)),NA())</f>
        <v>1.5799059425458242E-2</v>
      </c>
      <c r="K2908" s="52">
        <f>IFERROR(_xll.qlIndexFixing(ONIndex1M,I2908,TRUE,_xll.ohTrigger(RecalcTrigger,Trigger1M)),NA())</f>
        <v>1.5790672366398084E-2</v>
      </c>
      <c r="L2908" s="52">
        <f>IFERROR(_xll.qlIndexFixing(Index3M,H2908,TRUE,_xll.ohTrigger(RecalcTrigger,Trigger3M)),NA())</f>
        <v>1.7242708089364747E-2</v>
      </c>
      <c r="M2908" s="52">
        <f>IFERROR(_xll.qlIndexFixing(ONIndex3M,I2908,TRUE,_xll.ohTrigger(RecalcTrigger,Trigger3M)),NA())</f>
        <v>1.7210243930216862E-2</v>
      </c>
      <c r="N2908" s="52">
        <f>IFERROR(_xll.qlIndexFixing(Index6M,$H2908,TRUE,_xll.ohTrigger(RecalcTrigger,Trigger6M)),NA())</f>
        <v>1.9014867321264759E-2</v>
      </c>
      <c r="O2908" s="52">
        <f>IFERROR(_xll.qlIndexFixing(ONIndex6M,I2908,TRUE,_xll.ohTrigger(RecalcTrigger,Trigger6M)),NA())</f>
        <v>1.8933188292677983E-2</v>
      </c>
      <c r="P2908" s="52">
        <f>IFERROR(_xll.qlIndexFixing(Index1Y,$H2908,TRUE,_xll.ohTrigger(RecalcTrigger,Trigger1Y)),NA())</f>
        <v>2.1141277583470879E-2</v>
      </c>
      <c r="Q2908" s="52">
        <f>IFERROR(_xll.qlIndexFixing(ONIndex1Y,I2908,TRUE,_xll.ohTrigger(RecalcTrigger,Trigger1Y)),NA())</f>
        <v>2.0935863596029947E-2</v>
      </c>
    </row>
    <row r="2909" spans="2:17" x14ac:dyDescent="0.2">
      <c r="B2909" s="46" t="s">
        <v>51</v>
      </c>
      <c r="D2909" s="49">
        <f>_xll.qlCalendarAdvance(LocalCalendar,$D2908,B2909,"f",FALSE)</f>
        <v>60104</v>
      </c>
      <c r="E2909" s="49">
        <f>_xll.qlInterestRateIndexValueDate(IndexON,D2909)</f>
        <v>60104</v>
      </c>
      <c r="F2909" s="52">
        <f>IFERROR(_xll.qlIndexFixing(IndexON,D2909,TRUE,_xll.ohTrigger(RecalcTrigger,TriggerON)),NA())</f>
        <v>1.3785557512084878E-2</v>
      </c>
      <c r="H2909" s="49">
        <f>_xll.qlCalendarAdvance(IborCalendar,$H2908,B2909,"f",FALSE)</f>
        <v>60093</v>
      </c>
      <c r="I2909" s="49">
        <f>_xll.qlInterestRateIndexValueDate(Index1M,$H2909)</f>
        <v>60097</v>
      </c>
      <c r="J2909" s="52">
        <f>IFERROR(_xll.qlIndexFixing(Index1M,$H2909,TRUE,_xll.ohTrigger(RecalcTrigger,Trigger1M)),NA())</f>
        <v>1.5798133575888329E-2</v>
      </c>
      <c r="K2909" s="52">
        <f>IFERROR(_xll.qlIndexFixing(ONIndex1M,I2909,TRUE,_xll.ohTrigger(RecalcTrigger,Trigger1M)),NA())</f>
        <v>1.5789728630188904E-2</v>
      </c>
      <c r="L2909" s="52">
        <f>IFERROR(_xll.qlIndexFixing(Index3M,H2909,TRUE,_xll.ohTrigger(RecalcTrigger,Trigger3M)),NA())</f>
        <v>1.7241955039521393E-2</v>
      </c>
      <c r="M2909" s="52">
        <f>IFERROR(_xll.qlIndexFixing(ONIndex3M,I2909,TRUE,_xll.ohTrigger(RecalcTrigger,Trigger3M)),NA())</f>
        <v>1.7209445096977305E-2</v>
      </c>
      <c r="N2909" s="52">
        <f>IFERROR(_xll.qlIndexFixing(Index6M,$H2909,TRUE,_xll.ohTrigger(RecalcTrigger,Trigger6M)),NA())</f>
        <v>1.901415969994583E-2</v>
      </c>
      <c r="O2909" s="52">
        <f>IFERROR(_xll.qlIndexFixing(ONIndex6M,I2909,TRUE,_xll.ohTrigger(RecalcTrigger,Trigger6M)),NA())</f>
        <v>1.8932390576784641E-2</v>
      </c>
      <c r="P2909" s="52">
        <f>IFERROR(_xll.qlIndexFixing(Index1Y,$H2909,TRUE,_xll.ohTrigger(RecalcTrigger,Trigger1Y)),NA())</f>
        <v>2.1140665142252921E-2</v>
      </c>
      <c r="Q2909" s="52">
        <f>IFERROR(_xll.qlIndexFixing(ONIndex1Y,I2909,TRUE,_xll.ohTrigger(RecalcTrigger,Trigger1Y)),NA())</f>
        <v>2.0935069059193623E-2</v>
      </c>
    </row>
    <row r="2910" spans="2:17" x14ac:dyDescent="0.2">
      <c r="B2910" s="46" t="s">
        <v>51</v>
      </c>
      <c r="D2910" s="49">
        <f>_xll.qlCalendarAdvance(LocalCalendar,$D2909,B2910,"f",FALSE)</f>
        <v>60111</v>
      </c>
      <c r="E2910" s="49">
        <f>_xll.qlInterestRateIndexValueDate(IndexON,D2910)</f>
        <v>60111</v>
      </c>
      <c r="F2910" s="52">
        <f>IFERROR(_xll.qlIndexFixing(IndexON,D2910,TRUE,_xll.ohTrigger(RecalcTrigger,TriggerON)),NA())</f>
        <v>1.3784972742572066E-2</v>
      </c>
      <c r="H2910" s="49">
        <f>_xll.qlCalendarAdvance(IborCalendar,$H2909,B2910,"f",FALSE)</f>
        <v>60100</v>
      </c>
      <c r="I2910" s="49">
        <f>_xll.qlInterestRateIndexValueDate(Index1M,$H2910)</f>
        <v>60104</v>
      </c>
      <c r="J2910" s="52">
        <f>IFERROR(_xll.qlIndexFixing(Index1M,$H2910,TRUE,_xll.ohTrigger(RecalcTrigger,Trigger1M)),NA())</f>
        <v>1.5797216653314333E-2</v>
      </c>
      <c r="K2910" s="52">
        <f>IFERROR(_xll.qlIndexFixing(ONIndex1M,I2910,TRUE,_xll.ohTrigger(RecalcTrigger,Trigger1M)),NA())</f>
        <v>1.5788793809008439E-2</v>
      </c>
      <c r="L2910" s="52">
        <f>IFERROR(_xll.qlIndexFixing(Index3M,H2910,TRUE,_xll.ohTrigger(RecalcTrigger,Trigger3M)),NA())</f>
        <v>1.7241209569040399E-2</v>
      </c>
      <c r="M2910" s="52">
        <f>IFERROR(_xll.qlIndexFixing(ONIndex3M,I2910,TRUE,_xll.ohTrigger(RecalcTrigger,Trigger3M)),NA())</f>
        <v>1.7208653810101282E-2</v>
      </c>
      <c r="N2910" s="52">
        <f>IFERROR(_xll.qlIndexFixing(Index6M,$H2910,TRUE,_xll.ohTrigger(RecalcTrigger,Trigger6M)),NA())</f>
        <v>1.9013459561218402E-2</v>
      </c>
      <c r="O2910" s="52">
        <f>IFERROR(_xll.qlIndexFixing(ONIndex6M,I2910,TRUE,_xll.ohTrigger(RecalcTrigger,Trigger6M)),NA())</f>
        <v>1.8931600271443472E-2</v>
      </c>
      <c r="P2910" s="52">
        <f>IFERROR(_xll.qlIndexFixing(Index1Y,$H2910,TRUE,_xll.ohTrigger(RecalcTrigger,Trigger1Y)),NA())</f>
        <v>2.1140060358286451E-2</v>
      </c>
      <c r="Q2910" s="52">
        <f>IFERROR(_xll.qlIndexFixing(ONIndex1Y,I2910,TRUE,_xll.ohTrigger(RecalcTrigger,Trigger1Y)),NA())</f>
        <v>2.0934282018840733E-2</v>
      </c>
    </row>
    <row r="2911" spans="2:17" x14ac:dyDescent="0.2">
      <c r="B2911" s="46" t="s">
        <v>51</v>
      </c>
      <c r="D2911" s="49">
        <f>_xll.qlCalendarAdvance(LocalCalendar,$D2910,B2911,"f",FALSE)</f>
        <v>60118</v>
      </c>
      <c r="E2911" s="49">
        <f>_xll.qlInterestRateIndexValueDate(IndexON,D2911)</f>
        <v>60118</v>
      </c>
      <c r="F2911" s="52">
        <f>IFERROR(_xll.qlIndexFixing(IndexON,D2911,TRUE,_xll.ohTrigger(RecalcTrigger,TriggerON)),NA())</f>
        <v>1.3784393603755163E-2</v>
      </c>
      <c r="H2911" s="49">
        <f>_xll.qlCalendarAdvance(IborCalendar,$H2910,B2911,"f",FALSE)</f>
        <v>60107</v>
      </c>
      <c r="I2911" s="49">
        <f>_xll.qlInterestRateIndexValueDate(Index1M,$H2911)</f>
        <v>60111</v>
      </c>
      <c r="J2911" s="52">
        <f>IFERROR(_xll.qlIndexFixing(Index1M,$H2911,TRUE,_xll.ohTrigger(RecalcTrigger,Trigger1M)),NA())</f>
        <v>1.5796308657733672E-2</v>
      </c>
      <c r="K2911" s="52">
        <f>IFERROR(_xll.qlIndexFixing(ONIndex1M,I2911,TRUE,_xll.ohTrigger(RecalcTrigger,Trigger1M)),NA())</f>
        <v>1.5787867903176434E-2</v>
      </c>
      <c r="L2911" s="52">
        <f>IFERROR(_xll.qlIndexFixing(Index3M,H2911,TRUE,_xll.ohTrigger(RecalcTrigger,Trigger3M)),NA())</f>
        <v>1.7240471677920886E-2</v>
      </c>
      <c r="M2911" s="52">
        <f>IFERROR(_xll.qlIndexFixing(ONIndex3M,I2911,TRUE,_xll.ohTrigger(RecalcTrigger,Trigger3M)),NA())</f>
        <v>1.7207870069668729E-2</v>
      </c>
      <c r="N2911" s="52">
        <f>IFERROR(_xll.qlIndexFixing(Index6M,$H2911,TRUE,_xll.ohTrigger(RecalcTrigger,Trigger6M)),NA())</f>
        <v>1.9012766905075522E-2</v>
      </c>
      <c r="O2911" s="52">
        <f>IFERROR(_xll.qlIndexFixing(ONIndex6M,I2911,TRUE,_xll.ohTrigger(RecalcTrigger,Trigger6M)),NA())</f>
        <v>1.8930817376894282E-2</v>
      </c>
      <c r="P2911" s="52">
        <f>IFERROR(_xll.qlIndexFixing(Index1Y,$H2911,TRUE,_xll.ohTrigger(RecalcTrigger,Trigger1Y)),NA())</f>
        <v>2.1139463231558554E-2</v>
      </c>
      <c r="Q2911" s="52">
        <f>IFERROR(_xll.qlIndexFixing(ONIndex1Y,I2911,TRUE,_xll.ohTrigger(RecalcTrigger,Trigger1Y)),NA())</f>
        <v>2.0933502475291021E-2</v>
      </c>
    </row>
    <row r="2912" spans="2:17" x14ac:dyDescent="0.2">
      <c r="B2912" s="46" t="s">
        <v>51</v>
      </c>
      <c r="D2912" s="49">
        <f>_xll.qlCalendarAdvance(LocalCalendar,$D2911,B2912,"f",FALSE)</f>
        <v>60125</v>
      </c>
      <c r="E2912" s="49">
        <f>_xll.qlInterestRateIndexValueDate(IndexON,D2912)</f>
        <v>60125</v>
      </c>
      <c r="F2912" s="52">
        <f>IFERROR(_xll.qlIndexFixing(IndexON,D2912,TRUE,_xll.ohTrigger(RecalcTrigger,TriggerON)),NA())</f>
        <v>1.3783820095394361E-2</v>
      </c>
      <c r="H2912" s="49">
        <f>_xll.qlCalendarAdvance(IborCalendar,$H2911,B2912,"f",FALSE)</f>
        <v>60114</v>
      </c>
      <c r="I2912" s="49">
        <f>_xll.qlInterestRateIndexValueDate(Index1M,$H2912)</f>
        <v>60118</v>
      </c>
      <c r="J2912" s="52">
        <f>IFERROR(_xll.qlIndexFixing(Index1M,$H2912,TRUE,_xll.ohTrigger(RecalcTrigger,Trigger1M)),NA())</f>
        <v>1.5795409589146353E-2</v>
      </c>
      <c r="K2912" s="52">
        <f>IFERROR(_xll.qlIndexFixing(ONIndex1M,I2912,TRUE,_xll.ohTrigger(RecalcTrigger,Trigger1M)),NA())</f>
        <v>1.5786950912533015E-2</v>
      </c>
      <c r="L2912" s="52">
        <f>IFERROR(_xll.qlIndexFixing(Index3M,H2912,TRUE,_xll.ohTrigger(RecalcTrigger,Trigger3M)),NA())</f>
        <v>1.7239741366155911E-2</v>
      </c>
      <c r="M2912" s="52">
        <f>IFERROR(_xll.qlIndexFixing(ONIndex3M,I2912,TRUE,_xll.ohTrigger(RecalcTrigger,Trigger3M)),NA())</f>
        <v>1.7207093875439838E-2</v>
      </c>
      <c r="N2912" s="52">
        <f>IFERROR(_xll.qlIndexFixing(Index6M,$H2912,TRUE,_xll.ohTrigger(RecalcTrigger,Trigger6M)),NA())</f>
        <v>1.9012081731509377E-2</v>
      </c>
      <c r="O2912" s="52">
        <f>IFERROR(_xll.qlIndexFixing(ONIndex6M,I2912,TRUE,_xll.ohTrigger(RecalcTrigger,Trigger6M)),NA())</f>
        <v>1.8930041893137073E-2</v>
      </c>
      <c r="P2912" s="52">
        <f>IFERROR(_xll.qlIndexFixing(Index1Y,$H2912,TRUE,_xll.ohTrigger(RecalcTrigger,Trigger1Y)),NA())</f>
        <v>2.1138873762055425E-2</v>
      </c>
      <c r="Q2912" s="52">
        <f>IFERROR(_xll.qlIndexFixing(ONIndex1Y,I2912,TRUE,_xll.ohTrigger(RecalcTrigger,Trigger1Y)),NA())</f>
        <v>2.0932730428384616E-2</v>
      </c>
    </row>
    <row r="2913" spans="2:17" x14ac:dyDescent="0.2">
      <c r="B2913" s="46" t="s">
        <v>51</v>
      </c>
      <c r="D2913" s="49">
        <f>_xll.qlCalendarAdvance(LocalCalendar,$D2912,B2913,"f",FALSE)</f>
        <v>60132</v>
      </c>
      <c r="E2913" s="49">
        <f>_xll.qlInterestRateIndexValueDate(IndexON,D2913)</f>
        <v>60132</v>
      </c>
      <c r="F2913" s="52">
        <f>IFERROR(_xll.qlIndexFixing(IndexON,D2913,TRUE,_xll.ohTrigger(RecalcTrigger,TriggerON)),NA())</f>
        <v>1.3783252217569597E-2</v>
      </c>
      <c r="H2913" s="49">
        <f>_xll.qlCalendarAdvance(IborCalendar,$H2912,B2913,"f",FALSE)</f>
        <v>60121</v>
      </c>
      <c r="I2913" s="49">
        <f>_xll.qlInterestRateIndexValueDate(Index1M,$H2913)</f>
        <v>60125</v>
      </c>
      <c r="J2913" s="52">
        <f>IFERROR(_xll.qlIndexFixing(Index1M,$H2913,TRUE,_xll.ohTrigger(RecalcTrigger,Trigger1M)),NA())</f>
        <v>1.5794519447549792E-2</v>
      </c>
      <c r="K2913" s="52">
        <f>IFERROR(_xll.qlIndexFixing(ONIndex1M,I2913,TRUE,_xll.ohTrigger(RecalcTrigger,Trigger1M)),NA())</f>
        <v>1.5786042836998249E-2</v>
      </c>
      <c r="L2913" s="52">
        <f>IFERROR(_xll.qlIndexFixing(Index3M,H2913,TRUE,_xll.ohTrigger(RecalcTrigger,Trigger3M)),NA())</f>
        <v>1.7239380646928461E-2</v>
      </c>
      <c r="M2913" s="52">
        <f>IFERROR(_xll.qlIndexFixing(ONIndex3M,I2913,TRUE,_xll.ohTrigger(RecalcTrigger,Trigger3M)),NA())</f>
        <v>1.7206325227574482E-2</v>
      </c>
      <c r="N2913" s="52">
        <f>IFERROR(_xll.qlIndexFixing(Index6M,$H2913,TRUE,_xll.ohTrigger(RecalcTrigger,Trigger6M)),NA())</f>
        <v>1.9011404040511711E-2</v>
      </c>
      <c r="O2913" s="52">
        <f>IFERROR(_xll.qlIndexFixing(ONIndex6M,I2913,TRUE,_xll.ohTrigger(RecalcTrigger,Trigger6M)),NA())</f>
        <v>1.8929273819932035E-2</v>
      </c>
      <c r="P2913" s="52">
        <f>IFERROR(_xll.qlIndexFixing(Index1Y,$H2913,TRUE,_xll.ohTrigger(RecalcTrigger,Trigger1Y)),NA())</f>
        <v>2.1138291949763494E-2</v>
      </c>
      <c r="Q2913" s="52">
        <f>IFERROR(_xll.qlIndexFixing(ONIndex1Y,I2913,TRUE,_xll.ohTrigger(RecalcTrigger,Trigger1Y)),NA())</f>
        <v>2.0931965878041581E-2</v>
      </c>
    </row>
    <row r="2914" spans="2:17" x14ac:dyDescent="0.2">
      <c r="B2914" s="46" t="s">
        <v>51</v>
      </c>
      <c r="D2914" s="49">
        <f>_xll.qlCalendarAdvance(LocalCalendar,$D2913,B2914,"f",FALSE)</f>
        <v>60139</v>
      </c>
      <c r="E2914" s="49">
        <f>_xll.qlInterestRateIndexValueDate(IndexON,D2914)</f>
        <v>60139</v>
      </c>
      <c r="F2914" s="52">
        <f>IFERROR(_xll.qlIndexFixing(IndexON,D2914,TRUE,_xll.ohTrigger(RecalcTrigger,TriggerON)),NA())</f>
        <v>1.3782689970200934E-2</v>
      </c>
      <c r="H2914" s="49">
        <f>_xll.qlCalendarAdvance(IborCalendar,$H2913,B2914,"f",FALSE)</f>
        <v>60128</v>
      </c>
      <c r="I2914" s="49">
        <f>_xll.qlInterestRateIndexValueDate(Index1M,$H2914)</f>
        <v>60132</v>
      </c>
      <c r="J2914" s="52">
        <f>IFERROR(_xll.qlIndexFixing(Index1M,$H2914,TRUE,_xll.ohTrigger(RecalcTrigger,Trigger1M)),NA())</f>
        <v>1.5793638232943989E-2</v>
      </c>
      <c r="K2914" s="52">
        <f>IFERROR(_xll.qlIndexFixing(ONIndex1M,I2914,TRUE,_xll.ohTrigger(RecalcTrigger,Trigger1M)),NA())</f>
        <v>1.5785143676732005E-2</v>
      </c>
      <c r="L2914" s="52">
        <f>IFERROR(_xll.qlIndexFixing(Index3M,H2914,TRUE,_xll.ohTrigger(RecalcTrigger,Trigger3M)),NA())</f>
        <v>1.7238303480677401E-2</v>
      </c>
      <c r="M2914" s="52">
        <f>IFERROR(_xll.qlIndexFixing(ONIndex3M,I2914,TRUE,_xll.ohTrigger(RecalcTrigger,Trigger3M)),NA())</f>
        <v>1.7205564126072659E-2</v>
      </c>
      <c r="N2914" s="52">
        <f>IFERROR(_xll.qlIndexFixing(Index6M,$H2914,TRUE,_xll.ohTrigger(RecalcTrigger,Trigger6M)),NA())</f>
        <v>1.9010733832075136E-2</v>
      </c>
      <c r="O2914" s="52">
        <f>IFERROR(_xll.qlIndexFixing(ONIndex6M,I2914,TRUE,_xll.ohTrigger(RecalcTrigger,Trigger6M)),NA())</f>
        <v>1.8928513157598914E-2</v>
      </c>
      <c r="P2914" s="52">
        <f>IFERROR(_xll.qlIndexFixing(Index1Y,$H2914,TRUE,_xll.ohTrigger(RecalcTrigger,Trigger1Y)),NA())</f>
        <v>2.1137717794669834E-2</v>
      </c>
      <c r="Q2914" s="52">
        <f>IFERROR(_xll.qlIndexFixing(ONIndex1Y,I2914,TRUE,_xll.ohTrigger(RecalcTrigger,Trigger1Y)),NA())</f>
        <v>2.0931208824341851E-2</v>
      </c>
    </row>
    <row r="2915" spans="2:17" x14ac:dyDescent="0.2">
      <c r="B2915" s="46" t="s">
        <v>51</v>
      </c>
      <c r="D2915" s="49">
        <f>_xll.qlCalendarAdvance(LocalCalendar,$D2914,B2915,"f",FALSE)</f>
        <v>60147</v>
      </c>
      <c r="E2915" s="49">
        <f>_xll.qlInterestRateIndexValueDate(IndexON,D2915)</f>
        <v>60147</v>
      </c>
      <c r="F2915" s="52">
        <f>IFERROR(_xll.qlIndexFixing(IndexON,D2915,TRUE,_xll.ohTrigger(RecalcTrigger,TriggerON)),NA())</f>
        <v>1.3782054296287427E-2</v>
      </c>
      <c r="H2915" s="49">
        <f>_xll.qlCalendarAdvance(IborCalendar,$H2914,B2915,"f",FALSE)</f>
        <v>60135</v>
      </c>
      <c r="I2915" s="49">
        <f>_xll.qlInterestRateIndexValueDate(Index1M,$H2915)</f>
        <v>60140</v>
      </c>
      <c r="J2915" s="52">
        <f>IFERROR(_xll.qlIndexFixing(Index1M,$H2915,TRUE,_xll.ohTrigger(RecalcTrigger,Trigger1M)),NA())</f>
        <v>1.5792642061537979E-2</v>
      </c>
      <c r="K2915" s="52">
        <f>IFERROR(_xll.qlIndexFixing(ONIndex1M,I2915,TRUE,_xll.ohTrigger(RecalcTrigger,Trigger1M)),NA())</f>
        <v>1.5784126981444047E-2</v>
      </c>
      <c r="L2915" s="52">
        <f>IFERROR(_xll.qlIndexFixing(Index3M,H2915,TRUE,_xll.ohTrigger(RecalcTrigger,Trigger3M)),NA())</f>
        <v>1.7237495443716579E-2</v>
      </c>
      <c r="M2915" s="52">
        <f>IFERROR(_xll.qlIndexFixing(ONIndex3M,I2915,TRUE,_xll.ohTrigger(RecalcTrigger,Trigger3M)),NA())</f>
        <v>1.7204703536153332E-2</v>
      </c>
      <c r="N2915" s="52">
        <f>IFERROR(_xll.qlIndexFixing(Index6M,$H2915,TRUE,_xll.ohTrigger(RecalcTrigger,Trigger6M)),NA())</f>
        <v>1.9009977041885492E-2</v>
      </c>
      <c r="O2915" s="52">
        <f>IFERROR(_xll.qlIndexFixing(ONIndex6M,I2915,TRUE,_xll.ohTrigger(RecalcTrigger,Trigger6M)),NA())</f>
        <v>1.8927652903490966E-2</v>
      </c>
      <c r="P2915" s="52">
        <f>IFERROR(_xll.qlIndexFixing(Index1Y,$H2915,TRUE,_xll.ohTrigger(RecalcTrigger,Trigger1Y)),NA())</f>
        <v>2.1137070993563569E-2</v>
      </c>
      <c r="Q2915" s="52">
        <f>IFERROR(_xll.qlIndexFixing(ONIndex1Y,I2915,TRUE,_xll.ohTrigger(RecalcTrigger,Trigger1Y)),NA())</f>
        <v>2.0930352799730656E-2</v>
      </c>
    </row>
    <row r="2916" spans="2:17" x14ac:dyDescent="0.2">
      <c r="B2916" s="46" t="s">
        <v>51</v>
      </c>
      <c r="D2916" s="49">
        <f>_xll.qlCalendarAdvance(LocalCalendar,$D2915,B2916,"f",FALSE)</f>
        <v>60154</v>
      </c>
      <c r="E2916" s="49">
        <f>_xll.qlInterestRateIndexValueDate(IndexON,D2916)</f>
        <v>60154</v>
      </c>
      <c r="F2916" s="52">
        <f>IFERROR(_xll.qlIndexFixing(IndexON,D2916,TRUE,_xll.ohTrigger(RecalcTrigger,TriggerON)),NA())</f>
        <v>1.3781504114387388E-2</v>
      </c>
      <c r="H2916" s="49">
        <f>_xll.qlCalendarAdvance(IborCalendar,$H2915,B2916,"f",FALSE)</f>
        <v>60142</v>
      </c>
      <c r="I2916" s="49">
        <f>_xll.qlInterestRateIndexValueDate(Index1M,$H2916)</f>
        <v>60147</v>
      </c>
      <c r="J2916" s="52">
        <f>IFERROR(_xll.qlIndexFixing(Index1M,$H2916,TRUE,_xll.ohTrigger(RecalcTrigger,Trigger1M)),NA())</f>
        <v>1.5791494592354738E-2</v>
      </c>
      <c r="K2916" s="52">
        <f>IFERROR(_xll.qlIndexFixing(ONIndex1M,I2916,TRUE,_xll.ohTrigger(RecalcTrigger,Trigger1M)),NA())</f>
        <v>1.5783246925256122E-2</v>
      </c>
      <c r="L2916" s="52">
        <f>IFERROR(_xll.qlIndexFixing(Index3M,H2916,TRUE,_xll.ohTrigger(RecalcTrigger,Trigger3M)),NA())</f>
        <v>1.7236432983570936E-2</v>
      </c>
      <c r="M2916" s="52">
        <f>IFERROR(_xll.qlIndexFixing(ONIndex3M,I2916,TRUE,_xll.ohTrigger(RecalcTrigger,Trigger3M)),NA())</f>
        <v>1.7203958605396252E-2</v>
      </c>
      <c r="N2916" s="52">
        <f>IFERROR(_xll.qlIndexFixing(Index6M,$H2916,TRUE,_xll.ohTrigger(RecalcTrigger,Trigger6M)),NA())</f>
        <v>1.9007954718383596E-2</v>
      </c>
      <c r="O2916" s="52">
        <f>IFERROR(_xll.qlIndexFixing(ONIndex6M,I2916,TRUE,_xll.ohTrigger(RecalcTrigger,Trigger6M)),NA())</f>
        <v>1.8926908121255082E-2</v>
      </c>
      <c r="P2916" s="52">
        <f>IFERROR(_xll.qlIndexFixing(Index1Y,$H2916,TRUE,_xll.ohTrigger(RecalcTrigger,Trigger1Y)),NA())</f>
        <v>2.1136513246707088E-2</v>
      </c>
      <c r="Q2916" s="52">
        <f>IFERROR(_xll.qlIndexFixing(ONIndex1Y,I2916,TRUE,_xll.ohTrigger(RecalcTrigger,Trigger1Y)),NA())</f>
        <v>2.0929611810380777E-2</v>
      </c>
    </row>
    <row r="2917" spans="2:17" x14ac:dyDescent="0.2">
      <c r="B2917" s="46" t="s">
        <v>51</v>
      </c>
      <c r="D2917" s="49">
        <f>_xll.qlCalendarAdvance(LocalCalendar,$D2916,B2917,"f",FALSE)</f>
        <v>60161</v>
      </c>
      <c r="E2917" s="49">
        <f>_xll.qlInterestRateIndexValueDate(IndexON,D2917)</f>
        <v>60161</v>
      </c>
      <c r="F2917" s="52">
        <f>IFERROR(_xll.qlIndexFixing(IndexON,D2917,TRUE,_xll.ohTrigger(RecalcTrigger,TriggerON)),NA())</f>
        <v>1.3780959563023387E-2</v>
      </c>
      <c r="H2917" s="49">
        <f>_xll.qlCalendarAdvance(IborCalendar,$H2916,B2917,"f",FALSE)</f>
        <v>60149</v>
      </c>
      <c r="I2917" s="49">
        <f>_xll.qlInterestRateIndexValueDate(Index1M,$H2917)</f>
        <v>60153</v>
      </c>
      <c r="J2917" s="52">
        <f>IFERROR(_xll.qlIndexFixing(Index1M,$H2917,TRUE,_xll.ohTrigger(RecalcTrigger,Trigger1M)),NA())</f>
        <v>1.5790762252755108E-2</v>
      </c>
      <c r="K2917" s="52">
        <f>IFERROR(_xll.qlIndexFixing(ONIndex1M,I2917,TRUE,_xll.ohTrigger(RecalcTrigger,Trigger1M)),NA())</f>
        <v>1.5782499686904927E-2</v>
      </c>
      <c r="L2917" s="52">
        <f>IFERROR(_xll.qlIndexFixing(Index3M,H2917,TRUE,_xll.ohTrigger(RecalcTrigger,Trigger3M)),NA())</f>
        <v>1.7235839513310747E-2</v>
      </c>
      <c r="M2917" s="52">
        <f>IFERROR(_xll.qlIndexFixing(ONIndex3M,I2917,TRUE,_xll.ohTrigger(RecalcTrigger,Trigger3M)),NA())</f>
        <v>1.7203326099588523E-2</v>
      </c>
      <c r="N2917" s="52">
        <f>IFERROR(_xll.qlIndexFixing(Index6M,$H2917,TRUE,_xll.ohTrigger(RecalcTrigger,Trigger6M)),NA())</f>
        <v>1.9007855081035033E-2</v>
      </c>
      <c r="O2917" s="52">
        <f>IFERROR(_xll.qlIndexFixing(ONIndex6M,I2917,TRUE,_xll.ohTrigger(RecalcTrigger,Trigger6M)),NA())</f>
        <v>1.8926275634791878E-2</v>
      </c>
      <c r="P2917" s="52">
        <f>IFERROR(_xll.qlIndexFixing(Index1Y,$H2917,TRUE,_xll.ohTrigger(RecalcTrigger,Trigger1Y)),NA())</f>
        <v>2.1136041272445991E-2</v>
      </c>
      <c r="Q2917" s="52">
        <f>IFERROR(_xll.qlIndexFixing(ONIndex1Y,I2917,TRUE,_xll.ohTrigger(RecalcTrigger,Trigger1Y)),NA())</f>
        <v>2.0928982643262373E-2</v>
      </c>
    </row>
    <row r="2918" spans="2:17" x14ac:dyDescent="0.2">
      <c r="B2918" s="46" t="s">
        <v>51</v>
      </c>
      <c r="D2918" s="49">
        <f>_xll.qlCalendarAdvance(LocalCalendar,$D2917,B2918,"f",FALSE)</f>
        <v>60168</v>
      </c>
      <c r="E2918" s="49">
        <f>_xll.qlInterestRateIndexValueDate(IndexON,D2918)</f>
        <v>60168</v>
      </c>
      <c r="F2918" s="52">
        <f>IFERROR(_xll.qlIndexFixing(IndexON,D2918,TRUE,_xll.ohTrigger(RecalcTrigger,TriggerON)),NA())</f>
        <v>1.3780420642115487E-2</v>
      </c>
      <c r="H2918" s="49">
        <f>_xll.qlCalendarAdvance(IborCalendar,$H2917,B2918,"f",FALSE)</f>
        <v>60156</v>
      </c>
      <c r="I2918" s="49">
        <f>_xll.qlInterestRateIndexValueDate(Index1M,$H2918)</f>
        <v>60160</v>
      </c>
      <c r="J2918" s="52">
        <f>IFERROR(_xll.qlIndexFixing(Index1M,$H2918,TRUE,_xll.ohTrigger(RecalcTrigger,Trigger1M)),NA())</f>
        <v>1.578991614552816E-2</v>
      </c>
      <c r="K2918" s="52">
        <f>IFERROR(_xll.qlIndexFixing(ONIndex1M,I2918,TRUE,_xll.ohTrigger(RecalcTrigger,Trigger1M)),NA())</f>
        <v>1.5781636187393033E-2</v>
      </c>
      <c r="L2918" s="52">
        <f>IFERROR(_xll.qlIndexFixing(Index3M,H2918,TRUE,_xll.ohTrigger(RecalcTrigger,Trigger3M)),NA())</f>
        <v>1.7235154168953659E-2</v>
      </c>
      <c r="M2918" s="52">
        <f>IFERROR(_xll.qlIndexFixing(ONIndex3M,I2918,TRUE,_xll.ohTrigger(RecalcTrigger,Trigger3M)),NA())</f>
        <v>1.7202595183380964E-2</v>
      </c>
      <c r="N2918" s="52">
        <f>IFERROR(_xll.qlIndexFixing(Index6M,$H2918,TRUE,_xll.ohTrigger(RecalcTrigger,Trigger6M)),NA())</f>
        <v>1.9007213801233026E-2</v>
      </c>
      <c r="O2918" s="52">
        <f>IFERROR(_xll.qlIndexFixing(ONIndex6M,I2918,TRUE,_xll.ohTrigger(RecalcTrigger,Trigger6M)),NA())</f>
        <v>1.8925544615306933E-2</v>
      </c>
      <c r="P2918" s="52">
        <f>IFERROR(_xll.qlIndexFixing(Index1Y,$H2918,TRUE,_xll.ohTrigger(RecalcTrigger,Trigger1Y)),NA())</f>
        <v>2.1135497746014895E-2</v>
      </c>
      <c r="Q2918" s="52">
        <f>IFERROR(_xll.qlIndexFixing(ONIndex1Y,I2918,TRUE,_xll.ohTrigger(RecalcTrigger,Trigger1Y)),NA())</f>
        <v>2.0928255576215804E-2</v>
      </c>
    </row>
    <row r="2919" spans="2:17" x14ac:dyDescent="0.2">
      <c r="B2919" s="46" t="s">
        <v>51</v>
      </c>
      <c r="D2919" s="49">
        <f>_xll.qlCalendarAdvance(LocalCalendar,$D2918,B2919,"f",FALSE)</f>
        <v>60175</v>
      </c>
      <c r="E2919" s="49">
        <f>_xll.qlInterestRateIndexValueDate(IndexON,D2919)</f>
        <v>60175</v>
      </c>
      <c r="F2919" s="52">
        <f>IFERROR(_xll.qlIndexFixing(IndexON,D2919,TRUE,_xll.ohTrigger(RecalcTrigger,TriggerON)),NA())</f>
        <v>1.3779887351743625E-2</v>
      </c>
      <c r="H2919" s="49">
        <f>_xll.qlCalendarAdvance(IborCalendar,$H2918,B2919,"f",FALSE)</f>
        <v>60163</v>
      </c>
      <c r="I2919" s="49">
        <f>_xll.qlInterestRateIndexValueDate(Index1M,$H2919)</f>
        <v>60167</v>
      </c>
      <c r="J2919" s="52">
        <f>IFERROR(_xll.qlIndexFixing(Index1M,$H2919,TRUE,_xll.ohTrigger(RecalcTrigger,Trigger1M)),NA())</f>
        <v>1.5789078964888681E-2</v>
      </c>
      <c r="K2919" s="52">
        <f>IFERROR(_xll.qlIndexFixing(ONIndex1M,I2919,TRUE,_xll.ohTrigger(RecalcTrigger,Trigger1M)),NA())</f>
        <v>1.5780781602989791E-2</v>
      </c>
      <c r="L2919" s="52">
        <f>IFERROR(_xll.qlIndexFixing(Index3M,H2919,TRUE,_xll.ohTrigger(RecalcTrigger,Trigger3M)),NA())</f>
        <v>1.7234476403559081E-2</v>
      </c>
      <c r="M2919" s="52">
        <f>IFERROR(_xll.qlIndexFixing(ONIndex3M,I2919,TRUE,_xll.ohTrigger(RecalcTrigger,Trigger3M)),NA())</f>
        <v>1.720187181353694E-2</v>
      </c>
      <c r="N2919" s="52">
        <f>IFERROR(_xll.qlIndexFixing(Index6M,$H2919,TRUE,_xll.ohTrigger(RecalcTrigger,Trigger6M)),NA())</f>
        <v>1.9006580003167566E-2</v>
      </c>
      <c r="O2919" s="52">
        <f>IFERROR(_xll.qlIndexFixing(ONIndex6M,I2919,TRUE,_xll.ohTrigger(RecalcTrigger,Trigger6M)),NA())</f>
        <v>1.8924821006534032E-2</v>
      </c>
      <c r="P2919" s="52">
        <f>IFERROR(_xll.qlIndexFixing(Index1Y,$H2919,TRUE,_xll.ohTrigger(RecalcTrigger,Trigger1Y)),NA())</f>
        <v>2.1134961876718122E-2</v>
      </c>
      <c r="Q2919" s="52">
        <f>IFERROR(_xll.qlIndexFixing(ONIndex1Y,I2919,TRUE,_xll.ohTrigger(RecalcTrigger,Trigger1Y)),NA())</f>
        <v>2.0927536005812541E-2</v>
      </c>
    </row>
    <row r="2920" spans="2:17" x14ac:dyDescent="0.2">
      <c r="B2920" s="46" t="s">
        <v>51</v>
      </c>
      <c r="D2920" s="49">
        <f>_xll.qlCalendarAdvance(LocalCalendar,$D2919,B2920,"f",FALSE)</f>
        <v>60182</v>
      </c>
      <c r="E2920" s="49">
        <f>_xll.qlInterestRateIndexValueDate(IndexON,D2920)</f>
        <v>60182</v>
      </c>
      <c r="F2920" s="52">
        <f>IFERROR(_xll.qlIndexFixing(IndexON,D2920,TRUE,_xll.ohTrigger(RecalcTrigger,TriggerON)),NA())</f>
        <v>1.3779359691827864E-2</v>
      </c>
      <c r="H2920" s="49">
        <f>_xll.qlCalendarAdvance(IborCalendar,$H2919,B2920,"f",FALSE)</f>
        <v>60170</v>
      </c>
      <c r="I2920" s="49">
        <f>_xll.qlInterestRateIndexValueDate(Index1M,$H2920)</f>
        <v>60174</v>
      </c>
      <c r="J2920" s="52">
        <f>IFERROR(_xll.qlIndexFixing(Index1M,$H2920,TRUE,_xll.ohTrigger(RecalcTrigger,Trigger1M)),NA())</f>
        <v>1.5788250710831342E-2</v>
      </c>
      <c r="K2920" s="52">
        <f>IFERROR(_xll.qlIndexFixing(ONIndex1M,I2920,TRUE,_xll.ohTrigger(RecalcTrigger,Trigger1M)),NA())</f>
        <v>1.5779935933935008E-2</v>
      </c>
      <c r="L2920" s="52">
        <f>IFERROR(_xll.qlIndexFixing(Index3M,H2920,TRUE,_xll.ohTrigger(RecalcTrigger,Trigger3M)),NA())</f>
        <v>1.7233806217126141E-2</v>
      </c>
      <c r="M2920" s="52">
        <f>IFERROR(_xll.qlIndexFixing(ONIndex3M,I2920,TRUE,_xll.ohTrigger(RecalcTrigger,Trigger3M)),NA())</f>
        <v>1.7201155990056449E-2</v>
      </c>
      <c r="N2920" s="52">
        <f>IFERROR(_xll.qlIndexFixing(Index6M,$H2920,TRUE,_xll.ohTrigger(RecalcTrigger,Trigger6M)),NA())</f>
        <v>1.90064116688199E-2</v>
      </c>
      <c r="O2920" s="52">
        <f>IFERROR(_xll.qlIndexFixing(ONIndex6M,I2920,TRUE,_xll.ohTrigger(RecalcTrigger,Trigger6M)),NA())</f>
        <v>1.8924104808393238E-2</v>
      </c>
      <c r="P2920" s="52">
        <f>IFERROR(_xll.qlIndexFixing(Index1Y,$H2920,TRUE,_xll.ohTrigger(RecalcTrigger,Trigger1Y)),NA())</f>
        <v>2.1134433664543192E-2</v>
      </c>
      <c r="Q2920" s="52">
        <f>IFERROR(_xll.qlIndexFixing(ONIndex1Y,I2920,TRUE,_xll.ohTrigger(RecalcTrigger,Trigger1Y)),NA())</f>
        <v>2.0926823931972649E-2</v>
      </c>
    </row>
    <row r="2921" spans="2:17" x14ac:dyDescent="0.2">
      <c r="B2921" s="46" t="s">
        <v>51</v>
      </c>
      <c r="D2921" s="49">
        <f>_xll.qlCalendarAdvance(LocalCalendar,$D2920,B2921,"f",FALSE)</f>
        <v>60189</v>
      </c>
      <c r="E2921" s="49">
        <f>_xll.qlInterestRateIndexValueDate(IndexON,D2921)</f>
        <v>60189</v>
      </c>
      <c r="F2921" s="52">
        <f>IFERROR(_xll.qlIndexFixing(IndexON,D2921,TRUE,_xll.ohTrigger(RecalcTrigger,TriggerON)),NA())</f>
        <v>1.377883766244814E-2</v>
      </c>
      <c r="H2921" s="49">
        <f>_xll.qlCalendarAdvance(IborCalendar,$H2920,B2921,"f",FALSE)</f>
        <v>60177</v>
      </c>
      <c r="I2921" s="49">
        <f>_xll.qlInterestRateIndexValueDate(Index1M,$H2921)</f>
        <v>60181</v>
      </c>
      <c r="J2921" s="52">
        <f>IFERROR(_xll.qlIndexFixing(Index1M,$H2921,TRUE,_xll.ohTrigger(RecalcTrigger,Trigger1M)),NA())</f>
        <v>1.5787719686202257E-2</v>
      </c>
      <c r="K2921" s="52">
        <f>IFERROR(_xll.qlIndexFixing(ONIndex1M,I2921,TRUE,_xll.ohTrigger(RecalcTrigger,Trigger1M)),NA())</f>
        <v>1.5779099179829004E-2</v>
      </c>
      <c r="L2921" s="52">
        <f>IFERROR(_xll.qlIndexFixing(Index3M,H2921,TRUE,_xll.ohTrigger(RecalcTrigger,Trigger3M)),NA())</f>
        <v>1.7233509630594418E-2</v>
      </c>
      <c r="M2921" s="52">
        <f>IFERROR(_xll.qlIndexFixing(ONIndex3M,I2921,TRUE,_xll.ohTrigger(RecalcTrigger,Trigger3M)),NA())</f>
        <v>1.7200447712859557E-2</v>
      </c>
      <c r="N2921" s="52">
        <f>IFERROR(_xll.qlIndexFixing(Index6M,$H2921,TRUE,_xll.ohTrigger(RecalcTrigger,Trigger6M)),NA())</f>
        <v>1.9005334852216869E-2</v>
      </c>
      <c r="O2921" s="52">
        <f>IFERROR(_xll.qlIndexFixing(ONIndex6M,I2921,TRUE,_xll.ohTrigger(RecalcTrigger,Trigger6M)),NA())</f>
        <v>1.8923396021044425E-2</v>
      </c>
      <c r="P2921" s="52">
        <f>IFERROR(_xll.qlIndexFixing(Index1Y,$H2921,TRUE,_xll.ohTrigger(RecalcTrigger,Trigger1Y)),NA())</f>
        <v>2.1133913109478712E-2</v>
      </c>
      <c r="Q2921" s="52">
        <f>IFERROR(_xll.qlIndexFixing(ONIndex1Y,I2921,TRUE,_xll.ohTrigger(RecalcTrigger,Trigger1Y)),NA())</f>
        <v>2.0926119354855999E-2</v>
      </c>
    </row>
    <row r="2922" spans="2:17" x14ac:dyDescent="0.2">
      <c r="B2922" s="46" t="s">
        <v>51</v>
      </c>
      <c r="D2922" s="49">
        <f>_xll.qlCalendarAdvance(LocalCalendar,$D2921,B2922,"f",FALSE)</f>
        <v>60196</v>
      </c>
      <c r="E2922" s="49">
        <f>_xll.qlInterestRateIndexValueDate(IndexON,D2922)</f>
        <v>60196</v>
      </c>
      <c r="F2922" s="52">
        <f>IFERROR(_xll.qlIndexFixing(IndexON,D2922,TRUE,_xll.ohTrigger(RecalcTrigger,TriggerON)),NA())</f>
        <v>1.377832126368439E-2</v>
      </c>
      <c r="H2922" s="49">
        <f>_xll.qlCalendarAdvance(IborCalendar,$H2921,B2922,"f",FALSE)</f>
        <v>60184</v>
      </c>
      <c r="I2922" s="49">
        <f>_xll.qlInterestRateIndexValueDate(Index1M,$H2922)</f>
        <v>60189</v>
      </c>
      <c r="J2922" s="52">
        <f>IFERROR(_xll.qlIndexFixing(Index1M,$H2922,TRUE,_xll.ohTrigger(RecalcTrigger,Trigger1M)),NA())</f>
        <v>1.5786794930624334E-2</v>
      </c>
      <c r="K2922" s="52">
        <f>IFERROR(_xll.qlIndexFixing(ONIndex1M,I2922,TRUE,_xll.ohTrigger(RecalcTrigger,Trigger1M)),NA())</f>
        <v>1.577815380612968E-2</v>
      </c>
      <c r="L2922" s="52">
        <f>IFERROR(_xll.qlIndexFixing(Index3M,H2922,TRUE,_xll.ohTrigger(RecalcTrigger,Trigger3M)),NA())</f>
        <v>1.7232762228244842E-2</v>
      </c>
      <c r="M2922" s="52">
        <f>IFERROR(_xll.qlIndexFixing(ONIndex3M,I2922,TRUE,_xll.ohTrigger(RecalcTrigger,Trigger3M)),NA())</f>
        <v>1.7199647493608694E-2</v>
      </c>
      <c r="N2922" s="52">
        <f>IFERROR(_xll.qlIndexFixing(Index6M,$H2922,TRUE,_xll.ohTrigger(RecalcTrigger,Trigger6M)),NA())</f>
        <v>1.9004636773941243E-2</v>
      </c>
      <c r="O2922" s="52">
        <f>IFERROR(_xll.qlIndexFixing(ONIndex6M,I2922,TRUE,_xll.ohTrigger(RecalcTrigger,Trigger6M)),NA())</f>
        <v>1.8922595052712765E-2</v>
      </c>
      <c r="P2922" s="52">
        <f>IFERROR(_xll.qlIndexFixing(Index1Y,$H2922,TRUE,_xll.ohTrigger(RecalcTrigger,Trigger1Y)),NA())</f>
        <v>2.113332756544244E-2</v>
      </c>
      <c r="Q2922" s="52">
        <f>IFERROR(_xll.qlIndexFixing(ONIndex1Y,I2922,TRUE,_xll.ohTrigger(RecalcTrigger,Trigger1Y)),NA())</f>
        <v>2.0925323303391252E-2</v>
      </c>
    </row>
    <row r="2923" spans="2:17" x14ac:dyDescent="0.2">
      <c r="B2923" s="46" t="s">
        <v>51</v>
      </c>
      <c r="D2923" s="49">
        <f>_xll.qlCalendarAdvance(LocalCalendar,$D2922,B2923,"f",FALSE)</f>
        <v>60203</v>
      </c>
      <c r="E2923" s="49">
        <f>_xll.qlInterestRateIndexValueDate(IndexON,D2923)</f>
        <v>60203</v>
      </c>
      <c r="F2923" s="52">
        <f>IFERROR(_xll.qlIndexFixing(IndexON,D2923,TRUE,_xll.ohTrigger(RecalcTrigger,TriggerON)),NA())</f>
        <v>1.3777810495376741E-2</v>
      </c>
      <c r="H2923" s="49">
        <f>_xll.qlCalendarAdvance(IborCalendar,$H2922,B2923,"f",FALSE)</f>
        <v>60191</v>
      </c>
      <c r="I2923" s="49">
        <f>_xll.qlInterestRateIndexValueDate(Index1M,$H2923)</f>
        <v>60195</v>
      </c>
      <c r="J2923" s="52">
        <f>IFERROR(_xll.qlIndexFixing(Index1M,$H2923,TRUE,_xll.ohTrigger(RecalcTrigger,Trigger1M)),NA())</f>
        <v>1.5786109015629855E-2</v>
      </c>
      <c r="K2923" s="52">
        <f>IFERROR(_xll.qlIndexFixing(ONIndex1M,I2923,TRUE,_xll.ohTrigger(RecalcTrigger,Trigger1M)),NA())</f>
        <v>1.5777452417502502E-2</v>
      </c>
      <c r="L2923" s="52">
        <f>IFERROR(_xll.qlIndexFixing(Index3M,H2923,TRUE,_xll.ohTrigger(RecalcTrigger,Trigger3M)),NA())</f>
        <v>1.7232208173037042E-2</v>
      </c>
      <c r="M2923" s="52">
        <f>IFERROR(_xll.qlIndexFixing(ONIndex3M,I2923,TRUE,_xll.ohTrigger(RecalcTrigger,Trigger3M)),NA())</f>
        <v>1.7199053797476438E-2</v>
      </c>
      <c r="N2923" s="52">
        <f>IFERROR(_xll.qlIndexFixing(Index6M,$H2923,TRUE,_xll.ohTrigger(RecalcTrigger,Trigger6M)),NA())</f>
        <v>1.9004119628126721E-2</v>
      </c>
      <c r="O2923" s="52">
        <f>IFERROR(_xll.qlIndexFixing(ONIndex6M,I2923,TRUE,_xll.ohTrigger(RecalcTrigger,Trigger6M)),NA())</f>
        <v>1.8922000678562867E-2</v>
      </c>
      <c r="P2923" s="52">
        <f>IFERROR(_xll.qlIndexFixing(Index1Y,$H2923,TRUE,_xll.ohTrigger(RecalcTrigger,Trigger1Y)),NA())</f>
        <v>2.113289497063162E-2</v>
      </c>
      <c r="Q2923" s="52">
        <f>IFERROR(_xll.qlIndexFixing(ONIndex1Y,I2923,TRUE,_xll.ohTrigger(RecalcTrigger,Trigger1Y)),NA())</f>
        <v>2.0924732690552617E-2</v>
      </c>
    </row>
    <row r="2924" spans="2:17" x14ac:dyDescent="0.2">
      <c r="B2924" s="46" t="s">
        <v>51</v>
      </c>
      <c r="D2924" s="49">
        <f>_xll.qlCalendarAdvance(LocalCalendar,$D2923,B2924,"f",FALSE)</f>
        <v>60210</v>
      </c>
      <c r="E2924" s="49">
        <f>_xll.qlInterestRateIndexValueDate(IndexON,D2924)</f>
        <v>60210</v>
      </c>
      <c r="F2924" s="52">
        <f>IFERROR(_xll.qlIndexFixing(IndexON,D2924,TRUE,_xll.ohTrigger(RecalcTrigger,TriggerON)),NA())</f>
        <v>1.3777305357525194E-2</v>
      </c>
      <c r="H2924" s="49">
        <f>_xll.qlCalendarAdvance(IborCalendar,$H2923,B2924,"f",FALSE)</f>
        <v>60198</v>
      </c>
      <c r="I2924" s="49">
        <f>_xll.qlInterestRateIndexValueDate(Index1M,$H2924)</f>
        <v>60202</v>
      </c>
      <c r="J2924" s="52">
        <f>IFERROR(_xll.qlIndexFixing(Index1M,$H2924,TRUE,_xll.ohTrigger(RecalcTrigger,Trigger1M)),NA())</f>
        <v>1.5785607247149058E-2</v>
      </c>
      <c r="K2924" s="52">
        <f>IFERROR(_xll.qlIndexFixing(ONIndex1M,I2924,TRUE,_xll.ohTrigger(RecalcTrigger,Trigger1M)),NA())</f>
        <v>1.5776642409042196E-2</v>
      </c>
      <c r="L2924" s="52">
        <f>IFERROR(_xll.qlIndexFixing(Index3M,H2924,TRUE,_xll.ohTrigger(RecalcTrigger,Trigger3M)),NA())</f>
        <v>1.7231568813222384E-2</v>
      </c>
      <c r="M2924" s="52">
        <f>IFERROR(_xll.qlIndexFixing(ONIndex3M,I2924,TRUE,_xll.ohTrigger(RecalcTrigger,Trigger3M)),NA())</f>
        <v>1.7198368159210276E-2</v>
      </c>
      <c r="N2924" s="52">
        <f>IFERROR(_xll.qlIndexFixing(Index6M,$H2924,TRUE,_xll.ohTrigger(RecalcTrigger,Trigger6M)),NA())</f>
        <v>1.900352323863596E-2</v>
      </c>
      <c r="O2924" s="52">
        <f>IFERROR(_xll.qlIndexFixing(ONIndex6M,I2924,TRUE,_xll.ohTrigger(RecalcTrigger,Trigger6M)),NA())</f>
        <v>1.8921314123190314E-2</v>
      </c>
      <c r="P2924" s="52">
        <f>IFERROR(_xll.qlIndexFixing(Index1Y,$H2924,TRUE,_xll.ohTrigger(RecalcTrigger,Trigger1Y)),NA())</f>
        <v>2.1132397386826447E-2</v>
      </c>
      <c r="Q2924" s="52">
        <f>IFERROR(_xll.qlIndexFixing(ONIndex1Y,I2924,TRUE,_xll.ohTrigger(RecalcTrigger,Trigger1Y)),NA())</f>
        <v>2.0924050603285949E-2</v>
      </c>
    </row>
    <row r="2925" spans="2:17" x14ac:dyDescent="0.2">
      <c r="B2925" s="46" t="s">
        <v>51</v>
      </c>
      <c r="D2925" s="49">
        <f>_xll.qlCalendarAdvance(LocalCalendar,$D2924,B2925,"f",FALSE)</f>
        <v>60218</v>
      </c>
      <c r="E2925" s="49">
        <f>_xll.qlInterestRateIndexValueDate(IndexON,D2925)</f>
        <v>60218</v>
      </c>
      <c r="F2925" s="52">
        <f>IFERROR(_xll.qlIndexFixing(IndexON,D2925,TRUE,_xll.ohTrigger(RecalcTrigger,TriggerON)),NA())</f>
        <v>1.3776734951722602E-2</v>
      </c>
      <c r="H2925" s="49">
        <f>_xll.qlCalendarAdvance(IborCalendar,$H2924,B2925,"f",FALSE)</f>
        <v>60205</v>
      </c>
      <c r="I2925" s="49">
        <f>_xll.qlInterestRateIndexValueDate(Index1M,$H2925)</f>
        <v>60209</v>
      </c>
      <c r="J2925" s="52">
        <f>IFERROR(_xll.qlIndexFixing(Index1M,$H2925,TRUE,_xll.ohTrigger(RecalcTrigger,Trigger1M)),NA())</f>
        <v>1.5784243339234116E-2</v>
      </c>
      <c r="K2925" s="52">
        <f>IFERROR(_xll.qlIndexFixing(ONIndex1M,I2925,TRUE,_xll.ohTrigger(RecalcTrigger,Trigger1M)),NA())</f>
        <v>1.5775841315850414E-2</v>
      </c>
      <c r="L2925" s="52">
        <f>IFERROR(_xll.qlIndexFixing(Index3M,H2925,TRUE,_xll.ohTrigger(RecalcTrigger,Trigger3M)),NA())</f>
        <v>1.723093703271187E-2</v>
      </c>
      <c r="M2925" s="52">
        <f>IFERROR(_xll.qlIndexFixing(ONIndex3M,I2925,TRUE,_xll.ohTrigger(RecalcTrigger,Trigger3M)),NA())</f>
        <v>1.7197690067387583E-2</v>
      </c>
      <c r="N2925" s="52">
        <f>IFERROR(_xll.qlIndexFixing(Index6M,$H2925,TRUE,_xll.ohTrigger(RecalcTrigger,Trigger6M)),NA())</f>
        <v>1.9003394826367981E-2</v>
      </c>
      <c r="O2925" s="52">
        <f>IFERROR(_xll.qlIndexFixing(ONIndex6M,I2925,TRUE,_xll.ohTrigger(RecalcTrigger,Trigger6M)),NA())</f>
        <v>1.8920634978769613E-2</v>
      </c>
      <c r="P2925" s="52">
        <f>IFERROR(_xll.qlIndexFixing(Index1Y,$H2925,TRUE,_xll.ohTrigger(RecalcTrigger,Trigger1Y)),NA())</f>
        <v>2.1131907460084861E-2</v>
      </c>
      <c r="Q2925" s="52">
        <f>IFERROR(_xll.qlIndexFixing(ONIndex1Y,I2925,TRUE,_xll.ohTrigger(RecalcTrigger,Trigger1Y)),NA())</f>
        <v>2.0923376012662587E-2</v>
      </c>
    </row>
    <row r="2926" spans="2:17" x14ac:dyDescent="0.2">
      <c r="B2926" s="46" t="s">
        <v>51</v>
      </c>
      <c r="D2926" s="49">
        <f>_xll.qlCalendarAdvance(LocalCalendar,$D2925,B2926,"f",FALSE)</f>
        <v>60225</v>
      </c>
      <c r="E2926" s="49">
        <f>_xll.qlInterestRateIndexValueDate(IndexON,D2926)</f>
        <v>60225</v>
      </c>
      <c r="F2926" s="52">
        <f>IFERROR(_xll.qlIndexFixing(IndexON,D2926,TRUE,_xll.ohTrigger(RecalcTrigger,TriggerON)),NA())</f>
        <v>1.3776241879339679E-2</v>
      </c>
      <c r="H2926" s="49">
        <f>_xll.qlCalendarAdvance(IborCalendar,$H2925,B2926,"f",FALSE)</f>
        <v>60212</v>
      </c>
      <c r="I2926" s="49">
        <f>_xll.qlInterestRateIndexValueDate(Index1M,$H2926)</f>
        <v>60216</v>
      </c>
      <c r="J2926" s="52">
        <f>IFERROR(_xll.qlIndexFixing(Index1M,$H2926,TRUE,_xll.ohTrigger(RecalcTrigger,Trigger1M)),NA())</f>
        <v>1.5783468644640308E-2</v>
      </c>
      <c r="K2926" s="52">
        <f>IFERROR(_xll.qlIndexFixing(ONIndex1M,I2926,TRUE,_xll.ohTrigger(RecalcTrigger,Trigger1M)),NA())</f>
        <v>1.5775338543106976E-2</v>
      </c>
      <c r="L2926" s="52">
        <f>IFERROR(_xll.qlIndexFixing(Index3M,H2926,TRUE,_xll.ohTrigger(RecalcTrigger,Trigger3M)),NA())</f>
        <v>1.723031283150115E-2</v>
      </c>
      <c r="M2926" s="52">
        <f>IFERROR(_xll.qlIndexFixing(ONIndex3M,I2926,TRUE,_xll.ohTrigger(RecalcTrigger,Trigger3M)),NA())</f>
        <v>1.7197382678073581E-2</v>
      </c>
      <c r="N2926" s="52">
        <f>IFERROR(_xll.qlIndexFixing(Index6M,$H2926,TRUE,_xll.ohTrigger(RecalcTrigger,Trigger6M)),NA())</f>
        <v>1.9002352904734524E-2</v>
      </c>
      <c r="O2926" s="52">
        <f>IFERROR(_xll.qlIndexFixing(ONIndex6M,I2926,TRUE,_xll.ohTrigger(RecalcTrigger,Trigger6M)),NA())</f>
        <v>1.8920412737624126E-2</v>
      </c>
      <c r="P2926" s="52">
        <f>IFERROR(_xll.qlIndexFixing(Index1Y,$H2926,TRUE,_xll.ohTrigger(RecalcTrigger,Trigger1Y)),NA())</f>
        <v>2.113142519039591E-2</v>
      </c>
      <c r="Q2926" s="52">
        <f>IFERROR(_xll.qlIndexFixing(ONIndex1Y,I2926,TRUE,_xll.ohTrigger(RecalcTrigger,Trigger1Y)),NA())</f>
        <v>2.092326957216617E-2</v>
      </c>
    </row>
    <row r="2927" spans="2:17" x14ac:dyDescent="0.2">
      <c r="B2927" s="46" t="s">
        <v>51</v>
      </c>
      <c r="D2927" s="49">
        <f>_xll.qlCalendarAdvance(LocalCalendar,$D2926,B2927,"f",FALSE)</f>
        <v>60232</v>
      </c>
      <c r="E2927" s="49">
        <f>_xll.qlInterestRateIndexValueDate(IndexON,D2927)</f>
        <v>60232</v>
      </c>
      <c r="F2927" s="52">
        <f>IFERROR(_xll.qlIndexFixing(IndexON,D2927,TRUE,_xll.ohTrigger(RecalcTrigger,TriggerON)),NA())</f>
        <v>1.377598342008568E-2</v>
      </c>
      <c r="H2927" s="49">
        <f>_xll.qlCalendarAdvance(IborCalendar,$H2926,B2927,"f",FALSE)</f>
        <v>60219</v>
      </c>
      <c r="I2927" s="49">
        <f>_xll.qlInterestRateIndexValueDate(Index1M,$H2927)</f>
        <v>60223</v>
      </c>
      <c r="J2927" s="52">
        <f>IFERROR(_xll.qlIndexFixing(Index1M,$H2927,TRUE,_xll.ohTrigger(RecalcTrigger,Trigger1M)),NA())</f>
        <v>1.5782702876620647E-2</v>
      </c>
      <c r="K2927" s="52">
        <f>IFERROR(_xll.qlIndexFixing(ONIndex1M,I2927,TRUE,_xll.ohTrigger(RecalcTrigger,Trigger1M)),NA())</f>
        <v>1.5774265875032611E-2</v>
      </c>
      <c r="L2927" s="52">
        <f>IFERROR(_xll.qlIndexFixing(Index3M,H2927,TRUE,_xll.ohTrigger(RecalcTrigger,Trigger3M)),NA())</f>
        <v>1.7229696209588492E-2</v>
      </c>
      <c r="M2927" s="52">
        <f>IFERROR(_xll.qlIndexFixing(ONIndex3M,I2927,TRUE,_xll.ohTrigger(RecalcTrigger,Trigger3M)),NA())</f>
        <v>1.7196356522832801E-2</v>
      </c>
      <c r="N2927" s="52">
        <f>IFERROR(_xll.qlIndexFixing(Index6M,$H2927,TRUE,_xll.ohTrigger(RecalcTrigger,Trigger6M)),NA())</f>
        <v>1.9001778960308472E-2</v>
      </c>
      <c r="O2927" s="52">
        <f>IFERROR(_xll.qlIndexFixing(ONIndex6M,I2927,TRUE,_xll.ohTrigger(RecalcTrigger,Trigger6M)),NA())</f>
        <v>1.891929892190447E-2</v>
      </c>
      <c r="P2927" s="52">
        <f>IFERROR(_xll.qlIndexFixing(Index1Y,$H2927,TRUE,_xll.ohTrigger(RecalcTrigger,Trigger1Y)),NA())</f>
        <v>2.1130950577747765E-2</v>
      </c>
      <c r="Q2927" s="52">
        <f>IFERROR(_xll.qlIndexFixing(ONIndex1Y,I2927,TRUE,_xll.ohTrigger(RecalcTrigger,Trigger1Y)),NA())</f>
        <v>2.092204932158559E-2</v>
      </c>
    </row>
    <row r="2928" spans="2:17" x14ac:dyDescent="0.2">
      <c r="B2928" s="46" t="s">
        <v>51</v>
      </c>
      <c r="D2928" s="49">
        <f>_xll.qlCalendarAdvance(LocalCalendar,$D2927,B2928,"f",FALSE)</f>
        <v>60239</v>
      </c>
      <c r="E2928" s="49">
        <f>_xll.qlInterestRateIndexValueDate(IndexON,D2928)</f>
        <v>60239</v>
      </c>
      <c r="F2928" s="52">
        <f>IFERROR(_xll.qlIndexFixing(IndexON,D2928,TRUE,_xll.ohTrigger(RecalcTrigger,TriggerON)),NA())</f>
        <v>1.3775272626102009E-2</v>
      </c>
      <c r="H2928" s="49">
        <f>_xll.qlCalendarAdvance(IborCalendar,$H2927,B2928,"f",FALSE)</f>
        <v>60226</v>
      </c>
      <c r="I2928" s="49">
        <f>_xll.qlInterestRateIndexValueDate(Index1M,$H2928)</f>
        <v>60230</v>
      </c>
      <c r="J2928" s="52">
        <f>IFERROR(_xll.qlIndexFixing(Index1M,$H2928,TRUE,_xll.ohTrigger(RecalcTrigger,Trigger1M)),NA())</f>
        <v>1.5781946035164474E-2</v>
      </c>
      <c r="K2928" s="52">
        <f>IFERROR(_xll.qlIndexFixing(ONIndex1M,I2928,TRUE,_xll.ohTrigger(RecalcTrigger,Trigger1M)),NA())</f>
        <v>1.5773491527326655E-2</v>
      </c>
      <c r="L2928" s="52">
        <f>IFERROR(_xll.qlIndexFixing(Index3M,H2928,TRUE,_xll.ohTrigger(RecalcTrigger,Trigger3M)),NA())</f>
        <v>1.7229087166966937E-2</v>
      </c>
      <c r="M2928" s="52">
        <f>IFERROR(_xll.qlIndexFixing(ONIndex3M,I2928,TRUE,_xll.ohTrigger(RecalcTrigger,Trigger3M)),NA())</f>
        <v>1.7195701069940839E-2</v>
      </c>
      <c r="N2928" s="52">
        <f>IFERROR(_xll.qlIndexFixing(Index6M,$H2928,TRUE,_xll.ohTrigger(RecalcTrigger,Trigger6M)),NA())</f>
        <v>1.9001674505931494E-2</v>
      </c>
      <c r="O2928" s="52">
        <f>IFERROR(_xll.qlIndexFixing(ONIndex6M,I2928,TRUE,_xll.ohTrigger(RecalcTrigger,Trigger6M)),NA())</f>
        <v>1.8918642009460029E-2</v>
      </c>
      <c r="P2928" s="52">
        <f>IFERROR(_xll.qlIndexFixing(Index1Y,$H2928,TRUE,_xll.ohTrigger(RecalcTrigger,Trigger1Y)),NA())</f>
        <v>2.1130483622130582E-2</v>
      </c>
      <c r="Q2928" s="52">
        <f>IFERROR(_xll.qlIndexFixing(ONIndex1Y,I2928,TRUE,_xll.ohTrigger(RecalcTrigger,Trigger1Y)),NA())</f>
        <v>2.0921397220892146E-2</v>
      </c>
    </row>
    <row r="2929" spans="2:17" x14ac:dyDescent="0.2">
      <c r="B2929" s="46" t="s">
        <v>51</v>
      </c>
      <c r="D2929" s="49">
        <f>_xll.qlCalendarAdvance(LocalCalendar,$D2928,B2929,"f",FALSE)</f>
        <v>60246</v>
      </c>
      <c r="E2929" s="49">
        <f>_xll.qlInterestRateIndexValueDate(IndexON,D2929)</f>
        <v>60246</v>
      </c>
      <c r="F2929" s="52">
        <f>IFERROR(_xll.qlIndexFixing(IndexON,D2929,TRUE,_xll.ohTrigger(RecalcTrigger,TriggerON)),NA())</f>
        <v>1.3774796445247262E-2</v>
      </c>
      <c r="H2929" s="49">
        <f>_xll.qlCalendarAdvance(IborCalendar,$H2928,B2929,"f",FALSE)</f>
        <v>60233</v>
      </c>
      <c r="I2929" s="49">
        <f>_xll.qlInterestRateIndexValueDate(Index1M,$H2929)</f>
        <v>60237</v>
      </c>
      <c r="J2929" s="52">
        <f>IFERROR(_xll.qlIndexFixing(Index1M,$H2929,TRUE,_xll.ohTrigger(RecalcTrigger,Trigger1M)),NA())</f>
        <v>1.5781784448189173E-2</v>
      </c>
      <c r="K2929" s="52">
        <f>IFERROR(_xll.qlIndexFixing(ONIndex1M,I2929,TRUE,_xll.ohTrigger(RecalcTrigger,Trigger1M)),NA())</f>
        <v>1.5772726094889222E-2</v>
      </c>
      <c r="L2929" s="52">
        <f>IFERROR(_xll.qlIndexFixing(Index3M,H2929,TRUE,_xll.ohTrigger(RecalcTrigger,Trigger3M)),NA())</f>
        <v>1.722811559180221E-2</v>
      </c>
      <c r="M2929" s="52">
        <f>IFERROR(_xll.qlIndexFixing(ONIndex3M,I2929,TRUE,_xll.ohTrigger(RecalcTrigger,Trigger3M)),NA())</f>
        <v>1.7195053163492346E-2</v>
      </c>
      <c r="N2929" s="52">
        <f>IFERROR(_xll.qlIndexFixing(Index6M,$H2929,TRUE,_xll.ohTrigger(RecalcTrigger,Trigger6M)),NA())</f>
        <v>1.9000653516476278E-2</v>
      </c>
      <c r="O2929" s="52">
        <f>IFERROR(_xll.qlIndexFixing(ONIndex6M,I2929,TRUE,_xll.ohTrigger(RecalcTrigger,Trigger6M)),NA())</f>
        <v>1.891799250796744E-2</v>
      </c>
      <c r="P2929" s="52">
        <f>IFERROR(_xll.qlIndexFixing(Index1Y,$H2929,TRUE,_xll.ohTrigger(RecalcTrigger,Trigger1Y)),NA())</f>
        <v>2.1130024323533617E-2</v>
      </c>
      <c r="Q2929" s="52">
        <f>IFERROR(_xll.qlIndexFixing(ONIndex1Y,I2929,TRUE,_xll.ohTrigger(RecalcTrigger,Trigger1Y)),NA())</f>
        <v>2.0920752617081817E-2</v>
      </c>
    </row>
    <row r="2930" spans="2:17" x14ac:dyDescent="0.2">
      <c r="B2930" s="46" t="s">
        <v>51</v>
      </c>
      <c r="D2930" s="49">
        <f>_xll.qlCalendarAdvance(LocalCalendar,$D2929,B2930,"f",FALSE)</f>
        <v>60253</v>
      </c>
      <c r="E2930" s="49">
        <f>_xll.qlInterestRateIndexValueDate(IndexON,D2930)</f>
        <v>60253</v>
      </c>
      <c r="F2930" s="52">
        <f>IFERROR(_xll.qlIndexFixing(IndexON,D2930,TRUE,_xll.ohTrigger(RecalcTrigger,TriggerON)),NA())</f>
        <v>1.3774325895008488E-2</v>
      </c>
      <c r="H2930" s="49">
        <f>_xll.qlCalendarAdvance(IborCalendar,$H2929,B2930,"f",FALSE)</f>
        <v>60240</v>
      </c>
      <c r="I2930" s="49">
        <f>_xll.qlInterestRateIndexValueDate(Index1M,$H2930)</f>
        <v>60244</v>
      </c>
      <c r="J2930" s="52">
        <f>IFERROR(_xll.qlIndexFixing(Index1M,$H2930,TRUE,_xll.ohTrigger(RecalcTrigger,Trigger1M)),NA())</f>
        <v>1.578075286807341E-2</v>
      </c>
      <c r="K2930" s="52">
        <f>IFERROR(_xll.qlIndexFixing(ONIndex1M,I2930,TRUE,_xll.ohTrigger(RecalcTrigger,Trigger1M)),NA())</f>
        <v>1.5771969577640377E-2</v>
      </c>
      <c r="L2930" s="52">
        <f>IFERROR(_xll.qlIndexFixing(Index3M,H2930,TRUE,_xll.ohTrigger(RecalcTrigger,Trigger3M)),NA())</f>
        <v>1.7227521194763368E-2</v>
      </c>
      <c r="M2930" s="52">
        <f>IFERROR(_xll.qlIndexFixing(ONIndex3M,I2930,TRUE,_xll.ohTrigger(RecalcTrigger,Trigger3M)),NA())</f>
        <v>1.7194412803247516E-2</v>
      </c>
      <c r="N2930" s="52">
        <f>IFERROR(_xll.qlIndexFixing(Index6M,$H2930,TRUE,_xll.ohTrigger(RecalcTrigger,Trigger6M)),NA())</f>
        <v>1.9000102017056517E-2</v>
      </c>
      <c r="O2930" s="52">
        <f>IFERROR(_xll.qlIndexFixing(ONIndex6M,I2930,TRUE,_xll.ohTrigger(RecalcTrigger,Trigger6M)),NA())</f>
        <v>1.8917350417027023E-2</v>
      </c>
      <c r="P2930" s="52">
        <f>IFERROR(_xll.qlIndexFixing(Index1Y,$H2930,TRUE,_xll.ohTrigger(RecalcTrigger,Trigger1Y)),NA())</f>
        <v>2.1129572681945707E-2</v>
      </c>
      <c r="Q2930" s="52">
        <f>IFERROR(_xll.qlIndexFixing(ONIndex1Y,I2930,TRUE,_xll.ohTrigger(RecalcTrigger,Trigger1Y)),NA())</f>
        <v>2.0920115509674986E-2</v>
      </c>
    </row>
    <row r="2931" spans="2:17" x14ac:dyDescent="0.2">
      <c r="B2931" s="46" t="s">
        <v>51</v>
      </c>
      <c r="D2931" s="49">
        <f>_xll.qlCalendarAdvance(LocalCalendar,$D2930,B2931,"f",FALSE)</f>
        <v>60260</v>
      </c>
      <c r="E2931" s="49">
        <f>_xll.qlInterestRateIndexValueDate(IndexON,D2931)</f>
        <v>60260</v>
      </c>
      <c r="F2931" s="52">
        <f>IFERROR(_xll.qlIndexFixing(IndexON,D2931,TRUE,_xll.ohTrigger(RecalcTrigger,TriggerON)),NA())</f>
        <v>1.3774091494069829E-2</v>
      </c>
      <c r="H2931" s="49">
        <f>_xll.qlCalendarAdvance(IborCalendar,$H2930,B2931,"f",FALSE)</f>
        <v>60247</v>
      </c>
      <c r="I2931" s="49">
        <f>_xll.qlInterestRateIndexValueDate(Index1M,$H2931)</f>
        <v>60251</v>
      </c>
      <c r="J2931" s="52">
        <f>IFERROR(_xll.qlIndexFixing(Index1M,$H2931,TRUE,_xll.ohTrigger(RecalcTrigger,Trigger1M)),NA())</f>
        <v>1.5780023411977883E-2</v>
      </c>
      <c r="K2931" s="52">
        <f>IFERROR(_xll.qlIndexFixing(ONIndex1M,I2931,TRUE,_xll.ohTrigger(RecalcTrigger,Trigger1M)),NA())</f>
        <v>1.5771221975500183E-2</v>
      </c>
      <c r="L2931" s="52">
        <f>IFERROR(_xll.qlIndexFixing(Index3M,H2931,TRUE,_xll.ohTrigger(RecalcTrigger,Trigger3M)),NA())</f>
        <v>1.7226934376644874E-2</v>
      </c>
      <c r="M2931" s="52">
        <f>IFERROR(_xll.qlIndexFixing(ONIndex3M,I2931,TRUE,_xll.ohTrigger(RecalcTrigger,Trigger3M)),NA())</f>
        <v>1.719377998936622E-2</v>
      </c>
      <c r="N2931" s="52">
        <f>IFERROR(_xll.qlIndexFixing(Index6M,$H2931,TRUE,_xll.ohTrigger(RecalcTrigger,Trigger6M)),NA())</f>
        <v>1.8999557999293811E-2</v>
      </c>
      <c r="O2931" s="52">
        <f>IFERROR(_xll.qlIndexFixing(ONIndex6M,I2931,TRUE,_xll.ohTrigger(RecalcTrigger,Trigger6M)),NA())</f>
        <v>1.8916715736718714E-2</v>
      </c>
      <c r="P2931" s="52">
        <f>IFERROR(_xll.qlIndexFixing(Index1Y,$H2931,TRUE,_xll.ohTrigger(RecalcTrigger,Trigger1Y)),NA())</f>
        <v>2.1129128697356777E-2</v>
      </c>
      <c r="Q2931" s="52">
        <f>IFERROR(_xll.qlIndexFixing(ONIndex1Y,I2931,TRUE,_xll.ohTrigger(RecalcTrigger,Trigger1Y)),NA())</f>
        <v>2.0919485898831525E-2</v>
      </c>
    </row>
    <row r="2932" spans="2:17" x14ac:dyDescent="0.2">
      <c r="B2932" s="46" t="s">
        <v>51</v>
      </c>
      <c r="D2932" s="49">
        <f>_xll.qlCalendarAdvance(LocalCalendar,$D2931,B2932,"f",FALSE)</f>
        <v>60267</v>
      </c>
      <c r="E2932" s="49">
        <f>_xll.qlInterestRateIndexValueDate(IndexON,D2932)</f>
        <v>60267</v>
      </c>
      <c r="F2932" s="52">
        <f>IFERROR(_xll.qlIndexFixing(IndexON,D2932,TRUE,_xll.ohTrigger(RecalcTrigger,TriggerON)),NA())</f>
        <v>1.3773632589395568E-2</v>
      </c>
      <c r="H2932" s="49">
        <f>_xll.qlCalendarAdvance(IborCalendar,$H2931,B2932,"f",FALSE)</f>
        <v>60254</v>
      </c>
      <c r="I2932" s="49">
        <f>_xll.qlInterestRateIndexValueDate(Index1M,$H2932)</f>
        <v>60258</v>
      </c>
      <c r="J2932" s="52">
        <f>IFERROR(_xll.qlIndexFixing(Index1M,$H2932,TRUE,_xll.ohTrigger(RecalcTrigger,Trigger1M)),NA())</f>
        <v>1.5779302882837014E-2</v>
      </c>
      <c r="K2932" s="52">
        <f>IFERROR(_xll.qlIndexFixing(ONIndex1M,I2932,TRUE,_xll.ohTrigger(RecalcTrigger,Trigger1M)),NA())</f>
        <v>1.5770483288548576E-2</v>
      </c>
      <c r="L2932" s="52">
        <f>IFERROR(_xll.qlIndexFixing(Index3M,H2932,TRUE,_xll.ohTrigger(RecalcTrigger,Trigger3M)),NA())</f>
        <v>1.7226355137444097E-2</v>
      </c>
      <c r="M2932" s="52">
        <f>IFERROR(_xll.qlIndexFixing(ONIndex3M,I2932,TRUE,_xll.ohTrigger(RecalcTrigger,Trigger3M)),NA())</f>
        <v>1.7193154721848458E-2</v>
      </c>
      <c r="N2932" s="52">
        <f>IFERROR(_xll.qlIndexFixing(Index6M,$H2932,TRUE,_xll.ohTrigger(RecalcTrigger,Trigger6M)),NA())</f>
        <v>1.899902146318113E-2</v>
      </c>
      <c r="O2932" s="52">
        <f>IFERROR(_xll.qlIndexFixing(ONIndex6M,I2932,TRUE,_xll.ohTrigger(RecalcTrigger,Trigger6M)),NA())</f>
        <v>1.8916088467362258E-2</v>
      </c>
      <c r="P2932" s="52">
        <f>IFERROR(_xll.qlIndexFixing(Index1Y,$H2932,TRUE,_xll.ohTrigger(RecalcTrigger,Trigger1Y)),NA())</f>
        <v>2.112869236975741E-2</v>
      </c>
      <c r="Q2932" s="52">
        <f>IFERROR(_xll.qlIndexFixing(ONIndex1Y,I2932,TRUE,_xll.ohTrigger(RecalcTrigger,Trigger1Y)),NA())</f>
        <v>2.0918863784871178E-2</v>
      </c>
    </row>
    <row r="2933" spans="2:17" x14ac:dyDescent="0.2">
      <c r="B2933" s="46" t="s">
        <v>51</v>
      </c>
      <c r="D2933" s="49">
        <f>_xll.qlCalendarAdvance(LocalCalendar,$D2932,B2933,"f",FALSE)</f>
        <v>60274</v>
      </c>
      <c r="E2933" s="49">
        <f>_xll.qlInterestRateIndexValueDate(IndexON,D2933)</f>
        <v>60274</v>
      </c>
      <c r="F2933" s="52">
        <f>IFERROR(_xll.qlIndexFixing(IndexON,D2933,TRUE,_xll.ohTrigger(RecalcTrigger,TriggerON)),NA())</f>
        <v>1.3772948027028775E-2</v>
      </c>
      <c r="H2933" s="49">
        <f>_xll.qlCalendarAdvance(IborCalendar,$H2932,B2933,"f",FALSE)</f>
        <v>60265</v>
      </c>
      <c r="I2933" s="49">
        <f>_xll.qlInterestRateIndexValueDate(Index1M,$H2933)</f>
        <v>60267</v>
      </c>
      <c r="J2933" s="52">
        <f>IFERROR(_xll.qlIndexFixing(Index1M,$H2933,TRUE,_xll.ohTrigger(RecalcTrigger,Trigger1M)),NA())</f>
        <v>1.5778093877779398E-2</v>
      </c>
      <c r="K2933" s="52">
        <f>IFERROR(_xll.qlIndexFixing(ONIndex1M,I2933,TRUE,_xll.ohTrigger(RecalcTrigger,Trigger1M)),NA())</f>
        <v>1.5769840452124484E-2</v>
      </c>
      <c r="L2933" s="52">
        <f>IFERROR(_xll.qlIndexFixing(Index3M,H2933,TRUE,_xll.ohTrigger(RecalcTrigger,Trigger3M)),NA())</f>
        <v>1.7225249285672817E-2</v>
      </c>
      <c r="M2933" s="52">
        <f>IFERROR(_xll.qlIndexFixing(ONIndex3M,I2933,TRUE,_xll.ohTrigger(RecalcTrigger,Trigger3M)),NA())</f>
        <v>1.7192728756065812E-2</v>
      </c>
      <c r="N2933" s="52">
        <f>IFERROR(_xll.qlIndexFixing(Index6M,$H2933,TRUE,_xll.ohTrigger(RecalcTrigger,Trigger6M)),NA())</f>
        <v>1.8997878006715641E-2</v>
      </c>
      <c r="O2933" s="52">
        <f>IFERROR(_xll.qlIndexFixing(ONIndex6M,I2933,TRUE,_xll.ohTrigger(RecalcTrigger,Trigger6M)),NA())</f>
        <v>1.8915745971210818E-2</v>
      </c>
      <c r="P2933" s="52">
        <f>IFERROR(_xll.qlIndexFixing(Index1Y,$H2933,TRUE,_xll.ohTrigger(RecalcTrigger,Trigger1Y)),NA())</f>
        <v>2.1128142628199491E-2</v>
      </c>
      <c r="Q2933" s="52">
        <f>IFERROR(_xll.qlIndexFixing(ONIndex1Y,I2933,TRUE,_xll.ohTrigger(RecalcTrigger,Trigger1Y)),NA())</f>
        <v>2.0918639225100399E-2</v>
      </c>
    </row>
    <row r="2934" spans="2:17" x14ac:dyDescent="0.2">
      <c r="B2934" s="46" t="s">
        <v>51</v>
      </c>
      <c r="D2934" s="49">
        <f>_xll.qlCalendarAdvance(LocalCalendar,$D2933,B2934,"f",FALSE)</f>
        <v>60281</v>
      </c>
      <c r="E2934" s="49">
        <f>_xll.qlInterestRateIndexValueDate(IndexON,D2934)</f>
        <v>60281</v>
      </c>
      <c r="F2934" s="52">
        <f>IFERROR(_xll.qlIndexFixing(IndexON,D2934,TRUE,_xll.ohTrigger(RecalcTrigger,TriggerON)),NA())</f>
        <v>1.3772499998774279E-2</v>
      </c>
      <c r="H2934" s="49">
        <f>_xll.qlCalendarAdvance(IborCalendar,$H2933,B2934,"f",FALSE)</f>
        <v>60272</v>
      </c>
      <c r="I2934" s="49">
        <f>_xll.qlInterestRateIndexValueDate(Index1M,$H2934)</f>
        <v>60274</v>
      </c>
      <c r="J2934" s="52">
        <f>IFERROR(_xll.qlIndexFixing(Index1M,$H2934,TRUE,_xll.ohTrigger(RecalcTrigger,Trigger1M)),NA())</f>
        <v>1.5778282349344541E-2</v>
      </c>
      <c r="K2934" s="52">
        <f>IFERROR(_xll.qlIndexFixing(ONIndex1M,I2934,TRUE,_xll.ohTrigger(RecalcTrigger,Trigger1M)),NA())</f>
        <v>1.5768828338771357E-2</v>
      </c>
      <c r="L2934" s="52">
        <f>IFERROR(_xll.qlIndexFixing(Index3M,H2934,TRUE,_xll.ohTrigger(RecalcTrigger,Trigger3M)),NA())</f>
        <v>1.7224686855200844E-2</v>
      </c>
      <c r="M2934" s="52">
        <f>IFERROR(_xll.qlIndexFixing(ONIndex3M,I2934,TRUE,_xll.ohTrigger(RecalcTrigger,Trigger3M)),NA())</f>
        <v>1.7191753876248939E-2</v>
      </c>
      <c r="N2934" s="52">
        <f>IFERROR(_xll.qlIndexFixing(Index6M,$H2934,TRUE,_xll.ohTrigger(RecalcTrigger,Trigger6M)),NA())</f>
        <v>1.8997358064401466E-2</v>
      </c>
      <c r="O2934" s="52">
        <f>IFERROR(_xll.qlIndexFixing(ONIndex6M,I2934,TRUE,_xll.ohTrigger(RecalcTrigger,Trigger6M)),NA())</f>
        <v>1.8914682536470551E-2</v>
      </c>
      <c r="P2934" s="52">
        <f>IFERROR(_xll.qlIndexFixing(Index1Y,$H2934,TRUE,_xll.ohTrigger(RecalcTrigger,Trigger1Y)),NA())</f>
        <v>2.11277238022522E-2</v>
      </c>
      <c r="Q2934" s="52">
        <f>IFERROR(_xll.qlIndexFixing(ONIndex1Y,I2934,TRUE,_xll.ohTrigger(RecalcTrigger,Trigger1Y)),NA())</f>
        <v>2.0917469960615165E-2</v>
      </c>
    </row>
    <row r="2935" spans="2:17" x14ac:dyDescent="0.2">
      <c r="B2935" s="46" t="s">
        <v>51</v>
      </c>
      <c r="D2935" s="49">
        <f>_xll.qlCalendarAdvance(LocalCalendar,$D2934,B2935,"f",FALSE)</f>
        <v>60288</v>
      </c>
      <c r="E2935" s="49">
        <f>_xll.qlInterestRateIndexValueDate(IndexON,D2935)</f>
        <v>60288</v>
      </c>
      <c r="F2935" s="52">
        <f>IFERROR(_xll.qlIndexFixing(IndexON,D2935,TRUE,_xll.ohTrigger(RecalcTrigger,TriggerON)),NA())</f>
        <v>1.377205760105582E-2</v>
      </c>
      <c r="H2935" s="49">
        <f>_xll.qlCalendarAdvance(IborCalendar,$H2934,B2935,"f",FALSE)</f>
        <v>60279</v>
      </c>
      <c r="I2935" s="49">
        <f>_xll.qlInterestRateIndexValueDate(Index1M,$H2935)</f>
        <v>60281</v>
      </c>
      <c r="J2935" s="52">
        <f>IFERROR(_xll.qlIndexFixing(Index1M,$H2935,TRUE,_xll.ohTrigger(RecalcTrigger,Trigger1M)),NA())</f>
        <v>1.5777889508066245E-2</v>
      </c>
      <c r="K2935" s="52">
        <f>IFERROR(_xll.qlIndexFixing(ONIndex1M,I2935,TRUE,_xll.ohTrigger(RecalcTrigger,Trigger1M)),NA())</f>
        <v>1.5768118944707865E-2</v>
      </c>
      <c r="L2935" s="52">
        <f>IFERROR(_xll.qlIndexFixing(Index3M,H2935,TRUE,_xll.ohTrigger(RecalcTrigger,Trigger3M)),NA())</f>
        <v>1.7224132003272885E-2</v>
      </c>
      <c r="M2935" s="52">
        <f>IFERROR(_xll.qlIndexFixing(ONIndex3M,I2935,TRUE,_xll.ohTrigger(RecalcTrigger,Trigger3M)),NA())</f>
        <v>1.7191153403857129E-2</v>
      </c>
      <c r="N2935" s="52">
        <f>IFERROR(_xll.qlIndexFixing(Index6M,$H2935,TRUE,_xll.ohTrigger(RecalcTrigger,Trigger6M)),NA())</f>
        <v>1.8996845603324135E-2</v>
      </c>
      <c r="O2935" s="52">
        <f>IFERROR(_xll.qlIndexFixing(ONIndex6M,I2935,TRUE,_xll.ohTrigger(RecalcTrigger,Trigger6M)),NA())</f>
        <v>1.8914079616516588E-2</v>
      </c>
      <c r="P2935" s="52">
        <f>IFERROR(_xll.qlIndexFixing(Index1Y,$H2935,TRUE,_xll.ohTrigger(RecalcTrigger,Trigger1Y)),NA())</f>
        <v>2.1127312633261838E-2</v>
      </c>
      <c r="Q2935" s="52">
        <f>IFERROR(_xll.qlIndexFixing(ONIndex1Y,I2935,TRUE,_xll.ohTrigger(RecalcTrigger,Trigger1Y)),NA())</f>
        <v>2.0916872478391468E-2</v>
      </c>
    </row>
    <row r="2936" spans="2:17" x14ac:dyDescent="0.2">
      <c r="B2936" s="46" t="s">
        <v>51</v>
      </c>
      <c r="D2936" s="49">
        <f>_xll.qlCalendarAdvance(LocalCalendar,$D2935,B2936,"f",FALSE)</f>
        <v>60295</v>
      </c>
      <c r="E2936" s="49">
        <f>_xll.qlInterestRateIndexValueDate(IndexON,D2936)</f>
        <v>60295</v>
      </c>
      <c r="F2936" s="52">
        <f>IFERROR(_xll.qlIndexFixing(IndexON,D2936,TRUE,_xll.ohTrigger(RecalcTrigger,TriggerON)),NA())</f>
        <v>1.3771620833793463E-2</v>
      </c>
      <c r="H2936" s="49">
        <f>_xll.qlCalendarAdvance(IborCalendar,$H2935,B2936,"f",FALSE)</f>
        <v>60286</v>
      </c>
      <c r="I2936" s="49">
        <f>_xll.qlInterestRateIndexValueDate(Index1M,$H2936)</f>
        <v>60288</v>
      </c>
      <c r="J2936" s="52">
        <f>IFERROR(_xll.qlIndexFixing(Index1M,$H2936,TRUE,_xll.ohTrigger(RecalcTrigger,Trigger1M)),NA())</f>
        <v>1.5776911311309923E-2</v>
      </c>
      <c r="K2936" s="52">
        <f>IFERROR(_xll.qlIndexFixing(ONIndex1M,I2936,TRUE,_xll.ohTrigger(RecalcTrigger,Trigger1M)),NA())</f>
        <v>1.5767418465753025E-2</v>
      </c>
      <c r="L2936" s="52">
        <f>IFERROR(_xll.qlIndexFixing(Index3M,H2936,TRUE,_xll.ohTrigger(RecalcTrigger,Trigger3M)),NA())</f>
        <v>1.72235847298845E-2</v>
      </c>
      <c r="M2936" s="52">
        <f>IFERROR(_xll.qlIndexFixing(ONIndex3M,I2936,TRUE,_xll.ohTrigger(RecalcTrigger,Trigger3M)),NA())</f>
        <v>1.7190560477748917E-2</v>
      </c>
      <c r="N2936" s="52">
        <f>IFERROR(_xll.qlIndexFixing(Index6M,$H2936,TRUE,_xll.ohTrigger(RecalcTrigger,Trigger6M)),NA())</f>
        <v>1.8996340623479234E-2</v>
      </c>
      <c r="O2936" s="52">
        <f>IFERROR(_xll.qlIndexFixing(ONIndex6M,I2936,TRUE,_xll.ohTrigger(RecalcTrigger,Trigger6M)),NA())</f>
        <v>1.891348410727467E-2</v>
      </c>
      <c r="P2936" s="52">
        <f>IFERROR(_xll.qlIndexFixing(Index1Y,$H2936,TRUE,_xll.ohTrigger(RecalcTrigger,Trigger1Y)),NA())</f>
        <v>2.1126909121219208E-2</v>
      </c>
      <c r="Q2936" s="52">
        <f>IFERROR(_xll.qlIndexFixing(ONIndex1Y,I2936,TRUE,_xll.ohTrigger(RecalcTrigger,Trigger1Y)),NA())</f>
        <v>2.091628249297095E-2</v>
      </c>
    </row>
    <row r="2937" spans="2:17" x14ac:dyDescent="0.2">
      <c r="B2937" s="46" t="s">
        <v>51</v>
      </c>
      <c r="D2937" s="49">
        <f>_xll.qlCalendarAdvance(LocalCalendar,$D2936,B2937,"f",FALSE)</f>
        <v>60302</v>
      </c>
      <c r="E2937" s="49">
        <f>_xll.qlInterestRateIndexValueDate(IndexON,D2937)</f>
        <v>60302</v>
      </c>
      <c r="F2937" s="52">
        <f>IFERROR(_xll.qlIndexFixing(IndexON,D2937,TRUE,_xll.ohTrigger(RecalcTrigger,TriggerON)),NA())</f>
        <v>1.3771189697147079E-2</v>
      </c>
      <c r="H2937" s="49">
        <f>_xll.qlCalendarAdvance(IborCalendar,$H2936,B2937,"f",FALSE)</f>
        <v>60293</v>
      </c>
      <c r="I2937" s="49">
        <f>_xll.qlInterestRateIndexValueDate(Index1M,$H2937)</f>
        <v>60295</v>
      </c>
      <c r="J2937" s="52">
        <f>IFERROR(_xll.qlIndexFixing(Index1M,$H2937,TRUE,_xll.ohTrigger(RecalcTrigger,Trigger1M)),NA())</f>
        <v>1.5775344510616129E-2</v>
      </c>
      <c r="K2937" s="52">
        <f>IFERROR(_xll.qlIndexFixing(ONIndex1M,I2937,TRUE,_xll.ohTrigger(RecalcTrigger,Trigger1M)),NA())</f>
        <v>1.5766726901986772E-2</v>
      </c>
      <c r="L2937" s="52">
        <f>IFERROR(_xll.qlIndexFixing(Index3M,H2937,TRUE,_xll.ohTrigger(RecalcTrigger,Trigger3M)),NA())</f>
        <v>1.7223045035033913E-2</v>
      </c>
      <c r="M2937" s="52">
        <f>IFERROR(_xll.qlIndexFixing(ONIndex3M,I2937,TRUE,_xll.ohTrigger(RecalcTrigger,Trigger3M)),NA())</f>
        <v>1.718997509800424E-2</v>
      </c>
      <c r="N2937" s="52">
        <f>IFERROR(_xll.qlIndexFixing(Index6M,$H2937,TRUE,_xll.ohTrigger(RecalcTrigger,Trigger6M)),NA())</f>
        <v>1.8995843124859694E-2</v>
      </c>
      <c r="O2937" s="52">
        <f>IFERROR(_xll.qlIndexFixing(ONIndex6M,I2937,TRUE,_xll.ohTrigger(RecalcTrigger,Trigger6M)),NA())</f>
        <v>1.8912896008664859E-2</v>
      </c>
      <c r="P2937" s="52">
        <f>IFERROR(_xll.qlIndexFixing(Index1Y,$H2937,TRUE,_xll.ohTrigger(RecalcTrigger,Trigger1Y)),NA())</f>
        <v>2.1126513266115116E-2</v>
      </c>
      <c r="Q2937" s="52">
        <f>IFERROR(_xll.qlIndexFixing(ONIndex1Y,I2937,TRUE,_xll.ohTrigger(RecalcTrigger,Trigger1Y)),NA())</f>
        <v>2.0915700004033866E-2</v>
      </c>
    </row>
    <row r="2938" spans="2:17" x14ac:dyDescent="0.2">
      <c r="B2938" s="46" t="s">
        <v>51</v>
      </c>
      <c r="D2938" s="49">
        <f>_xll.qlCalendarAdvance(LocalCalendar,$D2937,B2938,"f",FALSE)</f>
        <v>60309</v>
      </c>
      <c r="E2938" s="49">
        <f>_xll.qlInterestRateIndexValueDate(IndexON,D2938)</f>
        <v>60309</v>
      </c>
      <c r="F2938" s="52">
        <f>IFERROR(_xll.qlIndexFixing(IndexON,D2938,TRUE,_xll.ohTrigger(RecalcTrigger,TriggerON)),NA())</f>
        <v>1.3770764190956797E-2</v>
      </c>
      <c r="H2938" s="49">
        <f>_xll.qlCalendarAdvance(IborCalendar,$H2937,B2938,"f",FALSE)</f>
        <v>60300</v>
      </c>
      <c r="I2938" s="49">
        <f>_xll.qlInterestRateIndexValueDate(Index1M,$H2938)</f>
        <v>60302</v>
      </c>
      <c r="J2938" s="52">
        <f>IFERROR(_xll.qlIndexFixing(Index1M,$H2938,TRUE,_xll.ohTrigger(RecalcTrigger,Trigger1M)),NA())</f>
        <v>1.577408215282659E-2</v>
      </c>
      <c r="K2938" s="52">
        <f>IFERROR(_xll.qlIndexFixing(ONIndex1M,I2938,TRUE,_xll.ohTrigger(RecalcTrigger,Trigger1M)),NA())</f>
        <v>1.576604425332917E-2</v>
      </c>
      <c r="L2938" s="52">
        <f>IFERROR(_xll.qlIndexFixing(Index3M,H2938,TRUE,_xll.ohTrigger(RecalcTrigger,Trigger3M)),NA())</f>
        <v>1.722251291871757E-2</v>
      </c>
      <c r="M2938" s="52">
        <f>IFERROR(_xll.qlIndexFixing(ONIndex3M,I2938,TRUE,_xll.ohTrigger(RecalcTrigger,Trigger3M)),NA())</f>
        <v>1.718939726454316E-2</v>
      </c>
      <c r="N2938" s="52">
        <f>IFERROR(_xll.qlIndexFixing(Index6M,$H2938,TRUE,_xll.ohTrigger(RecalcTrigger,Trigger6M)),NA())</f>
        <v>1.8995353107461102E-2</v>
      </c>
      <c r="O2938" s="52">
        <f>IFERROR(_xll.qlIndexFixing(ONIndex6M,I2938,TRUE,_xll.ohTrigger(RecalcTrigger,Trigger6M)),NA())</f>
        <v>1.8912315320847028E-2</v>
      </c>
      <c r="P2938" s="52">
        <f>IFERROR(_xll.qlIndexFixing(Index1Y,$H2938,TRUE,_xll.ohTrigger(RecalcTrigger,Trigger1Y)),NA())</f>
        <v>2.1126125067940139E-2</v>
      </c>
      <c r="Q2938" s="52">
        <f>IFERROR(_xll.qlIndexFixing(ONIndex1Y,I2938,TRUE,_xll.ohTrigger(RecalcTrigger,Trigger1Y)),NA())</f>
        <v>2.0915125011740088E-2</v>
      </c>
    </row>
    <row r="2939" spans="2:17" x14ac:dyDescent="0.2">
      <c r="B2939" s="46" t="s">
        <v>51</v>
      </c>
      <c r="D2939" s="49">
        <f>_xll.qlCalendarAdvance(LocalCalendar,$D2938,B2939,"f",FALSE)</f>
        <v>60316</v>
      </c>
      <c r="E2939" s="49">
        <f>_xll.qlInterestRateIndexValueDate(IndexON,D2939)</f>
        <v>60316</v>
      </c>
      <c r="F2939" s="52">
        <f>IFERROR(_xll.qlIndexFixing(IndexON,D2939,TRUE,_xll.ohTrigger(RecalcTrigger,TriggerON)),NA())</f>
        <v>1.3770344315302552E-2</v>
      </c>
      <c r="H2939" s="49">
        <f>_xll.qlCalendarAdvance(IborCalendar,$H2938,B2939,"f",FALSE)</f>
        <v>60307</v>
      </c>
      <c r="I2939" s="49">
        <f>_xll.qlInterestRateIndexValueDate(Index1M,$H2939)</f>
        <v>60309</v>
      </c>
      <c r="J2939" s="52">
        <f>IFERROR(_xll.qlIndexFixing(Index1M,$H2939,TRUE,_xll.ohTrigger(RecalcTrigger,Trigger1M)),NA())</f>
        <v>1.5773424836319654E-2</v>
      </c>
      <c r="K2939" s="52">
        <f>IFERROR(_xll.qlIndexFixing(ONIndex1M,I2939,TRUE,_xll.ohTrigger(RecalcTrigger,Trigger1M)),NA())</f>
        <v>1.5765370520020028E-2</v>
      </c>
      <c r="L2939" s="52">
        <f>IFERROR(_xll.qlIndexFixing(Index3M,H2939,TRUE,_xll.ohTrigger(RecalcTrigger,Trigger3M)),NA())</f>
        <v>1.7221613097706558E-2</v>
      </c>
      <c r="M2939" s="52">
        <f>IFERROR(_xll.qlIndexFixing(ONIndex3M,I2939,TRUE,_xll.ohTrigger(RecalcTrigger,Trigger3M)),NA())</f>
        <v>1.7188826977525551E-2</v>
      </c>
      <c r="N2939" s="52">
        <f>IFERROR(_xll.qlIndexFixing(Index6M,$H2939,TRUE,_xll.ohTrigger(RecalcTrigger,Trigger6M)),NA())</f>
        <v>1.8994870571277276E-2</v>
      </c>
      <c r="O2939" s="52">
        <f>IFERROR(_xll.qlIndexFixing(ONIndex6M,I2939,TRUE,_xll.ohTrigger(RecalcTrigger,Trigger6M)),NA())</f>
        <v>1.8911742043661306E-2</v>
      </c>
      <c r="P2939" s="52">
        <f>IFERROR(_xll.qlIndexFixing(Index1Y,$H2939,TRUE,_xll.ohTrigger(RecalcTrigger,Trigger1Y)),NA())</f>
        <v>2.1125744526685742E-2</v>
      </c>
      <c r="Q2939" s="52">
        <f>IFERROR(_xll.qlIndexFixing(ONIndex1Y,I2939,TRUE,_xll.ohTrigger(RecalcTrigger,Trigger1Y)),NA())</f>
        <v>2.0914557516089616E-2</v>
      </c>
    </row>
    <row r="2940" spans="2:17" x14ac:dyDescent="0.2">
      <c r="B2940" s="46" t="s">
        <v>51</v>
      </c>
      <c r="D2940" s="49">
        <f>_xll.qlCalendarAdvance(LocalCalendar,$D2939,B2940,"f",FALSE)</f>
        <v>60323</v>
      </c>
      <c r="E2940" s="49">
        <f>_xll.qlInterestRateIndexValueDate(IndexON,D2940)</f>
        <v>60323</v>
      </c>
      <c r="F2940" s="52">
        <f>IFERROR(_xll.qlIndexFixing(IndexON,D2940,TRUE,_xll.ohTrigger(RecalcTrigger,TriggerON)),NA())</f>
        <v>1.3769930070024472E-2</v>
      </c>
      <c r="H2940" s="49">
        <f>_xll.qlCalendarAdvance(IborCalendar,$H2939,B2940,"f",FALSE)</f>
        <v>60314</v>
      </c>
      <c r="I2940" s="49">
        <f>_xll.qlInterestRateIndexValueDate(Index1M,$H2940)</f>
        <v>60316</v>
      </c>
      <c r="J2940" s="52">
        <f>IFERROR(_xll.qlIndexFixing(Index1M,$H2940,TRUE,_xll.ohTrigger(RecalcTrigger,Trigger1M)),NA())</f>
        <v>1.5772776445581407E-2</v>
      </c>
      <c r="K2940" s="52">
        <f>IFERROR(_xll.qlIndexFixing(ONIndex1M,I2940,TRUE,_xll.ohTrigger(RecalcTrigger,Trigger1M)),NA())</f>
        <v>1.5764705701739601E-2</v>
      </c>
      <c r="L2940" s="52">
        <f>IFERROR(_xll.qlIndexFixing(Index3M,H2940,TRUE,_xll.ohTrigger(RecalcTrigger,Trigger3M)),NA())</f>
        <v>1.722109562182958E-2</v>
      </c>
      <c r="M2940" s="52">
        <f>IFERROR(_xll.qlIndexFixing(ONIndex3M,I2940,TRUE,_xll.ohTrigger(RecalcTrigger,Trigger3M)),NA())</f>
        <v>1.7188264236791539E-2</v>
      </c>
      <c r="N2940" s="52">
        <f>IFERROR(_xll.qlIndexFixing(Index6M,$H2940,TRUE,_xll.ohTrigger(RecalcTrigger,Trigger6M)),NA())</f>
        <v>1.8994395516302911E-2</v>
      </c>
      <c r="O2940" s="52">
        <f>IFERROR(_xll.qlIndexFixing(ONIndex6M,I2940,TRUE,_xll.ohTrigger(RecalcTrigger,Trigger6M)),NA())</f>
        <v>1.8911176177267564E-2</v>
      </c>
      <c r="P2940" s="52">
        <f>IFERROR(_xll.qlIndexFixing(Index1Y,$H2940,TRUE,_xll.ohTrigger(RecalcTrigger,Trigger1Y)),NA())</f>
        <v>2.1125371642343599E-2</v>
      </c>
      <c r="Q2940" s="52">
        <f>IFERROR(_xll.qlIndexFixing(ONIndex1Y,I2940,TRUE,_xll.ohTrigger(RecalcTrigger,Trigger1Y)),NA())</f>
        <v>2.0913997517162386E-2</v>
      </c>
    </row>
    <row r="2941" spans="2:17" x14ac:dyDescent="0.2">
      <c r="B2941" s="46" t="s">
        <v>51</v>
      </c>
      <c r="D2941" s="49">
        <f>_xll.qlCalendarAdvance(LocalCalendar,$D2940,B2941,"f",FALSE)</f>
        <v>60330</v>
      </c>
      <c r="E2941" s="49">
        <f>_xll.qlInterestRateIndexValueDate(IndexON,D2941)</f>
        <v>60330</v>
      </c>
      <c r="F2941" s="52">
        <f>IFERROR(_xll.qlIndexFixing(IndexON,D2941,TRUE,_xll.ohTrigger(RecalcTrigger,TriggerON)),NA())</f>
        <v>1.3769521455442302E-2</v>
      </c>
      <c r="H2941" s="49">
        <f>_xll.qlCalendarAdvance(IborCalendar,$H2940,B2941,"f",FALSE)</f>
        <v>60321</v>
      </c>
      <c r="I2941" s="49">
        <f>_xll.qlInterestRateIndexValueDate(Index1M,$H2941)</f>
        <v>60323</v>
      </c>
      <c r="J2941" s="52">
        <f>IFERROR(_xll.qlIndexFixing(Index1M,$H2941,TRUE,_xll.ohTrigger(RecalcTrigger,Trigger1M)),NA())</f>
        <v>1.5772136980609006E-2</v>
      </c>
      <c r="K2941" s="52">
        <f>IFERROR(_xll.qlIndexFixing(ONIndex1M,I2941,TRUE,_xll.ohTrigger(RecalcTrigger,Trigger1M)),NA())</f>
        <v>1.5764049798807633E-2</v>
      </c>
      <c r="L2941" s="52">
        <f>IFERROR(_xll.qlIndexFixing(Index3M,H2941,TRUE,_xll.ohTrigger(RecalcTrigger,Trigger3M)),NA())</f>
        <v>1.7220962040944698E-2</v>
      </c>
      <c r="M2941" s="52">
        <f>IFERROR(_xll.qlIndexFixing(ONIndex3M,I2941,TRUE,_xll.ohTrigger(RecalcTrigger,Trigger3M)),NA())</f>
        <v>1.718770904226119E-2</v>
      </c>
      <c r="N2941" s="52">
        <f>IFERROR(_xll.qlIndexFixing(Index6M,$H2941,TRUE,_xll.ohTrigger(RecalcTrigger,Trigger6M)),NA())</f>
        <v>1.8993927942532712E-2</v>
      </c>
      <c r="O2941" s="52">
        <f>IFERROR(_xll.qlIndexFixing(ONIndex6M,I2941,TRUE,_xll.ohTrigger(RecalcTrigger,Trigger6M)),NA())</f>
        <v>1.8910617721505929E-2</v>
      </c>
      <c r="P2941" s="52">
        <f>IFERROR(_xll.qlIndexFixing(Index1Y,$H2941,TRUE,_xll.ohTrigger(RecalcTrigger,Trigger1Y)),NA())</f>
        <v>2.1125006414904512E-2</v>
      </c>
      <c r="Q2941" s="52">
        <f>IFERROR(_xll.qlIndexFixing(ONIndex1Y,I2941,TRUE,_xll.ohTrigger(RecalcTrigger,Trigger1Y)),NA())</f>
        <v>2.091344501471859E-2</v>
      </c>
    </row>
    <row r="2942" spans="2:17" x14ac:dyDescent="0.2">
      <c r="B2942" s="46" t="s">
        <v>51</v>
      </c>
      <c r="D2942" s="49">
        <f>_xll.qlCalendarAdvance(LocalCalendar,$D2941,B2942,"f",FALSE)</f>
        <v>60337</v>
      </c>
      <c r="E2942" s="49">
        <f>_xll.qlInterestRateIndexValueDate(IndexON,D2942)</f>
        <v>60337</v>
      </c>
      <c r="F2942" s="52">
        <f>IFERROR(_xll.qlIndexFixing(IndexON,D2942,TRUE,_xll.ohTrigger(RecalcTrigger,TriggerON)),NA())</f>
        <v>1.3769118471396169E-2</v>
      </c>
      <c r="H2942" s="49">
        <f>_xll.qlCalendarAdvance(IborCalendar,$H2941,B2942,"f",FALSE)</f>
        <v>60328</v>
      </c>
      <c r="I2942" s="49">
        <f>_xll.qlInterestRateIndexValueDate(Index1M,$H2942)</f>
        <v>60330</v>
      </c>
      <c r="J2942" s="52">
        <f>IFERROR(_xll.qlIndexFixing(Index1M,$H2942,TRUE,_xll.ohTrigger(RecalcTrigger,Trigger1M)),NA())</f>
        <v>1.5773012462693844E-2</v>
      </c>
      <c r="K2942" s="52">
        <f>IFERROR(_xll.qlIndexFixing(ONIndex1M,I2942,TRUE,_xll.ohTrigger(RecalcTrigger,Trigger1M)),NA())</f>
        <v>1.5763402810904381E-2</v>
      </c>
      <c r="L2942" s="52">
        <f>IFERROR(_xll.qlIndexFixing(Index3M,H2942,TRUE,_xll.ohTrigger(RecalcTrigger,Trigger3M)),NA())</f>
        <v>1.7221214091175628E-2</v>
      </c>
      <c r="M2942" s="52">
        <f>IFERROR(_xll.qlIndexFixing(ONIndex3M,I2942,TRUE,_xll.ohTrigger(RecalcTrigger,Trigger3M)),NA())</f>
        <v>1.7187161394254247E-2</v>
      </c>
      <c r="N2942" s="52">
        <f>IFERROR(_xll.qlIndexFixing(Index6M,$H2942,TRUE,_xll.ohTrigger(RecalcTrigger,Trigger6M)),NA())</f>
        <v>1.8994875632873075E-2</v>
      </c>
      <c r="O2942" s="52">
        <f>IFERROR(_xll.qlIndexFixing(ONIndex6M,I2942,TRUE,_xll.ohTrigger(RecalcTrigger,Trigger6M)),NA())</f>
        <v>1.8910066676616211E-2</v>
      </c>
      <c r="P2942" s="52">
        <f>IFERROR(_xll.qlIndexFixing(Index1Y,$H2942,TRUE,_xll.ohTrigger(RecalcTrigger,Trigger1Y)),NA())</f>
        <v>2.1124648844360817E-2</v>
      </c>
      <c r="Q2942" s="52">
        <f>IFERROR(_xll.qlIndexFixing(ONIndex1Y,I2942,TRUE,_xll.ohTrigger(RecalcTrigger,Trigger1Y)),NA())</f>
        <v>2.0912900009077973E-2</v>
      </c>
    </row>
    <row r="2943" spans="2:17" x14ac:dyDescent="0.2">
      <c r="B2943" s="46" t="s">
        <v>51</v>
      </c>
      <c r="D2943" s="49">
        <f>_xll.qlCalendarAdvance(LocalCalendar,$D2942,B2943,"f",FALSE)</f>
        <v>60344</v>
      </c>
      <c r="E2943" s="49">
        <f>_xll.qlInterestRateIndexValueDate(IndexON,D2943)</f>
        <v>60344</v>
      </c>
      <c r="F2943" s="52">
        <f>IFERROR(_xll.qlIndexFixing(IndexON,D2943,TRUE,_xll.ohTrigger(RecalcTrigger,TriggerON)),NA())</f>
        <v>1.3768721117726201E-2</v>
      </c>
      <c r="H2943" s="49">
        <f>_xll.qlCalendarAdvance(IborCalendar,$H2942,B2943,"f",FALSE)</f>
        <v>60335</v>
      </c>
      <c r="I2943" s="49">
        <f>_xll.qlInterestRateIndexValueDate(Index1M,$H2943)</f>
        <v>60337</v>
      </c>
      <c r="J2943" s="52">
        <f>IFERROR(_xll.qlIndexFixing(Index1M,$H2943,TRUE,_xll.ohTrigger(RecalcTrigger,Trigger1M)),NA())</f>
        <v>1.5772393901624812E-2</v>
      </c>
      <c r="K2943" s="52">
        <f>IFERROR(_xll.qlIndexFixing(ONIndex1M,I2943,TRUE,_xll.ohTrigger(RecalcTrigger,Trigger1M)),NA())</f>
        <v>1.5762764738269652E-2</v>
      </c>
      <c r="L2943" s="52">
        <f>IFERROR(_xll.qlIndexFixing(Index3M,H2943,TRUE,_xll.ohTrigger(RecalcTrigger,Trigger3M)),NA())</f>
        <v>1.7220720903052242E-2</v>
      </c>
      <c r="M2943" s="52">
        <f>IFERROR(_xll.qlIndexFixing(ONIndex3M,I2943,TRUE,_xll.ohTrigger(RecalcTrigger,Trigger3M)),NA())</f>
        <v>1.7186621292530901E-2</v>
      </c>
      <c r="N2943" s="52">
        <f>IFERROR(_xll.qlIndexFixing(Index6M,$H2943,TRUE,_xll.ohTrigger(RecalcTrigger,Trigger6M)),NA())</f>
        <v>1.8994424553556131E-2</v>
      </c>
      <c r="O2943" s="52">
        <f>IFERROR(_xll.qlIndexFixing(ONIndex6M,I2943,TRUE,_xll.ohTrigger(RecalcTrigger,Trigger6M)),NA())</f>
        <v>1.89095230423586E-2</v>
      </c>
      <c r="P2943" s="52">
        <f>IFERROR(_xll.qlIndexFixing(Index1Y,$H2943,TRUE,_xll.ohTrigger(RecalcTrigger,Trigger1Y)),NA())</f>
        <v>2.1124298930703753E-2</v>
      </c>
      <c r="Q2943" s="52">
        <f>IFERROR(_xll.qlIndexFixing(ONIndex1Y,I2943,TRUE,_xll.ohTrigger(RecalcTrigger,Trigger1Y)),NA())</f>
        <v>2.0912362500080661E-2</v>
      </c>
    </row>
    <row r="2944" spans="2:17" x14ac:dyDescent="0.2">
      <c r="B2944" s="46" t="s">
        <v>51</v>
      </c>
      <c r="D2944" s="49">
        <f>_xll.qlCalendarAdvance(LocalCalendar,$D2943,B2944,"f",FALSE)</f>
        <v>60351</v>
      </c>
      <c r="E2944" s="49">
        <f>_xll.qlInterestRateIndexValueDate(IndexON,D2944)</f>
        <v>60351</v>
      </c>
      <c r="F2944" s="52">
        <f>IFERROR(_xll.qlIndexFixing(IndexON,D2944,TRUE,_xll.ohTrigger(RecalcTrigger,TriggerON)),NA())</f>
        <v>1.3768329394592271E-2</v>
      </c>
      <c r="H2944" s="49">
        <f>_xll.qlCalendarAdvance(IborCalendar,$H2943,B2944,"f",FALSE)</f>
        <v>60342</v>
      </c>
      <c r="I2944" s="49">
        <f>_xll.qlInterestRateIndexValueDate(Index1M,$H2944)</f>
        <v>60344</v>
      </c>
      <c r="J2944" s="52">
        <f>IFERROR(_xll.qlIndexFixing(Index1M,$H2944,TRUE,_xll.ohTrigger(RecalcTrigger,Trigger1M)),NA())</f>
        <v>1.5771784268277373E-2</v>
      </c>
      <c r="K2944" s="52">
        <f>IFERROR(_xll.qlIndexFixing(ONIndex1M,I2944,TRUE,_xll.ohTrigger(RecalcTrigger,Trigger1M)),NA())</f>
        <v>1.5762135580823511E-2</v>
      </c>
      <c r="L2944" s="52">
        <f>IFERROR(_xll.qlIndexFixing(Index3M,H2944,TRUE,_xll.ohTrigger(RecalcTrigger,Trigger3M)),NA())</f>
        <v>1.722023529417218E-2</v>
      </c>
      <c r="M2944" s="52">
        <f>IFERROR(_xll.qlIndexFixing(ONIndex3M,I2944,TRUE,_xll.ohTrigger(RecalcTrigger,Trigger3M)),NA())</f>
        <v>1.7186088737091154E-2</v>
      </c>
      <c r="N2944" s="52">
        <f>IFERROR(_xll.qlIndexFixing(Index6M,$H2944,TRUE,_xll.ohTrigger(RecalcTrigger,Trigger6M)),NA())</f>
        <v>1.8993980956607395E-2</v>
      </c>
      <c r="O2944" s="52">
        <f>IFERROR(_xll.qlIndexFixing(ONIndex6M,I2944,TRUE,_xll.ohTrigger(RecalcTrigger,Trigger6M)),NA())</f>
        <v>1.8908986818813034E-2</v>
      </c>
      <c r="P2944" s="52">
        <f>IFERROR(_xll.qlIndexFixing(Index1Y,$H2944,TRUE,_xll.ohTrigger(RecalcTrigger,Trigger1Y)),NA())</f>
        <v>2.1123956673925876E-2</v>
      </c>
      <c r="Q2944" s="52">
        <f>IFERROR(_xll.qlIndexFixing(ONIndex1Y,I2944,TRUE,_xll.ohTrigger(RecalcTrigger,Trigger1Y)),NA())</f>
        <v>2.091183248764672E-2</v>
      </c>
    </row>
    <row r="2945" spans="2:17" x14ac:dyDescent="0.2">
      <c r="B2945" s="46" t="s">
        <v>51</v>
      </c>
      <c r="D2945" s="49">
        <f>_xll.qlCalendarAdvance(LocalCalendar,$D2944,B2945,"f",FALSE)</f>
        <v>60358</v>
      </c>
      <c r="E2945" s="49">
        <f>_xll.qlInterestRateIndexValueDate(IndexON,D2945)</f>
        <v>60358</v>
      </c>
      <c r="F2945" s="52">
        <f>IFERROR(_xll.qlIndexFixing(IndexON,D2945,TRUE,_xll.ohTrigger(RecalcTrigger,TriggerON)),NA())</f>
        <v>1.3767943302074315E-2</v>
      </c>
      <c r="H2945" s="49">
        <f>_xll.qlCalendarAdvance(IborCalendar,$H2944,B2945,"f",FALSE)</f>
        <v>60349</v>
      </c>
      <c r="I2945" s="49">
        <f>_xll.qlInterestRateIndexValueDate(Index1M,$H2945)</f>
        <v>60351</v>
      </c>
      <c r="J2945" s="52">
        <f>IFERROR(_xll.qlIndexFixing(Index1M,$H2945,TRUE,_xll.ohTrigger(RecalcTrigger,Trigger1M)),NA())</f>
        <v>1.5771183562644259E-2</v>
      </c>
      <c r="K2945" s="52">
        <f>IFERROR(_xll.qlIndexFixing(ONIndex1M,I2945,TRUE,_xll.ohTrigger(RecalcTrigger,Trigger1M)),NA())</f>
        <v>1.5761515338565957E-2</v>
      </c>
      <c r="L2945" s="52">
        <f>IFERROR(_xll.qlIndexFixing(Index3M,H2945,TRUE,_xll.ohTrigger(RecalcTrigger,Trigger3M)),NA())</f>
        <v>1.7219757264528485E-2</v>
      </c>
      <c r="M2945" s="52">
        <f>IFERROR(_xll.qlIndexFixing(ONIndex3M,I2945,TRUE,_xll.ohTrigger(RecalcTrigger,Trigger3M)),NA())</f>
        <v>1.7185563727935005E-2</v>
      </c>
      <c r="N2945" s="52">
        <f>IFERROR(_xll.qlIndexFixing(Index6M,$H2945,TRUE,_xll.ohTrigger(RecalcTrigger,Trigger6M)),NA())</f>
        <v>1.899354484202034E-2</v>
      </c>
      <c r="O2945" s="52">
        <f>IFERROR(_xll.qlIndexFixing(ONIndex6M,I2945,TRUE,_xll.ohTrigger(RecalcTrigger,Trigger6M)),NA())</f>
        <v>1.8908458005899575E-2</v>
      </c>
      <c r="P2945" s="52">
        <f>IFERROR(_xll.qlIndexFixing(Index1Y,$H2945,TRUE,_xll.ohTrigger(RecalcTrigger,Trigger1Y)),NA())</f>
        <v>2.1123622074019081E-2</v>
      </c>
      <c r="Q2945" s="52">
        <f>IFERROR(_xll.qlIndexFixing(ONIndex1Y,I2945,TRUE,_xll.ohTrigger(RecalcTrigger,Trigger1Y)),NA())</f>
        <v>2.0911309971856085E-2</v>
      </c>
    </row>
    <row r="2946" spans="2:17" x14ac:dyDescent="0.2">
      <c r="B2946" s="46" t="s">
        <v>51</v>
      </c>
      <c r="D2946" s="49">
        <f>_xll.qlCalendarAdvance(LocalCalendar,$D2945,B2946,"f",FALSE)</f>
        <v>60365</v>
      </c>
      <c r="E2946" s="49">
        <f>_xll.qlInterestRateIndexValueDate(IndexON,D2946)</f>
        <v>60365</v>
      </c>
      <c r="F2946" s="52">
        <f>IFERROR(_xll.qlIndexFixing(IndexON,D2946,TRUE,_xll.ohTrigger(RecalcTrigger,TriggerON)),NA())</f>
        <v>1.3767562840012459E-2</v>
      </c>
      <c r="H2946" s="49">
        <f>_xll.qlCalendarAdvance(IborCalendar,$H2945,B2946,"f",FALSE)</f>
        <v>60357</v>
      </c>
      <c r="I2946" s="49">
        <f>_xll.qlInterestRateIndexValueDate(Index1M,$H2946)</f>
        <v>60359</v>
      </c>
      <c r="J2946" s="52">
        <f>IFERROR(_xll.qlIndexFixing(Index1M,$H2946,TRUE,_xll.ohTrigger(RecalcTrigger,Trigger1M)),NA())</f>
        <v>1.5770507973820586E-2</v>
      </c>
      <c r="K2946" s="52">
        <f>IFERROR(_xll.qlIndexFixing(ONIndex1M,I2946,TRUE,_xll.ohTrigger(RecalcTrigger,Trigger1M)),NA())</f>
        <v>1.5760817406773597E-2</v>
      </c>
      <c r="L2946" s="52">
        <f>IFERROR(_xll.qlIndexFixing(Index3M,H2946,TRUE,_xll.ohTrigger(RecalcTrigger,Trigger3M)),NA())</f>
        <v>1.7218841121163703E-2</v>
      </c>
      <c r="M2946" s="52">
        <f>IFERROR(_xll.qlIndexFixing(ONIndex3M,I2946,TRUE,_xll.ohTrigger(RecalcTrigger,Trigger3M)),NA())</f>
        <v>1.718497295794208E-2</v>
      </c>
      <c r="N2946" s="52">
        <f>IFERROR(_xll.qlIndexFixing(Index6M,$H2946,TRUE,_xll.ohTrigger(RecalcTrigger,Trigger6M)),NA())</f>
        <v>1.8992584142739251E-2</v>
      </c>
      <c r="O2946" s="52">
        <f>IFERROR(_xll.qlIndexFixing(ONIndex6M,I2946,TRUE,_xll.ohTrigger(RecalcTrigger,Trigger6M)),NA())</f>
        <v>1.8907862722636892E-2</v>
      </c>
      <c r="P2946" s="52">
        <f>IFERROR(_xll.qlIndexFixing(Index1Y,$H2946,TRUE,_xll.ohTrigger(RecalcTrigger,Trigger1Y)),NA())</f>
        <v>2.1123249049875999E-2</v>
      </c>
      <c r="Q2946" s="52">
        <f>IFERROR(_xll.qlIndexFixing(ONIndex1Y,I2946,TRUE,_xll.ohTrigger(RecalcTrigger,Trigger1Y)),NA())</f>
        <v>2.0910721990512471E-2</v>
      </c>
    </row>
    <row r="2947" spans="2:17" x14ac:dyDescent="0.2">
      <c r="B2947" s="46" t="s">
        <v>51</v>
      </c>
      <c r="D2947" s="49">
        <f>_xll.qlCalendarAdvance(LocalCalendar,$D2946,B2947,"f",FALSE)</f>
        <v>60372</v>
      </c>
      <c r="E2947" s="49">
        <f>_xll.qlInterestRateIndexValueDate(IndexON,D2947)</f>
        <v>60372</v>
      </c>
      <c r="F2947" s="52">
        <f>IFERROR(_xll.qlIndexFixing(IndexON,D2947,TRUE,_xll.ohTrigger(RecalcTrigger,TriggerON)),NA())</f>
        <v>1.3767188008486642E-2</v>
      </c>
      <c r="H2947" s="49">
        <f>_xll.qlCalendarAdvance(IborCalendar,$H2946,B2947,"f",FALSE)</f>
        <v>60364</v>
      </c>
      <c r="I2947" s="49">
        <f>_xll.qlInterestRateIndexValueDate(Index1M,$H2947)</f>
        <v>60366</v>
      </c>
      <c r="J2947" s="52">
        <f>IFERROR(_xll.qlIndexFixing(Index1M,$H2947,TRUE,_xll.ohTrigger(RecalcTrigger,Trigger1M)),NA())</f>
        <v>1.5769621916532361E-2</v>
      </c>
      <c r="K2947" s="52">
        <f>IFERROR(_xll.qlIndexFixing(ONIndex1M,I2947,TRUE,_xll.ohTrigger(RecalcTrigger,Trigger1M)),NA())</f>
        <v>1.5760216268514426E-2</v>
      </c>
      <c r="L2947" s="52">
        <f>IFERROR(_xll.qlIndexFixing(Index3M,H2947,TRUE,_xll.ohTrigger(RecalcTrigger,Trigger3M)),NA())</f>
        <v>1.7218378813426992E-2</v>
      </c>
      <c r="M2947" s="52">
        <f>IFERROR(_xll.qlIndexFixing(ONIndex3M,I2947,TRUE,_xll.ohTrigger(RecalcTrigger,Trigger3M)),NA())</f>
        <v>1.718446411961061E-2</v>
      </c>
      <c r="N2947" s="52">
        <f>IFERROR(_xll.qlIndexFixing(Index6M,$H2947,TRUE,_xll.ohTrigger(RecalcTrigger,Trigger6M)),NA())</f>
        <v>1.8992163549402044E-2</v>
      </c>
      <c r="O2947" s="52">
        <f>IFERROR(_xll.qlIndexFixing(ONIndex6M,I2947,TRUE,_xll.ohTrigger(RecalcTrigger,Trigger6M)),NA())</f>
        <v>1.8907349789900607E-2</v>
      </c>
      <c r="P2947" s="52">
        <f>IFERROR(_xll.qlIndexFixing(Index1Y,$H2947,TRUE,_xll.ohTrigger(RecalcTrigger,Trigger1Y)),NA())</f>
        <v>2.1125321901688664E-2</v>
      </c>
      <c r="Q2947" s="52">
        <f>IFERROR(_xll.qlIndexFixing(ONIndex1Y,I2947,TRUE,_xll.ohTrigger(RecalcTrigger,Trigger1Y)),NA())</f>
        <v>2.091021553899175E-2</v>
      </c>
    </row>
    <row r="2948" spans="2:17" x14ac:dyDescent="0.2">
      <c r="B2948" s="46" t="s">
        <v>51</v>
      </c>
      <c r="D2948" s="49">
        <f>_xll.qlCalendarAdvance(LocalCalendar,$D2947,B2948,"f",FALSE)</f>
        <v>60379</v>
      </c>
      <c r="E2948" s="49">
        <f>_xll.qlInterestRateIndexValueDate(IndexON,D2948)</f>
        <v>60379</v>
      </c>
      <c r="F2948" s="52">
        <f>IFERROR(_xll.qlIndexFixing(IndexON,D2948,TRUE,_xll.ohTrigger(RecalcTrigger,TriggerON)),NA())</f>
        <v>1.3766818807496861E-2</v>
      </c>
      <c r="H2948" s="49">
        <f>_xll.qlCalendarAdvance(IborCalendar,$H2947,B2948,"f",FALSE)</f>
        <v>60371</v>
      </c>
      <c r="I2948" s="49">
        <f>_xll.qlInterestRateIndexValueDate(Index1M,$H2948)</f>
        <v>60373</v>
      </c>
      <c r="J2948" s="52">
        <f>IFERROR(_xll.qlIndexFixing(Index1M,$H2948,TRUE,_xll.ohTrigger(RecalcTrigger,Trigger1M)),NA())</f>
        <v>1.576904865683515E-2</v>
      </c>
      <c r="K2948" s="52">
        <f>IFERROR(_xll.qlIndexFixing(ONIndex1M,I2948,TRUE,_xll.ohTrigger(RecalcTrigger,Trigger1M)),NA())</f>
        <v>1.5759624045443843E-2</v>
      </c>
      <c r="L2948" s="52">
        <f>IFERROR(_xll.qlIndexFixing(Index3M,H2948,TRUE,_xll.ohTrigger(RecalcTrigger,Trigger3M)),NA())</f>
        <v>1.7217924084559685E-2</v>
      </c>
      <c r="M2948" s="52">
        <f>IFERROR(_xll.qlIndexFixing(ONIndex3M,I2948,TRUE,_xll.ohTrigger(RecalcTrigger,Trigger3M)),NA())</f>
        <v>1.7183962827562738E-2</v>
      </c>
      <c r="N2948" s="52">
        <f>IFERROR(_xll.qlIndexFixing(Index6M,$H2948,TRUE,_xll.ohTrigger(RecalcTrigger,Trigger6M)),NA())</f>
        <v>1.8991750438018692E-2</v>
      </c>
      <c r="O2948" s="52">
        <f>IFERROR(_xll.qlIndexFixing(ONIndex6M,I2948,TRUE,_xll.ohTrigger(RecalcTrigger,Trigger6M)),NA())</f>
        <v>1.8906844268036238E-2</v>
      </c>
      <c r="P2948" s="52">
        <f>IFERROR(_xll.qlIndexFixing(Index1Y,$H2948,TRUE,_xll.ohTrigger(RecalcTrigger,Trigger1Y)),NA())</f>
        <v>2.1122620322021123E-2</v>
      </c>
      <c r="Q2948" s="52">
        <f>IFERROR(_xll.qlIndexFixing(ONIndex1Y,I2948,TRUE,_xll.ohTrigger(RecalcTrigger,Trigger1Y)),NA())</f>
        <v>2.0909716584194271E-2</v>
      </c>
    </row>
    <row r="2949" spans="2:17" x14ac:dyDescent="0.2">
      <c r="B2949" s="46" t="s">
        <v>51</v>
      </c>
      <c r="D2949" s="49">
        <f>_xll.qlCalendarAdvance(LocalCalendar,$D2948,B2949,"f",FALSE)</f>
        <v>60386</v>
      </c>
      <c r="E2949" s="49">
        <f>_xll.qlInterestRateIndexValueDate(IndexON,D2949)</f>
        <v>60386</v>
      </c>
      <c r="F2949" s="52">
        <f>IFERROR(_xll.qlIndexFixing(IndexON,D2949,TRUE,_xll.ohTrigger(RecalcTrigger,TriggerON)),NA())</f>
        <v>1.3766455236963182E-2</v>
      </c>
      <c r="H2949" s="49">
        <f>_xll.qlCalendarAdvance(IborCalendar,$H2948,B2949,"f",FALSE)</f>
        <v>60378</v>
      </c>
      <c r="I2949" s="49">
        <f>_xll.qlInterestRateIndexValueDate(Index1M,$H2949)</f>
        <v>60380</v>
      </c>
      <c r="J2949" s="52">
        <f>IFERROR(_xll.qlIndexFixing(Index1M,$H2949,TRUE,_xll.ohTrigger(RecalcTrigger,Trigger1M)),NA())</f>
        <v>1.5768790032530754E-2</v>
      </c>
      <c r="K2949" s="52">
        <f>IFERROR(_xll.qlIndexFixing(ONIndex1M,I2949,TRUE,_xll.ohTrigger(RecalcTrigger,Trigger1M)),NA())</f>
        <v>1.5759040737561847E-2</v>
      </c>
      <c r="L2949" s="52">
        <f>IFERROR(_xll.qlIndexFixing(Index3M,H2949,TRUE,_xll.ohTrigger(RecalcTrigger,Trigger3M)),NA())</f>
        <v>1.7217476934557385E-2</v>
      </c>
      <c r="M2949" s="52">
        <f>IFERROR(_xll.qlIndexFixing(ONIndex3M,I2949,TRUE,_xll.ohTrigger(RecalcTrigger,Trigger3M)),NA())</f>
        <v>1.71834690818784E-2</v>
      </c>
      <c r="N2949" s="52">
        <f>IFERROR(_xll.qlIndexFixing(Index6M,$H2949,TRUE,_xll.ohTrigger(RecalcTrigger,Trigger6M)),NA())</f>
        <v>1.8991344808585699E-2</v>
      </c>
      <c r="O2949" s="52">
        <f>IFERROR(_xll.qlIndexFixing(ONIndex6M,I2949,TRUE,_xll.ohTrigger(RecalcTrigger,Trigger6M)),NA())</f>
        <v>1.8906346156803977E-2</v>
      </c>
      <c r="P2949" s="52">
        <f>IFERROR(_xll.qlIndexFixing(Index1Y,$H2949,TRUE,_xll.ohTrigger(RecalcTrigger,Trigger1Y)),NA())</f>
        <v>2.1122317443358261E-2</v>
      </c>
      <c r="Q2949" s="52">
        <f>IFERROR(_xll.qlIndexFixing(ONIndex1Y,I2949,TRUE,_xll.ohTrigger(RecalcTrigger,Trigger1Y)),NA())</f>
        <v>2.0909225126040099E-2</v>
      </c>
    </row>
    <row r="2950" spans="2:17" x14ac:dyDescent="0.2">
      <c r="B2950" s="46" t="s">
        <v>51</v>
      </c>
      <c r="D2950" s="49">
        <f>_xll.qlCalendarAdvance(LocalCalendar,$D2949,B2950,"f",FALSE)</f>
        <v>60393</v>
      </c>
      <c r="E2950" s="49">
        <f>_xll.qlInterestRateIndexValueDate(IndexON,D2950)</f>
        <v>60393</v>
      </c>
      <c r="F2950" s="52">
        <f>IFERROR(_xll.qlIndexFixing(IndexON,D2950,TRUE,_xll.ohTrigger(RecalcTrigger,TriggerON)),NA())</f>
        <v>1.376609729696554E-2</v>
      </c>
      <c r="H2950" s="49">
        <f>_xll.qlCalendarAdvance(IborCalendar,$H2949,B2950,"f",FALSE)</f>
        <v>60385</v>
      </c>
      <c r="I2950" s="49">
        <f>_xll.qlInterestRateIndexValueDate(Index1M,$H2950)</f>
        <v>60387</v>
      </c>
      <c r="J2950" s="52">
        <f>IFERROR(_xll.qlIndexFixing(Index1M,$H2950,TRUE,_xll.ohTrigger(RecalcTrigger,Trigger1M)),NA())</f>
        <v>1.5767010359415336E-2</v>
      </c>
      <c r="K2950" s="52">
        <f>IFERROR(_xll.qlIndexFixing(ONIndex1M,I2950,TRUE,_xll.ohTrigger(RecalcTrigger,Trigger1M)),NA())</f>
        <v>1.5758466344788502E-2</v>
      </c>
      <c r="L2950" s="52">
        <f>IFERROR(_xll.qlIndexFixing(Index3M,H2950,TRUE,_xll.ohTrigger(RecalcTrigger,Trigger3M)),NA())</f>
        <v>1.7217418547294697E-2</v>
      </c>
      <c r="M2950" s="52">
        <f>IFERROR(_xll.qlIndexFixing(ONIndex3M,I2950,TRUE,_xll.ohTrigger(RecalcTrigger,Trigger3M)),NA())</f>
        <v>1.718298288247766E-2</v>
      </c>
      <c r="N2950" s="52">
        <f>IFERROR(_xll.qlIndexFixing(Index6M,$H2950,TRUE,_xll.ohTrigger(RecalcTrigger,Trigger6M)),NA())</f>
        <v>1.8990946661097387E-2</v>
      </c>
      <c r="O2950" s="52">
        <f>IFERROR(_xll.qlIndexFixing(ONIndex6M,I2950,TRUE,_xll.ohTrigger(RecalcTrigger,Trigger6M)),NA())</f>
        <v>1.8905855456043952E-2</v>
      </c>
      <c r="P2950" s="52">
        <f>IFERROR(_xll.qlIndexFixing(Index1Y,$H2950,TRUE,_xll.ohTrigger(RecalcTrigger,Trigger1Y)),NA())</f>
        <v>2.1122022221529032E-2</v>
      </c>
      <c r="Q2950" s="52">
        <f>IFERROR(_xll.qlIndexFixing(ONIndex1Y,I2950,TRUE,_xll.ohTrigger(RecalcTrigger,Trigger1Y)),NA())</f>
        <v>2.090874116436936E-2</v>
      </c>
    </row>
    <row r="2951" spans="2:17" x14ac:dyDescent="0.2">
      <c r="B2951" s="46" t="s">
        <v>51</v>
      </c>
      <c r="D2951" s="49">
        <f>_xll.qlCalendarAdvance(LocalCalendar,$D2950,B2951,"f",FALSE)</f>
        <v>60400</v>
      </c>
      <c r="E2951" s="49">
        <f>_xll.qlInterestRateIndexValueDate(IndexON,D2951)</f>
        <v>60400</v>
      </c>
      <c r="F2951" s="52">
        <f>IFERROR(_xll.qlIndexFixing(IndexON,D2951,TRUE,_xll.ohTrigger(RecalcTrigger,TriggerON)),NA())</f>
        <v>1.3765744987503936E-2</v>
      </c>
      <c r="H2951" s="49">
        <f>_xll.qlCalendarAdvance(IborCalendar,$H2950,B2951,"f",FALSE)</f>
        <v>60392</v>
      </c>
      <c r="I2951" s="49">
        <f>_xll.qlInterestRateIndexValueDate(Index1M,$H2951)</f>
        <v>60394</v>
      </c>
      <c r="J2951" s="52">
        <f>IFERROR(_xll.qlIndexFixing(Index1M,$H2951,TRUE,_xll.ohTrigger(RecalcTrigger,Trigger1M)),NA())</f>
        <v>1.5767382441664313E-2</v>
      </c>
      <c r="K2951" s="52">
        <f>IFERROR(_xll.qlIndexFixing(ONIndex1M,I2951,TRUE,_xll.ohTrigger(RecalcTrigger,Trigger1M)),NA())</f>
        <v>1.5757900867283681E-2</v>
      </c>
      <c r="L2951" s="52">
        <f>IFERROR(_xll.qlIndexFixing(Index3M,H2951,TRUE,_xll.ohTrigger(RecalcTrigger,Trigger3M)),NA())</f>
        <v>1.721698707577184E-2</v>
      </c>
      <c r="M2951" s="52">
        <f>IFERROR(_xll.qlIndexFixing(ONIndex3M,I2951,TRUE,_xll.ohTrigger(RecalcTrigger,Trigger3M)),NA())</f>
        <v>1.7182504229440454E-2</v>
      </c>
      <c r="N2951" s="52">
        <f>IFERROR(_xll.qlIndexFixing(Index6M,$H2951,TRUE,_xll.ohTrigger(RecalcTrigger,Trigger6M)),NA())</f>
        <v>1.8991978224152391E-2</v>
      </c>
      <c r="O2951" s="52">
        <f>IFERROR(_xll.qlIndexFixing(ONIndex6M,I2951,TRUE,_xll.ohTrigger(RecalcTrigger,Trigger6M)),NA())</f>
        <v>1.8905372166235779E-2</v>
      </c>
      <c r="P2951" s="52">
        <f>IFERROR(_xll.qlIndexFixing(Index1Y,$H2951,TRUE,_xll.ohTrigger(RecalcTrigger,Trigger1Y)),NA())</f>
        <v>2.1121734656526427E-2</v>
      </c>
      <c r="Q2951" s="52">
        <f>IFERROR(_xll.qlIndexFixing(ONIndex1Y,I2951,TRUE,_xll.ohTrigger(RecalcTrigger,Trigger1Y)),NA())</f>
        <v>2.09082646995018E-2</v>
      </c>
    </row>
    <row r="2952" spans="2:17" x14ac:dyDescent="0.2">
      <c r="B2952" s="46" t="s">
        <v>51</v>
      </c>
      <c r="D2952" s="49">
        <f>_xll.qlCalendarAdvance(LocalCalendar,$D2951,B2952,"f",FALSE)</f>
        <v>60407</v>
      </c>
      <c r="E2952" s="49">
        <f>_xll.qlInterestRateIndexValueDate(IndexON,D2952)</f>
        <v>60407</v>
      </c>
      <c r="F2952" s="52">
        <f>IFERROR(_xll.qlIndexFixing(IndexON,D2952,TRUE,_xll.ohTrigger(RecalcTrigger,TriggerON)),NA())</f>
        <v>1.3765398308578369E-2</v>
      </c>
      <c r="H2952" s="49">
        <f>_xll.qlCalendarAdvance(IborCalendar,$H2951,B2952,"f",FALSE)</f>
        <v>60399</v>
      </c>
      <c r="I2952" s="49">
        <f>_xll.qlInterestRateIndexValueDate(Index1M,$H2952)</f>
        <v>60401</v>
      </c>
      <c r="J2952" s="52">
        <f>IFERROR(_xll.qlIndexFixing(Index1M,$H2952,TRUE,_xll.ohTrigger(RecalcTrigger,Trigger1M)),NA())</f>
        <v>1.5766844891242637E-2</v>
      </c>
      <c r="K2952" s="52">
        <f>IFERROR(_xll.qlIndexFixing(ONIndex1M,I2952,TRUE,_xll.ohTrigger(RecalcTrigger,Trigger1M)),NA())</f>
        <v>1.5757344304887511E-2</v>
      </c>
      <c r="L2952" s="52">
        <f>IFERROR(_xll.qlIndexFixing(Index3M,H2952,TRUE,_xll.ohTrigger(RecalcTrigger,Trigger3M)),NA())</f>
        <v>1.7216563183467974E-2</v>
      </c>
      <c r="M2952" s="52">
        <f>IFERROR(_xll.qlIndexFixing(ONIndex3M,I2952,TRUE,_xll.ohTrigger(RecalcTrigger,Trigger3M)),NA())</f>
        <v>1.7182033122686846E-2</v>
      </c>
      <c r="N2952" s="52">
        <f>IFERROR(_xll.qlIndexFixing(Index6M,$H2952,TRUE,_xll.ohTrigger(RecalcTrigger,Trigger6M)),NA())</f>
        <v>1.8991596583710992E-2</v>
      </c>
      <c r="O2952" s="52">
        <f>IFERROR(_xll.qlIndexFixing(ONIndex6M,I2952,TRUE,_xll.ohTrigger(RecalcTrigger,Trigger6M)),NA())</f>
        <v>1.8904896287059714E-2</v>
      </c>
      <c r="P2952" s="52">
        <f>IFERROR(_xll.qlIndexFixing(Index1Y,$H2952,TRUE,_xll.ohTrigger(RecalcTrigger,Trigger1Y)),NA())</f>
        <v>2.1121454748344971E-2</v>
      </c>
      <c r="Q2952" s="52">
        <f>IFERROR(_xll.qlIndexFixing(ONIndex1Y,I2952,TRUE,_xll.ohTrigger(RecalcTrigger,Trigger1Y)),NA())</f>
        <v>2.0907795731197609E-2</v>
      </c>
    </row>
    <row r="2953" spans="2:17" x14ac:dyDescent="0.2">
      <c r="B2953" s="46" t="s">
        <v>51</v>
      </c>
      <c r="D2953" s="49">
        <f>_xll.qlCalendarAdvance(LocalCalendar,$D2952,B2953,"f",FALSE)</f>
        <v>60414</v>
      </c>
      <c r="E2953" s="49">
        <f>_xll.qlInterestRateIndexValueDate(IndexON,D2953)</f>
        <v>60414</v>
      </c>
      <c r="F2953" s="52">
        <f>IFERROR(_xll.qlIndexFixing(IndexON,D2953,TRUE,_xll.ohTrigger(RecalcTrigger,TriggerON)),NA())</f>
        <v>1.376505726018884E-2</v>
      </c>
      <c r="H2953" s="49">
        <f>_xll.qlCalendarAdvance(IborCalendar,$H2952,B2953,"f",FALSE)</f>
        <v>60406</v>
      </c>
      <c r="I2953" s="49">
        <f>_xll.qlInterestRateIndexValueDate(Index1M,$H2953)</f>
        <v>60408</v>
      </c>
      <c r="J2953" s="52">
        <f>IFERROR(_xll.qlIndexFixing(Index1M,$H2953,TRUE,_xll.ohTrigger(RecalcTrigger,Trigger1M)),NA())</f>
        <v>1.5766316268137348E-2</v>
      </c>
      <c r="K2953" s="52">
        <f>IFERROR(_xll.qlIndexFixing(ONIndex1M,I2953,TRUE,_xll.ohTrigger(RecalcTrigger,Trigger1M)),NA())</f>
        <v>1.5756796657679928E-2</v>
      </c>
      <c r="L2953" s="52">
        <f>IFERROR(_xll.qlIndexFixing(Index3M,H2953,TRUE,_xll.ohTrigger(RecalcTrigger,Trigger3M)),NA())</f>
        <v>1.7216146870383097E-2</v>
      </c>
      <c r="M2953" s="52">
        <f>IFERROR(_xll.qlIndexFixing(ONIndex3M,I2953,TRUE,_xll.ohTrigger(RecalcTrigger,Trigger3M)),NA())</f>
        <v>1.7181569562376708E-2</v>
      </c>
      <c r="N2953" s="52">
        <f>IFERROR(_xll.qlIndexFixing(Index6M,$H2953,TRUE,_xll.ohTrigger(RecalcTrigger,Trigger6M)),NA())</f>
        <v>1.8991222426380926E-2</v>
      </c>
      <c r="O2953" s="52">
        <f>IFERROR(_xll.qlIndexFixing(ONIndex6M,I2953,TRUE,_xll.ohTrigger(RecalcTrigger,Trigger6M)),NA())</f>
        <v>1.8904427818595693E-2</v>
      </c>
      <c r="P2953" s="52">
        <f>IFERROR(_xll.qlIndexFixing(Index1Y,$H2953,TRUE,_xll.ohTrigger(RecalcTrigger,Trigger1Y)),NA())</f>
        <v>2.1121182496977222E-2</v>
      </c>
      <c r="Q2953" s="52">
        <f>IFERROR(_xll.qlIndexFixing(ONIndex1Y,I2953,TRUE,_xll.ohTrigger(RecalcTrigger,Trigger1Y)),NA())</f>
        <v>2.0907334259536725E-2</v>
      </c>
    </row>
    <row r="2954" spans="2:17" x14ac:dyDescent="0.2">
      <c r="B2954" s="46" t="s">
        <v>51</v>
      </c>
      <c r="D2954" s="49">
        <f>_xll.qlCalendarAdvance(LocalCalendar,$D2953,B2954,"f",FALSE)</f>
        <v>60421</v>
      </c>
      <c r="E2954" s="49">
        <f>_xll.qlInterestRateIndexValueDate(IndexON,D2954)</f>
        <v>60421</v>
      </c>
      <c r="F2954" s="52">
        <f>IFERROR(_xll.qlIndexFixing(IndexON,D2954,TRUE,_xll.ohTrigger(RecalcTrigger,TriggerON)),NA())</f>
        <v>1.3764721842175476E-2</v>
      </c>
      <c r="H2954" s="49">
        <f>_xll.qlCalendarAdvance(IborCalendar,$H2953,B2954,"f",FALSE)</f>
        <v>60413</v>
      </c>
      <c r="I2954" s="49">
        <f>_xll.qlInterestRateIndexValueDate(Index1M,$H2954)</f>
        <v>60415</v>
      </c>
      <c r="J2954" s="52">
        <f>IFERROR(_xll.qlIndexFixing(Index1M,$H2954,TRUE,_xll.ohTrigger(RecalcTrigger,Trigger1M)),NA())</f>
        <v>1.5765796572343449E-2</v>
      </c>
      <c r="K2954" s="52">
        <f>IFERROR(_xll.qlIndexFixing(ONIndex1M,I2954,TRUE,_xll.ohTrigger(RecalcTrigger,Trigger1M)),NA())</f>
        <v>1.5756257925660933E-2</v>
      </c>
      <c r="L2954" s="52">
        <f>IFERROR(_xll.qlIndexFixing(Index3M,H2954,TRUE,_xll.ohTrigger(RecalcTrigger,Trigger3M)),NA())</f>
        <v>1.7215738136511134E-2</v>
      </c>
      <c r="M2954" s="52">
        <f>IFERROR(_xll.qlIndexFixing(ONIndex3M,I2954,TRUE,_xll.ohTrigger(RecalcTrigger,Trigger3M)),NA())</f>
        <v>1.7181113548270233E-2</v>
      </c>
      <c r="N2954" s="52">
        <f>IFERROR(_xll.qlIndexFixing(Index6M,$H2954,TRUE,_xll.ohTrigger(RecalcTrigger,Trigger6M)),NA())</f>
        <v>1.8990855752157039E-2</v>
      </c>
      <c r="O2954" s="52">
        <f>IFERROR(_xll.qlIndexFixing(ONIndex6M,I2954,TRUE,_xll.ohTrigger(RecalcTrigger,Trigger6M)),NA())</f>
        <v>1.8903966760923652E-2</v>
      </c>
      <c r="P2954" s="52">
        <f>IFERROR(_xll.qlIndexFixing(Index1Y,$H2954,TRUE,_xll.ohTrigger(RecalcTrigger,Trigger1Y)),NA())</f>
        <v>2.1120917902417258E-2</v>
      </c>
      <c r="Q2954" s="52">
        <f>IFERROR(_xll.qlIndexFixing(ONIndex1Y,I2954,TRUE,_xll.ohTrigger(RecalcTrigger,Trigger1Y)),NA())</f>
        <v>2.0906880284439211E-2</v>
      </c>
    </row>
    <row r="2955" spans="2:17" x14ac:dyDescent="0.2">
      <c r="B2955" s="46" t="s">
        <v>51</v>
      </c>
      <c r="D2955" s="49">
        <f>_xll.qlCalendarAdvance(LocalCalendar,$D2954,B2955,"f",FALSE)</f>
        <v>60428</v>
      </c>
      <c r="E2955" s="49">
        <f>_xll.qlInterestRateIndexValueDate(IndexON,D2955)</f>
        <v>60428</v>
      </c>
      <c r="F2955" s="52">
        <f>IFERROR(_xll.qlIndexFixing(IndexON,D2955,TRUE,_xll.ohTrigger(RecalcTrigger,TriggerON)),NA())</f>
        <v>1.3764392054858021E-2</v>
      </c>
      <c r="H2955" s="49">
        <f>_xll.qlCalendarAdvance(IborCalendar,$H2954,B2955,"f",FALSE)</f>
        <v>60420</v>
      </c>
      <c r="I2955" s="49">
        <f>_xll.qlInterestRateIndexValueDate(Index1M,$H2955)</f>
        <v>60422</v>
      </c>
      <c r="J2955" s="52">
        <f>IFERROR(_xll.qlIndexFixing(Index1M,$H2955,TRUE,_xll.ohTrigger(RecalcTrigger,Trigger1M)),NA())</f>
        <v>1.5765285803865936E-2</v>
      </c>
      <c r="K2955" s="52">
        <f>IFERROR(_xll.qlIndexFixing(ONIndex1M,I2955,TRUE,_xll.ohTrigger(RecalcTrigger,Trigger1M)),NA())</f>
        <v>1.5755728108910461E-2</v>
      </c>
      <c r="L2955" s="52">
        <f>IFERROR(_xll.qlIndexFixing(Index3M,H2955,TRUE,_xll.ohTrigger(RecalcTrigger,Trigger3M)),NA())</f>
        <v>1.7215336981852944E-2</v>
      </c>
      <c r="M2955" s="52">
        <f>IFERROR(_xll.qlIndexFixing(ONIndex3M,I2955,TRUE,_xll.ohTrigger(RecalcTrigger,Trigger3M)),NA())</f>
        <v>1.7180665080607227E-2</v>
      </c>
      <c r="N2955" s="52">
        <f>IFERROR(_xll.qlIndexFixing(Index6M,$H2955,TRUE,_xll.ohTrigger(RecalcTrigger,Trigger6M)),NA())</f>
        <v>1.8989068152686268E-2</v>
      </c>
      <c r="O2955" s="52">
        <f>IFERROR(_xll.qlIndexFixing(ONIndex6M,I2955,TRUE,_xll.ohTrigger(RecalcTrigger,Trigger6M)),NA())</f>
        <v>1.8903513113963655E-2</v>
      </c>
      <c r="P2955" s="52">
        <f>IFERROR(_xll.qlIndexFixing(Index1Y,$H2955,TRUE,_xll.ohTrigger(RecalcTrigger,Trigger1Y)),NA())</f>
        <v>2.1120660964659834E-2</v>
      </c>
      <c r="Q2955" s="52">
        <f>IFERROR(_xll.qlIndexFixing(ONIndex1Y,I2955,TRUE,_xll.ohTrigger(RecalcTrigger,Trigger1Y)),NA())</f>
        <v>2.0906433806144875E-2</v>
      </c>
    </row>
    <row r="2956" spans="2:17" x14ac:dyDescent="0.2">
      <c r="B2956" s="46" t="s">
        <v>51</v>
      </c>
      <c r="D2956" s="49">
        <f>_xll.qlCalendarAdvance(LocalCalendar,$D2955,B2956,"f",FALSE)</f>
        <v>60435</v>
      </c>
      <c r="E2956" s="49">
        <f>_xll.qlInterestRateIndexValueDate(IndexON,D2956)</f>
        <v>60435</v>
      </c>
      <c r="F2956" s="52">
        <f>IFERROR(_xll.qlIndexFixing(IndexON,D2956,TRUE,_xll.ohTrigger(RecalcTrigger,TriggerON)),NA())</f>
        <v>1.3764067897916732E-2</v>
      </c>
      <c r="H2956" s="49">
        <f>_xll.qlCalendarAdvance(IborCalendar,$H2955,B2956,"f",FALSE)</f>
        <v>60427</v>
      </c>
      <c r="I2956" s="49">
        <f>_xll.qlInterestRateIndexValueDate(Index1M,$H2956)</f>
        <v>60429</v>
      </c>
      <c r="J2956" s="52">
        <f>IFERROR(_xll.qlIndexFixing(Index1M,$H2956,TRUE,_xll.ohTrigger(RecalcTrigger,Trigger1M)),NA())</f>
        <v>1.5764783962699813E-2</v>
      </c>
      <c r="K2956" s="52">
        <f>IFERROR(_xll.qlIndexFixing(ONIndex1M,I2956,TRUE,_xll.ohTrigger(RecalcTrigger,Trigger1M)),NA())</f>
        <v>1.5755207207348576E-2</v>
      </c>
      <c r="L2956" s="52">
        <f>IFERROR(_xll.qlIndexFixing(Index3M,H2956,TRUE,_xll.ohTrigger(RecalcTrigger,Trigger3M)),NA())</f>
        <v>1.7214943406404191E-2</v>
      </c>
      <c r="M2956" s="52">
        <f>IFERROR(_xll.qlIndexFixing(ONIndex3M,I2956,TRUE,_xll.ohTrigger(RecalcTrigger,Trigger3M)),NA())</f>
        <v>1.7180224159227819E-2</v>
      </c>
      <c r="N2956" s="52">
        <f>IFERROR(_xll.qlIndexFixing(Index6M,$H2956,TRUE,_xll.ohTrigger(RecalcTrigger,Trigger6M)),NA())</f>
        <v>1.8988714896779554E-2</v>
      </c>
      <c r="O2956" s="52">
        <f>IFERROR(_xll.qlIndexFixing(ONIndex6M,I2956,TRUE,_xll.ohTrigger(RecalcTrigger,Trigger6M)),NA())</f>
        <v>1.8903066877635766E-2</v>
      </c>
      <c r="P2956" s="52">
        <f>IFERROR(_xll.qlIndexFixing(Index1Y,$H2956,TRUE,_xll.ohTrigger(RecalcTrigger,Trigger1Y)),NA())</f>
        <v>2.1120411683697715E-2</v>
      </c>
      <c r="Q2956" s="52">
        <f>IFERROR(_xll.qlIndexFixing(ONIndex1Y,I2956,TRUE,_xll.ohTrigger(RecalcTrigger,Trigger1Y)),NA())</f>
        <v>2.0905994824413909E-2</v>
      </c>
    </row>
    <row r="2957" spans="2:17" x14ac:dyDescent="0.2">
      <c r="B2957" s="46" t="s">
        <v>51</v>
      </c>
      <c r="D2957" s="49">
        <f>_xll.qlCalendarAdvance(LocalCalendar,$D2956,B2957,"f",FALSE)</f>
        <v>60442</v>
      </c>
      <c r="E2957" s="49">
        <f>_xll.qlInterestRateIndexValueDate(IndexON,D2957)</f>
        <v>60442</v>
      </c>
      <c r="F2957" s="52">
        <f>IFERROR(_xll.qlIndexFixing(IndexON,D2957,TRUE,_xll.ohTrigger(RecalcTrigger,TriggerON)),NA())</f>
        <v>1.376374937151148E-2</v>
      </c>
      <c r="H2957" s="49">
        <f>_xll.qlCalendarAdvance(IborCalendar,$H2956,B2957,"f",FALSE)</f>
        <v>60434</v>
      </c>
      <c r="I2957" s="49">
        <f>_xll.qlInterestRateIndexValueDate(Index1M,$H2957)</f>
        <v>60436</v>
      </c>
      <c r="J2957" s="52">
        <f>IFERROR(_xll.qlIndexFixing(Index1M,$H2957,TRUE,_xll.ohTrigger(RecalcTrigger,Trigger1M)),NA())</f>
        <v>1.5764291048840084E-2</v>
      </c>
      <c r="K2957" s="52">
        <f>IFERROR(_xll.qlIndexFixing(ONIndex1M,I2957,TRUE,_xll.ohTrigger(RecalcTrigger,Trigger1M)),NA())</f>
        <v>1.5754695220895343E-2</v>
      </c>
      <c r="L2957" s="52">
        <f>IFERROR(_xll.qlIndexFixing(Index3M,H2957,TRUE,_xll.ohTrigger(RecalcTrigger,Trigger3M)),NA())</f>
        <v>1.7214557410164002E-2</v>
      </c>
      <c r="M2957" s="52">
        <f>IFERROR(_xll.qlIndexFixing(ONIndex3M,I2957,TRUE,_xll.ohTrigger(RecalcTrigger,Trigger3M)),NA())</f>
        <v>1.7179790784052074E-2</v>
      </c>
      <c r="N2957" s="52">
        <f>IFERROR(_xll.qlIndexFixing(Index6M,$H2957,TRUE,_xll.ohTrigger(RecalcTrigger,Trigger6M)),NA())</f>
        <v>1.8988369122788257E-2</v>
      </c>
      <c r="O2957" s="52">
        <f>IFERROR(_xll.qlIndexFixing(ONIndex6M,I2957,TRUE,_xll.ohTrigger(RecalcTrigger,Trigger6M)),NA())</f>
        <v>1.8902628051939985E-2</v>
      </c>
      <c r="P2957" s="52">
        <f>IFERROR(_xll.qlIndexFixing(Index1Y,$H2957,TRUE,_xll.ohTrigger(RecalcTrigger,Trigger1Y)),NA())</f>
        <v>2.1120170059526086E-2</v>
      </c>
      <c r="Q2957" s="52">
        <f>IFERROR(_xll.qlIndexFixing(ONIndex1Y,I2957,TRUE,_xll.ohTrigger(RecalcTrigger,Trigger1Y)),NA())</f>
        <v>2.090556333932625E-2</v>
      </c>
    </row>
    <row r="2958" spans="2:17" x14ac:dyDescent="0.2">
      <c r="B2958" s="46" t="s">
        <v>51</v>
      </c>
      <c r="D2958" s="49">
        <f>_xll.qlCalendarAdvance(LocalCalendar,$D2957,B2958,"f",FALSE)</f>
        <v>60449</v>
      </c>
      <c r="E2958" s="49">
        <f>_xll.qlInterestRateIndexValueDate(IndexON,D2958)</f>
        <v>60449</v>
      </c>
      <c r="F2958" s="52">
        <f>IFERROR(_xll.qlIndexFixing(IndexON,D2958,TRUE,_xll.ohTrigger(RecalcTrigger,TriggerON)),NA())</f>
        <v>1.3763436475722202E-2</v>
      </c>
      <c r="H2958" s="49">
        <f>_xll.qlCalendarAdvance(IborCalendar,$H2957,B2958,"f",FALSE)</f>
        <v>60441</v>
      </c>
      <c r="I2958" s="49">
        <f>_xll.qlInterestRateIndexValueDate(Index1M,$H2958)</f>
        <v>60443</v>
      </c>
      <c r="J2958" s="52">
        <f>IFERROR(_xll.qlIndexFixing(Index1M,$H2958,TRUE,_xll.ohTrigger(RecalcTrigger,Trigger1M)),NA())</f>
        <v>1.5763807062294244E-2</v>
      </c>
      <c r="K2958" s="52">
        <f>IFERROR(_xll.qlIndexFixing(ONIndex1M,I2958,TRUE,_xll.ohTrigger(RecalcTrigger,Trigger1M)),NA())</f>
        <v>1.5754192149710633E-2</v>
      </c>
      <c r="L2958" s="52">
        <f>IFERROR(_xll.qlIndexFixing(Index3M,H2958,TRUE,_xll.ohTrigger(RecalcTrigger,Trigger3M)),NA())</f>
        <v>1.7214178993128906E-2</v>
      </c>
      <c r="M2958" s="52">
        <f>IFERROR(_xll.qlIndexFixing(ONIndex3M,I2958,TRUE,_xll.ohTrigger(RecalcTrigger,Trigger3M)),NA())</f>
        <v>1.7179364955399734E-2</v>
      </c>
      <c r="N2958" s="52">
        <f>IFERROR(_xll.qlIndexFixing(Index6M,$H2958,TRUE,_xll.ohTrigger(RecalcTrigger,Trigger6M)),NA())</f>
        <v>1.8989941703692573E-2</v>
      </c>
      <c r="O2958" s="52">
        <f>IFERROR(_xll.qlIndexFixing(ONIndex6M,I2958,TRUE,_xll.ohTrigger(RecalcTrigger,Trigger6M)),NA())</f>
        <v>1.8902196637196056E-2</v>
      </c>
      <c r="P2958" s="52">
        <f>IFERROR(_xll.qlIndexFixing(Index1Y,$H2958,TRUE,_xll.ohTrigger(RecalcTrigger,Trigger1Y)),NA())</f>
        <v>2.1119936092139031E-2</v>
      </c>
      <c r="Q2958" s="52">
        <f>IFERROR(_xll.qlIndexFixing(ONIndex1Y,I2958,TRUE,_xll.ohTrigger(RecalcTrigger,Trigger1Y)),NA())</f>
        <v>2.0905139350961832E-2</v>
      </c>
    </row>
    <row r="2959" spans="2:17" x14ac:dyDescent="0.2">
      <c r="B2959" s="46" t="s">
        <v>51</v>
      </c>
      <c r="D2959" s="49">
        <f>_xll.qlCalendarAdvance(LocalCalendar,$D2958,B2959,"f",FALSE)</f>
        <v>60456</v>
      </c>
      <c r="E2959" s="49">
        <f>_xll.qlInterestRateIndexValueDate(IndexON,D2959)</f>
        <v>60456</v>
      </c>
      <c r="F2959" s="52">
        <f>IFERROR(_xll.qlIndexFixing(IndexON,D2959,TRUE,_xll.ohTrigger(RecalcTrigger,TriggerON)),NA())</f>
        <v>1.3763129210389025E-2</v>
      </c>
      <c r="H2959" s="49">
        <f>_xll.qlCalendarAdvance(IborCalendar,$H2958,B2959,"f",FALSE)</f>
        <v>60448</v>
      </c>
      <c r="I2959" s="49">
        <f>_xll.qlInterestRateIndexValueDate(Index1M,$H2959)</f>
        <v>60450</v>
      </c>
      <c r="J2959" s="52">
        <f>IFERROR(_xll.qlIndexFixing(Index1M,$H2959,TRUE,_xll.ohTrigger(RecalcTrigger,Trigger1M)),NA())</f>
        <v>1.5763332003057295E-2</v>
      </c>
      <c r="K2959" s="52">
        <f>IFERROR(_xll.qlIndexFixing(ONIndex1M,I2959,TRUE,_xll.ohTrigger(RecalcTrigger,Trigger1M)),NA())</f>
        <v>1.5754627472268634E-2</v>
      </c>
      <c r="L2959" s="52">
        <f>IFERROR(_xll.qlIndexFixing(Index3M,H2959,TRUE,_xll.ohTrigger(RecalcTrigger,Trigger3M)),NA())</f>
        <v>1.7213808155297158E-2</v>
      </c>
      <c r="M2959" s="52">
        <f>IFERROR(_xll.qlIndexFixing(ONIndex3M,I2959,TRUE,_xll.ohTrigger(RecalcTrigger,Trigger3M)),NA())</f>
        <v>1.7180087796466736E-2</v>
      </c>
      <c r="N2959" s="52">
        <f>IFERROR(_xll.qlIndexFixing(Index6M,$H2959,TRUE,_xll.ohTrigger(RecalcTrigger,Trigger6M)),NA())</f>
        <v>1.8989134627493173E-2</v>
      </c>
      <c r="O2959" s="52">
        <f>IFERROR(_xll.qlIndexFixing(ONIndex6M,I2959,TRUE,_xll.ohTrigger(RecalcTrigger,Trigger6M)),NA())</f>
        <v>1.8903171525825879E-2</v>
      </c>
      <c r="P2959" s="52">
        <f>IFERROR(_xll.qlIndexFixing(Index1Y,$H2959,TRUE,_xll.ohTrigger(RecalcTrigger,Trigger1Y)),NA())</f>
        <v>2.1119709781531736E-2</v>
      </c>
      <c r="Q2959" s="52">
        <f>IFERROR(_xll.qlIndexFixing(ONIndex1Y,I2959,TRUE,_xll.ohTrigger(RecalcTrigger,Trigger1Y)),NA())</f>
        <v>2.0906455601310547E-2</v>
      </c>
    </row>
    <row r="2960" spans="2:17" x14ac:dyDescent="0.2">
      <c r="B2960" s="46" t="s">
        <v>51</v>
      </c>
      <c r="D2960" s="49">
        <f>_xll.qlCalendarAdvance(LocalCalendar,$D2959,B2960,"f",FALSE)</f>
        <v>60463</v>
      </c>
      <c r="E2960" s="49">
        <f>_xll.qlInterestRateIndexValueDate(IndexON,D2960)</f>
        <v>60463</v>
      </c>
      <c r="F2960" s="52">
        <f>IFERROR(_xll.qlIndexFixing(IndexON,D2960,TRUE,_xll.ohTrigger(RecalcTrigger,TriggerON)),NA())</f>
        <v>1.3762827575591885E-2</v>
      </c>
      <c r="H2960" s="49">
        <f>_xll.qlCalendarAdvance(IborCalendar,$H2959,B2960,"f",FALSE)</f>
        <v>60455</v>
      </c>
      <c r="I2960" s="49">
        <f>_xll.qlInterestRateIndexValueDate(Index1M,$H2960)</f>
        <v>60457</v>
      </c>
      <c r="J2960" s="52">
        <f>IFERROR(_xll.qlIndexFixing(Index1M,$H2960,TRUE,_xll.ohTrigger(RecalcTrigger,Trigger1M)),NA())</f>
        <v>1.5762865871124243E-2</v>
      </c>
      <c r="K2960" s="52">
        <f>IFERROR(_xll.qlIndexFixing(ONIndex1M,I2960,TRUE,_xll.ohTrigger(RecalcTrigger,Trigger1M)),NA())</f>
        <v>1.5753212752827039E-2</v>
      </c>
      <c r="L2960" s="52">
        <f>IFERROR(_xll.qlIndexFixing(Index3M,H2960,TRUE,_xll.ohTrigger(RecalcTrigger,Trigger3M)),NA())</f>
        <v>1.7213444896667894E-2</v>
      </c>
      <c r="M2960" s="52">
        <f>IFERROR(_xll.qlIndexFixing(ONIndex3M,I2960,TRUE,_xll.ohTrigger(RecalcTrigger,Trigger3M)),NA())</f>
        <v>1.7178535936945849E-2</v>
      </c>
      <c r="N2960" s="52">
        <f>IFERROR(_xll.qlIndexFixing(Index6M,$H2960,TRUE,_xll.ohTrigger(RecalcTrigger,Trigger6M)),NA())</f>
        <v>1.8988812851823408E-2</v>
      </c>
      <c r="O2960" s="52">
        <f>IFERROR(_xll.qlIndexFixing(ONIndex6M,I2960,TRUE,_xll.ohTrigger(RecalcTrigger,Trigger6M)),NA())</f>
        <v>1.8901356039524586E-2</v>
      </c>
      <c r="P2960" s="52">
        <f>IFERROR(_xll.qlIndexFixing(Index1Y,$H2960,TRUE,_xll.ohTrigger(RecalcTrigger,Trigger1Y)),NA())</f>
        <v>2.1119491127698505E-2</v>
      </c>
      <c r="Q2960" s="52">
        <f>IFERROR(_xll.qlIndexFixing(ONIndex1Y,I2960,TRUE,_xll.ohTrigger(RecalcTrigger,Trigger1Y)),NA())</f>
        <v>2.090431386408298E-2</v>
      </c>
    </row>
    <row r="2961" spans="2:17" x14ac:dyDescent="0.2">
      <c r="B2961" s="46" t="s">
        <v>51</v>
      </c>
      <c r="D2961" s="49">
        <f>_xll.qlCalendarAdvance(LocalCalendar,$D2960,B2961,"f",FALSE)</f>
        <v>60470</v>
      </c>
      <c r="E2961" s="49">
        <f>_xll.qlInterestRateIndexValueDate(IndexON,D2961)</f>
        <v>60470</v>
      </c>
      <c r="F2961" s="52">
        <f>IFERROR(_xll.qlIndexFixing(IndexON,D2961,TRUE,_xll.ohTrigger(RecalcTrigger,TriggerON)),NA())</f>
        <v>1.3762531571250847E-2</v>
      </c>
      <c r="H2961" s="49">
        <f>_xll.qlCalendarAdvance(IborCalendar,$H2960,B2961,"f",FALSE)</f>
        <v>60462</v>
      </c>
      <c r="I2961" s="49">
        <f>_xll.qlInterestRateIndexValueDate(Index1M,$H2961)</f>
        <v>60464</v>
      </c>
      <c r="J2961" s="52">
        <f>IFERROR(_xll.qlIndexFixing(Index1M,$H2961,TRUE,_xll.ohTrigger(RecalcTrigger,Trigger1M)),NA())</f>
        <v>1.5762408666497585E-2</v>
      </c>
      <c r="K2961" s="52">
        <f>IFERROR(_xll.qlIndexFixing(ONIndex1M,I2961,TRUE,_xll.ohTrigger(RecalcTrigger,Trigger1M)),NA())</f>
        <v>1.575273642704822E-2</v>
      </c>
      <c r="L2961" s="52">
        <f>IFERROR(_xll.qlIndexFixing(Index3M,H2961,TRUE,_xll.ohTrigger(RecalcTrigger,Trigger3M)),NA())</f>
        <v>1.72130892172359E-2</v>
      </c>
      <c r="M2961" s="52">
        <f>IFERROR(_xll.qlIndexFixing(ONIndex3M,I2961,TRUE,_xll.ohTrigger(RecalcTrigger,Trigger3M)),NA())</f>
        <v>1.717813274722424E-2</v>
      </c>
      <c r="N2961" s="52">
        <f>IFERROR(_xll.qlIndexFixing(Index6M,$H2961,TRUE,_xll.ohTrigger(RecalcTrigger,Trigger6M)),NA())</f>
        <v>1.8988977929609147E-2</v>
      </c>
      <c r="O2961" s="52">
        <f>IFERROR(_xll.qlIndexFixing(ONIndex6M,I2961,TRUE,_xll.ohTrigger(RecalcTrigger,Trigger6M)),NA())</f>
        <v>1.8900946856756917E-2</v>
      </c>
      <c r="P2961" s="52">
        <f>IFERROR(_xll.qlIndexFixing(Index1Y,$H2961,TRUE,_xll.ohTrigger(RecalcTrigger,Trigger1Y)),NA())</f>
        <v>2.111928013063474E-2</v>
      </c>
      <c r="Q2961" s="52">
        <f>IFERROR(_xll.qlIndexFixing(ONIndex1Y,I2961,TRUE,_xll.ohTrigger(RecalcTrigger,Trigger1Y)),NA())</f>
        <v>2.0903912365488608E-2</v>
      </c>
    </row>
    <row r="2962" spans="2:17" x14ac:dyDescent="0.2">
      <c r="B2962" s="46" t="s">
        <v>51</v>
      </c>
      <c r="D2962" s="49">
        <f>_xll.qlCalendarAdvance(LocalCalendar,$D2961,B2962,"f",FALSE)</f>
        <v>60477</v>
      </c>
      <c r="E2962" s="49">
        <f>_xll.qlInterestRateIndexValueDate(IndexON,D2962)</f>
        <v>60477</v>
      </c>
      <c r="F2962" s="52">
        <f>IFERROR(_xll.qlIndexFixing(IndexON,D2962,TRUE,_xll.ohTrigger(RecalcTrigger,TriggerON)),NA())</f>
        <v>1.3762241197445846E-2</v>
      </c>
      <c r="H2962" s="49">
        <f>_xll.qlCalendarAdvance(IborCalendar,$H2961,B2962,"f",FALSE)</f>
        <v>60469</v>
      </c>
      <c r="I2962" s="49">
        <f>_xll.qlInterestRateIndexValueDate(Index1M,$H2962)</f>
        <v>60471</v>
      </c>
      <c r="J2962" s="52">
        <f>IFERROR(_xll.qlIndexFixing(Index1M,$H2962,TRUE,_xll.ohTrigger(RecalcTrigger,Trigger1M)),NA())</f>
        <v>1.5761960389174823E-2</v>
      </c>
      <c r="K2962" s="52">
        <f>IFERROR(_xll.qlIndexFixing(ONIndex1M,I2962,TRUE,_xll.ohTrigger(RecalcTrigger,Trigger1M)),NA())</f>
        <v>1.5752269016617859E-2</v>
      </c>
      <c r="L2962" s="52">
        <f>IFERROR(_xll.qlIndexFixing(Index3M,H2962,TRUE,_xll.ohTrigger(RecalcTrigger,Trigger3M)),NA())</f>
        <v>1.7212741117002044E-2</v>
      </c>
      <c r="M2962" s="52">
        <f>IFERROR(_xll.qlIndexFixing(ONIndex3M,I2962,TRUE,_xll.ohTrigger(RecalcTrigger,Trigger3M)),NA())</f>
        <v>1.7177737103866164E-2</v>
      </c>
      <c r="N2962" s="52">
        <f>IFERROR(_xll.qlIndexFixing(Index6M,$H2962,TRUE,_xll.ohTrigger(RecalcTrigger,Trigger6M)),NA())</f>
        <v>1.8988191749717748E-2</v>
      </c>
      <c r="O2962" s="52">
        <f>IFERROR(_xll.qlIndexFixing(ONIndex6M,I2962,TRUE,_xll.ohTrigger(RecalcTrigger,Trigger6M)),NA())</f>
        <v>1.8900545084861164E-2</v>
      </c>
      <c r="P2962" s="52">
        <f>IFERROR(_xll.qlIndexFixing(Index1Y,$H2962,TRUE,_xll.ohTrigger(RecalcTrigger,Trigger1Y)),NA())</f>
        <v>2.1119076790264008E-2</v>
      </c>
      <c r="Q2962" s="52">
        <f>IFERROR(_xll.qlIndexFixing(ONIndex1Y,I2962,TRUE,_xll.ohTrigger(RecalcTrigger,Trigger1Y)),NA())</f>
        <v>2.0903518363697415E-2</v>
      </c>
    </row>
    <row r="2963" spans="2:17" x14ac:dyDescent="0.2">
      <c r="B2963" s="46" t="s">
        <v>51</v>
      </c>
      <c r="D2963" s="49">
        <f>_xll.qlCalendarAdvance(LocalCalendar,$D2962,B2963,"f",FALSE)</f>
        <v>60484</v>
      </c>
      <c r="E2963" s="49">
        <f>_xll.qlInterestRateIndexValueDate(IndexON,D2963)</f>
        <v>60484</v>
      </c>
      <c r="F2963" s="52">
        <f>IFERROR(_xll.qlIndexFixing(IndexON,D2963,TRUE,_xll.ohTrigger(RecalcTrigger,TriggerON)),NA())</f>
        <v>1.3761956454176882E-2</v>
      </c>
      <c r="H2963" s="49">
        <f>_xll.qlCalendarAdvance(IborCalendar,$H2962,B2963,"f",FALSE)</f>
        <v>60476</v>
      </c>
      <c r="I2963" s="49">
        <f>_xll.qlInterestRateIndexValueDate(Index1M,$H2963)</f>
        <v>60478</v>
      </c>
      <c r="J2963" s="52">
        <f>IFERROR(_xll.qlIndexFixing(Index1M,$H2963,TRUE,_xll.ohTrigger(RecalcTrigger,Trigger1M)),NA())</f>
        <v>1.5760578454685134E-2</v>
      </c>
      <c r="K2963" s="52">
        <f>IFERROR(_xll.qlIndexFixing(ONIndex1M,I2963,TRUE,_xll.ohTrigger(RecalcTrigger,Trigger1M)),NA())</f>
        <v>1.5751810521376086E-2</v>
      </c>
      <c r="L2963" s="52">
        <f>IFERROR(_xll.qlIndexFixing(Index3M,H2963,TRUE,_xll.ohTrigger(RecalcTrigger,Trigger3M)),NA())</f>
        <v>1.7212400595961984E-2</v>
      </c>
      <c r="M2963" s="52">
        <f>IFERROR(_xll.qlIndexFixing(ONIndex3M,I2963,TRUE,_xll.ohTrigger(RecalcTrigger,Trigger3M)),NA())</f>
        <v>1.7177349006871623E-2</v>
      </c>
      <c r="N2963" s="52">
        <f>IFERROR(_xll.qlIndexFixing(Index6M,$H2963,TRUE,_xll.ohTrigger(RecalcTrigger,Trigger6M)),NA())</f>
        <v>1.8986451598859328E-2</v>
      </c>
      <c r="O2963" s="52">
        <f>IFERROR(_xll.qlIndexFixing(ONIndex6M,I2963,TRUE,_xll.ohTrigger(RecalcTrigger,Trigger6M)),NA())</f>
        <v>1.890015072359752E-2</v>
      </c>
      <c r="P2963" s="52">
        <f>IFERROR(_xll.qlIndexFixing(Index1Y,$H2963,TRUE,_xll.ohTrigger(RecalcTrigger,Trigger1Y)),NA())</f>
        <v>2.1118881070272998E-2</v>
      </c>
      <c r="Q2963" s="52">
        <f>IFERROR(_xll.qlIndexFixing(ONIndex1Y,I2963,TRUE,_xll.ohTrigger(RecalcTrigger,Trigger1Y)),NA())</f>
        <v>2.0903131858469592E-2</v>
      </c>
    </row>
    <row r="2964" spans="2:17" x14ac:dyDescent="0.2">
      <c r="B2964" s="46" t="s">
        <v>51</v>
      </c>
      <c r="D2964" s="49">
        <f>_xll.qlCalendarAdvance(LocalCalendar,$D2963,B2964,"f",FALSE)</f>
        <v>60491</v>
      </c>
      <c r="E2964" s="49">
        <f>_xll.qlInterestRateIndexValueDate(IndexON,D2964)</f>
        <v>60491</v>
      </c>
      <c r="F2964" s="52">
        <f>IFERROR(_xll.qlIndexFixing(IndexON,D2964,TRUE,_xll.ohTrigger(RecalcTrigger,TriggerON)),NA())</f>
        <v>1.3761677341443956E-2</v>
      </c>
      <c r="H2964" s="49">
        <f>_xll.qlCalendarAdvance(IborCalendar,$H2963,B2964,"f",FALSE)</f>
        <v>60483</v>
      </c>
      <c r="I2964" s="49">
        <f>_xll.qlInterestRateIndexValueDate(Index1M,$H2964)</f>
        <v>60485</v>
      </c>
      <c r="J2964" s="52">
        <f>IFERROR(_xll.qlIndexFixing(Index1M,$H2964,TRUE,_xll.ohTrigger(RecalcTrigger,Trigger1M)),NA())</f>
        <v>1.5761405566352821E-2</v>
      </c>
      <c r="K2964" s="52">
        <f>IFERROR(_xll.qlIndexFixing(ONIndex1M,I2964,TRUE,_xll.ohTrigger(RecalcTrigger,Trigger1M)),NA())</f>
        <v>1.5751360941242964E-2</v>
      </c>
      <c r="L2964" s="52">
        <f>IFERROR(_xll.qlIndexFixing(Index3M,H2964,TRUE,_xll.ohTrigger(RecalcTrigger,Trigger3M)),NA())</f>
        <v>1.7212067654117456E-2</v>
      </c>
      <c r="M2964" s="52">
        <f>IFERROR(_xll.qlIndexFixing(ONIndex3M,I2964,TRUE,_xll.ohTrigger(RecalcTrigger,Trigger3M)),NA())</f>
        <v>1.7176968456160679E-2</v>
      </c>
      <c r="N2964" s="52">
        <f>IFERROR(_xll.qlIndexFixing(Index6M,$H2964,TRUE,_xll.ohTrigger(RecalcTrigger,Trigger6M)),NA())</f>
        <v>1.8987600579899705E-2</v>
      </c>
      <c r="O2964" s="52">
        <f>IFERROR(_xll.qlIndexFixing(ONIndex6M,I2964,TRUE,_xll.ohTrigger(RecalcTrigger,Trigger6M)),NA())</f>
        <v>1.8899763773125855E-2</v>
      </c>
      <c r="P2964" s="52">
        <f>IFERROR(_xll.qlIndexFixing(Index1Y,$H2964,TRUE,_xll.ohTrigger(RecalcTrigger,Trigger1Y)),NA())</f>
        <v>2.1118692839260194E-2</v>
      </c>
      <c r="Q2964" s="52">
        <f>IFERROR(_xll.qlIndexFixing(ONIndex1Y,I2964,TRUE,_xll.ohTrigger(RecalcTrigger,Trigger1Y)),NA())</f>
        <v>2.0902752849885076E-2</v>
      </c>
    </row>
    <row r="2965" spans="2:17" x14ac:dyDescent="0.2">
      <c r="B2965" s="46" t="s">
        <v>51</v>
      </c>
      <c r="D2965" s="49">
        <f>_xll.qlCalendarAdvance(LocalCalendar,$D2964,B2965,"f",FALSE)</f>
        <v>60498</v>
      </c>
      <c r="E2965" s="49">
        <f>_xll.qlInterestRateIndexValueDate(IndexON,D2965)</f>
        <v>60498</v>
      </c>
      <c r="F2965" s="52">
        <f>IFERROR(_xll.qlIndexFixing(IndexON,D2965,TRUE,_xll.ohTrigger(RecalcTrigger,TriggerON)),NA())</f>
        <v>1.3761403859167132E-2</v>
      </c>
      <c r="H2965" s="49">
        <f>_xll.qlCalendarAdvance(IborCalendar,$H2964,B2965,"f",FALSE)</f>
        <v>60490</v>
      </c>
      <c r="I2965" s="49">
        <f>_xll.qlInterestRateIndexValueDate(Index1M,$H2965)</f>
        <v>60492</v>
      </c>
      <c r="J2965" s="52">
        <f>IFERROR(_xll.qlIndexFixing(Index1M,$H2965,TRUE,_xll.ohTrigger(RecalcTrigger,Trigger1M)),NA())</f>
        <v>1.5760669121034909E-2</v>
      </c>
      <c r="K2965" s="52">
        <f>IFERROR(_xll.qlIndexFixing(ONIndex1M,I2965,TRUE,_xll.ohTrigger(RecalcTrigger,Trigger1M)),NA())</f>
        <v>1.575092027629843E-2</v>
      </c>
      <c r="L2965" s="52">
        <f>IFERROR(_xll.qlIndexFixing(Index3M,H2965,TRUE,_xll.ohTrigger(RecalcTrigger,Trigger3M)),NA())</f>
        <v>1.7211742291463245E-2</v>
      </c>
      <c r="M2965" s="52">
        <f>IFERROR(_xll.qlIndexFixing(ONIndex3M,I2965,TRUE,_xll.ohTrigger(RecalcTrigger,Trigger3M)),NA())</f>
        <v>1.7176595451653398E-2</v>
      </c>
      <c r="N2965" s="52">
        <f>IFERROR(_xll.qlIndexFixing(Index6M,$H2965,TRUE,_xll.ohTrigger(RecalcTrigger,Trigger6M)),NA())</f>
        <v>1.8987797666036709E-2</v>
      </c>
      <c r="O2965" s="52">
        <f>IFERROR(_xll.qlIndexFixing(ONIndex6M,I2965,TRUE,_xll.ohTrigger(RecalcTrigger,Trigger6M)),NA())</f>
        <v>1.889938423304649E-2</v>
      </c>
      <c r="P2965" s="52">
        <f>IFERROR(_xll.qlIndexFixing(Index1Y,$H2965,TRUE,_xll.ohTrigger(RecalcTrigger,Trigger1Y)),NA())</f>
        <v>2.1118511950416564E-2</v>
      </c>
      <c r="Q2965" s="52">
        <f>IFERROR(_xll.qlIndexFixing(ONIndex1Y,I2965,TRUE,_xll.ohTrigger(RecalcTrigger,Trigger1Y)),NA())</f>
        <v>2.0902381338023801E-2</v>
      </c>
    </row>
    <row r="2966" spans="2:17" x14ac:dyDescent="0.2">
      <c r="B2966" s="46" t="s">
        <v>51</v>
      </c>
      <c r="D2966" s="49">
        <f>_xll.qlCalendarAdvance(LocalCalendar,$D2965,B2966,"f",FALSE)</f>
        <v>60505</v>
      </c>
      <c r="E2966" s="49">
        <f>_xll.qlInterestRateIndexValueDate(IndexON,D2966)</f>
        <v>60505</v>
      </c>
      <c r="F2966" s="52">
        <f>IFERROR(_xll.qlIndexFixing(IndexON,D2966,TRUE,_xll.ohTrigger(RecalcTrigger,TriggerON)),NA())</f>
        <v>1.3761136007506281E-2</v>
      </c>
      <c r="H2966" s="49">
        <f>_xll.qlCalendarAdvance(IborCalendar,$H2965,B2966,"f",FALSE)</f>
        <v>60497</v>
      </c>
      <c r="I2966" s="49">
        <f>_xll.qlInterestRateIndexValueDate(Index1M,$H2966)</f>
        <v>60499</v>
      </c>
      <c r="J2966" s="52">
        <f>IFERROR(_xll.qlIndexFixing(Index1M,$H2966,TRUE,_xll.ohTrigger(RecalcTrigger,Trigger1M)),NA())</f>
        <v>1.5760256552925234E-2</v>
      </c>
      <c r="K2966" s="52">
        <f>IFERROR(_xll.qlIndexFixing(ONIndex1M,I2966,TRUE,_xll.ohTrigger(RecalcTrigger,Trigger1M)),NA())</f>
        <v>1.5750488526622419E-2</v>
      </c>
      <c r="L2966" s="52">
        <f>IFERROR(_xll.qlIndexFixing(Index3M,H2966,TRUE,_xll.ohTrigger(RecalcTrigger,Trigger3M)),NA())</f>
        <v>1.7211424507997616E-2</v>
      </c>
      <c r="M2966" s="52">
        <f>IFERROR(_xll.qlIndexFixing(ONIndex3M,I2966,TRUE,_xll.ohTrigger(RecalcTrigger,Trigger3M)),NA())</f>
        <v>1.7176229993669523E-2</v>
      </c>
      <c r="N2966" s="52">
        <f>IFERROR(_xll.qlIndexFixing(Index6M,$H2966,TRUE,_xll.ohTrigger(RecalcTrigger,Trigger6M)),NA())</f>
        <v>1.898703934234091E-2</v>
      </c>
      <c r="O2966" s="52">
        <f>IFERROR(_xll.qlIndexFixing(ONIndex6M,I2966,TRUE,_xll.ohTrigger(RecalcTrigger,Trigger6M)),NA())</f>
        <v>1.8899012103918977E-2</v>
      </c>
      <c r="P2966" s="52">
        <f>IFERROR(_xll.qlIndexFixing(Index1Y,$H2966,TRUE,_xll.ohTrigger(RecalcTrigger,Trigger1Y)),NA())</f>
        <v>2.1118338256933294E-2</v>
      </c>
      <c r="Q2966" s="52">
        <f>IFERROR(_xll.qlIndexFixing(ONIndex1Y,I2966,TRUE,_xll.ohTrigger(RecalcTrigger,Trigger1Y)),NA())</f>
        <v>2.090201732264596E-2</v>
      </c>
    </row>
    <row r="2967" spans="2:17" x14ac:dyDescent="0.2">
      <c r="B2967" s="46" t="s">
        <v>51</v>
      </c>
      <c r="D2967" s="49">
        <f>_xll.qlCalendarAdvance(LocalCalendar,$D2966,B2967,"f",FALSE)</f>
        <v>60512</v>
      </c>
      <c r="E2967" s="49">
        <f>_xll.qlInterestRateIndexValueDate(IndexON,D2967)</f>
        <v>60512</v>
      </c>
      <c r="F2967" s="52">
        <f>IFERROR(_xll.qlIndexFixing(IndexON,D2967,TRUE,_xll.ohTrigger(RecalcTrigger,TriggerON)),NA())</f>
        <v>1.3760873786381467E-2</v>
      </c>
      <c r="H2967" s="49">
        <f>_xll.qlCalendarAdvance(IborCalendar,$H2966,B2967,"f",FALSE)</f>
        <v>60504</v>
      </c>
      <c r="I2967" s="49">
        <f>_xll.qlInterestRateIndexValueDate(Index1M,$H2967)</f>
        <v>60506</v>
      </c>
      <c r="J2967" s="52">
        <f>IFERROR(_xll.qlIndexFixing(Index1M,$H2967,TRUE,_xll.ohTrigger(RecalcTrigger,Trigger1M)),NA())</f>
        <v>1.5759852912114458E-2</v>
      </c>
      <c r="K2967" s="52">
        <f>IFERROR(_xll.qlIndexFixing(ONIndex1M,I2967,TRUE,_xll.ohTrigger(RecalcTrigger,Trigger1M)),NA())</f>
        <v>1.575006569205506E-2</v>
      </c>
      <c r="L2967" s="52">
        <f>IFERROR(_xll.qlIndexFixing(Index3M,H2967,TRUE,_xll.ohTrigger(RecalcTrigger,Trigger3M)),NA())</f>
        <v>1.7211114303720569E-2</v>
      </c>
      <c r="M2967" s="52">
        <f>IFERROR(_xll.qlIndexFixing(ONIndex3M,I2967,TRUE,_xll.ohTrigger(RecalcTrigger,Trigger3M)),NA())</f>
        <v>1.717587208188931E-2</v>
      </c>
      <c r="N2967" s="52">
        <f>IFERROR(_xll.qlIndexFixing(Index6M,$H2967,TRUE,_xll.ohTrigger(RecalcTrigger,Trigger6M)),NA())</f>
        <v>1.8985322887424629E-2</v>
      </c>
      <c r="O2967" s="52">
        <f>IFERROR(_xll.qlIndexFixing(ONIndex6M,I2967,TRUE,_xll.ohTrigger(RecalcTrigger,Trigger6M)),NA())</f>
        <v>1.8898647385503509E-2</v>
      </c>
      <c r="P2967" s="52">
        <f>IFERROR(_xll.qlIndexFixing(Index1Y,$H2967,TRUE,_xll.ohTrigger(RecalcTrigger,Trigger1Y)),NA())</f>
        <v>2.1118171612001361E-2</v>
      </c>
      <c r="Q2967" s="52">
        <f>IFERROR(_xll.qlIndexFixing(ONIndex1Y,I2967,TRUE,_xll.ohTrigger(RecalcTrigger,Trigger1Y)),NA())</f>
        <v>2.0901660804151234E-2</v>
      </c>
    </row>
    <row r="2968" spans="2:17" x14ac:dyDescent="0.2">
      <c r="B2968" s="46" t="s">
        <v>51</v>
      </c>
      <c r="D2968" s="49">
        <f>_xll.qlCalendarAdvance(LocalCalendar,$D2967,B2968,"f",FALSE)</f>
        <v>60519</v>
      </c>
      <c r="E2968" s="49">
        <f>_xll.qlInterestRateIndexValueDate(IndexON,D2968)</f>
        <v>60519</v>
      </c>
      <c r="F2968" s="52">
        <f>IFERROR(_xll.qlIndexFixing(IndexON,D2968,TRUE,_xll.ohTrigger(RecalcTrigger,TriggerON)),NA())</f>
        <v>1.3760617195712754E-2</v>
      </c>
      <c r="H2968" s="49">
        <f>_xll.qlCalendarAdvance(IborCalendar,$H2967,B2968,"f",FALSE)</f>
        <v>60511</v>
      </c>
      <c r="I2968" s="49">
        <f>_xll.qlInterestRateIndexValueDate(Index1M,$H2968)</f>
        <v>60513</v>
      </c>
      <c r="J2968" s="52">
        <f>IFERROR(_xll.qlIndexFixing(Index1M,$H2968,TRUE,_xll.ohTrigger(RecalcTrigger,Trigger1M)),NA())</f>
        <v>1.5759458198600085E-2</v>
      </c>
      <c r="K2968" s="52">
        <f>IFERROR(_xll.qlIndexFixing(ONIndex1M,I2968,TRUE,_xll.ohTrigger(RecalcTrigger,Trigger1M)),NA())</f>
        <v>1.5749651772676287E-2</v>
      </c>
      <c r="L2968" s="52">
        <f>IFERROR(_xll.qlIndexFixing(Index3M,H2968,TRUE,_xll.ohTrigger(RecalcTrigger,Trigger3M)),NA())</f>
        <v>1.7210421065748601E-2</v>
      </c>
      <c r="M2968" s="52">
        <f>IFERROR(_xll.qlIndexFixing(ONIndex3M,I2968,TRUE,_xll.ohTrigger(RecalcTrigger,Trigger3M)),NA())</f>
        <v>1.717552171647263E-2</v>
      </c>
      <c r="N2968" s="52">
        <f>IFERROR(_xll.qlIndexFixing(Index6M,$H2968,TRUE,_xll.ohTrigger(RecalcTrigger,Trigger6M)),NA())</f>
        <v>1.8984093999118875E-2</v>
      </c>
      <c r="O2968" s="52">
        <f>IFERROR(_xll.qlIndexFixing(ONIndex6M,I2968,TRUE,_xll.ohTrigger(RecalcTrigger,Trigger6M)),NA())</f>
        <v>1.8898290077800084E-2</v>
      </c>
      <c r="P2968" s="52">
        <f>IFERROR(_xll.qlIndexFixing(Index1Y,$H2968,TRUE,_xll.ohTrigger(RecalcTrigger,Trigger1Y)),NA())</f>
        <v>2.1118011868812601E-2</v>
      </c>
      <c r="Q2968" s="52">
        <f>IFERROR(_xll.qlIndexFixing(ONIndex1Y,I2968,TRUE,_xll.ohTrigger(RecalcTrigger,Trigger1Y)),NA())</f>
        <v>2.090131178198007E-2</v>
      </c>
    </row>
    <row r="2969" spans="2:17" x14ac:dyDescent="0.2">
      <c r="B2969" s="46" t="s">
        <v>51</v>
      </c>
      <c r="D2969" s="49">
        <f>_xll.qlCalendarAdvance(LocalCalendar,$D2968,B2969,"f",FALSE)</f>
        <v>60526</v>
      </c>
      <c r="E2969" s="49">
        <f>_xll.qlInterestRateIndexValueDate(IndexON,D2969)</f>
        <v>60526</v>
      </c>
      <c r="F2969" s="52">
        <f>IFERROR(_xll.qlIndexFixing(IndexON,D2969,TRUE,_xll.ohTrigger(RecalcTrigger,TriggerON)),NA())</f>
        <v>1.3760366235420207E-2</v>
      </c>
      <c r="H2969" s="49">
        <f>_xll.qlCalendarAdvance(IborCalendar,$H2968,B2969,"f",FALSE)</f>
        <v>60518</v>
      </c>
      <c r="I2969" s="49">
        <f>_xll.qlInterestRateIndexValueDate(Index1M,$H2969)</f>
        <v>60520</v>
      </c>
      <c r="J2969" s="52">
        <f>IFERROR(_xll.qlIndexFixing(Index1M,$H2969,TRUE,_xll.ohTrigger(RecalcTrigger,Trigger1M)),NA())</f>
        <v>1.5759390462458164E-2</v>
      </c>
      <c r="K2969" s="52">
        <f>IFERROR(_xll.qlIndexFixing(ONIndex1M,I2969,TRUE,_xll.ohTrigger(RecalcTrigger,Trigger1M)),NA())</f>
        <v>1.5749246768486103E-2</v>
      </c>
      <c r="L2969" s="52">
        <f>IFERROR(_xll.qlIndexFixing(Index3M,H2969,TRUE,_xll.ohTrigger(RecalcTrigger,Trigger3M)),NA())</f>
        <v>1.7210125492570359E-2</v>
      </c>
      <c r="M2969" s="52">
        <f>IFERROR(_xll.qlIndexFixing(ONIndex3M,I2969,TRUE,_xll.ohTrigger(RecalcTrigger,Trigger3M)),NA())</f>
        <v>1.7175178897419485E-2</v>
      </c>
      <c r="N2969" s="52">
        <f>IFERROR(_xll.qlIndexFixing(Index6M,$H2969,TRUE,_xll.ohTrigger(RecalcTrigger,Trigger6M)),NA())</f>
        <v>1.8983836965978027E-2</v>
      </c>
      <c r="O2969" s="52">
        <f>IFERROR(_xll.qlIndexFixing(ONIndex6M,I2969,TRUE,_xll.ohTrigger(RecalcTrigger,Trigger6M)),NA())</f>
        <v>1.8897940180728767E-2</v>
      </c>
      <c r="P2969" s="52">
        <f>IFERROR(_xll.qlIndexFixing(Index1Y,$H2969,TRUE,_xll.ohTrigger(RecalcTrigger,Trigger1Y)),NA())</f>
        <v>2.1117858880559302E-2</v>
      </c>
      <c r="Q2969" s="52">
        <f>IFERROR(_xll.qlIndexFixing(ONIndex1Y,I2969,TRUE,_xll.ohTrigger(RecalcTrigger,Trigger1Y)),NA())</f>
        <v>2.0900970256771956E-2</v>
      </c>
    </row>
    <row r="2970" spans="2:17" x14ac:dyDescent="0.2">
      <c r="B2970" s="46" t="s">
        <v>51</v>
      </c>
      <c r="D2970" s="49">
        <f>_xll.qlCalendarAdvance(LocalCalendar,$D2969,B2970,"f",FALSE)</f>
        <v>60533</v>
      </c>
      <c r="E2970" s="49">
        <f>_xll.qlInterestRateIndexValueDate(IndexON,D2970)</f>
        <v>60533</v>
      </c>
      <c r="F2970" s="52">
        <f>IFERROR(_xll.qlIndexFixing(IndexON,D2970,TRUE,_xll.ohTrigger(RecalcTrigger,TriggerON)),NA())</f>
        <v>1.3760120905903506E-2</v>
      </c>
      <c r="H2970" s="49">
        <f>_xll.qlCalendarAdvance(IborCalendar,$H2969,B2970,"f",FALSE)</f>
        <v>60525</v>
      </c>
      <c r="I2970" s="49">
        <f>_xll.qlInterestRateIndexValueDate(Index1M,$H2970)</f>
        <v>60527</v>
      </c>
      <c r="J2970" s="52">
        <f>IFERROR(_xll.qlIndexFixing(Index1M,$H2970,TRUE,_xll.ohTrigger(RecalcTrigger,Trigger1M)),NA())</f>
        <v>1.5758695553468038E-2</v>
      </c>
      <c r="K2970" s="52">
        <f>IFERROR(_xll.qlIndexFixing(ONIndex1M,I2970,TRUE,_xll.ohTrigger(RecalcTrigger,Trigger1M)),NA())</f>
        <v>1.5748850679564441E-2</v>
      </c>
      <c r="L2970" s="52">
        <f>IFERROR(_xll.qlIndexFixing(Index3M,H2970,TRUE,_xll.ohTrigger(RecalcTrigger,Trigger3M)),NA())</f>
        <v>1.7209837498213205E-2</v>
      </c>
      <c r="M2970" s="52">
        <f>IFERROR(_xll.qlIndexFixing(ONIndex3M,I2970,TRUE,_xll.ohTrigger(RecalcTrigger,Trigger3M)),NA())</f>
        <v>1.7174843624729874E-2</v>
      </c>
      <c r="N2970" s="52">
        <f>IFERROR(_xll.qlIndexFixing(Index6M,$H2970,TRUE,_xll.ohTrigger(RecalcTrigger,Trigger6M)),NA())</f>
        <v>1.8983587413924308E-2</v>
      </c>
      <c r="O2970" s="52">
        <f>IFERROR(_xll.qlIndexFixing(ONIndex6M,I2970,TRUE,_xll.ohTrigger(RecalcTrigger,Trigger6M)),NA())</f>
        <v>1.8897597694529367E-2</v>
      </c>
      <c r="P2970" s="52">
        <f>IFERROR(_xll.qlIndexFixing(Index1Y,$H2970,TRUE,_xll.ohTrigger(RecalcTrigger,Trigger1Y)),NA())</f>
        <v>2.1117712500432873E-2</v>
      </c>
      <c r="Q2970" s="52">
        <f>IFERROR(_xll.qlIndexFixing(ONIndex1Y,I2970,TRUE,_xll.ohTrigger(RecalcTrigger,Trigger1Y)),NA())</f>
        <v>2.0900636228127212E-2</v>
      </c>
    </row>
    <row r="2971" spans="2:17" x14ac:dyDescent="0.2">
      <c r="B2971" s="46" t="s">
        <v>51</v>
      </c>
      <c r="D2971" s="49">
        <f>_xll.qlCalendarAdvance(LocalCalendar,$D2970,B2971,"f",FALSE)</f>
        <v>60540</v>
      </c>
      <c r="E2971" s="49">
        <f>_xll.qlInterestRateIndexValueDate(IndexON,D2971)</f>
        <v>60540</v>
      </c>
      <c r="F2971" s="52">
        <f>IFERROR(_xll.qlIndexFixing(IndexON,D2971,TRUE,_xll.ohTrigger(RecalcTrigger,TriggerON)),NA())</f>
        <v>1.3759881206683033E-2</v>
      </c>
      <c r="H2971" s="49">
        <f>_xll.qlCalendarAdvance(IborCalendar,$H2970,B2971,"f",FALSE)</f>
        <v>60532</v>
      </c>
      <c r="I2971" s="49">
        <f>_xll.qlInterestRateIndexValueDate(Index1M,$H2971)</f>
        <v>60534</v>
      </c>
      <c r="J2971" s="52">
        <f>IFERROR(_xll.qlIndexFixing(Index1M,$H2971,TRUE,_xll.ohTrigger(RecalcTrigger,Trigger1M)),NA())</f>
        <v>1.5758327621847867E-2</v>
      </c>
      <c r="K2971" s="52">
        <f>IFERROR(_xll.qlIndexFixing(ONIndex1M,I2971,TRUE,_xll.ohTrigger(RecalcTrigger,Trigger1M)),NA())</f>
        <v>1.5748463505751431E-2</v>
      </c>
      <c r="L2971" s="52">
        <f>IFERROR(_xll.qlIndexFixing(Index3M,H2971,TRUE,_xll.ohTrigger(RecalcTrigger,Trigger3M)),NA())</f>
        <v>1.7209557082674503E-2</v>
      </c>
      <c r="M2971" s="52">
        <f>IFERROR(_xll.qlIndexFixing(ONIndex3M,I2971,TRUE,_xll.ohTrigger(RecalcTrigger,Trigger3M)),NA())</f>
        <v>1.7174515898323861E-2</v>
      </c>
      <c r="N2971" s="52">
        <f>IFERROR(_xll.qlIndexFixing(Index6M,$H2971,TRUE,_xll.ohTrigger(RecalcTrigger,Trigger6M)),NA())</f>
        <v>1.8983345342953747E-2</v>
      </c>
      <c r="O2971" s="52">
        <f>IFERROR(_xll.qlIndexFixing(ONIndex6M,I2971,TRUE,_xll.ohTrigger(RecalcTrigger,Trigger6M)),NA())</f>
        <v>1.8897262618882138E-2</v>
      </c>
      <c r="P2971" s="52">
        <f>IFERROR(_xll.qlIndexFixing(Index1Y,$H2971,TRUE,_xll.ohTrigger(RecalcTrigger,Trigger1Y)),NA())</f>
        <v>2.1117572581625593E-2</v>
      </c>
      <c r="Q2971" s="52">
        <f>IFERROR(_xll.qlIndexFixing(ONIndex1Y,I2971,TRUE,_xll.ohTrigger(RecalcTrigger,Trigger1Y)),NA())</f>
        <v>2.0900309695965902E-2</v>
      </c>
    </row>
    <row r="2972" spans="2:17" x14ac:dyDescent="0.2">
      <c r="B2972" s="46" t="s">
        <v>51</v>
      </c>
      <c r="D2972" s="49">
        <f>_xll.qlCalendarAdvance(LocalCalendar,$D2971,B2972,"f",FALSE)</f>
        <v>60547</v>
      </c>
      <c r="E2972" s="49">
        <f>_xll.qlInterestRateIndexValueDate(IndexON,D2972)</f>
        <v>60547</v>
      </c>
      <c r="F2972" s="52">
        <f>IFERROR(_xll.qlIndexFixing(IndexON,D2972,TRUE,_xll.ohTrigger(RecalcTrigger,TriggerON)),NA())</f>
        <v>1.3759647137998599E-2</v>
      </c>
      <c r="H2972" s="49">
        <f>_xll.qlCalendarAdvance(IborCalendar,$H2971,B2972,"f",FALSE)</f>
        <v>60539</v>
      </c>
      <c r="I2972" s="49">
        <f>_xll.qlInterestRateIndexValueDate(Index1M,$H2972)</f>
        <v>60541</v>
      </c>
      <c r="J2972" s="52">
        <f>IFERROR(_xll.qlIndexFixing(Index1M,$H2972,TRUE,_xll.ohTrigger(RecalcTrigger,Trigger1M)),NA())</f>
        <v>1.57579686175216E-2</v>
      </c>
      <c r="K2972" s="52">
        <f>IFERROR(_xll.qlIndexFixing(ONIndex1M,I2972,TRUE,_xll.ohTrigger(RecalcTrigger,Trigger1M)),NA())</f>
        <v>1.5748085247127008E-2</v>
      </c>
      <c r="L2972" s="52">
        <f>IFERROR(_xll.qlIndexFixing(Index3M,H2972,TRUE,_xll.ohTrigger(RecalcTrigger,Trigger3M)),NA())</f>
        <v>1.7210855519955714E-2</v>
      </c>
      <c r="M2972" s="52">
        <f>IFERROR(_xll.qlIndexFixing(ONIndex3M,I2972,TRUE,_xll.ohTrigger(RecalcTrigger,Trigger3M)),NA())</f>
        <v>1.7174195718201446E-2</v>
      </c>
      <c r="N2972" s="52">
        <f>IFERROR(_xll.qlIndexFixing(Index6M,$H2972,TRUE,_xll.ohTrigger(RecalcTrigger,Trigger6M)),NA())</f>
        <v>1.8983595513267209E-2</v>
      </c>
      <c r="O2972" s="52">
        <f>IFERROR(_xll.qlIndexFixing(ONIndex6M,I2972,TRUE,_xll.ohTrigger(RecalcTrigger,Trigger6M)),NA())</f>
        <v>1.8896934954026889E-2</v>
      </c>
      <c r="P2972" s="52">
        <f>IFERROR(_xll.qlIndexFixing(Index1Y,$H2972,TRUE,_xll.ohTrigger(RecalcTrigger,Trigger1Y)),NA())</f>
        <v>2.1117438977330621E-2</v>
      </c>
      <c r="Q2972" s="52">
        <f>IFERROR(_xll.qlIndexFixing(ONIndex1Y,I2972,TRUE,_xll.ohTrigger(RecalcTrigger,Trigger1Y)),NA())</f>
        <v>2.089999066060777E-2</v>
      </c>
    </row>
    <row r="2973" spans="2:17" x14ac:dyDescent="0.2">
      <c r="B2973" s="46" t="s">
        <v>51</v>
      </c>
      <c r="D2973" s="49">
        <f>_xll.qlCalendarAdvance(LocalCalendar,$D2972,B2973,"f",FALSE)</f>
        <v>60554</v>
      </c>
      <c r="E2973" s="49">
        <f>_xll.qlInterestRateIndexValueDate(IndexON,D2973)</f>
        <v>60554</v>
      </c>
      <c r="F2973" s="52">
        <f>IFERROR(_xll.qlIndexFixing(IndexON,D2973,TRUE,_xll.ohTrigger(RecalcTrigger,TriggerON)),NA())</f>
        <v>1.3759418699930137E-2</v>
      </c>
      <c r="H2973" s="49">
        <f>_xll.qlCalendarAdvance(IborCalendar,$H2972,B2973,"f",FALSE)</f>
        <v>60546</v>
      </c>
      <c r="I2973" s="49">
        <f>_xll.qlInterestRateIndexValueDate(Index1M,$H2973)</f>
        <v>60548</v>
      </c>
      <c r="J2973" s="52">
        <f>IFERROR(_xll.qlIndexFixing(Index1M,$H2973,TRUE,_xll.ohTrigger(RecalcTrigger,Trigger1M)),NA())</f>
        <v>1.5757618540491736E-2</v>
      </c>
      <c r="K2973" s="52">
        <f>IFERROR(_xll.qlIndexFixing(ONIndex1M,I2973,TRUE,_xll.ohTrigger(RecalcTrigger,Trigger1M)),NA())</f>
        <v>1.5747715903691173E-2</v>
      </c>
      <c r="L2973" s="52">
        <f>IFERROR(_xll.qlIndexFixing(Index3M,H2973,TRUE,_xll.ohTrigger(RecalcTrigger,Trigger3M)),NA())</f>
        <v>1.7209412240894235E-2</v>
      </c>
      <c r="M2973" s="52">
        <f>IFERROR(_xll.qlIndexFixing(ONIndex3M,I2973,TRUE,_xll.ohTrigger(RecalcTrigger,Trigger3M)),NA())</f>
        <v>1.7173883084522501E-2</v>
      </c>
      <c r="N2973" s="52">
        <f>IFERROR(_xll.qlIndexFixing(Index6M,$H2973,TRUE,_xll.ohTrigger(RecalcTrigger,Trigger6M)),NA())</f>
        <v>1.8983368926927188E-2</v>
      </c>
      <c r="O2973" s="52">
        <f>IFERROR(_xll.qlIndexFixing(ONIndex6M,I2973,TRUE,_xll.ohTrigger(RecalcTrigger,Trigger6M)),NA())</f>
        <v>1.8896614699963621E-2</v>
      </c>
      <c r="P2973" s="52">
        <f>IFERROR(_xll.qlIndexFixing(Index1Y,$H2973,TRUE,_xll.ohTrigger(RecalcTrigger,Trigger1Y)),NA())</f>
        <v>2.1117311540740244E-2</v>
      </c>
      <c r="Q2973" s="52">
        <f>IFERROR(_xll.qlIndexFixing(ONIndex1Y,I2973,TRUE,_xll.ohTrigger(RecalcTrigger,Trigger1Y)),NA())</f>
        <v>2.0899679121813008E-2</v>
      </c>
    </row>
    <row r="2974" spans="2:17" x14ac:dyDescent="0.2">
      <c r="B2974" s="46" t="s">
        <v>51</v>
      </c>
      <c r="D2974" s="49">
        <f>_xll.qlCalendarAdvance(LocalCalendar,$D2973,B2974,"f",FALSE)</f>
        <v>60561</v>
      </c>
      <c r="E2974" s="49">
        <f>_xll.qlInterestRateIndexValueDate(IndexON,D2974)</f>
        <v>60561</v>
      </c>
      <c r="F2974" s="52">
        <f>IFERROR(_xll.qlIndexFixing(IndexON,D2974,TRUE,_xll.ohTrigger(RecalcTrigger,TriggerON)),NA())</f>
        <v>1.3759195892477649E-2</v>
      </c>
      <c r="H2974" s="49">
        <f>_xll.qlCalendarAdvance(IborCalendar,$H2973,B2974,"f",FALSE)</f>
        <v>60553</v>
      </c>
      <c r="I2974" s="49">
        <f>_xll.qlInterestRateIndexValueDate(Index1M,$H2974)</f>
        <v>60555</v>
      </c>
      <c r="J2974" s="52">
        <f>IFERROR(_xll.qlIndexFixing(Index1M,$H2974,TRUE,_xll.ohTrigger(RecalcTrigger,Trigger1M)),NA())</f>
        <v>1.5757277390753277E-2</v>
      </c>
      <c r="K2974" s="52">
        <f>IFERROR(_xll.qlIndexFixing(ONIndex1M,I2974,TRUE,_xll.ohTrigger(RecalcTrigger,Trigger1M)),NA())</f>
        <v>1.5747355475523861E-2</v>
      </c>
      <c r="L2974" s="52">
        <f>IFERROR(_xll.qlIndexFixing(Index3M,H2974,TRUE,_xll.ohTrigger(RecalcTrigger,Trigger3M)),NA())</f>
        <v>1.7209155090880779E-2</v>
      </c>
      <c r="M2974" s="52">
        <f>IFERROR(_xll.qlIndexFixing(ONIndex3M,I2974,TRUE,_xll.ohTrigger(RecalcTrigger,Trigger3M)),NA())</f>
        <v>1.7173577997127154E-2</v>
      </c>
      <c r="N2974" s="52">
        <f>IFERROR(_xll.qlIndexFixing(Index6M,$H2974,TRUE,_xll.ohTrigger(RecalcTrigger,Trigger6M)),NA())</f>
        <v>1.8983149822055359E-2</v>
      </c>
      <c r="O2974" s="52">
        <f>IFERROR(_xll.qlIndexFixing(ONIndex6M,I2974,TRUE,_xll.ohTrigger(RecalcTrigger,Trigger6M)),NA())</f>
        <v>1.889630185653246E-2</v>
      </c>
      <c r="P2974" s="52">
        <f>IFERROR(_xll.qlIndexFixing(Index1Y,$H2974,TRUE,_xll.ohTrigger(RecalcTrigger,Trigger1Y)),NA())</f>
        <v>2.1117190125047185E-2</v>
      </c>
      <c r="Q2974" s="52">
        <f>IFERROR(_xll.qlIndexFixing(ONIndex1Y,I2974,TRUE,_xll.ohTrigger(RecalcTrigger,Trigger1Y)),NA())</f>
        <v>2.0899375079821425E-2</v>
      </c>
    </row>
    <row r="2975" spans="2:17" x14ac:dyDescent="0.2">
      <c r="B2975" s="46" t="s">
        <v>51</v>
      </c>
      <c r="D2975" s="49">
        <f>_xll.qlCalendarAdvance(LocalCalendar,$D2974,B2975,"f",FALSE)</f>
        <v>60568</v>
      </c>
      <c r="E2975" s="49">
        <f>_xll.qlInterestRateIndexValueDate(IndexON,D2975)</f>
        <v>60568</v>
      </c>
      <c r="F2975" s="52">
        <f>IFERROR(_xll.qlIndexFixing(IndexON,D2975,TRUE,_xll.ohTrigger(RecalcTrigger,TriggerON)),NA())</f>
        <v>1.3758978715401327E-2</v>
      </c>
      <c r="H2975" s="49">
        <f>_xll.qlCalendarAdvance(IborCalendar,$H2974,B2975,"f",FALSE)</f>
        <v>60560</v>
      </c>
      <c r="I2975" s="49">
        <f>_xll.qlInterestRateIndexValueDate(Index1M,$H2975)</f>
        <v>60562</v>
      </c>
      <c r="J2975" s="52">
        <f>IFERROR(_xll.qlIndexFixing(Index1M,$H2975,TRUE,_xll.ohTrigger(RecalcTrigger,Trigger1M)),NA())</f>
        <v>1.5756945168306224E-2</v>
      </c>
      <c r="K2975" s="52">
        <f>IFERROR(_xll.qlIndexFixing(ONIndex1M,I2975,TRUE,_xll.ohTrigger(RecalcTrigger,Trigger1M)),NA())</f>
        <v>1.5747003962305328E-2</v>
      </c>
      <c r="L2975" s="52">
        <f>IFERROR(_xll.qlIndexFixing(Index3M,H2975,TRUE,_xll.ohTrigger(RecalcTrigger,Trigger3M)),NA())</f>
        <v>1.7208905520041999E-2</v>
      </c>
      <c r="M2975" s="52">
        <f>IFERROR(_xll.qlIndexFixing(ONIndex3M,I2975,TRUE,_xll.ohTrigger(RecalcTrigger,Trigger3M)),NA())</f>
        <v>1.7173280456015405E-2</v>
      </c>
      <c r="N2975" s="52">
        <f>IFERROR(_xll.qlIndexFixing(Index6M,$H2975,TRUE,_xll.ohTrigger(RecalcTrigger,Trigger6M)),NA())</f>
        <v>1.8982938198648651E-2</v>
      </c>
      <c r="O2975" s="52">
        <f>IFERROR(_xll.qlIndexFixing(ONIndex6M,I2975,TRUE,_xll.ohTrigger(RecalcTrigger,Trigger6M)),NA())</f>
        <v>1.8895996423733408E-2</v>
      </c>
      <c r="P2975" s="52">
        <f>IFERROR(_xll.qlIndexFixing(Index1Y,$H2975,TRUE,_xll.ohTrigger(RecalcTrigger,Trigger1Y)),NA())</f>
        <v>2.1117074583444816E-2</v>
      </c>
      <c r="Q2975" s="52">
        <f>IFERROR(_xll.qlIndexFixing(ONIndex1Y,I2975,TRUE,_xll.ohTrigger(RecalcTrigger,Trigger1Y)),NA())</f>
        <v>2.089907853423334E-2</v>
      </c>
    </row>
    <row r="2976" spans="2:17" x14ac:dyDescent="0.2">
      <c r="B2976" s="46" t="s">
        <v>51</v>
      </c>
      <c r="D2976" s="49">
        <f>_xll.qlCalendarAdvance(LocalCalendar,$D2975,B2976,"f",FALSE)</f>
        <v>60575</v>
      </c>
      <c r="E2976" s="49">
        <f>_xll.qlInterestRateIndexValueDate(IndexON,D2976)</f>
        <v>60575</v>
      </c>
      <c r="F2976" s="52">
        <f>IFERROR(_xll.qlIndexFixing(IndexON,D2976,TRUE,_xll.ohTrigger(RecalcTrigger,TriggerON)),NA())</f>
        <v>1.3758767168781105E-2</v>
      </c>
      <c r="H2976" s="49">
        <f>_xll.qlCalendarAdvance(IborCalendar,$H2975,B2976,"f",FALSE)</f>
        <v>60567</v>
      </c>
      <c r="I2976" s="49">
        <f>_xll.qlInterestRateIndexValueDate(Index1M,$H2976)</f>
        <v>60569</v>
      </c>
      <c r="J2976" s="52">
        <f>IFERROR(_xll.qlIndexFixing(Index1M,$H2976,TRUE,_xll.ohTrigger(RecalcTrigger,Trigger1M)),NA())</f>
        <v>1.5756621873155574E-2</v>
      </c>
      <c r="K2976" s="52">
        <f>IFERROR(_xll.qlIndexFixing(ONIndex1M,I2976,TRUE,_xll.ohTrigger(RecalcTrigger,Trigger1M)),NA())</f>
        <v>1.5746661364435255E-2</v>
      </c>
      <c r="L2976" s="52">
        <f>IFERROR(_xll.qlIndexFixing(Index3M,H2976,TRUE,_xll.ohTrigger(RecalcTrigger,Trigger3M)),NA())</f>
        <v>1.7208663528376165E-2</v>
      </c>
      <c r="M2976" s="52">
        <f>IFERROR(_xll.qlIndexFixing(ONIndex3M,I2976,TRUE,_xll.ohTrigger(RecalcTrigger,Trigger3M)),NA())</f>
        <v>1.7172990461187254E-2</v>
      </c>
      <c r="N2976" s="52">
        <f>IFERROR(_xll.qlIndexFixing(Index6M,$H2976,TRUE,_xll.ohTrigger(RecalcTrigger,Trigger6M)),NA())</f>
        <v>1.8982734056705301E-2</v>
      </c>
      <c r="O2976" s="52">
        <f>IFERROR(_xll.qlIndexFixing(ONIndex6M,I2976,TRUE,_xll.ohTrigger(RecalcTrigger,Trigger6M)),NA())</f>
        <v>1.8895698401726335E-2</v>
      </c>
      <c r="P2976" s="52">
        <f>IFERROR(_xll.qlIndexFixing(Index1Y,$H2976,TRUE,_xll.ohTrigger(RecalcTrigger,Trigger1Y)),NA())</f>
        <v>2.1116964769125862E-2</v>
      </c>
      <c r="Q2976" s="52">
        <f>IFERROR(_xll.qlIndexFixing(ONIndex1Y,I2976,TRUE,_xll.ohTrigger(RecalcTrigger,Trigger1Y)),NA())</f>
        <v>2.0898789485368496E-2</v>
      </c>
    </row>
    <row r="2977" spans="2:17" x14ac:dyDescent="0.2">
      <c r="B2977" s="46" t="s">
        <v>51</v>
      </c>
      <c r="D2977" s="49">
        <f>_xll.qlCalendarAdvance(LocalCalendar,$D2976,B2977,"f",FALSE)</f>
        <v>60583</v>
      </c>
      <c r="E2977" s="49">
        <f>_xll.qlInterestRateIndexValueDate(IndexON,D2977)</f>
        <v>60583</v>
      </c>
      <c r="F2977" s="52">
        <f>IFERROR(_xll.qlIndexFixing(IndexON,D2977,TRUE,_xll.ohTrigger(RecalcTrigger,TriggerON)),NA())</f>
        <v>1.3758532295780057E-2</v>
      </c>
      <c r="H2977" s="49">
        <f>_xll.qlCalendarAdvance(IborCalendar,$H2976,B2977,"f",FALSE)</f>
        <v>60574</v>
      </c>
      <c r="I2977" s="49">
        <f>_xll.qlInterestRateIndexValueDate(Index1M,$H2977)</f>
        <v>60576</v>
      </c>
      <c r="J2977" s="52">
        <f>IFERROR(_xll.qlIndexFixing(Index1M,$H2977,TRUE,_xll.ohTrigger(RecalcTrigger,Trigger1M)),NA())</f>
        <v>1.5756307505293832E-2</v>
      </c>
      <c r="K2977" s="52">
        <f>IFERROR(_xll.qlIndexFixing(ONIndex1M,I2977,TRUE,_xll.ohTrigger(RecalcTrigger,Trigger1M)),NA())</f>
        <v>1.5746327681833705E-2</v>
      </c>
      <c r="L2977" s="52">
        <f>IFERROR(_xll.qlIndexFixing(Index3M,H2977,TRUE,_xll.ohTrigger(RecalcTrigger,Trigger3M)),NA())</f>
        <v>1.7208429115882402E-2</v>
      </c>
      <c r="M2977" s="52">
        <f>IFERROR(_xll.qlIndexFixing(ONIndex3M,I2977,TRUE,_xll.ohTrigger(RecalcTrigger,Trigger3M)),NA())</f>
        <v>1.7172708012882509E-2</v>
      </c>
      <c r="N2977" s="52">
        <f>IFERROR(_xll.qlIndexFixing(Index6M,$H2977,TRUE,_xll.ohTrigger(RecalcTrigger,Trigger6M)),NA())</f>
        <v>1.8982050019737105E-2</v>
      </c>
      <c r="O2977" s="52">
        <f>IFERROR(_xll.qlIndexFixing(ONIndex6M,I2977,TRUE,_xll.ohTrigger(RecalcTrigger,Trigger6M)),NA())</f>
        <v>1.8895407790591179E-2</v>
      </c>
      <c r="P2977" s="52">
        <f>IFERROR(_xll.qlIndexFixing(Index1Y,$H2977,TRUE,_xll.ohTrigger(RecalcTrigger,Trigger1Y)),NA())</f>
        <v>2.111686053528436E-2</v>
      </c>
      <c r="Q2977" s="52">
        <f>IFERROR(_xll.qlIndexFixing(ONIndex1Y,I2977,TRUE,_xll.ohTrigger(RecalcTrigger,Trigger1Y)),NA())</f>
        <v>2.0898507933226895E-2</v>
      </c>
    </row>
    <row r="2978" spans="2:17" x14ac:dyDescent="0.2">
      <c r="B2978" s="46" t="s">
        <v>51</v>
      </c>
      <c r="D2978" s="49">
        <f>_xll.qlCalendarAdvance(LocalCalendar,$D2977,B2978,"f",FALSE)</f>
        <v>60590</v>
      </c>
      <c r="E2978" s="49">
        <f>_xll.qlInterestRateIndexValueDate(IndexON,D2978)</f>
        <v>60590</v>
      </c>
      <c r="F2978" s="52">
        <f>IFERROR(_xll.qlIndexFixing(IndexON,D2978,TRUE,_xll.ohTrigger(RecalcTrigger,TriggerON)),NA())</f>
        <v>1.375833281462846E-2</v>
      </c>
      <c r="H2978" s="49">
        <f>_xll.qlCalendarAdvance(IborCalendar,$H2977,B2978,"f",FALSE)</f>
        <v>60581</v>
      </c>
      <c r="I2978" s="49">
        <f>_xll.qlInterestRateIndexValueDate(Index1M,$H2978)</f>
        <v>60583</v>
      </c>
      <c r="J2978" s="52">
        <f>IFERROR(_xll.qlIndexFixing(Index1M,$H2978,TRUE,_xll.ohTrigger(RecalcTrigger,Trigger1M)),NA())</f>
        <v>1.5756002064720998E-2</v>
      </c>
      <c r="K2978" s="52">
        <f>IFERROR(_xll.qlIndexFixing(ONIndex1M,I2978,TRUE,_xll.ohTrigger(RecalcTrigger,Trigger1M)),NA())</f>
        <v>1.5746002914340806E-2</v>
      </c>
      <c r="L2978" s="52">
        <f>IFERROR(_xll.qlIndexFixing(Index3M,H2978,TRUE,_xll.ohTrigger(RecalcTrigger,Trigger3M)),NA())</f>
        <v>1.7208202282558972E-2</v>
      </c>
      <c r="M2978" s="52">
        <f>IFERROR(_xll.qlIndexFixing(ONIndex3M,I2978,TRUE,_xll.ohTrigger(RecalcTrigger,Trigger3M)),NA())</f>
        <v>1.7172433110781427E-2</v>
      </c>
      <c r="N2978" s="52">
        <f>IFERROR(_xll.qlIndexFixing(Index6M,$H2978,TRUE,_xll.ohTrigger(RecalcTrigger,Trigger6M)),NA())</f>
        <v>1.8981860316279298E-2</v>
      </c>
      <c r="O2978" s="52">
        <f>IFERROR(_xll.qlIndexFixing(ONIndex6M,I2978,TRUE,_xll.ohTrigger(RecalcTrigger,Trigger6M)),NA())</f>
        <v>1.8895124589928258E-2</v>
      </c>
      <c r="P2978" s="52">
        <f>IFERROR(_xll.qlIndexFixing(Index1Y,$H2978,TRUE,_xll.ohTrigger(RecalcTrigger,Trigger1Y)),NA())</f>
        <v>2.1116761735113905E-2</v>
      </c>
      <c r="Q2978" s="52">
        <f>IFERROR(_xll.qlIndexFixing(ONIndex1Y,I2978,TRUE,_xll.ohTrigger(RecalcTrigger,Trigger1Y)),NA())</f>
        <v>2.08982338777286E-2</v>
      </c>
    </row>
    <row r="2979" spans="2:17" x14ac:dyDescent="0.2">
      <c r="B2979" s="46" t="s">
        <v>51</v>
      </c>
      <c r="D2979" s="49">
        <f>_xll.qlCalendarAdvance(LocalCalendar,$D2978,B2979,"f",FALSE)</f>
        <v>60598</v>
      </c>
      <c r="E2979" s="49">
        <f>_xll.qlInterestRateIndexValueDate(IndexON,D2979)</f>
        <v>60598</v>
      </c>
      <c r="F2979" s="52">
        <f>IFERROR(_xll.qlIndexFixing(IndexON,D2979,TRUE,_xll.ohTrigger(RecalcTrigger,TriggerON)),NA())</f>
        <v>1.3758610448650899E-2</v>
      </c>
      <c r="H2979" s="49">
        <f>_xll.qlCalendarAdvance(IborCalendar,$H2978,B2979,"f",FALSE)</f>
        <v>60588</v>
      </c>
      <c r="I2979" s="49">
        <f>_xll.qlInterestRateIndexValueDate(Index1M,$H2979)</f>
        <v>60590</v>
      </c>
      <c r="J2979" s="52">
        <f>IFERROR(_xll.qlIndexFixing(Index1M,$H2979,TRUE,_xll.ohTrigger(RecalcTrigger,Trigger1M)),NA())</f>
        <v>1.5755705551437071E-2</v>
      </c>
      <c r="K2979" s="52">
        <f>IFERROR(_xll.qlIndexFixing(ONIndex1M,I2979,TRUE,_xll.ohTrigger(RecalcTrigger,Trigger1M)),NA())</f>
        <v>1.5745687061956559E-2</v>
      </c>
      <c r="L2979" s="52">
        <f>IFERROR(_xll.qlIndexFixing(Index3M,H2979,TRUE,_xll.ohTrigger(RecalcTrigger,Trigger3M)),NA())</f>
        <v>1.7207983028402402E-2</v>
      </c>
      <c r="M2979" s="52">
        <f>IFERROR(_xll.qlIndexFixing(ONIndex3M,I2979,TRUE,_xll.ohTrigger(RecalcTrigger,Trigger3M)),NA())</f>
        <v>1.7172165754963942E-2</v>
      </c>
      <c r="N2979" s="52">
        <f>IFERROR(_xll.qlIndexFixing(Index6M,$H2979,TRUE,_xll.ohTrigger(RecalcTrigger,Trigger6M)),NA())</f>
        <v>1.8981678093885661E-2</v>
      </c>
      <c r="O2979" s="52">
        <f>IFERROR(_xll.qlIndexFixing(ONIndex6M,I2979,TRUE,_xll.ohTrigger(RecalcTrigger,Trigger6M)),NA())</f>
        <v>1.8894848799977382E-2</v>
      </c>
      <c r="P2979" s="52">
        <f>IFERROR(_xll.qlIndexFixing(Index1Y,$H2979,TRUE,_xll.ohTrigger(RecalcTrigger,Trigger1Y)),NA())</f>
        <v>2.1116668221807872E-2</v>
      </c>
      <c r="Q2979" s="52">
        <f>IFERROR(_xll.qlIndexFixing(ONIndex1Y,I2979,TRUE,_xll.ohTrigger(RecalcTrigger,Trigger1Y)),NA())</f>
        <v>2.0897967318793675E-2</v>
      </c>
    </row>
    <row r="2980" spans="2:17" x14ac:dyDescent="0.2">
      <c r="B2980" s="46" t="s">
        <v>51</v>
      </c>
      <c r="D2980" s="49">
        <f>_xll.qlCalendarAdvance(LocalCalendar,$D2979,B2980,"f",FALSE)</f>
        <v>60605</v>
      </c>
      <c r="E2980" s="49">
        <f>_xll.qlInterestRateIndexValueDate(IndexON,D2980)</f>
        <v>60605</v>
      </c>
      <c r="F2980" s="52">
        <f>IFERROR(_xll.qlIndexFixing(IndexON,D2980,TRUE,_xll.ohTrigger(RecalcTrigger,TriggerON)),NA())</f>
        <v>1.375842382300263E-2</v>
      </c>
      <c r="H2980" s="49">
        <f>_xll.qlCalendarAdvance(IborCalendar,$H2979,B2980,"f",FALSE)</f>
        <v>60595</v>
      </c>
      <c r="I2980" s="49">
        <f>_xll.qlInterestRateIndexValueDate(Index1M,$H2980)</f>
        <v>60598</v>
      </c>
      <c r="J2980" s="52">
        <f>IFERROR(_xll.qlIndexFixing(Index1M,$H2980,TRUE,_xll.ohTrigger(RecalcTrigger,Trigger1M)),NA())</f>
        <v>1.5755377610492671E-2</v>
      </c>
      <c r="K2980" s="52">
        <f>IFERROR(_xll.qlIndexFixing(ONIndex1M,I2980,TRUE,_xll.ohTrigger(RecalcTrigger,Trigger1M)),NA())</f>
        <v>1.5745982787507273E-2</v>
      </c>
      <c r="L2980" s="52">
        <f>IFERROR(_xll.qlIndexFixing(Index3M,H2980,TRUE,_xll.ohTrigger(RecalcTrigger,Trigger3M)),NA())</f>
        <v>1.7207344692928814E-2</v>
      </c>
      <c r="M2980" s="52">
        <f>IFERROR(_xll.qlIndexFixing(ONIndex3M,I2980,TRUE,_xll.ohTrigger(RecalcTrigger,Trigger3M)),NA())</f>
        <v>1.7172652253218956E-2</v>
      </c>
      <c r="N2980" s="52">
        <f>IFERROR(_xll.qlIndexFixing(Index6M,$H2980,TRUE,_xll.ohTrigger(RecalcTrigger,Trigger6M)),NA())</f>
        <v>1.8981479000205775E-2</v>
      </c>
      <c r="O2980" s="52">
        <f>IFERROR(_xll.qlIndexFixing(ONIndex6M,I2980,TRUE,_xll.ohTrigger(RecalcTrigger,Trigger6M)),NA())</f>
        <v>1.8895496843169823E-2</v>
      </c>
      <c r="P2980" s="52">
        <f>IFERROR(_xll.qlIndexFixing(Index1Y,$H2980,TRUE,_xll.ohTrigger(RecalcTrigger,Trigger1Y)),NA())</f>
        <v>2.1117792257718399E-2</v>
      </c>
      <c r="Q2980" s="52">
        <f>IFERROR(_xll.qlIndexFixing(ONIndex1Y,I2980,TRUE,_xll.ohTrigger(RecalcTrigger,Trigger1Y)),NA())</f>
        <v>2.0898848776740309E-2</v>
      </c>
    </row>
    <row r="2981" spans="2:17" x14ac:dyDescent="0.2">
      <c r="B2981" s="46" t="s">
        <v>51</v>
      </c>
      <c r="D2981" s="49">
        <f>_xll.qlCalendarAdvance(LocalCalendar,$D2980,B2981,"f",FALSE)</f>
        <v>60612</v>
      </c>
      <c r="E2981" s="49">
        <f>_xll.qlInterestRateIndexValueDate(IndexON,D2981)</f>
        <v>60612</v>
      </c>
      <c r="F2981" s="52">
        <f>IFERROR(_xll.qlIndexFixing(IndexON,D2981,TRUE,_xll.ohTrigger(RecalcTrigger,TriggerON)),NA())</f>
        <v>1.3758242828290079E-2</v>
      </c>
      <c r="H2981" s="49">
        <f>_xll.qlCalendarAdvance(IborCalendar,$H2980,B2981,"f",FALSE)</f>
        <v>60602</v>
      </c>
      <c r="I2981" s="49">
        <f>_xll.qlInterestRateIndexValueDate(Index1M,$H2981)</f>
        <v>60604</v>
      </c>
      <c r="J2981" s="52">
        <f>IFERROR(_xll.qlIndexFixing(Index1M,$H2981,TRUE,_xll.ohTrigger(RecalcTrigger,Trigger1M)),NA())</f>
        <v>1.5755139306745936E-2</v>
      </c>
      <c r="K2981" s="52">
        <f>IFERROR(_xll.qlIndexFixing(ONIndex1M,I2981,TRUE,_xll.ohTrigger(RecalcTrigger,Trigger1M)),NA())</f>
        <v>1.5745082102993635E-2</v>
      </c>
      <c r="L2981" s="52">
        <f>IFERROR(_xll.qlIndexFixing(Index3M,H2981,TRUE,_xll.ohTrigger(RecalcTrigger,Trigger3M)),NA())</f>
        <v>1.7206772329762643E-2</v>
      </c>
      <c r="M2981" s="52">
        <f>IFERROR(_xll.qlIndexFixing(ONIndex3M,I2981,TRUE,_xll.ohTrigger(RecalcTrigger,Trigger3M)),NA())</f>
        <v>1.7171653682579446E-2</v>
      </c>
      <c r="N2981" s="52">
        <f>IFERROR(_xll.qlIndexFixing(Index6M,$H2981,TRUE,_xll.ohTrigger(RecalcTrigger,Trigger6M)),NA())</f>
        <v>1.8981825568861663E-2</v>
      </c>
      <c r="O2981" s="52">
        <f>IFERROR(_xll.qlIndexFixing(ONIndex6M,I2981,TRUE,_xll.ohTrigger(RecalcTrigger,Trigger6M)),NA())</f>
        <v>1.8894319452371633E-2</v>
      </c>
      <c r="P2981" s="52">
        <f>IFERROR(_xll.qlIndexFixing(Index1Y,$H2981,TRUE,_xll.ohTrigger(RecalcTrigger,Trigger1Y)),NA())</f>
        <v>2.1116496468564356E-2</v>
      </c>
      <c r="Q2981" s="52">
        <f>IFERROR(_xll.qlIndexFixing(ONIndex1Y,I2981,TRUE,_xll.ohTrigger(RecalcTrigger,Trigger1Y)),NA())</f>
        <v>2.089745669093368E-2</v>
      </c>
    </row>
    <row r="2982" spans="2:17" x14ac:dyDescent="0.2">
      <c r="B2982" s="46" t="s">
        <v>51</v>
      </c>
      <c r="D2982" s="49">
        <f>_xll.qlCalendarAdvance(LocalCalendar,$D2981,B2982,"f",FALSE)</f>
        <v>60619</v>
      </c>
      <c r="E2982" s="49">
        <f>_xll.qlInterestRateIndexValueDate(IndexON,D2982)</f>
        <v>60619</v>
      </c>
      <c r="F2982" s="52">
        <f>IFERROR(_xll.qlIndexFixing(IndexON,D2982,TRUE,_xll.ohTrigger(RecalcTrigger,TriggerON)),NA())</f>
        <v>1.3758067464486601E-2</v>
      </c>
      <c r="H2982" s="49">
        <f>_xll.qlCalendarAdvance(IborCalendar,$H2981,B2982,"f",FALSE)</f>
        <v>60609</v>
      </c>
      <c r="I2982" s="49">
        <f>_xll.qlInterestRateIndexValueDate(Index1M,$H2982)</f>
        <v>60611</v>
      </c>
      <c r="J2982" s="52">
        <f>IFERROR(_xll.qlIndexFixing(Index1M,$H2982,TRUE,_xll.ohTrigger(RecalcTrigger,Trigger1M)),NA())</f>
        <v>1.5754869575328734E-2</v>
      </c>
      <c r="K2982" s="52">
        <f>IFERROR(_xll.qlIndexFixing(ONIndex1M,I2982,TRUE,_xll.ohTrigger(RecalcTrigger,Trigger1M)),NA())</f>
        <v>1.574479299617515E-2</v>
      </c>
      <c r="L2982" s="52">
        <f>IFERROR(_xll.qlIndexFixing(Index3M,H2982,TRUE,_xll.ohTrigger(RecalcTrigger,Trigger3M)),NA())</f>
        <v>1.7206574749216941E-2</v>
      </c>
      <c r="M2982" s="52">
        <f>IFERROR(_xll.qlIndexFixing(ONIndex3M,I2982,TRUE,_xll.ohTrigger(RecalcTrigger,Trigger3M)),NA())</f>
        <v>1.7171408965772628E-2</v>
      </c>
      <c r="N2982" s="52">
        <f>IFERROR(_xll.qlIndexFixing(Index6M,$H2982,TRUE,_xll.ohTrigger(RecalcTrigger,Trigger6M)),NA())</f>
        <v>1.8981666315652804E-2</v>
      </c>
      <c r="O2982" s="52">
        <f>IFERROR(_xll.qlIndexFixing(ONIndex6M,I2982,TRUE,_xll.ohTrigger(RecalcTrigger,Trigger6M)),NA())</f>
        <v>1.8894065894716761E-2</v>
      </c>
      <c r="P2982" s="52">
        <f>IFERROR(_xll.qlIndexFixing(Index1Y,$H2982,TRUE,_xll.ohTrigger(RecalcTrigger,Trigger1Y)),NA())</f>
        <v>2.1116417935015157E-2</v>
      </c>
      <c r="Q2982" s="52">
        <f>IFERROR(_xll.qlIndexFixing(ONIndex1Y,I2982,TRUE,_xll.ohTrigger(RecalcTrigger,Trigger1Y)),NA())</f>
        <v>2.089721262200861E-2</v>
      </c>
    </row>
    <row r="2983" spans="2:17" x14ac:dyDescent="0.2">
      <c r="B2983" s="46" t="s">
        <v>51</v>
      </c>
      <c r="D2983" s="49">
        <f>_xll.qlCalendarAdvance(LocalCalendar,$D2982,B2983,"f",FALSE)</f>
        <v>60629</v>
      </c>
      <c r="E2983" s="49">
        <f>_xll.qlInterestRateIndexValueDate(IndexON,D2983)</f>
        <v>60629</v>
      </c>
      <c r="F2983" s="52">
        <f>IFERROR(_xll.qlIndexFixing(IndexON,D2983,TRUE,_xll.ohTrigger(RecalcTrigger,TriggerON)),NA())</f>
        <v>1.3757324492562617E-2</v>
      </c>
      <c r="H2983" s="49">
        <f>_xll.qlCalendarAdvance(IborCalendar,$H2982,B2983,"f",FALSE)</f>
        <v>60616</v>
      </c>
      <c r="I2983" s="49">
        <f>_xll.qlInterestRateIndexValueDate(Index1M,$H2983)</f>
        <v>60618</v>
      </c>
      <c r="J2983" s="52">
        <f>IFERROR(_xll.qlIndexFixing(Index1M,$H2983,TRUE,_xll.ohTrigger(RecalcTrigger,Trigger1M)),NA())</f>
        <v>1.5754935553715654E-2</v>
      </c>
      <c r="K2983" s="52">
        <f>IFERROR(_xll.qlIndexFixing(ONIndex1M,I2983,TRUE,_xll.ohTrigger(RecalcTrigger,Trigger1M)),NA())</f>
        <v>1.5744512804625188E-2</v>
      </c>
      <c r="L2983" s="52">
        <f>IFERROR(_xll.qlIndexFixing(Index3M,H2983,TRUE,_xll.ohTrigger(RecalcTrigger,Trigger3M)),NA())</f>
        <v>1.7206384747111336E-2</v>
      </c>
      <c r="M2983" s="52">
        <f>IFERROR(_xll.qlIndexFixing(ONIndex3M,I2983,TRUE,_xll.ohTrigger(RecalcTrigger,Trigger3M)),NA())</f>
        <v>1.7171171795409279E-2</v>
      </c>
      <c r="N2983" s="52">
        <f>IFERROR(_xll.qlIndexFixing(Index6M,$H2983,TRUE,_xll.ohTrigger(RecalcTrigger,Trigger6M)),NA())</f>
        <v>1.8981514543894126E-2</v>
      </c>
      <c r="O2983" s="52">
        <f>IFERROR(_xll.qlIndexFixing(ONIndex6M,I2983,TRUE,_xll.ohTrigger(RecalcTrigger,Trigger6M)),NA())</f>
        <v>1.8893819747773932E-2</v>
      </c>
      <c r="P2983" s="52">
        <f>IFERROR(_xll.qlIndexFixing(Index1Y,$H2983,TRUE,_xll.ohTrigger(RecalcTrigger,Trigger1Y)),NA())</f>
        <v>2.1116344101106528E-2</v>
      </c>
      <c r="Q2983" s="52">
        <f>IFERROR(_xll.qlIndexFixing(ONIndex1Y,I2983,TRUE,_xll.ohTrigger(RecalcTrigger,Trigger1Y)),NA())</f>
        <v>2.0896976049487037E-2</v>
      </c>
    </row>
    <row r="2984" spans="2:17" x14ac:dyDescent="0.2">
      <c r="B2984" s="46" t="s">
        <v>51</v>
      </c>
      <c r="D2984" s="49">
        <f>_xll.qlCalendarAdvance(LocalCalendar,$D2983,B2984,"f",FALSE)</f>
        <v>60636</v>
      </c>
      <c r="E2984" s="49">
        <f>_xll.qlInterestRateIndexValueDate(IndexON,D2984)</f>
        <v>60636</v>
      </c>
      <c r="F2984" s="52">
        <f>IFERROR(_xll.qlIndexFixing(IndexON,D2984,TRUE,_xll.ohTrigger(RecalcTrigger,TriggerON)),NA())</f>
        <v>1.3757162011973634E-2</v>
      </c>
      <c r="H2984" s="49">
        <f>_xll.qlCalendarAdvance(IborCalendar,$H2983,B2984,"f",FALSE)</f>
        <v>60623</v>
      </c>
      <c r="I2984" s="49">
        <f>_xll.qlInterestRateIndexValueDate(Index1M,$H2984)</f>
        <v>60625</v>
      </c>
      <c r="J2984" s="52">
        <f>IFERROR(_xll.qlIndexFixing(Index1M,$H2984,TRUE,_xll.ohTrigger(RecalcTrigger,Trigger1M)),NA())</f>
        <v>1.5754356894353561E-2</v>
      </c>
      <c r="K2984" s="52">
        <f>IFERROR(_xll.qlIndexFixing(ONIndex1M,I2984,TRUE,_xll.ohTrigger(RecalcTrigger,Trigger1M)),NA())</f>
        <v>1.574554300458253E-2</v>
      </c>
      <c r="L2984" s="52">
        <f>IFERROR(_xll.qlIndexFixing(Index3M,H2984,TRUE,_xll.ohTrigger(RecalcTrigger,Trigger3M)),NA())</f>
        <v>1.7206202323446718E-2</v>
      </c>
      <c r="M2984" s="52">
        <f>IFERROR(_xll.qlIndexFixing(ONIndex3M,I2984,TRUE,_xll.ohTrigger(RecalcTrigger,Trigger3M)),NA())</f>
        <v>1.7172516177343056E-2</v>
      </c>
      <c r="N2984" s="52">
        <f>IFERROR(_xll.qlIndexFixing(Index6M,$H2984,TRUE,_xll.ohTrigger(RecalcTrigger,Trigger6M)),NA())</f>
        <v>1.8981370253581681E-2</v>
      </c>
      <c r="O2984" s="52">
        <f>IFERROR(_xll.qlIndexFixing(ONIndex6M,I2984,TRUE,_xll.ohTrigger(RecalcTrigger,Trigger6M)),NA())</f>
        <v>1.8895497555826424E-2</v>
      </c>
      <c r="P2984" s="52">
        <f>IFERROR(_xll.qlIndexFixing(Index1Y,$H2984,TRUE,_xll.ohTrigger(RecalcTrigger,Trigger1Y)),NA())</f>
        <v>2.111934048254388E-2</v>
      </c>
      <c r="Q2984" s="52">
        <f>IFERROR(_xll.qlIndexFixing(ONIndex1Y,I2984,TRUE,_xll.ohTrigger(RecalcTrigger,Trigger1Y)),NA())</f>
        <v>2.0899109146498063E-2</v>
      </c>
    </row>
    <row r="2985" spans="2:17" x14ac:dyDescent="0.2">
      <c r="B2985" s="46" t="s">
        <v>51</v>
      </c>
      <c r="D2985" s="49">
        <f>_xll.qlCalendarAdvance(LocalCalendar,$D2984,B2985,"f",FALSE)</f>
        <v>60643</v>
      </c>
      <c r="E2985" s="49">
        <f>_xll.qlInterestRateIndexValueDate(IndexON,D2985)</f>
        <v>60643</v>
      </c>
      <c r="F2985" s="52">
        <f>IFERROR(_xll.qlIndexFixing(IndexON,D2985,TRUE,_xll.ohTrigger(RecalcTrigger,TriggerON)),NA())</f>
        <v>1.3757005161840752E-2</v>
      </c>
      <c r="H2985" s="49">
        <f>_xll.qlCalendarAdvance(IborCalendar,$H2984,B2985,"f",FALSE)</f>
        <v>60630</v>
      </c>
      <c r="I2985" s="49">
        <f>_xll.qlInterestRateIndexValueDate(Index1M,$H2985)</f>
        <v>60632</v>
      </c>
      <c r="J2985" s="52">
        <f>IFERROR(_xll.qlIndexFixing(Index1M,$H2985,TRUE,_xll.ohTrigger(RecalcTrigger,Trigger1M)),NA())</f>
        <v>1.5753130251954697E-2</v>
      </c>
      <c r="K2985" s="52">
        <f>IFERROR(_xll.qlIndexFixing(ONIndex1M,I2985,TRUE,_xll.ohTrigger(RecalcTrigger,Trigger1M)),NA())</f>
        <v>1.57449570469681E-2</v>
      </c>
      <c r="L2985" s="52">
        <f>IFERROR(_xll.qlIndexFixing(Index3M,H2985,TRUE,_xll.ohTrigger(RecalcTrigger,Trigger3M)),NA())</f>
        <v>1.720602747822042E-2</v>
      </c>
      <c r="M2985" s="52">
        <f>IFERROR(_xll.qlIndexFixing(ONIndex3M,I2985,TRUE,_xll.ohTrigger(RecalcTrigger,Trigger3M)),NA())</f>
        <v>1.7171902089334612E-2</v>
      </c>
      <c r="N2985" s="52">
        <f>IFERROR(_xll.qlIndexFixing(Index6M,$H2985,TRUE,_xll.ohTrigger(RecalcTrigger,Trigger6M)),NA())</f>
        <v>1.898074186176444E-2</v>
      </c>
      <c r="O2985" s="52">
        <f>IFERROR(_xll.qlIndexFixing(ONIndex6M,I2985,TRUE,_xll.ohTrigger(RecalcTrigger,Trigger6M)),NA())</f>
        <v>1.8894788546974794E-2</v>
      </c>
      <c r="P2985" s="52">
        <f>IFERROR(_xll.qlIndexFixing(Index1Y,$H2985,TRUE,_xll.ohTrigger(RecalcTrigger,Trigger1Y)),NA())</f>
        <v>2.1115596740949403E-2</v>
      </c>
      <c r="Q2985" s="52">
        <f>IFERROR(_xll.qlIndexFixing(ONIndex1Y,I2985,TRUE,_xll.ohTrigger(RecalcTrigger,Trigger1Y)),NA())</f>
        <v>2.0898298483509326E-2</v>
      </c>
    </row>
    <row r="2986" spans="2:17" x14ac:dyDescent="0.2">
      <c r="B2986" s="46" t="s">
        <v>51</v>
      </c>
      <c r="D2986" s="49">
        <f>_xll.qlCalendarAdvance(LocalCalendar,$D2985,B2986,"f",FALSE)</f>
        <v>60651</v>
      </c>
      <c r="E2986" s="49">
        <f>_xll.qlInterestRateIndexValueDate(IndexON,D2986)</f>
        <v>60651</v>
      </c>
      <c r="F2986" s="52">
        <f>IFERROR(_xll.qlIndexFixing(IndexON,D2986,TRUE,_xll.ohTrigger(RecalcTrigger,TriggerON)),NA())</f>
        <v>1.375683279907669E-2</v>
      </c>
      <c r="H2986" s="49">
        <f>_xll.qlCalendarAdvance(IborCalendar,$H2985,B2986,"f",FALSE)</f>
        <v>60637</v>
      </c>
      <c r="I2986" s="49">
        <f>_xll.qlInterestRateIndexValueDate(Index1M,$H2986)</f>
        <v>60639</v>
      </c>
      <c r="J2986" s="52">
        <f>IFERROR(_xll.qlIndexFixing(Index1M,$H2986,TRUE,_xll.ohTrigger(RecalcTrigger,Trigger1M)),NA())</f>
        <v>1.5753879922524028E-2</v>
      </c>
      <c r="K2986" s="52">
        <f>IFERROR(_xll.qlIndexFixing(ONIndex1M,I2986,TRUE,_xll.ohTrigger(RecalcTrigger,Trigger1M)),NA())</f>
        <v>1.5743725720946955E-2</v>
      </c>
      <c r="L2986" s="52">
        <f>IFERROR(_xll.qlIndexFixing(Index3M,H2986,TRUE,_xll.ohTrigger(RecalcTrigger,Trigger3M)),NA())</f>
        <v>1.7205860211432444E-2</v>
      </c>
      <c r="M2986" s="52">
        <f>IFERROR(_xll.qlIndexFixing(ONIndex3M,I2986,TRUE,_xll.ohTrigger(RecalcTrigger,Trigger3M)),NA())</f>
        <v>1.7170505562100757E-2</v>
      </c>
      <c r="N2986" s="52">
        <f>IFERROR(_xll.qlIndexFixing(Index6M,$H2986,TRUE,_xll.ohTrigger(RecalcTrigger,Trigger6M)),NA())</f>
        <v>1.8980612006766966E-2</v>
      </c>
      <c r="O2986" s="52">
        <f>IFERROR(_xll.qlIndexFixing(ONIndex6M,I2986,TRUE,_xll.ohTrigger(RecalcTrigger,Trigger6M)),NA())</f>
        <v>1.8893125771057839E-2</v>
      </c>
      <c r="P2986" s="52">
        <f>IFERROR(_xll.qlIndexFixing(Index1Y,$H2986,TRUE,_xll.ohTrigger(RecalcTrigger,Trigger1Y)),NA())</f>
        <v>2.1116149329168551E-2</v>
      </c>
      <c r="Q2986" s="52">
        <f>IFERROR(_xll.qlIndexFixing(ONIndex1Y,I2986,TRUE,_xll.ohTrigger(RecalcTrigger,Trigger1Y)),NA())</f>
        <v>2.0896311312501581E-2</v>
      </c>
    </row>
    <row r="2987" spans="2:17" x14ac:dyDescent="0.2">
      <c r="B2987" s="46" t="s">
        <v>51</v>
      </c>
      <c r="D2987" s="49">
        <f>_xll.qlCalendarAdvance(LocalCalendar,$D2986,B2987,"f",FALSE)</f>
        <v>60658</v>
      </c>
      <c r="E2987" s="49">
        <f>_xll.qlInterestRateIndexValueDate(IndexON,D2987)</f>
        <v>60658</v>
      </c>
      <c r="F2987" s="52">
        <f>IFERROR(_xll.qlIndexFixing(IndexON,D2987,TRUE,_xll.ohTrigger(RecalcTrigger,TriggerON)),NA())</f>
        <v>1.3756688014412433E-2</v>
      </c>
      <c r="H2987" s="49">
        <f>_xll.qlCalendarAdvance(IborCalendar,$H2986,B2987,"f",FALSE)</f>
        <v>60644</v>
      </c>
      <c r="I2987" s="49">
        <f>_xll.qlInterestRateIndexValueDate(Index1M,$H2987)</f>
        <v>60646</v>
      </c>
      <c r="J2987" s="52">
        <f>IFERROR(_xll.qlIndexFixing(Index1M,$H2987,TRUE,_xll.ohTrigger(RecalcTrigger,Trigger1M)),NA())</f>
        <v>1.5753984119104558E-2</v>
      </c>
      <c r="K2987" s="52">
        <f>IFERROR(_xll.qlIndexFixing(ONIndex1M,I2987,TRUE,_xll.ohTrigger(RecalcTrigger,Trigger1M)),NA())</f>
        <v>1.5743481190231279E-2</v>
      </c>
      <c r="L2987" s="52">
        <f>IFERROR(_xll.qlIndexFixing(Index3M,H2987,TRUE,_xll.ohTrigger(RecalcTrigger,Trigger3M)),NA())</f>
        <v>1.7205700523081013E-2</v>
      </c>
      <c r="M2987" s="52">
        <f>IFERROR(_xll.qlIndexFixing(ONIndex3M,I2987,TRUE,_xll.ohTrigger(RecalcTrigger,Trigger3M)),NA())</f>
        <v>1.7170298576951737E-2</v>
      </c>
      <c r="N2987" s="52">
        <f>IFERROR(_xll.qlIndexFixing(Index6M,$H2987,TRUE,_xll.ohTrigger(RecalcTrigger,Trigger6M)),NA())</f>
        <v>1.898048963282041E-2</v>
      </c>
      <c r="O2987" s="52">
        <f>IFERROR(_xll.qlIndexFixing(ONIndex6M,I2987,TRUE,_xll.ohTrigger(RecalcTrigger,Trigger6M)),NA())</f>
        <v>1.8892909266883251E-2</v>
      </c>
      <c r="P2987" s="52">
        <f>IFERROR(_xll.qlIndexFixing(Index1Y,$H2987,TRUE,_xll.ohTrigger(RecalcTrigger,Trigger1Y)),NA())</f>
        <v>2.1116092825766923E-2</v>
      </c>
      <c r="Q2987" s="52">
        <f>IFERROR(_xll.qlIndexFixing(ONIndex1Y,I2987,TRUE,_xll.ohTrigger(RecalcTrigger,Trigger1Y)),NA())</f>
        <v>2.0896104726713105E-2</v>
      </c>
    </row>
    <row r="2988" spans="2:17" x14ac:dyDescent="0.2">
      <c r="B2988" s="46" t="s">
        <v>51</v>
      </c>
      <c r="D2988" s="49">
        <f>_xll.qlCalendarAdvance(LocalCalendar,$D2987,B2988,"f",FALSE)</f>
        <v>60665</v>
      </c>
      <c r="E2988" s="49">
        <f>_xll.qlInterestRateIndexValueDate(IndexON,D2988)</f>
        <v>60665</v>
      </c>
      <c r="F2988" s="52">
        <f>IFERROR(_xll.qlIndexFixing(IndexON,D2988,TRUE,_xll.ohTrigger(RecalcTrigger,TriggerON)),NA())</f>
        <v>1.375654886012434E-2</v>
      </c>
      <c r="H2988" s="49">
        <f>_xll.qlCalendarAdvance(IborCalendar,$H2987,B2988,"f",FALSE)</f>
        <v>60651</v>
      </c>
      <c r="I2988" s="49">
        <f>_xll.qlInterestRateIndexValueDate(Index1M,$H2988)</f>
        <v>60653</v>
      </c>
      <c r="J2988" s="52">
        <f>IFERROR(_xll.qlIndexFixing(Index1M,$H2988,TRUE,_xll.ohTrigger(RecalcTrigger,Trigger1M)),NA())</f>
        <v>1.5753438659835139E-2</v>
      </c>
      <c r="K2988" s="52">
        <f>IFERROR(_xll.qlIndexFixing(ONIndex1M,I2988,TRUE,_xll.ohTrigger(RecalcTrigger,Trigger1M)),NA())</f>
        <v>1.5743245574544318E-2</v>
      </c>
      <c r="L2988" s="52">
        <f>IFERROR(_xll.qlIndexFixing(Index3M,H2988,TRUE,_xll.ohTrigger(RecalcTrigger,Trigger3M)),NA())</f>
        <v>1.7205548413166127E-2</v>
      </c>
      <c r="M2988" s="52">
        <f>IFERROR(_xll.qlIndexFixing(ONIndex3M,I2988,TRUE,_xll.ohTrigger(RecalcTrigger,Trigger3M)),NA())</f>
        <v>1.7170099138246186E-2</v>
      </c>
      <c r="N2988" s="52">
        <f>IFERROR(_xll.qlIndexFixing(Index6M,$H2988,TRUE,_xll.ohTrigger(RecalcTrigger,Trigger6M)),NA())</f>
        <v>1.8980374739923447E-2</v>
      </c>
      <c r="O2988" s="52">
        <f>IFERROR(_xll.qlIndexFixing(ONIndex6M,I2988,TRUE,_xll.ohTrigger(RecalcTrigger,Trigger6M)),NA())</f>
        <v>1.8892700173580579E-2</v>
      </c>
      <c r="P2988" s="52">
        <f>IFERROR(_xll.qlIndexFixing(Index1Y,$H2988,TRUE,_xll.ohTrigger(RecalcTrigger,Trigger1Y)),NA())</f>
        <v>2.1116040287978446E-2</v>
      </c>
      <c r="Q2988" s="52">
        <f>IFERROR(_xll.qlIndexFixing(ONIndex1Y,I2988,TRUE,_xll.ohTrigger(RecalcTrigger,Trigger1Y)),NA())</f>
        <v>2.0895905637647871E-2</v>
      </c>
    </row>
    <row r="2989" spans="2:17" x14ac:dyDescent="0.2">
      <c r="B2989" s="46" t="s">
        <v>51</v>
      </c>
      <c r="D2989" s="49">
        <f>_xll.qlCalendarAdvance(LocalCalendar,$D2988,B2989,"f",FALSE)</f>
        <v>60672</v>
      </c>
      <c r="E2989" s="49">
        <f>_xll.qlInterestRateIndexValueDate(IndexON,D2989)</f>
        <v>60672</v>
      </c>
      <c r="F2989" s="52">
        <f>IFERROR(_xll.qlIndexFixing(IndexON,D2989,TRUE,_xll.ohTrigger(RecalcTrigger,TriggerON)),NA())</f>
        <v>1.3756415336532157E-2</v>
      </c>
      <c r="H2989" s="49">
        <f>_xll.qlCalendarAdvance(IborCalendar,$H2988,B2989,"f",FALSE)</f>
        <v>60658</v>
      </c>
      <c r="I2989" s="49">
        <f>_xll.qlInterestRateIndexValueDate(Index1M,$H2989)</f>
        <v>60660</v>
      </c>
      <c r="J2989" s="52">
        <f>IFERROR(_xll.qlIndexFixing(Index1M,$H2989,TRUE,_xll.ohTrigger(RecalcTrigger,Trigger1M)),NA())</f>
        <v>1.5752240191391514E-2</v>
      </c>
      <c r="K2989" s="52">
        <f>IFERROR(_xll.qlIndexFixing(ONIndex1M,I2989,TRUE,_xll.ohTrigger(RecalcTrigger,Trigger1M)),NA())</f>
        <v>1.574301887412588E-2</v>
      </c>
      <c r="L2989" s="52">
        <f>IFERROR(_xll.qlIndexFixing(Index3M,H2989,TRUE,_xll.ohTrigger(RecalcTrigger,Trigger3M)),NA())</f>
        <v>1.720540388168601E-2</v>
      </c>
      <c r="M2989" s="52">
        <f>IFERROR(_xll.qlIndexFixing(ONIndex3M,I2989,TRUE,_xll.ohTrigger(RecalcTrigger,Trigger3M)),NA())</f>
        <v>1.7169907245744298E-2</v>
      </c>
      <c r="N2989" s="52">
        <f>IFERROR(_xll.qlIndexFixing(Index6M,$H2989,TRUE,_xll.ohTrigger(RecalcTrigger,Trigger6M)),NA())</f>
        <v>1.8980267297810782E-2</v>
      </c>
      <c r="O2989" s="52">
        <f>IFERROR(_xll.qlIndexFixing(ONIndex6M,I2989,TRUE,_xll.ohTrigger(RecalcTrigger,Trigger6M)),NA())</f>
        <v>1.8892498490670206E-2</v>
      </c>
      <c r="P2989" s="52">
        <f>IFERROR(_xll.qlIndexFixing(Index1Y,$H2989,TRUE,_xll.ohTrigger(RecalcTrigger,Trigger1Y)),NA())</f>
        <v>2.1115991568997815E-2</v>
      </c>
      <c r="Q2989" s="52">
        <f>IFERROR(_xll.qlIndexFixing(ONIndex1Y,I2989,TRUE,_xll.ohTrigger(RecalcTrigger,Trigger1Y)),NA())</f>
        <v>2.0895714045146008E-2</v>
      </c>
    </row>
    <row r="2990" spans="2:17" x14ac:dyDescent="0.2">
      <c r="B2990" s="46" t="s">
        <v>51</v>
      </c>
      <c r="D2990" s="49">
        <f>_xll.qlCalendarAdvance(LocalCalendar,$D2989,B2990,"f",FALSE)</f>
        <v>60679</v>
      </c>
      <c r="E2990" s="49">
        <f>_xll.qlInterestRateIndexValueDate(IndexON,D2990)</f>
        <v>60679</v>
      </c>
      <c r="F2990" s="52">
        <f>IFERROR(_xll.qlIndexFixing(IndexON,D2990,TRUE,_xll.ohTrigger(RecalcTrigger,TriggerON)),NA())</f>
        <v>1.3756287443396076E-2</v>
      </c>
      <c r="H2990" s="49">
        <f>_xll.qlCalendarAdvance(IborCalendar,$H2989,B2990,"f",FALSE)</f>
        <v>60665</v>
      </c>
      <c r="I2990" s="49">
        <f>_xll.qlInterestRateIndexValueDate(Index1M,$H2990)</f>
        <v>60667</v>
      </c>
      <c r="J2990" s="52">
        <f>IFERROR(_xll.qlIndexFixing(Index1M,$H2990,TRUE,_xll.ohTrigger(RecalcTrigger,Trigger1M)),NA())</f>
        <v>1.5751709092453683E-2</v>
      </c>
      <c r="K2990" s="52">
        <f>IFERROR(_xll.qlIndexFixing(ONIndex1M,I2990,TRUE,_xll.ohTrigger(RecalcTrigger,Trigger1M)),NA())</f>
        <v>1.574280108889603E-2</v>
      </c>
      <c r="L2990" s="52">
        <f>IFERROR(_xll.qlIndexFixing(Index3M,H2990,TRUE,_xll.ohTrigger(RecalcTrigger,Trigger3M)),NA())</f>
        <v>1.7204864759932825E-2</v>
      </c>
      <c r="M2990" s="52">
        <f>IFERROR(_xll.qlIndexFixing(ONIndex3M,I2990,TRUE,_xll.ohTrigger(RecalcTrigger,Trigger3M)),NA())</f>
        <v>1.716972289968588E-2</v>
      </c>
      <c r="N2990" s="52">
        <f>IFERROR(_xll.qlIndexFixing(Index6M,$H2990,TRUE,_xll.ohTrigger(RecalcTrigger,Trigger6M)),NA())</f>
        <v>1.8980167089463082E-2</v>
      </c>
      <c r="O2990" s="52">
        <f>IFERROR(_xll.qlIndexFixing(ONIndex6M,I2990,TRUE,_xll.ohTrigger(RecalcTrigger,Trigger6M)),NA())</f>
        <v>1.8892304218711686E-2</v>
      </c>
      <c r="P2990" s="52">
        <f>IFERROR(_xll.qlIndexFixing(Index1Y,$H2990,TRUE,_xll.ohTrigger(RecalcTrigger,Trigger1Y)),NA())</f>
        <v>2.111594652202016E-2</v>
      </c>
      <c r="Q2990" s="52">
        <f>IFERROR(_xll.qlIndexFixing(ONIndex1Y,I2990,TRUE,_xll.ohTrigger(RecalcTrigger,Trigger1Y)),NA())</f>
        <v>2.089552994928745E-2</v>
      </c>
    </row>
    <row r="2991" spans="2:17" x14ac:dyDescent="0.2">
      <c r="B2991" s="46" t="s">
        <v>51</v>
      </c>
      <c r="D2991" s="49">
        <f>_xll.qlCalendarAdvance(LocalCalendar,$D2990,B2991,"f",FALSE)</f>
        <v>60686</v>
      </c>
      <c r="E2991" s="49">
        <f>_xll.qlInterestRateIndexValueDate(IndexON,D2991)</f>
        <v>60686</v>
      </c>
      <c r="F2991" s="52">
        <f>IFERROR(_xll.qlIndexFixing(IndexON,D2991,TRUE,_xll.ohTrigger(RecalcTrigger,TriggerON)),NA())</f>
        <v>1.3756165180716096E-2</v>
      </c>
      <c r="H2991" s="49">
        <f>_xll.qlCalendarAdvance(IborCalendar,$H2990,B2991,"f",FALSE)</f>
        <v>60672</v>
      </c>
      <c r="I2991" s="49">
        <f>_xll.qlInterestRateIndexValueDate(Index1M,$H2991)</f>
        <v>60674</v>
      </c>
      <c r="J2991" s="52">
        <f>IFERROR(_xll.qlIndexFixing(Index1M,$H2991,TRUE,_xll.ohTrigger(RecalcTrigger,Trigger1M)),NA())</f>
        <v>1.5751517189517283E-2</v>
      </c>
      <c r="K2991" s="52">
        <f>IFERROR(_xll.qlIndexFixing(ONIndex1M,I2991,TRUE,_xll.ohTrigger(RecalcTrigger,Trigger1M)),NA())</f>
        <v>1.5742592218854767E-2</v>
      </c>
      <c r="L2991" s="52">
        <f>IFERROR(_xll.qlIndexFixing(Index3M,H2991,TRUE,_xll.ohTrigger(RecalcTrigger,Trigger3M)),NA())</f>
        <v>1.7204734850200416E-2</v>
      </c>
      <c r="M2991" s="52">
        <f>IFERROR(_xll.qlIndexFixing(ONIndex3M,I2991,TRUE,_xll.ohTrigger(RecalcTrigger,Trigger3M)),NA())</f>
        <v>1.7169546099990995E-2</v>
      </c>
      <c r="N2991" s="52">
        <f>IFERROR(_xll.qlIndexFixing(Index6M,$H2991,TRUE,_xll.ohTrigger(RecalcTrigger,Trigger6M)),NA())</f>
        <v>1.8980073826688343E-2</v>
      </c>
      <c r="O2991" s="52">
        <f>IFERROR(_xll.qlIndexFixing(ONIndex6M,I2991,TRUE,_xll.ohTrigger(RecalcTrigger,Trigger6M)),NA())</f>
        <v>1.889211735746521E-2</v>
      </c>
      <c r="P2991" s="52">
        <f>IFERROR(_xll.qlIndexFixing(Index1Y,$H2991,TRUE,_xll.ohTrigger(RecalcTrigger,Trigger1Y)),NA())</f>
        <v>2.1115905000240173E-2</v>
      </c>
      <c r="Q2991" s="52">
        <f>IFERROR(_xll.qlIndexFixing(ONIndex1Y,I2991,TRUE,_xll.ohTrigger(RecalcTrigger,Trigger1Y)),NA())</f>
        <v>2.0895353350232071E-2</v>
      </c>
    </row>
    <row r="2992" spans="2:17" x14ac:dyDescent="0.2">
      <c r="B2992" s="46" t="s">
        <v>51</v>
      </c>
      <c r="D2992" s="49">
        <f>_xll.qlCalendarAdvance(LocalCalendar,$D2991,B2992,"f",FALSE)</f>
        <v>60693</v>
      </c>
      <c r="E2992" s="49">
        <f>_xll.qlInterestRateIndexValueDate(IndexON,D2992)</f>
        <v>60693</v>
      </c>
      <c r="F2992" s="52">
        <f>IFERROR(_xll.qlIndexFixing(IndexON,D2992,TRUE,_xll.ohTrigger(RecalcTrigger,TriggerON)),NA())</f>
        <v>1.3756048548572153E-2</v>
      </c>
      <c r="H2992" s="49">
        <f>_xll.qlCalendarAdvance(IborCalendar,$H2991,B2992,"f",FALSE)</f>
        <v>60679</v>
      </c>
      <c r="I2992" s="49">
        <f>_xll.qlInterestRateIndexValueDate(Index1M,$H2992)</f>
        <v>60681</v>
      </c>
      <c r="J2992" s="52">
        <f>IFERROR(_xll.qlIndexFixing(Index1M,$H2992,TRUE,_xll.ohTrigger(RecalcTrigger,Trigger1M)),NA())</f>
        <v>1.5751334212301047E-2</v>
      </c>
      <c r="K2992" s="52">
        <f>IFERROR(_xll.qlIndexFixing(ONIndex1M,I2992,TRUE,_xll.ohTrigger(RecalcTrigger,Trigger1M)),NA())</f>
        <v>1.5742392263922156E-2</v>
      </c>
      <c r="L2992" s="52">
        <f>IFERROR(_xll.qlIndexFixing(Index3M,H2992,TRUE,_xll.ohTrigger(RecalcTrigger,Trigger3M)),NA())</f>
        <v>1.7204612518540111E-2</v>
      </c>
      <c r="M2992" s="52">
        <f>IFERROR(_xll.qlIndexFixing(ONIndex3M,I2992,TRUE,_xll.ohTrigger(RecalcTrigger,Trigger3M)),NA())</f>
        <v>1.7169376846499773E-2</v>
      </c>
      <c r="N2992" s="52">
        <f>IFERROR(_xll.qlIndexFixing(Index6M,$H2992,TRUE,_xll.ohTrigger(RecalcTrigger,Trigger6M)),NA())</f>
        <v>1.897998722115234E-2</v>
      </c>
      <c r="O2992" s="52">
        <f>IFERROR(_xll.qlIndexFixing(ONIndex6M,I2992,TRUE,_xll.ohTrigger(RecalcTrigger,Trigger6M)),NA())</f>
        <v>1.8891937906850842E-2</v>
      </c>
      <c r="P2992" s="52">
        <f>IFERROR(_xll.qlIndexFixing(Index1Y,$H2992,TRUE,_xll.ohTrigger(RecalcTrigger,Trigger1Y)),NA())</f>
        <v>2.1115866856853203E-2</v>
      </c>
      <c r="Q2992" s="52">
        <f>IFERROR(_xll.qlIndexFixing(ONIndex1Y,I2992,TRUE,_xll.ohTrigger(RecalcTrigger,Trigger1Y)),NA())</f>
        <v>2.0895184247660126E-2</v>
      </c>
    </row>
    <row r="2993" spans="2:17" x14ac:dyDescent="0.2">
      <c r="B2993" s="46" t="s">
        <v>51</v>
      </c>
      <c r="D2993" s="49">
        <f>_xll.qlCalendarAdvance(LocalCalendar,$D2992,B2993,"f",FALSE)</f>
        <v>60700</v>
      </c>
      <c r="E2993" s="49">
        <f>_xll.qlInterestRateIndexValueDate(IndexON,D2993)</f>
        <v>60700</v>
      </c>
      <c r="F2993" s="52">
        <f>IFERROR(_xll.qlIndexFixing(IndexON,D2993,TRUE,_xll.ohTrigger(RecalcTrigger,TriggerON)),NA())</f>
        <v>1.3755937547044184E-2</v>
      </c>
      <c r="H2993" s="49">
        <f>_xll.qlCalendarAdvance(IborCalendar,$H2992,B2993,"f",FALSE)</f>
        <v>60686</v>
      </c>
      <c r="I2993" s="49">
        <f>_xll.qlInterestRateIndexValueDate(Index1M,$H2993)</f>
        <v>60688</v>
      </c>
      <c r="J2993" s="52">
        <f>IFERROR(_xll.qlIndexFixing(Index1M,$H2993,TRUE,_xll.ohTrigger(RecalcTrigger,Trigger1M)),NA())</f>
        <v>1.5751160160804974E-2</v>
      </c>
      <c r="K2993" s="52">
        <f>IFERROR(_xll.qlIndexFixing(ONIndex1M,I2993,TRUE,_xll.ohTrigger(RecalcTrigger,Trigger1M)),NA())</f>
        <v>1.5742201224178132E-2</v>
      </c>
      <c r="L2993" s="52">
        <f>IFERROR(_xll.qlIndexFixing(Index3M,H2993,TRUE,_xll.ohTrigger(RecalcTrigger,Trigger3M)),NA())</f>
        <v>1.7204497764950109E-2</v>
      </c>
      <c r="M2993" s="52">
        <f>IFERROR(_xll.qlIndexFixing(ONIndex3M,I2993,TRUE,_xll.ohTrigger(RecalcTrigger,Trigger3M)),NA())</f>
        <v>1.7169215139372085E-2</v>
      </c>
      <c r="N2993" s="52">
        <f>IFERROR(_xll.qlIndexFixing(Index6M,$H2993,TRUE,_xll.ohTrigger(RecalcTrigger,Trigger6M)),NA())</f>
        <v>1.897990698452439E-2</v>
      </c>
      <c r="O2993" s="52">
        <f>IFERROR(_xll.qlIndexFixing(ONIndex6M,I2993,TRUE,_xll.ohTrigger(RecalcTrigger,Trigger6M)),NA())</f>
        <v>1.8891765866948518E-2</v>
      </c>
      <c r="P2993" s="52">
        <f>IFERROR(_xll.qlIndexFixing(Index1Y,$H2993,TRUE,_xll.ohTrigger(RecalcTrigger,Trigger1Y)),NA())</f>
        <v>2.1115831945053728E-2</v>
      </c>
      <c r="Q2993" s="52">
        <f>IFERROR(_xll.qlIndexFixing(ONIndex1Y,I2993,TRUE,_xll.ohTrigger(RecalcTrigger,Trigger1Y)),NA())</f>
        <v>2.0895022641731487E-2</v>
      </c>
    </row>
    <row r="2994" spans="2:17" x14ac:dyDescent="0.2">
      <c r="B2994" s="46" t="s">
        <v>51</v>
      </c>
      <c r="D2994" s="49">
        <f>_xll.qlCalendarAdvance(LocalCalendar,$D2993,B2994,"f",FALSE)</f>
        <v>60707</v>
      </c>
      <c r="E2994" s="49">
        <f>_xll.qlInterestRateIndexValueDate(IndexON,D2994)</f>
        <v>60707</v>
      </c>
      <c r="F2994" s="52">
        <f>IFERROR(_xll.qlIndexFixing(IndexON,D2994,TRUE,_xll.ohTrigger(RecalcTrigger,TriggerON)),NA())</f>
        <v>1.375583217589238E-2</v>
      </c>
      <c r="H2994" s="49">
        <f>_xll.qlCalendarAdvance(IborCalendar,$H2993,B2994,"f",FALSE)</f>
        <v>60693</v>
      </c>
      <c r="I2994" s="49">
        <f>_xll.qlInterestRateIndexValueDate(Index1M,$H2994)</f>
        <v>60695</v>
      </c>
      <c r="J2994" s="52">
        <f>IFERROR(_xll.qlIndexFixing(Index1M,$H2994,TRUE,_xll.ohTrigger(RecalcTrigger,Trigger1M)),NA())</f>
        <v>1.5752329126557385E-2</v>
      </c>
      <c r="K2994" s="52">
        <f>IFERROR(_xll.qlIndexFixing(ONIndex1M,I2994,TRUE,_xll.ohTrigger(RecalcTrigger,Trigger1M)),NA())</f>
        <v>1.5742019099622695E-2</v>
      </c>
      <c r="L2994" s="52">
        <f>IFERROR(_xll.qlIndexFixing(Index3M,H2994,TRUE,_xll.ohTrigger(RecalcTrigger,Trigger3M)),NA())</f>
        <v>1.7205603715579117E-2</v>
      </c>
      <c r="M2994" s="52">
        <f>IFERROR(_xll.qlIndexFixing(ONIndex3M,I2994,TRUE,_xll.ohTrigger(RecalcTrigger,Trigger3M)),NA())</f>
        <v>1.7169060978527995E-2</v>
      </c>
      <c r="N2994" s="52">
        <f>IFERROR(_xll.qlIndexFixing(Index6M,$H2994,TRUE,_xll.ohTrigger(RecalcTrigger,Trigger6M)),NA())</f>
        <v>1.8982807494149878E-2</v>
      </c>
      <c r="O2994" s="52">
        <f>IFERROR(_xll.qlIndexFixing(ONIndex6M,I2994,TRUE,_xll.ohTrigger(RecalcTrigger,Trigger6M)),NA())</f>
        <v>1.8891601237838174E-2</v>
      </c>
      <c r="P2994" s="52">
        <f>IFERROR(_xll.qlIndexFixing(Index1Y,$H2994,TRUE,_xll.ohTrigger(RecalcTrigger,Trigger1Y)),NA())</f>
        <v>2.1115800118037306E-2</v>
      </c>
      <c r="Q2994" s="52">
        <f>IFERROR(_xll.qlIndexFixing(ONIndex1Y,I2994,TRUE,_xll.ohTrigger(RecalcTrigger,Trigger1Y)),NA())</f>
        <v>2.0894868532446154E-2</v>
      </c>
    </row>
    <row r="2995" spans="2:17" x14ac:dyDescent="0.2">
      <c r="B2995" s="46" t="s">
        <v>51</v>
      </c>
      <c r="D2995" s="49">
        <f>_xll.qlCalendarAdvance(LocalCalendar,$D2994,B2995,"f",FALSE)</f>
        <v>60714</v>
      </c>
      <c r="E2995" s="49">
        <f>_xll.qlInterestRateIndexValueDate(IndexON,D2995)</f>
        <v>60714</v>
      </c>
      <c r="F2995" s="52">
        <f>IFERROR(_xll.qlIndexFixing(IndexON,D2995,TRUE,_xll.ohTrigger(RecalcTrigger,TriggerON)),NA())</f>
        <v>1.3755732435276613E-2</v>
      </c>
      <c r="H2995" s="49">
        <f>_xll.qlCalendarAdvance(IborCalendar,$H2994,B2995,"f",FALSE)</f>
        <v>60700</v>
      </c>
      <c r="I2995" s="49">
        <f>_xll.qlInterestRateIndexValueDate(Index1M,$H2995)</f>
        <v>60702</v>
      </c>
      <c r="J2995" s="52">
        <f>IFERROR(_xll.qlIndexFixing(Index1M,$H2995,TRUE,_xll.ohTrigger(RecalcTrigger,Trigger1M)),NA())</f>
        <v>1.5752509778232143E-2</v>
      </c>
      <c r="K2995" s="52">
        <f>IFERROR(_xll.qlIndexFixing(ONIndex1M,I2995,TRUE,_xll.ohTrigger(RecalcTrigger,Trigger1M)),NA())</f>
        <v>1.5741845890415718E-2</v>
      </c>
      <c r="L2995" s="52">
        <f>IFERROR(_xll.qlIndexFixing(Index3M,H2995,TRUE,_xll.ohTrigger(RecalcTrigger,Trigger3M)),NA())</f>
        <v>1.7205505727983687E-2</v>
      </c>
      <c r="M2995" s="52">
        <f>IFERROR(_xll.qlIndexFixing(ONIndex3M,I2995,TRUE,_xll.ohTrigger(RecalcTrigger,Trigger3M)),NA())</f>
        <v>1.7168914364207311E-2</v>
      </c>
      <c r="N2995" s="52">
        <f>IFERROR(_xll.qlIndexFixing(Index6M,$H2995,TRUE,_xll.ohTrigger(RecalcTrigger,Trigger6M)),NA())</f>
        <v>1.8982244719696624E-2</v>
      </c>
      <c r="O2995" s="52">
        <f>IFERROR(_xll.qlIndexFixing(ONIndex6M,I2995,TRUE,_xll.ohTrigger(RecalcTrigger,Trigger6M)),NA())</f>
        <v>1.8891444019439874E-2</v>
      </c>
      <c r="P2995" s="52">
        <f>IFERROR(_xll.qlIndexFixing(Index1Y,$H2995,TRUE,_xll.ohTrigger(RecalcTrigger,Trigger1Y)),NA())</f>
        <v>2.1115771228999516E-2</v>
      </c>
      <c r="Q2995" s="52">
        <f>IFERROR(_xll.qlIndexFixing(ONIndex1Y,I2995,TRUE,_xll.ohTrigger(RecalcTrigger,Trigger1Y)),NA())</f>
        <v>2.0894721919963999E-2</v>
      </c>
    </row>
    <row r="2996" spans="2:17" x14ac:dyDescent="0.2">
      <c r="B2996" s="46" t="s">
        <v>51</v>
      </c>
      <c r="D2996" s="49">
        <f>_xll.qlCalendarAdvance(LocalCalendar,$D2995,B2996,"f",FALSE)</f>
        <v>60721</v>
      </c>
      <c r="E2996" s="49">
        <f>_xll.qlInterestRateIndexValueDate(IndexON,D2996)</f>
        <v>60721</v>
      </c>
      <c r="F2996" s="52">
        <f>IFERROR(_xll.qlIndexFixing(IndexON,D2996,TRUE,_xll.ohTrigger(RecalcTrigger,TriggerON)),NA())</f>
        <v>1.375563832527682E-2</v>
      </c>
      <c r="H2996" s="49">
        <f>_xll.qlCalendarAdvance(IborCalendar,$H2995,B2996,"f",FALSE)</f>
        <v>60707</v>
      </c>
      <c r="I2996" s="49">
        <f>_xll.qlInterestRateIndexValueDate(Index1M,$H2996)</f>
        <v>60709</v>
      </c>
      <c r="J2996" s="52">
        <f>IFERROR(_xll.qlIndexFixing(Index1M,$H2996,TRUE,_xll.ohTrigger(RecalcTrigger,Trigger1M)),NA())</f>
        <v>1.575203070038611E-2</v>
      </c>
      <c r="K2996" s="52">
        <f>IFERROR(_xll.qlIndexFixing(ONIndex1M,I2996,TRUE,_xll.ohTrigger(RecalcTrigger,Trigger1M)),NA())</f>
        <v>1.5741681596237456E-2</v>
      </c>
      <c r="L2996" s="52">
        <f>IFERROR(_xll.qlIndexFixing(Index3M,H2996,TRUE,_xll.ohTrigger(RecalcTrigger,Trigger3M)),NA())</f>
        <v>1.7205415319541215E-2</v>
      </c>
      <c r="M2996" s="52">
        <f>IFERROR(_xll.qlIndexFixing(ONIndex3M,I2996,TRUE,_xll.ohTrigger(RecalcTrigger,Trigger3M)),NA())</f>
        <v>1.7168775296090288E-2</v>
      </c>
      <c r="N2996" s="52">
        <f>IFERROR(_xll.qlIndexFixing(Index6M,$H2996,TRUE,_xll.ohTrigger(RecalcTrigger,Trigger6M)),NA())</f>
        <v>1.8982183179487567E-2</v>
      </c>
      <c r="O2996" s="52">
        <f>IFERROR(_xll.qlIndexFixing(ONIndex6M,I2996,TRUE,_xll.ohTrigger(RecalcTrigger,Trigger6M)),NA())</f>
        <v>1.8891294211753618E-2</v>
      </c>
      <c r="P2996" s="52">
        <f>IFERROR(_xll.qlIndexFixing(Index1Y,$H2996,TRUE,_xll.ohTrigger(RecalcTrigger,Trigger1Y)),NA())</f>
        <v>2.1115745131133946E-2</v>
      </c>
      <c r="Q2996" s="52">
        <f>IFERROR(_xll.qlIndexFixing(ONIndex1Y,I2996,TRUE,_xll.ohTrigger(RecalcTrigger,Trigger1Y)),NA())</f>
        <v>2.0894582803965278E-2</v>
      </c>
    </row>
    <row r="2997" spans="2:17" x14ac:dyDescent="0.2">
      <c r="B2997" s="46" t="s">
        <v>51</v>
      </c>
      <c r="D2997" s="49">
        <f>_xll.qlCalendarAdvance(LocalCalendar,$D2996,B2997,"f",FALSE)</f>
        <v>60728</v>
      </c>
      <c r="E2997" s="49">
        <f>_xll.qlInterestRateIndexValueDate(IndexON,D2997)</f>
        <v>60728</v>
      </c>
      <c r="F2997" s="52">
        <f>IFERROR(_xll.qlIndexFixing(IndexON,D2997,TRUE,_xll.ohTrigger(RecalcTrigger,TriggerON)),NA())</f>
        <v>1.3755549845733128E-2</v>
      </c>
      <c r="H2997" s="49">
        <f>_xll.qlCalendarAdvance(IborCalendar,$H2996,B2997,"f",FALSE)</f>
        <v>60714</v>
      </c>
      <c r="I2997" s="49">
        <f>_xll.qlInterestRateIndexValueDate(Index1M,$H2997)</f>
        <v>60716</v>
      </c>
      <c r="J2997" s="52">
        <f>IFERROR(_xll.qlIndexFixing(Index1M,$H2997,TRUE,_xll.ohTrigger(RecalcTrigger,Trigger1M)),NA())</f>
        <v>1.5751894878220096E-2</v>
      </c>
      <c r="K2997" s="52">
        <f>IFERROR(_xll.qlIndexFixing(ONIndex1M,I2997,TRUE,_xll.ohTrigger(RecalcTrigger,Trigger1M)),NA())</f>
        <v>1.5741526217327717E-2</v>
      </c>
      <c r="L2997" s="52">
        <f>IFERROR(_xll.qlIndexFixing(Index3M,H2997,TRUE,_xll.ohTrigger(RecalcTrigger,Trigger3M)),NA())</f>
        <v>1.7205332490249962E-2</v>
      </c>
      <c r="M2997" s="52">
        <f>IFERROR(_xll.qlIndexFixing(ONIndex3M,I2997,TRUE,_xll.ohTrigger(RecalcTrigger,Trigger3M)),NA())</f>
        <v>1.7168643774256864E-2</v>
      </c>
      <c r="N2997" s="52">
        <f>IFERROR(_xll.qlIndexFixing(Index6M,$H2997,TRUE,_xll.ohTrigger(RecalcTrigger,Trigger6M)),NA())</f>
        <v>1.8982126716672928E-2</v>
      </c>
      <c r="O2997" s="52">
        <f>IFERROR(_xll.qlIndexFixing(ONIndex6M,I2997,TRUE,_xll.ohTrigger(RecalcTrigger,Trigger6M)),NA())</f>
        <v>1.8891151814619533E-2</v>
      </c>
      <c r="P2997" s="52">
        <f>IFERROR(_xll.qlIndexFixing(Index1Y,$H2997,TRUE,_xll.ohTrigger(RecalcTrigger,Trigger1Y)),NA())</f>
        <v>2.111572167763727E-2</v>
      </c>
      <c r="Q2997" s="52">
        <f>IFERROR(_xll.qlIndexFixing(ONIndex1Y,I2997,TRUE,_xll.ohTrigger(RecalcTrigger,Trigger1Y)),NA())</f>
        <v>2.0894451184529927E-2</v>
      </c>
    </row>
    <row r="2998" spans="2:17" x14ac:dyDescent="0.2">
      <c r="B2998" s="46" t="s">
        <v>51</v>
      </c>
      <c r="D2998" s="49">
        <f>_xll.qlCalendarAdvance(LocalCalendar,$D2997,B2998,"f",FALSE)</f>
        <v>60735</v>
      </c>
      <c r="E2998" s="49">
        <f>_xll.qlInterestRateIndexValueDate(IndexON,D2998)</f>
        <v>60735</v>
      </c>
      <c r="F2998" s="52">
        <f>IFERROR(_xll.qlIndexFixing(IndexON,D2998,TRUE,_xll.ohTrigger(RecalcTrigger,TriggerON)),NA())</f>
        <v>1.3755466996725474E-2</v>
      </c>
      <c r="H2998" s="49">
        <f>_xll.qlCalendarAdvance(IborCalendar,$H2997,B2998,"f",FALSE)</f>
        <v>60721</v>
      </c>
      <c r="I2998" s="49">
        <f>_xll.qlInterestRateIndexValueDate(Index1M,$H2998)</f>
        <v>60723</v>
      </c>
      <c r="J2998" s="52">
        <f>IFERROR(_xll.qlIndexFixing(Index1M,$H2998,TRUE,_xll.ohTrigger(RecalcTrigger,Trigger1M)),NA())</f>
        <v>1.5752104206987676E-2</v>
      </c>
      <c r="K2998" s="52">
        <f>IFERROR(_xll.qlIndexFixing(ONIndex1M,I2998,TRUE,_xll.ohTrigger(RecalcTrigger,Trigger1M)),NA())</f>
        <v>1.574137975352663E-2</v>
      </c>
      <c r="L2998" s="52">
        <f>IFERROR(_xll.qlIndexFixing(Index3M,H2998,TRUE,_xll.ohTrigger(RecalcTrigger,Trigger3M)),NA())</f>
        <v>1.7204850651857565E-2</v>
      </c>
      <c r="M2998" s="52">
        <f>IFERROR(_xll.qlIndexFixing(ONIndex3M,I2998,TRUE,_xll.ohTrigger(RecalcTrigger,Trigger3M)),NA())</f>
        <v>1.716851979886691E-2</v>
      </c>
      <c r="N2998" s="52">
        <f>IFERROR(_xll.qlIndexFixing(Index6M,$H2998,TRUE,_xll.ohTrigger(RecalcTrigger,Trigger6M)),NA())</f>
        <v>1.8980584679286653E-2</v>
      </c>
      <c r="O2998" s="52">
        <f>IFERROR(_xll.qlIndexFixing(ONIndex6M,I2998,TRUE,_xll.ohTrigger(RecalcTrigger,Trigger6M)),NA())</f>
        <v>1.8891016828517238E-2</v>
      </c>
      <c r="P2998" s="52">
        <f>IFERROR(_xll.qlIndexFixing(Index1Y,$H2998,TRUE,_xll.ohTrigger(RecalcTrigger,Trigger1Y)),NA())</f>
        <v>2.1118159135570979E-2</v>
      </c>
      <c r="Q2998" s="52">
        <f>IFERROR(_xll.qlIndexFixing(ONIndex1Y,I2998,TRUE,_xll.ohTrigger(RecalcTrigger,Trigger1Y)),NA())</f>
        <v>2.0894327062057627E-2</v>
      </c>
    </row>
    <row r="2999" spans="2:17" x14ac:dyDescent="0.2">
      <c r="B2999" s="46" t="s">
        <v>51</v>
      </c>
      <c r="D2999" s="49">
        <f>_xll.qlCalendarAdvance(LocalCalendar,$D2998,B2999,"f",FALSE)</f>
        <v>60742</v>
      </c>
      <c r="E2999" s="49">
        <f>_xll.qlInterestRateIndexValueDate(IndexON,D2999)</f>
        <v>60742</v>
      </c>
      <c r="F2999" s="52">
        <f>IFERROR(_xll.qlIndexFixing(IndexON,D2999,TRUE,_xll.ohTrigger(RecalcTrigger,TriggerON)),NA())</f>
        <v>1.3755389778173921E-2</v>
      </c>
      <c r="H2999" s="49">
        <f>_xll.qlCalendarAdvance(IborCalendar,$H2998,B2999,"f",FALSE)</f>
        <v>60728</v>
      </c>
      <c r="I2999" s="49">
        <f>_xll.qlInterestRateIndexValueDate(Index1M,$H2999)</f>
        <v>60730</v>
      </c>
      <c r="J2999" s="52">
        <f>IFERROR(_xll.qlIndexFixing(Index1M,$H2999,TRUE,_xll.ohTrigger(RecalcTrigger,Trigger1M)),NA())</f>
        <v>1.5751650015727314E-2</v>
      </c>
      <c r="K2999" s="52">
        <f>IFERROR(_xll.qlIndexFixing(ONIndex1M,I2999,TRUE,_xll.ohTrigger(RecalcTrigger,Trigger1M)),NA())</f>
        <v>1.5742581371211983E-2</v>
      </c>
      <c r="L2999" s="52">
        <f>IFERROR(_xll.qlIndexFixing(Index3M,H2999,TRUE,_xll.ohTrigger(RecalcTrigger,Trigger3M)),NA())</f>
        <v>1.7204782442755903E-2</v>
      </c>
      <c r="M2999" s="52">
        <f>IFERROR(_xll.qlIndexFixing(ONIndex3M,I2999,TRUE,_xll.ohTrigger(RecalcTrigger,Trigger3M)),NA())</f>
        <v>1.7170009239022122E-2</v>
      </c>
      <c r="N2999" s="52">
        <f>IFERROR(_xll.qlIndexFixing(Index6M,$H2999,TRUE,_xll.ohTrigger(RecalcTrigger,Trigger6M)),NA())</f>
        <v>1.8980536978445341E-2</v>
      </c>
      <c r="O2999" s="52">
        <f>IFERROR(_xll.qlIndexFixing(ONIndex6M,I2999,TRUE,_xll.ohTrigger(RecalcTrigger,Trigger6M)),NA())</f>
        <v>1.8892836999027551E-2</v>
      </c>
      <c r="P2999" s="52">
        <f>IFERROR(_xll.qlIndexFixing(Index1Y,$H2999,TRUE,_xll.ohTrigger(RecalcTrigger,Trigger1Y)),NA())</f>
        <v>2.1115682116530657E-2</v>
      </c>
      <c r="Q2999" s="52">
        <f>IFERROR(_xll.qlIndexFixing(ONIndex1Y,I2999,TRUE,_xll.ohTrigger(RecalcTrigger,Trigger1Y)),NA())</f>
        <v>2.0896604155467458E-2</v>
      </c>
    </row>
    <row r="3000" spans="2:17" x14ac:dyDescent="0.2">
      <c r="B3000" s="46" t="s">
        <v>51</v>
      </c>
      <c r="D3000" s="49">
        <f>_xll.qlCalendarAdvance(LocalCalendar,$D2999,B3000,"f",FALSE)</f>
        <v>60749</v>
      </c>
      <c r="E3000" s="49">
        <f>_xll.qlInterestRateIndexValueDate(IndexON,D3000)</f>
        <v>60749</v>
      </c>
      <c r="F3000" s="52">
        <f>IFERROR(_xll.qlIndexFixing(IndexON,D3000,TRUE,_xll.ohTrigger(RecalcTrigger,TriggerON)),NA())</f>
        <v>1.3755318190158405E-2</v>
      </c>
      <c r="H3000" s="49">
        <f>_xll.qlCalendarAdvance(IborCalendar,$H2999,B3000,"f",FALSE)</f>
        <v>60735</v>
      </c>
      <c r="I3000" s="49">
        <f>_xll.qlInterestRateIndexValueDate(Index1M,$H3000)</f>
        <v>60737</v>
      </c>
      <c r="J3000" s="52">
        <f>IFERROR(_xll.qlIndexFixing(Index1M,$H3000,TRUE,_xll.ohTrigger(RecalcTrigger,Trigger1M)),NA())</f>
        <v>1.5751540975400546E-2</v>
      </c>
      <c r="K3000" s="52">
        <f>IFERROR(_xll.qlIndexFixing(ONIndex1M,I3000,TRUE,_xll.ohTrigger(RecalcTrigger,Trigger1M)),NA())</f>
        <v>1.5741113571570153E-2</v>
      </c>
      <c r="L3000" s="52">
        <f>IFERROR(_xll.qlIndexFixing(Index3M,H3000,TRUE,_xll.ohTrigger(RecalcTrigger,Trigger3M)),NA())</f>
        <v>1.7204721812444583E-2</v>
      </c>
      <c r="M3000" s="52">
        <f>IFERROR(_xll.qlIndexFixing(ONIndex3M,I3000,TRUE,_xll.ohTrigger(RecalcTrigger,Trigger3M)),NA())</f>
        <v>1.7168294486937796E-2</v>
      </c>
      <c r="N3000" s="52">
        <f>IFERROR(_xll.qlIndexFixing(Index6M,$H3000,TRUE,_xll.ohTrigger(RecalcTrigger,Trigger6M)),NA())</f>
        <v>1.8980493581371431E-2</v>
      </c>
      <c r="O3000" s="52">
        <f>IFERROR(_xll.qlIndexFixing(ONIndex6M,I3000,TRUE,_xll.ohTrigger(RecalcTrigger,Trigger6M)),NA())</f>
        <v>1.8890769087969161E-2</v>
      </c>
      <c r="P3000" s="52">
        <f>IFERROR(_xll.qlIndexFixing(Index1Y,$H3000,TRUE,_xll.ohTrigger(RecalcTrigger,Trigger1Y)),NA())</f>
        <v>2.1115665715311208E-2</v>
      </c>
      <c r="Q3000" s="52">
        <f>IFERROR(_xll.qlIndexFixing(ONIndex1Y,I3000,TRUE,_xll.ohTrigger(RecalcTrigger,Trigger1Y)),NA())</f>
        <v>2.0894101306643265E-2</v>
      </c>
    </row>
    <row r="3001" spans="2:17" x14ac:dyDescent="0.2">
      <c r="B3001" s="46" t="s">
        <v>51</v>
      </c>
      <c r="D3001" s="49">
        <f>_xll.qlCalendarAdvance(LocalCalendar,$D3000,B3001,"f",FALSE)</f>
        <v>60756</v>
      </c>
      <c r="E3001" s="49">
        <f>_xll.qlInterestRateIndexValueDate(IndexON,D3001)</f>
        <v>60756</v>
      </c>
      <c r="F3001" s="52">
        <f>IFERROR(_xll.qlIndexFixing(IndexON,D3001,TRUE,_xll.ohTrigger(RecalcTrigger,TriggerON)),NA())</f>
        <v>1.3755252232678927E-2</v>
      </c>
      <c r="H3001" s="49">
        <f>_xll.qlCalendarAdvance(IborCalendar,$H3000,B3001,"f",FALSE)</f>
        <v>60742</v>
      </c>
      <c r="I3001" s="49">
        <f>_xll.qlInterestRateIndexValueDate(Index1M,$H3001)</f>
        <v>60744</v>
      </c>
      <c r="J3001" s="52">
        <f>IFERROR(_xll.qlIndexFixing(Index1M,$H3001,TRUE,_xll.ohTrigger(RecalcTrigger,Trigger1M)),NA())</f>
        <v>1.5751440862350197E-2</v>
      </c>
      <c r="K3001" s="52">
        <f>IFERROR(_xll.qlIndexFixing(ONIndex1M,I3001,TRUE,_xll.ohTrigger(RecalcTrigger,Trigger1M)),NA())</f>
        <v>1.5740993853254892E-2</v>
      </c>
      <c r="L3001" s="52">
        <f>IFERROR(_xll.qlIndexFixing(Index3M,H3001,TRUE,_xll.ohTrigger(RecalcTrigger,Trigger3M)),NA())</f>
        <v>1.7204668760922727E-2</v>
      </c>
      <c r="M3001" s="52">
        <f>IFERROR(_xll.qlIndexFixing(ONIndex3M,I3001,TRUE,_xll.ohTrigger(RecalcTrigger,Trigger3M)),NA())</f>
        <v>1.7168193150478572E-2</v>
      </c>
      <c r="N3001" s="52">
        <f>IFERROR(_xll.qlIndexFixing(Index6M,$H3001,TRUE,_xll.ohTrigger(RecalcTrigger,Trigger6M)),NA())</f>
        <v>1.8980454202853499E-2</v>
      </c>
      <c r="O3001" s="52">
        <f>IFERROR(_xll.qlIndexFixing(ONIndex6M,I3001,TRUE,_xll.ohTrigger(RecalcTrigger,Trigger6M)),NA())</f>
        <v>1.8890656333843125E-2</v>
      </c>
      <c r="P3001" s="52">
        <f>IFERROR(_xll.qlIndexFixing(Index1Y,$H3001,TRUE,_xll.ohTrigger(RecalcTrigger,Trigger1Y)),NA())</f>
        <v>2.1115651371241165E-2</v>
      </c>
      <c r="Q3001" s="52">
        <f>IFERROR(_xll.qlIndexFixing(ONIndex1Y,I3001,TRUE,_xll.ohTrigger(RecalcTrigger,Trigger1Y)),NA())</f>
        <v>2.0893999673781138E-2</v>
      </c>
    </row>
    <row r="3002" spans="2:17" x14ac:dyDescent="0.2">
      <c r="B3002" s="46" t="s">
        <v>51</v>
      </c>
      <c r="D3002" s="49">
        <f>_xll.qlCalendarAdvance(LocalCalendar,$D3001,B3002,"f",FALSE)</f>
        <v>60763</v>
      </c>
      <c r="E3002" s="49">
        <f>_xll.qlInterestRateIndexValueDate(IndexON,D3002)</f>
        <v>60763</v>
      </c>
      <c r="F3002" s="52">
        <f>IFERROR(_xll.qlIndexFixing(IndexON,D3002,TRUE,_xll.ohTrigger(RecalcTrigger,TriggerON)),NA())</f>
        <v>1.3755191905735487E-2</v>
      </c>
      <c r="H3002" s="49">
        <f>_xll.qlCalendarAdvance(IborCalendar,$H3001,B3002,"f",FALSE)</f>
        <v>60749</v>
      </c>
      <c r="I3002" s="49">
        <f>_xll.qlInterestRateIndexValueDate(Index1M,$H3002)</f>
        <v>60751</v>
      </c>
      <c r="J3002" s="52">
        <f>IFERROR(_xll.qlIndexFixing(Index1M,$H3002,TRUE,_xll.ohTrigger(RecalcTrigger,Trigger1M)),NA())</f>
        <v>1.5750333829796036E-2</v>
      </c>
      <c r="K3002" s="52">
        <f>IFERROR(_xll.qlIndexFixing(ONIndex1M,I3002,TRUE,_xll.ohTrigger(RecalcTrigger,Trigger1M)),NA())</f>
        <v>1.5740883050368026E-2</v>
      </c>
      <c r="L3002" s="52">
        <f>IFERROR(_xll.qlIndexFixing(Index3M,H3002,TRUE,_xll.ohTrigger(RecalcTrigger,Trigger3M)),NA())</f>
        <v>1.7204623191026738E-2</v>
      </c>
      <c r="M3002" s="52">
        <f>IFERROR(_xll.qlIndexFixing(ONIndex3M,I3002,TRUE,_xll.ohTrigger(RecalcTrigger,Trigger3M)),NA())</f>
        <v>1.7168099360382882E-2</v>
      </c>
      <c r="N3002" s="52">
        <f>IFERROR(_xll.qlIndexFixing(Index6M,$H3002,TRUE,_xll.ohTrigger(RecalcTrigger,Trigger6M)),NA())</f>
        <v>1.8980418557683183E-2</v>
      </c>
      <c r="O3002" s="52">
        <f>IFERROR(_xll.qlIndexFixing(ONIndex6M,I3002,TRUE,_xll.ohTrigger(RecalcTrigger,Trigger6M)),NA())</f>
        <v>1.889055099050907E-2</v>
      </c>
      <c r="P3002" s="52">
        <f>IFERROR(_xll.qlIndexFixing(Index1Y,$H3002,TRUE,_xll.ohTrigger(RecalcTrigger,Trigger1Y)),NA())</f>
        <v>2.1115638937516761E-2</v>
      </c>
      <c r="Q3002" s="52">
        <f>IFERROR(_xll.qlIndexFixing(ONIndex1Y,I3002,TRUE,_xll.ohTrigger(RecalcTrigger,Trigger1Y)),NA())</f>
        <v>2.0893905537802127E-2</v>
      </c>
    </row>
    <row r="3003" spans="2:17" x14ac:dyDescent="0.2">
      <c r="B3003" s="46" t="s">
        <v>51</v>
      </c>
      <c r="D3003" s="49">
        <f>_xll.qlCalendarAdvance(LocalCalendar,$D3002,B3003,"f",FALSE)</f>
        <v>60770</v>
      </c>
      <c r="E3003" s="49">
        <f>_xll.qlInterestRateIndexValueDate(IndexON,D3003)</f>
        <v>60770</v>
      </c>
      <c r="F3003" s="52">
        <f>IFERROR(_xll.qlIndexFixing(IndexON,D3003,TRUE,_xll.ohTrigger(RecalcTrigger,TriggerON)),NA())</f>
        <v>1.3755137209248147E-2</v>
      </c>
      <c r="H3003" s="49">
        <f>_xll.qlCalendarAdvance(IborCalendar,$H3002,B3003,"f",FALSE)</f>
        <v>60756</v>
      </c>
      <c r="I3003" s="49">
        <f>_xll.qlInterestRateIndexValueDate(Index1M,$H3003)</f>
        <v>60758</v>
      </c>
      <c r="J3003" s="52">
        <f>IFERROR(_xll.qlIndexFixing(Index1M,$H3003,TRUE,_xll.ohTrigger(RecalcTrigger,Trigger1M)),NA())</f>
        <v>1.575126741809374E-2</v>
      </c>
      <c r="K3003" s="52">
        <f>IFERROR(_xll.qlIndexFixing(ONIndex1M,I3003,TRUE,_xll.ohTrigger(RecalcTrigger,Trigger1M)),NA())</f>
        <v>1.5740781162509876E-2</v>
      </c>
      <c r="L3003" s="52">
        <f>IFERROR(_xll.qlIndexFixing(Index3M,H3003,TRUE,_xll.ohTrigger(RecalcTrigger,Trigger3M)),NA())</f>
        <v>1.7204993730979765E-2</v>
      </c>
      <c r="M3003" s="52">
        <f>IFERROR(_xll.qlIndexFixing(ONIndex3M,I3003,TRUE,_xll.ohTrigger(RecalcTrigger,Trigger3M)),NA())</f>
        <v>1.7168013116570791E-2</v>
      </c>
      <c r="N3003" s="52">
        <f>IFERROR(_xll.qlIndexFixing(Index6M,$H3003,TRUE,_xll.ohTrigger(RecalcTrigger,Trigger6M)),NA())</f>
        <v>1.8981878848430007E-2</v>
      </c>
      <c r="O3003" s="52">
        <f>IFERROR(_xll.qlIndexFixing(ONIndex6M,I3003,TRUE,_xll.ohTrigger(RecalcTrigger,Trigger6M)),NA())</f>
        <v>1.8890453057807122E-2</v>
      </c>
      <c r="P3003" s="52">
        <f>IFERROR(_xll.qlIndexFixing(Index1Y,$H3003,TRUE,_xll.ohTrigger(RecalcTrigger,Trigger1Y)),NA())</f>
        <v>2.1115628267332244E-2</v>
      </c>
      <c r="Q3003" s="52">
        <f>IFERROR(_xll.qlIndexFixing(ONIndex1Y,I3003,TRUE,_xll.ohTrigger(RecalcTrigger,Trigger1Y)),NA())</f>
        <v>2.0893818898226613E-2</v>
      </c>
    </row>
    <row r="3004" spans="2:17" x14ac:dyDescent="0.2">
      <c r="B3004" s="46" t="s">
        <v>51</v>
      </c>
      <c r="D3004" s="49">
        <f>_xll.qlCalendarAdvance(LocalCalendar,$D3003,B3004,"f",FALSE)</f>
        <v>60777</v>
      </c>
      <c r="E3004" s="49">
        <f>_xll.qlInterestRateIndexValueDate(IndexON,D3004)</f>
        <v>60777</v>
      </c>
      <c r="F3004" s="52">
        <f>IFERROR(_xll.qlIndexFixing(IndexON,D3004,TRUE,_xll.ohTrigger(RecalcTrigger,TriggerON)),NA())</f>
        <v>1.3755088143376781E-2</v>
      </c>
      <c r="H3004" s="49">
        <f>_xll.qlCalendarAdvance(IborCalendar,$H3003,B3004,"f",FALSE)</f>
        <v>60763</v>
      </c>
      <c r="I3004" s="49">
        <f>_xll.qlInterestRateIndexValueDate(Index1M,$H3004)</f>
        <v>60765</v>
      </c>
      <c r="J3004" s="52">
        <f>IFERROR(_xll.qlIndexFixing(Index1M,$H3004,TRUE,_xll.ohTrigger(RecalcTrigger,Trigger1M)),NA())</f>
        <v>1.5751194086882636E-2</v>
      </c>
      <c r="K3004" s="52">
        <f>IFERROR(_xll.qlIndexFixing(ONIndex1M,I3004,TRUE,_xll.ohTrigger(RecalcTrigger,Trigger1M)),NA())</f>
        <v>1.5740688189760377E-2</v>
      </c>
      <c r="L3004" s="52">
        <f>IFERROR(_xll.qlIndexFixing(Index3M,H3004,TRUE,_xll.ohTrigger(RecalcTrigger,Trigger3M)),NA())</f>
        <v>1.7204961917772911E-2</v>
      </c>
      <c r="M3004" s="52">
        <f>IFERROR(_xll.qlIndexFixing(ONIndex3M,I3004,TRUE,_xll.ohTrigger(RecalcTrigger,Trigger3M)),NA())</f>
        <v>1.7167934419122233E-2</v>
      </c>
      <c r="N3004" s="52">
        <f>IFERROR(_xll.qlIndexFixing(Index6M,$H3004,TRUE,_xll.ohTrigger(RecalcTrigger,Trigger6M)),NA())</f>
        <v>1.8981850069054566E-2</v>
      </c>
      <c r="O3004" s="52">
        <f>IFERROR(_xll.qlIndexFixing(ONIndex6M,I3004,TRUE,_xll.ohTrigger(RecalcTrigger,Trigger6M)),NA())</f>
        <v>1.8890362535737282E-2</v>
      </c>
      <c r="P3004" s="52">
        <f>IFERROR(_xll.qlIndexFixing(Index1Y,$H3004,TRUE,_xll.ohTrigger(RecalcTrigger,Trigger1Y)),NA())</f>
        <v>2.1115619213884058E-2</v>
      </c>
      <c r="Q3004" s="52">
        <f>IFERROR(_xll.qlIndexFixing(ONIndex1Y,I3004,TRUE,_xll.ohTrigger(RecalcTrigger,Trigger1Y)),NA())</f>
        <v>2.0893739755534213E-2</v>
      </c>
    </row>
    <row r="3005" spans="2:17" x14ac:dyDescent="0.2">
      <c r="B3005" s="46" t="s">
        <v>51</v>
      </c>
      <c r="D3005" s="49">
        <f>_xll.qlCalendarAdvance(LocalCalendar,$D3004,B3005,"f",FALSE)</f>
        <v>60784</v>
      </c>
      <c r="E3005" s="49">
        <f>_xll.qlInterestRateIndexValueDate(IndexON,D3005)</f>
        <v>60784</v>
      </c>
      <c r="F3005" s="52">
        <f>IFERROR(_xll.qlIndexFixing(IndexON,D3005,TRUE,_xll.ohTrigger(RecalcTrigger,TriggerON)),NA())</f>
        <v>1.3755044707961517E-2</v>
      </c>
      <c r="H3005" s="49">
        <f>_xll.qlCalendarAdvance(IborCalendar,$H3004,B3005,"f",FALSE)</f>
        <v>60770</v>
      </c>
      <c r="I3005" s="49">
        <f>_xll.qlInterestRateIndexValueDate(Index1M,$H3005)</f>
        <v>60772</v>
      </c>
      <c r="J3005" s="52">
        <f>IFERROR(_xll.qlIndexFixing(Index1M,$H3005,TRUE,_xll.ohTrigger(RecalcTrigger,Trigger1M)),NA())</f>
        <v>1.5751129682947951E-2</v>
      </c>
      <c r="K3005" s="52">
        <f>IFERROR(_xll.qlIndexFixing(ONIndex1M,I3005,TRUE,_xll.ohTrigger(RecalcTrigger,Trigger1M)),NA())</f>
        <v>1.5740604132279401E-2</v>
      </c>
      <c r="L3005" s="52">
        <f>IFERROR(_xll.qlIndexFixing(Index3M,H3005,TRUE,_xll.ohTrigger(RecalcTrigger,Trigger3M)),NA())</f>
        <v>1.7204935871309664E-2</v>
      </c>
      <c r="M3005" s="52">
        <f>IFERROR(_xll.qlIndexFixing(ONIndex3M,I3005,TRUE,_xll.ohTrigger(RecalcTrigger,Trigger3M)),NA())</f>
        <v>1.7167863267957273E-2</v>
      </c>
      <c r="N3005" s="52">
        <f>IFERROR(_xll.qlIndexFixing(Index6M,$H3005,TRUE,_xll.ohTrigger(RecalcTrigger,Trigger6M)),NA())</f>
        <v>1.8981824121837288E-2</v>
      </c>
      <c r="O3005" s="52">
        <f>IFERROR(_xll.qlIndexFixing(ONIndex6M,I3005,TRUE,_xll.ohTrigger(RecalcTrigger,Trigger6M)),NA())</f>
        <v>1.8890279424459422E-2</v>
      </c>
      <c r="P3005" s="52">
        <f>IFERROR(_xll.qlIndexFixing(Index1Y,$H3005,TRUE,_xll.ohTrigger(RecalcTrigger,Trigger1Y)),NA())</f>
        <v>2.1115611630366467E-2</v>
      </c>
      <c r="Q3005" s="52">
        <f>IFERROR(_xll.qlIndexFixing(ONIndex1Y,I3005,TRUE,_xll.ohTrigger(RecalcTrigger,Trigger1Y)),NA())</f>
        <v>2.0893668109325247E-2</v>
      </c>
    </row>
    <row r="3006" spans="2:17" x14ac:dyDescent="0.2">
      <c r="B3006" s="46" t="s">
        <v>51</v>
      </c>
      <c r="D3006" s="49">
        <f>_xll.qlCalendarAdvance(LocalCalendar,$D3005,B3006,"f",FALSE)</f>
        <v>60791</v>
      </c>
      <c r="E3006" s="49">
        <f>_xll.qlInterestRateIndexValueDate(IndexON,D3006)</f>
        <v>60791</v>
      </c>
      <c r="F3006" s="52">
        <f>IFERROR(_xll.qlIndexFixing(IndexON,D3006,TRUE,_xll.ohTrigger(RecalcTrigger,TriggerON)),NA())</f>
        <v>1.3755006903002354E-2</v>
      </c>
      <c r="H3006" s="49">
        <f>_xll.qlCalendarAdvance(IborCalendar,$H3005,B3006,"f",FALSE)</f>
        <v>60777</v>
      </c>
      <c r="I3006" s="49">
        <f>_xll.qlInterestRateIndexValueDate(Index1M,$H3006)</f>
        <v>60779</v>
      </c>
      <c r="J3006" s="52">
        <f>IFERROR(_xll.qlIndexFixing(Index1M,$H3006,TRUE,_xll.ohTrigger(RecalcTrigger,Trigger1M)),NA())</f>
        <v>1.5751074206292182E-2</v>
      </c>
      <c r="K3006" s="52">
        <f>IFERROR(_xll.qlIndexFixing(ONIndex1M,I3006,TRUE,_xll.ohTrigger(RecalcTrigger,Trigger1M)),NA())</f>
        <v>1.5740528990066949E-2</v>
      </c>
      <c r="L3006" s="52">
        <f>IFERROR(_xll.qlIndexFixing(Index3M,H3006,TRUE,_xll.ohTrigger(RecalcTrigger,Trigger3M)),NA())</f>
        <v>1.7204915014917398E-2</v>
      </c>
      <c r="M3006" s="52">
        <f>IFERROR(_xll.qlIndexFixing(ONIndex3M,I3006,TRUE,_xll.ohTrigger(RecalcTrigger,Trigger3M)),NA())</f>
        <v>1.7167799663235783E-2</v>
      </c>
      <c r="N3006" s="52">
        <f>IFERROR(_xll.qlIndexFixing(Index6M,$H3006,TRUE,_xll.ohTrigger(RecalcTrigger,Trigger6M)),NA())</f>
        <v>1.8981800726125254E-2</v>
      </c>
      <c r="O3006" s="52">
        <f>IFERROR(_xll.qlIndexFixing(ONIndex6M,I3006,TRUE,_xll.ohTrigger(RecalcTrigger,Trigger6M)),NA())</f>
        <v>1.8890203723893606E-2</v>
      </c>
      <c r="P3006" s="52">
        <f>IFERROR(_xll.qlIndexFixing(Index1Y,$H3006,TRUE,_xll.ohTrigger(RecalcTrigger,Trigger1Y)),NA())</f>
        <v>2.1115605369975903E-2</v>
      </c>
      <c r="Q3006" s="52">
        <f>IFERROR(_xll.qlIndexFixing(ONIndex1Y,I3006,TRUE,_xll.ohTrigger(RecalcTrigger,Trigger1Y)),NA())</f>
        <v>2.0893603959759588E-2</v>
      </c>
    </row>
    <row r="3007" spans="2:17" x14ac:dyDescent="0.2">
      <c r="B3007" s="46" t="s">
        <v>51</v>
      </c>
      <c r="D3007" s="49">
        <f>_xll.qlCalendarAdvance(LocalCalendar,$D3006,B3007,"f",FALSE)</f>
        <v>60798</v>
      </c>
      <c r="E3007" s="49">
        <f>_xll.qlInterestRateIndexValueDate(IndexON,D3007)</f>
        <v>60798</v>
      </c>
      <c r="F3007" s="52">
        <f>IFERROR(_xll.qlIndexFixing(IndexON,D3007,TRUE,_xll.ohTrigger(RecalcTrigger,TriggerON)),NA())</f>
        <v>1.3754974728659164E-2</v>
      </c>
      <c r="H3007" s="49">
        <f>_xll.qlCalendarAdvance(IborCalendar,$H3006,B3007,"f",FALSE)</f>
        <v>60784</v>
      </c>
      <c r="I3007" s="49">
        <f>_xll.qlInterestRateIndexValueDate(Index1M,$H3007)</f>
        <v>60786</v>
      </c>
      <c r="J3007" s="52">
        <f>IFERROR(_xll.qlIndexFixing(Index1M,$H3007,TRUE,_xll.ohTrigger(RecalcTrigger,Trigger1M)),NA())</f>
        <v>1.5751369587420072E-2</v>
      </c>
      <c r="K3007" s="52">
        <f>IFERROR(_xll.qlIndexFixing(ONIndex1M,I3007,TRUE,_xll.ohTrigger(RecalcTrigger,Trigger1M)),NA())</f>
        <v>1.5740462762963148E-2</v>
      </c>
      <c r="L3007" s="52">
        <f>IFERROR(_xll.qlIndexFixing(Index3M,H3007,TRUE,_xll.ohTrigger(RecalcTrigger,Trigger3M)),NA())</f>
        <v>1.7204898771921755E-2</v>
      </c>
      <c r="M3007" s="52">
        <f>IFERROR(_xll.qlIndexFixing(ONIndex3M,I3007,TRUE,_xll.ohTrigger(RecalcTrigger,Trigger3M)),NA())</f>
        <v>1.7167743604797892E-2</v>
      </c>
      <c r="N3007" s="52">
        <f>IFERROR(_xll.qlIndexFixing(Index6M,$H3007,TRUE,_xll.ohTrigger(RecalcTrigger,Trigger6M)),NA())</f>
        <v>1.8980286349654617E-2</v>
      </c>
      <c r="O3007" s="52">
        <f>IFERROR(_xll.qlIndexFixing(ONIndex6M,I3007,TRUE,_xll.ohTrigger(RecalcTrigger,Trigger6M)),NA())</f>
        <v>1.8890135433959898E-2</v>
      </c>
      <c r="P3007" s="52">
        <f>IFERROR(_xll.qlIndexFixing(Index1Y,$H3007,TRUE,_xll.ohTrigger(RecalcTrigger,Trigger1Y)),NA())</f>
        <v>2.1115600285907504E-2</v>
      </c>
      <c r="Q3007" s="52">
        <f>IFERROR(_xll.qlIndexFixing(ONIndex1Y,I3007,TRUE,_xll.ohTrigger(RecalcTrigger,Trigger1Y)),NA())</f>
        <v>2.0893547306997107E-2</v>
      </c>
    </row>
    <row r="3008" spans="2:17" x14ac:dyDescent="0.2">
      <c r="B3008" s="46" t="s">
        <v>51</v>
      </c>
      <c r="D3008" s="49">
        <f>_xll.qlCalendarAdvance(LocalCalendar,$D3007,B3008,"f",FALSE)</f>
        <v>60805</v>
      </c>
      <c r="E3008" s="49">
        <f>_xll.qlInterestRateIndexValueDate(IndexON,D3008)</f>
        <v>60805</v>
      </c>
      <c r="F3008" s="52">
        <f>IFERROR(_xll.qlIndexFixing(IndexON,D3008,TRUE,_xll.ohTrigger(RecalcTrigger,TriggerON)),NA())</f>
        <v>1.3754948184772076E-2</v>
      </c>
      <c r="H3008" s="49">
        <f>_xll.qlCalendarAdvance(IborCalendar,$H3007,B3008,"f",FALSE)</f>
        <v>60791</v>
      </c>
      <c r="I3008" s="49">
        <f>_xll.qlInterestRateIndexValueDate(Index1M,$H3008)</f>
        <v>60793</v>
      </c>
      <c r="J3008" s="52">
        <f>IFERROR(_xll.qlIndexFixing(Index1M,$H3008,TRUE,_xll.ohTrigger(RecalcTrigger,Trigger1M)),NA())</f>
        <v>1.5750990034817391E-2</v>
      </c>
      <c r="K3008" s="52">
        <f>IFERROR(_xll.qlIndexFixing(ONIndex1M,I3008,TRUE,_xll.ohTrigger(RecalcTrigger,Trigger1M)),NA())</f>
        <v>1.5740405450967998E-2</v>
      </c>
      <c r="L3008" s="52">
        <f>IFERROR(_xll.qlIndexFixing(Index3M,H3008,TRUE,_xll.ohTrigger(RecalcTrigger,Trigger3M)),NA())</f>
        <v>1.7204886565644895E-2</v>
      </c>
      <c r="M3008" s="52">
        <f>IFERROR(_xll.qlIndexFixing(ONIndex3M,I3008,TRUE,_xll.ohTrigger(RecalcTrigger,Trigger3M)),NA())</f>
        <v>1.7167695092563662E-2</v>
      </c>
      <c r="N3008" s="52">
        <f>IFERROR(_xll.qlIndexFixing(Index6M,$H3008,TRUE,_xll.ohTrigger(RecalcTrigger,Trigger6M)),NA())</f>
        <v>1.8980267115142491E-2</v>
      </c>
      <c r="O3008" s="52">
        <f>IFERROR(_xll.qlIndexFixing(ONIndex6M,I3008,TRUE,_xll.ohTrigger(RecalcTrigger,Trigger6M)),NA())</f>
        <v>1.889007455481817E-2</v>
      </c>
      <c r="P3008" s="52">
        <f>IFERROR(_xll.qlIndexFixing(Index1Y,$H3008,TRUE,_xll.ohTrigger(RecalcTrigger,Trigger1Y)),NA())</f>
        <v>2.1115596231356618E-2</v>
      </c>
      <c r="Q3008" s="52">
        <f>IFERROR(_xll.qlIndexFixing(ONIndex1Y,I3008,TRUE,_xll.ohTrigger(RecalcTrigger,Trigger1Y)),NA())</f>
        <v>2.0893498150638123E-2</v>
      </c>
    </row>
    <row r="3009" spans="2:17" x14ac:dyDescent="0.2">
      <c r="B3009" s="46" t="s">
        <v>51</v>
      </c>
      <c r="D3009" s="49">
        <f>_xll.qlCalendarAdvance(LocalCalendar,$D3008,B3009,"f",FALSE)</f>
        <v>60812</v>
      </c>
      <c r="E3009" s="49">
        <f>_xll.qlInterestRateIndexValueDate(IndexON,D3009)</f>
        <v>60812</v>
      </c>
      <c r="F3009" s="52">
        <f>IFERROR(_xll.qlIndexFixing(IndexON,D3009,TRUE,_xll.ohTrigger(RecalcTrigger,TriggerON)),NA())</f>
        <v>1.3754927271421025E-2</v>
      </c>
      <c r="H3009" s="49">
        <f>_xll.qlCalendarAdvance(IborCalendar,$H3008,B3009,"f",FALSE)</f>
        <v>60798</v>
      </c>
      <c r="I3009" s="49">
        <f>_xll.qlInterestRateIndexValueDate(Index1M,$H3009)</f>
        <v>60800</v>
      </c>
      <c r="J3009" s="52">
        <f>IFERROR(_xll.qlIndexFixing(Index1M,$H3009,TRUE,_xll.ohTrigger(RecalcTrigger,Trigger1M)),NA())</f>
        <v>1.5750961339993375E-2</v>
      </c>
      <c r="K3009" s="52">
        <f>IFERROR(_xll.qlIndexFixing(ONIndex1M,I3009,TRUE,_xll.ohTrigger(RecalcTrigger,Trigger1M)),NA())</f>
        <v>1.5740357054321308E-2</v>
      </c>
      <c r="L3009" s="52">
        <f>IFERROR(_xll.qlIndexFixing(Index3M,H3009,TRUE,_xll.ohTrigger(RecalcTrigger,Trigger3M)),NA())</f>
        <v>1.7204877819415938E-2</v>
      </c>
      <c r="M3009" s="52">
        <f>IFERROR(_xll.qlIndexFixing(ONIndex3M,I3009,TRUE,_xll.ohTrigger(RecalcTrigger,Trigger3M)),NA())</f>
        <v>1.7167654126852838E-2</v>
      </c>
      <c r="N3009" s="52">
        <f>IFERROR(_xll.qlIndexFixing(Index6M,$H3009,TRUE,_xll.ohTrigger(RecalcTrigger,Trigger6M)),NA())</f>
        <v>1.8980249617503307E-2</v>
      </c>
      <c r="O3009" s="52">
        <f>IFERROR(_xll.qlIndexFixing(ONIndex6M,I3009,TRUE,_xll.ohTrigger(RecalcTrigger,Trigger6M)),NA())</f>
        <v>1.8890021086388487E-2</v>
      </c>
      <c r="P3009" s="52">
        <f>IFERROR(_xll.qlIndexFixing(Index1Y,$H3009,TRUE,_xll.ohTrigger(RecalcTrigger,Trigger1Y)),NA())</f>
        <v>2.1115593059518593E-2</v>
      </c>
      <c r="Q3009" s="52">
        <f>IFERROR(_xll.qlIndexFixing(ONIndex1Y,I3009,TRUE,_xll.ohTrigger(RecalcTrigger,Trigger1Y)),NA())</f>
        <v>2.0893456491162254E-2</v>
      </c>
    </row>
    <row r="3010" spans="2:17" x14ac:dyDescent="0.2">
      <c r="B3010" s="46" t="s">
        <v>51</v>
      </c>
      <c r="D3010" s="49">
        <f>_xll.qlCalendarAdvance(LocalCalendar,$D3009,B3010,"f",FALSE)</f>
        <v>60819</v>
      </c>
      <c r="E3010" s="49">
        <f>_xll.qlInterestRateIndexValueDate(IndexON,D3010)</f>
        <v>60819</v>
      </c>
      <c r="F3010" s="52">
        <f>IFERROR(_xll.qlIndexFixing(IndexON,D3010,TRUE,_xll.ohTrigger(RecalcTrigger,TriggerON)),NA())</f>
        <v>1.3754911988606011E-2</v>
      </c>
      <c r="H3010" s="49">
        <f>_xll.qlCalendarAdvance(IborCalendar,$H3009,B3010,"f",FALSE)</f>
        <v>60805</v>
      </c>
      <c r="I3010" s="49">
        <f>_xll.qlInterestRateIndexValueDate(Index1M,$H3010)</f>
        <v>60807</v>
      </c>
      <c r="J3010" s="52">
        <f>IFERROR(_xll.qlIndexFixing(Index1M,$H3010,TRUE,_xll.ohTrigger(RecalcTrigger,Trigger1M)),NA())</f>
        <v>1.5750941511724348E-2</v>
      </c>
      <c r="K3010" s="52">
        <f>IFERROR(_xll.qlIndexFixing(ONIndex1M,I3010,TRUE,_xll.ohTrigger(RecalcTrigger,Trigger1M)),NA())</f>
        <v>1.5740317572783269E-2</v>
      </c>
      <c r="L3010" s="52">
        <f>IFERROR(_xll.qlIndexFixing(Index3M,H3010,TRUE,_xll.ohTrigger(RecalcTrigger,Trigger3M)),NA())</f>
        <v>1.7204871956559651E-2</v>
      </c>
      <c r="M3010" s="52">
        <f>IFERROR(_xll.qlIndexFixing(ONIndex3M,I3010,TRUE,_xll.ohTrigger(RecalcTrigger,Trigger3M)),NA())</f>
        <v>1.7167620707345677E-2</v>
      </c>
      <c r="N3010" s="52">
        <f>IFERROR(_xll.qlIndexFixing(Index6M,$H3010,TRUE,_xll.ohTrigger(RecalcTrigger,Trigger6M)),NA())</f>
        <v>1.8982722782930964E-2</v>
      </c>
      <c r="O3010" s="52">
        <f>IFERROR(_xll.qlIndexFixing(ONIndex6M,I3010,TRUE,_xll.ohTrigger(RecalcTrigger,Trigger6M)),NA())</f>
        <v>1.8889975028750783E-2</v>
      </c>
      <c r="P3010" s="52">
        <f>IFERROR(_xll.qlIndexFixing(Index1Y,$H3010,TRUE,_xll.ohTrigger(RecalcTrigger,Trigger1Y)),NA())</f>
        <v>2.1115590623588996E-2</v>
      </c>
      <c r="Q3010" s="52">
        <f>IFERROR(_xll.qlIndexFixing(ONIndex1Y,I3010,TRUE,_xll.ohTrigger(RecalcTrigger,Trigger1Y)),NA())</f>
        <v>2.0893422328169819E-2</v>
      </c>
    </row>
    <row r="3011" spans="2:17" x14ac:dyDescent="0.2">
      <c r="B3011" s="46" t="s">
        <v>51</v>
      </c>
      <c r="D3011" s="49">
        <f>_xll.qlCalendarAdvance(LocalCalendar,$D3010,B3011,"f",FALSE)</f>
        <v>60826</v>
      </c>
      <c r="E3011" s="49">
        <f>_xll.qlInterestRateIndexValueDate(IndexON,D3011)</f>
        <v>60826</v>
      </c>
      <c r="F3011" s="52">
        <f>IFERROR(_xll.qlIndexFixing(IndexON,D3011,TRUE,_xll.ohTrigger(RecalcTrigger,TriggerON)),NA())</f>
        <v>1.3754902336247099E-2</v>
      </c>
      <c r="H3011" s="49">
        <f>_xll.qlCalendarAdvance(IborCalendar,$H3010,B3011,"f",FALSE)</f>
        <v>60812</v>
      </c>
      <c r="I3011" s="49">
        <f>_xll.qlInterestRateIndexValueDate(Index1M,$H3011)</f>
        <v>60814</v>
      </c>
      <c r="J3011" s="52">
        <f>IFERROR(_xll.qlIndexFixing(Index1M,$H3011,TRUE,_xll.ohTrigger(RecalcTrigger,Trigger1M)),NA())</f>
        <v>1.5750929469197372E-2</v>
      </c>
      <c r="K3011" s="52">
        <f>IFERROR(_xll.qlIndexFixing(ONIndex1M,I3011,TRUE,_xll.ohTrigger(RecalcTrigger,Trigger1M)),NA())</f>
        <v>1.5740287006433817E-2</v>
      </c>
      <c r="L3011" s="52">
        <f>IFERROR(_xll.qlIndexFixing(Index3M,H3011,TRUE,_xll.ohTrigger(RecalcTrigger,Trigger3M)),NA())</f>
        <v>1.7204868400399937E-2</v>
      </c>
      <c r="M3011" s="52">
        <f>IFERROR(_xll.qlIndexFixing(ONIndex3M,I3011,TRUE,_xll.ohTrigger(RecalcTrigger,Trigger3M)),NA())</f>
        <v>1.7167594834122113E-2</v>
      </c>
      <c r="N3011" s="52">
        <f>IFERROR(_xll.qlIndexFixing(Index6M,$H3011,TRUE,_xll.ohTrigger(RecalcTrigger,Trigger6M)),NA())</f>
        <v>1.8982210067532607E-2</v>
      </c>
      <c r="O3011" s="52">
        <f>IFERROR(_xll.qlIndexFixing(ONIndex6M,I3011,TRUE,_xll.ohTrigger(RecalcTrigger,Trigger6M)),NA())</f>
        <v>1.8889936381585315E-2</v>
      </c>
      <c r="P3011" s="52">
        <f>IFERROR(_xll.qlIndexFixing(Index1Y,$H3011,TRUE,_xll.ohTrigger(RecalcTrigger,Trigger1Y)),NA())</f>
        <v>2.111558877676362E-2</v>
      </c>
      <c r="Q3011" s="52">
        <f>IFERROR(_xll.qlIndexFixing(ONIndex1Y,I3011,TRUE,_xll.ohTrigger(RecalcTrigger,Trigger1Y)),NA())</f>
        <v>2.0893395661820691E-2</v>
      </c>
    </row>
    <row r="3012" spans="2:17" x14ac:dyDescent="0.2">
      <c r="B3012" s="46" t="s">
        <v>51</v>
      </c>
      <c r="D3012" s="49">
        <f>_xll.qlCalendarAdvance(LocalCalendar,$D3011,B3012,"f",FALSE)</f>
        <v>60833</v>
      </c>
      <c r="E3012" s="49">
        <f>_xll.qlInterestRateIndexValueDate(IndexON,D3012)</f>
        <v>60833</v>
      </c>
      <c r="F3012" s="52">
        <f>IFERROR(_xll.qlIndexFixing(IndexON,D3012,TRUE,_xll.ohTrigger(RecalcTrigger,TriggerON)),NA())</f>
        <v>1.375489831450416E-2</v>
      </c>
      <c r="H3012" s="49">
        <f>_xll.qlCalendarAdvance(IborCalendar,$H3011,B3012,"f",FALSE)</f>
        <v>60819</v>
      </c>
      <c r="I3012" s="49">
        <f>_xll.qlInterestRateIndexValueDate(Index1M,$H3012)</f>
        <v>60821</v>
      </c>
      <c r="J3012" s="52">
        <f>IFERROR(_xll.qlIndexFixing(Index1M,$H3012,TRUE,_xll.ohTrigger(RecalcTrigger,Trigger1M)),NA())</f>
        <v>1.5750923285196561E-2</v>
      </c>
      <c r="K3012" s="52">
        <f>IFERROR(_xll.qlIndexFixing(ONIndex1M,I3012,TRUE,_xll.ohTrigger(RecalcTrigger,Trigger1M)),NA())</f>
        <v>1.5740265355193017E-2</v>
      </c>
      <c r="L3012" s="52">
        <f>IFERROR(_xll.qlIndexFixing(Index3M,H3012,TRUE,_xll.ohTrigger(RecalcTrigger,Trigger3M)),NA())</f>
        <v>1.7204866574265041E-2</v>
      </c>
      <c r="M3012" s="52">
        <f>IFERROR(_xll.qlIndexFixing(ONIndex3M,I3012,TRUE,_xll.ohTrigger(RecalcTrigger,Trigger3M)),NA())</f>
        <v>1.7167576507421956E-2</v>
      </c>
      <c r="N3012" s="52">
        <f>IFERROR(_xll.qlIndexFixing(Index6M,$H3012,TRUE,_xll.ohTrigger(RecalcTrigger,Trigger6M)),NA())</f>
        <v>1.8981698216809378E-2</v>
      </c>
      <c r="O3012" s="52">
        <f>IFERROR(_xll.qlIndexFixing(ONIndex6M,I3012,TRUE,_xll.ohTrigger(RecalcTrigger,Trigger6M)),NA())</f>
        <v>1.8889905145451635E-2</v>
      </c>
      <c r="P3012" s="52">
        <f>IFERROR(_xll.qlIndexFixing(Index1Y,$H3012,TRUE,_xll.ohTrigger(RecalcTrigger,Trigger1Y)),NA())</f>
        <v>2.1115587372237371E-2</v>
      </c>
      <c r="Q3012" s="52">
        <f>IFERROR(_xll.qlIndexFixing(ONIndex1Y,I3012,TRUE,_xll.ohTrigger(RecalcTrigger,Trigger1Y)),NA())</f>
        <v>2.0893376492114868E-2</v>
      </c>
    </row>
    <row r="3013" spans="2:17" x14ac:dyDescent="0.2">
      <c r="B3013" s="46" t="s">
        <v>51</v>
      </c>
      <c r="D3013" s="49">
        <f>_xll.qlCalendarAdvance(LocalCalendar,$D3012,B3013,"f",FALSE)</f>
        <v>60840</v>
      </c>
      <c r="E3013" s="49">
        <f>_xll.qlInterestRateIndexValueDate(IndexON,D3013)</f>
        <v>60840</v>
      </c>
      <c r="F3013" s="52">
        <f>IFERROR(_xll.qlIndexFixing(IndexON,D3013,TRUE,_xll.ohTrigger(RecalcTrigger,TriggerON)),NA())</f>
        <v>1.3754898180451391E-2</v>
      </c>
      <c r="H3013" s="49">
        <f>_xll.qlCalendarAdvance(IborCalendar,$H3012,B3013,"f",FALSE)</f>
        <v>60826</v>
      </c>
      <c r="I3013" s="49">
        <f>_xll.qlInterestRateIndexValueDate(Index1M,$H3013)</f>
        <v>60828</v>
      </c>
      <c r="J3013" s="52">
        <f>IFERROR(_xll.qlIndexFixing(Index1M,$H3013,TRUE,_xll.ohTrigger(RecalcTrigger,Trigger1M)),NA())</f>
        <v>1.5750921006881524E-2</v>
      </c>
      <c r="K3013" s="52">
        <f>IFERROR(_xll.qlIndexFixing(ONIndex1M,I3013,TRUE,_xll.ohTrigger(RecalcTrigger,Trigger1M)),NA())</f>
        <v>1.5740252619300676E-2</v>
      </c>
      <c r="L3013" s="52">
        <f>IFERROR(_xll.qlIndexFixing(Index3M,H3013,TRUE,_xll.ohTrigger(RecalcTrigger,Trigger3M)),NA())</f>
        <v>1.7204865901477996E-2</v>
      </c>
      <c r="M3013" s="52">
        <f>IFERROR(_xll.qlIndexFixing(ONIndex3M,I3013,TRUE,_xll.ohTrigger(RecalcTrigger,Trigger3M)),NA())</f>
        <v>1.716756572692546E-2</v>
      </c>
      <c r="N3013" s="52">
        <f>IFERROR(_xll.qlIndexFixing(Index6M,$H3013,TRUE,_xll.ohTrigger(RecalcTrigger,Trigger6M)),NA())</f>
        <v>1.898218270233587E-2</v>
      </c>
      <c r="O3013" s="52">
        <f>IFERROR(_xll.qlIndexFixing(ONIndex6M,I3013,TRUE,_xll.ohTrigger(RecalcTrigger,Trigger6M)),NA())</f>
        <v>1.8889881319870128E-2</v>
      </c>
      <c r="P3013" s="52">
        <f>IFERROR(_xll.qlIndexFixing(Index1Y,$H3013,TRUE,_xll.ohTrigger(RecalcTrigger,Trigger1Y)),NA())</f>
        <v>2.1115586263206258E-2</v>
      </c>
      <c r="Q3013" s="52">
        <f>IFERROR(_xll.qlIndexFixing(ONIndex1Y,I3013,TRUE,_xll.ohTrigger(RecalcTrigger,Trigger1Y)),NA())</f>
        <v>2.0893364819132287E-2</v>
      </c>
    </row>
    <row r="3014" spans="2:17" x14ac:dyDescent="0.2">
      <c r="B3014" s="46" t="s">
        <v>51</v>
      </c>
      <c r="D3014" s="49">
        <f>_xll.qlCalendarAdvance(LocalCalendar,$D3013,B3014,"f",FALSE)</f>
        <v>60847</v>
      </c>
      <c r="E3014" s="49">
        <f>_xll.qlInterestRateIndexValueDate(IndexON,D3014)</f>
        <v>60847</v>
      </c>
      <c r="F3014" s="52">
        <f>IFERROR(_xll.qlIndexFixing(IndexON,D3014,TRUE,_xll.ohTrigger(RecalcTrigger,TriggerON)),NA())</f>
        <v>1.3754898180451391E-2</v>
      </c>
      <c r="H3014" s="49">
        <f>_xll.qlCalendarAdvance(IborCalendar,$H3013,B3014,"f",FALSE)</f>
        <v>60833</v>
      </c>
      <c r="I3014" s="49">
        <f>_xll.qlInterestRateIndexValueDate(Index1M,$H3014)</f>
        <v>60835</v>
      </c>
      <c r="J3014" s="52">
        <f>IFERROR(_xll.qlIndexFixing(Index1M,$H3014,TRUE,_xll.ohTrigger(RecalcTrigger,Trigger1M)),NA())</f>
        <v>1.5750920681409375E-2</v>
      </c>
      <c r="K3014" s="52">
        <f>IFERROR(_xll.qlIndexFixing(ONIndex1M,I3014,TRUE,_xll.ohTrigger(RecalcTrigger,Trigger1M)),NA())</f>
        <v>1.5740248768221221E-2</v>
      </c>
      <c r="L3014" s="52">
        <f>IFERROR(_xll.qlIndexFixing(Index3M,H3014,TRUE,_xll.ohTrigger(RecalcTrigger,Trigger3M)),NA())</f>
        <v>1.7204865805365312E-2</v>
      </c>
      <c r="M3014" s="52">
        <f>IFERROR(_xll.qlIndexFixing(ONIndex3M,I3014,TRUE,_xll.ohTrigger(RecalcTrigger,Trigger3M)),NA())</f>
        <v>1.7167562467133024E-2</v>
      </c>
      <c r="N3014" s="52">
        <f>IFERROR(_xll.qlIndexFixing(Index6M,$H3014,TRUE,_xll.ohTrigger(RecalcTrigger,Trigger6M)),NA())</f>
        <v>1.8981671736080372E-2</v>
      </c>
      <c r="O3014" s="52">
        <f>IFERROR(_xll.qlIndexFixing(ONIndex6M,I3014,TRUE,_xll.ohTrigger(RecalcTrigger,Trigger6M)),NA())</f>
        <v>1.8889864879900742E-2</v>
      </c>
      <c r="P3014" s="52">
        <f>IFERROR(_xll.qlIndexFixing(Index1Y,$H3014,TRUE,_xll.ohTrigger(RecalcTrigger,Trigger1Y)),NA())</f>
        <v>2.1115585302864972E-2</v>
      </c>
      <c r="Q3014" s="52">
        <f>IFERROR(_xll.qlIndexFixing(ONIndex1Y,I3014,TRUE,_xll.ohTrigger(RecalcTrigger,Trigger1Y)),NA())</f>
        <v>2.0893360617293411E-2</v>
      </c>
    </row>
    <row r="3015" spans="2:17" x14ac:dyDescent="0.2">
      <c r="B3015" s="46" t="s">
        <v>51</v>
      </c>
      <c r="D3015" s="49">
        <f>_xll.qlCalendarAdvance(LocalCalendar,$D3014,B3015,"f",FALSE)</f>
        <v>60854</v>
      </c>
      <c r="E3015" s="49">
        <f>_xll.qlInterestRateIndexValueDate(IndexON,D3015)</f>
        <v>60854</v>
      </c>
      <c r="F3015" s="52">
        <f>IFERROR(_xll.qlIndexFixing(IndexON,D3015,TRUE,_xll.ohTrigger(RecalcTrigger,TriggerON)),NA())</f>
        <v>1.3754898180451391E-2</v>
      </c>
      <c r="H3015" s="49">
        <f>_xll.qlCalendarAdvance(IborCalendar,$H3014,B3015,"f",FALSE)</f>
        <v>60840</v>
      </c>
      <c r="I3015" s="49">
        <f>_xll.qlInterestRateIndexValueDate(Index1M,$H3015)</f>
        <v>60842</v>
      </c>
      <c r="J3015" s="52">
        <f>IFERROR(_xll.qlIndexFixing(Index1M,$H3015,TRUE,_xll.ohTrigger(RecalcTrigger,Trigger1M)),NA())</f>
        <v>1.5751265097262941E-2</v>
      </c>
      <c r="K3015" s="52">
        <f>IFERROR(_xll.qlIndexFixing(ONIndex1M,I3015,TRUE,_xll.ohTrigger(RecalcTrigger,Trigger1M)),NA())</f>
        <v>1.5740248768141285E-2</v>
      </c>
      <c r="L3015" s="52">
        <f>IFERROR(_xll.qlIndexFixing(Index3M,H3015,TRUE,_xll.ohTrigger(RecalcTrigger,Trigger3M)),NA())</f>
        <v>1.7204865805364445E-2</v>
      </c>
      <c r="M3015" s="52">
        <f>IFERROR(_xll.qlIndexFixing(ONIndex3M,I3015,TRUE,_xll.ohTrigger(RecalcTrigger,Trigger3M)),NA())</f>
        <v>1.7167562467133024E-2</v>
      </c>
      <c r="N3015" s="52">
        <f>IFERROR(_xll.qlIndexFixing(Index6M,$H3015,TRUE,_xll.ohTrigger(RecalcTrigger,Trigger6M)),NA())</f>
        <v>1.8981658721242991E-2</v>
      </c>
      <c r="O3015" s="52">
        <f>IFERROR(_xll.qlIndexFixing(ONIndex6M,I3015,TRUE,_xll.ohTrigger(RecalcTrigger,Trigger6M)),NA())</f>
        <v>1.8889851655439216E-2</v>
      </c>
      <c r="P3015" s="52">
        <f>IFERROR(_xll.qlIndexFixing(Index1Y,$H3015,TRUE,_xll.ohTrigger(RecalcTrigger,Trigger1Y)),NA())</f>
        <v>2.1115584368877619E-2</v>
      </c>
      <c r="Q3015" s="52">
        <f>IFERROR(_xll.qlIndexFixing(ONIndex1Y,I3015,TRUE,_xll.ohTrigger(RecalcTrigger,Trigger1Y)),NA())</f>
        <v>2.0893359654863275E-2</v>
      </c>
    </row>
    <row r="3016" spans="2:17" x14ac:dyDescent="0.2">
      <c r="B3016" s="46" t="s">
        <v>51</v>
      </c>
      <c r="D3016" s="49">
        <f>_xll.qlCalendarAdvance(LocalCalendar,$D3015,B3016,"f",FALSE)</f>
        <v>60861</v>
      </c>
      <c r="E3016" s="49">
        <f>_xll.qlInterestRateIndexValueDate(IndexON,D3016)</f>
        <v>60861</v>
      </c>
      <c r="F3016" s="52">
        <f>IFERROR(_xll.qlIndexFixing(IndexON,D3016,TRUE,_xll.ohTrigger(RecalcTrigger,TriggerON)),NA())</f>
        <v>1.3754898180451391E-2</v>
      </c>
      <c r="H3016" s="49">
        <f>_xll.qlCalendarAdvance(IborCalendar,$H3015,B3016,"f",FALSE)</f>
        <v>60847</v>
      </c>
      <c r="I3016" s="49">
        <f>_xll.qlInterestRateIndexValueDate(Index1M,$H3016)</f>
        <v>60849</v>
      </c>
      <c r="J3016" s="52">
        <f>IFERROR(_xll.qlIndexFixing(Index1M,$H3016,TRUE,_xll.ohTrigger(RecalcTrigger,Trigger1M)),NA())</f>
        <v>1.5751265097260519E-2</v>
      </c>
      <c r="K3016" s="52">
        <f>IFERROR(_xll.qlIndexFixing(ONIndex1M,I3016,TRUE,_xll.ohTrigger(RecalcTrigger,Trigger1M)),NA())</f>
        <v>1.5740248768141285E-2</v>
      </c>
      <c r="L3016" s="52">
        <f>IFERROR(_xll.qlIndexFixing(Index3M,H3016,TRUE,_xll.ohTrigger(RecalcTrigger,Trigger3M)),NA())</f>
        <v>1.7204865805366183E-2</v>
      </c>
      <c r="M3016" s="52">
        <f>IFERROR(_xll.qlIndexFixing(ONIndex3M,I3016,TRUE,_xll.ohTrigger(RecalcTrigger,Trigger3M)),NA())</f>
        <v>1.7167562467053088E-2</v>
      </c>
      <c r="N3016" s="52">
        <f>IFERROR(_xll.qlIndexFixing(Index6M,$H3016,TRUE,_xll.ohTrigger(RecalcTrigger,Trigger6M)),NA())</f>
        <v>1.8981645732022111E-2</v>
      </c>
      <c r="O3016" s="52">
        <f>IFERROR(_xll.qlIndexFixing(ONIndex6M,I3016,TRUE,_xll.ohTrigger(RecalcTrigger,Trigger6M)),NA())</f>
        <v>1.8889838456557229E-2</v>
      </c>
      <c r="P3016" s="52">
        <f>IFERROR(_xll.qlIndexFixing(Index1Y,$H3016,TRUE,_xll.ohTrigger(RecalcTrigger,Trigger1Y)),NA())</f>
        <v>2.1115583436775224E-2</v>
      </c>
      <c r="Q3016" s="52">
        <f>IFERROR(_xll.qlIndexFixing(ONIndex1Y,I3016,TRUE,_xll.ohTrigger(RecalcTrigger,Trigger1Y)),NA())</f>
        <v>2.0893358694191733E-2</v>
      </c>
    </row>
    <row r="3017" spans="2:17" x14ac:dyDescent="0.2">
      <c r="B3017" s="46" t="s">
        <v>51</v>
      </c>
      <c r="D3017" s="49">
        <f>_xll.qlCalendarAdvance(LocalCalendar,$D3016,B3017,"f",FALSE)</f>
        <v>60868</v>
      </c>
      <c r="E3017" s="49">
        <f>_xll.qlInterestRateIndexValueDate(IndexON,D3017)</f>
        <v>60868</v>
      </c>
      <c r="F3017" s="52">
        <f>IFERROR(_xll.qlIndexFixing(IndexON,D3017,TRUE,_xll.ohTrigger(RecalcTrigger,TriggerON)),NA())</f>
        <v>1.3754898180451391E-2</v>
      </c>
      <c r="H3017" s="49">
        <f>_xll.qlCalendarAdvance(IborCalendar,$H3016,B3017,"f",FALSE)</f>
        <v>60854</v>
      </c>
      <c r="I3017" s="49">
        <f>_xll.qlInterestRateIndexValueDate(Index1M,$H3017)</f>
        <v>60856</v>
      </c>
      <c r="J3017" s="52">
        <f>IFERROR(_xll.qlIndexFixing(Index1M,$H3017,TRUE,_xll.ohTrigger(RecalcTrigger,Trigger1M)),NA())</f>
        <v>1.5750920681409375E-2</v>
      </c>
      <c r="K3017" s="52">
        <f>IFERROR(_xll.qlIndexFixing(ONIndex1M,I3017,TRUE,_xll.ohTrigger(RecalcTrigger,Trigger1M)),NA())</f>
        <v>1.5740248768221221E-2</v>
      </c>
      <c r="L3017" s="52">
        <f>IFERROR(_xll.qlIndexFixing(Index3M,H3017,TRUE,_xll.ohTrigger(RecalcTrigger,Trigger3M)),NA())</f>
        <v>1.7204865805365312E-2</v>
      </c>
      <c r="M3017" s="52">
        <f>IFERROR(_xll.qlIndexFixing(ONIndex3M,I3017,TRUE,_xll.ohTrigger(RecalcTrigger,Trigger3M)),NA())</f>
        <v>1.7167562467133024E-2</v>
      </c>
      <c r="N3017" s="52">
        <f>IFERROR(_xll.qlIndexFixing(Index6M,$H3017,TRUE,_xll.ohTrigger(RecalcTrigger,Trigger6M)),NA())</f>
        <v>1.8981632768417297E-2</v>
      </c>
      <c r="O3017" s="52">
        <f>IFERROR(_xll.qlIndexFixing(ONIndex6M,I3017,TRUE,_xll.ohTrigger(RecalcTrigger,Trigger6M)),NA())</f>
        <v>1.8889825282935035E-2</v>
      </c>
      <c r="P3017" s="52">
        <f>IFERROR(_xll.qlIndexFixing(Index1Y,$H3017,TRUE,_xll.ohTrigger(RecalcTrigger,Trigger1Y)),NA())</f>
        <v>2.1115582506558879E-2</v>
      </c>
      <c r="Q3017" s="52">
        <f>IFERROR(_xll.qlIndexFixing(ONIndex1Y,I3017,TRUE,_xll.ohTrigger(RecalcTrigger,Trigger1Y)),NA())</f>
        <v>2.0893357735438656E-2</v>
      </c>
    </row>
    <row r="3018" spans="2:17" x14ac:dyDescent="0.2">
      <c r="B3018" s="46" t="s">
        <v>51</v>
      </c>
      <c r="D3018" s="49">
        <f>_xll.qlCalendarAdvance(LocalCalendar,$D3017,B3018,"f",FALSE)</f>
        <v>60875</v>
      </c>
      <c r="E3018" s="49">
        <f>_xll.qlInterestRateIndexValueDate(IndexON,D3018)</f>
        <v>60875</v>
      </c>
      <c r="F3018" s="52">
        <f>IFERROR(_xll.qlIndexFixing(IndexON,D3018,TRUE,_xll.ohTrigger(RecalcTrigger,TriggerON)),NA())</f>
        <v>1.3754898180531328E-2</v>
      </c>
      <c r="H3018" s="49">
        <f>_xll.qlCalendarAdvance(IborCalendar,$H3017,B3018,"f",FALSE)</f>
        <v>60861</v>
      </c>
      <c r="I3018" s="49">
        <f>_xll.qlInterestRateIndexValueDate(Index1M,$H3018)</f>
        <v>60863</v>
      </c>
      <c r="J3018" s="52">
        <f>IFERROR(_xll.qlIndexFixing(Index1M,$H3018,TRUE,_xll.ohTrigger(RecalcTrigger,Trigger1M)),NA())</f>
        <v>1.5750920681409375E-2</v>
      </c>
      <c r="K3018" s="52">
        <f>IFERROR(_xll.qlIndexFixing(ONIndex1M,I3018,TRUE,_xll.ohTrigger(RecalcTrigger,Trigger1M)),NA())</f>
        <v>1.5740248768141285E-2</v>
      </c>
      <c r="L3018" s="52">
        <f>IFERROR(_xll.qlIndexFixing(Index3M,H3018,TRUE,_xll.ohTrigger(RecalcTrigger,Trigger3M)),NA())</f>
        <v>1.7204865805365312E-2</v>
      </c>
      <c r="M3018" s="52">
        <f>IFERROR(_xll.qlIndexFixing(ONIndex3M,I3018,TRUE,_xll.ohTrigger(RecalcTrigger,Trigger3M)),NA())</f>
        <v>1.7167562467133024E-2</v>
      </c>
      <c r="N3018" s="52">
        <f>IFERROR(_xll.qlIndexFixing(Index6M,$H3018,TRUE,_xll.ohTrigger(RecalcTrigger,Trigger6M)),NA())</f>
        <v>1.898211771544428E-2</v>
      </c>
      <c r="O3018" s="52">
        <f>IFERROR(_xll.qlIndexFixing(ONIndex6M,I3018,TRUE,_xll.ohTrigger(RecalcTrigger,Trigger6M)),NA())</f>
        <v>1.8889812134732509E-2</v>
      </c>
      <c r="P3018" s="52">
        <f>IFERROR(_xll.qlIndexFixing(Index1Y,$H3018,TRUE,_xll.ohTrigger(RecalcTrigger,Trigger1Y)),NA())</f>
        <v>2.1115581578228154E-2</v>
      </c>
      <c r="Q3018" s="52">
        <f>IFERROR(_xll.qlIndexFixing(ONIndex1Y,I3018,TRUE,_xll.ohTrigger(RecalcTrigger,Trigger1Y)),NA())</f>
        <v>2.0893356778524108E-2</v>
      </c>
    </row>
    <row r="3019" spans="2:17" x14ac:dyDescent="0.2">
      <c r="B3019" s="46" t="s">
        <v>51</v>
      </c>
      <c r="D3019" s="49">
        <f>_xll.qlCalendarAdvance(LocalCalendar,$D3018,B3019,"f",FALSE)</f>
        <v>60882</v>
      </c>
      <c r="E3019" s="49">
        <f>_xll.qlInterestRateIndexValueDate(IndexON,D3019)</f>
        <v>60882</v>
      </c>
      <c r="F3019" s="52">
        <f>IFERROR(_xll.qlIndexFixing(IndexON,D3019,TRUE,_xll.ohTrigger(RecalcTrigger,TriggerON)),NA())</f>
        <v>1.3754898180451391E-2</v>
      </c>
      <c r="H3019" s="49">
        <f>_xll.qlCalendarAdvance(IborCalendar,$H3018,B3019,"f",FALSE)</f>
        <v>60868</v>
      </c>
      <c r="I3019" s="49">
        <f>_xll.qlInterestRateIndexValueDate(Index1M,$H3019)</f>
        <v>60870</v>
      </c>
      <c r="J3019" s="52">
        <f>IFERROR(_xll.qlIndexFixing(Index1M,$H3019,TRUE,_xll.ohTrigger(RecalcTrigger,Trigger1M)),NA())</f>
        <v>1.5750920681406877E-2</v>
      </c>
      <c r="K3019" s="52">
        <f>IFERROR(_xll.qlIndexFixing(ONIndex1M,I3019,TRUE,_xll.ohTrigger(RecalcTrigger,Trigger1M)),NA())</f>
        <v>1.5740248768141285E-2</v>
      </c>
      <c r="L3019" s="52">
        <f>IFERROR(_xll.qlIndexFixing(Index3M,H3019,TRUE,_xll.ohTrigger(RecalcTrigger,Trigger3M)),NA())</f>
        <v>1.7204865805365312E-2</v>
      </c>
      <c r="M3019" s="52">
        <f>IFERROR(_xll.qlIndexFixing(ONIndex3M,I3019,TRUE,_xll.ohTrigger(RecalcTrigger,Trigger3M)),NA())</f>
        <v>1.7167562467053088E-2</v>
      </c>
      <c r="N3019" s="52">
        <f>IFERROR(_xll.qlIndexFixing(Index6M,$H3019,TRUE,_xll.ohTrigger(RecalcTrigger,Trigger6M)),NA())</f>
        <v>1.8981606918056306E-2</v>
      </c>
      <c r="O3019" s="52">
        <f>IFERROR(_xll.qlIndexFixing(ONIndex6M,I3019,TRUE,_xll.ohTrigger(RecalcTrigger,Trigger6M)),NA())</f>
        <v>1.8889799011789776E-2</v>
      </c>
      <c r="P3019" s="52">
        <f>IFERROR(_xll.qlIndexFixing(Index1Y,$H3019,TRUE,_xll.ohTrigger(RecalcTrigger,Trigger1Y)),NA())</f>
        <v>2.111558065178348E-2</v>
      </c>
      <c r="Q3019" s="52">
        <f>IFERROR(_xll.qlIndexFixing(ONIndex1Y,I3019,TRUE,_xll.ohTrigger(RecalcTrigger,Trigger1Y)),NA())</f>
        <v>2.0893355823368154E-2</v>
      </c>
    </row>
    <row r="3020" spans="2:17" x14ac:dyDescent="0.2">
      <c r="B3020" s="46" t="s">
        <v>51</v>
      </c>
      <c r="D3020" s="49">
        <f>_xll.qlCalendarAdvance(LocalCalendar,$D3019,B3020,"f",FALSE)</f>
        <v>60889</v>
      </c>
      <c r="E3020" s="49">
        <f>_xll.qlInterestRateIndexValueDate(IndexON,D3020)</f>
        <v>60889</v>
      </c>
      <c r="F3020" s="52">
        <f>IFERROR(_xll.qlIndexFixing(IndexON,D3020,TRUE,_xll.ohTrigger(RecalcTrigger,TriggerON)),NA())</f>
        <v>1.3754898180451391E-2</v>
      </c>
      <c r="H3020" s="49">
        <f>_xll.qlCalendarAdvance(IborCalendar,$H3019,B3020,"f",FALSE)</f>
        <v>60875</v>
      </c>
      <c r="I3020" s="49">
        <f>_xll.qlInterestRateIndexValueDate(Index1M,$H3020)</f>
        <v>60877</v>
      </c>
      <c r="J3020" s="52">
        <f>IFERROR(_xll.qlIndexFixing(Index1M,$H3020,TRUE,_xll.ohTrigger(RecalcTrigger,Trigger1M)),NA())</f>
        <v>1.5750920681409375E-2</v>
      </c>
      <c r="K3020" s="52">
        <f>IFERROR(_xll.qlIndexFixing(ONIndex1M,I3020,TRUE,_xll.ohTrigger(RecalcTrigger,Trigger1M)),NA())</f>
        <v>1.5740248768221221E-2</v>
      </c>
      <c r="L3020" s="52">
        <f>IFERROR(_xll.qlIndexFixing(Index3M,H3020,TRUE,_xll.ohTrigger(RecalcTrigger,Trigger3M)),NA())</f>
        <v>1.7204455291712065E-2</v>
      </c>
      <c r="M3020" s="52">
        <f>IFERROR(_xll.qlIndexFixing(ONIndex3M,I3020,TRUE,_xll.ohTrigger(RecalcTrigger,Trigger3M)),NA())</f>
        <v>1.7167562467133024E-2</v>
      </c>
      <c r="N3020" s="52">
        <f>IFERROR(_xll.qlIndexFixing(Index6M,$H3020,TRUE,_xll.ohTrigger(RecalcTrigger,Trigger6M)),NA())</f>
        <v>1.8979104857785881E-2</v>
      </c>
      <c r="O3020" s="52">
        <f>IFERROR(_xll.qlIndexFixing(ONIndex6M,I3020,TRUE,_xll.ohTrigger(RecalcTrigger,Trigger6M)),NA())</f>
        <v>1.8889785914426582E-2</v>
      </c>
      <c r="P3020" s="52">
        <f>IFERROR(_xll.qlIndexFixing(Index1Y,$H3020,TRUE,_xll.ohTrigger(RecalcTrigger,Trigger1Y)),NA())</f>
        <v>2.1115579727224418E-2</v>
      </c>
      <c r="Q3020" s="52">
        <f>IFERROR(_xll.qlIndexFixing(ONIndex1Y,I3020,TRUE,_xll.ohTrigger(RecalcTrigger,Trigger1Y)),NA())</f>
        <v>2.0893354870210601E-2</v>
      </c>
    </row>
    <row r="3021" spans="2:17" x14ac:dyDescent="0.2">
      <c r="B3021" s="46" t="s">
        <v>51</v>
      </c>
      <c r="D3021" s="49">
        <f>_xll.qlCalendarAdvance(LocalCalendar,$D3020,B3021,"f",FALSE)</f>
        <v>60896</v>
      </c>
      <c r="E3021" s="49">
        <f>_xll.qlInterestRateIndexValueDate(IndexON,D3021)</f>
        <v>60896</v>
      </c>
      <c r="F3021" s="52">
        <f>IFERROR(_xll.qlIndexFixing(IndexON,D3021,TRUE,_xll.ohTrigger(RecalcTrigger,TriggerON)),NA())</f>
        <v>1.3754898180451391E-2</v>
      </c>
      <c r="H3021" s="49">
        <f>_xll.qlCalendarAdvance(IborCalendar,$H3020,B3021,"f",FALSE)</f>
        <v>60882</v>
      </c>
      <c r="I3021" s="49">
        <f>_xll.qlInterestRateIndexValueDate(Index1M,$H3021)</f>
        <v>60884</v>
      </c>
      <c r="J3021" s="52">
        <f>IFERROR(_xll.qlIndexFixing(Index1M,$H3021,TRUE,_xll.ohTrigger(RecalcTrigger,Trigger1M)),NA())</f>
        <v>1.5751265097262941E-2</v>
      </c>
      <c r="K3021" s="52">
        <f>IFERROR(_xll.qlIndexFixing(ONIndex1M,I3021,TRUE,_xll.ohTrigger(RecalcTrigger,Trigger1M)),NA())</f>
        <v>1.5740248768141285E-2</v>
      </c>
      <c r="L3021" s="52">
        <f>IFERROR(_xll.qlIndexFixing(Index3M,H3021,TRUE,_xll.ohTrigger(RecalcTrigger,Trigger3M)),NA())</f>
        <v>1.7204455291712065E-2</v>
      </c>
      <c r="M3021" s="52">
        <f>IFERROR(_xll.qlIndexFixing(ONIndex3M,I3021,TRUE,_xll.ohTrigger(RecalcTrigger,Trigger3M)),NA())</f>
        <v>1.7167562467133024E-2</v>
      </c>
      <c r="N3021" s="52">
        <f>IFERROR(_xll.qlIndexFixing(Index6M,$H3021,TRUE,_xll.ohTrigger(RecalcTrigger,Trigger6M)),NA())</f>
        <v>1.8979091990872599E-2</v>
      </c>
      <c r="O3021" s="52">
        <f>IFERROR(_xll.qlIndexFixing(ONIndex6M,I3021,TRUE,_xll.ohTrigger(RecalcTrigger,Trigger6M)),NA())</f>
        <v>1.888977284216331E-2</v>
      </c>
      <c r="P3021" s="52">
        <f>IFERROR(_xll.qlIndexFixing(Index1Y,$H3021,TRUE,_xll.ohTrigger(RecalcTrigger,Trigger1Y)),NA())</f>
        <v>2.1115578804550974E-2</v>
      </c>
      <c r="Q3021" s="52">
        <f>IFERROR(_xll.qlIndexFixing(ONIndex1Y,I3021,TRUE,_xll.ohTrigger(RecalcTrigger,Trigger1Y)),NA())</f>
        <v>2.0893353918811641E-2</v>
      </c>
    </row>
    <row r="3022" spans="2:17" x14ac:dyDescent="0.2">
      <c r="B3022" s="46" t="s">
        <v>51</v>
      </c>
      <c r="D3022" s="49">
        <f>_xll.qlCalendarAdvance(LocalCalendar,$D3021,B3022,"f",FALSE)</f>
        <v>60903</v>
      </c>
      <c r="E3022" s="49">
        <f>_xll.qlInterestRateIndexValueDate(IndexON,D3022)</f>
        <v>60903</v>
      </c>
      <c r="F3022" s="52">
        <f>IFERROR(_xll.qlIndexFixing(IndexON,D3022,TRUE,_xll.ohTrigger(RecalcTrigger,TriggerON)),NA())</f>
        <v>1.3754898180451391E-2</v>
      </c>
      <c r="H3022" s="49">
        <f>_xll.qlCalendarAdvance(IborCalendar,$H3021,B3022,"f",FALSE)</f>
        <v>60889</v>
      </c>
      <c r="I3022" s="49">
        <f>_xll.qlInterestRateIndexValueDate(Index1M,$H3022)</f>
        <v>60891</v>
      </c>
      <c r="J3022" s="52">
        <f>IFERROR(_xll.qlIndexFixing(Index1M,$H3022,TRUE,_xll.ohTrigger(RecalcTrigger,Trigger1M)),NA())</f>
        <v>1.5750920681406877E-2</v>
      </c>
      <c r="K3022" s="52">
        <f>IFERROR(_xll.qlIndexFixing(ONIndex1M,I3022,TRUE,_xll.ohTrigger(RecalcTrigger,Trigger1M)),NA())</f>
        <v>1.5740248768141285E-2</v>
      </c>
      <c r="L3022" s="52">
        <f>IFERROR(_xll.qlIndexFixing(Index3M,H3022,TRUE,_xll.ohTrigger(RecalcTrigger,Trigger3M)),NA())</f>
        <v>1.7204455291712065E-2</v>
      </c>
      <c r="M3022" s="52">
        <f>IFERROR(_xll.qlIndexFixing(ONIndex3M,I3022,TRUE,_xll.ohTrigger(RecalcTrigger,Trigger3M)),NA())</f>
        <v>1.7167562467133024E-2</v>
      </c>
      <c r="N3022" s="52">
        <f>IFERROR(_xll.qlIndexFixing(Index6M,$H3022,TRUE,_xll.ohTrigger(RecalcTrigger,Trigger6M)),NA())</f>
        <v>1.8979079149569773E-2</v>
      </c>
      <c r="O3022" s="52">
        <f>IFERROR(_xll.qlIndexFixing(ONIndex6M,I3022,TRUE,_xll.ohTrigger(RecalcTrigger,Trigger6M)),NA())</f>
        <v>1.8889759795399641E-2</v>
      </c>
      <c r="P3022" s="52">
        <f>IFERROR(_xll.qlIndexFixing(Index1Y,$H3022,TRUE,_xll.ohTrigger(RecalcTrigger,Trigger1Y)),NA())</f>
        <v>2.1115577883763583E-2</v>
      </c>
      <c r="Q3022" s="52">
        <f>IFERROR(_xll.qlIndexFixing(ONIndex1Y,I3022,TRUE,_xll.ohTrigger(RecalcTrigger,Trigger1Y)),NA())</f>
        <v>2.0893352969171275E-2</v>
      </c>
    </row>
    <row r="3023" spans="2:17" x14ac:dyDescent="0.2">
      <c r="B3023" s="46" t="s">
        <v>51</v>
      </c>
      <c r="D3023" s="49">
        <f>_xll.qlCalendarAdvance(LocalCalendar,$D3022,B3023,"f",FALSE)</f>
        <v>60910</v>
      </c>
      <c r="E3023" s="49">
        <f>_xll.qlInterestRateIndexValueDate(IndexON,D3023)</f>
        <v>60910</v>
      </c>
      <c r="F3023" s="52">
        <f>IFERROR(_xll.qlIndexFixing(IndexON,D3023,TRUE,_xll.ohTrigger(RecalcTrigger,TriggerON)),NA())</f>
        <v>1.3754898180451391E-2</v>
      </c>
      <c r="H3023" s="49">
        <f>_xll.qlCalendarAdvance(IborCalendar,$H3022,B3023,"f",FALSE)</f>
        <v>60896</v>
      </c>
      <c r="I3023" s="49">
        <f>_xll.qlInterestRateIndexValueDate(Index1M,$H3023)</f>
        <v>60898</v>
      </c>
      <c r="J3023" s="52">
        <f>IFERROR(_xll.qlIndexFixing(Index1M,$H3023,TRUE,_xll.ohTrigger(RecalcTrigger,Trigger1M)),NA())</f>
        <v>1.5750920681406877E-2</v>
      </c>
      <c r="K3023" s="52">
        <f>IFERROR(_xll.qlIndexFixing(ONIndex1M,I3023,TRUE,_xll.ohTrigger(RecalcTrigger,Trigger1M)),NA())</f>
        <v>1.5740248768061349E-2</v>
      </c>
      <c r="L3023" s="52">
        <f>IFERROR(_xll.qlIndexFixing(Index3M,H3023,TRUE,_xll.ohTrigger(RecalcTrigger,Trigger3M)),NA())</f>
        <v>1.7204455291712065E-2</v>
      </c>
      <c r="M3023" s="52">
        <f>IFERROR(_xll.qlIndexFixing(ONIndex3M,I3023,TRUE,_xll.ohTrigger(RecalcTrigger,Trigger3M)),NA())</f>
        <v>1.7167562467133024E-2</v>
      </c>
      <c r="N3023" s="52">
        <f>IFERROR(_xll.qlIndexFixing(Index6M,$H3023,TRUE,_xll.ohTrigger(RecalcTrigger,Trigger6M)),NA())</f>
        <v>1.8979066333876513E-2</v>
      </c>
      <c r="O3023" s="52">
        <f>IFERROR(_xll.qlIndexFixing(ONIndex6M,I3023,TRUE,_xll.ohTrigger(RecalcTrigger,Trigger6M)),NA())</f>
        <v>1.8889746774055638E-2</v>
      </c>
      <c r="P3023" s="52">
        <f>IFERROR(_xll.qlIndexFixing(Index1Y,$H3023,TRUE,_xll.ohTrigger(RecalcTrigger,Trigger1Y)),NA())</f>
        <v>2.1115576964861806E-2</v>
      </c>
      <c r="Q3023" s="52">
        <f>IFERROR(_xll.qlIndexFixing(ONIndex1Y,I3023,TRUE,_xll.ohTrigger(RecalcTrigger,Trigger1Y)),NA())</f>
        <v>2.0893352021609246E-2</v>
      </c>
    </row>
    <row r="3024" spans="2:17" x14ac:dyDescent="0.2">
      <c r="B3024" s="46" t="s">
        <v>51</v>
      </c>
      <c r="D3024" s="49">
        <f>_xll.qlCalendarAdvance(LocalCalendar,$D3023,B3024,"f",FALSE)</f>
        <v>60917</v>
      </c>
      <c r="E3024" s="49">
        <f>_xll.qlInterestRateIndexValueDate(IndexON,D3024)</f>
        <v>60917</v>
      </c>
      <c r="F3024" s="52">
        <f>IFERROR(_xll.qlIndexFixing(IndexON,D3024,TRUE,_xll.ohTrigger(RecalcTrigger,TriggerON)),NA())</f>
        <v>1.3754898180371455E-2</v>
      </c>
      <c r="H3024" s="49">
        <f>_xll.qlCalendarAdvance(IborCalendar,$H3023,B3024,"f",FALSE)</f>
        <v>60903</v>
      </c>
      <c r="I3024" s="49">
        <f>_xll.qlInterestRateIndexValueDate(Index1M,$H3024)</f>
        <v>60905</v>
      </c>
      <c r="J3024" s="52">
        <f>IFERROR(_xll.qlIndexFixing(Index1M,$H3024,TRUE,_xll.ohTrigger(RecalcTrigger,Trigger1M)),NA())</f>
        <v>1.5749887494085575E-2</v>
      </c>
      <c r="K3024" s="52">
        <f>IFERROR(_xll.qlIndexFixing(ONIndex1M,I3024,TRUE,_xll.ohTrigger(RecalcTrigger,Trigger1M)),NA())</f>
        <v>1.5740248768141285E-2</v>
      </c>
      <c r="L3024" s="52">
        <f>IFERROR(_xll.qlIndexFixing(Index3M,H3024,TRUE,_xll.ohTrigger(RecalcTrigger,Trigger3M)),NA())</f>
        <v>1.7204455291712065E-2</v>
      </c>
      <c r="M3024" s="52">
        <f>IFERROR(_xll.qlIndexFixing(ONIndex3M,I3024,TRUE,_xll.ohTrigger(RecalcTrigger,Trigger3M)),NA())</f>
        <v>1.7167562467133024E-2</v>
      </c>
      <c r="N3024" s="52">
        <f>IFERROR(_xll.qlIndexFixing(Index6M,$H3024,TRUE,_xll.ohTrigger(RecalcTrigger,Trigger6M)),NA())</f>
        <v>1.8979551348044285E-2</v>
      </c>
      <c r="O3024" s="52">
        <f>IFERROR(_xll.qlIndexFixing(ONIndex6M,I3024,TRUE,_xll.ohTrigger(RecalcTrigger,Trigger6M)),NA())</f>
        <v>1.8889733778051365E-2</v>
      </c>
      <c r="P3024" s="52">
        <f>IFERROR(_xll.qlIndexFixing(Index1Y,$H3024,TRUE,_xll.ohTrigger(RecalcTrigger,Trigger1Y)),NA())</f>
        <v>2.1115576047845863E-2</v>
      </c>
      <c r="Q3024" s="52">
        <f>IFERROR(_xll.qlIndexFixing(ONIndex1Y,I3024,TRUE,_xll.ohTrigger(RecalcTrigger,Trigger1Y)),NA())</f>
        <v>2.0893351075805811E-2</v>
      </c>
    </row>
    <row r="3025" spans="2:17" x14ac:dyDescent="0.2">
      <c r="B3025" s="46" t="s">
        <v>51</v>
      </c>
      <c r="D3025" s="49">
        <f>_xll.qlCalendarAdvance(LocalCalendar,$D3024,B3025,"f",FALSE)</f>
        <v>60924</v>
      </c>
      <c r="E3025" s="49">
        <f>_xll.qlInterestRateIndexValueDate(IndexON,D3025)</f>
        <v>60924</v>
      </c>
      <c r="F3025" s="52">
        <f>IFERROR(_xll.qlIndexFixing(IndexON,D3025,TRUE,_xll.ohTrigger(RecalcTrigger,TriggerON)),NA())</f>
        <v>1.3754898180451391E-2</v>
      </c>
      <c r="H3025" s="49">
        <f>_xll.qlCalendarAdvance(IborCalendar,$H3024,B3025,"f",FALSE)</f>
        <v>60910</v>
      </c>
      <c r="I3025" s="49">
        <f>_xll.qlInterestRateIndexValueDate(Index1M,$H3025)</f>
        <v>60912</v>
      </c>
      <c r="J3025" s="52">
        <f>IFERROR(_xll.qlIndexFixing(Index1M,$H3025,TRUE,_xll.ohTrigger(RecalcTrigger,Trigger1M)),NA())</f>
        <v>1.5750920681409375E-2</v>
      </c>
      <c r="K3025" s="52">
        <f>IFERROR(_xll.qlIndexFixing(ONIndex1M,I3025,TRUE,_xll.ohTrigger(RecalcTrigger,Trigger1M)),NA())</f>
        <v>1.5740248768141285E-2</v>
      </c>
      <c r="L3025" s="52">
        <f>IFERROR(_xll.qlIndexFixing(Index3M,H3025,TRUE,_xll.ohTrigger(RecalcTrigger,Trigger3M)),NA())</f>
        <v>1.7204865805365312E-2</v>
      </c>
      <c r="M3025" s="52">
        <f>IFERROR(_xll.qlIndexFixing(ONIndex3M,I3025,TRUE,_xll.ohTrigger(RecalcTrigger,Trigger3M)),NA())</f>
        <v>1.7167562467133024E-2</v>
      </c>
      <c r="N3025" s="52">
        <f>IFERROR(_xll.qlIndexFixing(Index6M,$H3025,TRUE,_xll.ohTrigger(RecalcTrigger,Trigger6M)),NA())</f>
        <v>1.8979538584729484E-2</v>
      </c>
      <c r="O3025" s="52">
        <f>IFERROR(_xll.qlIndexFixing(ONIndex6M,I3025,TRUE,_xll.ohTrigger(RecalcTrigger,Trigger6M)),NA())</f>
        <v>1.8889720807386823E-2</v>
      </c>
      <c r="P3025" s="52">
        <f>IFERROR(_xll.qlIndexFixing(Index1Y,$H3025,TRUE,_xll.ohTrigger(RecalcTrigger,Trigger1Y)),NA())</f>
        <v>2.1115575132715537E-2</v>
      </c>
      <c r="Q3025" s="52">
        <f>IFERROR(_xll.qlIndexFixing(ONIndex1Y,I3025,TRUE,_xll.ohTrigger(RecalcTrigger,Trigger1Y)),NA())</f>
        <v>2.0893350131760968E-2</v>
      </c>
    </row>
    <row r="3026" spans="2:17" x14ac:dyDescent="0.2">
      <c r="B3026" s="46" t="s">
        <v>51</v>
      </c>
      <c r="D3026" s="49">
        <f>_xll.qlCalendarAdvance(LocalCalendar,$D3025,B3026,"f",FALSE)</f>
        <v>60931</v>
      </c>
      <c r="E3026" s="49">
        <f>_xll.qlInterestRateIndexValueDate(IndexON,D3026)</f>
        <v>60931</v>
      </c>
      <c r="F3026" s="52">
        <f>IFERROR(_xll.qlIndexFixing(IndexON,D3026,TRUE,_xll.ohTrigger(RecalcTrigger,TriggerON)),NA())</f>
        <v>1.3754898180451391E-2</v>
      </c>
      <c r="H3026" s="49">
        <f>_xll.qlCalendarAdvance(IborCalendar,$H3025,B3026,"f",FALSE)</f>
        <v>60917</v>
      </c>
      <c r="I3026" s="49">
        <f>_xll.qlInterestRateIndexValueDate(Index1M,$H3026)</f>
        <v>60919</v>
      </c>
      <c r="J3026" s="52">
        <f>IFERROR(_xll.qlIndexFixing(Index1M,$H3026,TRUE,_xll.ohTrigger(RecalcTrigger,Trigger1M)),NA())</f>
        <v>1.5750920681406877E-2</v>
      </c>
      <c r="K3026" s="52">
        <f>IFERROR(_xll.qlIndexFixing(ONIndex1M,I3026,TRUE,_xll.ohTrigger(RecalcTrigger,Trigger1M)),NA())</f>
        <v>1.5740248768141285E-2</v>
      </c>
      <c r="L3026" s="52">
        <f>IFERROR(_xll.qlIndexFixing(Index3M,H3026,TRUE,_xll.ohTrigger(RecalcTrigger,Trigger3M)),NA())</f>
        <v>1.7204865805365312E-2</v>
      </c>
      <c r="M3026" s="52">
        <f>IFERROR(_xll.qlIndexFixing(ONIndex3M,I3026,TRUE,_xll.ohTrigger(RecalcTrigger,Trigger3M)),NA())</f>
        <v>1.7167562467133024E-2</v>
      </c>
      <c r="N3026" s="52">
        <f>IFERROR(_xll.qlIndexFixing(Index6M,$H3026,TRUE,_xll.ohTrigger(RecalcTrigger,Trigger6M)),NA())</f>
        <v>1.8979525847024965E-2</v>
      </c>
      <c r="O3026" s="52">
        <f>IFERROR(_xll.qlIndexFixing(ONIndex6M,I3026,TRUE,_xll.ohTrigger(RecalcTrigger,Trigger6M)),NA())</f>
        <v>1.8889707862062011E-2</v>
      </c>
      <c r="P3026" s="52">
        <f>IFERROR(_xll.qlIndexFixing(Index1Y,$H3026,TRUE,_xll.ohTrigger(RecalcTrigger,Trigger1Y)),NA())</f>
        <v>2.1115574219471044E-2</v>
      </c>
      <c r="Q3026" s="52">
        <f>IFERROR(_xll.qlIndexFixing(ONIndex1Y,I3026,TRUE,_xll.ohTrigger(RecalcTrigger,Trigger1Y)),NA())</f>
        <v>2.0893349189474719E-2</v>
      </c>
    </row>
    <row r="3027" spans="2:17" x14ac:dyDescent="0.2">
      <c r="B3027" s="46" t="s">
        <v>51</v>
      </c>
      <c r="D3027" s="49">
        <f>_xll.qlCalendarAdvance(LocalCalendar,$D3026,B3027,"f",FALSE)</f>
        <v>60938</v>
      </c>
      <c r="E3027" s="49">
        <f>_xll.qlInterestRateIndexValueDate(IndexON,D3027)</f>
        <v>60938</v>
      </c>
      <c r="F3027" s="52">
        <f>IFERROR(_xll.qlIndexFixing(IndexON,D3027,TRUE,_xll.ohTrigger(RecalcTrigger,TriggerON)),NA())</f>
        <v>1.3754898180451391E-2</v>
      </c>
      <c r="H3027" s="49">
        <f>_xll.qlCalendarAdvance(IborCalendar,$H3026,B3027,"f",FALSE)</f>
        <v>60924</v>
      </c>
      <c r="I3027" s="49">
        <f>_xll.qlInterestRateIndexValueDate(Index1M,$H3027)</f>
        <v>60926</v>
      </c>
      <c r="J3027" s="52">
        <f>IFERROR(_xll.qlIndexFixing(Index1M,$H3027,TRUE,_xll.ohTrigger(RecalcTrigger,Trigger1M)),NA())</f>
        <v>1.5750920681406877E-2</v>
      </c>
      <c r="K3027" s="52">
        <f>IFERROR(_xll.qlIndexFixing(ONIndex1M,I3027,TRUE,_xll.ohTrigger(RecalcTrigger,Trigger1M)),NA())</f>
        <v>1.5740248768141285E-2</v>
      </c>
      <c r="L3027" s="52">
        <f>IFERROR(_xll.qlIndexFixing(Index3M,H3027,TRUE,_xll.ohTrigger(RecalcTrigger,Trigger3M)),NA())</f>
        <v>1.7204865805364445E-2</v>
      </c>
      <c r="M3027" s="52">
        <f>IFERROR(_xll.qlIndexFixing(ONIndex3M,I3027,TRUE,_xll.ohTrigger(RecalcTrigger,Trigger3M)),NA())</f>
        <v>1.7167562467053088E-2</v>
      </c>
      <c r="N3027" s="52">
        <f>IFERROR(_xll.qlIndexFixing(Index6M,$H3027,TRUE,_xll.ohTrigger(RecalcTrigger,Trigger6M)),NA())</f>
        <v>1.8979513134932489E-2</v>
      </c>
      <c r="O3027" s="52">
        <f>IFERROR(_xll.qlIndexFixing(ONIndex6M,I3027,TRUE,_xll.ohTrigger(RecalcTrigger,Trigger6M)),NA())</f>
        <v>1.8889694942156865E-2</v>
      </c>
      <c r="P3027" s="52">
        <f>IFERROR(_xll.qlIndexFixing(Index1Y,$H3027,TRUE,_xll.ohTrigger(RecalcTrigger,Trigger1Y)),NA())</f>
        <v>2.1115573308112163E-2</v>
      </c>
      <c r="Q3027" s="52">
        <f>IFERROR(_xll.qlIndexFixing(ONIndex1Y,I3027,TRUE,_xll.ohTrigger(RecalcTrigger,Trigger1Y)),NA())</f>
        <v>2.0893348249346744E-2</v>
      </c>
    </row>
    <row r="3028" spans="2:17" x14ac:dyDescent="0.2">
      <c r="B3028" s="46" t="s">
        <v>51</v>
      </c>
      <c r="D3028" s="49">
        <f>_xll.qlCalendarAdvance(LocalCalendar,$D3027,B3028,"f",FALSE)</f>
        <v>60945</v>
      </c>
      <c r="E3028" s="49">
        <f>_xll.qlInterestRateIndexValueDate(IndexON,D3028)</f>
        <v>60945</v>
      </c>
      <c r="F3028" s="52">
        <f>IFERROR(_xll.qlIndexFixing(IndexON,D3028,TRUE,_xll.ohTrigger(RecalcTrigger,TriggerON)),NA())</f>
        <v>1.3754898180451391E-2</v>
      </c>
      <c r="H3028" s="49">
        <f>_xll.qlCalendarAdvance(IborCalendar,$H3027,B3028,"f",FALSE)</f>
        <v>60931</v>
      </c>
      <c r="I3028" s="49">
        <f>_xll.qlInterestRateIndexValueDate(Index1M,$H3028)</f>
        <v>60933</v>
      </c>
      <c r="J3028" s="52">
        <f>IFERROR(_xll.qlIndexFixing(Index1M,$H3028,TRUE,_xll.ohTrigger(RecalcTrigger,Trigger1M)),NA())</f>
        <v>1.5750920681409375E-2</v>
      </c>
      <c r="K3028" s="52">
        <f>IFERROR(_xll.qlIndexFixing(ONIndex1M,I3028,TRUE,_xll.ohTrigger(RecalcTrigger,Trigger1M)),NA())</f>
        <v>1.5740248768221221E-2</v>
      </c>
      <c r="L3028" s="52">
        <f>IFERROR(_xll.qlIndexFixing(Index3M,H3028,TRUE,_xll.ohTrigger(RecalcTrigger,Trigger3M)),NA())</f>
        <v>1.7204865805365312E-2</v>
      </c>
      <c r="M3028" s="52">
        <f>IFERROR(_xll.qlIndexFixing(ONIndex3M,I3028,TRUE,_xll.ohTrigger(RecalcTrigger,Trigger3M)),NA())</f>
        <v>1.7167562467133024E-2</v>
      </c>
      <c r="N3028" s="52">
        <f>IFERROR(_xll.qlIndexFixing(Index6M,$H3028,TRUE,_xll.ohTrigger(RecalcTrigger,Trigger6M)),NA())</f>
        <v>1.8979500448449853E-2</v>
      </c>
      <c r="O3028" s="52">
        <f>IFERROR(_xll.qlIndexFixing(ONIndex6M,I3028,TRUE,_xll.ohTrigger(RecalcTrigger,Trigger6M)),NA())</f>
        <v>1.888968204759145E-2</v>
      </c>
      <c r="P3028" s="52">
        <f>IFERROR(_xll.qlIndexFixing(Index1Y,$H3028,TRUE,_xll.ohTrigger(RecalcTrigger,Trigger1Y)),NA())</f>
        <v>2.1115572398639121E-2</v>
      </c>
      <c r="Q3028" s="52">
        <f>IFERROR(_xll.qlIndexFixing(ONIndex1Y,I3028,TRUE,_xll.ohTrigger(RecalcTrigger,Trigger1Y)),NA())</f>
        <v>2.0893347310657617E-2</v>
      </c>
    </row>
    <row r="3029" spans="2:17" x14ac:dyDescent="0.2">
      <c r="B3029" s="46" t="s">
        <v>51</v>
      </c>
      <c r="D3029" s="49">
        <f>_xll.qlCalendarAdvance(LocalCalendar,$D3028,B3029,"f",FALSE)</f>
        <v>60952</v>
      </c>
      <c r="E3029" s="49">
        <f>_xll.qlInterestRateIndexValueDate(IndexON,D3029)</f>
        <v>60952</v>
      </c>
      <c r="F3029" s="52">
        <f>IFERROR(_xll.qlIndexFixing(IndexON,D3029,TRUE,_xll.ohTrigger(RecalcTrigger,TriggerON)),NA())</f>
        <v>1.3754898180451391E-2</v>
      </c>
      <c r="H3029" s="49">
        <f>_xll.qlCalendarAdvance(IborCalendar,$H3028,B3029,"f",FALSE)</f>
        <v>60938</v>
      </c>
      <c r="I3029" s="49">
        <f>_xll.qlInterestRateIndexValueDate(Index1M,$H3029)</f>
        <v>60940</v>
      </c>
      <c r="J3029" s="52">
        <f>IFERROR(_xll.qlIndexFixing(Index1M,$H3029,TRUE,_xll.ohTrigger(RecalcTrigger,Trigger1M)),NA())</f>
        <v>1.5750920681409375E-2</v>
      </c>
      <c r="K3029" s="52">
        <f>IFERROR(_xll.qlIndexFixing(ONIndex1M,I3029,TRUE,_xll.ohTrigger(RecalcTrigger,Trigger1M)),NA())</f>
        <v>1.5740248768221221E-2</v>
      </c>
      <c r="L3029" s="52">
        <f>IFERROR(_xll.qlIndexFixing(Index3M,H3029,TRUE,_xll.ohTrigger(RecalcTrigger,Trigger3M)),NA())</f>
        <v>1.7204865805366183E-2</v>
      </c>
      <c r="M3029" s="52">
        <f>IFERROR(_xll.qlIndexFixing(ONIndex3M,I3029,TRUE,_xll.ohTrigger(RecalcTrigger,Trigger3M)),NA())</f>
        <v>1.7167562467133024E-2</v>
      </c>
      <c r="N3029" s="52">
        <f>IFERROR(_xll.qlIndexFixing(Index6M,$H3029,TRUE,_xll.ohTrigger(RecalcTrigger,Trigger6M)),NA())</f>
        <v>1.8978989977516163E-2</v>
      </c>
      <c r="O3029" s="52">
        <f>IFERROR(_xll.qlIndexFixing(ONIndex6M,I3029,TRUE,_xll.ohTrigger(RecalcTrigger,Trigger6M)),NA())</f>
        <v>1.88896691784457E-2</v>
      </c>
      <c r="P3029" s="52">
        <f>IFERROR(_xll.qlIndexFixing(Index1Y,$H3029,TRUE,_xll.ohTrigger(RecalcTrigger,Trigger1Y)),NA())</f>
        <v>2.1115571491051907E-2</v>
      </c>
      <c r="Q3029" s="52">
        <f>IFERROR(_xll.qlIndexFixing(ONIndex1Y,I3029,TRUE,_xll.ohTrigger(RecalcTrigger,Trigger1Y)),NA())</f>
        <v>2.0893346374126764E-2</v>
      </c>
    </row>
    <row r="3030" spans="2:17" x14ac:dyDescent="0.2">
      <c r="B3030" s="46" t="s">
        <v>51</v>
      </c>
      <c r="D3030" s="49">
        <f>_xll.qlCalendarAdvance(LocalCalendar,$D3029,B3030,"f",FALSE)</f>
        <v>60959</v>
      </c>
      <c r="E3030" s="49">
        <f>_xll.qlInterestRateIndexValueDate(IndexON,D3030)</f>
        <v>60959</v>
      </c>
      <c r="F3030" s="52">
        <f>IFERROR(_xll.qlIndexFixing(IndexON,D3030,TRUE,_xll.ohTrigger(RecalcTrigger,TriggerON)),NA())</f>
        <v>1.3754898180451391E-2</v>
      </c>
      <c r="H3030" s="49">
        <f>_xll.qlCalendarAdvance(IborCalendar,$H3029,B3030,"f",FALSE)</f>
        <v>60945</v>
      </c>
      <c r="I3030" s="49">
        <f>_xll.qlInterestRateIndexValueDate(Index1M,$H3030)</f>
        <v>60948</v>
      </c>
      <c r="J3030" s="52">
        <f>IFERROR(_xll.qlIndexFixing(Index1M,$H3030,TRUE,_xll.ohTrigger(RecalcTrigger,Trigger1M)),NA())</f>
        <v>1.5750576275596957E-2</v>
      </c>
      <c r="K3030" s="52">
        <f>IFERROR(_xll.qlIndexFixing(ONIndex1M,I3030,TRUE,_xll.ohTrigger(RecalcTrigger,Trigger1M)),NA())</f>
        <v>1.574093698772927E-2</v>
      </c>
      <c r="L3030" s="52">
        <f>IFERROR(_xll.qlIndexFixing(Index3M,H3030,TRUE,_xll.ohTrigger(RecalcTrigger,Trigger3M)),NA())</f>
        <v>1.7205686871839401E-2</v>
      </c>
      <c r="M3030" s="52">
        <f>IFERROR(_xll.qlIndexFixing(ONIndex3M,I3030,TRUE,_xll.ohTrigger(RecalcTrigger,Trigger3M)),NA())</f>
        <v>1.716838116125885E-2</v>
      </c>
      <c r="N3030" s="52">
        <f>IFERROR(_xll.qlIndexFixing(Index6M,$H3030,TRUE,_xll.ohTrigger(RecalcTrigger,Trigger6M)),NA())</f>
        <v>1.8978975537976211E-2</v>
      </c>
      <c r="O3030" s="52">
        <f>IFERROR(_xll.qlIndexFixing(ONIndex6M,I3030,TRUE,_xll.ohTrigger(RecalcTrigger,Trigger6M)),NA())</f>
        <v>1.8890643850975053E-2</v>
      </c>
      <c r="P3030" s="52">
        <f>IFERROR(_xll.qlIndexFixing(Index1Y,$H3030,TRUE,_xll.ohTrigger(RecalcTrigger,Trigger1Y)),NA())</f>
        <v>2.1116800152228103E-2</v>
      </c>
      <c r="Q3030" s="52">
        <f>IFERROR(_xll.qlIndexFixing(ONIndex1Y,I3030,TRUE,_xll.ohTrigger(RecalcTrigger,Trigger1Y)),NA())</f>
        <v>2.0894557784645329E-2</v>
      </c>
    </row>
    <row r="3031" spans="2:17" x14ac:dyDescent="0.2">
      <c r="B3031" s="46" t="s">
        <v>51</v>
      </c>
      <c r="D3031" s="49">
        <f>_xll.qlCalendarAdvance(LocalCalendar,$D3030,B3031,"f",FALSE)</f>
        <v>60966</v>
      </c>
      <c r="E3031" s="49">
        <f>_xll.qlInterestRateIndexValueDate(IndexON,D3031)</f>
        <v>60966</v>
      </c>
      <c r="F3031" s="52">
        <f>IFERROR(_xll.qlIndexFixing(IndexON,D3031,TRUE,_xll.ohTrigger(RecalcTrigger,TriggerON)),NA())</f>
        <v>1.3754898180451391E-2</v>
      </c>
      <c r="H3031" s="49">
        <f>_xll.qlCalendarAdvance(IborCalendar,$H3030,B3031,"f",FALSE)</f>
        <v>60952</v>
      </c>
      <c r="I3031" s="49">
        <f>_xll.qlInterestRateIndexValueDate(Index1M,$H3031)</f>
        <v>60954</v>
      </c>
      <c r="J3031" s="52">
        <f>IFERROR(_xll.qlIndexFixing(Index1M,$H3031,TRUE,_xll.ohTrigger(RecalcTrigger,Trigger1M)),NA())</f>
        <v>1.5750920681409375E-2</v>
      </c>
      <c r="K3031" s="52">
        <f>IFERROR(_xll.qlIndexFixing(ONIndex1M,I3031,TRUE,_xll.ohTrigger(RecalcTrigger,Trigger1M)),NA())</f>
        <v>1.5740248768221221E-2</v>
      </c>
      <c r="L3031" s="52">
        <f>IFERROR(_xll.qlIndexFixing(Index3M,H3031,TRUE,_xll.ohTrigger(RecalcTrigger,Trigger3M)),NA())</f>
        <v>1.7204865805364445E-2</v>
      </c>
      <c r="M3031" s="52">
        <f>IFERROR(_xll.qlIndexFixing(ONIndex3M,I3031,TRUE,_xll.ohTrigger(RecalcTrigger,Trigger3M)),NA())</f>
        <v>1.7167562467133024E-2</v>
      </c>
      <c r="N3031" s="52">
        <f>IFERROR(_xll.qlIndexFixing(Index6M,$H3031,TRUE,_xll.ohTrigger(RecalcTrigger,Trigger6M)),NA())</f>
        <v>1.8978964730272309E-2</v>
      </c>
      <c r="O3031" s="52">
        <f>IFERROR(_xll.qlIndexFixing(ONIndex6M,I3031,TRUE,_xll.ohTrigger(RecalcTrigger,Trigger6M)),NA())</f>
        <v>1.8889643516253329E-2</v>
      </c>
      <c r="P3031" s="52">
        <f>IFERROR(_xll.qlIndexFixing(Index1Y,$H3031,TRUE,_xll.ohTrigger(RecalcTrigger,Trigger1Y)),NA())</f>
        <v>2.1115569681534552E-2</v>
      </c>
      <c r="Q3031" s="52">
        <f>IFERROR(_xll.qlIndexFixing(ONIndex1Y,I3031,TRUE,_xll.ohTrigger(RecalcTrigger,Trigger1Y)),NA())</f>
        <v>2.0893344506420775E-2</v>
      </c>
    </row>
    <row r="3032" spans="2:17" x14ac:dyDescent="0.2">
      <c r="B3032" s="46" t="s">
        <v>51</v>
      </c>
      <c r="D3032" s="49">
        <f>_xll.qlCalendarAdvance(LocalCalendar,$D3031,B3032,"f",FALSE)</f>
        <v>60973</v>
      </c>
      <c r="E3032" s="49">
        <f>_xll.qlInterestRateIndexValueDate(IndexON,D3032)</f>
        <v>60973</v>
      </c>
      <c r="F3032" s="52">
        <f>IFERROR(_xll.qlIndexFixing(IndexON,D3032,TRUE,_xll.ohTrigger(RecalcTrigger,TriggerON)),NA())</f>
        <v>1.3754898180451391E-2</v>
      </c>
      <c r="H3032" s="49">
        <f>_xll.qlCalendarAdvance(IborCalendar,$H3031,B3032,"f",FALSE)</f>
        <v>60959</v>
      </c>
      <c r="I3032" s="49">
        <f>_xll.qlInterestRateIndexValueDate(Index1M,$H3032)</f>
        <v>60962</v>
      </c>
      <c r="J3032" s="52">
        <f>IFERROR(_xll.qlIndexFixing(Index1M,$H3032,TRUE,_xll.ohTrigger(RecalcTrigger,Trigger1M)),NA())</f>
        <v>1.5751265097260519E-2</v>
      </c>
      <c r="K3032" s="52">
        <f>IFERROR(_xll.qlIndexFixing(ONIndex1M,I3032,TRUE,_xll.ohTrigger(RecalcTrigger,Trigger1M)),NA())</f>
        <v>1.574093698772927E-2</v>
      </c>
      <c r="L3032" s="52">
        <f>IFERROR(_xll.qlIndexFixing(Index3M,H3032,TRUE,_xll.ohTrigger(RecalcTrigger,Trigger3M)),NA())</f>
        <v>1.7205686871838551E-2</v>
      </c>
      <c r="M3032" s="52">
        <f>IFERROR(_xll.qlIndexFixing(ONIndex3M,I3032,TRUE,_xll.ohTrigger(RecalcTrigger,Trigger3M)),NA())</f>
        <v>1.716838116125885E-2</v>
      </c>
      <c r="N3032" s="52">
        <f>IFERROR(_xll.qlIndexFixing(Index6M,$H3032,TRUE,_xll.ohTrigger(RecalcTrigger,Trigger6M)),NA())</f>
        <v>1.8978950349268518E-2</v>
      </c>
      <c r="O3032" s="52">
        <f>IFERROR(_xll.qlIndexFixing(ONIndex6M,I3032,TRUE,_xll.ohTrigger(RecalcTrigger,Trigger6M)),NA())</f>
        <v>1.8890618251239388E-2</v>
      </c>
      <c r="P3032" s="52">
        <f>IFERROR(_xll.qlIndexFixing(Index1Y,$H3032,TRUE,_xll.ohTrigger(RecalcTrigger,Trigger1Y)),NA())</f>
        <v>2.1116798347350332E-2</v>
      </c>
      <c r="Q3032" s="52">
        <f>IFERROR(_xll.qlIndexFixing(ONIndex1Y,I3032,TRUE,_xll.ohTrigger(RecalcTrigger,Trigger1Y)),NA())</f>
        <v>2.0894555921442404E-2</v>
      </c>
    </row>
    <row r="3033" spans="2:17" x14ac:dyDescent="0.2">
      <c r="B3033" s="46" t="s">
        <v>51</v>
      </c>
      <c r="D3033" s="49">
        <f>_xll.qlCalendarAdvance(LocalCalendar,$D3032,B3033,"f",FALSE)</f>
        <v>60980</v>
      </c>
      <c r="E3033" s="49">
        <f>_xll.qlInterestRateIndexValueDate(IndexON,D3033)</f>
        <v>60980</v>
      </c>
      <c r="F3033" s="52">
        <f>IFERROR(_xll.qlIndexFixing(IndexON,D3033,TRUE,_xll.ohTrigger(RecalcTrigger,TriggerON)),NA())</f>
        <v>1.3754898180451391E-2</v>
      </c>
      <c r="H3033" s="49">
        <f>_xll.qlCalendarAdvance(IborCalendar,$H3032,B3033,"f",FALSE)</f>
        <v>60966</v>
      </c>
      <c r="I3033" s="49">
        <f>_xll.qlInterestRateIndexValueDate(Index1M,$H3033)</f>
        <v>60968</v>
      </c>
      <c r="J3033" s="52">
        <f>IFERROR(_xll.qlIndexFixing(Index1M,$H3033,TRUE,_xll.ohTrigger(RecalcTrigger,Trigger1M)),NA())</f>
        <v>1.5751265097262941E-2</v>
      </c>
      <c r="K3033" s="52">
        <f>IFERROR(_xll.qlIndexFixing(ONIndex1M,I3033,TRUE,_xll.ohTrigger(RecalcTrigger,Trigger1M)),NA())</f>
        <v>1.5740248768141285E-2</v>
      </c>
      <c r="L3033" s="52">
        <f>IFERROR(_xll.qlIndexFixing(Index3M,H3033,TRUE,_xll.ohTrigger(RecalcTrigger,Trigger3M)),NA())</f>
        <v>1.720404479111437E-2</v>
      </c>
      <c r="M3033" s="52">
        <f>IFERROR(_xll.qlIndexFixing(ONIndex3M,I3033,TRUE,_xll.ohTrigger(RecalcTrigger,Trigger3M)),NA())</f>
        <v>1.7167562467133024E-2</v>
      </c>
      <c r="N3033" s="52">
        <f>IFERROR(_xll.qlIndexFixing(Index6M,$H3033,TRUE,_xll.ohTrigger(RecalcTrigger,Trigger6M)),NA())</f>
        <v>1.8979437400201915E-2</v>
      </c>
      <c r="O3033" s="52">
        <f>IFERROR(_xll.qlIndexFixing(ONIndex6M,I3033,TRUE,_xll.ohTrigger(RecalcTrigger,Trigger6M)),NA())</f>
        <v>1.8889617955339943E-2</v>
      </c>
      <c r="P3033" s="52">
        <f>IFERROR(_xll.qlIndexFixing(Index1Y,$H3033,TRUE,_xll.ohTrigger(RecalcTrigger,Trigger1Y)),NA())</f>
        <v>2.1115567879560527E-2</v>
      </c>
      <c r="Q3033" s="52">
        <f>IFERROR(_xll.qlIndexFixing(ONIndex1Y,I3033,TRUE,_xll.ohTrigger(RecalcTrigger,Trigger1Y)),NA())</f>
        <v>2.0893342646068902E-2</v>
      </c>
    </row>
    <row r="3034" spans="2:17" x14ac:dyDescent="0.2">
      <c r="B3034" s="46" t="s">
        <v>51</v>
      </c>
      <c r="D3034" s="49">
        <f>_xll.qlCalendarAdvance(LocalCalendar,$D3033,B3034,"f",FALSE)</f>
        <v>60987</v>
      </c>
      <c r="E3034" s="49">
        <f>_xll.qlInterestRateIndexValueDate(IndexON,D3034)</f>
        <v>60987</v>
      </c>
      <c r="F3034" s="52">
        <f>IFERROR(_xll.qlIndexFixing(IndexON,D3034,TRUE,_xll.ohTrigger(RecalcTrigger,TriggerON)),NA())</f>
        <v>1.3754898180451391E-2</v>
      </c>
      <c r="H3034" s="49">
        <f>_xll.qlCalendarAdvance(IborCalendar,$H3033,B3034,"f",FALSE)</f>
        <v>60973</v>
      </c>
      <c r="I3034" s="49">
        <f>_xll.qlInterestRateIndexValueDate(Index1M,$H3034)</f>
        <v>60975</v>
      </c>
      <c r="J3034" s="52">
        <f>IFERROR(_xll.qlIndexFixing(Index1M,$H3034,TRUE,_xll.ohTrigger(RecalcTrigger,Trigger1M)),NA())</f>
        <v>1.5750920681409375E-2</v>
      </c>
      <c r="K3034" s="52">
        <f>IFERROR(_xll.qlIndexFixing(ONIndex1M,I3034,TRUE,_xll.ohTrigger(RecalcTrigger,Trigger1M)),NA())</f>
        <v>1.5740248768141285E-2</v>
      </c>
      <c r="L3034" s="52">
        <f>IFERROR(_xll.qlIndexFixing(Index3M,H3034,TRUE,_xll.ohTrigger(RecalcTrigger,Trigger3M)),NA())</f>
        <v>1.720404479111437E-2</v>
      </c>
      <c r="M3034" s="52">
        <f>IFERROR(_xll.qlIndexFixing(ONIndex3M,I3034,TRUE,_xll.ohTrigger(RecalcTrigger,Trigger3M)),NA())</f>
        <v>1.7167562467133024E-2</v>
      </c>
      <c r="N3034" s="52">
        <f>IFERROR(_xll.qlIndexFixing(Index6M,$H3034,TRUE,_xll.ohTrigger(RecalcTrigger,Trigger6M)),NA())</f>
        <v>1.8979424867384933E-2</v>
      </c>
      <c r="O3034" s="52">
        <f>IFERROR(_xll.qlIndexFixing(ONIndex6M,I3034,TRUE,_xll.ohTrigger(RecalcTrigger,Trigger6M)),NA())</f>
        <v>1.8889605212972782E-2</v>
      </c>
      <c r="P3034" s="52">
        <f>IFERROR(_xll.qlIndexFixing(Index1Y,$H3034,TRUE,_xll.ohTrigger(RecalcTrigger,Trigger1Y)),NA())</f>
        <v>2.111556698140183E-2</v>
      </c>
      <c r="Q3034" s="52">
        <f>IFERROR(_xll.qlIndexFixing(ONIndex1Y,I3034,TRUE,_xll.ohTrigger(RecalcTrigger,Trigger1Y)),NA())</f>
        <v>2.0893341718570824E-2</v>
      </c>
    </row>
    <row r="3035" spans="2:17" x14ac:dyDescent="0.2">
      <c r="B3035" s="46" t="s">
        <v>51</v>
      </c>
      <c r="D3035" s="49">
        <f>_xll.qlCalendarAdvance(LocalCalendar,$D3034,B3035,"f",FALSE)</f>
        <v>60994</v>
      </c>
      <c r="E3035" s="49">
        <f>_xll.qlInterestRateIndexValueDate(IndexON,D3035)</f>
        <v>60994</v>
      </c>
      <c r="F3035" s="52">
        <f>IFERROR(_xll.qlIndexFixing(IndexON,D3035,TRUE,_xll.ohTrigger(RecalcTrigger,TriggerON)),NA())</f>
        <v>1.3754898180451391E-2</v>
      </c>
      <c r="H3035" s="49">
        <f>_xll.qlCalendarAdvance(IborCalendar,$H3034,B3035,"f",FALSE)</f>
        <v>60980</v>
      </c>
      <c r="I3035" s="49">
        <f>_xll.qlInterestRateIndexValueDate(Index1M,$H3035)</f>
        <v>60982</v>
      </c>
      <c r="J3035" s="52">
        <f>IFERROR(_xll.qlIndexFixing(Index1M,$H3035,TRUE,_xll.ohTrigger(RecalcTrigger,Trigger1M)),NA())</f>
        <v>1.5751265097262941E-2</v>
      </c>
      <c r="K3035" s="52">
        <f>IFERROR(_xll.qlIndexFixing(ONIndex1M,I3035,TRUE,_xll.ohTrigger(RecalcTrigger,Trigger1M)),NA())</f>
        <v>1.5740248768221221E-2</v>
      </c>
      <c r="L3035" s="52">
        <f>IFERROR(_xll.qlIndexFixing(Index3M,H3035,TRUE,_xll.ohTrigger(RecalcTrigger,Trigger3M)),NA())</f>
        <v>1.720404479111437E-2</v>
      </c>
      <c r="M3035" s="52">
        <f>IFERROR(_xll.qlIndexFixing(ONIndex3M,I3035,TRUE,_xll.ohTrigger(RecalcTrigger,Trigger3M)),NA())</f>
        <v>1.7167562467133024E-2</v>
      </c>
      <c r="N3035" s="52">
        <f>IFERROR(_xll.qlIndexFixing(Index6M,$H3035,TRUE,_xll.ohTrigger(RecalcTrigger,Trigger6M)),NA())</f>
        <v>1.8979412360178673E-2</v>
      </c>
      <c r="O3035" s="52">
        <f>IFERROR(_xll.qlIndexFixing(ONIndex6M,I3035,TRUE,_xll.ohTrigger(RecalcTrigger,Trigger6M)),NA())</f>
        <v>1.8889592496105223E-2</v>
      </c>
      <c r="P3035" s="52">
        <f>IFERROR(_xll.qlIndexFixing(Index1Y,$H3035,TRUE,_xll.ohTrigger(RecalcTrigger,Trigger1Y)),NA())</f>
        <v>2.1115566085129184E-2</v>
      </c>
      <c r="Q3035" s="52">
        <f>IFERROR(_xll.qlIndexFixing(ONIndex1Y,I3035,TRUE,_xll.ohTrigger(RecalcTrigger,Trigger1Y)),NA())</f>
        <v>2.0893340793151083E-2</v>
      </c>
    </row>
    <row r="3036" spans="2:17" x14ac:dyDescent="0.2">
      <c r="B3036" s="46" t="s">
        <v>51</v>
      </c>
      <c r="D3036" s="49">
        <f>_xll.qlCalendarAdvance(LocalCalendar,$D3035,B3036,"f",FALSE)</f>
        <v>61001</v>
      </c>
      <c r="E3036" s="49">
        <f>_xll.qlInterestRateIndexValueDate(IndexON,D3036)</f>
        <v>61001</v>
      </c>
      <c r="F3036" s="52">
        <f>IFERROR(_xll.qlIndexFixing(IndexON,D3036,TRUE,_xll.ohTrigger(RecalcTrigger,TriggerON)),NA())</f>
        <v>1.3754898180451391E-2</v>
      </c>
      <c r="H3036" s="49">
        <f>_xll.qlCalendarAdvance(IborCalendar,$H3035,B3036,"f",FALSE)</f>
        <v>60987</v>
      </c>
      <c r="I3036" s="49">
        <f>_xll.qlInterestRateIndexValueDate(Index1M,$H3036)</f>
        <v>60989</v>
      </c>
      <c r="J3036" s="52">
        <f>IFERROR(_xll.qlIndexFixing(Index1M,$H3036,TRUE,_xll.ohTrigger(RecalcTrigger,Trigger1M)),NA())</f>
        <v>1.5750920681409375E-2</v>
      </c>
      <c r="K3036" s="52">
        <f>IFERROR(_xll.qlIndexFixing(ONIndex1M,I3036,TRUE,_xll.ohTrigger(RecalcTrigger,Trigger1M)),NA())</f>
        <v>1.5741969392291111E-2</v>
      </c>
      <c r="L3036" s="52">
        <f>IFERROR(_xll.qlIndexFixing(Index3M,H3036,TRUE,_xll.ohTrigger(RecalcTrigger,Trigger3M)),NA())</f>
        <v>1.720404479111437E-2</v>
      </c>
      <c r="M3036" s="52">
        <f>IFERROR(_xll.qlIndexFixing(ONIndex3M,I3036,TRUE,_xll.ohTrigger(RecalcTrigger,Trigger3M)),NA())</f>
        <v>1.7169609300049515E-2</v>
      </c>
      <c r="N3036" s="52">
        <f>IFERROR(_xll.qlIndexFixing(Index6M,$H3036,TRUE,_xll.ohTrigger(RecalcTrigger,Trigger6M)),NA())</f>
        <v>1.8979399878584012E-2</v>
      </c>
      <c r="O3036" s="52">
        <f>IFERROR(_xll.qlIndexFixing(ONIndex6M,I3036,TRUE,_xll.ohTrigger(RecalcTrigger,Trigger6M)),NA())</f>
        <v>1.8892053341312831E-2</v>
      </c>
      <c r="P3036" s="52">
        <f>IFERROR(_xll.qlIndexFixing(Index1Y,$H3036,TRUE,_xll.ohTrigger(RecalcTrigger,Trigger1Y)),NA())</f>
        <v>2.1115565190742373E-2</v>
      </c>
      <c r="Q3036" s="52">
        <f>IFERROR(_xll.qlIndexFixing(ONIndex1Y,I3036,TRUE,_xll.ohTrigger(RecalcTrigger,Trigger1Y)),NA())</f>
        <v>2.0896371244387701E-2</v>
      </c>
    </row>
    <row r="3037" spans="2:17" x14ac:dyDescent="0.2">
      <c r="B3037" s="46" t="s">
        <v>51</v>
      </c>
      <c r="D3037" s="49">
        <f>_xll.qlCalendarAdvance(LocalCalendar,$D3036,B3037,"f",FALSE)</f>
        <v>61008</v>
      </c>
      <c r="E3037" s="49">
        <f>_xll.qlInterestRateIndexValueDate(IndexON,D3037)</f>
        <v>61008</v>
      </c>
      <c r="F3037" s="52">
        <f>IFERROR(_xll.qlIndexFixing(IndexON,D3037,TRUE,_xll.ohTrigger(RecalcTrigger,TriggerON)),NA())</f>
        <v>1.3754898180451391E-2</v>
      </c>
      <c r="H3037" s="49">
        <f>_xll.qlCalendarAdvance(IborCalendar,$H3036,B3037,"f",FALSE)</f>
        <v>60995</v>
      </c>
      <c r="I3037" s="49">
        <f>_xll.qlInterestRateIndexValueDate(Index1M,$H3037)</f>
        <v>61001</v>
      </c>
      <c r="J3037" s="52">
        <f>IFERROR(_xll.qlIndexFixing(Index1M,$H3037,TRUE,_xll.ohTrigger(RecalcTrigger,Trigger1M)),NA())</f>
        <v>1.5750576275594379E-2</v>
      </c>
      <c r="K3037" s="52">
        <f>IFERROR(_xll.qlIndexFixing(ONIndex1M,I3037,TRUE,_xll.ohTrigger(RecalcTrigger,Trigger1M)),NA())</f>
        <v>1.5740248768061349E-2</v>
      </c>
      <c r="L3037" s="52">
        <f>IFERROR(_xll.qlIndexFixing(Index3M,H3037,TRUE,_xll.ohTrigger(RecalcTrigger,Trigger3M)),NA())</f>
        <v>1.7204455291711187E-2</v>
      </c>
      <c r="M3037" s="52">
        <f>IFERROR(_xll.qlIndexFixing(ONIndex3M,I3037,TRUE,_xll.ohTrigger(RecalcTrigger,Trigger3M)),NA())</f>
        <v>1.7167562467053088E-2</v>
      </c>
      <c r="N3037" s="52">
        <f>IFERROR(_xll.qlIndexFixing(Index6M,$H3037,TRUE,_xll.ohTrigger(RecalcTrigger,Trigger6M)),NA())</f>
        <v>1.897937854114758E-2</v>
      </c>
      <c r="O3037" s="52">
        <f>IFERROR(_xll.qlIndexFixing(ONIndex6M,I3037,TRUE,_xll.ohTrigger(RecalcTrigger,Trigger6M)),NA())</f>
        <v>1.8889558106414128E-2</v>
      </c>
      <c r="P3037" s="52">
        <f>IFERROR(_xll.qlIndexFixing(Index1Y,$H3037,TRUE,_xll.ohTrigger(RecalcTrigger,Trigger1Y)),NA())</f>
        <v>2.111556366189497E-2</v>
      </c>
      <c r="Q3037" s="52">
        <f>IFERROR(_xll.qlIndexFixing(ONIndex1Y,I3037,TRUE,_xll.ohTrigger(RecalcTrigger,Trigger1Y)),NA())</f>
        <v>2.0893338290273178E-2</v>
      </c>
    </row>
    <row r="3038" spans="2:17" x14ac:dyDescent="0.2">
      <c r="B3038" s="46" t="s">
        <v>51</v>
      </c>
      <c r="D3038" s="49">
        <f>_xll.qlCalendarAdvance(LocalCalendar,$D3037,B3038,"f",FALSE)</f>
        <v>61015</v>
      </c>
      <c r="E3038" s="49">
        <f>_xll.qlInterestRateIndexValueDate(IndexON,D3038)</f>
        <v>61015</v>
      </c>
      <c r="F3038" s="52">
        <f>IFERROR(_xll.qlIndexFixing(IndexON,D3038,TRUE,_xll.ohTrigger(RecalcTrigger,TriggerON)),NA())</f>
        <v>1.3754898180371455E-2</v>
      </c>
      <c r="H3038" s="49">
        <f>_xll.qlCalendarAdvance(IborCalendar,$H3037,B3038,"f",FALSE)</f>
        <v>61002</v>
      </c>
      <c r="I3038" s="49">
        <f>_xll.qlInterestRateIndexValueDate(Index1M,$H3038)</f>
        <v>61004</v>
      </c>
      <c r="J3038" s="52">
        <f>IFERROR(_xll.qlIndexFixing(Index1M,$H3038,TRUE,_xll.ohTrigger(RecalcTrigger,Trigger1M)),NA())</f>
        <v>1.5750576275594379E-2</v>
      </c>
      <c r="K3038" s="52">
        <f>IFERROR(_xll.qlIndexFixing(ONIndex1M,I3038,TRUE,_xll.ohTrigger(RecalcTrigger,Trigger1M)),NA())</f>
        <v>1.5740936987702625E-2</v>
      </c>
      <c r="L3038" s="52">
        <f>IFERROR(_xll.qlIndexFixing(Index3M,H3038,TRUE,_xll.ohTrigger(RecalcTrigger,Trigger3M)),NA())</f>
        <v>1.720404479111437E-2</v>
      </c>
      <c r="M3038" s="52">
        <f>IFERROR(_xll.qlIndexFixing(ONIndex3M,I3038,TRUE,_xll.ohTrigger(RecalcTrigger,Trigger3M)),NA())</f>
        <v>1.716838116125885E-2</v>
      </c>
      <c r="N3038" s="52">
        <f>IFERROR(_xll.qlIndexFixing(Index6M,$H3038,TRUE,_xll.ohTrigger(RecalcTrigger,Trigger6M)),NA())</f>
        <v>1.897887539777246E-2</v>
      </c>
      <c r="O3038" s="52">
        <f>IFERROR(_xll.qlIndexFixing(ONIndex6M,I3038,TRUE,_xll.ohTrigger(RecalcTrigger,Trigger6M)),NA())</f>
        <v>1.8890542061011928E-2</v>
      </c>
      <c r="P3038" s="52">
        <f>IFERROR(_xll.qlIndexFixing(Index1Y,$H3038,TRUE,_xll.ohTrigger(RecalcTrigger,Trigger1Y)),NA())</f>
        <v>2.1116792977980858E-2</v>
      </c>
      <c r="Q3038" s="52">
        <f>IFERROR(_xll.qlIndexFixing(ONIndex1Y,I3038,TRUE,_xll.ohTrigger(RecalcTrigger,Trigger1Y)),NA())</f>
        <v>2.0894550376251431E-2</v>
      </c>
    </row>
    <row r="3039" spans="2:17" x14ac:dyDescent="0.2">
      <c r="B3039" s="46" t="s">
        <v>51</v>
      </c>
      <c r="D3039" s="49">
        <f>_xll.qlCalendarAdvance(LocalCalendar,$D3038,B3039,"f",FALSE)</f>
        <v>61022</v>
      </c>
      <c r="E3039" s="49">
        <f>_xll.qlInterestRateIndexValueDate(IndexON,D3039)</f>
        <v>61022</v>
      </c>
      <c r="F3039" s="52">
        <f>IFERROR(_xll.qlIndexFixing(IndexON,D3039,TRUE,_xll.ohTrigger(RecalcTrigger,TriggerON)),NA())</f>
        <v>1.3754898180451391E-2</v>
      </c>
      <c r="H3039" s="49">
        <f>_xll.qlCalendarAdvance(IborCalendar,$H3038,B3039,"f",FALSE)</f>
        <v>61009</v>
      </c>
      <c r="I3039" s="49">
        <f>_xll.qlInterestRateIndexValueDate(Index1M,$H3039)</f>
        <v>61011</v>
      </c>
      <c r="J3039" s="52">
        <f>IFERROR(_xll.qlIndexFixing(Index1M,$H3039,TRUE,_xll.ohTrigger(RecalcTrigger,Trigger1M)),NA())</f>
        <v>1.5750576275594379E-2</v>
      </c>
      <c r="K3039" s="52">
        <f>IFERROR(_xll.qlIndexFixing(ONIndex1M,I3039,TRUE,_xll.ohTrigger(RecalcTrigger,Trigger1M)),NA())</f>
        <v>1.5741281112551242E-2</v>
      </c>
      <c r="L3039" s="52">
        <f>IFERROR(_xll.qlIndexFixing(Index3M,H3039,TRUE,_xll.ohTrigger(RecalcTrigger,Trigger3M)),NA())</f>
        <v>1.720404479111437E-2</v>
      </c>
      <c r="M3039" s="52">
        <f>IFERROR(_xll.qlIndexFixing(ONIndex3M,I3039,TRUE,_xll.ohTrigger(RecalcTrigger,Trigger3M)),NA())</f>
        <v>1.7168790527826161E-2</v>
      </c>
      <c r="N3039" s="52">
        <f>IFERROR(_xll.qlIndexFixing(Index6M,$H3039,TRUE,_xll.ohTrigger(RecalcTrigger,Trigger6M)),NA())</f>
        <v>1.8978862995489502E-2</v>
      </c>
      <c r="O3039" s="52">
        <f>IFERROR(_xll.qlIndexFixing(ONIndex6M,I3039,TRUE,_xll.ohTrigger(RecalcTrigger,Trigger6M)),NA())</f>
        <v>1.8891024162430714E-2</v>
      </c>
      <c r="P3039" s="52">
        <f>IFERROR(_xll.qlIndexFixing(Index1Y,$H3039,TRUE,_xll.ohTrigger(RecalcTrigger,Trigger1Y)),NA())</f>
        <v>2.1117406974245141E-2</v>
      </c>
      <c r="Q3039" s="52">
        <f>IFERROR(_xll.qlIndexFixing(ONIndex1Y,I3039,TRUE,_xll.ohTrigger(RecalcTrigger,Trigger1Y)),NA())</f>
        <v>2.0895155733748894E-2</v>
      </c>
    </row>
    <row r="3040" spans="2:17" x14ac:dyDescent="0.2">
      <c r="B3040" s="46" t="s">
        <v>51</v>
      </c>
      <c r="D3040" s="49">
        <f>_xll.qlCalendarAdvance(LocalCalendar,$D3039,B3040,"f",FALSE)</f>
        <v>61029</v>
      </c>
      <c r="E3040" s="49">
        <f>_xll.qlInterestRateIndexValueDate(IndexON,D3040)</f>
        <v>61029</v>
      </c>
      <c r="F3040" s="52">
        <f>IFERROR(_xll.qlIndexFixing(IndexON,D3040,TRUE,_xll.ohTrigger(RecalcTrigger,TriggerON)),NA())</f>
        <v>1.3754898180531328E-2</v>
      </c>
      <c r="H3040" s="49">
        <f>_xll.qlCalendarAdvance(IborCalendar,$H3039,B3040,"f",FALSE)</f>
        <v>61016</v>
      </c>
      <c r="I3040" s="49">
        <f>_xll.qlInterestRateIndexValueDate(Index1M,$H3040)</f>
        <v>61018</v>
      </c>
      <c r="J3040" s="52">
        <f>IFERROR(_xll.qlIndexFixing(Index1M,$H3040,TRUE,_xll.ohTrigger(RecalcTrigger,Trigger1M)),NA())</f>
        <v>1.5750920681409375E-2</v>
      </c>
      <c r="K3040" s="52">
        <f>IFERROR(_xll.qlIndexFixing(ONIndex1M,I3040,TRUE,_xll.ohTrigger(RecalcTrigger,Trigger1M)),NA())</f>
        <v>1.574093698772927E-2</v>
      </c>
      <c r="L3040" s="52">
        <f>IFERROR(_xll.qlIndexFixing(Index3M,H3040,TRUE,_xll.ohTrigger(RecalcTrigger,Trigger3M)),NA())</f>
        <v>1.720404479111437E-2</v>
      </c>
      <c r="M3040" s="52">
        <f>IFERROR(_xll.qlIndexFixing(ONIndex3M,I3040,TRUE,_xll.ohTrigger(RecalcTrigger,Trigger3M)),NA())</f>
        <v>1.716838116125885E-2</v>
      </c>
      <c r="N3040" s="52">
        <f>IFERROR(_xll.qlIndexFixing(Index6M,$H3040,TRUE,_xll.ohTrigger(RecalcTrigger,Trigger6M)),NA())</f>
        <v>1.8978850618816996E-2</v>
      </c>
      <c r="O3040" s="52">
        <f>IFERROR(_xll.qlIndexFixing(ONIndex6M,I3040,TRUE,_xll.ohTrigger(RecalcTrigger,Trigger6M)),NA())</f>
        <v>1.8890516867271501E-2</v>
      </c>
      <c r="P3040" s="52">
        <f>IFERROR(_xll.qlIndexFixing(Index1Y,$H3040,TRUE,_xll.ohTrigger(RecalcTrigger,Trigger1Y)),NA())</f>
        <v>2.1116791203278838E-2</v>
      </c>
      <c r="Q3040" s="52">
        <f>IFERROR(_xll.qlIndexFixing(ONIndex1Y,I3040,TRUE,_xll.ohTrigger(RecalcTrigger,Trigger1Y)),NA())</f>
        <v>2.0894548542651492E-2</v>
      </c>
    </row>
    <row r="3041" spans="2:17" x14ac:dyDescent="0.2">
      <c r="B3041" s="46" t="s">
        <v>51</v>
      </c>
      <c r="D3041" s="49">
        <f>_xll.qlCalendarAdvance(LocalCalendar,$D3040,B3041,"f",FALSE)</f>
        <v>61036</v>
      </c>
      <c r="E3041" s="49">
        <f>_xll.qlInterestRateIndexValueDate(IndexON,D3041)</f>
        <v>61036</v>
      </c>
      <c r="F3041" s="52">
        <f>IFERROR(_xll.qlIndexFixing(IndexON,D3041,TRUE,_xll.ohTrigger(RecalcTrigger,TriggerON)),NA())</f>
        <v>1.3754898180451391E-2</v>
      </c>
      <c r="H3041" s="49">
        <f>_xll.qlCalendarAdvance(IborCalendar,$H3040,B3041,"f",FALSE)</f>
        <v>61023</v>
      </c>
      <c r="I3041" s="49">
        <f>_xll.qlInterestRateIndexValueDate(Index1M,$H3041)</f>
        <v>61025</v>
      </c>
      <c r="J3041" s="52">
        <f>IFERROR(_xll.qlIndexFixing(Index1M,$H3041,TRUE,_xll.ohTrigger(RecalcTrigger,Trigger1M)),NA())</f>
        <v>1.5750576275594379E-2</v>
      </c>
      <c r="K3041" s="52">
        <f>IFERROR(_xll.qlIndexFixing(ONIndex1M,I3041,TRUE,_xll.ohTrigger(RecalcTrigger,Trigger1M)),NA())</f>
        <v>1.574093698772927E-2</v>
      </c>
      <c r="L3041" s="52">
        <f>IFERROR(_xll.qlIndexFixing(Index3M,H3041,TRUE,_xll.ohTrigger(RecalcTrigger,Trigger3M)),NA())</f>
        <v>1.720404479111437E-2</v>
      </c>
      <c r="M3041" s="52">
        <f>IFERROR(_xll.qlIndexFixing(ONIndex3M,I3041,TRUE,_xll.ohTrigger(RecalcTrigger,Trigger3M)),NA())</f>
        <v>1.716838116125885E-2</v>
      </c>
      <c r="N3041" s="52">
        <f>IFERROR(_xll.qlIndexFixing(Index6M,$H3041,TRUE,_xll.ohTrigger(RecalcTrigger,Trigger6M)),NA())</f>
        <v>1.8978838267752738E-2</v>
      </c>
      <c r="O3041" s="52">
        <f>IFERROR(_xll.qlIndexFixing(ONIndex6M,I3041,TRUE,_xll.ohTrigger(RecalcTrigger,Trigger6M)),NA())</f>
        <v>1.8890504308437528E-2</v>
      </c>
      <c r="P3041" s="52">
        <f>IFERROR(_xll.qlIndexFixing(Index1Y,$H3041,TRUE,_xll.ohTrigger(RecalcTrigger,Trigger1Y)),NA())</f>
        <v>2.1116790318756736E-2</v>
      </c>
      <c r="Q3041" s="52">
        <f>IFERROR(_xll.qlIndexFixing(ONIndex1Y,I3041,TRUE,_xll.ohTrigger(RecalcTrigger,Trigger1Y)),NA())</f>
        <v>2.0894547628556026E-2</v>
      </c>
    </row>
    <row r="3042" spans="2:17" x14ac:dyDescent="0.2">
      <c r="B3042" s="46" t="s">
        <v>51</v>
      </c>
      <c r="D3042" s="49">
        <f>_xll.qlCalendarAdvance(LocalCalendar,$D3041,B3042,"f",FALSE)</f>
        <v>61043</v>
      </c>
      <c r="E3042" s="49">
        <f>_xll.qlInterestRateIndexValueDate(IndexON,D3042)</f>
        <v>61043</v>
      </c>
      <c r="F3042" s="52">
        <f>IFERROR(_xll.qlIndexFixing(IndexON,D3042,TRUE,_xll.ohTrigger(RecalcTrigger,TriggerON)),NA())</f>
        <v>1.3754898180451391E-2</v>
      </c>
      <c r="H3042" s="49">
        <f>_xll.qlCalendarAdvance(IborCalendar,$H3041,B3042,"f",FALSE)</f>
        <v>61030</v>
      </c>
      <c r="I3042" s="49">
        <f>_xll.qlInterestRateIndexValueDate(Index1M,$H3042)</f>
        <v>61032</v>
      </c>
      <c r="J3042" s="52">
        <f>IFERROR(_xll.qlIndexFixing(Index1M,$H3042,TRUE,_xll.ohTrigger(RecalcTrigger,Trigger1M)),NA())</f>
        <v>1.5749543118387863E-2</v>
      </c>
      <c r="K3042" s="52">
        <f>IFERROR(_xll.qlIndexFixing(ONIndex1M,I3042,TRUE,_xll.ohTrigger(RecalcTrigger,Trigger1M)),NA())</f>
        <v>1.574093698772927E-2</v>
      </c>
      <c r="L3042" s="52">
        <f>IFERROR(_xll.qlIndexFixing(Index3M,H3042,TRUE,_xll.ohTrigger(RecalcTrigger,Trigger3M)),NA())</f>
        <v>1.7203634303570407E-2</v>
      </c>
      <c r="M3042" s="52">
        <f>IFERROR(_xll.qlIndexFixing(ONIndex3M,I3042,TRUE,_xll.ohTrigger(RecalcTrigger,Trigger3M)),NA())</f>
        <v>1.716838116125885E-2</v>
      </c>
      <c r="N3042" s="52">
        <f>IFERROR(_xll.qlIndexFixing(Index6M,$H3042,TRUE,_xll.ohTrigger(RecalcTrigger,Trigger6M)),NA())</f>
        <v>1.8978825942299372E-2</v>
      </c>
      <c r="O3042" s="52">
        <f>IFERROR(_xll.qlIndexFixing(ONIndex6M,I3042,TRUE,_xll.ohTrigger(RecalcTrigger,Trigger6M)),NA())</f>
        <v>1.8890491774996576E-2</v>
      </c>
      <c r="P3042" s="52">
        <f>IFERROR(_xll.qlIndexFixing(Index1Y,$H3042,TRUE,_xll.ohTrigger(RecalcTrigger,Trigger1Y)),NA())</f>
        <v>2.1116789436120647E-2</v>
      </c>
      <c r="Q3042" s="52">
        <f>IFERROR(_xll.qlIndexFixing(ONIndex1Y,I3042,TRUE,_xll.ohTrigger(RecalcTrigger,Trigger1Y)),NA())</f>
        <v>2.0894546716405671E-2</v>
      </c>
    </row>
    <row r="3043" spans="2:17" x14ac:dyDescent="0.2">
      <c r="B3043" s="46" t="s">
        <v>51</v>
      </c>
      <c r="D3043" s="49">
        <f>_xll.qlCalendarAdvance(LocalCalendar,$D3042,B3043,"f",FALSE)</f>
        <v>61050</v>
      </c>
      <c r="E3043" s="49">
        <f>_xll.qlInterestRateIndexValueDate(IndexON,D3043)</f>
        <v>61050</v>
      </c>
      <c r="F3043" s="52">
        <f>IFERROR(_xll.qlIndexFixing(IndexON,D3043,TRUE,_xll.ohTrigger(RecalcTrigger,TriggerON)),NA())</f>
        <v>1.3754898180451391E-2</v>
      </c>
      <c r="H3043" s="49">
        <f>_xll.qlCalendarAdvance(IborCalendar,$H3042,B3043,"f",FALSE)</f>
        <v>61037</v>
      </c>
      <c r="I3043" s="49">
        <f>_xll.qlInterestRateIndexValueDate(Index1M,$H3043)</f>
        <v>61039</v>
      </c>
      <c r="J3043" s="52">
        <f>IFERROR(_xll.qlIndexFixing(Index1M,$H3043,TRUE,_xll.ohTrigger(RecalcTrigger,Trigger1M)),NA())</f>
        <v>1.5749543118387863E-2</v>
      </c>
      <c r="K3043" s="52">
        <f>IFERROR(_xll.qlIndexFixing(ONIndex1M,I3043,TRUE,_xll.ohTrigger(RecalcTrigger,Trigger1M)),NA())</f>
        <v>1.574093698772927E-2</v>
      </c>
      <c r="L3043" s="52">
        <f>IFERROR(_xll.qlIndexFixing(Index3M,H3043,TRUE,_xll.ohTrigger(RecalcTrigger,Trigger3M)),NA())</f>
        <v>1.7203634303570407E-2</v>
      </c>
      <c r="M3043" s="52">
        <f>IFERROR(_xll.qlIndexFixing(ONIndex3M,I3043,TRUE,_xll.ohTrigger(RecalcTrigger,Trigger3M)),NA())</f>
        <v>1.716838116125885E-2</v>
      </c>
      <c r="N3043" s="52">
        <f>IFERROR(_xll.qlIndexFixing(Index6M,$H3043,TRUE,_xll.ohTrigger(RecalcTrigger,Trigger6M)),NA())</f>
        <v>1.8978813642454694E-2</v>
      </c>
      <c r="O3043" s="52">
        <f>IFERROR(_xll.qlIndexFixing(ONIndex6M,I3043,TRUE,_xll.ohTrigger(RecalcTrigger,Trigger6M)),NA())</f>
        <v>1.8890479266868709E-2</v>
      </c>
      <c r="P3043" s="52">
        <f>IFERROR(_xll.qlIndexFixing(Index1Y,$H3043,TRUE,_xll.ohTrigger(RecalcTrigger,Trigger1Y)),NA())</f>
        <v>2.1116788555370351E-2</v>
      </c>
      <c r="Q3043" s="52">
        <f>IFERROR(_xll.qlIndexFixing(ONIndex1Y,I3043,TRUE,_xll.ohTrigger(RecalcTrigger,Trigger1Y)),NA())</f>
        <v>2.0894545806013909E-2</v>
      </c>
    </row>
    <row r="3044" spans="2:17" x14ac:dyDescent="0.2">
      <c r="B3044" s="46" t="s">
        <v>51</v>
      </c>
      <c r="D3044" s="49">
        <f>_xll.qlCalendarAdvance(LocalCalendar,$D3043,B3044,"f",FALSE)</f>
        <v>61057</v>
      </c>
      <c r="E3044" s="49">
        <f>_xll.qlInterestRateIndexValueDate(IndexON,D3044)</f>
        <v>61057</v>
      </c>
      <c r="F3044" s="52">
        <f>IFERROR(_xll.qlIndexFixing(IndexON,D3044,TRUE,_xll.ohTrigger(RecalcTrigger,TriggerON)),NA())</f>
        <v>1.3754898180451391E-2</v>
      </c>
      <c r="H3044" s="49">
        <f>_xll.qlCalendarAdvance(IborCalendar,$H3043,B3044,"f",FALSE)</f>
        <v>61044</v>
      </c>
      <c r="I3044" s="49">
        <f>_xll.qlInterestRateIndexValueDate(Index1M,$H3044)</f>
        <v>61046</v>
      </c>
      <c r="J3044" s="52">
        <f>IFERROR(_xll.qlIndexFixing(Index1M,$H3044,TRUE,_xll.ohTrigger(RecalcTrigger,Trigger1M)),NA())</f>
        <v>1.5749543118387863E-2</v>
      </c>
      <c r="K3044" s="52">
        <f>IFERROR(_xll.qlIndexFixing(ONIndex1M,I3044,TRUE,_xll.ohTrigger(RecalcTrigger,Trigger1M)),NA())</f>
        <v>1.5741281112551242E-2</v>
      </c>
      <c r="L3044" s="52">
        <f>IFERROR(_xll.qlIndexFixing(Index3M,H3044,TRUE,_xll.ohTrigger(RecalcTrigger,Trigger3M)),NA())</f>
        <v>1.7203634303571306E-2</v>
      </c>
      <c r="M3044" s="52">
        <f>IFERROR(_xll.qlIndexFixing(ONIndex3M,I3044,TRUE,_xll.ohTrigger(RecalcTrigger,Trigger3M)),NA())</f>
        <v>1.7168790527846145E-2</v>
      </c>
      <c r="N3044" s="52">
        <f>IFERROR(_xll.qlIndexFixing(Index6M,$H3044,TRUE,_xll.ohTrigger(RecalcTrigger,Trigger6M)),NA())</f>
        <v>1.8978801368219583E-2</v>
      </c>
      <c r="O3044" s="52">
        <f>IFERROR(_xll.qlIndexFixing(ONIndex6M,I3044,TRUE,_xll.ohTrigger(RecalcTrigger,Trigger6M)),NA())</f>
        <v>1.8890961500934722E-2</v>
      </c>
      <c r="P3044" s="52">
        <f>IFERROR(_xll.qlIndexFixing(Index1Y,$H3044,TRUE,_xll.ohTrigger(RecalcTrigger,Trigger1Y)),NA())</f>
        <v>2.111740256148216E-2</v>
      </c>
      <c r="Q3044" s="52">
        <f>IFERROR(_xll.qlIndexFixing(ONIndex1Y,I3044,TRUE,_xll.ohTrigger(RecalcTrigger,Trigger1Y)),NA())</f>
        <v>2.0895151173156989E-2</v>
      </c>
    </row>
    <row r="3045" spans="2:17" x14ac:dyDescent="0.2">
      <c r="B3045" s="46" t="s">
        <v>51</v>
      </c>
      <c r="D3045" s="49">
        <f>_xll.qlCalendarAdvance(LocalCalendar,$D3044,B3045,"f",FALSE)</f>
        <v>61064</v>
      </c>
      <c r="E3045" s="49">
        <f>_xll.qlInterestRateIndexValueDate(IndexON,D3045)</f>
        <v>61064</v>
      </c>
      <c r="F3045" s="52">
        <f>IFERROR(_xll.qlIndexFixing(IndexON,D3045,TRUE,_xll.ohTrigger(RecalcTrigger,TriggerON)),NA())</f>
        <v>1.3754898180451391E-2</v>
      </c>
      <c r="H3045" s="49">
        <f>_xll.qlCalendarAdvance(IborCalendar,$H3044,B3045,"f",FALSE)</f>
        <v>61051</v>
      </c>
      <c r="I3045" s="49">
        <f>_xll.qlInterestRateIndexValueDate(Index1M,$H3045)</f>
        <v>61053</v>
      </c>
      <c r="J3045" s="52">
        <f>IFERROR(_xll.qlIndexFixing(Index1M,$H3045,TRUE,_xll.ohTrigger(RecalcTrigger,Trigger1M)),NA())</f>
        <v>1.5749543118387863E-2</v>
      </c>
      <c r="K3045" s="52">
        <f>IFERROR(_xll.qlIndexFixing(ONIndex1M,I3045,TRUE,_xll.ohTrigger(RecalcTrigger,Trigger1M)),NA())</f>
        <v>1.5740936987702625E-2</v>
      </c>
      <c r="L3045" s="52">
        <f>IFERROR(_xll.qlIndexFixing(Index3M,H3045,TRUE,_xll.ohTrigger(RecalcTrigger,Trigger3M)),NA())</f>
        <v>1.7203634303570407E-2</v>
      </c>
      <c r="M3045" s="52">
        <f>IFERROR(_xll.qlIndexFixing(ONIndex3M,I3045,TRUE,_xll.ohTrigger(RecalcTrigger,Trigger3M)),NA())</f>
        <v>1.7168381161232205E-2</v>
      </c>
      <c r="N3045" s="52">
        <f>IFERROR(_xll.qlIndexFixing(Index6M,$H3045,TRUE,_xll.ohTrigger(RecalcTrigger,Trigger6M)),NA())</f>
        <v>1.8978789119593602E-2</v>
      </c>
      <c r="O3045" s="52">
        <f>IFERROR(_xll.qlIndexFixing(ONIndex6M,I3045,TRUE,_xll.ohTrigger(RecalcTrigger,Trigger6M)),NA())</f>
        <v>1.889045432684533E-2</v>
      </c>
      <c r="P3045" s="52">
        <f>IFERROR(_xll.qlIndexFixing(Index1Y,$H3045,TRUE,_xll.ohTrigger(RecalcTrigger,Trigger1Y)),NA())</f>
        <v>2.1116786799528449E-2</v>
      </c>
      <c r="Q3045" s="52">
        <f>IFERROR(_xll.qlIndexFixing(ONIndex1Y,I3045,TRUE,_xll.ohTrigger(RecalcTrigger,Trigger1Y)),NA())</f>
        <v>2.08945439908792E-2</v>
      </c>
    </row>
    <row r="3046" spans="2:17" x14ac:dyDescent="0.2">
      <c r="B3046" s="46" t="s">
        <v>51</v>
      </c>
      <c r="D3046" s="49">
        <f>_xll.qlCalendarAdvance(LocalCalendar,$D3045,B3046,"f",FALSE)</f>
        <v>61071</v>
      </c>
      <c r="E3046" s="49">
        <f>_xll.qlInterestRateIndexValueDate(IndexON,D3046)</f>
        <v>61071</v>
      </c>
      <c r="F3046" s="52">
        <f>IFERROR(_xll.qlIndexFixing(IndexON,D3046,TRUE,_xll.ohTrigger(RecalcTrigger,TriggerON)),NA())</f>
        <v>1.3754898180451391E-2</v>
      </c>
      <c r="H3046" s="49">
        <f>_xll.qlCalendarAdvance(IborCalendar,$H3045,B3046,"f",FALSE)</f>
        <v>61058</v>
      </c>
      <c r="I3046" s="49">
        <f>_xll.qlInterestRateIndexValueDate(Index1M,$H3046)</f>
        <v>61060</v>
      </c>
      <c r="J3046" s="52">
        <f>IFERROR(_xll.qlIndexFixing(Index1M,$H3046,TRUE,_xll.ohTrigger(RecalcTrigger,Trigger1M)),NA())</f>
        <v>1.5750920681406877E-2</v>
      </c>
      <c r="K3046" s="52">
        <f>IFERROR(_xll.qlIndexFixing(ONIndex1M,I3046,TRUE,_xll.ohTrigger(RecalcTrigger,Trigger1M)),NA())</f>
        <v>1.574093698772927E-2</v>
      </c>
      <c r="L3046" s="52">
        <f>IFERROR(_xll.qlIndexFixing(Index3M,H3046,TRUE,_xll.ohTrigger(RecalcTrigger,Trigger3M)),NA())</f>
        <v>1.7205686871838551E-2</v>
      </c>
      <c r="M3046" s="52">
        <f>IFERROR(_xll.qlIndexFixing(ONIndex3M,I3046,TRUE,_xll.ohTrigger(RecalcTrigger,Trigger3M)),NA())</f>
        <v>1.716838116125885E-2</v>
      </c>
      <c r="N3046" s="52">
        <f>IFERROR(_xll.qlIndexFixing(Index6M,$H3046,TRUE,_xll.ohTrigger(RecalcTrigger,Trigger6M)),NA())</f>
        <v>1.8981266223214076E-2</v>
      </c>
      <c r="O3046" s="52">
        <f>IFERROR(_xll.qlIndexFixing(ONIndex6M,I3046,TRUE,_xll.ohTrigger(RecalcTrigger,Trigger6M)),NA())</f>
        <v>1.889044189486988E-2</v>
      </c>
      <c r="P3046" s="52">
        <f>IFERROR(_xll.qlIndexFixing(Index1Y,$H3046,TRUE,_xll.ohTrigger(RecalcTrigger,Trigger1Y)),NA())</f>
        <v>2.1116785924435971E-2</v>
      </c>
      <c r="Q3046" s="52">
        <f>IFERROR(_xll.qlIndexFixing(ONIndex1Y,I3046,TRUE,_xll.ohTrigger(RecalcTrigger,Trigger1Y)),NA())</f>
        <v>2.0894543086056316E-2</v>
      </c>
    </row>
    <row r="3047" spans="2:17" x14ac:dyDescent="0.2">
      <c r="B3047" s="46" t="s">
        <v>51</v>
      </c>
      <c r="D3047" s="49">
        <f>_xll.qlCalendarAdvance(LocalCalendar,$D3046,B3047,"f",FALSE)</f>
        <v>61078</v>
      </c>
      <c r="E3047" s="49">
        <f>_xll.qlInterestRateIndexValueDate(IndexON,D3047)</f>
        <v>61078</v>
      </c>
      <c r="F3047" s="52">
        <f>IFERROR(_xll.qlIndexFixing(IndexON,D3047,TRUE,_xll.ohTrigger(RecalcTrigger,TriggerON)),NA())</f>
        <v>1.3754898180451391E-2</v>
      </c>
      <c r="H3047" s="49">
        <f>_xll.qlCalendarAdvance(IborCalendar,$H3046,B3047,"f",FALSE)</f>
        <v>61065</v>
      </c>
      <c r="I3047" s="49">
        <f>_xll.qlInterestRateIndexValueDate(Index1M,$H3047)</f>
        <v>61067</v>
      </c>
      <c r="J3047" s="52">
        <f>IFERROR(_xll.qlIndexFixing(Index1M,$H3047,TRUE,_xll.ohTrigger(RecalcTrigger,Trigger1M)),NA())</f>
        <v>1.5750576275594379E-2</v>
      </c>
      <c r="K3047" s="52">
        <f>IFERROR(_xll.qlIndexFixing(ONIndex1M,I3047,TRUE,_xll.ohTrigger(RecalcTrigger,Trigger1M)),NA())</f>
        <v>1.574093698772927E-2</v>
      </c>
      <c r="L3047" s="52">
        <f>IFERROR(_xll.qlIndexFixing(Index3M,H3047,TRUE,_xll.ohTrigger(RecalcTrigger,Trigger3M)),NA())</f>
        <v>1.7205686871839401E-2</v>
      </c>
      <c r="M3047" s="52">
        <f>IFERROR(_xll.qlIndexFixing(ONIndex3M,I3047,TRUE,_xll.ohTrigger(RecalcTrigger,Trigger3M)),NA())</f>
        <v>1.716838116125885E-2</v>
      </c>
      <c r="N3047" s="52">
        <f>IFERROR(_xll.qlIndexFixing(Index6M,$H3047,TRUE,_xll.ohTrigger(RecalcTrigger,Trigger6M)),NA())</f>
        <v>1.8980756130152338E-2</v>
      </c>
      <c r="O3047" s="52">
        <f>IFERROR(_xll.qlIndexFixing(ONIndex6M,I3047,TRUE,_xll.ohTrigger(RecalcTrigger,Trigger6M)),NA())</f>
        <v>1.8890429488287452E-2</v>
      </c>
      <c r="P3047" s="52">
        <f>IFERROR(_xll.qlIndexFixing(Index1Y,$H3047,TRUE,_xll.ohTrigger(RecalcTrigger,Trigger1Y)),NA())</f>
        <v>2.1116785051229724E-2</v>
      </c>
      <c r="Q3047" s="52">
        <f>IFERROR(_xll.qlIndexFixing(ONIndex1Y,I3047,TRUE,_xll.ohTrigger(RecalcTrigger,Trigger1Y)),NA())</f>
        <v>2.0894542183098608E-2</v>
      </c>
    </row>
    <row r="3048" spans="2:17" x14ac:dyDescent="0.2">
      <c r="B3048" s="46" t="s">
        <v>51</v>
      </c>
      <c r="D3048" s="49">
        <f>_xll.qlCalendarAdvance(LocalCalendar,$D3047,B3048,"f",FALSE)</f>
        <v>61085</v>
      </c>
      <c r="E3048" s="49">
        <f>_xll.qlInterestRateIndexValueDate(IndexON,D3048)</f>
        <v>61085</v>
      </c>
      <c r="F3048" s="52">
        <f>IFERROR(_xll.qlIndexFixing(IndexON,D3048,TRUE,_xll.ohTrigger(RecalcTrigger,TriggerON)),NA())</f>
        <v>1.3754898180451391E-2</v>
      </c>
      <c r="H3048" s="49">
        <f>_xll.qlCalendarAdvance(IborCalendar,$H3047,B3048,"f",FALSE)</f>
        <v>61072</v>
      </c>
      <c r="I3048" s="49">
        <f>_xll.qlInterestRateIndexValueDate(Index1M,$H3048)</f>
        <v>61074</v>
      </c>
      <c r="J3048" s="52">
        <f>IFERROR(_xll.qlIndexFixing(Index1M,$H3048,TRUE,_xll.ohTrigger(RecalcTrigger,Trigger1M)),NA())</f>
        <v>1.5750576275594379E-2</v>
      </c>
      <c r="K3048" s="52">
        <f>IFERROR(_xll.qlIndexFixing(ONIndex1M,I3048,TRUE,_xll.ohTrigger(RecalcTrigger,Trigger1M)),NA())</f>
        <v>1.574093698772927E-2</v>
      </c>
      <c r="L3048" s="52">
        <f>IFERROR(_xll.qlIndexFixing(Index3M,H3048,TRUE,_xll.ohTrigger(RecalcTrigger,Trigger3M)),NA())</f>
        <v>1.7205686871839401E-2</v>
      </c>
      <c r="M3048" s="52">
        <f>IFERROR(_xll.qlIndexFixing(ONIndex3M,I3048,TRUE,_xll.ohTrigger(RecalcTrigger,Trigger3M)),NA())</f>
        <v>1.7168381161232205E-2</v>
      </c>
      <c r="N3048" s="52">
        <f>IFERROR(_xll.qlIndexFixing(Index6M,$H3048,TRUE,_xll.ohTrigger(RecalcTrigger,Trigger6M)),NA())</f>
        <v>1.8980743963118687E-2</v>
      </c>
      <c r="O3048" s="52">
        <f>IFERROR(_xll.qlIndexFixing(ONIndex6M,I3048,TRUE,_xll.ohTrigger(RecalcTrigger,Trigger6M)),NA())</f>
        <v>1.8890417107044755E-2</v>
      </c>
      <c r="P3048" s="52">
        <f>IFERROR(_xll.qlIndexFixing(Index1Y,$H3048,TRUE,_xll.ohTrigger(RecalcTrigger,Trigger1Y)),NA())</f>
        <v>2.1116784179909705E-2</v>
      </c>
      <c r="Q3048" s="52">
        <f>IFERROR(_xll.qlIndexFixing(ONIndex1Y,I3048,TRUE,_xll.ohTrigger(RecalcTrigger,Trigger1Y)),NA())</f>
        <v>2.0894541281979429E-2</v>
      </c>
    </row>
    <row r="3049" spans="2:17" x14ac:dyDescent="0.2">
      <c r="B3049" s="46" t="s">
        <v>51</v>
      </c>
      <c r="D3049" s="49">
        <f>_xll.qlCalendarAdvance(LocalCalendar,$D3048,B3049,"f",FALSE)</f>
        <v>61092</v>
      </c>
      <c r="E3049" s="49">
        <f>_xll.qlInterestRateIndexValueDate(IndexON,D3049)</f>
        <v>61092</v>
      </c>
      <c r="F3049" s="52">
        <f>IFERROR(_xll.qlIndexFixing(IndexON,D3049,TRUE,_xll.ohTrigger(RecalcTrigger,TriggerON)),NA())</f>
        <v>1.3754898180371455E-2</v>
      </c>
      <c r="H3049" s="49">
        <f>_xll.qlCalendarAdvance(IborCalendar,$H3048,B3049,"f",FALSE)</f>
        <v>61079</v>
      </c>
      <c r="I3049" s="49">
        <f>_xll.qlInterestRateIndexValueDate(Index1M,$H3049)</f>
        <v>61081</v>
      </c>
      <c r="J3049" s="52">
        <f>IFERROR(_xll.qlIndexFixing(Index1M,$H3049,TRUE,_xll.ohTrigger(RecalcTrigger,Trigger1M)),NA())</f>
        <v>1.5750576275594379E-2</v>
      </c>
      <c r="K3049" s="52">
        <f>IFERROR(_xll.qlIndexFixing(ONIndex1M,I3049,TRUE,_xll.ohTrigger(RecalcTrigger,Trigger1M)),NA())</f>
        <v>1.5740936987702625E-2</v>
      </c>
      <c r="L3049" s="52">
        <f>IFERROR(_xll.qlIndexFixing(Index3M,H3049,TRUE,_xll.ohTrigger(RecalcTrigger,Trigger3M)),NA())</f>
        <v>1.7205686871838551E-2</v>
      </c>
      <c r="M3049" s="52">
        <f>IFERROR(_xll.qlIndexFixing(ONIndex3M,I3049,TRUE,_xll.ohTrigger(RecalcTrigger,Trigger3M)),NA())</f>
        <v>1.716838116125885E-2</v>
      </c>
      <c r="N3049" s="52">
        <f>IFERROR(_xll.qlIndexFixing(Index6M,$H3049,TRUE,_xll.ohTrigger(RecalcTrigger,Trigger6M)),NA())</f>
        <v>1.8980731821700007E-2</v>
      </c>
      <c r="O3049" s="52">
        <f>IFERROR(_xll.qlIndexFixing(ONIndex6M,I3049,TRUE,_xll.ohTrigger(RecalcTrigger,Trigger6M)),NA())</f>
        <v>1.8890404751195078E-2</v>
      </c>
      <c r="P3049" s="52">
        <f>IFERROR(_xll.qlIndexFixing(Index1Y,$H3049,TRUE,_xll.ohTrigger(RecalcTrigger,Trigger1Y)),NA())</f>
        <v>2.1116783310475479E-2</v>
      </c>
      <c r="Q3049" s="52">
        <f>IFERROR(_xll.qlIndexFixing(ONIndex1Y,I3049,TRUE,_xll.ohTrigger(RecalcTrigger,Trigger1Y)),NA())</f>
        <v>2.0894540382725424E-2</v>
      </c>
    </row>
    <row r="3050" spans="2:17" x14ac:dyDescent="0.2">
      <c r="B3050" s="46" t="s">
        <v>51</v>
      </c>
      <c r="D3050" s="49">
        <f>_xll.qlCalendarAdvance(LocalCalendar,$D3049,B3050,"f",FALSE)</f>
        <v>61099</v>
      </c>
      <c r="E3050" s="49">
        <f>_xll.qlInterestRateIndexValueDate(IndexON,D3050)</f>
        <v>61099</v>
      </c>
      <c r="F3050" s="52">
        <f>IFERROR(_xll.qlIndexFixing(IndexON,D3050,TRUE,_xll.ohTrigger(RecalcTrigger,TriggerON)),NA())</f>
        <v>1.3754898180451391E-2</v>
      </c>
      <c r="H3050" s="49">
        <f>_xll.qlCalendarAdvance(IborCalendar,$H3049,B3050,"f",FALSE)</f>
        <v>61086</v>
      </c>
      <c r="I3050" s="49">
        <f>_xll.qlInterestRateIndexValueDate(Index1M,$H3050)</f>
        <v>61092</v>
      </c>
      <c r="J3050" s="52">
        <f>IFERROR(_xll.qlIndexFixing(Index1M,$H3050,TRUE,_xll.ohTrigger(RecalcTrigger,Trigger1M)),NA())</f>
        <v>1.5750231879819943E-2</v>
      </c>
      <c r="K3050" s="52">
        <f>IFERROR(_xll.qlIndexFixing(ONIndex1M,I3050,TRUE,_xll.ohTrigger(RecalcTrigger,Trigger1M)),NA())</f>
        <v>1.5740248768141285E-2</v>
      </c>
      <c r="L3050" s="52">
        <f>IFERROR(_xll.qlIndexFixing(Index3M,H3050,TRUE,_xll.ohTrigger(RecalcTrigger,Trigger3M)),NA())</f>
        <v>1.7204455291712942E-2</v>
      </c>
      <c r="M3050" s="52">
        <f>IFERROR(_xll.qlIndexFixing(ONIndex3M,I3050,TRUE,_xll.ohTrigger(RecalcTrigger,Trigger3M)),NA())</f>
        <v>1.716756246721296E-2</v>
      </c>
      <c r="N3050" s="52">
        <f>IFERROR(_xll.qlIndexFixing(Index6M,$H3050,TRUE,_xll.ohTrigger(RecalcTrigger,Trigger6M)),NA())</f>
        <v>1.8979717034985327E-2</v>
      </c>
      <c r="O3050" s="52">
        <f>IFERROR(_xll.qlIndexFixing(ONIndex6M,I3050,TRUE,_xll.ohTrigger(RecalcTrigger,Trigger6M)),NA())</f>
        <v>1.8889395989614144E-2</v>
      </c>
      <c r="P3050" s="52">
        <f>IFERROR(_xll.qlIndexFixing(Index1Y,$H3050,TRUE,_xll.ohTrigger(RecalcTrigger,Trigger1Y)),NA())</f>
        <v>2.1116167086343528E-2</v>
      </c>
      <c r="Q3050" s="52">
        <f>IFERROR(_xll.qlIndexFixing(ONIndex1Y,I3050,TRUE,_xll.ohTrigger(RecalcTrigger,Trigger1Y)),NA())</f>
        <v>2.0893326491391306E-2</v>
      </c>
    </row>
    <row r="3051" spans="2:17" x14ac:dyDescent="0.2">
      <c r="B3051" s="46" t="s">
        <v>51</v>
      </c>
      <c r="D3051" s="49">
        <f>_xll.qlCalendarAdvance(LocalCalendar,$D3050,B3051,"f",FALSE)</f>
        <v>61106</v>
      </c>
      <c r="E3051" s="49">
        <f>_xll.qlInterestRateIndexValueDate(IndexON,D3051)</f>
        <v>61106</v>
      </c>
      <c r="F3051" s="52">
        <f>IFERROR(_xll.qlIndexFixing(IndexON,D3051,TRUE,_xll.ohTrigger(RecalcTrigger,TriggerON)),NA())</f>
        <v>1.3754898180451391E-2</v>
      </c>
      <c r="H3051" s="49">
        <f>_xll.qlCalendarAdvance(IborCalendar,$H3050,B3051,"f",FALSE)</f>
        <v>61093</v>
      </c>
      <c r="I3051" s="49">
        <f>_xll.qlInterestRateIndexValueDate(Index1M,$H3051)</f>
        <v>61095</v>
      </c>
      <c r="J3051" s="52">
        <f>IFERROR(_xll.qlIndexFixing(Index1M,$H3051,TRUE,_xll.ohTrigger(RecalcTrigger,Trigger1M)),NA())</f>
        <v>1.5750576275594379E-2</v>
      </c>
      <c r="K3051" s="52">
        <f>IFERROR(_xll.qlIndexFixing(ONIndex1M,I3051,TRUE,_xll.ohTrigger(RecalcTrigger,Trigger1M)),NA())</f>
        <v>1.574093698772927E-2</v>
      </c>
      <c r="L3051" s="52">
        <f>IFERROR(_xll.qlIndexFixing(Index3M,H3051,TRUE,_xll.ohTrigger(RecalcTrigger,Trigger3M)),NA())</f>
        <v>1.7204455291712065E-2</v>
      </c>
      <c r="M3051" s="52">
        <f>IFERROR(_xll.qlIndexFixing(ONIndex3M,I3051,TRUE,_xll.ohTrigger(RecalcTrigger,Trigger3M)),NA())</f>
        <v>1.716838116125885E-2</v>
      </c>
      <c r="N3051" s="52">
        <f>IFERROR(_xll.qlIndexFixing(Index6M,$H3051,TRUE,_xll.ohTrigger(RecalcTrigger,Trigger6M)),NA())</f>
        <v>1.898120552208479E-2</v>
      </c>
      <c r="O3051" s="52">
        <f>IFERROR(_xll.qlIndexFixing(ONIndex6M,I3051,TRUE,_xll.ohTrigger(RecalcTrigger,Trigger6M)),NA())</f>
        <v>1.8890380115621497E-2</v>
      </c>
      <c r="P3051" s="52">
        <f>IFERROR(_xll.qlIndexFixing(Index1Y,$H3051,TRUE,_xll.ohTrigger(RecalcTrigger,Trigger1Y)),NA())</f>
        <v>2.1116781577265067E-2</v>
      </c>
      <c r="Q3051" s="52">
        <f>IFERROR(_xll.qlIndexFixing(ONIndex1Y,I3051,TRUE,_xll.ohTrigger(RecalcTrigger,Trigger1Y)),NA())</f>
        <v>2.0894538589733003E-2</v>
      </c>
    </row>
    <row r="3052" spans="2:17" x14ac:dyDescent="0.2">
      <c r="B3052" s="46" t="s">
        <v>51</v>
      </c>
      <c r="D3052" s="49">
        <f>_xll.qlCalendarAdvance(LocalCalendar,$D3051,B3052,"f",FALSE)</f>
        <v>61113</v>
      </c>
      <c r="E3052" s="49">
        <f>_xll.qlInterestRateIndexValueDate(IndexON,D3052)</f>
        <v>61113</v>
      </c>
      <c r="F3052" s="52">
        <f>IFERROR(_xll.qlIndexFixing(IndexON,D3052,TRUE,_xll.ohTrigger(RecalcTrigger,TriggerON)),NA())</f>
        <v>1.3754898180451391E-2</v>
      </c>
      <c r="H3052" s="49">
        <f>_xll.qlCalendarAdvance(IborCalendar,$H3051,B3052,"f",FALSE)</f>
        <v>61100</v>
      </c>
      <c r="I3052" s="49">
        <f>_xll.qlInterestRateIndexValueDate(Index1M,$H3052)</f>
        <v>61102</v>
      </c>
      <c r="J3052" s="52">
        <f>IFERROR(_xll.qlIndexFixing(Index1M,$H3052,TRUE,_xll.ohTrigger(RecalcTrigger,Trigger1M)),NA())</f>
        <v>1.5750576275594379E-2</v>
      </c>
      <c r="K3052" s="52">
        <f>IFERROR(_xll.qlIndexFixing(ONIndex1M,I3052,TRUE,_xll.ohTrigger(RecalcTrigger,Trigger1M)),NA())</f>
        <v>1.574093698772927E-2</v>
      </c>
      <c r="L3052" s="52">
        <f>IFERROR(_xll.qlIndexFixing(Index3M,H3052,TRUE,_xll.ohTrigger(RecalcTrigger,Trigger3M)),NA())</f>
        <v>1.7204455291712065E-2</v>
      </c>
      <c r="M3052" s="52">
        <f>IFERROR(_xll.qlIndexFixing(ONIndex3M,I3052,TRUE,_xll.ohTrigger(RecalcTrigger,Trigger3M)),NA())</f>
        <v>1.7168381161285495E-2</v>
      </c>
      <c r="N3052" s="52">
        <f>IFERROR(_xll.qlIndexFixing(Index6M,$H3052,TRUE,_xll.ohTrigger(RecalcTrigger,Trigger6M)),NA())</f>
        <v>1.8980695551134644E-2</v>
      </c>
      <c r="O3052" s="52">
        <f>IFERROR(_xll.qlIndexFixing(ONIndex6M,I3052,TRUE,_xll.ohTrigger(RecalcTrigger,Trigger6M)),NA())</f>
        <v>1.8890367835844302E-2</v>
      </c>
      <c r="P3052" s="52">
        <f>IFERROR(_xll.qlIndexFixing(Index1Y,$H3052,TRUE,_xll.ohTrigger(RecalcTrigger,Trigger1Y)),NA())</f>
        <v>2.1116780713488874E-2</v>
      </c>
      <c r="Q3052" s="52">
        <f>IFERROR(_xll.qlIndexFixing(ONIndex1Y,I3052,TRUE,_xll.ohTrigger(RecalcTrigger,Trigger1Y)),NA())</f>
        <v>2.0894537695994586E-2</v>
      </c>
    </row>
    <row r="3053" spans="2:17" x14ac:dyDescent="0.2">
      <c r="B3053" s="46" t="s">
        <v>51</v>
      </c>
      <c r="D3053" s="49">
        <f>_xll.qlCalendarAdvance(LocalCalendar,$D3052,B3053,"f",FALSE)</f>
        <v>61120</v>
      </c>
      <c r="E3053" s="49">
        <f>_xll.qlInterestRateIndexValueDate(IndexON,D3053)</f>
        <v>61120</v>
      </c>
      <c r="F3053" s="52">
        <f>IFERROR(_xll.qlIndexFixing(IndexON,D3053,TRUE,_xll.ohTrigger(RecalcTrigger,TriggerON)),NA())</f>
        <v>1.3754898180451391E-2</v>
      </c>
      <c r="H3053" s="49">
        <f>_xll.qlCalendarAdvance(IborCalendar,$H3052,B3053,"f",FALSE)</f>
        <v>61107</v>
      </c>
      <c r="I3053" s="49">
        <f>_xll.qlInterestRateIndexValueDate(Index1M,$H3053)</f>
        <v>61109</v>
      </c>
      <c r="J3053" s="52">
        <f>IFERROR(_xll.qlIndexFixing(Index1M,$H3053,TRUE,_xll.ohTrigger(RecalcTrigger,Trigger1M)),NA())</f>
        <v>1.5750576275594379E-2</v>
      </c>
      <c r="K3053" s="52">
        <f>IFERROR(_xll.qlIndexFixing(ONIndex1M,I3053,TRUE,_xll.ohTrigger(RecalcTrigger,Trigger1M)),NA())</f>
        <v>1.574093698772927E-2</v>
      </c>
      <c r="L3053" s="52">
        <f>IFERROR(_xll.qlIndexFixing(Index3M,H3053,TRUE,_xll.ohTrigger(RecalcTrigger,Trigger3M)),NA())</f>
        <v>1.7204455291712065E-2</v>
      </c>
      <c r="M3053" s="52">
        <f>IFERROR(_xll.qlIndexFixing(ONIndex3M,I3053,TRUE,_xll.ohTrigger(RecalcTrigger,Trigger3M)),NA())</f>
        <v>1.716838116125885E-2</v>
      </c>
      <c r="N3053" s="52">
        <f>IFERROR(_xll.qlIndexFixing(Index6M,$H3053,TRUE,_xll.ohTrigger(RecalcTrigger,Trigger6M)),NA())</f>
        <v>1.8980683512175411E-2</v>
      </c>
      <c r="O3053" s="52">
        <f>IFERROR(_xll.qlIndexFixing(ONIndex6M,I3053,TRUE,_xll.ohTrigger(RecalcTrigger,Trigger6M)),NA())</f>
        <v>1.8890355581486773E-2</v>
      </c>
      <c r="P3053" s="52">
        <f>IFERROR(_xll.qlIndexFixing(Index1Y,$H3053,TRUE,_xll.ohTrigger(RecalcTrigger,Trigger1Y)),NA())</f>
        <v>2.1117394737332353E-2</v>
      </c>
      <c r="Q3053" s="52">
        <f>IFERROR(_xll.qlIndexFixing(ONIndex1Y,I3053,TRUE,_xll.ohTrigger(RecalcTrigger,Trigger1Y)),NA())</f>
        <v>2.0894536804121344E-2</v>
      </c>
    </row>
    <row r="3054" spans="2:17" x14ac:dyDescent="0.2">
      <c r="B3054" s="46" t="s">
        <v>51</v>
      </c>
      <c r="D3054" s="49">
        <f>_xll.qlCalendarAdvance(LocalCalendar,$D3053,B3054,"f",FALSE)</f>
        <v>61127</v>
      </c>
      <c r="E3054" s="49">
        <f>_xll.qlInterestRateIndexValueDate(IndexON,D3054)</f>
        <v>61127</v>
      </c>
      <c r="F3054" s="52">
        <f>IFERROR(_xll.qlIndexFixing(IndexON,D3054,TRUE,_xll.ohTrigger(RecalcTrigger,TriggerON)),NA())</f>
        <v>1.3754898180451391E-2</v>
      </c>
      <c r="H3054" s="49">
        <f>_xll.qlCalendarAdvance(IborCalendar,$H3053,B3054,"f",FALSE)</f>
        <v>61114</v>
      </c>
      <c r="I3054" s="49">
        <f>_xll.qlInterestRateIndexValueDate(Index1M,$H3054)</f>
        <v>61116</v>
      </c>
      <c r="J3054" s="52">
        <f>IFERROR(_xll.qlIndexFixing(Index1M,$H3054,TRUE,_xll.ohTrigger(RecalcTrigger,Trigger1M)),NA())</f>
        <v>1.5750920681409375E-2</v>
      </c>
      <c r="K3054" s="52">
        <f>IFERROR(_xll.qlIndexFixing(ONIndex1M,I3054,TRUE,_xll.ohTrigger(RecalcTrigger,Trigger1M)),NA())</f>
        <v>1.5741281112551242E-2</v>
      </c>
      <c r="L3054" s="52">
        <f>IFERROR(_xll.qlIndexFixing(Index3M,H3054,TRUE,_xll.ohTrigger(RecalcTrigger,Trigger3M)),NA())</f>
        <v>1.7204455291712065E-2</v>
      </c>
      <c r="M3054" s="52">
        <f>IFERROR(_xll.qlIndexFixing(ONIndex3M,I3054,TRUE,_xll.ohTrigger(RecalcTrigger,Trigger3M)),NA())</f>
        <v>1.7168790527826161E-2</v>
      </c>
      <c r="N3054" s="52">
        <f>IFERROR(_xll.qlIndexFixing(Index6M,$H3054,TRUE,_xll.ohTrigger(RecalcTrigger,Trigger6M)),NA())</f>
        <v>1.8980671498831144E-2</v>
      </c>
      <c r="O3054" s="52">
        <f>IFERROR(_xll.qlIndexFixing(ONIndex6M,I3054,TRUE,_xll.ohTrigger(RecalcTrigger,Trigger6M)),NA())</f>
        <v>1.8890838080880545E-2</v>
      </c>
      <c r="P3054" s="52">
        <f>IFERROR(_xll.qlIndexFixing(Index1Y,$H3054,TRUE,_xll.ohTrigger(RecalcTrigger,Trigger1Y)),NA())</f>
        <v>2.1116778991593879E-2</v>
      </c>
      <c r="Q3054" s="52">
        <f>IFERROR(_xll.qlIndexFixing(ONIndex1Y,I3054,TRUE,_xll.ohTrigger(RecalcTrigger,Trigger1Y)),NA())</f>
        <v>2.0895142190482385E-2</v>
      </c>
    </row>
    <row r="3055" spans="2:17" x14ac:dyDescent="0.2">
      <c r="B3055" s="46" t="s">
        <v>51</v>
      </c>
      <c r="D3055" s="49">
        <f>_xll.qlCalendarAdvance(LocalCalendar,$D3054,B3055,"f",FALSE)</f>
        <v>61134</v>
      </c>
      <c r="E3055" s="49">
        <f>_xll.qlInterestRateIndexValueDate(IndexON,D3055)</f>
        <v>61134</v>
      </c>
      <c r="F3055" s="52">
        <f>IFERROR(_xll.qlIndexFixing(IndexON,D3055,TRUE,_xll.ohTrigger(RecalcTrigger,TriggerON)),NA())</f>
        <v>1.3754898180451391E-2</v>
      </c>
      <c r="H3055" s="49">
        <f>_xll.qlCalendarAdvance(IborCalendar,$H3054,B3055,"f",FALSE)</f>
        <v>61121</v>
      </c>
      <c r="I3055" s="49">
        <f>_xll.qlInterestRateIndexValueDate(Index1M,$H3055)</f>
        <v>61123</v>
      </c>
      <c r="J3055" s="52">
        <f>IFERROR(_xll.qlIndexFixing(Index1M,$H3055,TRUE,_xll.ohTrigger(RecalcTrigger,Trigger1M)),NA())</f>
        <v>1.5750576275594379E-2</v>
      </c>
      <c r="K3055" s="52">
        <f>IFERROR(_xll.qlIndexFixing(ONIndex1M,I3055,TRUE,_xll.ohTrigger(RecalcTrigger,Trigger1M)),NA())</f>
        <v>1.574093698772927E-2</v>
      </c>
      <c r="L3055" s="52">
        <f>IFERROR(_xll.qlIndexFixing(Index3M,H3055,TRUE,_xll.ohTrigger(RecalcTrigger,Trigger3M)),NA())</f>
        <v>1.7205686871839401E-2</v>
      </c>
      <c r="M3055" s="52">
        <f>IFERROR(_xll.qlIndexFixing(ONIndex3M,I3055,TRUE,_xll.ohTrigger(RecalcTrigger,Trigger3M)),NA())</f>
        <v>1.716838116125885E-2</v>
      </c>
      <c r="N3055" s="52">
        <f>IFERROR(_xll.qlIndexFixing(Index6M,$H3055,TRUE,_xll.ohTrigger(RecalcTrigger,Trigger6M)),NA())</f>
        <v>1.8980659511101849E-2</v>
      </c>
      <c r="O3055" s="52">
        <f>IFERROR(_xll.qlIndexFixing(ONIndex6M,I3055,TRUE,_xll.ohTrigger(RecalcTrigger,Trigger6M)),NA())</f>
        <v>1.8890331148844197E-2</v>
      </c>
      <c r="P3055" s="52">
        <f>IFERROR(_xll.qlIndexFixing(Index1Y,$H3055,TRUE,_xll.ohTrigger(RecalcTrigger,Trigger1Y)),NA())</f>
        <v>2.1117393019379184E-2</v>
      </c>
      <c r="Q3055" s="52">
        <f>IFERROR(_xll.qlIndexFixing(ONIndex1Y,I3055,TRUE,_xll.ohTrigger(RecalcTrigger,Trigger1Y)),NA())</f>
        <v>2.0894535025863803E-2</v>
      </c>
    </row>
    <row r="3056" spans="2:17" x14ac:dyDescent="0.2">
      <c r="B3056" s="46" t="s">
        <v>51</v>
      </c>
      <c r="D3056" s="49">
        <f>_xll.qlCalendarAdvance(LocalCalendar,$D3055,B3056,"f",FALSE)</f>
        <v>61141</v>
      </c>
      <c r="E3056" s="49">
        <f>_xll.qlInterestRateIndexValueDate(IndexON,D3056)</f>
        <v>61141</v>
      </c>
      <c r="F3056" s="52">
        <f>IFERROR(_xll.qlIndexFixing(IndexON,D3056,TRUE,_xll.ohTrigger(RecalcTrigger,TriggerON)),NA())</f>
        <v>1.3754898180371455E-2</v>
      </c>
      <c r="H3056" s="49">
        <f>_xll.qlCalendarAdvance(IborCalendar,$H3055,B3056,"f",FALSE)</f>
        <v>61128</v>
      </c>
      <c r="I3056" s="49">
        <f>_xll.qlInterestRateIndexValueDate(Index1M,$H3056)</f>
        <v>61130</v>
      </c>
      <c r="J3056" s="52">
        <f>IFERROR(_xll.qlIndexFixing(Index1M,$H3056,TRUE,_xll.ohTrigger(RecalcTrigger,Trigger1M)),NA())</f>
        <v>1.5750576275596957E-2</v>
      </c>
      <c r="K3056" s="52">
        <f>IFERROR(_xll.qlIndexFixing(ONIndex1M,I3056,TRUE,_xll.ohTrigger(RecalcTrigger,Trigger1M)),NA())</f>
        <v>1.5740936987702625E-2</v>
      </c>
      <c r="L3056" s="52">
        <f>IFERROR(_xll.qlIndexFixing(Index3M,H3056,TRUE,_xll.ohTrigger(RecalcTrigger,Trigger3M)),NA())</f>
        <v>1.7205686871839401E-2</v>
      </c>
      <c r="M3056" s="52">
        <f>IFERROR(_xll.qlIndexFixing(ONIndex3M,I3056,TRUE,_xll.ohTrigger(RecalcTrigger,Trigger3M)),NA())</f>
        <v>1.7168381161232205E-2</v>
      </c>
      <c r="N3056" s="52">
        <f>IFERROR(_xll.qlIndexFixing(Index6M,$H3056,TRUE,_xll.ohTrigger(RecalcTrigger,Trigger6M)),NA())</f>
        <v>1.8980647548987522E-2</v>
      </c>
      <c r="O3056" s="52">
        <f>IFERROR(_xll.qlIndexFixing(ONIndex6M,I3056,TRUE,_xll.ohTrigger(RecalcTrigger,Trigger6M)),NA())</f>
        <v>1.8890318970585795E-2</v>
      </c>
      <c r="P3056" s="52">
        <f>IFERROR(_xll.qlIndexFixing(Index1Y,$H3056,TRUE,_xll.ohTrigger(RecalcTrigger,Trigger1Y)),NA())</f>
        <v>2.111677727724293E-2</v>
      </c>
      <c r="Q3056" s="52">
        <f>IFERROR(_xll.qlIndexFixing(ONIndex1Y,I3056,TRUE,_xll.ohTrigger(RecalcTrigger,Trigger1Y)),NA())</f>
        <v>2.0894534139479504E-2</v>
      </c>
    </row>
    <row r="3057" spans="2:17" x14ac:dyDescent="0.2">
      <c r="B3057" s="46" t="s">
        <v>51</v>
      </c>
      <c r="D3057" s="49">
        <f>_xll.qlCalendarAdvance(LocalCalendar,$D3056,B3057,"f",FALSE)</f>
        <v>61148</v>
      </c>
      <c r="E3057" s="49">
        <f>_xll.qlInterestRateIndexValueDate(IndexON,D3057)</f>
        <v>61148</v>
      </c>
      <c r="F3057" s="52">
        <f>IFERROR(_xll.qlIndexFixing(IndexON,D3057,TRUE,_xll.ohTrigger(RecalcTrigger,TriggerON)),NA())</f>
        <v>1.3754898180371455E-2</v>
      </c>
      <c r="H3057" s="49">
        <f>_xll.qlCalendarAdvance(IborCalendar,$H3056,B3057,"f",FALSE)</f>
        <v>61135</v>
      </c>
      <c r="I3057" s="49">
        <f>_xll.qlInterestRateIndexValueDate(Index1M,$H3057)</f>
        <v>61137</v>
      </c>
      <c r="J3057" s="52">
        <f>IFERROR(_xll.qlIndexFixing(Index1M,$H3057,TRUE,_xll.ohTrigger(RecalcTrigger,Trigger1M)),NA())</f>
        <v>1.5750576275594379E-2</v>
      </c>
      <c r="K3057" s="52">
        <f>IFERROR(_xll.qlIndexFixing(ONIndex1M,I3057,TRUE,_xll.ohTrigger(RecalcTrigger,Trigger1M)),NA())</f>
        <v>1.574093698772927E-2</v>
      </c>
      <c r="L3057" s="52">
        <f>IFERROR(_xll.qlIndexFixing(Index3M,H3057,TRUE,_xll.ohTrigger(RecalcTrigger,Trigger3M)),NA())</f>
        <v>1.7205686871839401E-2</v>
      </c>
      <c r="M3057" s="52">
        <f>IFERROR(_xll.qlIndexFixing(ONIndex3M,I3057,TRUE,_xll.ohTrigger(RecalcTrigger,Trigger3M)),NA())</f>
        <v>1.716838116125885E-2</v>
      </c>
      <c r="N3057" s="52">
        <f>IFERROR(_xll.qlIndexFixing(Index6M,$H3057,TRUE,_xll.ohTrigger(RecalcTrigger,Trigger6M)),NA())</f>
        <v>1.8980635612488167E-2</v>
      </c>
      <c r="O3057" s="52">
        <f>IFERROR(_xll.qlIndexFixing(ONIndex6M,I3057,TRUE,_xll.ohTrigger(RecalcTrigger,Trigger6M)),NA())</f>
        <v>1.8890306817720415E-2</v>
      </c>
      <c r="P3057" s="52">
        <f>IFERROR(_xll.qlIndexFixing(Index1Y,$H3057,TRUE,_xll.ohTrigger(RecalcTrigger,Trigger1Y)),NA())</f>
        <v>2.1116776422896579E-2</v>
      </c>
      <c r="Q3057" s="52">
        <f>IFERROR(_xll.qlIndexFixing(ONIndex1Y,I3057,TRUE,_xll.ohTrigger(RecalcTrigger,Trigger1Y)),NA())</f>
        <v>2.0894533255040315E-2</v>
      </c>
    </row>
    <row r="3058" spans="2:17" x14ac:dyDescent="0.2">
      <c r="B3058" s="46" t="s">
        <v>51</v>
      </c>
      <c r="D3058" s="49">
        <f>_xll.qlCalendarAdvance(LocalCalendar,$D3057,B3058,"f",FALSE)</f>
        <v>61155</v>
      </c>
      <c r="E3058" s="49">
        <f>_xll.qlInterestRateIndexValueDate(IndexON,D3058)</f>
        <v>61155</v>
      </c>
      <c r="F3058" s="52">
        <f>IFERROR(_xll.qlIndexFixing(IndexON,D3058,TRUE,_xll.ohTrigger(RecalcTrigger,TriggerON)),NA())</f>
        <v>1.3754898180451391E-2</v>
      </c>
      <c r="H3058" s="49">
        <f>_xll.qlCalendarAdvance(IborCalendar,$H3057,B3058,"f",FALSE)</f>
        <v>61142</v>
      </c>
      <c r="I3058" s="49">
        <f>_xll.qlInterestRateIndexValueDate(Index1M,$H3058)</f>
        <v>61144</v>
      </c>
      <c r="J3058" s="52">
        <f>IFERROR(_xll.qlIndexFixing(Index1M,$H3058,TRUE,_xll.ohTrigger(RecalcTrigger,Trigger1M)),NA())</f>
        <v>1.5750576275594379E-2</v>
      </c>
      <c r="K3058" s="52">
        <f>IFERROR(_xll.qlIndexFixing(ONIndex1M,I3058,TRUE,_xll.ohTrigger(RecalcTrigger,Trigger1M)),NA())</f>
        <v>1.5741281112551242E-2</v>
      </c>
      <c r="L3058" s="52">
        <f>IFERROR(_xll.qlIndexFixing(Index3M,H3058,TRUE,_xll.ohTrigger(RecalcTrigger,Trigger3M)),NA())</f>
        <v>1.7206097424660265E-2</v>
      </c>
      <c r="M3058" s="52">
        <f>IFERROR(_xll.qlIndexFixing(ONIndex3M,I3058,TRUE,_xll.ohTrigger(RecalcTrigger,Trigger3M)),NA())</f>
        <v>1.7168790527846145E-2</v>
      </c>
      <c r="N3058" s="52">
        <f>IFERROR(_xll.qlIndexFixing(Index6M,$H3058,TRUE,_xll.ohTrigger(RecalcTrigger,Trigger6M)),NA())</f>
        <v>1.8980623701603781E-2</v>
      </c>
      <c r="O3058" s="52">
        <f>IFERROR(_xll.qlIndexFixing(ONIndex6M,I3058,TRUE,_xll.ohTrigger(RecalcTrigger,Trigger6M)),NA())</f>
        <v>1.8890789423302579E-2</v>
      </c>
      <c r="P3058" s="52">
        <f>IFERROR(_xll.qlIndexFixing(Index1Y,$H3058,TRUE,_xll.ohTrigger(RecalcTrigger,Trigger1Y)),NA())</f>
        <v>2.1117390456595286E-2</v>
      </c>
      <c r="Q3058" s="52">
        <f>IFERROR(_xll.qlIndexFixing(ONIndex1Y,I3058,TRUE,_xll.ohTrigger(RecalcTrigger,Trigger1Y)),NA())</f>
        <v>2.089513864913517E-2</v>
      </c>
    </row>
    <row r="3059" spans="2:17" x14ac:dyDescent="0.2">
      <c r="B3059" s="46" t="s">
        <v>51</v>
      </c>
      <c r="D3059" s="49">
        <f>_xll.qlCalendarAdvance(LocalCalendar,$D3058,B3059,"f",FALSE)</f>
        <v>61162</v>
      </c>
      <c r="E3059" s="49">
        <f>_xll.qlInterestRateIndexValueDate(IndexON,D3059)</f>
        <v>61162</v>
      </c>
      <c r="F3059" s="52">
        <f>IFERROR(_xll.qlIndexFixing(IndexON,D3059,TRUE,_xll.ohTrigger(RecalcTrigger,TriggerON)),NA())</f>
        <v>1.3754898180531328E-2</v>
      </c>
      <c r="H3059" s="49">
        <f>_xll.qlCalendarAdvance(IborCalendar,$H3058,B3059,"f",FALSE)</f>
        <v>61149</v>
      </c>
      <c r="I3059" s="49">
        <f>_xll.qlInterestRateIndexValueDate(Index1M,$H3059)</f>
        <v>61151</v>
      </c>
      <c r="J3059" s="52">
        <f>IFERROR(_xll.qlIndexFixing(Index1M,$H3059,TRUE,_xll.ohTrigger(RecalcTrigger,Trigger1M)),NA())</f>
        <v>1.5750920681409375E-2</v>
      </c>
      <c r="K3059" s="52">
        <f>IFERROR(_xll.qlIndexFixing(ONIndex1M,I3059,TRUE,_xll.ohTrigger(RecalcTrigger,Trigger1M)),NA())</f>
        <v>1.5740936987702625E-2</v>
      </c>
      <c r="L3059" s="52">
        <f>IFERROR(_xll.qlIndexFixing(Index3M,H3059,TRUE,_xll.ohTrigger(RecalcTrigger,Trigger3M)),NA())</f>
        <v>1.7206097424660265E-2</v>
      </c>
      <c r="M3059" s="52">
        <f>IFERROR(_xll.qlIndexFixing(ONIndex3M,I3059,TRUE,_xll.ohTrigger(RecalcTrigger,Trigger3M)),NA())</f>
        <v>1.716838116125885E-2</v>
      </c>
      <c r="N3059" s="52">
        <f>IFERROR(_xll.qlIndexFixing(Index6M,$H3059,TRUE,_xll.ohTrigger(RecalcTrigger,Trigger6M)),NA())</f>
        <v>1.8980611816334363E-2</v>
      </c>
      <c r="O3059" s="52">
        <f>IFERROR(_xll.qlIndexFixing(ONIndex6M,I3059,TRUE,_xll.ohTrigger(RecalcTrigger,Trigger6M)),NA())</f>
        <v>1.889028258808878E-2</v>
      </c>
      <c r="P3059" s="52">
        <f>IFERROR(_xll.qlIndexFixing(Index1Y,$H3059,TRUE,_xll.ohTrigger(RecalcTrigger,Trigger1Y)),NA())</f>
        <v>2.1116774719861699E-2</v>
      </c>
      <c r="Q3059" s="52">
        <f>IFERROR(_xll.qlIndexFixing(ONIndex1Y,I3059,TRUE,_xll.ohTrigger(RecalcTrigger,Trigger1Y)),NA())</f>
        <v>2.0894531491570945E-2</v>
      </c>
    </row>
    <row r="3060" spans="2:17" x14ac:dyDescent="0.2">
      <c r="B3060" s="46" t="s">
        <v>51</v>
      </c>
      <c r="D3060" s="49">
        <f>_xll.qlCalendarAdvance(LocalCalendar,$D3059,B3060,"f",FALSE)</f>
        <v>61169</v>
      </c>
      <c r="E3060" s="49">
        <f>_xll.qlInterestRateIndexValueDate(IndexON,D3060)</f>
        <v>61169</v>
      </c>
      <c r="F3060" s="52">
        <f>IFERROR(_xll.qlIndexFixing(IndexON,D3060,TRUE,_xll.ohTrigger(RecalcTrigger,TriggerON)),NA())</f>
        <v>1.3754898180451391E-2</v>
      </c>
      <c r="H3060" s="49">
        <f>_xll.qlCalendarAdvance(IborCalendar,$H3059,B3060,"f",FALSE)</f>
        <v>61156</v>
      </c>
      <c r="I3060" s="49">
        <f>_xll.qlInterestRateIndexValueDate(Index1M,$H3060)</f>
        <v>61158</v>
      </c>
      <c r="J3060" s="52">
        <f>IFERROR(_xll.qlIndexFixing(Index1M,$H3060,TRUE,_xll.ohTrigger(RecalcTrigger,Trigger1M)),NA())</f>
        <v>1.5750576275594379E-2</v>
      </c>
      <c r="K3060" s="52">
        <f>IFERROR(_xll.qlIndexFixing(ONIndex1M,I3060,TRUE,_xll.ohTrigger(RecalcTrigger,Trigger1M)),NA())</f>
        <v>1.574093698772927E-2</v>
      </c>
      <c r="L3060" s="52">
        <f>IFERROR(_xll.qlIndexFixing(Index3M,H3060,TRUE,_xll.ohTrigger(RecalcTrigger,Trigger3M)),NA())</f>
        <v>1.7205686871838551E-2</v>
      </c>
      <c r="M3060" s="52">
        <f>IFERROR(_xll.qlIndexFixing(ONIndex3M,I3060,TRUE,_xll.ohTrigger(RecalcTrigger,Trigger3M)),NA())</f>
        <v>1.716838116125885E-2</v>
      </c>
      <c r="N3060" s="52">
        <f>IFERROR(_xll.qlIndexFixing(Index6M,$H3060,TRUE,_xll.ohTrigger(RecalcTrigger,Trigger6M)),NA())</f>
        <v>1.8980599956679049E-2</v>
      </c>
      <c r="O3060" s="52">
        <f>IFERROR(_xll.qlIndexFixing(ONIndex6M,I3060,TRUE,_xll.ohTrigger(RecalcTrigger,Trigger6M)),NA())</f>
        <v>1.8890270511269236E-2</v>
      </c>
      <c r="P3060" s="52">
        <f>IFERROR(_xll.qlIndexFixing(Index1Y,$H3060,TRUE,_xll.ohTrigger(RecalcTrigger,Trigger1Y)),NA())</f>
        <v>2.1116773871172952E-2</v>
      </c>
      <c r="Q3060" s="52">
        <f>IFERROR(_xll.qlIndexFixing(ONIndex1Y,I3060,TRUE,_xll.ohTrigger(RecalcTrigger,Trigger1Y)),NA())</f>
        <v>2.0894530612620699E-2</v>
      </c>
    </row>
    <row r="3061" spans="2:17" x14ac:dyDescent="0.2">
      <c r="B3061" s="46" t="s">
        <v>51</v>
      </c>
      <c r="D3061" s="49">
        <f>_xll.qlCalendarAdvance(LocalCalendar,$D3060,B3061,"f",FALSE)</f>
        <v>61176</v>
      </c>
      <c r="E3061" s="49">
        <f>_xll.qlInterestRateIndexValueDate(IndexON,D3061)</f>
        <v>61176</v>
      </c>
      <c r="F3061" s="52">
        <f>IFERROR(_xll.qlIndexFixing(IndexON,D3061,TRUE,_xll.ohTrigger(RecalcTrigger,TriggerON)),NA())</f>
        <v>1.3754898180451391E-2</v>
      </c>
      <c r="H3061" s="49">
        <f>_xll.qlCalendarAdvance(IborCalendar,$H3060,B3061,"f",FALSE)</f>
        <v>61163</v>
      </c>
      <c r="I3061" s="49">
        <f>_xll.qlInterestRateIndexValueDate(Index1M,$H3061)</f>
        <v>61165</v>
      </c>
      <c r="J3061" s="52">
        <f>IFERROR(_xll.qlIndexFixing(Index1M,$H3061,TRUE,_xll.ohTrigger(RecalcTrigger,Trigger1M)),NA())</f>
        <v>1.5750576275594379E-2</v>
      </c>
      <c r="K3061" s="52">
        <f>IFERROR(_xll.qlIndexFixing(ONIndex1M,I3061,TRUE,_xll.ohTrigger(RecalcTrigger,Trigger1M)),NA())</f>
        <v>1.574093698772927E-2</v>
      </c>
      <c r="L3061" s="52">
        <f>IFERROR(_xll.qlIndexFixing(Index3M,H3061,TRUE,_xll.ohTrigger(RecalcTrigger,Trigger3M)),NA())</f>
        <v>1.7205686871838551E-2</v>
      </c>
      <c r="M3061" s="52">
        <f>IFERROR(_xll.qlIndexFixing(ONIndex3M,I3061,TRUE,_xll.ohTrigger(RecalcTrigger,Trigger3M)),NA())</f>
        <v>1.716838116125885E-2</v>
      </c>
      <c r="N3061" s="52">
        <f>IFERROR(_xll.qlIndexFixing(Index6M,$H3061,TRUE,_xll.ohTrigger(RecalcTrigger,Trigger6M)),NA())</f>
        <v>1.8980588122639572E-2</v>
      </c>
      <c r="O3061" s="52">
        <f>IFERROR(_xll.qlIndexFixing(ONIndex6M,I3061,TRUE,_xll.ohTrigger(RecalcTrigger,Trigger6M)),NA())</f>
        <v>1.8890258459922649E-2</v>
      </c>
      <c r="P3061" s="52">
        <f>IFERROR(_xll.qlIndexFixing(Index1Y,$H3061,TRUE,_xll.ohTrigger(RecalcTrigger,Trigger1Y)),NA())</f>
        <v>2.1116773024370431E-2</v>
      </c>
      <c r="Q3061" s="52">
        <f>IFERROR(_xll.qlIndexFixing(ONIndex1Y,I3061,TRUE,_xll.ohTrigger(RecalcTrigger,Trigger1Y)),NA())</f>
        <v>2.0894529735508982E-2</v>
      </c>
    </row>
    <row r="3062" spans="2:17" x14ac:dyDescent="0.2">
      <c r="B3062" s="46" t="s">
        <v>51</v>
      </c>
      <c r="D3062" s="49">
        <f>_xll.qlCalendarAdvance(LocalCalendar,$D3061,B3062,"f",FALSE)</f>
        <v>61183</v>
      </c>
      <c r="E3062" s="49">
        <f>_xll.qlInterestRateIndexValueDate(IndexON,D3062)</f>
        <v>61183</v>
      </c>
      <c r="F3062" s="52">
        <f>IFERROR(_xll.qlIndexFixing(IndexON,D3062,TRUE,_xll.ohTrigger(RecalcTrigger,TriggerON)),NA())</f>
        <v>1.3754898180451391E-2</v>
      </c>
      <c r="H3062" s="49">
        <f>_xll.qlCalendarAdvance(IborCalendar,$H3061,B3062,"f",FALSE)</f>
        <v>61170</v>
      </c>
      <c r="I3062" s="49">
        <f>_xll.qlInterestRateIndexValueDate(Index1M,$H3062)</f>
        <v>61172</v>
      </c>
      <c r="J3062" s="52">
        <f>IFERROR(_xll.qlIndexFixing(Index1M,$H3062,TRUE,_xll.ohTrigger(RecalcTrigger,Trigger1M)),NA())</f>
        <v>1.5750576275594379E-2</v>
      </c>
      <c r="K3062" s="52">
        <f>IFERROR(_xll.qlIndexFixing(ONIndex1M,I3062,TRUE,_xll.ohTrigger(RecalcTrigger,Trigger1M)),NA())</f>
        <v>1.5740936987702625E-2</v>
      </c>
      <c r="L3062" s="52">
        <f>IFERROR(_xll.qlIndexFixing(Index3M,H3062,TRUE,_xll.ohTrigger(RecalcTrigger,Trigger3M)),NA())</f>
        <v>1.7205686871839401E-2</v>
      </c>
      <c r="M3062" s="52">
        <f>IFERROR(_xll.qlIndexFixing(ONIndex3M,I3062,TRUE,_xll.ohTrigger(RecalcTrigger,Trigger3M)),NA())</f>
        <v>1.7168381161232205E-2</v>
      </c>
      <c r="N3062" s="52">
        <f>IFERROR(_xll.qlIndexFixing(Index6M,$H3062,TRUE,_xll.ohTrigger(RecalcTrigger,Trigger6M)),NA())</f>
        <v>1.8981572170990176E-2</v>
      </c>
      <c r="O3062" s="52">
        <f>IFERROR(_xll.qlIndexFixing(ONIndex6M,I3062,TRUE,_xll.ohTrigger(RecalcTrigger,Trigger6M)),NA())</f>
        <v>1.8890246433889146E-2</v>
      </c>
      <c r="P3062" s="52">
        <f>IFERROR(_xll.qlIndexFixing(Index1Y,$H3062,TRUE,_xll.ohTrigger(RecalcTrigger,Trigger1Y)),NA())</f>
        <v>2.1116772179453926E-2</v>
      </c>
      <c r="Q3062" s="52">
        <f>IFERROR(_xll.qlIndexFixing(ONIndex1Y,I3062,TRUE,_xll.ohTrigger(RecalcTrigger,Trigger1Y)),NA())</f>
        <v>2.0894528860235795E-2</v>
      </c>
    </row>
    <row r="3063" spans="2:17" x14ac:dyDescent="0.2">
      <c r="B3063" s="46" t="s">
        <v>51</v>
      </c>
      <c r="D3063" s="49">
        <f>_xll.qlCalendarAdvance(LocalCalendar,$D3062,B3063,"f",FALSE)</f>
        <v>61190</v>
      </c>
      <c r="E3063" s="49">
        <f>_xll.qlInterestRateIndexValueDate(IndexON,D3063)</f>
        <v>61190</v>
      </c>
      <c r="F3063" s="52">
        <f>IFERROR(_xll.qlIndexFixing(IndexON,D3063,TRUE,_xll.ohTrigger(RecalcTrigger,TriggerON)),NA())</f>
        <v>1.3754898180451391E-2</v>
      </c>
      <c r="H3063" s="49">
        <f>_xll.qlCalendarAdvance(IborCalendar,$H3062,B3063,"f",FALSE)</f>
        <v>61177</v>
      </c>
      <c r="I3063" s="49">
        <f>_xll.qlInterestRateIndexValueDate(Index1M,$H3063)</f>
        <v>61179</v>
      </c>
      <c r="J3063" s="52">
        <f>IFERROR(_xll.qlIndexFixing(Index1M,$H3063,TRUE,_xll.ohTrigger(RecalcTrigger,Trigger1M)),NA())</f>
        <v>1.5750576275591802E-2</v>
      </c>
      <c r="K3063" s="52">
        <f>IFERROR(_xll.qlIndexFixing(ONIndex1M,I3063,TRUE,_xll.ohTrigger(RecalcTrigger,Trigger1M)),NA())</f>
        <v>1.5741281112551242E-2</v>
      </c>
      <c r="L3063" s="52">
        <f>IFERROR(_xll.qlIndexFixing(Index3M,H3063,TRUE,_xll.ohTrigger(RecalcTrigger,Trigger3M)),NA())</f>
        <v>1.7205686871838551E-2</v>
      </c>
      <c r="M3063" s="52">
        <f>IFERROR(_xll.qlIndexFixing(ONIndex3M,I3063,TRUE,_xll.ohTrigger(RecalcTrigger,Trigger3M)),NA())</f>
        <v>1.7168790527826161E-2</v>
      </c>
      <c r="N3063" s="52">
        <f>IFERROR(_xll.qlIndexFixing(Index6M,$H3063,TRUE,_xll.ohTrigger(RecalcTrigger,Trigger6M)),NA())</f>
        <v>1.8981062452229903E-2</v>
      </c>
      <c r="O3063" s="52">
        <f>IFERROR(_xll.qlIndexFixing(ONIndex6M,I3063,TRUE,_xll.ohTrigger(RecalcTrigger,Trigger6M)),NA())</f>
        <v>1.8890729172178489E-2</v>
      </c>
      <c r="P3063" s="52">
        <f>IFERROR(_xll.qlIndexFixing(Index1Y,$H3063,TRUE,_xll.ohTrigger(RecalcTrigger,Trigger1Y)),NA())</f>
        <v>2.1116771336423212E-2</v>
      </c>
      <c r="Q3063" s="52">
        <f>IFERROR(_xll.qlIndexFixing(ONIndex1Y,I3063,TRUE,_xll.ohTrigger(RecalcTrigger,Trigger1Y)),NA())</f>
        <v>2.0895134263962944E-2</v>
      </c>
    </row>
    <row r="3064" spans="2:17" x14ac:dyDescent="0.2">
      <c r="B3064" s="46" t="s">
        <v>51</v>
      </c>
      <c r="D3064" s="49">
        <f>_xll.qlCalendarAdvance(LocalCalendar,$D3063,B3064,"f",FALSE)</f>
        <v>61197</v>
      </c>
      <c r="E3064" s="49">
        <f>_xll.qlInterestRateIndexValueDate(IndexON,D3064)</f>
        <v>61197</v>
      </c>
      <c r="F3064" s="52">
        <f>IFERROR(_xll.qlIndexFixing(IndexON,D3064,TRUE,_xll.ohTrigger(RecalcTrigger,TriggerON)),NA())</f>
        <v>1.3754898180451391E-2</v>
      </c>
      <c r="H3064" s="49">
        <f>_xll.qlCalendarAdvance(IborCalendar,$H3063,B3064,"f",FALSE)</f>
        <v>61184</v>
      </c>
      <c r="I3064" s="49">
        <f>_xll.qlInterestRateIndexValueDate(Index1M,$H3064)</f>
        <v>61186</v>
      </c>
      <c r="J3064" s="52">
        <f>IFERROR(_xll.qlIndexFixing(Index1M,$H3064,TRUE,_xll.ohTrigger(RecalcTrigger,Trigger1M)),NA())</f>
        <v>1.5750576275594379E-2</v>
      </c>
      <c r="K3064" s="52">
        <f>IFERROR(_xll.qlIndexFixing(ONIndex1M,I3064,TRUE,_xll.ohTrigger(RecalcTrigger,Trigger1M)),NA())</f>
        <v>1.574093698772927E-2</v>
      </c>
      <c r="L3064" s="52">
        <f>IFERROR(_xll.qlIndexFixing(Index3M,H3064,TRUE,_xll.ohTrigger(RecalcTrigger,Trigger3M)),NA())</f>
        <v>1.7206097424660265E-2</v>
      </c>
      <c r="M3064" s="52">
        <f>IFERROR(_xll.qlIndexFixing(ONIndex3M,I3064,TRUE,_xll.ohTrigger(RecalcTrigger,Trigger3M)),NA())</f>
        <v>1.7168381161232205E-2</v>
      </c>
      <c r="N3064" s="52">
        <f>IFERROR(_xll.qlIndexFixing(Index6M,$H3064,TRUE,_xll.ohTrigger(RecalcTrigger,Trigger6M)),NA())</f>
        <v>1.8980552774208796E-2</v>
      </c>
      <c r="O3064" s="52">
        <f>IFERROR(_xll.qlIndexFixing(ONIndex6M,I3064,TRUE,_xll.ohTrigger(RecalcTrigger,Trigger6M)),NA())</f>
        <v>1.8890222457947914E-2</v>
      </c>
      <c r="P3064" s="52">
        <f>IFERROR(_xll.qlIndexFixing(Index1Y,$H3064,TRUE,_xll.ohTrigger(RecalcTrigger,Trigger1Y)),NA())</f>
        <v>2.1116770495278728E-2</v>
      </c>
      <c r="Q3064" s="52">
        <f>IFERROR(_xll.qlIndexFixing(ONIndex1Y,I3064,TRUE,_xll.ohTrigger(RecalcTrigger,Trigger1Y)),NA())</f>
        <v>2.0894527115258299E-2</v>
      </c>
    </row>
    <row r="3065" spans="2:17" x14ac:dyDescent="0.2">
      <c r="B3065" s="46" t="s">
        <v>51</v>
      </c>
      <c r="D3065" s="49">
        <f>_xll.qlCalendarAdvance(LocalCalendar,$D3064,B3065,"f",FALSE)</f>
        <v>61204</v>
      </c>
      <c r="E3065" s="49">
        <f>_xll.qlInterestRateIndexValueDate(IndexON,D3065)</f>
        <v>61204</v>
      </c>
      <c r="F3065" s="52">
        <f>IFERROR(_xll.qlIndexFixing(IndexON,D3065,TRUE,_xll.ohTrigger(RecalcTrigger,TriggerON)),NA())</f>
        <v>1.3754898180451391E-2</v>
      </c>
      <c r="H3065" s="49">
        <f>_xll.qlCalendarAdvance(IborCalendar,$H3064,B3065,"f",FALSE)</f>
        <v>61191</v>
      </c>
      <c r="I3065" s="49">
        <f>_xll.qlInterestRateIndexValueDate(Index1M,$H3065)</f>
        <v>61193</v>
      </c>
      <c r="J3065" s="52">
        <f>IFERROR(_xll.qlIndexFixing(Index1M,$H3065,TRUE,_xll.ohTrigger(RecalcTrigger,Trigger1M)),NA())</f>
        <v>1.5750576275594379E-2</v>
      </c>
      <c r="K3065" s="52">
        <f>IFERROR(_xll.qlIndexFixing(ONIndex1M,I3065,TRUE,_xll.ohTrigger(RecalcTrigger,Trigger1M)),NA())</f>
        <v>1.574093698772927E-2</v>
      </c>
      <c r="L3065" s="52">
        <f>IFERROR(_xll.qlIndexFixing(Index3M,H3065,TRUE,_xll.ohTrigger(RecalcTrigger,Trigger3M)),NA())</f>
        <v>1.7205686871838551E-2</v>
      </c>
      <c r="M3065" s="52">
        <f>IFERROR(_xll.qlIndexFixing(ONIndex3M,I3065,TRUE,_xll.ohTrigger(RecalcTrigger,Trigger3M)),NA())</f>
        <v>1.7168381161285495E-2</v>
      </c>
      <c r="N3065" s="52">
        <f>IFERROR(_xll.qlIndexFixing(Index6M,$H3065,TRUE,_xll.ohTrigger(RecalcTrigger,Trigger6M)),NA())</f>
        <v>1.8981038965881554E-2</v>
      </c>
      <c r="O3065" s="52">
        <f>IFERROR(_xll.qlIndexFixing(ONIndex6M,I3065,TRUE,_xll.ohTrigger(RecalcTrigger,Trigger6M)),NA())</f>
        <v>1.8890210508013539E-2</v>
      </c>
      <c r="P3065" s="52">
        <f>IFERROR(_xll.qlIndexFixing(Index1Y,$H3065,TRUE,_xll.ohTrigger(RecalcTrigger,Trigger1Y)),NA())</f>
        <v>2.1116769656020037E-2</v>
      </c>
      <c r="Q3065" s="52">
        <f>IFERROR(_xll.qlIndexFixing(ONIndex1Y,I3065,TRUE,_xll.ohTrigger(RecalcTrigger,Trigger1Y)),NA())</f>
        <v>2.0894526245527345E-2</v>
      </c>
    </row>
    <row r="3066" spans="2:17" x14ac:dyDescent="0.2">
      <c r="B3066" s="46" t="s">
        <v>51</v>
      </c>
      <c r="D3066" s="49">
        <f>_xll.qlCalendarAdvance(LocalCalendar,$D3065,B3066,"f",FALSE)</f>
        <v>61211</v>
      </c>
      <c r="E3066" s="49">
        <f>_xll.qlInterestRateIndexValueDate(IndexON,D3066)</f>
        <v>61211</v>
      </c>
      <c r="F3066" s="52">
        <f>IFERROR(_xll.qlIndexFixing(IndexON,D3066,TRUE,_xll.ohTrigger(RecalcTrigger,TriggerON)),NA())</f>
        <v>1.3754898180451391E-2</v>
      </c>
      <c r="H3066" s="49">
        <f>_xll.qlCalendarAdvance(IborCalendar,$H3065,B3066,"f",FALSE)</f>
        <v>61198</v>
      </c>
      <c r="I3066" s="49">
        <f>_xll.qlInterestRateIndexValueDate(Index1M,$H3066)</f>
        <v>61200</v>
      </c>
      <c r="J3066" s="52">
        <f>IFERROR(_xll.qlIndexFixing(Index1M,$H3066,TRUE,_xll.ohTrigger(RecalcTrigger,Trigger1M)),NA())</f>
        <v>1.5750576275594379E-2</v>
      </c>
      <c r="K3066" s="52">
        <f>IFERROR(_xll.qlIndexFixing(ONIndex1M,I3066,TRUE,_xll.ohTrigger(RecalcTrigger,Trigger1M)),NA())</f>
        <v>1.574093698772927E-2</v>
      </c>
      <c r="L3066" s="52">
        <f>IFERROR(_xll.qlIndexFixing(Index3M,H3066,TRUE,_xll.ohTrigger(RecalcTrigger,Trigger3M)),NA())</f>
        <v>1.7205686871839401E-2</v>
      </c>
      <c r="M3066" s="52">
        <f>IFERROR(_xll.qlIndexFixing(ONIndex3M,I3066,TRUE,_xll.ohTrigger(RecalcTrigger,Trigger3M)),NA())</f>
        <v>1.7168381161232205E-2</v>
      </c>
      <c r="N3066" s="52">
        <f>IFERROR(_xll.qlIndexFixing(Index6M,$H3066,TRUE,_xll.ohTrigger(RecalcTrigger,Trigger6M)),NA())</f>
        <v>1.8980529336662406E-2</v>
      </c>
      <c r="O3066" s="52">
        <f>IFERROR(_xll.qlIndexFixing(ONIndex6M,I3066,TRUE,_xll.ohTrigger(RecalcTrigger,Trigger6M)),NA())</f>
        <v>1.8890198583472184E-2</v>
      </c>
      <c r="P3066" s="52">
        <f>IFERROR(_xll.qlIndexFixing(Index1Y,$H3066,TRUE,_xll.ohTrigger(RecalcTrigger,Trigger1Y)),NA())</f>
        <v>2.1116768818647796E-2</v>
      </c>
      <c r="Q3066" s="52">
        <f>IFERROR(_xll.qlIndexFixing(ONIndex1Y,I3066,TRUE,_xll.ohTrigger(RecalcTrigger,Trigger1Y)),NA())</f>
        <v>2.089452537763492E-2</v>
      </c>
    </row>
    <row r="3067" spans="2:17" x14ac:dyDescent="0.2">
      <c r="B3067" s="46" t="s">
        <v>51</v>
      </c>
      <c r="D3067" s="49">
        <f>_xll.qlCalendarAdvance(LocalCalendar,$D3066,B3067,"f",FALSE)</f>
        <v>61218</v>
      </c>
      <c r="E3067" s="49">
        <f>_xll.qlInterestRateIndexValueDate(IndexON,D3067)</f>
        <v>61218</v>
      </c>
      <c r="F3067" s="52">
        <f>IFERROR(_xll.qlIndexFixing(IndexON,D3067,TRUE,_xll.ohTrigger(RecalcTrigger,TriggerON)),NA())</f>
        <v>1.3754898180371455E-2</v>
      </c>
      <c r="H3067" s="49">
        <f>_xll.qlCalendarAdvance(IborCalendar,$H3066,B3067,"f",FALSE)</f>
        <v>61205</v>
      </c>
      <c r="I3067" s="49">
        <f>_xll.qlInterestRateIndexValueDate(Index1M,$H3067)</f>
        <v>61207</v>
      </c>
      <c r="J3067" s="52">
        <f>IFERROR(_xll.qlIndexFixing(Index1M,$H3067,TRUE,_xll.ohTrigger(RecalcTrigger,Trigger1M)),NA())</f>
        <v>1.5751265097260519E-2</v>
      </c>
      <c r="K3067" s="52">
        <f>IFERROR(_xll.qlIndexFixing(ONIndex1M,I3067,TRUE,_xll.ohTrigger(RecalcTrigger,Trigger1M)),NA())</f>
        <v>1.5740936987702625E-2</v>
      </c>
      <c r="L3067" s="52">
        <f>IFERROR(_xll.qlIndexFixing(Index3M,H3067,TRUE,_xll.ohTrigger(RecalcTrigger,Trigger3M)),NA())</f>
        <v>1.7205686871838551E-2</v>
      </c>
      <c r="M3067" s="52">
        <f>IFERROR(_xll.qlIndexFixing(ONIndex3M,I3067,TRUE,_xll.ohTrigger(RecalcTrigger,Trigger3M)),NA())</f>
        <v>1.7168381161232205E-2</v>
      </c>
      <c r="N3067" s="52">
        <f>IFERROR(_xll.qlIndexFixing(Index6M,$H3067,TRUE,_xll.ohTrigger(RecalcTrigger,Trigger6M)),NA())</f>
        <v>1.8981015581997045E-2</v>
      </c>
      <c r="O3067" s="52">
        <f>IFERROR(_xll.qlIndexFixing(ONIndex6M,I3067,TRUE,_xll.ohTrigger(RecalcTrigger,Trigger6M)),NA())</f>
        <v>1.889018668427056E-2</v>
      </c>
      <c r="P3067" s="52">
        <f>IFERROR(_xll.qlIndexFixing(Index1Y,$H3067,TRUE,_xll.ohTrigger(RecalcTrigger,Trigger1Y)),NA())</f>
        <v>2.1117382870091902E-2</v>
      </c>
      <c r="Q3067" s="52">
        <f>IFERROR(_xll.qlIndexFixing(ONIndex1Y,I3067,TRUE,_xll.ohTrigger(RecalcTrigger,Trigger1Y)),NA())</f>
        <v>2.0894524511581025E-2</v>
      </c>
    </row>
    <row r="3068" spans="2:17" x14ac:dyDescent="0.2">
      <c r="B3068" s="46" t="s">
        <v>51</v>
      </c>
      <c r="D3068" s="49">
        <f>_xll.qlCalendarAdvance(LocalCalendar,$D3067,B3068,"f",FALSE)</f>
        <v>61225</v>
      </c>
      <c r="E3068" s="49">
        <f>_xll.qlInterestRateIndexValueDate(IndexON,D3068)</f>
        <v>61225</v>
      </c>
      <c r="F3068" s="52">
        <f>IFERROR(_xll.qlIndexFixing(IndexON,D3068,TRUE,_xll.ohTrigger(RecalcTrigger,TriggerON)),NA())</f>
        <v>1.3754898180371455E-2</v>
      </c>
      <c r="H3068" s="49">
        <f>_xll.qlCalendarAdvance(IborCalendar,$H3067,B3068,"f",FALSE)</f>
        <v>61212</v>
      </c>
      <c r="I3068" s="49">
        <f>_xll.qlInterestRateIndexValueDate(Index1M,$H3068)</f>
        <v>61214</v>
      </c>
      <c r="J3068" s="52">
        <f>IFERROR(_xll.qlIndexFixing(Index1M,$H3068,TRUE,_xll.ohTrigger(RecalcTrigger,Trigger1M)),NA())</f>
        <v>1.5750920681406877E-2</v>
      </c>
      <c r="K3068" s="52">
        <f>IFERROR(_xll.qlIndexFixing(ONIndex1M,I3068,TRUE,_xll.ohTrigger(RecalcTrigger,Trigger1M)),NA())</f>
        <v>1.574093698772927E-2</v>
      </c>
      <c r="L3068" s="52">
        <f>IFERROR(_xll.qlIndexFixing(Index3M,H3068,TRUE,_xll.ohTrigger(RecalcTrigger,Trigger3M)),NA())</f>
        <v>1.7205686871838551E-2</v>
      </c>
      <c r="M3068" s="52">
        <f>IFERROR(_xll.qlIndexFixing(ONIndex3M,I3068,TRUE,_xll.ohTrigger(RecalcTrigger,Trigger3M)),NA())</f>
        <v>1.716838116125885E-2</v>
      </c>
      <c r="N3068" s="52">
        <f>IFERROR(_xll.qlIndexFixing(Index6M,$H3068,TRUE,_xll.ohTrigger(RecalcTrigger,Trigger6M)),NA())</f>
        <v>1.8980506001576757E-2</v>
      </c>
      <c r="O3068" s="52">
        <f>IFERROR(_xll.qlIndexFixing(ONIndex6M,I3068,TRUE,_xll.ohTrigger(RecalcTrigger,Trigger6M)),NA())</f>
        <v>1.8890174810488602E-2</v>
      </c>
      <c r="P3068" s="52">
        <f>IFERROR(_xll.qlIndexFixing(Index1Y,$H3068,TRUE,_xll.ohTrigger(RecalcTrigger,Trigger1Y)),NA())</f>
        <v>2.111676714956004E-2</v>
      </c>
      <c r="Q3068" s="52">
        <f>IFERROR(_xll.qlIndexFixing(ONIndex1Y,I3068,TRUE,_xll.ohTrigger(RecalcTrigger,Trigger1Y)),NA())</f>
        <v>2.089452364741895E-2</v>
      </c>
    </row>
    <row r="3069" spans="2:17" x14ac:dyDescent="0.2">
      <c r="B3069" s="46" t="s">
        <v>51</v>
      </c>
      <c r="D3069" s="49">
        <f>_xll.qlCalendarAdvance(LocalCalendar,$D3068,B3069,"f",FALSE)</f>
        <v>61232</v>
      </c>
      <c r="E3069" s="49">
        <f>_xll.qlInterestRateIndexValueDate(IndexON,D3069)</f>
        <v>61232</v>
      </c>
      <c r="F3069" s="52">
        <f>IFERROR(_xll.qlIndexFixing(IndexON,D3069,TRUE,_xll.ohTrigger(RecalcTrigger,TriggerON)),NA())</f>
        <v>1.3754898180451391E-2</v>
      </c>
      <c r="H3069" s="49">
        <f>_xll.qlCalendarAdvance(IborCalendar,$H3068,B3069,"f",FALSE)</f>
        <v>61219</v>
      </c>
      <c r="I3069" s="49">
        <f>_xll.qlInterestRateIndexValueDate(Index1M,$H3069)</f>
        <v>61221</v>
      </c>
      <c r="J3069" s="52">
        <f>IFERROR(_xll.qlIndexFixing(Index1M,$H3069,TRUE,_xll.ohTrigger(RecalcTrigger,Trigger1M)),NA())</f>
        <v>1.5750576275594379E-2</v>
      </c>
      <c r="K3069" s="52">
        <f>IFERROR(_xll.qlIndexFixing(ONIndex1M,I3069,TRUE,_xll.ohTrigger(RecalcTrigger,Trigger1M)),NA())</f>
        <v>1.574093698772927E-2</v>
      </c>
      <c r="L3069" s="52">
        <f>IFERROR(_xll.qlIndexFixing(Index3M,H3069,TRUE,_xll.ohTrigger(RecalcTrigger,Trigger3M)),NA())</f>
        <v>1.7205686871839401E-2</v>
      </c>
      <c r="M3069" s="52">
        <f>IFERROR(_xll.qlIndexFixing(ONIndex3M,I3069,TRUE,_xll.ohTrigger(RecalcTrigger,Trigger3M)),NA())</f>
        <v>1.716838116125885E-2</v>
      </c>
      <c r="N3069" s="52">
        <f>IFERROR(_xll.qlIndexFixing(Index6M,$H3069,TRUE,_xll.ohTrigger(RecalcTrigger,Trigger6M)),NA())</f>
        <v>1.8980494372455307E-2</v>
      </c>
      <c r="O3069" s="52">
        <f>IFERROR(_xll.qlIndexFixing(ONIndex6M,I3069,TRUE,_xll.ohTrigger(RecalcTrigger,Trigger6M)),NA())</f>
        <v>1.889016296207302E-2</v>
      </c>
      <c r="P3069" s="52">
        <f>IFERROR(_xll.qlIndexFixing(Index1Y,$H3069,TRUE,_xll.ohTrigger(RecalcTrigger,Trigger1Y)),NA())</f>
        <v>2.1116766317845179E-2</v>
      </c>
      <c r="Q3069" s="52">
        <f>IFERROR(_xll.qlIndexFixing(ONIndex1Y,I3069,TRUE,_xll.ohTrigger(RecalcTrigger,Trigger1Y)),NA())</f>
        <v>2.0894522785095404E-2</v>
      </c>
    </row>
    <row r="3070" spans="2:17" x14ac:dyDescent="0.2">
      <c r="B3070" s="46" t="s">
        <v>51</v>
      </c>
      <c r="D3070" s="49">
        <f>_xll.qlCalendarAdvance(LocalCalendar,$D3069,B3070,"f",FALSE)</f>
        <v>61239</v>
      </c>
      <c r="E3070" s="49">
        <f>_xll.qlInterestRateIndexValueDate(IndexON,D3070)</f>
        <v>61239</v>
      </c>
      <c r="F3070" s="52">
        <f>IFERROR(_xll.qlIndexFixing(IndexON,D3070,TRUE,_xll.ohTrigger(RecalcTrigger,TriggerON)),NA())</f>
        <v>1.3754898180531328E-2</v>
      </c>
      <c r="H3070" s="49">
        <f>_xll.qlCalendarAdvance(IborCalendar,$H3069,B3070,"f",FALSE)</f>
        <v>61226</v>
      </c>
      <c r="I3070" s="49">
        <f>_xll.qlInterestRateIndexValueDate(Index1M,$H3070)</f>
        <v>61228</v>
      </c>
      <c r="J3070" s="52">
        <f>IFERROR(_xll.qlIndexFixing(Index1M,$H3070,TRUE,_xll.ohTrigger(RecalcTrigger,Trigger1M)),NA())</f>
        <v>1.5750576275596957E-2</v>
      </c>
      <c r="K3070" s="52">
        <f>IFERROR(_xll.qlIndexFixing(ONIndex1M,I3070,TRUE,_xll.ohTrigger(RecalcTrigger,Trigger1M)),NA())</f>
        <v>1.574093698772927E-2</v>
      </c>
      <c r="L3070" s="52">
        <f>IFERROR(_xll.qlIndexFixing(Index3M,H3070,TRUE,_xll.ohTrigger(RecalcTrigger,Trigger3M)),NA())</f>
        <v>1.7205686871839401E-2</v>
      </c>
      <c r="M3070" s="52">
        <f>IFERROR(_xll.qlIndexFixing(ONIndex3M,I3070,TRUE,_xll.ohTrigger(RecalcTrigger,Trigger3M)),NA())</f>
        <v>1.716838116125885E-2</v>
      </c>
      <c r="N3070" s="52">
        <f>IFERROR(_xll.qlIndexFixing(Index6M,$H3070,TRUE,_xll.ohTrigger(RecalcTrigger,Trigger6M)),NA())</f>
        <v>1.898098069829381E-2</v>
      </c>
      <c r="O3070" s="52">
        <f>IFERROR(_xll.qlIndexFixing(ONIndex6M,I3070,TRUE,_xll.ohTrigger(RecalcTrigger,Trigger6M)),NA())</f>
        <v>1.8890151139023814E-2</v>
      </c>
      <c r="P3070" s="52">
        <f>IFERROR(_xll.qlIndexFixing(Index1Y,$H3070,TRUE,_xll.ohTrigger(RecalcTrigger,Trigger1Y)),NA())</f>
        <v>2.1116765488016984E-2</v>
      </c>
      <c r="Q3070" s="52">
        <f>IFERROR(_xll.qlIndexFixing(ONIndex1Y,I3070,TRUE,_xll.ohTrigger(RecalcTrigger,Trigger1Y)),NA())</f>
        <v>2.0894521924610387E-2</v>
      </c>
    </row>
    <row r="3071" spans="2:17" x14ac:dyDescent="0.2">
      <c r="B3071" s="46" t="s">
        <v>51</v>
      </c>
      <c r="D3071" s="49">
        <f>_xll.qlCalendarAdvance(LocalCalendar,$D3070,B3071,"f",FALSE)</f>
        <v>61246</v>
      </c>
      <c r="E3071" s="49">
        <f>_xll.qlInterestRateIndexValueDate(IndexON,D3071)</f>
        <v>61246</v>
      </c>
      <c r="F3071" s="52">
        <f>IFERROR(_xll.qlIndexFixing(IndexON,D3071,TRUE,_xll.ohTrigger(RecalcTrigger,TriggerON)),NA())</f>
        <v>1.3754898180451391E-2</v>
      </c>
      <c r="H3071" s="49">
        <f>_xll.qlCalendarAdvance(IborCalendar,$H3070,B3071,"f",FALSE)</f>
        <v>61233</v>
      </c>
      <c r="I3071" s="49">
        <f>_xll.qlInterestRateIndexValueDate(Index1M,$H3071)</f>
        <v>61235</v>
      </c>
      <c r="J3071" s="52">
        <f>IFERROR(_xll.qlIndexFixing(Index1M,$H3071,TRUE,_xll.ohTrigger(RecalcTrigger,Trigger1M)),NA())</f>
        <v>1.5750576275594379E-2</v>
      </c>
      <c r="K3071" s="52">
        <f>IFERROR(_xll.qlIndexFixing(ONIndex1M,I3071,TRUE,_xll.ohTrigger(RecalcTrigger,Trigger1M)),NA())</f>
        <v>1.5741281112551242E-2</v>
      </c>
      <c r="L3071" s="52">
        <f>IFERROR(_xll.qlIndexFixing(Index3M,H3071,TRUE,_xll.ohTrigger(RecalcTrigger,Trigger3M)),NA())</f>
        <v>1.7205686871839401E-2</v>
      </c>
      <c r="M3071" s="52">
        <f>IFERROR(_xll.qlIndexFixing(ONIndex3M,I3071,TRUE,_xll.ohTrigger(RecalcTrigger,Trigger3M)),NA())</f>
        <v>1.7168790527826161E-2</v>
      </c>
      <c r="N3071" s="52">
        <f>IFERROR(_xll.qlIndexFixing(Index6M,$H3071,TRUE,_xll.ohTrigger(RecalcTrigger,Trigger6M)),NA())</f>
        <v>1.8980471191058182E-2</v>
      </c>
      <c r="O3071" s="52">
        <f>IFERROR(_xll.qlIndexFixing(ONIndex6M,I3071,TRUE,_xll.ohTrigger(RecalcTrigger,Trigger6M)),NA())</f>
        <v>1.8890634089816505E-2</v>
      </c>
      <c r="P3071" s="52">
        <f>IFERROR(_xll.qlIndexFixing(Index1Y,$H3071,TRUE,_xll.ohTrigger(RecalcTrigger,Trigger1Y)),NA())</f>
        <v>2.1117379547351125E-2</v>
      </c>
      <c r="Q3071" s="52">
        <f>IFERROR(_xll.qlIndexFixing(ONIndex1Y,I3071,TRUE,_xll.ohTrigger(RecalcTrigger,Trigger1Y)),NA())</f>
        <v>2.0895127343758535E-2</v>
      </c>
    </row>
    <row r="3072" spans="2:17" x14ac:dyDescent="0.2">
      <c r="B3072" s="46" t="s">
        <v>51</v>
      </c>
      <c r="D3072" s="49">
        <f>_xll.qlCalendarAdvance(LocalCalendar,$D3071,B3072,"f",FALSE)</f>
        <v>61253</v>
      </c>
      <c r="E3072" s="49">
        <f>_xll.qlInterestRateIndexValueDate(IndexON,D3072)</f>
        <v>61253</v>
      </c>
      <c r="F3072" s="52">
        <f>IFERROR(_xll.qlIndexFixing(IndexON,D3072,TRUE,_xll.ohTrigger(RecalcTrigger,TriggerON)),NA())</f>
        <v>1.3754898180451391E-2</v>
      </c>
      <c r="H3072" s="49">
        <f>_xll.qlCalendarAdvance(IborCalendar,$H3071,B3072,"f",FALSE)</f>
        <v>61240</v>
      </c>
      <c r="I3072" s="49">
        <f>_xll.qlInterestRateIndexValueDate(Index1M,$H3072)</f>
        <v>61242</v>
      </c>
      <c r="J3072" s="52">
        <f>IFERROR(_xll.qlIndexFixing(Index1M,$H3072,TRUE,_xll.ohTrigger(RecalcTrigger,Trigger1M)),NA())</f>
        <v>1.5750576275594379E-2</v>
      </c>
      <c r="K3072" s="52">
        <f>IFERROR(_xll.qlIndexFixing(ONIndex1M,I3072,TRUE,_xll.ohTrigger(RecalcTrigger,Trigger1M)),NA())</f>
        <v>1.5741281112531258E-2</v>
      </c>
      <c r="L3072" s="52">
        <f>IFERROR(_xll.qlIndexFixing(Index3M,H3072,TRUE,_xll.ohTrigger(RecalcTrigger,Trigger3M)),NA())</f>
        <v>1.7204455291712942E-2</v>
      </c>
      <c r="M3072" s="52">
        <f>IFERROR(_xll.qlIndexFixing(ONIndex3M,I3072,TRUE,_xll.ohTrigger(RecalcTrigger,Trigger3M)),NA())</f>
        <v>1.7168790527826161E-2</v>
      </c>
      <c r="N3072" s="52">
        <f>IFERROR(_xll.qlIndexFixing(Index6M,$H3072,TRUE,_xll.ohTrigger(RecalcTrigger,Trigger6M)),NA())</f>
        <v>1.8978965948696826E-2</v>
      </c>
      <c r="O3072" s="52">
        <f>IFERROR(_xll.qlIndexFixing(ONIndex6M,I3072,TRUE,_xll.ohTrigger(RecalcTrigger,Trigger6M)),NA())</f>
        <v>1.8890622318692429E-2</v>
      </c>
      <c r="P3072" s="52">
        <f>IFERROR(_xll.qlIndexFixing(Index1Y,$H3072,TRUE,_xll.ohTrigger(RecalcTrigger,Trigger1Y)),NA())</f>
        <v>2.1117378721380961E-2</v>
      </c>
      <c r="Q3072" s="52">
        <f>IFERROR(_xll.qlIndexFixing(ONIndex1Y,I3072,TRUE,_xll.ohTrigger(RecalcTrigger,Trigger1Y)),NA())</f>
        <v>2.0895126487003868E-2</v>
      </c>
    </row>
    <row r="3073" spans="2:17" x14ac:dyDescent="0.2">
      <c r="B3073" s="46" t="s">
        <v>51</v>
      </c>
      <c r="D3073" s="49">
        <f>_xll.qlCalendarAdvance(LocalCalendar,$D3072,B3073,"f",FALSE)</f>
        <v>61260</v>
      </c>
      <c r="E3073" s="49">
        <f>_xll.qlInterestRateIndexValueDate(IndexON,D3073)</f>
        <v>61260</v>
      </c>
      <c r="F3073" s="52">
        <f>IFERROR(_xll.qlIndexFixing(IndexON,D3073,TRUE,_xll.ohTrigger(RecalcTrigger,TriggerON)),NA())</f>
        <v>1.3754898180451391E-2</v>
      </c>
      <c r="H3073" s="49">
        <f>_xll.qlCalendarAdvance(IborCalendar,$H3072,B3073,"f",FALSE)</f>
        <v>61247</v>
      </c>
      <c r="I3073" s="49">
        <f>_xll.qlInterestRateIndexValueDate(Index1M,$H3073)</f>
        <v>61249</v>
      </c>
      <c r="J3073" s="52">
        <f>IFERROR(_xll.qlIndexFixing(Index1M,$H3073,TRUE,_xll.ohTrigger(RecalcTrigger,Trigger1M)),NA())</f>
        <v>1.5750920681409375E-2</v>
      </c>
      <c r="K3073" s="52">
        <f>IFERROR(_xll.qlIndexFixing(ONIndex1M,I3073,TRUE,_xll.ohTrigger(RecalcTrigger,Trigger1M)),NA())</f>
        <v>1.574093698772927E-2</v>
      </c>
      <c r="L3073" s="52">
        <f>IFERROR(_xll.qlIndexFixing(Index3M,H3073,TRUE,_xll.ohTrigger(RecalcTrigger,Trigger3M)),NA())</f>
        <v>1.7204455291712065E-2</v>
      </c>
      <c r="M3073" s="52">
        <f>IFERROR(_xll.qlIndexFixing(ONIndex3M,I3073,TRUE,_xll.ohTrigger(RecalcTrigger,Trigger3M)),NA())</f>
        <v>1.7168381161232205E-2</v>
      </c>
      <c r="N3073" s="52">
        <f>IFERROR(_xll.qlIndexFixing(Index6M,$H3073,TRUE,_xll.ohTrigger(RecalcTrigger,Trigger6M)),NA())</f>
        <v>1.8978954418361896E-2</v>
      </c>
      <c r="O3073" s="52">
        <f>IFERROR(_xll.qlIndexFixing(ONIndex6M,I3073,TRUE,_xll.ohTrigger(RecalcTrigger,Trigger6M)),NA())</f>
        <v>1.8890115822074449E-2</v>
      </c>
      <c r="P3073" s="52">
        <f>IFERROR(_xll.qlIndexFixing(Index1Y,$H3073,TRUE,_xll.ohTrigger(RecalcTrigger,Trigger1Y)),NA())</f>
        <v>2.1116763009846072E-2</v>
      </c>
      <c r="Q3073" s="52">
        <f>IFERROR(_xll.qlIndexFixing(ONIndex1Y,I3073,TRUE,_xll.ohTrigger(RecalcTrigger,Trigger1Y)),NA())</f>
        <v>2.0894519354213159E-2</v>
      </c>
    </row>
    <row r="3074" spans="2:17" x14ac:dyDescent="0.2">
      <c r="B3074" s="46" t="s">
        <v>51</v>
      </c>
      <c r="D3074" s="49">
        <f>_xll.qlCalendarAdvance(LocalCalendar,$D3073,B3074,"f",FALSE)</f>
        <v>61267</v>
      </c>
      <c r="E3074" s="49">
        <f>_xll.qlInterestRateIndexValueDate(IndexON,D3074)</f>
        <v>61267</v>
      </c>
      <c r="F3074" s="52">
        <f>IFERROR(_xll.qlIndexFixing(IndexON,D3074,TRUE,_xll.ohTrigger(RecalcTrigger,TriggerON)),NA())</f>
        <v>1.3754898180451391E-2</v>
      </c>
      <c r="H3074" s="49">
        <f>_xll.qlCalendarAdvance(IborCalendar,$H3073,B3074,"f",FALSE)</f>
        <v>61254</v>
      </c>
      <c r="I3074" s="49">
        <f>_xll.qlInterestRateIndexValueDate(Index1M,$H3074)</f>
        <v>61256</v>
      </c>
      <c r="J3074" s="52">
        <f>IFERROR(_xll.qlIndexFixing(Index1M,$H3074,TRUE,_xll.ohTrigger(RecalcTrigger,Trigger1M)),NA())</f>
        <v>1.5750576275591802E-2</v>
      </c>
      <c r="K3074" s="52">
        <f>IFERROR(_xll.qlIndexFixing(ONIndex1M,I3074,TRUE,_xll.ohTrigger(RecalcTrigger,Trigger1M)),NA())</f>
        <v>1.5740936987702625E-2</v>
      </c>
      <c r="L3074" s="52">
        <f>IFERROR(_xll.qlIndexFixing(Index3M,H3074,TRUE,_xll.ohTrigger(RecalcTrigger,Trigger3M)),NA())</f>
        <v>1.7204455291712065E-2</v>
      </c>
      <c r="M3074" s="52">
        <f>IFERROR(_xll.qlIndexFixing(ONIndex3M,I3074,TRUE,_xll.ohTrigger(RecalcTrigger,Trigger3M)),NA())</f>
        <v>1.7168381161232205E-2</v>
      </c>
      <c r="N3074" s="52">
        <f>IFERROR(_xll.qlIndexFixing(Index6M,$H3074,TRUE,_xll.ohTrigger(RecalcTrigger,Trigger6M)),NA())</f>
        <v>1.8978942913637692E-2</v>
      </c>
      <c r="O3074" s="52">
        <f>IFERROR(_xll.qlIndexFixing(ONIndex6M,I3074,TRUE,_xll.ohTrigger(RecalcTrigger,Trigger6M)),NA())</f>
        <v>1.8890104100490746E-2</v>
      </c>
      <c r="P3074" s="52">
        <f>IFERROR(_xll.qlIndexFixing(Index1Y,$H3074,TRUE,_xll.ohTrigger(RecalcTrigger,Trigger1Y)),NA())</f>
        <v>2.1116762187561054E-2</v>
      </c>
      <c r="Q3074" s="52">
        <f>IFERROR(_xll.qlIndexFixing(ONIndex1Y,I3074,TRUE,_xll.ohTrigger(RecalcTrigger,Trigger1Y)),NA())</f>
        <v>2.089451850108226E-2</v>
      </c>
    </row>
    <row r="3075" spans="2:17" x14ac:dyDescent="0.2">
      <c r="B3075" s="46" t="s">
        <v>51</v>
      </c>
      <c r="D3075" s="49">
        <f>_xll.qlCalendarAdvance(LocalCalendar,$D3074,B3075,"f",FALSE)</f>
        <v>61274</v>
      </c>
      <c r="E3075" s="49">
        <f>_xll.qlInterestRateIndexValueDate(IndexON,D3075)</f>
        <v>61274</v>
      </c>
      <c r="F3075" s="52">
        <f>IFERROR(_xll.qlIndexFixing(IndexON,D3075,TRUE,_xll.ohTrigger(RecalcTrigger,TriggerON)),NA())</f>
        <v>1.3754898180451391E-2</v>
      </c>
      <c r="H3075" s="49">
        <f>_xll.qlCalendarAdvance(IborCalendar,$H3074,B3075,"f",FALSE)</f>
        <v>61261</v>
      </c>
      <c r="I3075" s="49">
        <f>_xll.qlInterestRateIndexValueDate(Index1M,$H3075)</f>
        <v>61263</v>
      </c>
      <c r="J3075" s="52">
        <f>IFERROR(_xll.qlIndexFixing(Index1M,$H3075,TRUE,_xll.ohTrigger(RecalcTrigger,Trigger1M)),NA())</f>
        <v>1.5750576275594379E-2</v>
      </c>
      <c r="K3075" s="52">
        <f>IFERROR(_xll.qlIndexFixing(ONIndex1M,I3075,TRUE,_xll.ohTrigger(RecalcTrigger,Trigger1M)),NA())</f>
        <v>1.5740936987702625E-2</v>
      </c>
      <c r="L3075" s="52">
        <f>IFERROR(_xll.qlIndexFixing(Index3M,H3075,TRUE,_xll.ohTrigger(RecalcTrigger,Trigger3M)),NA())</f>
        <v>1.7204455291712065E-2</v>
      </c>
      <c r="M3075" s="52">
        <f>IFERROR(_xll.qlIndexFixing(ONIndex3M,I3075,TRUE,_xll.ohTrigger(RecalcTrigger,Trigger3M)),NA())</f>
        <v>1.716838116125885E-2</v>
      </c>
      <c r="N3075" s="52">
        <f>IFERROR(_xll.qlIndexFixing(Index6M,$H3075,TRUE,_xll.ohTrigger(RecalcTrigger,Trigger6M)),NA())</f>
        <v>1.8978931434523769E-2</v>
      </c>
      <c r="O3075" s="52">
        <f>IFERROR(_xll.qlIndexFixing(ONIndex6M,I3075,TRUE,_xll.ohTrigger(RecalcTrigger,Trigger6M)),NA())</f>
        <v>1.8890092404300063E-2</v>
      </c>
      <c r="P3075" s="52">
        <f>IFERROR(_xll.qlIndexFixing(Index1Y,$H3075,TRUE,_xll.ohTrigger(RecalcTrigger,Trigger1Y)),NA())</f>
        <v>2.1116761367162482E-2</v>
      </c>
      <c r="Q3075" s="52">
        <f>IFERROR(_xll.qlIndexFixing(ONIndex1Y,I3075,TRUE,_xll.ohTrigger(RecalcTrigger,Trigger1Y)),NA())</f>
        <v>2.0894517649843181E-2</v>
      </c>
    </row>
    <row r="3076" spans="2:17" x14ac:dyDescent="0.2">
      <c r="B3076" s="46" t="s">
        <v>51</v>
      </c>
      <c r="D3076" s="49">
        <f>_xll.qlCalendarAdvance(LocalCalendar,$D3075,B3076,"f",FALSE)</f>
        <v>61281</v>
      </c>
      <c r="E3076" s="49">
        <f>_xll.qlInterestRateIndexValueDate(IndexON,D3076)</f>
        <v>61281</v>
      </c>
      <c r="F3076" s="52">
        <f>IFERROR(_xll.qlIndexFixing(IndexON,D3076,TRUE,_xll.ohTrigger(RecalcTrigger,TriggerON)),NA())</f>
        <v>1.3754898180451391E-2</v>
      </c>
      <c r="H3076" s="49">
        <f>_xll.qlCalendarAdvance(IborCalendar,$H3075,B3076,"f",FALSE)</f>
        <v>61268</v>
      </c>
      <c r="I3076" s="49">
        <f>_xll.qlInterestRateIndexValueDate(Index1M,$H3076)</f>
        <v>61270</v>
      </c>
      <c r="J3076" s="52">
        <f>IFERROR(_xll.qlIndexFixing(Index1M,$H3076,TRUE,_xll.ohTrigger(RecalcTrigger,Trigger1M)),NA())</f>
        <v>1.5750576275594379E-2</v>
      </c>
      <c r="K3076" s="52">
        <f>IFERROR(_xll.qlIndexFixing(ONIndex1M,I3076,TRUE,_xll.ohTrigger(RecalcTrigger,Trigger1M)),NA())</f>
        <v>1.574093698772927E-2</v>
      </c>
      <c r="L3076" s="52">
        <f>IFERROR(_xll.qlIndexFixing(Index3M,H3076,TRUE,_xll.ohTrigger(RecalcTrigger,Trigger3M)),NA())</f>
        <v>1.7204455291712065E-2</v>
      </c>
      <c r="M3076" s="52">
        <f>IFERROR(_xll.qlIndexFixing(ONIndex3M,I3076,TRUE,_xll.ohTrigger(RecalcTrigger,Trigger3M)),NA())</f>
        <v>1.7168381161232205E-2</v>
      </c>
      <c r="N3076" s="52">
        <f>IFERROR(_xll.qlIndexFixing(Index6M,$H3076,TRUE,_xll.ohTrigger(RecalcTrigger,Trigger6M)),NA())</f>
        <v>1.8978919981021004E-2</v>
      </c>
      <c r="O3076" s="52">
        <f>IFERROR(_xll.qlIndexFixing(ONIndex6M,I3076,TRUE,_xll.ohTrigger(RecalcTrigger,Trigger6M)),NA())</f>
        <v>1.8890080733449111E-2</v>
      </c>
      <c r="P3076" s="52">
        <f>IFERROR(_xll.qlIndexFixing(Index1Y,$H3076,TRUE,_xll.ohTrigger(RecalcTrigger,Trigger1Y)),NA())</f>
        <v>2.1114916028549108E-2</v>
      </c>
      <c r="Q3076" s="52">
        <f>IFERROR(_xll.qlIndexFixing(ONIndex1Y,I3076,TRUE,_xll.ohTrigger(RecalcTrigger,Trigger1Y)),NA())</f>
        <v>2.0894516800415985E-2</v>
      </c>
    </row>
    <row r="3077" spans="2:17" x14ac:dyDescent="0.2">
      <c r="B3077" s="46" t="s">
        <v>51</v>
      </c>
      <c r="D3077" s="49">
        <f>_xll.qlCalendarAdvance(LocalCalendar,$D3076,B3077,"f",FALSE)</f>
        <v>61288</v>
      </c>
      <c r="E3077" s="49">
        <f>_xll.qlInterestRateIndexValueDate(IndexON,D3077)</f>
        <v>61288</v>
      </c>
      <c r="F3077" s="52">
        <f>IFERROR(_xll.qlIndexFixing(IndexON,D3077,TRUE,_xll.ohTrigger(RecalcTrigger,TriggerON)),NA())</f>
        <v>1.3754898180451391E-2</v>
      </c>
      <c r="H3077" s="49">
        <f>_xll.qlCalendarAdvance(IborCalendar,$H3076,B3077,"f",FALSE)</f>
        <v>61275</v>
      </c>
      <c r="I3077" s="49">
        <f>_xll.qlInterestRateIndexValueDate(Index1M,$H3077)</f>
        <v>61277</v>
      </c>
      <c r="J3077" s="52">
        <f>IFERROR(_xll.qlIndexFixing(Index1M,$H3077,TRUE,_xll.ohTrigger(RecalcTrigger,Trigger1M)),NA())</f>
        <v>1.5750576275594379E-2</v>
      </c>
      <c r="K3077" s="52">
        <f>IFERROR(_xll.qlIndexFixing(ONIndex1M,I3077,TRUE,_xll.ohTrigger(RecalcTrigger,Trigger1M)),NA())</f>
        <v>1.5741281112551242E-2</v>
      </c>
      <c r="L3077" s="52">
        <f>IFERROR(_xll.qlIndexFixing(Index3M,H3077,TRUE,_xll.ohTrigger(RecalcTrigger,Trigger3M)),NA())</f>
        <v>1.7205686871839401E-2</v>
      </c>
      <c r="M3077" s="52">
        <f>IFERROR(_xll.qlIndexFixing(ONIndex3M,I3077,TRUE,_xll.ohTrigger(RecalcTrigger,Trigger3M)),NA())</f>
        <v>1.7168790527826161E-2</v>
      </c>
      <c r="N3077" s="52">
        <f>IFERROR(_xll.qlIndexFixing(Index6M,$H3077,TRUE,_xll.ohTrigger(RecalcTrigger,Trigger6M)),NA())</f>
        <v>1.898040226162305E-2</v>
      </c>
      <c r="O3077" s="52">
        <f>IFERROR(_xll.qlIndexFixing(ONIndex6M,I3077,TRUE,_xll.ohTrigger(RecalcTrigger,Trigger6M)),NA())</f>
        <v>1.8890563843687591E-2</v>
      </c>
      <c r="P3077" s="52">
        <f>IFERROR(_xll.qlIndexFixing(Index1Y,$H3077,TRUE,_xll.ohTrigger(RecalcTrigger,Trigger1Y)),NA())</f>
        <v>2.1117374619822087E-2</v>
      </c>
      <c r="Q3077" s="52">
        <f>IFERROR(_xll.qlIndexFixing(ONIndex1Y,I3077,TRUE,_xll.ohTrigger(RecalcTrigger,Trigger1Y)),NA())</f>
        <v>2.08951222311482E-2</v>
      </c>
    </row>
    <row r="3078" spans="2:17" x14ac:dyDescent="0.2">
      <c r="B3078" s="46" t="s">
        <v>51</v>
      </c>
      <c r="D3078" s="49">
        <f>_xll.qlCalendarAdvance(LocalCalendar,$D3077,B3078,"f",FALSE)</f>
        <v>61295</v>
      </c>
      <c r="E3078" s="49">
        <f>_xll.qlInterestRateIndexValueDate(IndexON,D3078)</f>
        <v>61295</v>
      </c>
      <c r="F3078" s="52">
        <f>IFERROR(_xll.qlIndexFixing(IndexON,D3078,TRUE,_xll.ohTrigger(RecalcTrigger,TriggerON)),NA())</f>
        <v>1.3754898180451391E-2</v>
      </c>
      <c r="H3078" s="49">
        <f>_xll.qlCalendarAdvance(IborCalendar,$H3077,B3078,"f",FALSE)</f>
        <v>61282</v>
      </c>
      <c r="I3078" s="49">
        <f>_xll.qlInterestRateIndexValueDate(Index1M,$H3078)</f>
        <v>61284</v>
      </c>
      <c r="J3078" s="52">
        <f>IFERROR(_xll.qlIndexFixing(Index1M,$H3078,TRUE,_xll.ohTrigger(RecalcTrigger,Trigger1M)),NA())</f>
        <v>1.5750576275594379E-2</v>
      </c>
      <c r="K3078" s="52">
        <f>IFERROR(_xll.qlIndexFixing(ONIndex1M,I3078,TRUE,_xll.ohTrigger(RecalcTrigger,Trigger1M)),NA())</f>
        <v>1.5740936987702625E-2</v>
      </c>
      <c r="L3078" s="52">
        <f>IFERROR(_xll.qlIndexFixing(Index3M,H3078,TRUE,_xll.ohTrigger(RecalcTrigger,Trigger3M)),NA())</f>
        <v>1.7206097424661105E-2</v>
      </c>
      <c r="M3078" s="52">
        <f>IFERROR(_xll.qlIndexFixing(ONIndex3M,I3078,TRUE,_xll.ohTrigger(RecalcTrigger,Trigger3M)),NA())</f>
        <v>1.7168381161232205E-2</v>
      </c>
      <c r="N3078" s="52">
        <f>IFERROR(_xll.qlIndexFixing(Index6M,$H3078,TRUE,_xll.ohTrigger(RecalcTrigger,Trigger6M)),NA())</f>
        <v>1.8980390863035893E-2</v>
      </c>
      <c r="O3078" s="52">
        <f>IFERROR(_xll.qlIndexFixing(ONIndex6M,I3078,TRUE,_xll.ohTrigger(RecalcTrigger,Trigger6M)),NA())</f>
        <v>1.8890057467926269E-2</v>
      </c>
      <c r="P3078" s="52">
        <f>IFERROR(_xll.qlIndexFixing(Index1Y,$H3078,TRUE,_xll.ohTrigger(RecalcTrigger,Trigger1Y)),NA())</f>
        <v>2.1116758917281531E-2</v>
      </c>
      <c r="Q3078" s="52">
        <f>IFERROR(_xll.qlIndexFixing(ONIndex1Y,I3078,TRUE,_xll.ohTrigger(RecalcTrigger,Trigger1Y)),NA())</f>
        <v>2.0894515107103828E-2</v>
      </c>
    </row>
    <row r="3079" spans="2:17" x14ac:dyDescent="0.2">
      <c r="B3079" s="46" t="s">
        <v>51</v>
      </c>
      <c r="D3079" s="49">
        <f>_xll.qlCalendarAdvance(LocalCalendar,$D3078,B3079,"f",FALSE)</f>
        <v>61302</v>
      </c>
      <c r="E3079" s="49">
        <f>_xll.qlInterestRateIndexValueDate(IndexON,D3079)</f>
        <v>61302</v>
      </c>
      <c r="F3079" s="52">
        <f>IFERROR(_xll.qlIndexFixing(IndexON,D3079,TRUE,_xll.ohTrigger(RecalcTrigger,TriggerON)),NA())</f>
        <v>1.3754898180371455E-2</v>
      </c>
      <c r="H3079" s="49">
        <f>_xll.qlCalendarAdvance(IborCalendar,$H3078,B3079,"f",FALSE)</f>
        <v>61289</v>
      </c>
      <c r="I3079" s="49">
        <f>_xll.qlInterestRateIndexValueDate(Index1M,$H3079)</f>
        <v>61291</v>
      </c>
      <c r="J3079" s="52">
        <f>IFERROR(_xll.qlIndexFixing(Index1M,$H3079,TRUE,_xll.ohTrigger(RecalcTrigger,Trigger1M)),NA())</f>
        <v>1.5750576275594379E-2</v>
      </c>
      <c r="K3079" s="52">
        <f>IFERROR(_xll.qlIndexFixing(ONIndex1M,I3079,TRUE,_xll.ohTrigger(RecalcTrigger,Trigger1M)),NA())</f>
        <v>1.574093698772927E-2</v>
      </c>
      <c r="L3079" s="52">
        <f>IFERROR(_xll.qlIndexFixing(Index3M,H3079,TRUE,_xll.ohTrigger(RecalcTrigger,Trigger3M)),NA())</f>
        <v>1.7205686871839401E-2</v>
      </c>
      <c r="M3079" s="52">
        <f>IFERROR(_xll.qlIndexFixing(ONIndex3M,I3079,TRUE,_xll.ohTrigger(RecalcTrigger,Trigger3M)),NA())</f>
        <v>1.7168381161285495E-2</v>
      </c>
      <c r="N3079" s="52">
        <f>IFERROR(_xll.qlIndexFixing(Index6M,$H3079,TRUE,_xll.ohTrigger(RecalcTrigger,Trigger6M)),NA())</f>
        <v>1.8980877430456945E-2</v>
      </c>
      <c r="O3079" s="52">
        <f>IFERROR(_xll.qlIndexFixing(ONIndex6M,I3079,TRUE,_xll.ohTrigger(RecalcTrigger,Trigger6M)),NA())</f>
        <v>1.8890045873201089E-2</v>
      </c>
      <c r="P3079" s="52">
        <f>IFERROR(_xll.qlIndexFixing(Index1Y,$H3079,TRUE,_xll.ohTrigger(RecalcTrigger,Trigger1Y)),NA())</f>
        <v>2.1116758104426352E-2</v>
      </c>
      <c r="Q3079" s="52">
        <f>IFERROR(_xll.qlIndexFixing(ONIndex1Y,I3079,TRUE,_xll.ohTrigger(RecalcTrigger,Trigger1Y)),NA())</f>
        <v>2.0894514263272157E-2</v>
      </c>
    </row>
    <row r="3080" spans="2:17" x14ac:dyDescent="0.2">
      <c r="B3080" s="46" t="s">
        <v>51</v>
      </c>
      <c r="D3080" s="49">
        <f>_xll.qlCalendarAdvance(LocalCalendar,$D3079,B3080,"f",FALSE)</f>
        <v>61309</v>
      </c>
      <c r="E3080" s="49">
        <f>_xll.qlInterestRateIndexValueDate(IndexON,D3080)</f>
        <v>61309</v>
      </c>
      <c r="F3080" s="52">
        <f>IFERROR(_xll.qlIndexFixing(IndexON,D3080,TRUE,_xll.ohTrigger(RecalcTrigger,TriggerON)),NA())</f>
        <v>1.3754898180451391E-2</v>
      </c>
      <c r="H3080" s="49">
        <f>_xll.qlCalendarAdvance(IborCalendar,$H3079,B3080,"f",FALSE)</f>
        <v>61296</v>
      </c>
      <c r="I3080" s="49">
        <f>_xll.qlInterestRateIndexValueDate(Index1M,$H3080)</f>
        <v>61298</v>
      </c>
      <c r="J3080" s="52">
        <f>IFERROR(_xll.qlIndexFixing(Index1M,$H3080,TRUE,_xll.ohTrigger(RecalcTrigger,Trigger1M)),NA())</f>
        <v>1.5750576275594379E-2</v>
      </c>
      <c r="K3080" s="52">
        <f>IFERROR(_xll.qlIndexFixing(ONIndex1M,I3080,TRUE,_xll.ohTrigger(RecalcTrigger,Trigger1M)),NA())</f>
        <v>1.574093698772927E-2</v>
      </c>
      <c r="L3080" s="52">
        <f>IFERROR(_xll.qlIndexFixing(Index3M,H3080,TRUE,_xll.ohTrigger(RecalcTrigger,Trigger3M)),NA())</f>
        <v>1.7205686871839401E-2</v>
      </c>
      <c r="M3080" s="52">
        <f>IFERROR(_xll.qlIndexFixing(ONIndex3M,I3080,TRUE,_xll.ohTrigger(RecalcTrigger,Trigger3M)),NA())</f>
        <v>1.7168381161232205E-2</v>
      </c>
      <c r="N3080" s="52">
        <f>IFERROR(_xll.qlIndexFixing(Index6M,$H3080,TRUE,_xll.ohTrigger(RecalcTrigger,Trigger6M)),NA())</f>
        <v>1.8980368142706493E-2</v>
      </c>
      <c r="O3080" s="52">
        <f>IFERROR(_xll.qlIndexFixing(ONIndex6M,I3080,TRUE,_xll.ohTrigger(RecalcTrigger,Trigger6M)),NA())</f>
        <v>1.8890034303842285E-2</v>
      </c>
      <c r="P3080" s="52">
        <f>IFERROR(_xll.qlIndexFixing(Index1Y,$H3080,TRUE,_xll.ohTrigger(RecalcTrigger,Trigger1Y)),NA())</f>
        <v>2.1116757293457404E-2</v>
      </c>
      <c r="Q3080" s="52">
        <f>IFERROR(_xll.qlIndexFixing(ONIndex1Y,I3080,TRUE,_xll.ohTrigger(RecalcTrigger,Trigger1Y)),NA())</f>
        <v>2.0894513421199079E-2</v>
      </c>
    </row>
    <row r="3081" spans="2:17" x14ac:dyDescent="0.2">
      <c r="B3081" s="46" t="s">
        <v>51</v>
      </c>
      <c r="D3081" s="49">
        <f>_xll.qlCalendarAdvance(LocalCalendar,$D3080,B3081,"f",FALSE)</f>
        <v>61316</v>
      </c>
      <c r="E3081" s="49">
        <f>_xll.qlInterestRateIndexValueDate(IndexON,D3081)</f>
        <v>61316</v>
      </c>
      <c r="F3081" s="52">
        <f>IFERROR(_xll.qlIndexFixing(IndexON,D3081,TRUE,_xll.ohTrigger(RecalcTrigger,TriggerON)),NA())</f>
        <v>1.3754898180451391E-2</v>
      </c>
      <c r="H3081" s="49">
        <f>_xll.qlCalendarAdvance(IborCalendar,$H3080,B3081,"f",FALSE)</f>
        <v>61303</v>
      </c>
      <c r="I3081" s="49">
        <f>_xll.qlInterestRateIndexValueDate(Index1M,$H3081)</f>
        <v>61305</v>
      </c>
      <c r="J3081" s="52">
        <f>IFERROR(_xll.qlIndexFixing(Index1M,$H3081,TRUE,_xll.ohTrigger(RecalcTrigger,Trigger1M)),NA())</f>
        <v>1.5750576275594379E-2</v>
      </c>
      <c r="K3081" s="52">
        <f>IFERROR(_xll.qlIndexFixing(ONIndex1M,I3081,TRUE,_xll.ohTrigger(RecalcTrigger,Trigger1M)),NA())</f>
        <v>1.574093698772927E-2</v>
      </c>
      <c r="L3081" s="52">
        <f>IFERROR(_xll.qlIndexFixing(Index3M,H3081,TRUE,_xll.ohTrigger(RecalcTrigger,Trigger3M)),NA())</f>
        <v>1.7205686871839401E-2</v>
      </c>
      <c r="M3081" s="52">
        <f>IFERROR(_xll.qlIndexFixing(ONIndex3M,I3081,TRUE,_xll.ohTrigger(RecalcTrigger,Trigger3M)),NA())</f>
        <v>1.716838116125885E-2</v>
      </c>
      <c r="N3081" s="52">
        <f>IFERROR(_xll.qlIndexFixing(Index6M,$H3081,TRUE,_xll.ohTrigger(RecalcTrigger,Trigger6M)),NA())</f>
        <v>1.897886309766935E-2</v>
      </c>
      <c r="O3081" s="52">
        <f>IFERROR(_xll.qlIndexFixing(ONIndex6M,I3081,TRUE,_xll.ohTrigger(RecalcTrigger,Trigger6M)),NA())</f>
        <v>1.8890022759876501E-2</v>
      </c>
      <c r="P3081" s="52">
        <f>IFERROR(_xll.qlIndexFixing(Index1Y,$H3081,TRUE,_xll.ohTrigger(RecalcTrigger,Trigger1Y)),NA())</f>
        <v>2.1116756484374465E-2</v>
      </c>
      <c r="Q3081" s="52">
        <f>IFERROR(_xll.qlIndexFixing(ONIndex1Y,I3081,TRUE,_xll.ohTrigger(RecalcTrigger,Trigger1Y)),NA())</f>
        <v>2.0894512581017821E-2</v>
      </c>
    </row>
    <row r="3082" spans="2:17" x14ac:dyDescent="0.2">
      <c r="B3082" s="46" t="s">
        <v>51</v>
      </c>
      <c r="D3082" s="49">
        <f>_xll.qlCalendarAdvance(LocalCalendar,$D3081,B3082,"f",FALSE)</f>
        <v>61323</v>
      </c>
      <c r="E3082" s="49">
        <f>_xll.qlInterestRateIndexValueDate(IndexON,D3082)</f>
        <v>61323</v>
      </c>
      <c r="F3082" s="52">
        <f>IFERROR(_xll.qlIndexFixing(IndexON,D3082,TRUE,_xll.ohTrigger(RecalcTrigger,TriggerON)),NA())</f>
        <v>1.3754898180451391E-2</v>
      </c>
      <c r="H3082" s="49">
        <f>_xll.qlCalendarAdvance(IborCalendar,$H3081,B3082,"f",FALSE)</f>
        <v>61310</v>
      </c>
      <c r="I3082" s="49">
        <f>_xll.qlInterestRateIndexValueDate(Index1M,$H3082)</f>
        <v>61315</v>
      </c>
      <c r="J3082" s="52">
        <f>IFERROR(_xll.qlIndexFixing(Index1M,$H3082,TRUE,_xll.ohTrigger(RecalcTrigger,Trigger1M)),NA())</f>
        <v>1.5750231879819943E-2</v>
      </c>
      <c r="K3082" s="52">
        <f>IFERROR(_xll.qlIndexFixing(ONIndex1M,I3082,TRUE,_xll.ohTrigger(RecalcTrigger,Trigger1M)),NA())</f>
        <v>1.5740248768141285E-2</v>
      </c>
      <c r="L3082" s="52">
        <f>IFERROR(_xll.qlIndexFixing(Index3M,H3082,TRUE,_xll.ohTrigger(RecalcTrigger,Trigger3M)),NA())</f>
        <v>1.7204865805365312E-2</v>
      </c>
      <c r="M3082" s="52">
        <f>IFERROR(_xll.qlIndexFixing(ONIndex3M,I3082,TRUE,_xll.ohTrigger(RecalcTrigger,Trigger3M)),NA())</f>
        <v>1.7167562467133024E-2</v>
      </c>
      <c r="N3082" s="52">
        <f>IFERROR(_xll.qlIndexFixing(Index6M,$H3082,TRUE,_xll.ohTrigger(RecalcTrigger,Trigger6M)),NA())</f>
        <v>1.8978846962884852E-2</v>
      </c>
      <c r="O3082" s="52">
        <f>IFERROR(_xll.qlIndexFixing(ONIndex6M,I3082,TRUE,_xll.ohTrigger(RecalcTrigger,Trigger6M)),NA())</f>
        <v>1.8889016840342165E-2</v>
      </c>
      <c r="P3082" s="52">
        <f>IFERROR(_xll.qlIndexFixing(Index1Y,$H3082,TRUE,_xll.ohTrigger(RecalcTrigger,Trigger1Y)),NA())</f>
        <v>2.1116140467377698E-2</v>
      </c>
      <c r="Q3082" s="52">
        <f>IFERROR(_xll.qlIndexFixing(ONIndex1Y,I3082,TRUE,_xll.ohTrigger(RecalcTrigger,Trigger1Y)),NA())</f>
        <v>2.0893298896824675E-2</v>
      </c>
    </row>
    <row r="3083" spans="2:17" x14ac:dyDescent="0.2">
      <c r="B3083" s="46" t="s">
        <v>51</v>
      </c>
      <c r="D3083" s="49">
        <f>_xll.qlCalendarAdvance(LocalCalendar,$D3082,B3083,"f",FALSE)</f>
        <v>61330</v>
      </c>
      <c r="E3083" s="49">
        <f>_xll.qlInterestRateIndexValueDate(IndexON,D3083)</f>
        <v>61330</v>
      </c>
      <c r="F3083" s="52">
        <f>IFERROR(_xll.qlIndexFixing(IndexON,D3083,TRUE,_xll.ohTrigger(RecalcTrigger,TriggerON)),NA())</f>
        <v>1.3754898180371455E-2</v>
      </c>
      <c r="H3083" s="49">
        <f>_xll.qlCalendarAdvance(IborCalendar,$H3082,B3083,"f",FALSE)</f>
        <v>61317</v>
      </c>
      <c r="I3083" s="49">
        <f>_xll.qlInterestRateIndexValueDate(Index1M,$H3083)</f>
        <v>61319</v>
      </c>
      <c r="J3083" s="52">
        <f>IFERROR(_xll.qlIndexFixing(Index1M,$H3083,TRUE,_xll.ohTrigger(RecalcTrigger,Trigger1M)),NA())</f>
        <v>1.5750576275594379E-2</v>
      </c>
      <c r="K3083" s="52">
        <f>IFERROR(_xll.qlIndexFixing(ONIndex1M,I3083,TRUE,_xll.ohTrigger(RecalcTrigger,Trigger1M)),NA())</f>
        <v>1.574093698772927E-2</v>
      </c>
      <c r="L3083" s="52">
        <f>IFERROR(_xll.qlIndexFixing(Index3M,H3083,TRUE,_xll.ohTrigger(RecalcTrigger,Trigger3M)),NA())</f>
        <v>1.7206097424660265E-2</v>
      </c>
      <c r="M3083" s="52">
        <f>IFERROR(_xll.qlIndexFixing(ONIndex3M,I3083,TRUE,_xll.ohTrigger(RecalcTrigger,Trigger3M)),NA())</f>
        <v>1.716838116125885E-2</v>
      </c>
      <c r="N3083" s="52">
        <f>IFERROR(_xll.qlIndexFixing(Index6M,$H3083,TRUE,_xll.ohTrigger(RecalcTrigger,Trigger6M)),NA())</f>
        <v>1.8978840523604535E-2</v>
      </c>
      <c r="O3083" s="52">
        <f>IFERROR(_xll.qlIndexFixing(ONIndex6M,I3083,TRUE,_xll.ohTrigger(RecalcTrigger,Trigger6M)),NA())</f>
        <v>1.8889999748044062E-2</v>
      </c>
      <c r="P3083" s="52">
        <f>IFERROR(_xll.qlIndexFixing(Index1Y,$H3083,TRUE,_xll.ohTrigger(RecalcTrigger,Trigger1Y)),NA())</f>
        <v>2.111675487186641E-2</v>
      </c>
      <c r="Q3083" s="52">
        <f>IFERROR(_xll.qlIndexFixing(ONIndex1Y,I3083,TRUE,_xll.ohTrigger(RecalcTrigger,Trigger1Y)),NA())</f>
        <v>2.0894510906250829E-2</v>
      </c>
    </row>
    <row r="3084" spans="2:17" x14ac:dyDescent="0.2">
      <c r="B3084" s="46" t="s">
        <v>51</v>
      </c>
      <c r="D3084" s="49">
        <f>_xll.qlCalendarAdvance(LocalCalendar,$D3083,B3084,"f",FALSE)</f>
        <v>61337</v>
      </c>
      <c r="E3084" s="49">
        <f>_xll.qlInterestRateIndexValueDate(IndexON,D3084)</f>
        <v>61337</v>
      </c>
      <c r="F3084" s="52">
        <f>IFERROR(_xll.qlIndexFixing(IndexON,D3084,TRUE,_xll.ohTrigger(RecalcTrigger,TriggerON)),NA())</f>
        <v>1.3754898180451391E-2</v>
      </c>
      <c r="H3084" s="49">
        <f>_xll.qlCalendarAdvance(IborCalendar,$H3083,B3084,"f",FALSE)</f>
        <v>61324</v>
      </c>
      <c r="I3084" s="49">
        <f>_xll.qlInterestRateIndexValueDate(Index1M,$H3084)</f>
        <v>61326</v>
      </c>
      <c r="J3084" s="52">
        <f>IFERROR(_xll.qlIndexFixing(Index1M,$H3084,TRUE,_xll.ohTrigger(RecalcTrigger,Trigger1M)),NA())</f>
        <v>1.5751265097260519E-2</v>
      </c>
      <c r="K3084" s="52">
        <f>IFERROR(_xll.qlIndexFixing(ONIndex1M,I3084,TRUE,_xll.ohTrigger(RecalcTrigger,Trigger1M)),NA())</f>
        <v>1.5740936987702625E-2</v>
      </c>
      <c r="L3084" s="52">
        <f>IFERROR(_xll.qlIndexFixing(Index3M,H3084,TRUE,_xll.ohTrigger(RecalcTrigger,Trigger3M)),NA())</f>
        <v>1.7205686871838551E-2</v>
      </c>
      <c r="M3084" s="52">
        <f>IFERROR(_xll.qlIndexFixing(ONIndex3M,I3084,TRUE,_xll.ohTrigger(RecalcTrigger,Trigger3M)),NA())</f>
        <v>1.716838116125885E-2</v>
      </c>
      <c r="N3084" s="52">
        <f>IFERROR(_xll.qlIndexFixing(Index6M,$H3084,TRUE,_xll.ohTrigger(RecalcTrigger,Trigger6M)),NA())</f>
        <v>1.8978829274989308E-2</v>
      </c>
      <c r="O3084" s="52">
        <f>IFERROR(_xll.qlIndexFixing(ONIndex6M,I3084,TRUE,_xll.ohTrigger(RecalcTrigger,Trigger6M)),NA())</f>
        <v>1.8889988280230696E-2</v>
      </c>
      <c r="P3084" s="52">
        <f>IFERROR(_xll.qlIndexFixing(Index1Y,$H3084,TRUE,_xll.ohTrigger(RecalcTrigger,Trigger1Y)),NA())</f>
        <v>2.1116754068441289E-2</v>
      </c>
      <c r="Q3084" s="52">
        <f>IFERROR(_xll.qlIndexFixing(ONIndex1Y,I3084,TRUE,_xll.ohTrigger(RecalcTrigger,Trigger1Y)),NA())</f>
        <v>2.0894510071585159E-2</v>
      </c>
    </row>
    <row r="3085" spans="2:17" x14ac:dyDescent="0.2">
      <c r="B3085" s="46" t="s">
        <v>51</v>
      </c>
      <c r="D3085" s="49">
        <f>_xll.qlCalendarAdvance(LocalCalendar,$D3084,B3085,"f",FALSE)</f>
        <v>61344</v>
      </c>
      <c r="E3085" s="49">
        <f>_xll.qlInterestRateIndexValueDate(IndexON,D3085)</f>
        <v>61344</v>
      </c>
      <c r="F3085" s="52">
        <f>IFERROR(_xll.qlIndexFixing(IndexON,D3085,TRUE,_xll.ohTrigger(RecalcTrigger,TriggerON)),NA())</f>
        <v>1.3754898180451391E-2</v>
      </c>
      <c r="H3085" s="49">
        <f>_xll.qlCalendarAdvance(IborCalendar,$H3084,B3085,"f",FALSE)</f>
        <v>61331</v>
      </c>
      <c r="I3085" s="49">
        <f>_xll.qlInterestRateIndexValueDate(Index1M,$H3085)</f>
        <v>61333</v>
      </c>
      <c r="J3085" s="52">
        <f>IFERROR(_xll.qlIndexFixing(Index1M,$H3085,TRUE,_xll.ohTrigger(RecalcTrigger,Trigger1M)),NA())</f>
        <v>1.5750920681409375E-2</v>
      </c>
      <c r="K3085" s="52">
        <f>IFERROR(_xll.qlIndexFixing(ONIndex1M,I3085,TRUE,_xll.ohTrigger(RecalcTrigger,Trigger1M)),NA())</f>
        <v>1.574093698772927E-2</v>
      </c>
      <c r="L3085" s="52">
        <f>IFERROR(_xll.qlIndexFixing(Index3M,H3085,TRUE,_xll.ohTrigger(RecalcTrigger,Trigger3M)),NA())</f>
        <v>1.7204455291712065E-2</v>
      </c>
      <c r="M3085" s="52">
        <f>IFERROR(_xll.qlIndexFixing(ONIndex3M,I3085,TRUE,_xll.ohTrigger(RecalcTrigger,Trigger3M)),NA())</f>
        <v>1.7168381161232205E-2</v>
      </c>
      <c r="N3085" s="52">
        <f>IFERROR(_xll.qlIndexFixing(Index6M,$H3085,TRUE,_xll.ohTrigger(RecalcTrigger,Trigger6M)),NA())</f>
        <v>1.8980311790142364E-2</v>
      </c>
      <c r="O3085" s="52">
        <f>IFERROR(_xll.qlIndexFixing(ONIndex6M,I3085,TRUE,_xll.ohTrigger(RecalcTrigger,Trigger6M)),NA())</f>
        <v>1.888997683770377E-2</v>
      </c>
      <c r="P3085" s="52">
        <f>IFERROR(_xll.qlIndexFixing(Index1Y,$H3085,TRUE,_xll.ohTrigger(RecalcTrigger,Trigger1Y)),NA())</f>
        <v>2.1116753266901746E-2</v>
      </c>
      <c r="Q3085" s="52">
        <f>IFERROR(_xll.qlIndexFixing(ONIndex1Y,I3085,TRUE,_xll.ohTrigger(RecalcTrigger,Trigger1Y)),NA())</f>
        <v>2.0894509238731374E-2</v>
      </c>
    </row>
    <row r="3086" spans="2:17" x14ac:dyDescent="0.2">
      <c r="B3086" s="46" t="s">
        <v>51</v>
      </c>
      <c r="D3086" s="49">
        <f>_xll.qlCalendarAdvance(LocalCalendar,$D3085,B3086,"f",FALSE)</f>
        <v>61351</v>
      </c>
      <c r="E3086" s="49">
        <f>_xll.qlInterestRateIndexValueDate(IndexON,D3086)</f>
        <v>61351</v>
      </c>
      <c r="F3086" s="52">
        <f>IFERROR(_xll.qlIndexFixing(IndexON,D3086,TRUE,_xll.ohTrigger(RecalcTrigger,TriggerON)),NA())</f>
        <v>1.3754898180371455E-2</v>
      </c>
      <c r="H3086" s="49">
        <f>_xll.qlCalendarAdvance(IborCalendar,$H3085,B3086,"f",FALSE)</f>
        <v>61338</v>
      </c>
      <c r="I3086" s="49">
        <f>_xll.qlInterestRateIndexValueDate(Index1M,$H3086)</f>
        <v>61340</v>
      </c>
      <c r="J3086" s="52">
        <f>IFERROR(_xll.qlIndexFixing(Index1M,$H3086,TRUE,_xll.ohTrigger(RecalcTrigger,Trigger1M)),NA())</f>
        <v>1.5750576275594379E-2</v>
      </c>
      <c r="K3086" s="52">
        <f>IFERROR(_xll.qlIndexFixing(ONIndex1M,I3086,TRUE,_xll.ohTrigger(RecalcTrigger,Trigger1M)),NA())</f>
        <v>1.574093698772927E-2</v>
      </c>
      <c r="L3086" s="52">
        <f>IFERROR(_xll.qlIndexFixing(Index3M,H3086,TRUE,_xll.ohTrigger(RecalcTrigger,Trigger3M)),NA())</f>
        <v>1.7204455291712065E-2</v>
      </c>
      <c r="M3086" s="52">
        <f>IFERROR(_xll.qlIndexFixing(ONIndex3M,I3086,TRUE,_xll.ohTrigger(RecalcTrigger,Trigger3M)),NA())</f>
        <v>1.716838116125885E-2</v>
      </c>
      <c r="N3086" s="52">
        <f>IFERROR(_xll.qlIndexFixing(Index6M,$H3086,TRUE,_xll.ohTrigger(RecalcTrigger,Trigger6M)),NA())</f>
        <v>1.8980300596474532E-2</v>
      </c>
      <c r="O3086" s="52">
        <f>IFERROR(_xll.qlIndexFixing(ONIndex6M,I3086,TRUE,_xll.ohTrigger(RecalcTrigger,Trigger6M)),NA())</f>
        <v>1.8889965420596511E-2</v>
      </c>
      <c r="P3086" s="52">
        <f>IFERROR(_xll.qlIndexFixing(Index1Y,$H3086,TRUE,_xll.ohTrigger(RecalcTrigger,Trigger1Y)),NA())</f>
        <v>2.1116752467248652E-2</v>
      </c>
      <c r="Q3086" s="52">
        <f>IFERROR(_xll.qlIndexFixing(ONIndex1Y,I3086,TRUE,_xll.ohTrigger(RecalcTrigger,Trigger1Y)),NA())</f>
        <v>2.0894508407822698E-2</v>
      </c>
    </row>
    <row r="3087" spans="2:17" x14ac:dyDescent="0.2">
      <c r="B3087" s="46" t="s">
        <v>51</v>
      </c>
      <c r="D3087" s="49">
        <f>_xll.qlCalendarAdvance(LocalCalendar,$D3086,B3087,"f",FALSE)</f>
        <v>61358</v>
      </c>
      <c r="E3087" s="49">
        <f>_xll.qlInterestRateIndexValueDate(IndexON,D3087)</f>
        <v>61358</v>
      </c>
      <c r="F3087" s="52">
        <f>IFERROR(_xll.qlIndexFixing(IndexON,D3087,TRUE,_xll.ohTrigger(RecalcTrigger,TriggerON)),NA())</f>
        <v>1.3754898180451391E-2</v>
      </c>
      <c r="H3087" s="49">
        <f>_xll.qlCalendarAdvance(IborCalendar,$H3086,B3087,"f",FALSE)</f>
        <v>61345</v>
      </c>
      <c r="I3087" s="49">
        <f>_xll.qlInterestRateIndexValueDate(Index1M,$H3087)</f>
        <v>61347</v>
      </c>
      <c r="J3087" s="52">
        <f>IFERROR(_xll.qlIndexFixing(Index1M,$H3087,TRUE,_xll.ohTrigger(RecalcTrigger,Trigger1M)),NA())</f>
        <v>1.5750920681409375E-2</v>
      </c>
      <c r="K3087" s="52">
        <f>IFERROR(_xll.qlIndexFixing(ONIndex1M,I3087,TRUE,_xll.ohTrigger(RecalcTrigger,Trigger1M)),NA())</f>
        <v>1.574093698772927E-2</v>
      </c>
      <c r="L3087" s="52">
        <f>IFERROR(_xll.qlIndexFixing(Index3M,H3087,TRUE,_xll.ohTrigger(RecalcTrigger,Trigger3M)),NA())</f>
        <v>1.7204455291712065E-2</v>
      </c>
      <c r="M3087" s="52">
        <f>IFERROR(_xll.qlIndexFixing(ONIndex3M,I3087,TRUE,_xll.ohTrigger(RecalcTrigger,Trigger3M)),NA())</f>
        <v>1.716838116125885E-2</v>
      </c>
      <c r="N3087" s="52">
        <f>IFERROR(_xll.qlIndexFixing(Index6M,$H3087,TRUE,_xll.ohTrigger(RecalcTrigger,Trigger6M)),NA())</f>
        <v>1.8980289428420807E-2</v>
      </c>
      <c r="O3087" s="52">
        <f>IFERROR(_xll.qlIndexFixing(ONIndex6M,I3087,TRUE,_xll.ohTrigger(RecalcTrigger,Trigger6M)),NA())</f>
        <v>1.8889954028855627E-2</v>
      </c>
      <c r="P3087" s="52">
        <f>IFERROR(_xll.qlIndexFixing(Index1Y,$H3087,TRUE,_xll.ohTrigger(RecalcTrigger,Trigger1Y)),NA())</f>
        <v>2.1116751669481786E-2</v>
      </c>
      <c r="Q3087" s="52">
        <f>IFERROR(_xll.qlIndexFixing(ONIndex1Y,I3087,TRUE,_xll.ohTrigger(RecalcTrigger,Trigger1Y)),NA())</f>
        <v>2.0894507578725907E-2</v>
      </c>
    </row>
    <row r="3088" spans="2:17" x14ac:dyDescent="0.2">
      <c r="B3088" s="46" t="s">
        <v>51</v>
      </c>
      <c r="D3088" s="49">
        <f>_xll.qlCalendarAdvance(LocalCalendar,$D3087,B3088,"f",FALSE)</f>
        <v>61365</v>
      </c>
      <c r="E3088" s="49">
        <f>_xll.qlInterestRateIndexValueDate(IndexON,D3088)</f>
        <v>61365</v>
      </c>
      <c r="F3088" s="52">
        <f>IFERROR(_xll.qlIndexFixing(IndexON,D3088,TRUE,_xll.ohTrigger(RecalcTrigger,TriggerON)),NA())</f>
        <v>1.3754898180451391E-2</v>
      </c>
      <c r="H3088" s="49">
        <f>_xll.qlCalendarAdvance(IborCalendar,$H3087,B3088,"f",FALSE)</f>
        <v>61352</v>
      </c>
      <c r="I3088" s="49">
        <f>_xll.qlInterestRateIndexValueDate(Index1M,$H3088)</f>
        <v>61354</v>
      </c>
      <c r="J3088" s="52">
        <f>IFERROR(_xll.qlIndexFixing(Index1M,$H3088,TRUE,_xll.ohTrigger(RecalcTrigger,Trigger1M)),NA())</f>
        <v>1.5750576275594379E-2</v>
      </c>
      <c r="K3088" s="52">
        <f>IFERROR(_xll.qlIndexFixing(ONIndex1M,I3088,TRUE,_xll.ohTrigger(RecalcTrigger,Trigger1M)),NA())</f>
        <v>1.5741625247407853E-2</v>
      </c>
      <c r="L3088" s="52">
        <f>IFERROR(_xll.qlIndexFixing(Index3M,H3088,TRUE,_xll.ohTrigger(RecalcTrigger,Trigger3M)),NA())</f>
        <v>1.7204455291712942E-2</v>
      </c>
      <c r="M3088" s="52">
        <f>IFERROR(_xll.qlIndexFixing(ONIndex3M,I3088,TRUE,_xll.ohTrigger(RecalcTrigger,Trigger3M)),NA())</f>
        <v>1.7169199907444366E-2</v>
      </c>
      <c r="N3088" s="52">
        <f>IFERROR(_xll.qlIndexFixing(Index6M,$H3088,TRUE,_xll.ohTrigger(RecalcTrigger,Trigger6M)),NA())</f>
        <v>1.8980278285982918E-2</v>
      </c>
      <c r="O3088" s="52">
        <f>IFERROR(_xll.qlIndexFixing(ONIndex6M,I3088,TRUE,_xll.ohTrigger(RecalcTrigger,Trigger6M)),NA())</f>
        <v>1.8890932217878742E-2</v>
      </c>
      <c r="P3088" s="52">
        <f>IFERROR(_xll.qlIndexFixing(Index1Y,$H3088,TRUE,_xll.ohTrigger(RecalcTrigger,Trigger1Y)),NA())</f>
        <v>2.1116750873600494E-2</v>
      </c>
      <c r="Q3088" s="52">
        <f>IFERROR(_xll.qlIndexFixing(ONIndex1Y,I3088,TRUE,_xll.ohTrigger(RecalcTrigger,Trigger1Y)),NA())</f>
        <v>2.0895719333363871E-2</v>
      </c>
    </row>
    <row r="3089" spans="2:17" x14ac:dyDescent="0.2">
      <c r="B3089" s="46" t="s">
        <v>51</v>
      </c>
      <c r="D3089" s="49">
        <f>_xll.qlCalendarAdvance(LocalCalendar,$D3088,B3089,"f",FALSE)</f>
        <v>61372</v>
      </c>
      <c r="E3089" s="49">
        <f>_xll.qlInterestRateIndexValueDate(IndexON,D3089)</f>
        <v>61372</v>
      </c>
      <c r="F3089" s="52">
        <f>IFERROR(_xll.qlIndexFixing(IndexON,D3089,TRUE,_xll.ohTrigger(RecalcTrigger,TriggerON)),NA())</f>
        <v>1.3754898180451391E-2</v>
      </c>
      <c r="H3089" s="49">
        <f>_xll.qlCalendarAdvance(IborCalendar,$H3088,B3089,"f",FALSE)</f>
        <v>61359</v>
      </c>
      <c r="I3089" s="49">
        <f>_xll.qlInterestRateIndexValueDate(Index1M,$H3089)</f>
        <v>61361</v>
      </c>
      <c r="J3089" s="52">
        <f>IFERROR(_xll.qlIndexFixing(Index1M,$H3089,TRUE,_xll.ohTrigger(RecalcTrigger,Trigger1M)),NA())</f>
        <v>1.5750920681406877E-2</v>
      </c>
      <c r="K3089" s="52">
        <f>IFERROR(_xll.qlIndexFixing(ONIndex1M,I3089,TRUE,_xll.ohTrigger(RecalcTrigger,Trigger1M)),NA())</f>
        <v>1.5741281112551242E-2</v>
      </c>
      <c r="L3089" s="52">
        <f>IFERROR(_xll.qlIndexFixing(Index3M,H3089,TRUE,_xll.ohTrigger(RecalcTrigger,Trigger3M)),NA())</f>
        <v>1.7204455291711187E-2</v>
      </c>
      <c r="M3089" s="52">
        <f>IFERROR(_xll.qlIndexFixing(ONIndex3M,I3089,TRUE,_xll.ohTrigger(RecalcTrigger,Trigger3M)),NA())</f>
        <v>1.7168790527826161E-2</v>
      </c>
      <c r="N3089" s="52">
        <f>IFERROR(_xll.qlIndexFixing(Index6M,$H3089,TRUE,_xll.ohTrigger(RecalcTrigger,Trigger6M)),NA())</f>
        <v>1.8978773416070939E-2</v>
      </c>
      <c r="O3089" s="52">
        <f>IFERROR(_xll.qlIndexFixing(ONIndex6M,I3089,TRUE,_xll.ohTrigger(RecalcTrigger,Trigger6M)),NA())</f>
        <v>1.8890426091677792E-2</v>
      </c>
      <c r="P3089" s="52">
        <f>IFERROR(_xll.qlIndexFixing(Index1Y,$H3089,TRUE,_xll.ohTrigger(RecalcTrigger,Trigger1Y)),NA())</f>
        <v>2.1116750079605218E-2</v>
      </c>
      <c r="Q3089" s="52">
        <f>IFERROR(_xll.qlIndexFixing(ONIndex1Y,I3089,TRUE,_xll.ohTrigger(RecalcTrigger,Trigger1Y)),NA())</f>
        <v>2.089511220534801E-2</v>
      </c>
    </row>
    <row r="3090" spans="2:17" x14ac:dyDescent="0.2">
      <c r="B3090" s="46" t="s">
        <v>51</v>
      </c>
      <c r="D3090" s="49">
        <f>_xll.qlCalendarAdvance(LocalCalendar,$D3089,B3090,"f",FALSE)</f>
        <v>61379</v>
      </c>
      <c r="E3090" s="49">
        <f>_xll.qlInterestRateIndexValueDate(IndexON,D3090)</f>
        <v>61379</v>
      </c>
      <c r="F3090" s="52">
        <f>IFERROR(_xll.qlIndexFixing(IndexON,D3090,TRUE,_xll.ohTrigger(RecalcTrigger,TriggerON)),NA())</f>
        <v>1.3754898180531328E-2</v>
      </c>
      <c r="H3090" s="49">
        <f>_xll.qlCalendarAdvance(IborCalendar,$H3089,B3090,"f",FALSE)</f>
        <v>61366</v>
      </c>
      <c r="I3090" s="49">
        <f>_xll.qlInterestRateIndexValueDate(Index1M,$H3090)</f>
        <v>61368</v>
      </c>
      <c r="J3090" s="52">
        <f>IFERROR(_xll.qlIndexFixing(Index1M,$H3090,TRUE,_xll.ohTrigger(RecalcTrigger,Trigger1M)),NA())</f>
        <v>1.5750576275594379E-2</v>
      </c>
      <c r="K3090" s="52">
        <f>IFERROR(_xll.qlIndexFixing(ONIndex1M,I3090,TRUE,_xll.ohTrigger(RecalcTrigger,Trigger1M)),NA())</f>
        <v>1.574093698772927E-2</v>
      </c>
      <c r="L3090" s="52">
        <f>IFERROR(_xll.qlIndexFixing(Index3M,H3090,TRUE,_xll.ohTrigger(RecalcTrigger,Trigger3M)),NA())</f>
        <v>1.7204455291712942E-2</v>
      </c>
      <c r="M3090" s="52">
        <f>IFERROR(_xll.qlIndexFixing(ONIndex3M,I3090,TRUE,_xll.ohTrigger(RecalcTrigger,Trigger3M)),NA())</f>
        <v>1.716838116125885E-2</v>
      </c>
      <c r="N3090" s="52">
        <f>IFERROR(_xll.qlIndexFixing(Index6M,$H3090,TRUE,_xll.ohTrigger(RecalcTrigger,Trigger6M)),NA())</f>
        <v>1.8978762321120047E-2</v>
      </c>
      <c r="O3090" s="52">
        <f>IFERROR(_xll.qlIndexFixing(ONIndex6M,I3090,TRUE,_xll.ohTrigger(RecalcTrigger,Trigger6M)),NA())</f>
        <v>1.888992000588452E-2</v>
      </c>
      <c r="P3090" s="52">
        <f>IFERROR(_xll.qlIndexFixing(Index1Y,$H3090,TRUE,_xll.ohTrigger(RecalcTrigger,Trigger1Y)),NA())</f>
        <v>2.1116749287495733E-2</v>
      </c>
      <c r="Q3090" s="52">
        <f>IFERROR(_xll.qlIndexFixing(ONIndex1Y,I3090,TRUE,_xll.ohTrigger(RecalcTrigger,Trigger1Y)),NA())</f>
        <v>2.089450510252E-2</v>
      </c>
    </row>
    <row r="3091" spans="2:17" x14ac:dyDescent="0.2">
      <c r="B3091" s="46" t="s">
        <v>51</v>
      </c>
      <c r="D3091" s="49">
        <f>_xll.qlCalendarAdvance(LocalCalendar,$D3090,B3091,"f",FALSE)</f>
        <v>61386</v>
      </c>
      <c r="E3091" s="49">
        <f>_xll.qlInterestRateIndexValueDate(IndexON,D3091)</f>
        <v>61386</v>
      </c>
      <c r="F3091" s="52">
        <f>IFERROR(_xll.qlIndexFixing(IndexON,D3091,TRUE,_xll.ohTrigger(RecalcTrigger,TriggerON)),NA())</f>
        <v>1.3754898180451391E-2</v>
      </c>
      <c r="H3091" s="49">
        <f>_xll.qlCalendarAdvance(IborCalendar,$H3090,B3091,"f",FALSE)</f>
        <v>61373</v>
      </c>
      <c r="I3091" s="49">
        <f>_xll.qlInterestRateIndexValueDate(Index1M,$H3091)</f>
        <v>61375</v>
      </c>
      <c r="J3091" s="52">
        <f>IFERROR(_xll.qlIndexFixing(Index1M,$H3091,TRUE,_xll.ohTrigger(RecalcTrigger,Trigger1M)),NA())</f>
        <v>1.5750576275594379E-2</v>
      </c>
      <c r="K3091" s="52">
        <f>IFERROR(_xll.qlIndexFixing(ONIndex1M,I3091,TRUE,_xll.ohTrigger(RecalcTrigger,Trigger1M)),NA())</f>
        <v>1.5741281112551242E-2</v>
      </c>
      <c r="L3091" s="52">
        <f>IFERROR(_xll.qlIndexFixing(Index3M,H3091,TRUE,_xll.ohTrigger(RecalcTrigger,Trigger3M)),NA())</f>
        <v>1.7204455291712065E-2</v>
      </c>
      <c r="M3091" s="52">
        <f>IFERROR(_xll.qlIndexFixing(ONIndex3M,I3091,TRUE,_xll.ohTrigger(RecalcTrigger,Trigger3M)),NA())</f>
        <v>1.7168790527846145E-2</v>
      </c>
      <c r="N3091" s="52">
        <f>IFERROR(_xll.qlIndexFixing(Index6M,$H3091,TRUE,_xll.ohTrigger(RecalcTrigger,Trigger6M)),NA())</f>
        <v>1.897875125177944E-2</v>
      </c>
      <c r="O3091" s="52">
        <f>IFERROR(_xll.qlIndexFixing(ONIndex6M,I3091,TRUE,_xll.ohTrigger(RecalcTrigger,Trigger6M)),NA())</f>
        <v>1.8890403488258656E-2</v>
      </c>
      <c r="P3091" s="52">
        <f>IFERROR(_xll.qlIndexFixing(Index1Y,$H3091,TRUE,_xll.ohTrigger(RecalcTrigger,Trigger1Y)),NA())</f>
        <v>2.1116748497272478E-2</v>
      </c>
      <c r="Q3091" s="52">
        <f>IFERROR(_xll.qlIndexFixing(ONIndex1Y,I3091,TRUE,_xll.ohTrigger(RecalcTrigger,Trigger1Y)),NA())</f>
        <v>2.0895110560283925E-2</v>
      </c>
    </row>
    <row r="3092" spans="2:17" x14ac:dyDescent="0.2">
      <c r="B3092" s="46" t="s">
        <v>51</v>
      </c>
      <c r="D3092" s="49">
        <f>_xll.qlCalendarAdvance(LocalCalendar,$D3091,B3092,"f",FALSE)</f>
        <v>61393</v>
      </c>
      <c r="E3092" s="49">
        <f>_xll.qlInterestRateIndexValueDate(IndexON,D3092)</f>
        <v>61393</v>
      </c>
      <c r="F3092" s="52">
        <f>IFERROR(_xll.qlIndexFixing(IndexON,D3092,TRUE,_xll.ohTrigger(RecalcTrigger,TriggerON)),NA())</f>
        <v>1.3754898180451391E-2</v>
      </c>
      <c r="H3092" s="49">
        <f>_xll.qlCalendarAdvance(IborCalendar,$H3091,B3092,"f",FALSE)</f>
        <v>61380</v>
      </c>
      <c r="I3092" s="49">
        <f>_xll.qlInterestRateIndexValueDate(Index1M,$H3092)</f>
        <v>61382</v>
      </c>
      <c r="J3092" s="52">
        <f>IFERROR(_xll.qlIndexFixing(Index1M,$H3092,TRUE,_xll.ohTrigger(RecalcTrigger,Trigger1M)),NA())</f>
        <v>1.5750920681409375E-2</v>
      </c>
      <c r="K3092" s="52">
        <f>IFERROR(_xll.qlIndexFixing(ONIndex1M,I3092,TRUE,_xll.ohTrigger(RecalcTrigger,Trigger1M)),NA())</f>
        <v>1.574093698772927E-2</v>
      </c>
      <c r="L3092" s="52">
        <f>IFERROR(_xll.qlIndexFixing(Index3M,H3092,TRUE,_xll.ohTrigger(RecalcTrigger,Trigger3M)),NA())</f>
        <v>1.7206097424660265E-2</v>
      </c>
      <c r="M3092" s="52">
        <f>IFERROR(_xll.qlIndexFixing(ONIndex3M,I3092,TRUE,_xll.ohTrigger(RecalcTrigger,Trigger3M)),NA())</f>
        <v>1.7168381161232205E-2</v>
      </c>
      <c r="N3092" s="52">
        <f>IFERROR(_xll.qlIndexFixing(Index6M,$H3092,TRUE,_xll.ohTrigger(RecalcTrigger,Trigger6M)),NA())</f>
        <v>1.8978740208049114E-2</v>
      </c>
      <c r="O3092" s="52">
        <f>IFERROR(_xll.qlIndexFixing(ONIndex6M,I3092,TRUE,_xll.ohTrigger(RecalcTrigger,Trigger6M)),NA())</f>
        <v>1.8889897450673487E-2</v>
      </c>
      <c r="P3092" s="52">
        <f>IFERROR(_xll.qlIndexFixing(Index1Y,$H3092,TRUE,_xll.ohTrigger(RecalcTrigger,Trigger1Y)),NA())</f>
        <v>2.111736259805785E-2</v>
      </c>
      <c r="Q3092" s="52">
        <f>IFERROR(_xll.qlIndexFixing(ONIndex1Y,I3092,TRUE,_xll.ohTrigger(RecalcTrigger,Trigger1Y)),NA())</f>
        <v>2.0894503460899827E-2</v>
      </c>
    </row>
    <row r="3093" spans="2:17" x14ac:dyDescent="0.2">
      <c r="B3093" s="46" t="s">
        <v>51</v>
      </c>
      <c r="D3093" s="49">
        <f>_xll.qlCalendarAdvance(LocalCalendar,$D3092,B3093,"f",FALSE)</f>
        <v>61400</v>
      </c>
      <c r="E3093" s="49">
        <f>_xll.qlInterestRateIndexValueDate(IndexON,D3093)</f>
        <v>61400</v>
      </c>
      <c r="F3093" s="52">
        <f>IFERROR(_xll.qlIndexFixing(IndexON,D3093,TRUE,_xll.ohTrigger(RecalcTrigger,TriggerON)),NA())</f>
        <v>1.3754898180451391E-2</v>
      </c>
      <c r="H3093" s="49">
        <f>_xll.qlCalendarAdvance(IborCalendar,$H3092,B3093,"f",FALSE)</f>
        <v>61387</v>
      </c>
      <c r="I3093" s="49">
        <f>_xll.qlInterestRateIndexValueDate(Index1M,$H3093)</f>
        <v>61389</v>
      </c>
      <c r="J3093" s="52">
        <f>IFERROR(_xll.qlIndexFixing(Index1M,$H3093,TRUE,_xll.ohTrigger(RecalcTrigger,Trigger1M)),NA())</f>
        <v>1.5750576275594379E-2</v>
      </c>
      <c r="K3093" s="52">
        <f>IFERROR(_xll.qlIndexFixing(ONIndex1M,I3093,TRUE,_xll.ohTrigger(RecalcTrigger,Trigger1M)),NA())</f>
        <v>1.574093698772927E-2</v>
      </c>
      <c r="L3093" s="52">
        <f>IFERROR(_xll.qlIndexFixing(Index3M,H3093,TRUE,_xll.ohTrigger(RecalcTrigger,Trigger3M)),NA())</f>
        <v>1.7204455291711187E-2</v>
      </c>
      <c r="M3093" s="52">
        <f>IFERROR(_xll.qlIndexFixing(ONIndex3M,I3093,TRUE,_xll.ohTrigger(RecalcTrigger,Trigger3M)),NA())</f>
        <v>1.7168381161232205E-2</v>
      </c>
      <c r="N3093" s="52">
        <f>IFERROR(_xll.qlIndexFixing(Index6M,$H3093,TRUE,_xll.ohTrigger(RecalcTrigger,Trigger6M)),NA())</f>
        <v>1.8978729189931265E-2</v>
      </c>
      <c r="O3093" s="52">
        <f>IFERROR(_xll.qlIndexFixing(ONIndex6M,I3093,TRUE,_xll.ohTrigger(RecalcTrigger,Trigger6M)),NA())</f>
        <v>1.8889886211184148E-2</v>
      </c>
      <c r="P3093" s="52">
        <f>IFERROR(_xll.qlIndexFixing(Index1Y,$H3093,TRUE,_xll.ohTrigger(RecalcTrigger,Trigger1Y)),NA())</f>
        <v>2.1116746922484005E-2</v>
      </c>
      <c r="Q3093" s="52">
        <f>IFERROR(_xll.qlIndexFixing(ONIndex1Y,I3093,TRUE,_xll.ohTrigger(RecalcTrigger,Trigger1Y)),NA())</f>
        <v>2.0894502642887502E-2</v>
      </c>
    </row>
    <row r="3094" spans="2:17" x14ac:dyDescent="0.2">
      <c r="B3094" s="46" t="s">
        <v>51</v>
      </c>
      <c r="D3094" s="49">
        <f>_xll.qlCalendarAdvance(LocalCalendar,$D3093,B3094,"f",FALSE)</f>
        <v>61407</v>
      </c>
      <c r="E3094" s="49">
        <f>_xll.qlInterestRateIndexValueDate(IndexON,D3094)</f>
        <v>61407</v>
      </c>
      <c r="F3094" s="52">
        <f>IFERROR(_xll.qlIndexFixing(IndexON,D3094,TRUE,_xll.ohTrigger(RecalcTrigger,TriggerON)),NA())</f>
        <v>1.3754898180451391E-2</v>
      </c>
      <c r="H3094" s="49">
        <f>_xll.qlCalendarAdvance(IborCalendar,$H3093,B3094,"f",FALSE)</f>
        <v>61394</v>
      </c>
      <c r="I3094" s="49">
        <f>_xll.qlInterestRateIndexValueDate(Index1M,$H3094)</f>
        <v>61396</v>
      </c>
      <c r="J3094" s="52">
        <f>IFERROR(_xll.qlIndexFixing(Index1M,$H3094,TRUE,_xll.ohTrigger(RecalcTrigger,Trigger1M)),NA())</f>
        <v>1.5750576275594379E-2</v>
      </c>
      <c r="K3094" s="52">
        <f>IFERROR(_xll.qlIndexFixing(ONIndex1M,I3094,TRUE,_xll.ohTrigger(RecalcTrigger,Trigger1M)),NA())</f>
        <v>1.574093698772927E-2</v>
      </c>
      <c r="L3094" s="52">
        <f>IFERROR(_xll.qlIndexFixing(Index3M,H3094,TRUE,_xll.ohTrigger(RecalcTrigger,Trigger3M)),NA())</f>
        <v>1.720404479111437E-2</v>
      </c>
      <c r="M3094" s="52">
        <f>IFERROR(_xll.qlIndexFixing(ONIndex3M,I3094,TRUE,_xll.ohTrigger(RecalcTrigger,Trigger3M)),NA())</f>
        <v>1.716838116125885E-2</v>
      </c>
      <c r="N3094" s="52">
        <f>IFERROR(_xll.qlIndexFixing(Index6M,$H3094,TRUE,_xll.ohTrigger(RecalcTrigger,Trigger6M)),NA())</f>
        <v>1.8978718197423701E-2</v>
      </c>
      <c r="O3094" s="52">
        <f>IFERROR(_xll.qlIndexFixing(ONIndex6M,I3094,TRUE,_xll.ohTrigger(RecalcTrigger,Trigger6M)),NA())</f>
        <v>1.8889874997061185E-2</v>
      </c>
      <c r="P3094" s="52">
        <f>IFERROR(_xll.qlIndexFixing(Index1Y,$H3094,TRUE,_xll.ohTrigger(RecalcTrigger,Trigger1Y)),NA())</f>
        <v>2.1116746137918568E-2</v>
      </c>
      <c r="Q3094" s="52">
        <f>IFERROR(_xll.qlIndexFixing(ONIndex1Y,I3094,TRUE,_xll.ohTrigger(RecalcTrigger,Trigger1Y)),NA())</f>
        <v>2.0894501826740353E-2</v>
      </c>
    </row>
    <row r="3095" spans="2:17" x14ac:dyDescent="0.2">
      <c r="B3095" s="46" t="s">
        <v>51</v>
      </c>
      <c r="D3095" s="49">
        <f>_xll.qlCalendarAdvance(LocalCalendar,$D3094,B3095,"f",FALSE)</f>
        <v>61414</v>
      </c>
      <c r="E3095" s="49">
        <f>_xll.qlInterestRateIndexValueDate(IndexON,D3095)</f>
        <v>61414</v>
      </c>
      <c r="F3095" s="52">
        <f>IFERROR(_xll.qlIndexFixing(IndexON,D3095,TRUE,_xll.ohTrigger(RecalcTrigger,TriggerON)),NA())</f>
        <v>1.3754898180531328E-2</v>
      </c>
      <c r="H3095" s="49">
        <f>_xll.qlCalendarAdvance(IborCalendar,$H3094,B3095,"f",FALSE)</f>
        <v>61401</v>
      </c>
      <c r="I3095" s="49">
        <f>_xll.qlInterestRateIndexValueDate(Index1M,$H3095)</f>
        <v>61403</v>
      </c>
      <c r="J3095" s="52">
        <f>IFERROR(_xll.qlIndexFixing(Index1M,$H3095,TRUE,_xll.ohTrigger(RecalcTrigger,Trigger1M)),NA())</f>
        <v>1.5750576275594379E-2</v>
      </c>
      <c r="K3095" s="52">
        <f>IFERROR(_xll.qlIndexFixing(ONIndex1M,I3095,TRUE,_xll.ohTrigger(RecalcTrigger,Trigger1M)),NA())</f>
        <v>1.5740936987702625E-2</v>
      </c>
      <c r="L3095" s="52">
        <f>IFERROR(_xll.qlIndexFixing(Index3M,H3095,TRUE,_xll.ohTrigger(RecalcTrigger,Trigger3M)),NA())</f>
        <v>1.720404479111437E-2</v>
      </c>
      <c r="M3095" s="52">
        <f>IFERROR(_xll.qlIndexFixing(ONIndex3M,I3095,TRUE,_xll.ohTrigger(RecalcTrigger,Trigger3M)),NA())</f>
        <v>1.716838116125885E-2</v>
      </c>
      <c r="N3095" s="52">
        <f>IFERROR(_xll.qlIndexFixing(Index6M,$H3095,TRUE,_xll.ohTrigger(RecalcTrigger,Trigger6M)),NA())</f>
        <v>1.89787072305273E-2</v>
      </c>
      <c r="O3095" s="52">
        <f>IFERROR(_xll.qlIndexFixing(ONIndex6M,I3095,TRUE,_xll.ohTrigger(RecalcTrigger,Trigger6M)),NA())</f>
        <v>1.8889863808277951E-2</v>
      </c>
      <c r="P3095" s="52">
        <f>IFERROR(_xll.qlIndexFixing(Index1Y,$H3095,TRUE,_xll.ohTrigger(RecalcTrigger,Trigger1Y)),NA())</f>
        <v>2.1116745355239358E-2</v>
      </c>
      <c r="Q3095" s="52">
        <f>IFERROR(_xll.qlIndexFixing(ONIndex1Y,I3095,TRUE,_xll.ohTrigger(RecalcTrigger,Trigger1Y)),NA())</f>
        <v>2.0894501012378441E-2</v>
      </c>
    </row>
    <row r="3096" spans="2:17" x14ac:dyDescent="0.2">
      <c r="B3096" s="46" t="s">
        <v>51</v>
      </c>
      <c r="D3096" s="49">
        <f>_xll.qlCalendarAdvance(LocalCalendar,$D3095,B3096,"f",FALSE)</f>
        <v>61421</v>
      </c>
      <c r="E3096" s="49">
        <f>_xll.qlInterestRateIndexValueDate(IndexON,D3096)</f>
        <v>61421</v>
      </c>
      <c r="F3096" s="52">
        <f>IFERROR(_xll.qlIndexFixing(IndexON,D3096,TRUE,_xll.ohTrigger(RecalcTrigger,TriggerON)),NA())</f>
        <v>1.3754898180371455E-2</v>
      </c>
      <c r="H3096" s="49">
        <f>_xll.qlCalendarAdvance(IborCalendar,$H3095,B3096,"f",FALSE)</f>
        <v>61408</v>
      </c>
      <c r="I3096" s="49">
        <f>_xll.qlInterestRateIndexValueDate(Index1M,$H3096)</f>
        <v>61410</v>
      </c>
      <c r="J3096" s="52">
        <f>IFERROR(_xll.qlIndexFixing(Index1M,$H3096,TRUE,_xll.ohTrigger(RecalcTrigger,Trigger1M)),NA())</f>
        <v>1.5750576275596957E-2</v>
      </c>
      <c r="K3096" s="52">
        <f>IFERROR(_xll.qlIndexFixing(ONIndex1M,I3096,TRUE,_xll.ohTrigger(RecalcTrigger,Trigger1M)),NA())</f>
        <v>1.5741281112551242E-2</v>
      </c>
      <c r="L3096" s="52">
        <f>IFERROR(_xll.qlIndexFixing(Index3M,H3096,TRUE,_xll.ohTrigger(RecalcTrigger,Trigger3M)),NA())</f>
        <v>1.720404479111437E-2</v>
      </c>
      <c r="M3096" s="52">
        <f>IFERROR(_xll.qlIndexFixing(ONIndex3M,I3096,TRUE,_xll.ohTrigger(RecalcTrigger,Trigger3M)),NA())</f>
        <v>1.7168790527826161E-2</v>
      </c>
      <c r="N3096" s="52">
        <f>IFERROR(_xll.qlIndexFixing(Index6M,$H3096,TRUE,_xll.ohTrigger(RecalcTrigger,Trigger6M)),NA())</f>
        <v>1.8978696289240302E-2</v>
      </c>
      <c r="O3096" s="52">
        <f>IFERROR(_xll.qlIndexFixing(ONIndex6M,I3096,TRUE,_xll.ohTrigger(RecalcTrigger,Trigger6M)),NA())</f>
        <v>1.889034742362572E-2</v>
      </c>
      <c r="P3096" s="52">
        <f>IFERROR(_xll.qlIndexFixing(Index1Y,$H3096,TRUE,_xll.ohTrigger(RecalcTrigger,Trigger1Y)),NA())</f>
        <v>2.1117359463925116E-2</v>
      </c>
      <c r="Q3096" s="52">
        <f>IFERROR(_xll.qlIndexFixing(ONIndex1Y,I3096,TRUE,_xll.ohTrigger(RecalcTrigger,Trigger1Y)),NA())</f>
        <v>2.0895106479787984E-2</v>
      </c>
    </row>
    <row r="3097" spans="2:17" x14ac:dyDescent="0.2">
      <c r="B3097" s="46" t="s">
        <v>51</v>
      </c>
      <c r="D3097" s="49">
        <f>_xll.qlCalendarAdvance(LocalCalendar,$D3096,B3097,"f",FALSE)</f>
        <v>61428</v>
      </c>
      <c r="E3097" s="49">
        <f>_xll.qlInterestRateIndexValueDate(IndexON,D3097)</f>
        <v>61428</v>
      </c>
      <c r="F3097" s="52">
        <f>IFERROR(_xll.qlIndexFixing(IndexON,D3097,TRUE,_xll.ohTrigger(RecalcTrigger,TriggerON)),NA())</f>
        <v>1.3754898180451391E-2</v>
      </c>
      <c r="H3097" s="49">
        <f>_xll.qlCalendarAdvance(IborCalendar,$H3096,B3097,"f",FALSE)</f>
        <v>61415</v>
      </c>
      <c r="I3097" s="49">
        <f>_xll.qlInterestRateIndexValueDate(Index1M,$H3097)</f>
        <v>61417</v>
      </c>
      <c r="J3097" s="52">
        <f>IFERROR(_xll.qlIndexFixing(Index1M,$H3097,TRUE,_xll.ohTrigger(RecalcTrigger,Trigger1M)),NA())</f>
        <v>1.5750576275594379E-2</v>
      </c>
      <c r="K3097" s="52">
        <f>IFERROR(_xll.qlIndexFixing(ONIndex1M,I3097,TRUE,_xll.ohTrigger(RecalcTrigger,Trigger1M)),NA())</f>
        <v>1.574093698772927E-2</v>
      </c>
      <c r="L3097" s="52">
        <f>IFERROR(_xll.qlIndexFixing(Index3M,H3097,TRUE,_xll.ohTrigger(RecalcTrigger,Trigger3M)),NA())</f>
        <v>1.720404479111437E-2</v>
      </c>
      <c r="M3097" s="52">
        <f>IFERROR(_xll.qlIndexFixing(ONIndex3M,I3097,TRUE,_xll.ohTrigger(RecalcTrigger,Trigger3M)),NA())</f>
        <v>1.716838116125885E-2</v>
      </c>
      <c r="N3097" s="52">
        <f>IFERROR(_xll.qlIndexFixing(Index6M,$H3097,TRUE,_xll.ohTrigger(RecalcTrigger,Trigger6M)),NA())</f>
        <v>1.8978685373564907E-2</v>
      </c>
      <c r="O3097" s="52">
        <f>IFERROR(_xll.qlIndexFixing(ONIndex6M,I3097,TRUE,_xll.ohTrigger(RecalcTrigger,Trigger6M)),NA())</f>
        <v>1.8889841506837257E-2</v>
      </c>
      <c r="P3097" s="52">
        <f>IFERROR(_xll.qlIndexFixing(Index1Y,$H3097,TRUE,_xll.ohTrigger(RecalcTrigger,Trigger1Y)),NA())</f>
        <v>2.1116743795538108E-2</v>
      </c>
      <c r="Q3097" s="52">
        <f>IFERROR(_xll.qlIndexFixing(ONIndex1Y,I3097,TRUE,_xll.ohTrigger(RecalcTrigger,Trigger1Y)),NA())</f>
        <v>2.0894499389250143E-2</v>
      </c>
    </row>
    <row r="3098" spans="2:17" x14ac:dyDescent="0.2">
      <c r="B3098" s="46" t="s">
        <v>51</v>
      </c>
      <c r="D3098" s="49">
        <f>_xll.qlCalendarAdvance(LocalCalendar,$D3097,B3098,"f",FALSE)</f>
        <v>61435</v>
      </c>
      <c r="E3098" s="49">
        <f>_xll.qlInterestRateIndexValueDate(IndexON,D3098)</f>
        <v>61435</v>
      </c>
      <c r="F3098" s="52">
        <f>IFERROR(_xll.qlIndexFixing(IndexON,D3098,TRUE,_xll.ohTrigger(RecalcTrigger,TriggerON)),NA())</f>
        <v>1.3754898180451391E-2</v>
      </c>
      <c r="H3098" s="49">
        <f>_xll.qlCalendarAdvance(IborCalendar,$H3097,B3098,"f",FALSE)</f>
        <v>61422</v>
      </c>
      <c r="I3098" s="49">
        <f>_xll.qlInterestRateIndexValueDate(Index1M,$H3098)</f>
        <v>61424</v>
      </c>
      <c r="J3098" s="52">
        <f>IFERROR(_xll.qlIndexFixing(Index1M,$H3098,TRUE,_xll.ohTrigger(RecalcTrigger,Trigger1M)),NA())</f>
        <v>1.5750576275594379E-2</v>
      </c>
      <c r="K3098" s="52">
        <f>IFERROR(_xll.qlIndexFixing(ONIndex1M,I3098,TRUE,_xll.ohTrigger(RecalcTrigger,Trigger1M)),NA())</f>
        <v>1.5740936987755916E-2</v>
      </c>
      <c r="L3098" s="52">
        <f>IFERROR(_xll.qlIndexFixing(Index3M,H3098,TRUE,_xll.ohTrigger(RecalcTrigger,Trigger3M)),NA())</f>
        <v>1.7205686871839401E-2</v>
      </c>
      <c r="M3098" s="52">
        <f>IFERROR(_xll.qlIndexFixing(ONIndex3M,I3098,TRUE,_xll.ohTrigger(RecalcTrigger,Trigger3M)),NA())</f>
        <v>1.716838116125885E-2</v>
      </c>
      <c r="N3098" s="52">
        <f>IFERROR(_xll.qlIndexFixing(Index6M,$H3098,TRUE,_xll.ohTrigger(RecalcTrigger,Trigger6M)),NA())</f>
        <v>1.8980666234491284E-2</v>
      </c>
      <c r="O3098" s="52">
        <f>IFERROR(_xll.qlIndexFixing(ONIndex6M,I3098,TRUE,_xll.ohTrigger(RecalcTrigger,Trigger6M)),NA())</f>
        <v>1.8889830394179796E-2</v>
      </c>
      <c r="P3098" s="52">
        <f>IFERROR(_xll.qlIndexFixing(Index1Y,$H3098,TRUE,_xll.ohTrigger(RecalcTrigger,Trigger1Y)),NA())</f>
        <v>2.1116743018516935E-2</v>
      </c>
      <c r="Q3098" s="52">
        <f>IFERROR(_xll.qlIndexFixing(ONIndex1Y,I3098,TRUE,_xll.ohTrigger(RecalcTrigger,Trigger1Y)),NA())</f>
        <v>2.0894498580483756E-2</v>
      </c>
    </row>
    <row r="3099" spans="2:17" x14ac:dyDescent="0.2">
      <c r="B3099" s="46" t="s">
        <v>51</v>
      </c>
      <c r="D3099" s="49">
        <f>_xll.qlCalendarAdvance(LocalCalendar,$D3098,B3099,"f",FALSE)</f>
        <v>61442</v>
      </c>
      <c r="E3099" s="49">
        <f>_xll.qlInterestRateIndexValueDate(IndexON,D3099)</f>
        <v>61442</v>
      </c>
      <c r="F3099" s="52">
        <f>IFERROR(_xll.qlIndexFixing(IndexON,D3099,TRUE,_xll.ohTrigger(RecalcTrigger,TriggerON)),NA())</f>
        <v>1.3754898180451391E-2</v>
      </c>
      <c r="H3099" s="49">
        <f>_xll.qlCalendarAdvance(IborCalendar,$H3098,B3099,"f",FALSE)</f>
        <v>61429</v>
      </c>
      <c r="I3099" s="49">
        <f>_xll.qlInterestRateIndexValueDate(Index1M,$H3099)</f>
        <v>61431</v>
      </c>
      <c r="J3099" s="52">
        <f>IFERROR(_xll.qlIndexFixing(Index1M,$H3099,TRUE,_xll.ohTrigger(RecalcTrigger,Trigger1M)),NA())</f>
        <v>1.5750576275594379E-2</v>
      </c>
      <c r="K3099" s="52">
        <f>IFERROR(_xll.qlIndexFixing(ONIndex1M,I3099,TRUE,_xll.ohTrigger(RecalcTrigger,Trigger1M)),NA())</f>
        <v>1.574093698772927E-2</v>
      </c>
      <c r="L3099" s="52">
        <f>IFERROR(_xll.qlIndexFixing(Index3M,H3099,TRUE,_xll.ohTrigger(RecalcTrigger,Trigger3M)),NA())</f>
        <v>1.7205686871839401E-2</v>
      </c>
      <c r="M3099" s="52">
        <f>IFERROR(_xll.qlIndexFixing(ONIndex3M,I3099,TRUE,_xll.ohTrigger(RecalcTrigger,Trigger3M)),NA())</f>
        <v>1.7168381161285495E-2</v>
      </c>
      <c r="N3099" s="52">
        <f>IFERROR(_xll.qlIndexFixing(Index6M,$H3099,TRUE,_xll.ohTrigger(RecalcTrigger,Trigger6M)),NA())</f>
        <v>1.8980157409740281E-2</v>
      </c>
      <c r="O3099" s="52">
        <f>IFERROR(_xll.qlIndexFixing(ONIndex6M,I3099,TRUE,_xll.ohTrigger(RecalcTrigger,Trigger6M)),NA())</f>
        <v>1.8889819306888711E-2</v>
      </c>
      <c r="P3099" s="52">
        <f>IFERROR(_xll.qlIndexFixing(Index1Y,$H3099,TRUE,_xll.ohTrigger(RecalcTrigger,Trigger1Y)),NA())</f>
        <v>2.1116742243381559E-2</v>
      </c>
      <c r="Q3099" s="52">
        <f>IFERROR(_xll.qlIndexFixing(ONIndex1Y,I3099,TRUE,_xll.ohTrigger(RecalcTrigger,Trigger1Y)),NA())</f>
        <v>2.0894497773555898E-2</v>
      </c>
    </row>
    <row r="3100" spans="2:17" x14ac:dyDescent="0.2">
      <c r="B3100" s="46" t="s">
        <v>51</v>
      </c>
      <c r="D3100" s="49">
        <f>_xll.qlCalendarAdvance(LocalCalendar,$D3099,B3100,"f",FALSE)</f>
        <v>61449</v>
      </c>
      <c r="E3100" s="49">
        <f>_xll.qlInterestRateIndexValueDate(IndexON,D3100)</f>
        <v>61449</v>
      </c>
      <c r="F3100" s="52">
        <f>IFERROR(_xll.qlIndexFixing(IndexON,D3100,TRUE,_xll.ohTrigger(RecalcTrigger,TriggerON)),NA())</f>
        <v>1.3754898180451391E-2</v>
      </c>
      <c r="H3100" s="49">
        <f>_xll.qlCalendarAdvance(IborCalendar,$H3099,B3100,"f",FALSE)</f>
        <v>61436</v>
      </c>
      <c r="I3100" s="49">
        <f>_xll.qlInterestRateIndexValueDate(Index1M,$H3100)</f>
        <v>61438</v>
      </c>
      <c r="J3100" s="52">
        <f>IFERROR(_xll.qlIndexFixing(Index1M,$H3100,TRUE,_xll.ohTrigger(RecalcTrigger,Trigger1M)),NA())</f>
        <v>1.5750576275594379E-2</v>
      </c>
      <c r="K3100" s="52">
        <f>IFERROR(_xll.qlIndexFixing(ONIndex1M,I3100,TRUE,_xll.ohTrigger(RecalcTrigger,Trigger1M)),NA())</f>
        <v>1.574093698772927E-2</v>
      </c>
      <c r="L3100" s="52">
        <f>IFERROR(_xll.qlIndexFixing(Index3M,H3100,TRUE,_xll.ohTrigger(RecalcTrigger,Trigger3M)),NA())</f>
        <v>1.7205686871838551E-2</v>
      </c>
      <c r="M3100" s="52">
        <f>IFERROR(_xll.qlIndexFixing(ONIndex3M,I3100,TRUE,_xll.ohTrigger(RecalcTrigger,Trigger3M)),NA())</f>
        <v>1.7168381161232205E-2</v>
      </c>
      <c r="N3100" s="52">
        <f>IFERROR(_xll.qlIndexFixing(Index6M,$H3100,TRUE,_xll.ohTrigger(RecalcTrigger,Trigger6M)),NA())</f>
        <v>1.8980146574680296E-2</v>
      </c>
      <c r="O3100" s="52">
        <f>IFERROR(_xll.qlIndexFixing(ONIndex6M,I3100,TRUE,_xll.ohTrigger(RecalcTrigger,Trigger6M)),NA())</f>
        <v>1.8889808244964001E-2</v>
      </c>
      <c r="P3100" s="52">
        <f>IFERROR(_xll.qlIndexFixing(Index1Y,$H3100,TRUE,_xll.ohTrigger(RecalcTrigger,Trigger1Y)),NA())</f>
        <v>2.1116741470131754E-2</v>
      </c>
      <c r="Q3100" s="52">
        <f>IFERROR(_xll.qlIndexFixing(ONIndex1Y,I3100,TRUE,_xll.ohTrigger(RecalcTrigger,Trigger1Y)),NA())</f>
        <v>2.0894496968413279E-2</v>
      </c>
    </row>
    <row r="3101" spans="2:17" x14ac:dyDescent="0.2">
      <c r="B3101" s="46" t="s">
        <v>51</v>
      </c>
      <c r="D3101" s="49">
        <f>_xll.qlCalendarAdvance(LocalCalendar,$D3100,B3101,"f",FALSE)</f>
        <v>61456</v>
      </c>
      <c r="E3101" s="49">
        <f>_xll.qlInterestRateIndexValueDate(IndexON,D3101)</f>
        <v>61456</v>
      </c>
      <c r="F3101" s="52">
        <f>IFERROR(_xll.qlIndexFixing(IndexON,D3101,TRUE,_xll.ohTrigger(RecalcTrigger,TriggerON)),NA())</f>
        <v>1.3754898180531328E-2</v>
      </c>
      <c r="H3101" s="49">
        <f>_xll.qlCalendarAdvance(IborCalendar,$H3100,B3101,"f",FALSE)</f>
        <v>61443</v>
      </c>
      <c r="I3101" s="49">
        <f>_xll.qlInterestRateIndexValueDate(Index1M,$H3101)</f>
        <v>61445</v>
      </c>
      <c r="J3101" s="52">
        <f>IFERROR(_xll.qlIndexFixing(Index1M,$H3101,TRUE,_xll.ohTrigger(RecalcTrigger,Trigger1M)),NA())</f>
        <v>1.5750920681409375E-2</v>
      </c>
      <c r="K3101" s="52">
        <f>IFERROR(_xll.qlIndexFixing(ONIndex1M,I3101,TRUE,_xll.ohTrigger(RecalcTrigger,Trigger1M)),NA())</f>
        <v>1.574093698772927E-2</v>
      </c>
      <c r="L3101" s="52">
        <f>IFERROR(_xll.qlIndexFixing(Index3M,H3101,TRUE,_xll.ohTrigger(RecalcTrigger,Trigger3M)),NA())</f>
        <v>1.7205686871838551E-2</v>
      </c>
      <c r="M3101" s="52">
        <f>IFERROR(_xll.qlIndexFixing(ONIndex3M,I3101,TRUE,_xll.ohTrigger(RecalcTrigger,Trigger3M)),NA())</f>
        <v>1.716838116125885E-2</v>
      </c>
      <c r="N3101" s="52">
        <f>IFERROR(_xll.qlIndexFixing(Index6M,$H3101,TRUE,_xll.ohTrigger(RecalcTrigger,Trigger6M)),NA())</f>
        <v>1.898013576523528E-2</v>
      </c>
      <c r="O3101" s="52">
        <f>IFERROR(_xll.qlIndexFixing(ONIndex6M,I3101,TRUE,_xll.ohTrigger(RecalcTrigger,Trigger6M)),NA())</f>
        <v>1.8889797208458958E-2</v>
      </c>
      <c r="P3101" s="52">
        <f>IFERROR(_xll.qlIndexFixing(Index1Y,$H3101,TRUE,_xll.ohTrigger(RecalcTrigger,Trigger1Y)),NA())</f>
        <v>2.1116740698768403E-2</v>
      </c>
      <c r="Q3101" s="52">
        <f>IFERROR(_xll.qlIndexFixing(ONIndex1Y,I3101,TRUE,_xll.ohTrigger(RecalcTrigger,Trigger1Y)),NA())</f>
        <v>2.089449616521577E-2</v>
      </c>
    </row>
    <row r="3102" spans="2:17" x14ac:dyDescent="0.2">
      <c r="B3102" s="46" t="s">
        <v>51</v>
      </c>
      <c r="D3102" s="49">
        <f>_xll.qlCalendarAdvance(LocalCalendar,$D3101,B3102,"f",FALSE)</f>
        <v>61463</v>
      </c>
      <c r="E3102" s="49">
        <f>_xll.qlInterestRateIndexValueDate(IndexON,D3102)</f>
        <v>61463</v>
      </c>
      <c r="F3102" s="52">
        <f>IFERROR(_xll.qlIndexFixing(IndexON,D3102,TRUE,_xll.ohTrigger(RecalcTrigger,TriggerON)),NA())</f>
        <v>1.3754898180451391E-2</v>
      </c>
      <c r="H3102" s="49">
        <f>_xll.qlCalendarAdvance(IborCalendar,$H3101,B3102,"f",FALSE)</f>
        <v>61450</v>
      </c>
      <c r="I3102" s="49">
        <f>_xll.qlInterestRateIndexValueDate(Index1M,$H3102)</f>
        <v>61452</v>
      </c>
      <c r="J3102" s="52">
        <f>IFERROR(_xll.qlIndexFixing(Index1M,$H3102,TRUE,_xll.ohTrigger(RecalcTrigger,Trigger1M)),NA())</f>
        <v>1.5750576275594379E-2</v>
      </c>
      <c r="K3102" s="52">
        <f>IFERROR(_xll.qlIndexFixing(ONIndex1M,I3102,TRUE,_xll.ohTrigger(RecalcTrigger,Trigger1M)),NA())</f>
        <v>1.574093698772927E-2</v>
      </c>
      <c r="L3102" s="52">
        <f>IFERROR(_xll.qlIndexFixing(Index3M,H3102,TRUE,_xll.ohTrigger(RecalcTrigger,Trigger3M)),NA())</f>
        <v>1.7204455291712942E-2</v>
      </c>
      <c r="M3102" s="52">
        <f>IFERROR(_xll.qlIndexFixing(ONIndex3M,I3102,TRUE,_xll.ohTrigger(RecalcTrigger,Trigger3M)),NA())</f>
        <v>1.716838116125885E-2</v>
      </c>
      <c r="N3102" s="52">
        <f>IFERROR(_xll.qlIndexFixing(Index6M,$H3102,TRUE,_xll.ohTrigger(RecalcTrigger,Trigger6M)),NA())</f>
        <v>1.8978631179350954E-2</v>
      </c>
      <c r="O3102" s="52">
        <f>IFERROR(_xll.qlIndexFixing(ONIndex6M,I3102,TRUE,_xll.ohTrigger(RecalcTrigger,Trigger6M)),NA())</f>
        <v>1.8889786197267E-2</v>
      </c>
      <c r="P3102" s="52">
        <f>IFERROR(_xll.qlIndexFixing(Index1Y,$H3102,TRUE,_xll.ohTrigger(RecalcTrigger,Trigger1Y)),NA())</f>
        <v>2.1114895402274795E-2</v>
      </c>
      <c r="Q3102" s="52">
        <f>IFERROR(_xll.qlIndexFixing(ONIndex1Y,I3102,TRUE,_xll.ohTrigger(RecalcTrigger,Trigger1Y)),NA())</f>
        <v>2.08944953638035E-2</v>
      </c>
    </row>
    <row r="3103" spans="2:17" x14ac:dyDescent="0.2">
      <c r="B3103" s="46" t="s">
        <v>51</v>
      </c>
      <c r="D3103" s="49">
        <f>_xll.qlCalendarAdvance(LocalCalendar,$D3102,B3103,"f",FALSE)</f>
        <v>61470</v>
      </c>
      <c r="E3103" s="49">
        <f>_xll.qlInterestRateIndexValueDate(IndexON,D3103)</f>
        <v>61470</v>
      </c>
      <c r="F3103" s="52">
        <f>IFERROR(_xll.qlIndexFixing(IndexON,D3103,TRUE,_xll.ohTrigger(RecalcTrigger,TriggerON)),NA())</f>
        <v>1.3754898180451391E-2</v>
      </c>
      <c r="H3103" s="49">
        <f>_xll.qlCalendarAdvance(IborCalendar,$H3102,B3103,"f",FALSE)</f>
        <v>61457</v>
      </c>
      <c r="I3103" s="49">
        <f>_xll.qlInterestRateIndexValueDate(Index1M,$H3103)</f>
        <v>61459</v>
      </c>
      <c r="J3103" s="52">
        <f>IFERROR(_xll.qlIndexFixing(Index1M,$H3103,TRUE,_xll.ohTrigger(RecalcTrigger,Trigger1M)),NA())</f>
        <v>1.5750920681406877E-2</v>
      </c>
      <c r="K3103" s="52">
        <f>IFERROR(_xll.qlIndexFixing(ONIndex1M,I3103,TRUE,_xll.ohTrigger(RecalcTrigger,Trigger1M)),NA())</f>
        <v>1.5740936987702625E-2</v>
      </c>
      <c r="L3103" s="52">
        <f>IFERROR(_xll.qlIndexFixing(Index3M,H3103,TRUE,_xll.ohTrigger(RecalcTrigger,Trigger3M)),NA())</f>
        <v>1.7204455291711187E-2</v>
      </c>
      <c r="M3103" s="52">
        <f>IFERROR(_xll.qlIndexFixing(ONIndex3M,I3103,TRUE,_xll.ohTrigger(RecalcTrigger,Trigger3M)),NA())</f>
        <v>1.7168381161232205E-2</v>
      </c>
      <c r="N3103" s="52">
        <f>IFERROR(_xll.qlIndexFixing(Index6M,$H3103,TRUE,_xll.ohTrigger(RecalcTrigger,Trigger6M)),NA())</f>
        <v>1.8980612193577176E-2</v>
      </c>
      <c r="O3103" s="52">
        <f>IFERROR(_xll.qlIndexFixing(ONIndex6M,I3103,TRUE,_xll.ohTrigger(RecalcTrigger,Trigger6M)),NA())</f>
        <v>1.8889775211441417E-2</v>
      </c>
      <c r="P3103" s="52">
        <f>IFERROR(_xll.qlIndexFixing(Index1Y,$H3103,TRUE,_xll.ohTrigger(RecalcTrigger,Trigger1Y)),NA())</f>
        <v>2.1116739161699292E-2</v>
      </c>
      <c r="Q3103" s="52">
        <f>IFERROR(_xll.qlIndexFixing(ONIndex1Y,I3103,TRUE,_xll.ohTrigger(RecalcTrigger,Trigger1Y)),NA())</f>
        <v>2.089449456422976E-2</v>
      </c>
    </row>
    <row r="3104" spans="2:17" x14ac:dyDescent="0.2">
      <c r="B3104" s="46" t="s">
        <v>51</v>
      </c>
      <c r="D3104" s="49">
        <f>_xll.qlCalendarAdvance(LocalCalendar,$D3103,B3104,"f",FALSE)</f>
        <v>61477</v>
      </c>
      <c r="E3104" s="49">
        <f>_xll.qlInterestRateIndexValueDate(IndexON,D3104)</f>
        <v>61477</v>
      </c>
      <c r="F3104" s="52">
        <f>IFERROR(_xll.qlIndexFixing(IndexON,D3104,TRUE,_xll.ohTrigger(RecalcTrigger,TriggerON)),NA())</f>
        <v>1.3754898180451391E-2</v>
      </c>
      <c r="H3104" s="49">
        <f>_xll.qlCalendarAdvance(IborCalendar,$H3103,B3104,"f",FALSE)</f>
        <v>61464</v>
      </c>
      <c r="I3104" s="49">
        <f>_xll.qlInterestRateIndexValueDate(Index1M,$H3104)</f>
        <v>61466</v>
      </c>
      <c r="J3104" s="52">
        <f>IFERROR(_xll.qlIndexFixing(Index1M,$H3104,TRUE,_xll.ohTrigger(RecalcTrigger,Trigger1M)),NA())</f>
        <v>1.5750576275594379E-2</v>
      </c>
      <c r="K3104" s="52">
        <f>IFERROR(_xll.qlIndexFixing(ONIndex1M,I3104,TRUE,_xll.ohTrigger(RecalcTrigger,Trigger1M)),NA())</f>
        <v>1.5740936987702625E-2</v>
      </c>
      <c r="L3104" s="52">
        <f>IFERROR(_xll.qlIndexFixing(Index3M,H3104,TRUE,_xll.ohTrigger(RecalcTrigger,Trigger3M)),NA())</f>
        <v>1.7204455291712065E-2</v>
      </c>
      <c r="M3104" s="52">
        <f>IFERROR(_xll.qlIndexFixing(ONIndex3M,I3104,TRUE,_xll.ohTrigger(RecalcTrigger,Trigger3M)),NA())</f>
        <v>1.7168381161232205E-2</v>
      </c>
      <c r="N3104" s="52">
        <f>IFERROR(_xll.qlIndexFixing(Index6M,$H3104,TRUE,_xll.ohTrigger(RecalcTrigger,Trigger6M)),NA())</f>
        <v>1.8980103490588759E-2</v>
      </c>
      <c r="O3104" s="52">
        <f>IFERROR(_xll.qlIndexFixing(ONIndex6M,I3104,TRUE,_xll.ohTrigger(RecalcTrigger,Trigger6M)),NA())</f>
        <v>1.8889764251008856E-2</v>
      </c>
      <c r="P3104" s="52">
        <f>IFERROR(_xll.qlIndexFixing(Index1Y,$H3104,TRUE,_xll.ohTrigger(RecalcTrigger,Trigger1Y)),NA())</f>
        <v>2.1117353286192443E-2</v>
      </c>
      <c r="Q3104" s="52">
        <f>IFERROR(_xll.qlIndexFixing(ONIndex1Y,I3104,TRUE,_xll.ohTrigger(RecalcTrigger,Trigger1Y)),NA())</f>
        <v>2.0894493766547839E-2</v>
      </c>
    </row>
    <row r="3105" spans="2:17" x14ac:dyDescent="0.2">
      <c r="B3105" s="46" t="s">
        <v>51</v>
      </c>
      <c r="D3105" s="49">
        <f>_xll.qlCalendarAdvance(LocalCalendar,$D3104,B3105,"f",FALSE)</f>
        <v>61484</v>
      </c>
      <c r="E3105" s="49">
        <f>_xll.qlInterestRateIndexValueDate(IndexON,D3105)</f>
        <v>61484</v>
      </c>
      <c r="F3105" s="52">
        <f>IFERROR(_xll.qlIndexFixing(IndexON,D3105,TRUE,_xll.ohTrigger(RecalcTrigger,TriggerON)),NA())</f>
        <v>1.3754898180451391E-2</v>
      </c>
      <c r="H3105" s="49">
        <f>_xll.qlCalendarAdvance(IborCalendar,$H3104,B3105,"f",FALSE)</f>
        <v>61471</v>
      </c>
      <c r="I3105" s="49">
        <f>_xll.qlInterestRateIndexValueDate(Index1M,$H3105)</f>
        <v>61477</v>
      </c>
      <c r="J3105" s="52">
        <f>IFERROR(_xll.qlIndexFixing(Index1M,$H3105,TRUE,_xll.ohTrigger(RecalcTrigger,Trigger1M)),NA())</f>
        <v>1.5750231879819943E-2</v>
      </c>
      <c r="K3105" s="52">
        <f>IFERROR(_xll.qlIndexFixing(ONIndex1M,I3105,TRUE,_xll.ohTrigger(RecalcTrigger,Trigger1M)),NA())</f>
        <v>1.5740248768141285E-2</v>
      </c>
      <c r="L3105" s="52">
        <f>IFERROR(_xll.qlIndexFixing(Index3M,H3105,TRUE,_xll.ohTrigger(RecalcTrigger,Trigger3M)),NA())</f>
        <v>1.7204455291712065E-2</v>
      </c>
      <c r="M3105" s="52">
        <f>IFERROR(_xll.qlIndexFixing(ONIndex3M,I3105,TRUE,_xll.ohTrigger(RecalcTrigger,Trigger3M)),NA())</f>
        <v>1.7167562467133024E-2</v>
      </c>
      <c r="N3105" s="52">
        <f>IFERROR(_xll.qlIndexFixing(Index6M,$H3105,TRUE,_xll.ohTrigger(RecalcTrigger,Trigger6M)),NA())</f>
        <v>1.8979090782190133E-2</v>
      </c>
      <c r="O3105" s="52">
        <f>IFERROR(_xll.qlIndexFixing(ONIndex6M,I3105,TRUE,_xll.ohTrigger(RecalcTrigger,Trigger6M)),NA())</f>
        <v>1.8888757549833102E-2</v>
      </c>
      <c r="P3105" s="52">
        <f>IFERROR(_xll.qlIndexFixing(Index1Y,$H3105,TRUE,_xll.ohTrigger(RecalcTrigger,Trigger1Y)),NA())</f>
        <v>2.1115507487391015E-2</v>
      </c>
      <c r="Q3105" s="52">
        <f>IFERROR(_xll.qlIndexFixing(ONIndex1Y,I3105,TRUE,_xll.ohTrigger(RecalcTrigger,Trigger1Y)),NA())</f>
        <v>2.0893280025680028E-2</v>
      </c>
    </row>
    <row r="3106" spans="2:17" x14ac:dyDescent="0.2">
      <c r="B3106" s="46" t="s">
        <v>51</v>
      </c>
      <c r="D3106" s="49">
        <f>_xll.qlCalendarAdvance(LocalCalendar,$D3105,B3106,"f",FALSE)</f>
        <v>61491</v>
      </c>
      <c r="E3106" s="49">
        <f>_xll.qlInterestRateIndexValueDate(IndexON,D3106)</f>
        <v>61491</v>
      </c>
      <c r="F3106" s="52">
        <f>IFERROR(_xll.qlIndexFixing(IndexON,D3106,TRUE,_xll.ohTrigger(RecalcTrigger,TriggerON)),NA())</f>
        <v>1.3754898180531328E-2</v>
      </c>
      <c r="H3106" s="49">
        <f>_xll.qlCalendarAdvance(IborCalendar,$H3105,B3106,"f",FALSE)</f>
        <v>61478</v>
      </c>
      <c r="I3106" s="49">
        <f>_xll.qlInterestRateIndexValueDate(Index1M,$H3106)</f>
        <v>61480</v>
      </c>
      <c r="J3106" s="52">
        <f>IFERROR(_xll.qlIndexFixing(Index1M,$H3106,TRUE,_xll.ohTrigger(RecalcTrigger,Trigger1M)),NA())</f>
        <v>1.5750920681409375E-2</v>
      </c>
      <c r="K3106" s="52">
        <f>IFERROR(_xll.qlIndexFixing(ONIndex1M,I3106,TRUE,_xll.ohTrigger(RecalcTrigger,Trigger1M)),NA())</f>
        <v>1.574093698772927E-2</v>
      </c>
      <c r="L3106" s="52">
        <f>IFERROR(_xll.qlIndexFixing(Index3M,H3106,TRUE,_xll.ohTrigger(RecalcTrigger,Trigger3M)),NA())</f>
        <v>1.7204455291712065E-2</v>
      </c>
      <c r="M3106" s="52">
        <f>IFERROR(_xll.qlIndexFixing(ONIndex3M,I3106,TRUE,_xll.ohTrigger(RecalcTrigger,Trigger3M)),NA())</f>
        <v>1.716838116125885E-2</v>
      </c>
      <c r="N3106" s="52">
        <f>IFERROR(_xll.qlIndexFixing(Index6M,$H3106,TRUE,_xll.ohTrigger(RecalcTrigger,Trigger6M)),NA())</f>
        <v>1.8980082102232159E-2</v>
      </c>
      <c r="O3106" s="52">
        <f>IFERROR(_xll.qlIndexFixing(ONIndex6M,I3106,TRUE,_xll.ohTrigger(RecalcTrigger,Trigger6M)),NA())</f>
        <v>1.8889742406269505E-2</v>
      </c>
      <c r="P3106" s="52">
        <f>IFERROR(_xll.qlIndexFixing(Index1Y,$H3106,TRUE,_xll.ohTrigger(RecalcTrigger,Trigger1Y)),NA())</f>
        <v>2.1116736870240498E-2</v>
      </c>
      <c r="Q3106" s="52">
        <f>IFERROR(_xll.qlIndexFixing(ONIndex1Y,I3106,TRUE,_xll.ohTrigger(RecalcTrigger,Trigger1Y)),NA())</f>
        <v>2.0894492176672941E-2</v>
      </c>
    </row>
    <row r="3107" spans="2:17" x14ac:dyDescent="0.2">
      <c r="B3107" s="46" t="s">
        <v>51</v>
      </c>
      <c r="D3107" s="49">
        <f>_xll.qlCalendarAdvance(LocalCalendar,$D3106,B3107,"f",FALSE)</f>
        <v>61498</v>
      </c>
      <c r="E3107" s="49">
        <f>_xll.qlInterestRateIndexValueDate(IndexON,D3107)</f>
        <v>61498</v>
      </c>
      <c r="F3107" s="52">
        <f>IFERROR(_xll.qlIndexFixing(IndexON,D3107,TRUE,_xll.ohTrigger(RecalcTrigger,TriggerON)),NA())</f>
        <v>1.3754898180451391E-2</v>
      </c>
      <c r="H3107" s="49">
        <f>_xll.qlCalendarAdvance(IborCalendar,$H3106,B3107,"f",FALSE)</f>
        <v>61485</v>
      </c>
      <c r="I3107" s="49">
        <f>_xll.qlInterestRateIndexValueDate(Index1M,$H3107)</f>
        <v>61487</v>
      </c>
      <c r="J3107" s="52">
        <f>IFERROR(_xll.qlIndexFixing(Index1M,$H3107,TRUE,_xll.ohTrigger(RecalcTrigger,Trigger1M)),NA())</f>
        <v>1.5750576275594379E-2</v>
      </c>
      <c r="K3107" s="52">
        <f>IFERROR(_xll.qlIndexFixing(ONIndex1M,I3107,TRUE,_xll.ohTrigger(RecalcTrigger,Trigger1M)),NA())</f>
        <v>1.5741281112551242E-2</v>
      </c>
      <c r="L3107" s="52">
        <f>IFERROR(_xll.qlIndexFixing(Index3M,H3107,TRUE,_xll.ohTrigger(RecalcTrigger,Trigger3M)),NA())</f>
        <v>1.7205686871838551E-2</v>
      </c>
      <c r="M3107" s="52">
        <f>IFERROR(_xll.qlIndexFixing(ONIndex3M,I3107,TRUE,_xll.ohTrigger(RecalcTrigger,Trigger3M)),NA())</f>
        <v>1.7168790527826161E-2</v>
      </c>
      <c r="N3107" s="52">
        <f>IFERROR(_xll.qlIndexFixing(Index6M,$H3107,TRUE,_xll.ohTrigger(RecalcTrigger,Trigger6M)),NA())</f>
        <v>1.8980071446476097E-2</v>
      </c>
      <c r="O3107" s="52">
        <f>IFERROR(_xll.qlIndexFixing(ONIndex6M,I3107,TRUE,_xll.ohTrigger(RecalcTrigger,Trigger6M)),NA())</f>
        <v>1.8890226314323133E-2</v>
      </c>
      <c r="P3107" s="52">
        <f>IFERROR(_xll.qlIndexFixing(Index1Y,$H3107,TRUE,_xll.ohTrigger(RecalcTrigger,Trigger1Y)),NA())</f>
        <v>2.1117351000662851E-2</v>
      </c>
      <c r="Q3107" s="52">
        <f>IFERROR(_xll.qlIndexFixing(ONIndex1Y,I3107,TRUE,_xll.ohTrigger(RecalcTrigger,Trigger1Y)),NA())</f>
        <v>2.0895097665298845E-2</v>
      </c>
    </row>
    <row r="3108" spans="2:17" x14ac:dyDescent="0.2">
      <c r="B3108" s="46" t="s">
        <v>51</v>
      </c>
      <c r="D3108" s="49">
        <f>_xll.qlCalendarAdvance(LocalCalendar,$D3107,B3108,"f",FALSE)</f>
        <v>61505</v>
      </c>
      <c r="E3108" s="49">
        <f>_xll.qlInterestRateIndexValueDate(IndexON,D3108)</f>
        <v>61505</v>
      </c>
      <c r="F3108" s="52">
        <f>IFERROR(_xll.qlIndexFixing(IndexON,D3108,TRUE,_xll.ohTrigger(RecalcTrigger,TriggerON)),NA())</f>
        <v>1.3754898180451391E-2</v>
      </c>
      <c r="H3108" s="49">
        <f>_xll.qlCalendarAdvance(IborCalendar,$H3107,B3108,"f",FALSE)</f>
        <v>61492</v>
      </c>
      <c r="I3108" s="49">
        <f>_xll.qlInterestRateIndexValueDate(Index1M,$H3108)</f>
        <v>61494</v>
      </c>
      <c r="J3108" s="52">
        <f>IFERROR(_xll.qlIndexFixing(Index1M,$H3108,TRUE,_xll.ohTrigger(RecalcTrigger,Trigger1M)),NA())</f>
        <v>1.5750576275594379E-2</v>
      </c>
      <c r="K3108" s="52">
        <f>IFERROR(_xll.qlIndexFixing(ONIndex1M,I3108,TRUE,_xll.ohTrigger(RecalcTrigger,Trigger1M)),NA())</f>
        <v>1.574093698772927E-2</v>
      </c>
      <c r="L3108" s="52">
        <f>IFERROR(_xll.qlIndexFixing(Index3M,H3108,TRUE,_xll.ohTrigger(RecalcTrigger,Trigger3M)),NA())</f>
        <v>1.7205686871838551E-2</v>
      </c>
      <c r="M3108" s="52">
        <f>IFERROR(_xll.qlIndexFixing(ONIndex3M,I3108,TRUE,_xll.ohTrigger(RecalcTrigger,Trigger3M)),NA())</f>
        <v>1.716838116125885E-2</v>
      </c>
      <c r="N3108" s="52">
        <f>IFERROR(_xll.qlIndexFixing(Index6M,$H3108,TRUE,_xll.ohTrigger(RecalcTrigger,Trigger6M)),NA())</f>
        <v>1.8980558793069504E-2</v>
      </c>
      <c r="O3108" s="52">
        <f>IFERROR(_xll.qlIndexFixing(ONIndex6M,I3108,TRUE,_xll.ohTrigger(RecalcTrigger,Trigger6M)),NA())</f>
        <v>1.8889720663048948E-2</v>
      </c>
      <c r="P3108" s="52">
        <f>IFERROR(_xll.qlIndexFixing(Index1Y,$H3108,TRUE,_xll.ohTrigger(RecalcTrigger,Trigger1Y)),NA())</f>
        <v>2.1116735352031069E-2</v>
      </c>
      <c r="Q3108" s="52">
        <f>IFERROR(_xll.qlIndexFixing(ONIndex1Y,I3108,TRUE,_xll.ohTrigger(RecalcTrigger,Trigger1Y)),NA())</f>
        <v>2.0894490594178805E-2</v>
      </c>
    </row>
    <row r="3109" spans="2:17" x14ac:dyDescent="0.2">
      <c r="B3109" s="46" t="s">
        <v>51</v>
      </c>
      <c r="D3109" s="49">
        <f>_xll.qlCalendarAdvance(LocalCalendar,$D3108,B3109,"f",FALSE)</f>
        <v>61512</v>
      </c>
      <c r="E3109" s="49">
        <f>_xll.qlInterestRateIndexValueDate(IndexON,D3109)</f>
        <v>61512</v>
      </c>
      <c r="F3109" s="52">
        <f>IFERROR(_xll.qlIndexFixing(IndexON,D3109,TRUE,_xll.ohTrigger(RecalcTrigger,TriggerON)),NA())</f>
        <v>1.3754898180371455E-2</v>
      </c>
      <c r="H3109" s="49">
        <f>_xll.qlCalendarAdvance(IborCalendar,$H3108,B3109,"f",FALSE)</f>
        <v>61499</v>
      </c>
      <c r="I3109" s="49">
        <f>_xll.qlInterestRateIndexValueDate(Index1M,$H3109)</f>
        <v>61501</v>
      </c>
      <c r="J3109" s="52">
        <f>IFERROR(_xll.qlIndexFixing(Index1M,$H3109,TRUE,_xll.ohTrigger(RecalcTrigger,Trigger1M)),NA())</f>
        <v>1.5750576275594379E-2</v>
      </c>
      <c r="K3109" s="52">
        <f>IFERROR(_xll.qlIndexFixing(ONIndex1M,I3109,TRUE,_xll.ohTrigger(RecalcTrigger,Trigger1M)),NA())</f>
        <v>1.574093698772927E-2</v>
      </c>
      <c r="L3109" s="52">
        <f>IFERROR(_xll.qlIndexFixing(Index3M,H3109,TRUE,_xll.ohTrigger(RecalcTrigger,Trigger3M)),NA())</f>
        <v>1.7205686871839401E-2</v>
      </c>
      <c r="M3109" s="52">
        <f>IFERROR(_xll.qlIndexFixing(ONIndex3M,I3109,TRUE,_xll.ohTrigger(RecalcTrigger,Trigger3M)),NA())</f>
        <v>1.716838116125885E-2</v>
      </c>
      <c r="N3109" s="52">
        <f>IFERROR(_xll.qlIndexFixing(Index6M,$H3109,TRUE,_xll.ohTrigger(RecalcTrigger,Trigger6M)),NA())</f>
        <v>1.8980050211808451E-2</v>
      </c>
      <c r="O3109" s="52">
        <f>IFERROR(_xll.qlIndexFixing(ONIndex6M,I3109,TRUE,_xll.ohTrigger(RecalcTrigger,Trigger6M)),NA())</f>
        <v>1.888970982947491E-2</v>
      </c>
      <c r="P3109" s="52">
        <f>IFERROR(_xll.qlIndexFixing(Index1Y,$H3109,TRUE,_xll.ohTrigger(RecalcTrigger,Trigger1Y)),NA())</f>
        <v>2.1116734595755155E-2</v>
      </c>
      <c r="Q3109" s="52">
        <f>IFERROR(_xll.qlIndexFixing(ONIndex1Y,I3109,TRUE,_xll.ohTrigger(RecalcTrigger,Trigger1Y)),NA())</f>
        <v>2.0894489805662886E-2</v>
      </c>
    </row>
    <row r="3110" spans="2:17" x14ac:dyDescent="0.2">
      <c r="B3110" s="46" t="s">
        <v>51</v>
      </c>
      <c r="D3110" s="49">
        <f>_xll.qlCalendarAdvance(LocalCalendar,$D3109,B3110,"f",FALSE)</f>
        <v>61519</v>
      </c>
      <c r="E3110" s="49">
        <f>_xll.qlInterestRateIndexValueDate(IndexON,D3110)</f>
        <v>61519</v>
      </c>
      <c r="F3110" s="52">
        <f>IFERROR(_xll.qlIndexFixing(IndexON,D3110,TRUE,_xll.ohTrigger(RecalcTrigger,TriggerON)),NA())</f>
        <v>1.3754898180451391E-2</v>
      </c>
      <c r="H3110" s="49">
        <f>_xll.qlCalendarAdvance(IborCalendar,$H3109,B3110,"f",FALSE)</f>
        <v>61506</v>
      </c>
      <c r="I3110" s="49">
        <f>_xll.qlInterestRateIndexValueDate(Index1M,$H3110)</f>
        <v>61508</v>
      </c>
      <c r="J3110" s="52">
        <f>IFERROR(_xll.qlIndexFixing(Index1M,$H3110,TRUE,_xll.ohTrigger(RecalcTrigger,Trigger1M)),NA())</f>
        <v>1.5750576275594379E-2</v>
      </c>
      <c r="K3110" s="52">
        <f>IFERROR(_xll.qlIndexFixing(ONIndex1M,I3110,TRUE,_xll.ohTrigger(RecalcTrigger,Trigger1M)),NA())</f>
        <v>1.5741281112551242E-2</v>
      </c>
      <c r="L3110" s="52">
        <f>IFERROR(_xll.qlIndexFixing(Index3M,H3110,TRUE,_xll.ohTrigger(RecalcTrigger,Trigger3M)),NA())</f>
        <v>1.7206097424660265E-2</v>
      </c>
      <c r="M3110" s="52">
        <f>IFERROR(_xll.qlIndexFixing(ONIndex3M,I3110,TRUE,_xll.ohTrigger(RecalcTrigger,Trigger3M)),NA())</f>
        <v>1.7168790527826161E-2</v>
      </c>
      <c r="N3110" s="52">
        <f>IFERROR(_xll.qlIndexFixing(Index6M,$H3110,TRUE,_xll.ohTrigger(RecalcTrigger,Trigger6M)),NA())</f>
        <v>1.8980039632896434E-2</v>
      </c>
      <c r="O3110" s="52">
        <f>IFERROR(_xll.qlIndexFixing(ONIndex6M,I3110,TRUE,_xll.ohTrigger(RecalcTrigger,Trigger6M)),NA())</f>
        <v>1.8890193817298062E-2</v>
      </c>
      <c r="P3110" s="52">
        <f>IFERROR(_xll.qlIndexFixing(Index1Y,$H3110,TRUE,_xll.ohTrigger(RecalcTrigger,Trigger1Y)),NA())</f>
        <v>2.1117348732108156E-2</v>
      </c>
      <c r="Q3110" s="52">
        <f>IFERROR(_xll.qlIndexFixing(ONIndex1Y,I3110,TRUE,_xll.ohTrigger(RecalcTrigger,Trigger1Y)),NA())</f>
        <v>2.0895095300090816E-2</v>
      </c>
    </row>
    <row r="3111" spans="2:17" x14ac:dyDescent="0.2">
      <c r="B3111" s="46" t="s">
        <v>51</v>
      </c>
      <c r="D3111" s="49">
        <f>_xll.qlCalendarAdvance(LocalCalendar,$D3110,B3111,"f",FALSE)</f>
        <v>61526</v>
      </c>
      <c r="E3111" s="49">
        <f>_xll.qlInterestRateIndexValueDate(IndexON,D3111)</f>
        <v>61526</v>
      </c>
      <c r="F3111" s="52">
        <f>IFERROR(_xll.qlIndexFixing(IndexON,D3111,TRUE,_xll.ohTrigger(RecalcTrigger,TriggerON)),NA())</f>
        <v>1.3754898180451391E-2</v>
      </c>
      <c r="H3111" s="49">
        <f>_xll.qlCalendarAdvance(IborCalendar,$H3110,B3111,"f",FALSE)</f>
        <v>61513</v>
      </c>
      <c r="I3111" s="49">
        <f>_xll.qlInterestRateIndexValueDate(Index1M,$H3111)</f>
        <v>61515</v>
      </c>
      <c r="J3111" s="52">
        <f>IFERROR(_xll.qlIndexFixing(Index1M,$H3111,TRUE,_xll.ohTrigger(RecalcTrigger,Trigger1M)),NA())</f>
        <v>1.5750576275594379E-2</v>
      </c>
      <c r="K3111" s="52">
        <f>IFERROR(_xll.qlIndexFixing(ONIndex1M,I3111,TRUE,_xll.ohTrigger(RecalcTrigger,Trigger1M)),NA())</f>
        <v>1.574093698772927E-2</v>
      </c>
      <c r="L3111" s="52">
        <f>IFERROR(_xll.qlIndexFixing(Index3M,H3111,TRUE,_xll.ohTrigger(RecalcTrigger,Trigger3M)),NA())</f>
        <v>1.7206097424660265E-2</v>
      </c>
      <c r="M3111" s="52">
        <f>IFERROR(_xll.qlIndexFixing(ONIndex3M,I3111,TRUE,_xll.ohTrigger(RecalcTrigger,Trigger3M)),NA())</f>
        <v>1.716838116125885E-2</v>
      </c>
      <c r="N3111" s="52">
        <f>IFERROR(_xll.qlIndexFixing(Index6M,$H3111,TRUE,_xll.ohTrigger(RecalcTrigger,Trigger6M)),NA())</f>
        <v>1.8980029079600252E-2</v>
      </c>
      <c r="O3111" s="52">
        <f>IFERROR(_xll.qlIndexFixing(ONIndex6M,I3111,TRUE,_xll.ohTrigger(RecalcTrigger,Trigger6M)),NA())</f>
        <v>1.8889688238425961E-2</v>
      </c>
      <c r="P3111" s="52">
        <f>IFERROR(_xll.qlIndexFixing(Index1Y,$H3111,TRUE,_xll.ohTrigger(RecalcTrigger,Trigger1Y)),NA())</f>
        <v>2.1116733088861365E-2</v>
      </c>
      <c r="Q3111" s="52">
        <f>IFERROR(_xll.qlIndexFixing(ONIndex1Y,I3111,TRUE,_xll.ohTrigger(RecalcTrigger,Trigger1Y)),NA())</f>
        <v>2.0894488234253217E-2</v>
      </c>
    </row>
    <row r="3112" spans="2:17" x14ac:dyDescent="0.2">
      <c r="B3112" s="46" t="s">
        <v>51</v>
      </c>
      <c r="D3112" s="49">
        <f>_xll.qlCalendarAdvance(LocalCalendar,$D3111,B3112,"f",FALSE)</f>
        <v>61533</v>
      </c>
      <c r="E3112" s="49">
        <f>_xll.qlInterestRateIndexValueDate(IndexON,D3112)</f>
        <v>61533</v>
      </c>
      <c r="F3112" s="52">
        <f>IFERROR(_xll.qlIndexFixing(IndexON,D3112,TRUE,_xll.ohTrigger(RecalcTrigger,TriggerON)),NA())</f>
        <v>1.3754898180451391E-2</v>
      </c>
      <c r="H3112" s="49">
        <f>_xll.qlCalendarAdvance(IborCalendar,$H3111,B3112,"f",FALSE)</f>
        <v>61520</v>
      </c>
      <c r="I3112" s="49">
        <f>_xll.qlInterestRateIndexValueDate(Index1M,$H3112)</f>
        <v>61522</v>
      </c>
      <c r="J3112" s="52">
        <f>IFERROR(_xll.qlIndexFixing(Index1M,$H3112,TRUE,_xll.ohTrigger(RecalcTrigger,Trigger1M)),NA())</f>
        <v>1.5750576275594379E-2</v>
      </c>
      <c r="K3112" s="52">
        <f>IFERROR(_xll.qlIndexFixing(ONIndex1M,I3112,TRUE,_xll.ohTrigger(RecalcTrigger,Trigger1M)),NA())</f>
        <v>1.574093698772927E-2</v>
      </c>
      <c r="L3112" s="52">
        <f>IFERROR(_xll.qlIndexFixing(Index3M,H3112,TRUE,_xll.ohTrigger(RecalcTrigger,Trigger3M)),NA())</f>
        <v>1.7205686871838551E-2</v>
      </c>
      <c r="M3112" s="52">
        <f>IFERROR(_xll.qlIndexFixing(ONIndex3M,I3112,TRUE,_xll.ohTrigger(RecalcTrigger,Trigger3M)),NA())</f>
        <v>1.716838116125885E-2</v>
      </c>
      <c r="N3112" s="52">
        <f>IFERROR(_xll.qlIndexFixing(Index6M,$H3112,TRUE,_xll.ohTrigger(RecalcTrigger,Trigger6M)),NA())</f>
        <v>1.8980018551918606E-2</v>
      </c>
      <c r="O3112" s="52">
        <f>IFERROR(_xll.qlIndexFixing(ONIndex6M,I3112,TRUE,_xll.ohTrigger(RecalcTrigger,Trigger6M)),NA())</f>
        <v>1.8889677480977696E-2</v>
      </c>
      <c r="P3112" s="52">
        <f>IFERROR(_xll.qlIndexFixing(Index1Y,$H3112,TRUE,_xll.ohTrigger(RecalcTrigger,Trigger1Y)),NA())</f>
        <v>2.1116732338243703E-2</v>
      </c>
      <c r="Q3112" s="52">
        <f>IFERROR(_xll.qlIndexFixing(ONIndex1Y,I3112,TRUE,_xll.ohTrigger(RecalcTrigger,Trigger1Y)),NA())</f>
        <v>2.0894487451306176E-2</v>
      </c>
    </row>
    <row r="3113" spans="2:17" x14ac:dyDescent="0.2">
      <c r="B3113" s="46" t="s">
        <v>51</v>
      </c>
      <c r="D3113" s="49">
        <f>_xll.qlCalendarAdvance(LocalCalendar,$D3112,B3113,"f",FALSE)</f>
        <v>61540</v>
      </c>
      <c r="E3113" s="49">
        <f>_xll.qlInterestRateIndexValueDate(IndexON,D3113)</f>
        <v>61540</v>
      </c>
      <c r="F3113" s="52">
        <f>IFERROR(_xll.qlIndexFixing(IndexON,D3113,TRUE,_xll.ohTrigger(RecalcTrigger,TriggerON)),NA())</f>
        <v>1.3754898180451391E-2</v>
      </c>
      <c r="H3113" s="49">
        <f>_xll.qlCalendarAdvance(IborCalendar,$H3112,B3113,"f",FALSE)</f>
        <v>61527</v>
      </c>
      <c r="I3113" s="49">
        <f>_xll.qlInterestRateIndexValueDate(Index1M,$H3113)</f>
        <v>61529</v>
      </c>
      <c r="J3113" s="52">
        <f>IFERROR(_xll.qlIndexFixing(Index1M,$H3113,TRUE,_xll.ohTrigger(RecalcTrigger,Trigger1M)),NA())</f>
        <v>1.5750576275594379E-2</v>
      </c>
      <c r="K3113" s="52">
        <f>IFERROR(_xll.qlIndexFixing(ONIndex1M,I3113,TRUE,_xll.ohTrigger(RecalcTrigger,Trigger1M)),NA())</f>
        <v>1.574093698772927E-2</v>
      </c>
      <c r="L3113" s="52">
        <f>IFERROR(_xll.qlIndexFixing(Index3M,H3113,TRUE,_xll.ohTrigger(RecalcTrigger,Trigger3M)),NA())</f>
        <v>1.7205686871838551E-2</v>
      </c>
      <c r="M3113" s="52">
        <f>IFERROR(_xll.qlIndexFixing(ONIndex3M,I3113,TRUE,_xll.ohTrigger(RecalcTrigger,Trigger3M)),NA())</f>
        <v>1.7168381161232205E-2</v>
      </c>
      <c r="N3113" s="52">
        <f>IFERROR(_xll.qlIndexFixing(Index6M,$H3113,TRUE,_xll.ohTrigger(RecalcTrigger,Trigger6M)),NA())</f>
        <v>1.8980008049851498E-2</v>
      </c>
      <c r="O3113" s="52">
        <f>IFERROR(_xll.qlIndexFixing(ONIndex6M,I3113,TRUE,_xll.ohTrigger(RecalcTrigger,Trigger6M)),NA())</f>
        <v>1.8889666748842515E-2</v>
      </c>
      <c r="P3113" s="52">
        <f>IFERROR(_xll.qlIndexFixing(Index1Y,$H3113,TRUE,_xll.ohTrigger(RecalcTrigger,Trigger1Y)),NA())</f>
        <v>2.1116731589512053E-2</v>
      </c>
      <c r="Q3113" s="52">
        <f>IFERROR(_xll.qlIndexFixing(ONIndex1Y,I3113,TRUE,_xll.ohTrigger(RecalcTrigger,Trigger1Y)),NA())</f>
        <v>2.089448667022431E-2</v>
      </c>
    </row>
    <row r="3114" spans="2:17" x14ac:dyDescent="0.2">
      <c r="B3114" s="46" t="s">
        <v>51</v>
      </c>
      <c r="D3114" s="49">
        <f>_xll.qlCalendarAdvance(LocalCalendar,$D3113,B3114,"f",FALSE)</f>
        <v>61547</v>
      </c>
      <c r="E3114" s="49">
        <f>_xll.qlInterestRateIndexValueDate(IndexON,D3114)</f>
        <v>61547</v>
      </c>
      <c r="F3114" s="52">
        <f>IFERROR(_xll.qlIndexFixing(IndexON,D3114,TRUE,_xll.ohTrigger(RecalcTrigger,TriggerON)),NA())</f>
        <v>1.3755160954374013E-2</v>
      </c>
      <c r="H3114" s="49">
        <f>_xll.qlCalendarAdvance(IborCalendar,$H3113,B3114,"f",FALSE)</f>
        <v>61534</v>
      </c>
      <c r="I3114" s="49">
        <f>_xll.qlInterestRateIndexValueDate(Index1M,$H3114)</f>
        <v>61536</v>
      </c>
      <c r="J3114" s="52">
        <f>IFERROR(_xll.qlIndexFixing(Index1M,$H3114,TRUE,_xll.ohTrigger(RecalcTrigger,Trigger1M)),NA())</f>
        <v>1.5750576275594379E-2</v>
      </c>
      <c r="K3114" s="52">
        <f>IFERROR(_xll.qlIndexFixing(ONIndex1M,I3114,TRUE,_xll.ohTrigger(RecalcTrigger,Trigger1M)),NA())</f>
        <v>1.5740936987702625E-2</v>
      </c>
      <c r="L3114" s="52">
        <f>IFERROR(_xll.qlIndexFixing(Index3M,H3114,TRUE,_xll.ohTrigger(RecalcTrigger,Trigger3M)),NA())</f>
        <v>1.7205686871838551E-2</v>
      </c>
      <c r="M3114" s="52">
        <f>IFERROR(_xll.qlIndexFixing(ONIndex3M,I3114,TRUE,_xll.ohTrigger(RecalcTrigger,Trigger3M)),NA())</f>
        <v>1.7168381161232205E-2</v>
      </c>
      <c r="N3114" s="52">
        <f>IFERROR(_xll.qlIndexFixing(Index6M,$H3114,TRUE,_xll.ohTrigger(RecalcTrigger,Trigger6M)),NA())</f>
        <v>1.8979997573398927E-2</v>
      </c>
      <c r="O3114" s="52">
        <f>IFERROR(_xll.qlIndexFixing(ONIndex6M,I3114,TRUE,_xll.ohTrigger(RecalcTrigger,Trigger6M)),NA())</f>
        <v>1.8889656042127001E-2</v>
      </c>
      <c r="P3114" s="52">
        <f>IFERROR(_xll.qlIndexFixing(Index1Y,$H3114,TRUE,_xll.ohTrigger(RecalcTrigger,Trigger1Y)),NA())</f>
        <v>2.1116730842665982E-2</v>
      </c>
      <c r="Q3114" s="52">
        <f>IFERROR(_xll.qlIndexFixing(ONIndex1Y,I3114,TRUE,_xll.ohTrigger(RecalcTrigger,Trigger1Y)),NA())</f>
        <v>2.0894485890954329E-2</v>
      </c>
    </row>
    <row r="3115" spans="2:17" x14ac:dyDescent="0.2">
      <c r="B3115" s="46" t="s">
        <v>51</v>
      </c>
      <c r="D3115" s="49">
        <f>_xll.qlCalendarAdvance(LocalCalendar,$D3114,B3115,"f",FALSE)</f>
        <v>61554</v>
      </c>
      <c r="E3115" s="49">
        <f>_xll.qlInterestRateIndexValueDate(IndexON,D3115)</f>
        <v>61554</v>
      </c>
      <c r="F3115" s="52">
        <f>IFERROR(_xll.qlIndexFixing(IndexON,D3115,TRUE,_xll.ohTrigger(RecalcTrigger,TriggerON)),NA())</f>
        <v>1.3754898180451391E-2</v>
      </c>
      <c r="H3115" s="49">
        <f>_xll.qlCalendarAdvance(IborCalendar,$H3114,B3115,"f",FALSE)</f>
        <v>61541</v>
      </c>
      <c r="I3115" s="49">
        <f>_xll.qlInterestRateIndexValueDate(Index1M,$H3115)</f>
        <v>61543</v>
      </c>
      <c r="J3115" s="52">
        <f>IFERROR(_xll.qlIndexFixing(Index1M,$H3115,TRUE,_xll.ohTrigger(RecalcTrigger,Trigger1M)),NA())</f>
        <v>1.5750920681406877E-2</v>
      </c>
      <c r="K3115" s="52">
        <f>IFERROR(_xll.qlIndexFixing(ONIndex1M,I3115,TRUE,_xll.ohTrigger(RecalcTrigger,Trigger1M)),NA())</f>
        <v>1.574093698772927E-2</v>
      </c>
      <c r="L3115" s="52">
        <f>IFERROR(_xll.qlIndexFixing(Index3M,H3115,TRUE,_xll.ohTrigger(RecalcTrigger,Trigger3M)),NA())</f>
        <v>1.7204455291711187E-2</v>
      </c>
      <c r="M3115" s="52">
        <f>IFERROR(_xll.qlIndexFixing(ONIndex3M,I3115,TRUE,_xll.ohTrigger(RecalcTrigger,Trigger3M)),NA())</f>
        <v>1.7168381161232205E-2</v>
      </c>
      <c r="N3115" s="52">
        <f>IFERROR(_xll.qlIndexFixing(Index6M,$H3115,TRUE,_xll.ohTrigger(RecalcTrigger,Trigger6M)),NA())</f>
        <v>1.897998712256176E-2</v>
      </c>
      <c r="O3115" s="52">
        <f>IFERROR(_xll.qlIndexFixing(ONIndex6M,I3115,TRUE,_xll.ohTrigger(RecalcTrigger,Trigger6M)),NA())</f>
        <v>1.8889645360804508E-2</v>
      </c>
      <c r="P3115" s="52">
        <f>IFERROR(_xll.qlIndexFixing(Index1Y,$H3115,TRUE,_xll.ohTrigger(RecalcTrigger,Trigger1Y)),NA())</f>
        <v>2.1114885567148675E-2</v>
      </c>
      <c r="Q3115" s="52">
        <f>IFERROR(_xll.qlIndexFixing(ONIndex1Y,I3115,TRUE,_xll.ohTrigger(RecalcTrigger,Trigger1Y)),NA())</f>
        <v>2.0894485113576167E-2</v>
      </c>
    </row>
    <row r="3116" spans="2:17" x14ac:dyDescent="0.2">
      <c r="B3116" s="46" t="s">
        <v>51</v>
      </c>
      <c r="D3116" s="49">
        <f>_xll.qlCalendarAdvance(LocalCalendar,$D3115,B3116,"f",FALSE)</f>
        <v>61561</v>
      </c>
      <c r="E3116" s="49">
        <f>_xll.qlInterestRateIndexValueDate(IndexON,D3116)</f>
        <v>61561</v>
      </c>
      <c r="F3116" s="52">
        <f>IFERROR(_xll.qlIndexFixing(IndexON,D3116,TRUE,_xll.ohTrigger(RecalcTrigger,TriggerON)),NA())</f>
        <v>1.3754898180451391E-2</v>
      </c>
      <c r="H3116" s="49">
        <f>_xll.qlCalendarAdvance(IborCalendar,$H3115,B3116,"f",FALSE)</f>
        <v>61548</v>
      </c>
      <c r="I3116" s="49">
        <f>_xll.qlInterestRateIndexValueDate(Index1M,$H3116)</f>
        <v>61550</v>
      </c>
      <c r="J3116" s="52">
        <f>IFERROR(_xll.qlIndexFixing(Index1M,$H3116,TRUE,_xll.ohTrigger(RecalcTrigger,Trigger1M)),NA())</f>
        <v>1.5750576275594379E-2</v>
      </c>
      <c r="K3116" s="52">
        <f>IFERROR(_xll.qlIndexFixing(ONIndex1M,I3116,TRUE,_xll.ohTrigger(RecalcTrigger,Trigger1M)),NA())</f>
        <v>1.574093698772927E-2</v>
      </c>
      <c r="L3116" s="52">
        <f>IFERROR(_xll.qlIndexFixing(Index3M,H3116,TRUE,_xll.ohTrigger(RecalcTrigger,Trigger3M)),NA())</f>
        <v>1.7206097424660265E-2</v>
      </c>
      <c r="M3116" s="52">
        <f>IFERROR(_xll.qlIndexFixing(ONIndex3M,I3116,TRUE,_xll.ohTrigger(RecalcTrigger,Trigger3M)),NA())</f>
        <v>1.716838116125885E-2</v>
      </c>
      <c r="N3116" s="52">
        <f>IFERROR(_xll.qlIndexFixing(Index6M,$H3116,TRUE,_xll.ohTrigger(RecalcTrigger,Trigger6M)),NA())</f>
        <v>1.897997669733913E-2</v>
      </c>
      <c r="O3116" s="52">
        <f>IFERROR(_xll.qlIndexFixing(ONIndex6M,I3116,TRUE,_xll.ohTrigger(RecalcTrigger,Trigger6M)),NA())</f>
        <v>1.8889634704821745E-2</v>
      </c>
      <c r="P3116" s="52">
        <f>IFERROR(_xll.qlIndexFixing(Index1Y,$H3116,TRUE,_xll.ohTrigger(RecalcTrigger,Trigger1Y)),NA())</f>
        <v>2.1116729354632307E-2</v>
      </c>
      <c r="Q3116" s="52">
        <f>IFERROR(_xll.qlIndexFixing(ONIndex1Y,I3116,TRUE,_xll.ohTrigger(RecalcTrigger,Trigger1Y)),NA())</f>
        <v>2.0894484338036534E-2</v>
      </c>
    </row>
    <row r="3117" spans="2:17" x14ac:dyDescent="0.2">
      <c r="B3117" s="46" t="s">
        <v>51</v>
      </c>
      <c r="D3117" s="49">
        <f>_xll.qlCalendarAdvance(LocalCalendar,$D3116,B3117,"f",FALSE)</f>
        <v>61568</v>
      </c>
      <c r="E3117" s="49">
        <f>_xll.qlInterestRateIndexValueDate(IndexON,D3117)</f>
        <v>61568</v>
      </c>
      <c r="F3117" s="52">
        <f>IFERROR(_xll.qlIndexFixing(IndexON,D3117,TRUE,_xll.ohTrigger(RecalcTrigger,TriggerON)),NA())</f>
        <v>1.3754898180531328E-2</v>
      </c>
      <c r="H3117" s="49">
        <f>_xll.qlCalendarAdvance(IborCalendar,$H3116,B3117,"f",FALSE)</f>
        <v>61555</v>
      </c>
      <c r="I3117" s="49">
        <f>_xll.qlInterestRateIndexValueDate(Index1M,$H3117)</f>
        <v>61557</v>
      </c>
      <c r="J3117" s="52">
        <f>IFERROR(_xll.qlIndexFixing(Index1M,$H3117,TRUE,_xll.ohTrigger(RecalcTrigger,Trigger1M)),NA())</f>
        <v>1.5750576275594379E-2</v>
      </c>
      <c r="K3117" s="52">
        <f>IFERROR(_xll.qlIndexFixing(ONIndex1M,I3117,TRUE,_xll.ohTrigger(RecalcTrigger,Trigger1M)),NA())</f>
        <v>1.574093698772927E-2</v>
      </c>
      <c r="L3117" s="52">
        <f>IFERROR(_xll.qlIndexFixing(Index3M,H3117,TRUE,_xll.ohTrigger(RecalcTrigger,Trigger3M)),NA())</f>
        <v>1.7205686871839401E-2</v>
      </c>
      <c r="M3117" s="52">
        <f>IFERROR(_xll.qlIndexFixing(ONIndex3M,I3117,TRUE,_xll.ohTrigger(RecalcTrigger,Trigger3M)),NA())</f>
        <v>1.716838116125885E-2</v>
      </c>
      <c r="N3117" s="52">
        <f>IFERROR(_xll.qlIndexFixing(Index6M,$H3117,TRUE,_xll.ohTrigger(RecalcTrigger,Trigger6M)),NA())</f>
        <v>1.8979966297731899E-2</v>
      </c>
      <c r="O3117" s="52">
        <f>IFERROR(_xll.qlIndexFixing(ONIndex6M,I3117,TRUE,_xll.ohTrigger(RecalcTrigger,Trigger6M)),NA())</f>
        <v>1.8889624074205358E-2</v>
      </c>
      <c r="P3117" s="52">
        <f>IFERROR(_xll.qlIndexFixing(Index1Y,$H3117,TRUE,_xll.ohTrigger(RecalcTrigger,Trigger1Y)),NA())</f>
        <v>2.1116728613444269E-2</v>
      </c>
      <c r="Q3117" s="52">
        <f>IFERROR(_xll.qlIndexFixing(ONIndex1Y,I3117,TRUE,_xll.ohTrigger(RecalcTrigger,Trigger1Y)),NA())</f>
        <v>2.0894483564335431E-2</v>
      </c>
    </row>
    <row r="3118" spans="2:17" x14ac:dyDescent="0.2">
      <c r="B3118" s="46" t="s">
        <v>51</v>
      </c>
      <c r="D3118" s="49">
        <f>_xll.qlCalendarAdvance(LocalCalendar,$D3117,B3118,"f",FALSE)</f>
        <v>61575</v>
      </c>
      <c r="E3118" s="49">
        <f>_xll.qlInterestRateIndexValueDate(IndexON,D3118)</f>
        <v>61575</v>
      </c>
      <c r="F3118" s="52">
        <f>IFERROR(_xll.qlIndexFixing(IndexON,D3118,TRUE,_xll.ohTrigger(RecalcTrigger,TriggerON)),NA())</f>
        <v>1.3754898180451391E-2</v>
      </c>
      <c r="H3118" s="49">
        <f>_xll.qlCalendarAdvance(IborCalendar,$H3117,B3118,"f",FALSE)</f>
        <v>61562</v>
      </c>
      <c r="I3118" s="49">
        <f>_xll.qlInterestRateIndexValueDate(Index1M,$H3118)</f>
        <v>61564</v>
      </c>
      <c r="J3118" s="52">
        <f>IFERROR(_xll.qlIndexFixing(Index1M,$H3118,TRUE,_xll.ohTrigger(RecalcTrigger,Trigger1M)),NA())</f>
        <v>1.5750576275594379E-2</v>
      </c>
      <c r="K3118" s="52">
        <f>IFERROR(_xll.qlIndexFixing(ONIndex1M,I3118,TRUE,_xll.ohTrigger(RecalcTrigger,Trigger1M)),NA())</f>
        <v>1.5740936987702625E-2</v>
      </c>
      <c r="L3118" s="52">
        <f>IFERROR(_xll.qlIndexFixing(Index3M,H3118,TRUE,_xll.ohTrigger(RecalcTrigger,Trigger3M)),NA())</f>
        <v>1.7205686871838551E-2</v>
      </c>
      <c r="M3118" s="52">
        <f>IFERROR(_xll.qlIndexFixing(ONIndex3M,I3118,TRUE,_xll.ohTrigger(RecalcTrigger,Trigger3M)),NA())</f>
        <v>1.716838116125885E-2</v>
      </c>
      <c r="N3118" s="52">
        <f>IFERROR(_xll.qlIndexFixing(Index6M,$H3118,TRUE,_xll.ohTrigger(RecalcTrigger,Trigger6M)),NA())</f>
        <v>1.8980453913267456E-2</v>
      </c>
      <c r="O3118" s="52">
        <f>IFERROR(_xll.qlIndexFixing(ONIndex6M,I3118,TRUE,_xll.ohTrigger(RecalcTrigger,Trigger6M)),NA())</f>
        <v>1.8889613469008637E-2</v>
      </c>
      <c r="P3118" s="52">
        <f>IFERROR(_xll.qlIndexFixing(Index1Y,$H3118,TRUE,_xll.ohTrigger(RecalcTrigger,Trigger1Y)),NA())</f>
        <v>2.1116727874142243E-2</v>
      </c>
      <c r="Q3118" s="52">
        <f>IFERROR(_xll.qlIndexFixing(ONIndex1Y,I3118,TRUE,_xll.ohTrigger(RecalcTrigger,Trigger1Y)),NA())</f>
        <v>2.0894482792499502E-2</v>
      </c>
    </row>
    <row r="3119" spans="2:17" x14ac:dyDescent="0.2">
      <c r="B3119" s="46" t="s">
        <v>51</v>
      </c>
      <c r="D3119" s="49">
        <f>_xll.qlCalendarAdvance(LocalCalendar,$D3118,B3119,"f",FALSE)</f>
        <v>61582</v>
      </c>
      <c r="E3119" s="49">
        <f>_xll.qlInterestRateIndexValueDate(IndexON,D3119)</f>
        <v>61582</v>
      </c>
      <c r="F3119" s="52">
        <f>IFERROR(_xll.qlIndexFixing(IndexON,D3119,TRUE,_xll.ohTrigger(RecalcTrigger,TriggerON)),NA())</f>
        <v>1.3754898180451391E-2</v>
      </c>
      <c r="H3119" s="49">
        <f>_xll.qlCalendarAdvance(IborCalendar,$H3118,B3119,"f",FALSE)</f>
        <v>61569</v>
      </c>
      <c r="I3119" s="49">
        <f>_xll.qlInterestRateIndexValueDate(Index1M,$H3119)</f>
        <v>61571</v>
      </c>
      <c r="J3119" s="52">
        <f>IFERROR(_xll.qlIndexFixing(Index1M,$H3119,TRUE,_xll.ohTrigger(RecalcTrigger,Trigger1M)),NA())</f>
        <v>1.5750920681409375E-2</v>
      </c>
      <c r="K3119" s="52">
        <f>IFERROR(_xll.qlIndexFixing(ONIndex1M,I3119,TRUE,_xll.ohTrigger(RecalcTrigger,Trigger1M)),NA())</f>
        <v>1.574093698772927E-2</v>
      </c>
      <c r="L3119" s="52">
        <f>IFERROR(_xll.qlIndexFixing(Index3M,H3119,TRUE,_xll.ohTrigger(RecalcTrigger,Trigger3M)),NA())</f>
        <v>1.7205686871839401E-2</v>
      </c>
      <c r="M3119" s="52">
        <f>IFERROR(_xll.qlIndexFixing(ONIndex3M,I3119,TRUE,_xll.ohTrigger(RecalcTrigger,Trigger3M)),NA())</f>
        <v>1.716838116125885E-2</v>
      </c>
      <c r="N3119" s="52">
        <f>IFERROR(_xll.qlIndexFixing(Index6M,$H3119,TRUE,_xll.ohTrigger(RecalcTrigger,Trigger6M)),NA())</f>
        <v>1.8979945575361486E-2</v>
      </c>
      <c r="O3119" s="52">
        <f>IFERROR(_xll.qlIndexFixing(ONIndex6M,I3119,TRUE,_xll.ohTrigger(RecalcTrigger,Trigger6M)),NA())</f>
        <v>1.8889602889125001E-2</v>
      </c>
      <c r="P3119" s="52">
        <f>IFERROR(_xll.qlIndexFixing(Index1Y,$H3119,TRUE,_xll.ohTrigger(RecalcTrigger,Trigger1Y)),NA())</f>
        <v>2.1116727136726448E-2</v>
      </c>
      <c r="Q3119" s="52">
        <f>IFERROR(_xll.qlIndexFixing(ONIndex1Y,I3119,TRUE,_xll.ohTrigger(RecalcTrigger,Trigger1Y)),NA())</f>
        <v>2.0894482022502103E-2</v>
      </c>
    </row>
    <row r="3120" spans="2:17" x14ac:dyDescent="0.2">
      <c r="B3120" s="46" t="s">
        <v>51</v>
      </c>
      <c r="D3120" s="49">
        <f>_xll.qlCalendarAdvance(LocalCalendar,$D3119,B3120,"f",FALSE)</f>
        <v>61589</v>
      </c>
      <c r="E3120" s="49">
        <f>_xll.qlInterestRateIndexValueDate(IndexON,D3120)</f>
        <v>61589</v>
      </c>
      <c r="F3120" s="52">
        <f>IFERROR(_xll.qlIndexFixing(IndexON,D3120,TRUE,_xll.ohTrigger(RecalcTrigger,TriggerON)),NA())</f>
        <v>1.3754898180451391E-2</v>
      </c>
      <c r="H3120" s="49">
        <f>_xll.qlCalendarAdvance(IborCalendar,$H3119,B3120,"f",FALSE)</f>
        <v>61576</v>
      </c>
      <c r="I3120" s="49">
        <f>_xll.qlInterestRateIndexValueDate(Index1M,$H3120)</f>
        <v>61578</v>
      </c>
      <c r="J3120" s="52">
        <f>IFERROR(_xll.qlIndexFixing(Index1M,$H3120,TRUE,_xll.ohTrigger(RecalcTrigger,Trigger1M)),NA())</f>
        <v>1.5750920681409375E-2</v>
      </c>
      <c r="K3120" s="52">
        <f>IFERROR(_xll.qlIndexFixing(ONIndex1M,I3120,TRUE,_xll.ohTrigger(RecalcTrigger,Trigger1M)),NA())</f>
        <v>1.574093698772927E-2</v>
      </c>
      <c r="L3120" s="52">
        <f>IFERROR(_xll.qlIndexFixing(Index3M,H3120,TRUE,_xll.ohTrigger(RecalcTrigger,Trigger3M)),NA())</f>
        <v>1.7205686871839401E-2</v>
      </c>
      <c r="M3120" s="52">
        <f>IFERROR(_xll.qlIndexFixing(ONIndex3M,I3120,TRUE,_xll.ohTrigger(RecalcTrigger,Trigger3M)),NA())</f>
        <v>1.716838116125885E-2</v>
      </c>
      <c r="N3120" s="52">
        <f>IFERROR(_xll.qlIndexFixing(Index6M,$H3120,TRUE,_xll.ohTrigger(RecalcTrigger,Trigger6M)),NA())</f>
        <v>1.89799352525983E-2</v>
      </c>
      <c r="O3120" s="52">
        <f>IFERROR(_xll.qlIndexFixing(ONIndex6M,I3120,TRUE,_xll.ohTrigger(RecalcTrigger,Trigger6M)),NA())</f>
        <v>1.8889592334661032E-2</v>
      </c>
      <c r="P3120" s="52">
        <f>IFERROR(_xll.qlIndexFixing(Index1Y,$H3120,TRUE,_xll.ohTrigger(RecalcTrigger,Trigger1Y)),NA())</f>
        <v>2.1116726401196446E-2</v>
      </c>
      <c r="Q3120" s="52">
        <f>IFERROR(_xll.qlIndexFixing(ONIndex1Y,I3120,TRUE,_xll.ohTrigger(RecalcTrigger,Trigger1Y)),NA())</f>
        <v>2.0894481254316588E-2</v>
      </c>
    </row>
    <row r="3121" spans="2:17" x14ac:dyDescent="0.2">
      <c r="B3121" s="46" t="s">
        <v>51</v>
      </c>
      <c r="D3121" s="49">
        <f>_xll.qlCalendarAdvance(LocalCalendar,$D3120,B3121,"f",FALSE)</f>
        <v>61596</v>
      </c>
      <c r="E3121" s="49">
        <f>_xll.qlInterestRateIndexValueDate(IndexON,D3121)</f>
        <v>61596</v>
      </c>
      <c r="F3121" s="52">
        <f>IFERROR(_xll.qlIndexFixing(IndexON,D3121,TRUE,_xll.ohTrigger(RecalcTrigger,TriggerON)),NA())</f>
        <v>1.3754898180451391E-2</v>
      </c>
      <c r="H3121" s="49">
        <f>_xll.qlCalendarAdvance(IborCalendar,$H3120,B3121,"f",FALSE)</f>
        <v>61583</v>
      </c>
      <c r="I3121" s="49">
        <f>_xll.qlInterestRateIndexValueDate(Index1M,$H3121)</f>
        <v>61585</v>
      </c>
      <c r="J3121" s="52">
        <f>IFERROR(_xll.qlIndexFixing(Index1M,$H3121,TRUE,_xll.ohTrigger(RecalcTrigger,Trigger1M)),NA())</f>
        <v>1.5750576275594379E-2</v>
      </c>
      <c r="K3121" s="52">
        <f>IFERROR(_xll.qlIndexFixing(ONIndex1M,I3121,TRUE,_xll.ohTrigger(RecalcTrigger,Trigger1M)),NA())</f>
        <v>1.5740936987702625E-2</v>
      </c>
      <c r="L3121" s="52">
        <f>IFERROR(_xll.qlIndexFixing(Index3M,H3121,TRUE,_xll.ohTrigger(RecalcTrigger,Trigger3M)),NA())</f>
        <v>1.7206097424660265E-2</v>
      </c>
      <c r="M3121" s="52">
        <f>IFERROR(_xll.qlIndexFixing(ONIndex3M,I3121,TRUE,_xll.ohTrigger(RecalcTrigger,Trigger3M)),NA())</f>
        <v>1.7168381161205559E-2</v>
      </c>
      <c r="N3121" s="52">
        <f>IFERROR(_xll.qlIndexFixing(Index6M,$H3121,TRUE,_xll.ohTrigger(RecalcTrigger,Trigger6M)),NA())</f>
        <v>1.8979924955450086E-2</v>
      </c>
      <c r="O3121" s="52">
        <f>IFERROR(_xll.qlIndexFixing(ONIndex6M,I3121,TRUE,_xll.ohTrigger(RecalcTrigger,Trigger6M)),NA())</f>
        <v>1.8889581805510147E-2</v>
      </c>
      <c r="P3121" s="52">
        <f>IFERROR(_xll.qlIndexFixing(Index1Y,$H3121,TRUE,_xll.ohTrigger(RecalcTrigger,Trigger1Y)),NA())</f>
        <v>2.1116725667552239E-2</v>
      </c>
      <c r="Q3121" s="52">
        <f>IFERROR(_xll.qlIndexFixing(ONIndex1Y,I3121,TRUE,_xll.ohTrigger(RecalcTrigger,Trigger1Y)),NA())</f>
        <v>2.0894480487942957E-2</v>
      </c>
    </row>
    <row r="3122" spans="2:17" x14ac:dyDescent="0.2">
      <c r="B3122" s="46" t="s">
        <v>51</v>
      </c>
      <c r="D3122" s="49">
        <f>_xll.qlCalendarAdvance(LocalCalendar,$D3121,B3122,"f",FALSE)</f>
        <v>61603</v>
      </c>
      <c r="E3122" s="49">
        <f>_xll.qlInterestRateIndexValueDate(IndexON,D3122)</f>
        <v>61603</v>
      </c>
      <c r="F3122" s="52">
        <f>IFERROR(_xll.qlIndexFixing(IndexON,D3122,TRUE,_xll.ohTrigger(RecalcTrigger,TriggerON)),NA())</f>
        <v>1.3754898180451391E-2</v>
      </c>
      <c r="H3122" s="49">
        <f>_xll.qlCalendarAdvance(IborCalendar,$H3121,B3122,"f",FALSE)</f>
        <v>61590</v>
      </c>
      <c r="I3122" s="49">
        <f>_xll.qlInterestRateIndexValueDate(Index1M,$H3122)</f>
        <v>61592</v>
      </c>
      <c r="J3122" s="52">
        <f>IFERROR(_xll.qlIndexFixing(Index1M,$H3122,TRUE,_xll.ohTrigger(RecalcTrigger,Trigger1M)),NA())</f>
        <v>1.5750576275594379E-2</v>
      </c>
      <c r="K3122" s="52">
        <f>IFERROR(_xll.qlIndexFixing(ONIndex1M,I3122,TRUE,_xll.ohTrigger(RecalcTrigger,Trigger1M)),NA())</f>
        <v>1.574093698772927E-2</v>
      </c>
      <c r="L3122" s="52">
        <f>IFERROR(_xll.qlIndexFixing(Index3M,H3122,TRUE,_xll.ohTrigger(RecalcTrigger,Trigger3M)),NA())</f>
        <v>1.7205686871838551E-2</v>
      </c>
      <c r="M3122" s="52">
        <f>IFERROR(_xll.qlIndexFixing(ONIndex3M,I3122,TRUE,_xll.ohTrigger(RecalcTrigger,Trigger3M)),NA())</f>
        <v>1.716838116125885E-2</v>
      </c>
      <c r="N3122" s="52">
        <f>IFERROR(_xll.qlIndexFixing(Index6M,$H3122,TRUE,_xll.ohTrigger(RecalcTrigger,Trigger6M)),NA())</f>
        <v>1.8980412678600161E-2</v>
      </c>
      <c r="O3122" s="52">
        <f>IFERROR(_xll.qlIndexFixing(ONIndex6M,I3122,TRUE,_xll.ohTrigger(RecalcTrigger,Trigger6M)),NA())</f>
        <v>1.8889571301752284E-2</v>
      </c>
      <c r="P3122" s="52">
        <f>IFERROR(_xll.qlIndexFixing(Index1Y,$H3122,TRUE,_xll.ohTrigger(RecalcTrigger,Trigger1Y)),NA())</f>
        <v>2.1116724935794043E-2</v>
      </c>
      <c r="Q3122" s="52">
        <f>IFERROR(_xll.qlIndexFixing(ONIndex1Y,I3122,TRUE,_xll.ohTrigger(RecalcTrigger,Trigger1Y)),NA())</f>
        <v>2.0894479723514436E-2</v>
      </c>
    </row>
    <row r="3123" spans="2:17" x14ac:dyDescent="0.2">
      <c r="B3123" s="46" t="s">
        <v>51</v>
      </c>
      <c r="D3123" s="49">
        <f>_xll.qlCalendarAdvance(LocalCalendar,$D3122,B3123,"f",FALSE)</f>
        <v>61610</v>
      </c>
      <c r="E3123" s="49">
        <f>_xll.qlInterestRateIndexValueDate(IndexON,D3123)</f>
        <v>61610</v>
      </c>
      <c r="F3123" s="52">
        <f>IFERROR(_xll.qlIndexFixing(IndexON,D3123,TRUE,_xll.ohTrigger(RecalcTrigger,TriggerON)),NA())</f>
        <v>1.3754898180451391E-2</v>
      </c>
      <c r="H3123" s="49">
        <f>_xll.qlCalendarAdvance(IborCalendar,$H3122,B3123,"f",FALSE)</f>
        <v>61597</v>
      </c>
      <c r="I3123" s="49">
        <f>_xll.qlInterestRateIndexValueDate(Index1M,$H3123)</f>
        <v>61599</v>
      </c>
      <c r="J3123" s="52">
        <f>IFERROR(_xll.qlIndexFixing(Index1M,$H3123,TRUE,_xll.ohTrigger(RecalcTrigger,Trigger1M)),NA())</f>
        <v>1.5750576275596957E-2</v>
      </c>
      <c r="K3123" s="52">
        <f>IFERROR(_xll.qlIndexFixing(ONIndex1M,I3123,TRUE,_xll.ohTrigger(RecalcTrigger,Trigger1M)),NA())</f>
        <v>1.5741281112571226E-2</v>
      </c>
      <c r="L3123" s="52">
        <f>IFERROR(_xll.qlIndexFixing(Index3M,H3123,TRUE,_xll.ohTrigger(RecalcTrigger,Trigger3M)),NA())</f>
        <v>1.7205686871839401E-2</v>
      </c>
      <c r="M3123" s="52">
        <f>IFERROR(_xll.qlIndexFixing(ONIndex3M,I3123,TRUE,_xll.ohTrigger(RecalcTrigger,Trigger3M)),NA())</f>
        <v>1.7168790527826161E-2</v>
      </c>
      <c r="N3123" s="52">
        <f>IFERROR(_xll.qlIndexFixing(Index6M,$H3123,TRUE,_xll.ohTrigger(RecalcTrigger,Trigger6M)),NA())</f>
        <v>1.8979904437998997E-2</v>
      </c>
      <c r="O3123" s="52">
        <f>IFERROR(_xll.qlIndexFixing(ONIndex6M,I3123,TRUE,_xll.ohTrigger(RecalcTrigger,Trigger6M)),NA())</f>
        <v>1.8890055635811809E-2</v>
      </c>
      <c r="P3123" s="52">
        <f>IFERROR(_xll.qlIndexFixing(Index1Y,$H3123,TRUE,_xll.ohTrigger(RecalcTrigger,Trigger1Y)),NA())</f>
        <v>2.1117339097856937E-2</v>
      </c>
      <c r="Q3123" s="52">
        <f>IFERROR(_xll.qlIndexFixing(ONIndex1Y,I3123,TRUE,_xll.ohTrigger(RecalcTrigger,Trigger1Y)),NA())</f>
        <v>2.0895085243095579E-2</v>
      </c>
    </row>
    <row r="3124" spans="2:17" x14ac:dyDescent="0.2">
      <c r="B3124" s="46" t="s">
        <v>51</v>
      </c>
      <c r="D3124" s="49">
        <f>_xll.qlCalendarAdvance(LocalCalendar,$D3123,B3124,"f",FALSE)</f>
        <v>61617</v>
      </c>
      <c r="E3124" s="49">
        <f>_xll.qlInterestRateIndexValueDate(IndexON,D3124)</f>
        <v>61617</v>
      </c>
      <c r="F3124" s="52">
        <f>IFERROR(_xll.qlIndexFixing(IndexON,D3124,TRUE,_xll.ohTrigger(RecalcTrigger,TriggerON)),NA())</f>
        <v>1.3754898180451391E-2</v>
      </c>
      <c r="H3124" s="49">
        <f>_xll.qlCalendarAdvance(IborCalendar,$H3123,B3124,"f",FALSE)</f>
        <v>61604</v>
      </c>
      <c r="I3124" s="49">
        <f>_xll.qlInterestRateIndexValueDate(Index1M,$H3124)</f>
        <v>61606</v>
      </c>
      <c r="J3124" s="52">
        <f>IFERROR(_xll.qlIndexFixing(Index1M,$H3124,TRUE,_xll.ohTrigger(RecalcTrigger,Trigger1M)),NA())</f>
        <v>1.5749543118390719E-2</v>
      </c>
      <c r="K3124" s="52">
        <f>IFERROR(_xll.qlIndexFixing(ONIndex1M,I3124,TRUE,_xll.ohTrigger(RecalcTrigger,Trigger1M)),NA())</f>
        <v>1.5741281112551242E-2</v>
      </c>
      <c r="L3124" s="52">
        <f>IFERROR(_xll.qlIndexFixing(Index3M,H3124,TRUE,_xll.ohTrigger(RecalcTrigger,Trigger3M)),NA())</f>
        <v>1.7204455291712942E-2</v>
      </c>
      <c r="M3124" s="52">
        <f>IFERROR(_xll.qlIndexFixing(ONIndex3M,I3124,TRUE,_xll.ohTrigger(RecalcTrigger,Trigger3M)),NA())</f>
        <v>1.7168790527846145E-2</v>
      </c>
      <c r="N3124" s="52">
        <f>IFERROR(_xll.qlIndexFixing(Index6M,$H3124,TRUE,_xll.ohTrigger(RecalcTrigger,Trigger6M)),NA())</f>
        <v>1.8977902404176048E-2</v>
      </c>
      <c r="O3124" s="52">
        <f>IFERROR(_xll.qlIndexFixing(ONIndex6M,I3124,TRUE,_xll.ohTrigger(RecalcTrigger,Trigger6M)),NA())</f>
        <v>1.8890045184072335E-2</v>
      </c>
      <c r="P3124" s="52">
        <f>IFERROR(_xll.qlIndexFixing(Index1Y,$H3124,TRUE,_xll.ohTrigger(RecalcTrigger,Trigger1Y)),NA())</f>
        <v>2.11148789448945E-2</v>
      </c>
      <c r="Q3124" s="52">
        <f>IFERROR(_xll.qlIndexFixing(ONIndex1Y,I3124,TRUE,_xll.ohTrigger(RecalcTrigger,Trigger1Y)),NA())</f>
        <v>2.0895084482404069E-2</v>
      </c>
    </row>
    <row r="3125" spans="2:17" x14ac:dyDescent="0.2">
      <c r="B3125" s="46" t="s">
        <v>51</v>
      </c>
      <c r="D3125" s="49">
        <f>_xll.qlCalendarAdvance(LocalCalendar,$D3124,B3125,"f",FALSE)</f>
        <v>61624</v>
      </c>
      <c r="E3125" s="49">
        <f>_xll.qlInterestRateIndexValueDate(IndexON,D3125)</f>
        <v>61624</v>
      </c>
      <c r="F3125" s="52">
        <f>IFERROR(_xll.qlIndexFixing(IndexON,D3125,TRUE,_xll.ohTrigger(RecalcTrigger,TriggerON)),NA())</f>
        <v>1.3754898180371455E-2</v>
      </c>
      <c r="H3125" s="49">
        <f>_xll.qlCalendarAdvance(IborCalendar,$H3124,B3125,"f",FALSE)</f>
        <v>61611</v>
      </c>
      <c r="I3125" s="49">
        <f>_xll.qlInterestRateIndexValueDate(Index1M,$H3125)</f>
        <v>61613</v>
      </c>
      <c r="J3125" s="52">
        <f>IFERROR(_xll.qlIndexFixing(Index1M,$H3125,TRUE,_xll.ohTrigger(RecalcTrigger,Trigger1M)),NA())</f>
        <v>1.5750920681409375E-2</v>
      </c>
      <c r="K3125" s="52">
        <f>IFERROR(_xll.qlIndexFixing(ONIndex1M,I3125,TRUE,_xll.ohTrigger(RecalcTrigger,Trigger1M)),NA())</f>
        <v>1.574093698772927E-2</v>
      </c>
      <c r="L3125" s="52">
        <f>IFERROR(_xll.qlIndexFixing(Index3M,H3125,TRUE,_xll.ohTrigger(RecalcTrigger,Trigger3M)),NA())</f>
        <v>1.7204455291712065E-2</v>
      </c>
      <c r="M3125" s="52">
        <f>IFERROR(_xll.qlIndexFixing(ONIndex3M,I3125,TRUE,_xll.ohTrigger(RecalcTrigger,Trigger3M)),NA())</f>
        <v>1.7168381161232205E-2</v>
      </c>
      <c r="N3125" s="52">
        <f>IFERROR(_xll.qlIndexFixing(Index6M,$H3125,TRUE,_xll.ohTrigger(RecalcTrigger,Trigger6M)),NA())</f>
        <v>1.8977892204309461E-2</v>
      </c>
      <c r="O3125" s="52">
        <f>IFERROR(_xll.qlIndexFixing(ONIndex6M,I3125,TRUE,_xll.ohTrigger(RecalcTrigger,Trigger6M)),NA())</f>
        <v>1.8889539942756883E-2</v>
      </c>
      <c r="P3125" s="52">
        <f>IFERROR(_xll.qlIndexFixing(Index1Y,$H3125,TRUE,_xll.ohTrigger(RecalcTrigger,Trigger1Y)),NA())</f>
        <v>2.111672275183574E-2</v>
      </c>
      <c r="Q3125" s="52">
        <f>IFERROR(_xll.qlIndexFixing(ONIndex1Y,I3125,TRUE,_xll.ohTrigger(RecalcTrigger,Trigger1Y)),NA())</f>
        <v>2.0894477441153469E-2</v>
      </c>
    </row>
    <row r="3126" spans="2:17" x14ac:dyDescent="0.2">
      <c r="B3126" s="46" t="s">
        <v>51</v>
      </c>
      <c r="D3126" s="49">
        <f>_xll.qlCalendarAdvance(LocalCalendar,$D3125,B3126,"f",FALSE)</f>
        <v>61631</v>
      </c>
      <c r="E3126" s="49">
        <f>_xll.qlInterestRateIndexValueDate(IndexON,D3126)</f>
        <v>61631</v>
      </c>
      <c r="F3126" s="52">
        <f>IFERROR(_xll.qlIndexFixing(IndexON,D3126,TRUE,_xll.ohTrigger(RecalcTrigger,TriggerON)),NA())</f>
        <v>1.3754898180451391E-2</v>
      </c>
      <c r="H3126" s="49">
        <f>_xll.qlCalendarAdvance(IborCalendar,$H3125,B3126,"f",FALSE)</f>
        <v>61618</v>
      </c>
      <c r="I3126" s="49">
        <f>_xll.qlInterestRateIndexValueDate(Index1M,$H3126)</f>
        <v>61620</v>
      </c>
      <c r="J3126" s="52">
        <f>IFERROR(_xll.qlIndexFixing(Index1M,$H3126,TRUE,_xll.ohTrigger(RecalcTrigger,Trigger1M)),NA())</f>
        <v>1.5750576275594379E-2</v>
      </c>
      <c r="K3126" s="52">
        <f>IFERROR(_xll.qlIndexFixing(ONIndex1M,I3126,TRUE,_xll.ohTrigger(RecalcTrigger,Trigger1M)),NA())</f>
        <v>1.574093698772927E-2</v>
      </c>
      <c r="L3126" s="52">
        <f>IFERROR(_xll.qlIndexFixing(Index3M,H3126,TRUE,_xll.ohTrigger(RecalcTrigger,Trigger3M)),NA())</f>
        <v>1.7204455291712942E-2</v>
      </c>
      <c r="M3126" s="52">
        <f>IFERROR(_xll.qlIndexFixing(ONIndex3M,I3126,TRUE,_xll.ohTrigger(RecalcTrigger,Trigger3M)),NA())</f>
        <v>1.716838116125885E-2</v>
      </c>
      <c r="N3126" s="52">
        <f>IFERROR(_xll.qlIndexFixing(Index6M,$H3126,TRUE,_xll.ohTrigger(RecalcTrigger,Trigger6M)),NA())</f>
        <v>1.8977882030052885E-2</v>
      </c>
      <c r="O3126" s="52">
        <f>IFERROR(_xll.qlIndexFixing(ONIndex6M,I3126,TRUE,_xll.ohTrigger(RecalcTrigger,Trigger6M)),NA())</f>
        <v>1.8889529540517813E-2</v>
      </c>
      <c r="P3126" s="52">
        <f>IFERROR(_xll.qlIndexFixing(Index1Y,$H3126,TRUE,_xll.ohTrigger(RecalcTrigger,Trigger1Y)),NA())</f>
        <v>2.1116722027621812E-2</v>
      </c>
      <c r="Q3126" s="52">
        <f>IFERROR(_xll.qlIndexFixing(ONIndex1Y,I3126,TRUE,_xll.ohTrigger(RecalcTrigger,Trigger1Y)),NA())</f>
        <v>2.0894476684105712E-2</v>
      </c>
    </row>
    <row r="3127" spans="2:17" x14ac:dyDescent="0.2">
      <c r="B3127" s="46" t="s">
        <v>51</v>
      </c>
      <c r="D3127" s="49">
        <f>_xll.qlCalendarAdvance(LocalCalendar,$D3126,B3127,"f",FALSE)</f>
        <v>61638</v>
      </c>
      <c r="E3127" s="49">
        <f>_xll.qlInterestRateIndexValueDate(IndexON,D3127)</f>
        <v>61638</v>
      </c>
      <c r="F3127" s="52">
        <f>IFERROR(_xll.qlIndexFixing(IndexON,D3127,TRUE,_xll.ohTrigger(RecalcTrigger,TriggerON)),NA())</f>
        <v>1.3754898180451391E-2</v>
      </c>
      <c r="H3127" s="49">
        <f>_xll.qlCalendarAdvance(IborCalendar,$H3126,B3127,"f",FALSE)</f>
        <v>61625</v>
      </c>
      <c r="I3127" s="49">
        <f>_xll.qlInterestRateIndexValueDate(Index1M,$H3127)</f>
        <v>61627</v>
      </c>
      <c r="J3127" s="52">
        <f>IFERROR(_xll.qlIndexFixing(Index1M,$H3127,TRUE,_xll.ohTrigger(RecalcTrigger,Trigger1M)),NA())</f>
        <v>1.5750576275596957E-2</v>
      </c>
      <c r="K3127" s="52">
        <f>IFERROR(_xll.qlIndexFixing(ONIndex1M,I3127,TRUE,_xll.ohTrigger(RecalcTrigger,Trigger1M)),NA())</f>
        <v>1.574093698772927E-2</v>
      </c>
      <c r="L3127" s="52">
        <f>IFERROR(_xll.qlIndexFixing(Index3M,H3127,TRUE,_xll.ohTrigger(RecalcTrigger,Trigger3M)),NA())</f>
        <v>1.7204455291712942E-2</v>
      </c>
      <c r="M3127" s="52">
        <f>IFERROR(_xll.qlIndexFixing(ONIndex3M,I3127,TRUE,_xll.ohTrigger(RecalcTrigger,Trigger3M)),NA())</f>
        <v>1.716838116125885E-2</v>
      </c>
      <c r="N3127" s="52">
        <f>IFERROR(_xll.qlIndexFixing(Index6M,$H3127,TRUE,_xll.ohTrigger(RecalcTrigger,Trigger6M)),NA())</f>
        <v>1.8977871881404994E-2</v>
      </c>
      <c r="O3127" s="52">
        <f>IFERROR(_xll.qlIndexFixing(ONIndex6M,I3127,TRUE,_xll.ohTrigger(RecalcTrigger,Trigger6M)),NA())</f>
        <v>1.8889519163618473E-2</v>
      </c>
      <c r="P3127" s="52">
        <f>IFERROR(_xll.qlIndexFixing(Index1Y,$H3127,TRUE,_xll.ohTrigger(RecalcTrigger,Trigger1Y)),NA())</f>
        <v>2.1116721305293455E-2</v>
      </c>
      <c r="Q3127" s="52">
        <f>IFERROR(_xll.qlIndexFixing(ONIndex1Y,I3127,TRUE,_xll.ohTrigger(RecalcTrigger,Trigger1Y)),NA())</f>
        <v>2.0894475928843192E-2</v>
      </c>
    </row>
    <row r="3128" spans="2:17" x14ac:dyDescent="0.2">
      <c r="B3128" s="46" t="s">
        <v>51</v>
      </c>
      <c r="D3128" s="49">
        <f>_xll.qlCalendarAdvance(LocalCalendar,$D3127,B3128,"f",FALSE)</f>
        <v>61645</v>
      </c>
      <c r="E3128" s="49">
        <f>_xll.qlInterestRateIndexValueDate(IndexON,D3128)</f>
        <v>61645</v>
      </c>
      <c r="F3128" s="52">
        <f>IFERROR(_xll.qlIndexFixing(IndexON,D3128,TRUE,_xll.ohTrigger(RecalcTrigger,TriggerON)),NA())</f>
        <v>1.3754898180451391E-2</v>
      </c>
      <c r="H3128" s="49">
        <f>_xll.qlCalendarAdvance(IborCalendar,$H3127,B3128,"f",FALSE)</f>
        <v>61632</v>
      </c>
      <c r="I3128" s="49">
        <f>_xll.qlInterestRateIndexValueDate(Index1M,$H3128)</f>
        <v>61634</v>
      </c>
      <c r="J3128" s="52">
        <f>IFERROR(_xll.qlIndexFixing(Index1M,$H3128,TRUE,_xll.ohTrigger(RecalcTrigger,Trigger1M)),NA())</f>
        <v>1.5751265097262941E-2</v>
      </c>
      <c r="K3128" s="52">
        <f>IFERROR(_xll.qlIndexFixing(ONIndex1M,I3128,TRUE,_xll.ohTrigger(RecalcTrigger,Trigger1M)),NA())</f>
        <v>1.574093698772927E-2</v>
      </c>
      <c r="L3128" s="52">
        <f>IFERROR(_xll.qlIndexFixing(Index3M,H3128,TRUE,_xll.ohTrigger(RecalcTrigger,Trigger3M)),NA())</f>
        <v>1.7205686871839401E-2</v>
      </c>
      <c r="M3128" s="52">
        <f>IFERROR(_xll.qlIndexFixing(ONIndex3M,I3128,TRUE,_xll.ohTrigger(RecalcTrigger,Trigger3M)),NA())</f>
        <v>1.7168381161232205E-2</v>
      </c>
      <c r="N3128" s="52">
        <f>IFERROR(_xll.qlIndexFixing(Index6M,$H3128,TRUE,_xll.ohTrigger(RecalcTrigger,Trigger6M)),NA())</f>
        <v>1.8978359690599914E-2</v>
      </c>
      <c r="O3128" s="52">
        <f>IFERROR(_xll.qlIndexFixing(ONIndex6M,I3128,TRUE,_xll.ohTrigger(RecalcTrigger,Trigger6M)),NA())</f>
        <v>1.8889508812112155E-2</v>
      </c>
      <c r="P3128" s="52">
        <f>IFERROR(_xll.qlIndexFixing(Index1Y,$H3128,TRUE,_xll.ohTrigger(RecalcTrigger,Trigger1Y)),NA())</f>
        <v>2.1116720584851329E-2</v>
      </c>
      <c r="Q3128" s="52">
        <f>IFERROR(_xll.qlIndexFixing(ONIndex1Y,I3128,TRUE,_xll.ohTrigger(RecalcTrigger,Trigger1Y)),NA())</f>
        <v>2.0894475175445848E-2</v>
      </c>
    </row>
    <row r="3129" spans="2:17" x14ac:dyDescent="0.2">
      <c r="B3129" s="46" t="s">
        <v>51</v>
      </c>
      <c r="D3129" s="49">
        <f>_xll.qlCalendarAdvance(LocalCalendar,$D3128,B3129,"f",FALSE)</f>
        <v>61652</v>
      </c>
      <c r="E3129" s="49">
        <f>_xll.qlInterestRateIndexValueDate(IndexON,D3129)</f>
        <v>61652</v>
      </c>
      <c r="F3129" s="52">
        <f>IFERROR(_xll.qlIndexFixing(IndexON,D3129,TRUE,_xll.ohTrigger(RecalcTrigger,TriggerON)),NA())</f>
        <v>1.3754898180451391E-2</v>
      </c>
      <c r="H3129" s="49">
        <f>_xll.qlCalendarAdvance(IborCalendar,$H3128,B3129,"f",FALSE)</f>
        <v>61639</v>
      </c>
      <c r="I3129" s="49">
        <f>_xll.qlInterestRateIndexValueDate(Index1M,$H3129)</f>
        <v>61641</v>
      </c>
      <c r="J3129" s="52">
        <f>IFERROR(_xll.qlIndexFixing(Index1M,$H3129,TRUE,_xll.ohTrigger(RecalcTrigger,Trigger1M)),NA())</f>
        <v>1.5750576275596957E-2</v>
      </c>
      <c r="K3129" s="52">
        <f>IFERROR(_xll.qlIndexFixing(ONIndex1M,I3129,TRUE,_xll.ohTrigger(RecalcTrigger,Trigger1M)),NA())</f>
        <v>1.5741281112551242E-2</v>
      </c>
      <c r="L3129" s="52">
        <f>IFERROR(_xll.qlIndexFixing(Index3M,H3129,TRUE,_xll.ohTrigger(RecalcTrigger,Trigger3M)),NA())</f>
        <v>1.7205686871838551E-2</v>
      </c>
      <c r="M3129" s="52">
        <f>IFERROR(_xll.qlIndexFixing(ONIndex3M,I3129,TRUE,_xll.ohTrigger(RecalcTrigger,Trigger3M)),NA())</f>
        <v>1.7168790527826161E-2</v>
      </c>
      <c r="N3129" s="52">
        <f>IFERROR(_xll.qlIndexFixing(Index6M,$H3129,TRUE,_xll.ohTrigger(RecalcTrigger,Trigger6M)),NA())</f>
        <v>1.8978349594470707E-2</v>
      </c>
      <c r="O3129" s="52">
        <f>IFERROR(_xll.qlIndexFixing(ONIndex6M,I3129,TRUE,_xll.ohTrigger(RecalcTrigger,Trigger6M)),NA())</f>
        <v>1.8889993305950536E-2</v>
      </c>
      <c r="P3129" s="52">
        <f>IFERROR(_xll.qlIndexFixing(Index1Y,$H3129,TRUE,_xll.ohTrigger(RecalcTrigger,Trigger1Y)),NA())</f>
        <v>2.1116719866294997E-2</v>
      </c>
      <c r="Q3129" s="52">
        <f>IFERROR(_xll.qlIndexFixing(ONIndex1Y,I3129,TRUE,_xll.ohTrigger(RecalcTrigger,Trigger1Y)),NA())</f>
        <v>2.089508070662438E-2</v>
      </c>
    </row>
    <row r="3130" spans="2:17" x14ac:dyDescent="0.2">
      <c r="B3130" s="46" t="s">
        <v>51</v>
      </c>
      <c r="D3130" s="49">
        <f>_xll.qlCalendarAdvance(LocalCalendar,$D3129,B3130,"f",FALSE)</f>
        <v>61659</v>
      </c>
      <c r="E3130" s="49">
        <f>_xll.qlInterestRateIndexValueDate(IndexON,D3130)</f>
        <v>61659</v>
      </c>
      <c r="F3130" s="52">
        <f>IFERROR(_xll.qlIndexFixing(IndexON,D3130,TRUE,_xll.ohTrigger(RecalcTrigger,TriggerON)),NA())</f>
        <v>1.3754898180451391E-2</v>
      </c>
      <c r="H3130" s="49">
        <f>_xll.qlCalendarAdvance(IborCalendar,$H3129,B3130,"f",FALSE)</f>
        <v>61646</v>
      </c>
      <c r="I3130" s="49">
        <f>_xll.qlInterestRateIndexValueDate(Index1M,$H3130)</f>
        <v>61648</v>
      </c>
      <c r="J3130" s="52">
        <f>IFERROR(_xll.qlIndexFixing(Index1M,$H3130,TRUE,_xll.ohTrigger(RecalcTrigger,Trigger1M)),NA())</f>
        <v>1.5750920681406877E-2</v>
      </c>
      <c r="K3130" s="52">
        <f>IFERROR(_xll.qlIndexFixing(ONIndex1M,I3130,TRUE,_xll.ohTrigger(RecalcTrigger,Trigger1M)),NA())</f>
        <v>1.574093698772927E-2</v>
      </c>
      <c r="L3130" s="52">
        <f>IFERROR(_xll.qlIndexFixing(Index3M,H3130,TRUE,_xll.ohTrigger(RecalcTrigger,Trigger3M)),NA())</f>
        <v>1.7205686871839401E-2</v>
      </c>
      <c r="M3130" s="52">
        <f>IFERROR(_xll.qlIndexFixing(ONIndex3M,I3130,TRUE,_xll.ohTrigger(RecalcTrigger,Trigger3M)),NA())</f>
        <v>1.716838116125885E-2</v>
      </c>
      <c r="N3130" s="52">
        <f>IFERROR(_xll.qlIndexFixing(Index6M,$H3130,TRUE,_xll.ohTrigger(RecalcTrigger,Trigger6M)),NA())</f>
        <v>1.8980331438843305E-2</v>
      </c>
      <c r="O3130" s="52">
        <f>IFERROR(_xll.qlIndexFixing(ONIndex6M,I3130,TRUE,_xll.ohTrigger(RecalcTrigger,Trigger6M)),NA())</f>
        <v>1.8889488185198644E-2</v>
      </c>
      <c r="P3130" s="52">
        <f>IFERROR(_xll.qlIndexFixing(Index1Y,$H3130,TRUE,_xll.ohTrigger(RecalcTrigger,Trigger1Y)),NA())</f>
        <v>2.1117334042209297E-2</v>
      </c>
      <c r="Q3130" s="52">
        <f>IFERROR(_xll.qlIndexFixing(ONIndex1Y,I3130,TRUE,_xll.ohTrigger(RecalcTrigger,Trigger1Y)),NA())</f>
        <v>2.0894473674220038E-2</v>
      </c>
    </row>
    <row r="3131" spans="2:17" x14ac:dyDescent="0.2">
      <c r="B3131" s="46" t="s">
        <v>51</v>
      </c>
      <c r="D3131" s="49">
        <f>_xll.qlCalendarAdvance(LocalCalendar,$D3130,B3131,"f",FALSE)</f>
        <v>61666</v>
      </c>
      <c r="E3131" s="49">
        <f>_xll.qlInterestRateIndexValueDate(IndexON,D3131)</f>
        <v>61666</v>
      </c>
      <c r="F3131" s="52">
        <f>IFERROR(_xll.qlIndexFixing(IndexON,D3131,TRUE,_xll.ohTrigger(RecalcTrigger,TriggerON)),NA())</f>
        <v>1.3754898180451391E-2</v>
      </c>
      <c r="H3131" s="49">
        <f>_xll.qlCalendarAdvance(IborCalendar,$H3130,B3131,"f",FALSE)</f>
        <v>61653</v>
      </c>
      <c r="I3131" s="49">
        <f>_xll.qlInterestRateIndexValueDate(Index1M,$H3131)</f>
        <v>61655</v>
      </c>
      <c r="J3131" s="52">
        <f>IFERROR(_xll.qlIndexFixing(Index1M,$H3131,TRUE,_xll.ohTrigger(RecalcTrigger,Trigger1M)),NA())</f>
        <v>1.5750576275594379E-2</v>
      </c>
      <c r="K3131" s="52">
        <f>IFERROR(_xll.qlIndexFixing(ONIndex1M,I3131,TRUE,_xll.ohTrigger(RecalcTrigger,Trigger1M)),NA())</f>
        <v>1.574093698772927E-2</v>
      </c>
      <c r="L3131" s="52">
        <f>IFERROR(_xll.qlIndexFixing(Index3M,H3131,TRUE,_xll.ohTrigger(RecalcTrigger,Trigger3M)),NA())</f>
        <v>1.7206097424661105E-2</v>
      </c>
      <c r="M3131" s="52">
        <f>IFERROR(_xll.qlIndexFixing(ONIndex3M,I3131,TRUE,_xll.ohTrigger(RecalcTrigger,Trigger3M)),NA())</f>
        <v>1.716838116125885E-2</v>
      </c>
      <c r="N3131" s="52">
        <f>IFERROR(_xll.qlIndexFixing(Index6M,$H3131,TRUE,_xll.ohTrigger(RecalcTrigger,Trigger6M)),NA())</f>
        <v>1.89783294790449E-2</v>
      </c>
      <c r="O3131" s="52">
        <f>IFERROR(_xll.qlIndexFixing(ONIndex6M,I3131,TRUE,_xll.ohTrigger(RecalcTrigger,Trigger6M)),NA())</f>
        <v>1.8889477909791452E-2</v>
      </c>
      <c r="P3131" s="52">
        <f>IFERROR(_xll.qlIndexFixing(Index1Y,$H3131,TRUE,_xll.ohTrigger(RecalcTrigger,Trigger1Y)),NA())</f>
        <v>2.1116718434840587E-2</v>
      </c>
      <c r="Q3131" s="52">
        <f>IFERROR(_xll.qlIndexFixing(ONIndex1Y,I3131,TRUE,_xll.ohTrigger(RecalcTrigger,Trigger1Y)),NA())</f>
        <v>2.0894472926311636E-2</v>
      </c>
    </row>
    <row r="3132" spans="2:17" x14ac:dyDescent="0.2">
      <c r="B3132" s="46" t="s">
        <v>51</v>
      </c>
      <c r="D3132" s="49">
        <f>_xll.qlCalendarAdvance(LocalCalendar,$D3131,B3132,"f",FALSE)</f>
        <v>61673</v>
      </c>
      <c r="E3132" s="49">
        <f>_xll.qlInterestRateIndexValueDate(IndexON,D3132)</f>
        <v>61673</v>
      </c>
      <c r="F3132" s="52">
        <f>IFERROR(_xll.qlIndexFixing(IndexON,D3132,TRUE,_xll.ohTrigger(RecalcTrigger,TriggerON)),NA())</f>
        <v>1.3754898180451391E-2</v>
      </c>
      <c r="H3132" s="49">
        <f>_xll.qlCalendarAdvance(IborCalendar,$H3131,B3132,"f",FALSE)</f>
        <v>61660</v>
      </c>
      <c r="I3132" s="49">
        <f>_xll.qlInterestRateIndexValueDate(Index1M,$H3132)</f>
        <v>61662</v>
      </c>
      <c r="J3132" s="52">
        <f>IFERROR(_xll.qlIndexFixing(Index1M,$H3132,TRUE,_xll.ohTrigger(RecalcTrigger,Trigger1M)),NA())</f>
        <v>1.5750576275594379E-2</v>
      </c>
      <c r="K3132" s="52">
        <f>IFERROR(_xll.qlIndexFixing(ONIndex1M,I3132,TRUE,_xll.ohTrigger(RecalcTrigger,Trigger1M)),NA())</f>
        <v>1.5740936987702625E-2</v>
      </c>
      <c r="L3132" s="52">
        <f>IFERROR(_xll.qlIndexFixing(Index3M,H3132,TRUE,_xll.ohTrigger(RecalcTrigger,Trigger3M)),NA())</f>
        <v>1.7205686871838551E-2</v>
      </c>
      <c r="M3132" s="52">
        <f>IFERROR(_xll.qlIndexFixing(ONIndex3M,I3132,TRUE,_xll.ohTrigger(RecalcTrigger,Trigger3M)),NA())</f>
        <v>1.7168381161232205E-2</v>
      </c>
      <c r="N3132" s="52">
        <f>IFERROR(_xll.qlIndexFixing(Index6M,$H3132,TRUE,_xll.ohTrigger(RecalcTrigger,Trigger6M)),NA())</f>
        <v>1.8978319459747858E-2</v>
      </c>
      <c r="O3132" s="52">
        <f>IFERROR(_xll.qlIndexFixing(ONIndex6M,I3132,TRUE,_xll.ohTrigger(RecalcTrigger,Trigger6M)),NA())</f>
        <v>1.8889467659723991E-2</v>
      </c>
      <c r="P3132" s="52">
        <f>IFERROR(_xll.qlIndexFixing(Index1Y,$H3132,TRUE,_xll.ohTrigger(RecalcTrigger,Trigger1Y)),NA())</f>
        <v>2.1116717721942076E-2</v>
      </c>
      <c r="Q3132" s="52">
        <f>IFERROR(_xll.qlIndexFixing(ONIndex1Y,I3132,TRUE,_xll.ohTrigger(RecalcTrigger,Trigger1Y)),NA())</f>
        <v>2.0894472180321699E-2</v>
      </c>
    </row>
    <row r="3133" spans="2:17" x14ac:dyDescent="0.2">
      <c r="B3133" s="46" t="s">
        <v>51</v>
      </c>
      <c r="D3133" s="49">
        <f>_xll.qlCalendarAdvance(LocalCalendar,$D3132,B3133,"f",FALSE)</f>
        <v>61680</v>
      </c>
      <c r="E3133" s="49">
        <f>_xll.qlInterestRateIndexValueDate(IndexON,D3133)</f>
        <v>61680</v>
      </c>
      <c r="F3133" s="52">
        <f>IFERROR(_xll.qlIndexFixing(IndexON,D3133,TRUE,_xll.ohTrigger(RecalcTrigger,TriggerON)),NA())</f>
        <v>1.3754898180451391E-2</v>
      </c>
      <c r="H3133" s="49">
        <f>_xll.qlCalendarAdvance(IborCalendar,$H3132,B3133,"f",FALSE)</f>
        <v>61667</v>
      </c>
      <c r="I3133" s="49">
        <f>_xll.qlInterestRateIndexValueDate(Index1M,$H3133)</f>
        <v>61669</v>
      </c>
      <c r="J3133" s="52">
        <f>IFERROR(_xll.qlIndexFixing(Index1M,$H3133,TRUE,_xll.ohTrigger(RecalcTrigger,Trigger1M)),NA())</f>
        <v>1.5750576275594379E-2</v>
      </c>
      <c r="K3133" s="52">
        <f>IFERROR(_xll.qlIndexFixing(ONIndex1M,I3133,TRUE,_xll.ohTrigger(RecalcTrigger,Trigger1M)),NA())</f>
        <v>1.574093698772927E-2</v>
      </c>
      <c r="L3133" s="52">
        <f>IFERROR(_xll.qlIndexFixing(Index3M,H3133,TRUE,_xll.ohTrigger(RecalcTrigger,Trigger3M)),NA())</f>
        <v>1.7205686871838551E-2</v>
      </c>
      <c r="M3133" s="52">
        <f>IFERROR(_xll.qlIndexFixing(ONIndex3M,I3133,TRUE,_xll.ohTrigger(RecalcTrigger,Trigger3M)),NA())</f>
        <v>1.716838116125885E-2</v>
      </c>
      <c r="N3133" s="52">
        <f>IFERROR(_xll.qlIndexFixing(Index6M,$H3133,TRUE,_xll.ohTrigger(RecalcTrigger,Trigger6M)),NA())</f>
        <v>1.8977811527319068E-2</v>
      </c>
      <c r="O3133" s="52">
        <f>IFERROR(_xll.qlIndexFixing(ONIndex6M,I3133,TRUE,_xll.ohTrigger(RecalcTrigger,Trigger6M)),NA())</f>
        <v>1.8889457435102841E-2</v>
      </c>
      <c r="P3133" s="52">
        <f>IFERROR(_xll.qlIndexFixing(Index1Y,$H3133,TRUE,_xll.ohTrigger(RecalcTrigger,Trigger1Y)),NA())</f>
        <v>2.1116717010929788E-2</v>
      </c>
      <c r="Q3133" s="52">
        <f>IFERROR(_xll.qlIndexFixing(ONIndex1Y,I3133,TRUE,_xll.ohTrigger(RecalcTrigger,Trigger1Y)),NA())</f>
        <v>2.0894471436196937E-2</v>
      </c>
    </row>
    <row r="3134" spans="2:17" x14ac:dyDescent="0.2">
      <c r="B3134" s="46" t="s">
        <v>51</v>
      </c>
      <c r="D3134" s="49">
        <f>_xll.qlCalendarAdvance(LocalCalendar,$D3133,B3134,"f",FALSE)</f>
        <v>61687</v>
      </c>
      <c r="E3134" s="49">
        <f>_xll.qlInterestRateIndexValueDate(IndexON,D3134)</f>
        <v>61687</v>
      </c>
      <c r="F3134" s="52">
        <f>IFERROR(_xll.qlIndexFixing(IndexON,D3134,TRUE,_xll.ohTrigger(RecalcTrigger,TriggerON)),NA())</f>
        <v>1.3754898180451391E-2</v>
      </c>
      <c r="H3134" s="49">
        <f>_xll.qlCalendarAdvance(IborCalendar,$H3133,B3134,"f",FALSE)</f>
        <v>61674</v>
      </c>
      <c r="I3134" s="49">
        <f>_xll.qlInterestRateIndexValueDate(Index1M,$H3134)</f>
        <v>61676</v>
      </c>
      <c r="J3134" s="52">
        <f>IFERROR(_xll.qlIndexFixing(Index1M,$H3134,TRUE,_xll.ohTrigger(RecalcTrigger,Trigger1M)),NA())</f>
        <v>1.5750576275594379E-2</v>
      </c>
      <c r="K3134" s="52">
        <f>IFERROR(_xll.qlIndexFixing(ONIndex1M,I3134,TRUE,_xll.ohTrigger(RecalcTrigger,Trigger1M)),NA())</f>
        <v>1.5741281112551242E-2</v>
      </c>
      <c r="L3134" s="52">
        <f>IFERROR(_xll.qlIndexFixing(Index3M,H3134,TRUE,_xll.ohTrigger(RecalcTrigger,Trigger3M)),NA())</f>
        <v>1.7205686871839401E-2</v>
      </c>
      <c r="M3134" s="52">
        <f>IFERROR(_xll.qlIndexFixing(ONIndex3M,I3134,TRUE,_xll.ohTrigger(RecalcTrigger,Trigger3M)),NA())</f>
        <v>1.7168790527846145E-2</v>
      </c>
      <c r="N3134" s="52">
        <f>IFERROR(_xll.qlIndexFixing(Index6M,$H3134,TRUE,_xll.ohTrigger(RecalcTrigger,Trigger6M)),NA())</f>
        <v>1.8977801557938167E-2</v>
      </c>
      <c r="O3134" s="52">
        <f>IFERROR(_xll.qlIndexFixing(ONIndex6M,I3134,TRUE,_xll.ohTrigger(RecalcTrigger,Trigger6M)),NA())</f>
        <v>1.8889942062181309E-2</v>
      </c>
      <c r="P3134" s="52">
        <f>IFERROR(_xll.qlIndexFixing(Index1Y,$H3134,TRUE,_xll.ohTrigger(RecalcTrigger,Trigger1Y)),NA())</f>
        <v>2.1117331194761366E-2</v>
      </c>
      <c r="Q3134" s="52">
        <f>IFERROR(_xll.qlIndexFixing(ONIndex1Y,I3134,TRUE,_xll.ohTrigger(RecalcTrigger,Trigger1Y)),NA())</f>
        <v>2.0895076977067717E-2</v>
      </c>
    </row>
    <row r="3135" spans="2:17" x14ac:dyDescent="0.2">
      <c r="B3135" s="46" t="s">
        <v>51</v>
      </c>
      <c r="D3135" s="49">
        <f>_xll.qlCalendarAdvance(LocalCalendar,$D3134,B3135,"f",FALSE)</f>
        <v>61694</v>
      </c>
      <c r="E3135" s="49">
        <f>_xll.qlInterestRateIndexValueDate(IndexON,D3135)</f>
        <v>61694</v>
      </c>
      <c r="F3135" s="52">
        <f>IFERROR(_xll.qlIndexFixing(IndexON,D3135,TRUE,_xll.ohTrigger(RecalcTrigger,TriggerON)),NA())</f>
        <v>1.3754898180371455E-2</v>
      </c>
      <c r="H3135" s="49">
        <f>_xll.qlCalendarAdvance(IborCalendar,$H3134,B3135,"f",FALSE)</f>
        <v>61681</v>
      </c>
      <c r="I3135" s="49">
        <f>_xll.qlInterestRateIndexValueDate(Index1M,$H3135)</f>
        <v>61683</v>
      </c>
      <c r="J3135" s="52">
        <f>IFERROR(_xll.qlIndexFixing(Index1M,$H3135,TRUE,_xll.ohTrigger(RecalcTrigger,Trigger1M)),NA())</f>
        <v>1.5750576275596957E-2</v>
      </c>
      <c r="K3135" s="52">
        <f>IFERROR(_xll.qlIndexFixing(ONIndex1M,I3135,TRUE,_xll.ohTrigger(RecalcTrigger,Trigger1M)),NA())</f>
        <v>1.574093698772927E-2</v>
      </c>
      <c r="L3135" s="52">
        <f>IFERROR(_xll.qlIndexFixing(Index3M,H3135,TRUE,_xll.ohTrigger(RecalcTrigger,Trigger3M)),NA())</f>
        <v>1.7206097424659422E-2</v>
      </c>
      <c r="M3135" s="52">
        <f>IFERROR(_xll.qlIndexFixing(ONIndex3M,I3135,TRUE,_xll.ohTrigger(RecalcTrigger,Trigger3M)),NA())</f>
        <v>1.7168381161232205E-2</v>
      </c>
      <c r="N3135" s="52">
        <f>IFERROR(_xll.qlIndexFixing(Index6M,$H3135,TRUE,_xll.ohTrigger(RecalcTrigger,Trigger6M)),NA())</f>
        <v>1.8977791614165952E-2</v>
      </c>
      <c r="O3135" s="52">
        <f>IFERROR(_xll.qlIndexFixing(ONIndex6M,I3135,TRUE,_xll.ohTrigger(RecalcTrigger,Trigger6M)),NA())</f>
        <v>1.8889437061879732E-2</v>
      </c>
      <c r="P3135" s="52">
        <f>IFERROR(_xll.qlIndexFixing(Index1Y,$H3135,TRUE,_xll.ohTrigger(RecalcTrigger,Trigger1Y)),NA())</f>
        <v>2.1116715594563039E-2</v>
      </c>
      <c r="Q3135" s="52">
        <f>IFERROR(_xll.qlIndexFixing(ONIndex1Y,I3135,TRUE,_xll.ohTrigger(RecalcTrigger,Trigger1Y)),NA())</f>
        <v>2.0894469953409711E-2</v>
      </c>
    </row>
    <row r="3136" spans="2:17" x14ac:dyDescent="0.2">
      <c r="B3136" s="46" t="s">
        <v>51</v>
      </c>
      <c r="D3136" s="49">
        <f>_xll.qlCalendarAdvance(LocalCalendar,$D3135,B3136,"f",FALSE)</f>
        <v>61701</v>
      </c>
      <c r="E3136" s="49">
        <f>_xll.qlInterestRateIndexValueDate(IndexON,D3136)</f>
        <v>61701</v>
      </c>
      <c r="F3136" s="52">
        <f>IFERROR(_xll.qlIndexFixing(IndexON,D3136,TRUE,_xll.ohTrigger(RecalcTrigger,TriggerON)),NA())</f>
        <v>1.3754898180451391E-2</v>
      </c>
      <c r="H3136" s="49">
        <f>_xll.qlCalendarAdvance(IborCalendar,$H3135,B3136,"f",FALSE)</f>
        <v>61688</v>
      </c>
      <c r="I3136" s="49">
        <f>_xll.qlInterestRateIndexValueDate(Index1M,$H3136)</f>
        <v>61690</v>
      </c>
      <c r="J3136" s="52">
        <f>IFERROR(_xll.qlIndexFixing(Index1M,$H3136,TRUE,_xll.ohTrigger(RecalcTrigger,Trigger1M)),NA())</f>
        <v>1.5750576275594379E-2</v>
      </c>
      <c r="K3136" s="52">
        <f>IFERROR(_xll.qlIndexFixing(ONIndex1M,I3136,TRUE,_xll.ohTrigger(RecalcTrigger,Trigger1M)),NA())</f>
        <v>1.574093698772927E-2</v>
      </c>
      <c r="L3136" s="52">
        <f>IFERROR(_xll.qlIndexFixing(Index3M,H3136,TRUE,_xll.ohTrigger(RecalcTrigger,Trigger3M)),NA())</f>
        <v>1.7205686871838551E-2</v>
      </c>
      <c r="M3136" s="52">
        <f>IFERROR(_xll.qlIndexFixing(ONIndex3M,I3136,TRUE,_xll.ohTrigger(RecalcTrigger,Trigger3M)),NA())</f>
        <v>1.716838116125885E-2</v>
      </c>
      <c r="N3136" s="52">
        <f>IFERROR(_xll.qlIndexFixing(Index6M,$H3136,TRUE,_xll.ohTrigger(RecalcTrigger,Trigger6M)),NA())</f>
        <v>1.897778169600331E-2</v>
      </c>
      <c r="O3136" s="52">
        <f>IFERROR(_xll.qlIndexFixing(ONIndex6M,I3136,TRUE,_xll.ohTrigger(RecalcTrigger,Trigger6M)),NA())</f>
        <v>1.8889426913331064E-2</v>
      </c>
      <c r="P3136" s="52">
        <f>IFERROR(_xll.qlIndexFixing(Index1Y,$H3136,TRUE,_xll.ohTrigger(RecalcTrigger,Trigger1Y)),NA())</f>
        <v>2.1116714889208354E-2</v>
      </c>
      <c r="Q3136" s="52">
        <f>IFERROR(_xll.qlIndexFixing(ONIndex1Y,I3136,TRUE,_xll.ohTrigger(RecalcTrigger,Trigger1Y)),NA())</f>
        <v>2.0894469214773892E-2</v>
      </c>
    </row>
    <row r="3137" spans="2:17" x14ac:dyDescent="0.2">
      <c r="B3137" s="46" t="s">
        <v>51</v>
      </c>
      <c r="D3137" s="49">
        <f>_xll.qlCalendarAdvance(LocalCalendar,$D3136,B3137,"f",FALSE)</f>
        <v>61708</v>
      </c>
      <c r="E3137" s="49">
        <f>_xll.qlInterestRateIndexValueDate(IndexON,D3137)</f>
        <v>61708</v>
      </c>
      <c r="F3137" s="52">
        <f>IFERROR(_xll.qlIndexFixing(IndexON,D3137,TRUE,_xll.ohTrigger(RecalcTrigger,TriggerON)),NA())</f>
        <v>1.3754898180531328E-2</v>
      </c>
      <c r="H3137" s="49">
        <f>_xll.qlCalendarAdvance(IborCalendar,$H3136,B3137,"f",FALSE)</f>
        <v>61695</v>
      </c>
      <c r="I3137" s="49">
        <f>_xll.qlInterestRateIndexValueDate(Index1M,$H3137)</f>
        <v>61697</v>
      </c>
      <c r="J3137" s="52">
        <f>IFERROR(_xll.qlIndexFixing(Index1M,$H3137,TRUE,_xll.ohTrigger(RecalcTrigger,Trigger1M)),NA())</f>
        <v>1.5750576275594379E-2</v>
      </c>
      <c r="K3137" s="52">
        <f>IFERROR(_xll.qlIndexFixing(ONIndex1M,I3137,TRUE,_xll.ohTrigger(RecalcTrigger,Trigger1M)),NA())</f>
        <v>1.574093698772927E-2</v>
      </c>
      <c r="L3137" s="52">
        <f>IFERROR(_xll.qlIndexFixing(Index3M,H3137,TRUE,_xll.ohTrigger(RecalcTrigger,Trigger3M)),NA())</f>
        <v>1.7204044791113482E-2</v>
      </c>
      <c r="M3137" s="52">
        <f>IFERROR(_xll.qlIndexFixing(ONIndex3M,I3137,TRUE,_xll.ohTrigger(RecalcTrigger,Trigger3M)),NA())</f>
        <v>1.716838116125885E-2</v>
      </c>
      <c r="N3137" s="52">
        <f>IFERROR(_xll.qlIndexFixing(Index6M,$H3137,TRUE,_xll.ohTrigger(RecalcTrigger,Trigger6M)),NA())</f>
        <v>1.8978269747427445E-2</v>
      </c>
      <c r="O3137" s="52">
        <f>IFERROR(_xll.qlIndexFixing(ONIndex6M,I3137,TRUE,_xll.ohTrigger(RecalcTrigger,Trigger6M)),NA())</f>
        <v>1.8889416790148772E-2</v>
      </c>
      <c r="P3137" s="52">
        <f>IFERROR(_xll.qlIndexFixing(Index1Y,$H3137,TRUE,_xll.ohTrigger(RecalcTrigger,Trigger1Y)),NA())</f>
        <v>2.1114869649063141E-2</v>
      </c>
      <c r="Q3137" s="52">
        <f>IFERROR(_xll.qlIndexFixing(ONIndex1Y,I3137,TRUE,_xll.ohTrigger(RecalcTrigger,Trigger1Y)),NA())</f>
        <v>2.0894468477976602E-2</v>
      </c>
    </row>
    <row r="3138" spans="2:17" x14ac:dyDescent="0.2">
      <c r="B3138" s="46" t="s">
        <v>51</v>
      </c>
      <c r="D3138" s="49">
        <f>_xll.qlCalendarAdvance(LocalCalendar,$D3137,B3138,"f",FALSE)</f>
        <v>61715</v>
      </c>
      <c r="E3138" s="49">
        <f>_xll.qlInterestRateIndexValueDate(IndexON,D3138)</f>
        <v>61715</v>
      </c>
      <c r="F3138" s="52">
        <f>IFERROR(_xll.qlIndexFixing(IndexON,D3138,TRUE,_xll.ohTrigger(RecalcTrigger,TriggerON)),NA())</f>
        <v>1.3754898180451391E-2</v>
      </c>
      <c r="H3138" s="49">
        <f>_xll.qlCalendarAdvance(IborCalendar,$H3137,B3138,"f",FALSE)</f>
        <v>61702</v>
      </c>
      <c r="I3138" s="49">
        <f>_xll.qlInterestRateIndexValueDate(Index1M,$H3138)</f>
        <v>61704</v>
      </c>
      <c r="J3138" s="52">
        <f>IFERROR(_xll.qlIndexFixing(Index1M,$H3138,TRUE,_xll.ohTrigger(RecalcTrigger,Trigger1M)),NA())</f>
        <v>1.5750576275594379E-2</v>
      </c>
      <c r="K3138" s="52">
        <f>IFERROR(_xll.qlIndexFixing(ONIndex1M,I3138,TRUE,_xll.ohTrigger(RecalcTrigger,Trigger1M)),NA())</f>
        <v>1.574093698772927E-2</v>
      </c>
      <c r="L3138" s="52">
        <f>IFERROR(_xll.qlIndexFixing(Index3M,H3138,TRUE,_xll.ohTrigger(RecalcTrigger,Trigger3M)),NA())</f>
        <v>1.720404479111437E-2</v>
      </c>
      <c r="M3138" s="52">
        <f>IFERROR(_xll.qlIndexFixing(ONIndex3M,I3138,TRUE,_xll.ohTrigger(RecalcTrigger,Trigger3M)),NA())</f>
        <v>1.716838116125885E-2</v>
      </c>
      <c r="N3138" s="52">
        <f>IFERROR(_xll.qlIndexFixing(Index6M,$H3138,TRUE,_xll.ohTrigger(RecalcTrigger,Trigger6M)),NA())</f>
        <v>1.8978259881796054E-2</v>
      </c>
      <c r="O3138" s="52">
        <f>IFERROR(_xll.qlIndexFixing(ONIndex6M,I3138,TRUE,_xll.ohTrigger(RecalcTrigger,Trigger6M)),NA())</f>
        <v>1.8889406692359501E-2</v>
      </c>
      <c r="P3138" s="52">
        <f>IFERROR(_xll.qlIndexFixing(Index1Y,$H3138,TRUE,_xll.ohTrigger(RecalcTrigger,Trigger1Y)),NA())</f>
        <v>2.1116713484157456E-2</v>
      </c>
      <c r="Q3138" s="52">
        <f>IFERROR(_xll.qlIndexFixing(ONIndex1Y,I3138,TRUE,_xll.ohTrigger(RecalcTrigger,Trigger1Y)),NA())</f>
        <v>2.0894467743071132E-2</v>
      </c>
    </row>
    <row r="3139" spans="2:17" x14ac:dyDescent="0.2">
      <c r="B3139" s="46" t="s">
        <v>51</v>
      </c>
      <c r="D3139" s="49">
        <f>_xll.qlCalendarAdvance(LocalCalendar,$D3138,B3139,"f",FALSE)</f>
        <v>61723</v>
      </c>
      <c r="E3139" s="49">
        <f>_xll.qlInterestRateIndexValueDate(IndexON,D3139)</f>
        <v>61723</v>
      </c>
      <c r="F3139" s="52">
        <f>IFERROR(_xll.qlIndexFixing(IndexON,D3139,TRUE,_xll.ohTrigger(RecalcTrigger,TriggerON)),NA())</f>
        <v>1.3754898180451391E-2</v>
      </c>
      <c r="H3139" s="49">
        <f>_xll.qlCalendarAdvance(IborCalendar,$H3138,B3139,"f",FALSE)</f>
        <v>61709</v>
      </c>
      <c r="I3139" s="49">
        <f>_xll.qlInterestRateIndexValueDate(Index1M,$H3139)</f>
        <v>61711</v>
      </c>
      <c r="J3139" s="52">
        <f>IFERROR(_xll.qlIndexFixing(Index1M,$H3139,TRUE,_xll.ohTrigger(RecalcTrigger,Trigger1M)),NA())</f>
        <v>1.5750576275594379E-2</v>
      </c>
      <c r="K3139" s="52">
        <f>IFERROR(_xll.qlIndexFixing(ONIndex1M,I3139,TRUE,_xll.ohTrigger(RecalcTrigger,Trigger1M)),NA())</f>
        <v>1.574093698772927E-2</v>
      </c>
      <c r="L3139" s="52">
        <f>IFERROR(_xll.qlIndexFixing(Index3M,H3139,TRUE,_xll.ohTrigger(RecalcTrigger,Trigger3M)),NA())</f>
        <v>1.720404479111437E-2</v>
      </c>
      <c r="M3139" s="52">
        <f>IFERROR(_xll.qlIndexFixing(ONIndex3M,I3139,TRUE,_xll.ohTrigger(RecalcTrigger,Trigger3M)),NA())</f>
        <v>1.7168381161232205E-2</v>
      </c>
      <c r="N3139" s="52">
        <f>IFERROR(_xll.qlIndexFixing(Index6M,$H3139,TRUE,_xll.ohTrigger(RecalcTrigger,Trigger6M)),NA())</f>
        <v>1.897825004177451E-2</v>
      </c>
      <c r="O3139" s="52">
        <f>IFERROR(_xll.qlIndexFixing(ONIndex6M,I3139,TRUE,_xll.ohTrigger(RecalcTrigger,Trigger6M)),NA())</f>
        <v>1.8889396619909959E-2</v>
      </c>
      <c r="P3139" s="52">
        <f>IFERROR(_xll.qlIndexFixing(Index1Y,$H3139,TRUE,_xll.ohTrigger(RecalcTrigger,Trigger1Y)),NA())</f>
        <v>2.1116712784461242E-2</v>
      </c>
      <c r="Q3139" s="52">
        <f>IFERROR(_xll.qlIndexFixing(ONIndex1Y,I3139,TRUE,_xll.ohTrigger(RecalcTrigger,Trigger1Y)),NA())</f>
        <v>2.0894467010004192E-2</v>
      </c>
    </row>
    <row r="3140" spans="2:17" x14ac:dyDescent="0.2">
      <c r="B3140" s="46" t="s">
        <v>51</v>
      </c>
      <c r="D3140" s="49">
        <f>_xll.qlCalendarAdvance(LocalCalendar,$D3139,B3140,"f",FALSE)</f>
        <v>61730</v>
      </c>
      <c r="E3140" s="49">
        <f>_xll.qlInterestRateIndexValueDate(IndexON,D3140)</f>
        <v>61730</v>
      </c>
      <c r="F3140" s="52">
        <f>IFERROR(_xll.qlIndexFixing(IndexON,D3140,TRUE,_xll.ohTrigger(RecalcTrigger,TriggerON)),NA())</f>
        <v>1.3754898180531328E-2</v>
      </c>
      <c r="H3140" s="49">
        <f>_xll.qlCalendarAdvance(IborCalendar,$H3139,B3140,"f",FALSE)</f>
        <v>61716</v>
      </c>
      <c r="I3140" s="49">
        <f>_xll.qlInterestRateIndexValueDate(Index1M,$H3140)</f>
        <v>61718</v>
      </c>
      <c r="J3140" s="52">
        <f>IFERROR(_xll.qlIndexFixing(Index1M,$H3140,TRUE,_xll.ohTrigger(RecalcTrigger,Trigger1M)),NA())</f>
        <v>1.5750920681409375E-2</v>
      </c>
      <c r="K3140" s="52">
        <f>IFERROR(_xll.qlIndexFixing(ONIndex1M,I3140,TRUE,_xll.ohTrigger(RecalcTrigger,Trigger1M)),NA())</f>
        <v>1.574093698772927E-2</v>
      </c>
      <c r="L3140" s="52">
        <f>IFERROR(_xll.qlIndexFixing(Index3M,H3140,TRUE,_xll.ohTrigger(RecalcTrigger,Trigger3M)),NA())</f>
        <v>1.720404479111437E-2</v>
      </c>
      <c r="M3140" s="52">
        <f>IFERROR(_xll.qlIndexFixing(ONIndex3M,I3140,TRUE,_xll.ohTrigger(RecalcTrigger,Trigger3M)),NA())</f>
        <v>1.7168381161232205E-2</v>
      </c>
      <c r="N3140" s="52">
        <f>IFERROR(_xll.qlIndexFixing(Index6M,$H3140,TRUE,_xll.ohTrigger(RecalcTrigger,Trigger6M)),NA())</f>
        <v>1.8978240227365443E-2</v>
      </c>
      <c r="O3140" s="52">
        <f>IFERROR(_xll.qlIndexFixing(ONIndex6M,I3140,TRUE,_xll.ohTrigger(RecalcTrigger,Trigger6M)),NA())</f>
        <v>1.8889386572853439E-2</v>
      </c>
      <c r="P3140" s="52">
        <f>IFERROR(_xll.qlIndexFixing(Index1Y,$H3140,TRUE,_xll.ohTrigger(RecalcTrigger,Trigger1Y)),NA())</f>
        <v>2.1116712086650603E-2</v>
      </c>
      <c r="Q3140" s="52">
        <f>IFERROR(_xll.qlIndexFixing(ONIndex1Y,I3140,TRUE,_xll.ohTrigger(RecalcTrigger,Trigger1Y)),NA())</f>
        <v>2.0894466278749135E-2</v>
      </c>
    </row>
    <row r="3141" spans="2:17" x14ac:dyDescent="0.2">
      <c r="B3141" s="46" t="s">
        <v>51</v>
      </c>
      <c r="D3141" s="49">
        <f>_xll.qlCalendarAdvance(LocalCalendar,$D3140,B3141,"f",FALSE)</f>
        <v>61737</v>
      </c>
      <c r="E3141" s="49">
        <f>_xll.qlInterestRateIndexValueDate(IndexON,D3141)</f>
        <v>61737</v>
      </c>
      <c r="F3141" s="52">
        <f>IFERROR(_xll.qlIndexFixing(IndexON,D3141,TRUE,_xll.ohTrigger(RecalcTrigger,TriggerON)),NA())</f>
        <v>1.3754898180371455E-2</v>
      </c>
      <c r="H3141" s="49">
        <f>_xll.qlCalendarAdvance(IborCalendar,$H3140,B3141,"f",FALSE)</f>
        <v>61724</v>
      </c>
      <c r="I3141" s="49">
        <f>_xll.qlInterestRateIndexValueDate(Index1M,$H3141)</f>
        <v>61728</v>
      </c>
      <c r="J3141" s="52">
        <f>IFERROR(_xll.qlIndexFixing(Index1M,$H3141,TRUE,_xll.ohTrigger(RecalcTrigger,Trigger1M)),NA())</f>
        <v>1.5750576275594379E-2</v>
      </c>
      <c r="K3141" s="52">
        <f>IFERROR(_xll.qlIndexFixing(ONIndex1M,I3141,TRUE,_xll.ohTrigger(RecalcTrigger,Trigger1M)),NA())</f>
        <v>1.5740592872925951E-2</v>
      </c>
      <c r="L3141" s="52">
        <f>IFERROR(_xll.qlIndexFixing(Index3M,H3141,TRUE,_xll.ohTrigger(RecalcTrigger,Trigger3M)),NA())</f>
        <v>1.7203223829081914E-2</v>
      </c>
      <c r="M3141" s="52">
        <f>IFERROR(_xll.qlIndexFixing(ONIndex3M,I3141,TRUE,_xll.ohTrigger(RecalcTrigger,Trigger3M)),NA())</f>
        <v>1.7167971807654503E-2</v>
      </c>
      <c r="N3141" s="52">
        <f>IFERROR(_xll.qlIndexFixing(Index6M,$H3141,TRUE,_xll.ohTrigger(RecalcTrigger,Trigger6M)),NA())</f>
        <v>1.8976732454487239E-2</v>
      </c>
      <c r="O3141" s="52">
        <f>IFERROR(_xll.qlIndexFixing(ONIndex6M,I3141,TRUE,_xll.ohTrigger(RecalcTrigger,Trigger6M)),NA())</f>
        <v>1.8888877445486507E-2</v>
      </c>
      <c r="P3141" s="52">
        <f>IFERROR(_xll.qlIndexFixing(Index1Y,$H3141,TRUE,_xll.ohTrigger(RecalcTrigger,Trigger1Y)),NA())</f>
        <v>2.111548137725866E-2</v>
      </c>
      <c r="Q3141" s="52">
        <f>IFERROR(_xll.qlIndexFixing(ONIndex1Y,I3141,TRUE,_xll.ohTrigger(RecalcTrigger,Trigger1Y)),NA())</f>
        <v>2.0893858976966939E-2</v>
      </c>
    </row>
    <row r="3142" spans="2:17" x14ac:dyDescent="0.2">
      <c r="B3142" s="46" t="s">
        <v>51</v>
      </c>
      <c r="D3142" s="49">
        <f>_xll.qlCalendarAdvance(LocalCalendar,$D3141,B3142,"f",FALSE)</f>
        <v>61744</v>
      </c>
      <c r="E3142" s="49">
        <f>_xll.qlInterestRateIndexValueDate(IndexON,D3142)</f>
        <v>61744</v>
      </c>
      <c r="F3142" s="52">
        <f>IFERROR(_xll.qlIndexFixing(IndexON,D3142,TRUE,_xll.ohTrigger(RecalcTrigger,TriggerON)),NA())</f>
        <v>1.3754898180451391E-2</v>
      </c>
      <c r="H3142" s="49">
        <f>_xll.qlCalendarAdvance(IborCalendar,$H3141,B3142,"f",FALSE)</f>
        <v>61731</v>
      </c>
      <c r="I3142" s="49">
        <f>_xll.qlInterestRateIndexValueDate(Index1M,$H3142)</f>
        <v>61735</v>
      </c>
      <c r="J3142" s="52">
        <f>IFERROR(_xll.qlIndexFixing(Index1M,$H3142,TRUE,_xll.ohTrigger(RecalcTrigger,Trigger1M)),NA())</f>
        <v>1.5750576275594379E-2</v>
      </c>
      <c r="K3142" s="52">
        <f>IFERROR(_xll.qlIndexFixing(ONIndex1M,I3142,TRUE,_xll.ohTrigger(RecalcTrigger,Trigger1M)),NA())</f>
        <v>1.5740248768141285E-2</v>
      </c>
      <c r="L3142" s="52">
        <f>IFERROR(_xll.qlIndexFixing(Index3M,H3142,TRUE,_xll.ohTrigger(RecalcTrigger,Trigger3M)),NA())</f>
        <v>1.7204455291712065E-2</v>
      </c>
      <c r="M3142" s="52">
        <f>IFERROR(_xll.qlIndexFixing(ONIndex3M,I3142,TRUE,_xll.ohTrigger(RecalcTrigger,Trigger3M)),NA())</f>
        <v>1.7167562467133024E-2</v>
      </c>
      <c r="N3142" s="52">
        <f>IFERROR(_xll.qlIndexFixing(Index6M,$H3142,TRUE,_xll.ohTrigger(RecalcTrigger,Trigger6M)),NA())</f>
        <v>1.8978216498994088E-2</v>
      </c>
      <c r="O3142" s="52">
        <f>IFERROR(_xll.qlIndexFixing(ONIndex6M,I3142,TRUE,_xll.ohTrigger(RecalcTrigger,Trigger6M)),NA())</f>
        <v>1.8888372656435948E-2</v>
      </c>
      <c r="P3142" s="52">
        <f>IFERROR(_xll.qlIndexFixing(Index1Y,$H3142,TRUE,_xll.ohTrigger(RecalcTrigger,Trigger1Y)),NA())</f>
        <v>2.1115480683839859E-2</v>
      </c>
      <c r="Q3142" s="52">
        <f>IFERROR(_xll.qlIndexFixing(ONIndex1Y,I3142,TRUE,_xll.ohTrigger(RecalcTrigger,Trigger1Y)),NA())</f>
        <v>2.0893252013207686E-2</v>
      </c>
    </row>
    <row r="3143" spans="2:17" x14ac:dyDescent="0.2">
      <c r="B3143" s="46" t="s">
        <v>51</v>
      </c>
      <c r="D3143" s="49">
        <f>_xll.qlCalendarAdvance(LocalCalendar,$D3142,B3143,"f",FALSE)</f>
        <v>61751</v>
      </c>
      <c r="E3143" s="49">
        <f>_xll.qlInterestRateIndexValueDate(IndexON,D3143)</f>
        <v>61751</v>
      </c>
      <c r="F3143" s="52">
        <f>IFERROR(_xll.qlIndexFixing(IndexON,D3143,TRUE,_xll.ohTrigger(RecalcTrigger,TriggerON)),NA())</f>
        <v>1.3754898180451391E-2</v>
      </c>
      <c r="H3143" s="49">
        <f>_xll.qlCalendarAdvance(IborCalendar,$H3142,B3143,"f",FALSE)</f>
        <v>61738</v>
      </c>
      <c r="I3143" s="49">
        <f>_xll.qlInterestRateIndexValueDate(Index1M,$H3143)</f>
        <v>61742</v>
      </c>
      <c r="J3143" s="52">
        <f>IFERROR(_xll.qlIndexFixing(Index1M,$H3143,TRUE,_xll.ohTrigger(RecalcTrigger,Trigger1M)),NA())</f>
        <v>1.5750576275591802E-2</v>
      </c>
      <c r="K3143" s="52">
        <f>IFERROR(_xll.qlIndexFixing(ONIndex1M,I3143,TRUE,_xll.ohTrigger(RecalcTrigger,Trigger1M)),NA())</f>
        <v>1.5740248768221221E-2</v>
      </c>
      <c r="L3143" s="52">
        <f>IFERROR(_xll.qlIndexFixing(Index3M,H3143,TRUE,_xll.ohTrigger(RecalcTrigger,Trigger3M)),NA())</f>
        <v>1.7204865805365312E-2</v>
      </c>
      <c r="M3143" s="52">
        <f>IFERROR(_xll.qlIndexFixing(ONIndex3M,I3143,TRUE,_xll.ohTrigger(RecalcTrigger,Trigger3M)),NA())</f>
        <v>1.7167562467133024E-2</v>
      </c>
      <c r="N3143" s="52">
        <f>IFERROR(_xll.qlIndexFixing(Index6M,$H3143,TRUE,_xll.ohTrigger(RecalcTrigger,Trigger6M)),NA())</f>
        <v>1.8978206772392585E-2</v>
      </c>
      <c r="O3143" s="52">
        <f>IFERROR(_xll.qlIndexFixing(ONIndex6M,I3143,TRUE,_xll.ohTrigger(RecalcTrigger,Trigger6M)),NA())</f>
        <v>1.8888362693765259E-2</v>
      </c>
      <c r="P3143" s="52">
        <f>IFERROR(_xll.qlIndexFixing(Index1Y,$H3143,TRUE,_xll.ohTrigger(RecalcTrigger,Trigger1Y)),NA())</f>
        <v>2.1115479992306233E-2</v>
      </c>
      <c r="Q3143" s="52">
        <f>IFERROR(_xll.qlIndexFixing(ONIndex1Y,I3143,TRUE,_xll.ohTrigger(RecalcTrigger,Trigger1Y)),NA())</f>
        <v>2.0893251288107706E-2</v>
      </c>
    </row>
    <row r="3144" spans="2:17" x14ac:dyDescent="0.2">
      <c r="B3144" s="46" t="s">
        <v>51</v>
      </c>
      <c r="D3144" s="49">
        <f>_xll.qlCalendarAdvance(LocalCalendar,$D3143,B3144,"f",FALSE)</f>
        <v>61758</v>
      </c>
      <c r="E3144" s="49">
        <f>_xll.qlInterestRateIndexValueDate(IndexON,D3144)</f>
        <v>61758</v>
      </c>
      <c r="F3144" s="52">
        <f>IFERROR(_xll.qlIndexFixing(IndexON,D3144,TRUE,_xll.ohTrigger(RecalcTrigger,TriggerON)),NA())</f>
        <v>1.3754898180451391E-2</v>
      </c>
      <c r="H3144" s="49">
        <f>_xll.qlCalendarAdvance(IborCalendar,$H3143,B3144,"f",FALSE)</f>
        <v>61745</v>
      </c>
      <c r="I3144" s="49">
        <f>_xll.qlInterestRateIndexValueDate(Index1M,$H3144)</f>
        <v>61750</v>
      </c>
      <c r="J3144" s="52">
        <f>IFERROR(_xll.qlIndexFixing(Index1M,$H3144,TRUE,_xll.ohTrigger(RecalcTrigger,Trigger1M)),NA())</f>
        <v>1.5750576275591802E-2</v>
      </c>
      <c r="K3144" s="52">
        <f>IFERROR(_xll.qlIndexFixing(ONIndex1M,I3144,TRUE,_xll.ohTrigger(RecalcTrigger,Trigger1M)),NA())</f>
        <v>1.5740248768141285E-2</v>
      </c>
      <c r="L3144" s="52">
        <f>IFERROR(_xll.qlIndexFixing(Index3M,H3144,TRUE,_xll.ohTrigger(RecalcTrigger,Trigger3M)),NA())</f>
        <v>1.720404479111437E-2</v>
      </c>
      <c r="M3144" s="52">
        <f>IFERROR(_xll.qlIndexFixing(ONIndex3M,I3144,TRUE,_xll.ohTrigger(RecalcTrigger,Trigger3M)),NA())</f>
        <v>1.7167562467133024E-2</v>
      </c>
      <c r="N3144" s="52">
        <f>IFERROR(_xll.qlIndexFixing(Index6M,$H3144,TRUE,_xll.ohTrigger(RecalcTrigger,Trigger6M)),NA())</f>
        <v>1.8977697733694822E-2</v>
      </c>
      <c r="O3144" s="52">
        <f>IFERROR(_xll.qlIndexFixing(ONIndex6M,I3144,TRUE,_xll.ohTrigger(RecalcTrigger,Trigger6M)),NA())</f>
        <v>1.8888351339008125E-2</v>
      </c>
      <c r="P3144" s="52">
        <f>IFERROR(_xll.qlIndexFixing(Index1Y,$H3144,TRUE,_xll.ohTrigger(RecalcTrigger,Trigger1Y)),NA())</f>
        <v>2.1115479204291319E-2</v>
      </c>
      <c r="Q3144" s="52">
        <f>IFERROR(_xll.qlIndexFixing(ONIndex1Y,I3144,TRUE,_xll.ohTrigger(RecalcTrigger,Trigger1Y)),NA())</f>
        <v>2.0893250461728741E-2</v>
      </c>
    </row>
    <row r="3145" spans="2:17" x14ac:dyDescent="0.2">
      <c r="B3145" s="46" t="s">
        <v>51</v>
      </c>
      <c r="D3145" s="49">
        <f>_xll.qlCalendarAdvance(LocalCalendar,$D3144,B3145,"f",FALSE)</f>
        <v>61765</v>
      </c>
      <c r="E3145" s="49">
        <f>_xll.qlInterestRateIndexValueDate(IndexON,D3145)</f>
        <v>61765</v>
      </c>
      <c r="F3145" s="52">
        <f>IFERROR(_xll.qlIndexFixing(IndexON,D3145,TRUE,_xll.ohTrigger(RecalcTrigger,TriggerON)),NA())</f>
        <v>1.3754898180451391E-2</v>
      </c>
      <c r="H3145" s="49">
        <f>_xll.qlCalendarAdvance(IborCalendar,$H3144,B3145,"f",FALSE)</f>
        <v>61752</v>
      </c>
      <c r="I3145" s="49">
        <f>_xll.qlInterestRateIndexValueDate(Index1M,$H3145)</f>
        <v>61756</v>
      </c>
      <c r="J3145" s="52">
        <f>IFERROR(_xll.qlIndexFixing(Index1M,$H3145,TRUE,_xll.ohTrigger(RecalcTrigger,Trigger1M)),NA())</f>
        <v>1.5750576275594379E-2</v>
      </c>
      <c r="K3145" s="52">
        <f>IFERROR(_xll.qlIndexFixing(ONIndex1M,I3145,TRUE,_xll.ohTrigger(RecalcTrigger,Trigger1M)),NA())</f>
        <v>1.5740248768141285E-2</v>
      </c>
      <c r="L3145" s="52">
        <f>IFERROR(_xll.qlIndexFixing(Index3M,H3145,TRUE,_xll.ohTrigger(RecalcTrigger,Trigger3M)),NA())</f>
        <v>1.7204455291712065E-2</v>
      </c>
      <c r="M3145" s="52">
        <f>IFERROR(_xll.qlIndexFixing(ONIndex3M,I3145,TRUE,_xll.ohTrigger(RecalcTrigger,Trigger3M)),NA())</f>
        <v>1.7167562467133024E-2</v>
      </c>
      <c r="N3145" s="52">
        <f>IFERROR(_xll.qlIndexFixing(Index6M,$H3145,TRUE,_xll.ohTrigger(RecalcTrigger,Trigger6M)),NA())</f>
        <v>1.8978187396020869E-2</v>
      </c>
      <c r="O3145" s="52">
        <f>IFERROR(_xll.qlIndexFixing(ONIndex6M,I3145,TRUE,_xll.ohTrigger(RecalcTrigger,Trigger6M)),NA())</f>
        <v>1.8888342844602946E-2</v>
      </c>
      <c r="P3145" s="52">
        <f>IFERROR(_xll.qlIndexFixing(Index1Y,$H3145,TRUE,_xll.ohTrigger(RecalcTrigger,Trigger1Y)),NA())</f>
        <v>2.1115478614896484E-2</v>
      </c>
      <c r="Q3145" s="52">
        <f>IFERROR(_xll.qlIndexFixing(ONIndex1Y,I3145,TRUE,_xll.ohTrigger(RecalcTrigger,Trigger1Y)),NA())</f>
        <v>2.0893249843423334E-2</v>
      </c>
    </row>
    <row r="3146" spans="2:17" x14ac:dyDescent="0.2">
      <c r="B3146" s="46" t="s">
        <v>51</v>
      </c>
      <c r="D3146" s="49">
        <f>_xll.qlCalendarAdvance(LocalCalendar,$D3145,B3146,"f",FALSE)</f>
        <v>61772</v>
      </c>
      <c r="E3146" s="49">
        <f>_xll.qlInterestRateIndexValueDate(IndexON,D3146)</f>
        <v>61772</v>
      </c>
      <c r="F3146" s="52">
        <f>IFERROR(_xll.qlIndexFixing(IndexON,D3146,TRUE,_xll.ohTrigger(RecalcTrigger,TriggerON)),NA())</f>
        <v>1.3754898180451391E-2</v>
      </c>
      <c r="H3146" s="49">
        <f>_xll.qlCalendarAdvance(IborCalendar,$H3145,B3146,"f",FALSE)</f>
        <v>61759</v>
      </c>
      <c r="I3146" s="49">
        <f>_xll.qlInterestRateIndexValueDate(Index1M,$H3146)</f>
        <v>61763</v>
      </c>
      <c r="J3146" s="52">
        <f>IFERROR(_xll.qlIndexFixing(Index1M,$H3146,TRUE,_xll.ohTrigger(RecalcTrigger,Trigger1M)),NA())</f>
        <v>1.5749543118387863E-2</v>
      </c>
      <c r="K3146" s="52">
        <f>IFERROR(_xll.qlIndexFixing(ONIndex1M,I3146,TRUE,_xll.ohTrigger(RecalcTrigger,Trigger1M)),NA())</f>
        <v>1.5740248768141285E-2</v>
      </c>
      <c r="L3146" s="52">
        <f>IFERROR(_xll.qlIndexFixing(Index3M,H3146,TRUE,_xll.ohTrigger(RecalcTrigger,Trigger3M)),NA())</f>
        <v>1.7204865805366183E-2</v>
      </c>
      <c r="M3146" s="52">
        <f>IFERROR(_xll.qlIndexFixing(ONIndex3M,I3146,TRUE,_xll.ohTrigger(RecalcTrigger,Trigger3M)),NA())</f>
        <v>1.7167562467133024E-2</v>
      </c>
      <c r="N3146" s="52">
        <f>IFERROR(_xll.qlIndexFixing(Index6M,$H3146,TRUE,_xll.ohTrigger(RecalcTrigger,Trigger6M)),NA())</f>
        <v>1.8978177746251976E-2</v>
      </c>
      <c r="O3146" s="52">
        <f>IFERROR(_xll.qlIndexFixing(ONIndex6M,I3146,TRUE,_xll.ohTrigger(RecalcTrigger,Trigger6M)),NA())</f>
        <v>1.8888332958031384E-2</v>
      </c>
      <c r="P3146" s="52">
        <f>IFERROR(_xll.qlIndexFixing(Index1Y,$H3146,TRUE,_xll.ohTrigger(RecalcTrigger,Trigger1Y)),NA())</f>
        <v>2.1115477929020361E-2</v>
      </c>
      <c r="Q3146" s="52">
        <f>IFERROR(_xll.qlIndexFixing(ONIndex1Y,I3146,TRUE,_xll.ohTrigger(RecalcTrigger,Trigger1Y)),NA())</f>
        <v>2.0893249123838942E-2</v>
      </c>
    </row>
    <row r="3147" spans="2:17" x14ac:dyDescent="0.2">
      <c r="B3147" s="46" t="s">
        <v>51</v>
      </c>
      <c r="D3147" s="49">
        <f>_xll.qlCalendarAdvance(LocalCalendar,$D3146,B3147,"f",FALSE)</f>
        <v>61779</v>
      </c>
      <c r="E3147" s="49">
        <f>_xll.qlInterestRateIndexValueDate(IndexON,D3147)</f>
        <v>61779</v>
      </c>
      <c r="F3147" s="52">
        <f>IFERROR(_xll.qlIndexFixing(IndexON,D3147,TRUE,_xll.ohTrigger(RecalcTrigger,TriggerON)),NA())</f>
        <v>1.3754898180451391E-2</v>
      </c>
      <c r="H3147" s="49">
        <f>_xll.qlCalendarAdvance(IborCalendar,$H3146,B3147,"f",FALSE)</f>
        <v>61766</v>
      </c>
      <c r="I3147" s="49">
        <f>_xll.qlInterestRateIndexValueDate(Index1M,$H3147)</f>
        <v>61770</v>
      </c>
      <c r="J3147" s="52">
        <f>IFERROR(_xll.qlIndexFixing(Index1M,$H3147,TRUE,_xll.ohTrigger(RecalcTrigger,Trigger1M)),NA())</f>
        <v>1.5749543118387863E-2</v>
      </c>
      <c r="K3147" s="52">
        <f>IFERROR(_xll.qlIndexFixing(ONIndex1M,I3147,TRUE,_xll.ohTrigger(RecalcTrigger,Trigger1M)),NA())</f>
        <v>1.5740248768141285E-2</v>
      </c>
      <c r="L3147" s="52">
        <f>IFERROR(_xll.qlIndexFixing(Index3M,H3147,TRUE,_xll.ohTrigger(RecalcTrigger,Trigger3M)),NA())</f>
        <v>1.7204455291711187E-2</v>
      </c>
      <c r="M3147" s="52">
        <f>IFERROR(_xll.qlIndexFixing(ONIndex3M,I3147,TRUE,_xll.ohTrigger(RecalcTrigger,Trigger3M)),NA())</f>
        <v>1.7167562467053088E-2</v>
      </c>
      <c r="N3147" s="52">
        <f>IFERROR(_xll.qlIndexFixing(Index6M,$H3147,TRUE,_xll.ohTrigger(RecalcTrigger,Trigger6M)),NA())</f>
        <v>1.89781681220938E-2</v>
      </c>
      <c r="O3147" s="52">
        <f>IFERROR(_xll.qlIndexFixing(ONIndex6M,I3147,TRUE,_xll.ohTrigger(RecalcTrigger,Trigger6M)),NA())</f>
        <v>1.8888323096879489E-2</v>
      </c>
      <c r="P3147" s="52">
        <f>IFERROR(_xll.qlIndexFixing(Index1Y,$H3147,TRUE,_xll.ohTrigger(RecalcTrigger,Trigger1Y)),NA())</f>
        <v>2.1115477245029636E-2</v>
      </c>
      <c r="Q3147" s="52">
        <f>IFERROR(_xll.qlIndexFixing(ONIndex1Y,I3147,TRUE,_xll.ohTrigger(RecalcTrigger,Trigger1Y)),NA())</f>
        <v>2.0893248406173015E-2</v>
      </c>
    </row>
    <row r="3148" spans="2:17" x14ac:dyDescent="0.2">
      <c r="B3148" s="46" t="s">
        <v>51</v>
      </c>
      <c r="D3148" s="49">
        <f>_xll.qlCalendarAdvance(LocalCalendar,$D3147,B3148,"f",FALSE)</f>
        <v>61786</v>
      </c>
      <c r="E3148" s="49">
        <f>_xll.qlInterestRateIndexValueDate(IndexON,D3148)</f>
        <v>61786</v>
      </c>
      <c r="F3148" s="52">
        <f>IFERROR(_xll.qlIndexFixing(IndexON,D3148,TRUE,_xll.ohTrigger(RecalcTrigger,TriggerON)),NA())</f>
        <v>1.3754898180451391E-2</v>
      </c>
      <c r="H3148" s="49">
        <f>_xll.qlCalendarAdvance(IborCalendar,$H3147,B3148,"f",FALSE)</f>
        <v>61773</v>
      </c>
      <c r="I3148" s="49">
        <f>_xll.qlInterestRateIndexValueDate(Index1M,$H3148)</f>
        <v>61778</v>
      </c>
      <c r="J3148" s="52">
        <f>IFERROR(_xll.qlIndexFixing(Index1M,$H3148,TRUE,_xll.ohTrigger(RecalcTrigger,Trigger1M)),NA())</f>
        <v>1.5749543118390719E-2</v>
      </c>
      <c r="K3148" s="52">
        <f>IFERROR(_xll.qlIndexFixing(ONIndex1M,I3148,TRUE,_xll.ohTrigger(RecalcTrigger,Trigger1M)),NA())</f>
        <v>1.5740248768141285E-2</v>
      </c>
      <c r="L3148" s="52">
        <f>IFERROR(_xll.qlIndexFixing(Index3M,H3148,TRUE,_xll.ohTrigger(RecalcTrigger,Trigger3M)),NA())</f>
        <v>1.720404479111437E-2</v>
      </c>
      <c r="M3148" s="52">
        <f>IFERROR(_xll.qlIndexFixing(ONIndex3M,I3148,TRUE,_xll.ohTrigger(RecalcTrigger,Trigger3M)),NA())</f>
        <v>1.7167562467133024E-2</v>
      </c>
      <c r="N3148" s="52">
        <f>IFERROR(_xll.qlIndexFixing(Index6M,$H3148,TRUE,_xll.ohTrigger(RecalcTrigger,Trigger6M)),NA())</f>
        <v>1.8977659195179238E-2</v>
      </c>
      <c r="O3148" s="52">
        <f>IFERROR(_xll.qlIndexFixing(ONIndex6M,I3148,TRUE,_xll.ohTrigger(RecalcTrigger,Trigger6M)),NA())</f>
        <v>1.8888311857949702E-2</v>
      </c>
      <c r="P3148" s="52">
        <f>IFERROR(_xll.qlIndexFixing(Index1Y,$H3148,TRUE,_xll.ohTrigger(RecalcTrigger,Trigger1Y)),NA())</f>
        <v>2.1115476465635771E-2</v>
      </c>
      <c r="Q3148" s="52">
        <f>IFERROR(_xll.qlIndexFixing(ONIndex1Y,I3148,TRUE,_xll.ohTrigger(RecalcTrigger,Trigger1Y)),NA())</f>
        <v>2.0893247588267272E-2</v>
      </c>
    </row>
    <row r="3149" spans="2:17" x14ac:dyDescent="0.2">
      <c r="B3149" s="46" t="s">
        <v>51</v>
      </c>
      <c r="D3149" s="49">
        <f>_xll.qlCalendarAdvance(LocalCalendar,$D3148,B3149,"f",FALSE)</f>
        <v>61793</v>
      </c>
      <c r="E3149" s="49">
        <f>_xll.qlInterestRateIndexValueDate(IndexON,D3149)</f>
        <v>61793</v>
      </c>
      <c r="F3149" s="52">
        <f>IFERROR(_xll.qlIndexFixing(IndexON,D3149,TRUE,_xll.ohTrigger(RecalcTrigger,TriggerON)),NA())</f>
        <v>1.3754898180451391E-2</v>
      </c>
      <c r="H3149" s="49">
        <f>_xll.qlCalendarAdvance(IborCalendar,$H3148,B3149,"f",FALSE)</f>
        <v>61780</v>
      </c>
      <c r="I3149" s="49">
        <f>_xll.qlInterestRateIndexValueDate(Index1M,$H3149)</f>
        <v>61784</v>
      </c>
      <c r="J3149" s="52">
        <f>IFERROR(_xll.qlIndexFixing(Index1M,$H3149,TRUE,_xll.ohTrigger(RecalcTrigger,Trigger1M)),NA())</f>
        <v>1.5749543118387863E-2</v>
      </c>
      <c r="K3149" s="52">
        <f>IFERROR(_xll.qlIndexFixing(ONIndex1M,I3149,TRUE,_xll.ohTrigger(RecalcTrigger,Trigger1M)),NA())</f>
        <v>1.5740248768221221E-2</v>
      </c>
      <c r="L3149" s="52">
        <f>IFERROR(_xll.qlIndexFixing(Index3M,H3149,TRUE,_xll.ohTrigger(RecalcTrigger,Trigger3M)),NA())</f>
        <v>1.7204865805364445E-2</v>
      </c>
      <c r="M3149" s="52">
        <f>IFERROR(_xll.qlIndexFixing(ONIndex3M,I3149,TRUE,_xll.ohTrigger(RecalcTrigger,Trigger3M)),NA())</f>
        <v>1.7167562467133024E-2</v>
      </c>
      <c r="N3149" s="52">
        <f>IFERROR(_xll.qlIndexFixing(Index6M,$H3149,TRUE,_xll.ohTrigger(RecalcTrigger,Trigger6M)),NA())</f>
        <v>1.8978646928542089E-2</v>
      </c>
      <c r="O3149" s="52">
        <f>IFERROR(_xll.qlIndexFixing(ONIndex6M,I3149,TRUE,_xll.ohTrigger(RecalcTrigger,Trigger6M)),NA())</f>
        <v>1.888830345059489E-2</v>
      </c>
      <c r="P3149" s="52">
        <f>IFERROR(_xll.qlIndexFixing(Index1Y,$H3149,TRUE,_xll.ohTrigger(RecalcTrigger,Trigger1Y)),NA())</f>
        <v>2.111547588270634E-2</v>
      </c>
      <c r="Q3149" s="52">
        <f>IFERROR(_xll.qlIndexFixing(ONIndex1Y,I3149,TRUE,_xll.ohTrigger(RecalcTrigger,Trigger1Y)),NA())</f>
        <v>2.0893246976276814E-2</v>
      </c>
    </row>
    <row r="3150" spans="2:17" x14ac:dyDescent="0.2">
      <c r="B3150" s="46" t="s">
        <v>51</v>
      </c>
      <c r="D3150" s="49">
        <f>_xll.qlCalendarAdvance(LocalCalendar,$D3149,B3150,"f",FALSE)</f>
        <v>61800</v>
      </c>
      <c r="E3150" s="49">
        <f>_xll.qlInterestRateIndexValueDate(IndexON,D3150)</f>
        <v>61800</v>
      </c>
      <c r="F3150" s="52">
        <f>IFERROR(_xll.qlIndexFixing(IndexON,D3150,TRUE,_xll.ohTrigger(RecalcTrigger,TriggerON)),NA())</f>
        <v>1.3754898180451391E-2</v>
      </c>
      <c r="H3150" s="49">
        <f>_xll.qlCalendarAdvance(IborCalendar,$H3149,B3150,"f",FALSE)</f>
        <v>61787</v>
      </c>
      <c r="I3150" s="49">
        <f>_xll.qlInterestRateIndexValueDate(Index1M,$H3150)</f>
        <v>61791</v>
      </c>
      <c r="J3150" s="52">
        <f>IFERROR(_xll.qlIndexFixing(Index1M,$H3150,TRUE,_xll.ohTrigger(RecalcTrigger,Trigger1M)),NA())</f>
        <v>1.5750576275594379E-2</v>
      </c>
      <c r="K3150" s="52">
        <f>IFERROR(_xll.qlIndexFixing(ONIndex1M,I3150,TRUE,_xll.ohTrigger(RecalcTrigger,Trigger1M)),NA())</f>
        <v>1.5740248768141285E-2</v>
      </c>
      <c r="L3150" s="52">
        <f>IFERROR(_xll.qlIndexFixing(Index3M,H3150,TRUE,_xll.ohTrigger(RecalcTrigger,Trigger3M)),NA())</f>
        <v>1.7204865805365312E-2</v>
      </c>
      <c r="M3150" s="52">
        <f>IFERROR(_xll.qlIndexFixing(ONIndex3M,I3150,TRUE,_xll.ohTrigger(RecalcTrigger,Trigger3M)),NA())</f>
        <v>1.7167562467133024E-2</v>
      </c>
      <c r="N3150" s="52">
        <f>IFERROR(_xll.qlIndexFixing(Index6M,$H3150,TRUE,_xll.ohTrigger(RecalcTrigger,Trigger6M)),NA())</f>
        <v>1.897913537936553E-2</v>
      </c>
      <c r="O3150" s="52">
        <f>IFERROR(_xll.qlIndexFixing(ONIndex6M,I3150,TRUE,_xll.ohTrigger(RecalcTrigger,Trigger6M)),NA())</f>
        <v>1.8888293665542122E-2</v>
      </c>
      <c r="P3150" s="52">
        <f>IFERROR(_xll.qlIndexFixing(Index1Y,$H3150,TRUE,_xll.ohTrigger(RecalcTrigger,Trigger1Y)),NA())</f>
        <v>2.1115475204373114E-2</v>
      </c>
      <c r="Q3150" s="52">
        <f>IFERROR(_xll.qlIndexFixing(ONIndex1Y,I3150,TRUE,_xll.ohTrigger(RecalcTrigger,Trigger1Y)),NA())</f>
        <v>2.0893246264126475E-2</v>
      </c>
    </row>
    <row r="3151" spans="2:17" x14ac:dyDescent="0.2">
      <c r="B3151" s="46" t="s">
        <v>51</v>
      </c>
      <c r="D3151" s="49">
        <f>_xll.qlCalendarAdvance(LocalCalendar,$D3150,B3151,"f",FALSE)</f>
        <v>61807</v>
      </c>
      <c r="E3151" s="49">
        <f>_xll.qlInterestRateIndexValueDate(IndexON,D3151)</f>
        <v>61807</v>
      </c>
      <c r="F3151" s="52">
        <f>IFERROR(_xll.qlIndexFixing(IndexON,D3151,TRUE,_xll.ohTrigger(RecalcTrigger,TriggerON)),NA())</f>
        <v>1.3754898180451391E-2</v>
      </c>
      <c r="H3151" s="49">
        <f>_xll.qlCalendarAdvance(IborCalendar,$H3150,B3151,"f",FALSE)</f>
        <v>61794</v>
      </c>
      <c r="I3151" s="49">
        <f>_xll.qlInterestRateIndexValueDate(Index1M,$H3151)</f>
        <v>61798</v>
      </c>
      <c r="J3151" s="52">
        <f>IFERROR(_xll.qlIndexFixing(Index1M,$H3151,TRUE,_xll.ohTrigger(RecalcTrigger,Trigger1M)),NA())</f>
        <v>1.5750576275594379E-2</v>
      </c>
      <c r="K3151" s="52">
        <f>IFERROR(_xll.qlIndexFixing(ONIndex1M,I3151,TRUE,_xll.ohTrigger(RecalcTrigger,Trigger1M)),NA())</f>
        <v>1.5740248768141285E-2</v>
      </c>
      <c r="L3151" s="52">
        <f>IFERROR(_xll.qlIndexFixing(Index3M,H3151,TRUE,_xll.ohTrigger(RecalcTrigger,Trigger3M)),NA())</f>
        <v>1.7204865805365312E-2</v>
      </c>
      <c r="M3151" s="52">
        <f>IFERROR(_xll.qlIndexFixing(ONIndex3M,I3151,TRUE,_xll.ohTrigger(RecalcTrigger,Trigger3M)),NA())</f>
        <v>1.7167562467053088E-2</v>
      </c>
      <c r="N3151" s="52">
        <f>IFERROR(_xll.qlIndexFixing(Index6M,$H3151,TRUE,_xll.ohTrigger(RecalcTrigger,Trigger6M)),NA())</f>
        <v>1.897912586031042E-2</v>
      </c>
      <c r="O3151" s="52">
        <f>IFERROR(_xll.qlIndexFixing(ONIndex6M,I3151,TRUE,_xll.ohTrigger(RecalcTrigger,Trigger6M)),NA())</f>
        <v>1.8888283905829084E-2</v>
      </c>
      <c r="P3151" s="52">
        <f>IFERROR(_xll.qlIndexFixing(Index1Y,$H3151,TRUE,_xll.ohTrigger(RecalcTrigger,Trigger1Y)),NA())</f>
        <v>2.1115474527925723E-2</v>
      </c>
      <c r="Q3151" s="52">
        <f>IFERROR(_xll.qlIndexFixing(ONIndex1Y,I3151,TRUE,_xll.ohTrigger(RecalcTrigger,Trigger1Y)),NA())</f>
        <v>2.0893245553814666E-2</v>
      </c>
    </row>
    <row r="3152" spans="2:17" x14ac:dyDescent="0.2">
      <c r="B3152" s="46" t="s">
        <v>51</v>
      </c>
      <c r="D3152" s="49">
        <f>_xll.qlCalendarAdvance(LocalCalendar,$D3151,B3152,"f",FALSE)</f>
        <v>61814</v>
      </c>
      <c r="E3152" s="49">
        <f>_xll.qlInterestRateIndexValueDate(IndexON,D3152)</f>
        <v>61814</v>
      </c>
      <c r="F3152" s="52">
        <f>IFERROR(_xll.qlIndexFixing(IndexON,D3152,TRUE,_xll.ohTrigger(RecalcTrigger,TriggerON)),NA())</f>
        <v>1.3754898180371455E-2</v>
      </c>
      <c r="H3152" s="49">
        <f>_xll.qlCalendarAdvance(IborCalendar,$H3151,B3152,"f",FALSE)</f>
        <v>61801</v>
      </c>
      <c r="I3152" s="49">
        <f>_xll.qlInterestRateIndexValueDate(Index1M,$H3152)</f>
        <v>61805</v>
      </c>
      <c r="J3152" s="52">
        <f>IFERROR(_xll.qlIndexFixing(Index1M,$H3152,TRUE,_xll.ohTrigger(RecalcTrigger,Trigger1M)),NA())</f>
        <v>1.5750576275594379E-2</v>
      </c>
      <c r="K3152" s="52">
        <f>IFERROR(_xll.qlIndexFixing(ONIndex1M,I3152,TRUE,_xll.ohTrigger(RecalcTrigger,Trigger1M)),NA())</f>
        <v>1.5740248768221221E-2</v>
      </c>
      <c r="L3152" s="52">
        <f>IFERROR(_xll.qlIndexFixing(Index3M,H3152,TRUE,_xll.ohTrigger(RecalcTrigger,Trigger3M)),NA())</f>
        <v>1.7204865805365312E-2</v>
      </c>
      <c r="M3152" s="52">
        <f>IFERROR(_xll.qlIndexFixing(ONIndex3M,I3152,TRUE,_xll.ohTrigger(RecalcTrigger,Trigger3M)),NA())</f>
        <v>1.7167562467133024E-2</v>
      </c>
      <c r="N3152" s="52">
        <f>IFERROR(_xll.qlIndexFixing(Index6M,$H3152,TRUE,_xll.ohTrigger(RecalcTrigger,Trigger6M)),NA())</f>
        <v>1.89791163668683E-2</v>
      </c>
      <c r="O3152" s="52">
        <f>IFERROR(_xll.qlIndexFixing(ONIndex6M,I3152,TRUE,_xll.ohTrigger(RecalcTrigger,Trigger6M)),NA())</f>
        <v>1.8888274171455777E-2</v>
      </c>
      <c r="P3152" s="52">
        <f>IFERROR(_xll.qlIndexFixing(Index1Y,$H3152,TRUE,_xll.ohTrigger(RecalcTrigger,Trigger1Y)),NA())</f>
        <v>2.1115473853363945E-2</v>
      </c>
      <c r="Q3152" s="52">
        <f>IFERROR(_xll.qlIndexFixing(ONIndex1Y,I3152,TRUE,_xll.ohTrigger(RecalcTrigger,Trigger1Y)),NA())</f>
        <v>2.0893244845421322E-2</v>
      </c>
    </row>
    <row r="3153" spans="2:17" x14ac:dyDescent="0.2">
      <c r="B3153" s="46" t="s">
        <v>51</v>
      </c>
      <c r="D3153" s="49">
        <f>_xll.qlCalendarAdvance(LocalCalendar,$D3152,B3153,"f",FALSE)</f>
        <v>61821</v>
      </c>
      <c r="E3153" s="49">
        <f>_xll.qlInterestRateIndexValueDate(IndexON,D3153)</f>
        <v>61821</v>
      </c>
      <c r="F3153" s="52">
        <f>IFERROR(_xll.qlIndexFixing(IndexON,D3153,TRUE,_xll.ohTrigger(RecalcTrigger,TriggerON)),NA())</f>
        <v>1.3754898180451391E-2</v>
      </c>
      <c r="H3153" s="49">
        <f>_xll.qlCalendarAdvance(IborCalendar,$H3152,B3153,"f",FALSE)</f>
        <v>61808</v>
      </c>
      <c r="I3153" s="49">
        <f>_xll.qlInterestRateIndexValueDate(Index1M,$H3153)</f>
        <v>61812</v>
      </c>
      <c r="J3153" s="52">
        <f>IFERROR(_xll.qlIndexFixing(Index1M,$H3153,TRUE,_xll.ohTrigger(RecalcTrigger,Trigger1M)),NA())</f>
        <v>1.5750576275594379E-2</v>
      </c>
      <c r="K3153" s="52">
        <f>IFERROR(_xll.qlIndexFixing(ONIndex1M,I3153,TRUE,_xll.ohTrigger(RecalcTrigger,Trigger1M)),NA())</f>
        <v>1.5740248768221221E-2</v>
      </c>
      <c r="L3153" s="52">
        <f>IFERROR(_xll.qlIndexFixing(Index3M,H3153,TRUE,_xll.ohTrigger(RecalcTrigger,Trigger3M)),NA())</f>
        <v>1.7204865805365312E-2</v>
      </c>
      <c r="M3153" s="52">
        <f>IFERROR(_xll.qlIndexFixing(ONIndex3M,I3153,TRUE,_xll.ohTrigger(RecalcTrigger,Trigger3M)),NA())</f>
        <v>1.7167562467133024E-2</v>
      </c>
      <c r="N3153" s="52">
        <f>IFERROR(_xll.qlIndexFixing(Index6M,$H3153,TRUE,_xll.ohTrigger(RecalcTrigger,Trigger6M)),NA())</f>
        <v>1.8979106899040473E-2</v>
      </c>
      <c r="O3153" s="52">
        <f>IFERROR(_xll.qlIndexFixing(ONIndex6M,I3153,TRUE,_xll.ohTrigger(RecalcTrigger,Trigger6M)),NA())</f>
        <v>1.8888264462502136E-2</v>
      </c>
      <c r="P3153" s="52">
        <f>IFERROR(_xll.qlIndexFixing(Index1Y,$H3153,TRUE,_xll.ohTrigger(RecalcTrigger,Trigger1Y)),NA())</f>
        <v>2.1115473180688224E-2</v>
      </c>
      <c r="Q3153" s="52">
        <f>IFERROR(_xll.qlIndexFixing(ONIndex1Y,I3153,TRUE,_xll.ohTrigger(RecalcTrigger,Trigger1Y)),NA())</f>
        <v>2.0893244138786571E-2</v>
      </c>
    </row>
    <row r="3154" spans="2:17" x14ac:dyDescent="0.2">
      <c r="B3154" s="46" t="s">
        <v>51</v>
      </c>
      <c r="D3154" s="49">
        <f>_xll.qlCalendarAdvance(LocalCalendar,$D3153,B3154,"f",FALSE)</f>
        <v>61828</v>
      </c>
      <c r="E3154" s="49">
        <f>_xll.qlInterestRateIndexValueDate(IndexON,D3154)</f>
        <v>61828</v>
      </c>
      <c r="F3154" s="52">
        <f>IFERROR(_xll.qlIndexFixing(IndexON,D3154,TRUE,_xll.ohTrigger(RecalcTrigger,TriggerON)),NA())</f>
        <v>1.3754898180451391E-2</v>
      </c>
      <c r="H3154" s="49">
        <f>_xll.qlCalendarAdvance(IborCalendar,$H3153,B3154,"f",FALSE)</f>
        <v>61815</v>
      </c>
      <c r="I3154" s="49">
        <f>_xll.qlInterestRateIndexValueDate(Index1M,$H3154)</f>
        <v>61819</v>
      </c>
      <c r="J3154" s="52">
        <f>IFERROR(_xll.qlIndexFixing(Index1M,$H3154,TRUE,_xll.ohTrigger(RecalcTrigger,Trigger1M)),NA())</f>
        <v>1.5750231879817278E-2</v>
      </c>
      <c r="K3154" s="52">
        <f>IFERROR(_xll.qlIndexFixing(ONIndex1M,I3154,TRUE,_xll.ohTrigger(RecalcTrigger,Trigger1M)),NA())</f>
        <v>1.5740248768061349E-2</v>
      </c>
      <c r="L3154" s="52">
        <f>IFERROR(_xll.qlIndexFixing(Index3M,H3154,TRUE,_xll.ohTrigger(RecalcTrigger,Trigger3M)),NA())</f>
        <v>1.7204455291712065E-2</v>
      </c>
      <c r="M3154" s="52">
        <f>IFERROR(_xll.qlIndexFixing(ONIndex3M,I3154,TRUE,_xll.ohTrigger(RecalcTrigger,Trigger3M)),NA())</f>
        <v>1.7167562467133024E-2</v>
      </c>
      <c r="N3154" s="52">
        <f>IFERROR(_xll.qlIndexFixing(Index6M,$H3154,TRUE,_xll.ohTrigger(RecalcTrigger,Trigger6M)),NA())</f>
        <v>1.8978599454676812E-2</v>
      </c>
      <c r="O3154" s="52">
        <f>IFERROR(_xll.qlIndexFixing(ONIndex6M,I3154,TRUE,_xll.ohTrigger(RecalcTrigger,Trigger6M)),NA())</f>
        <v>1.8888254778888225E-2</v>
      </c>
      <c r="P3154" s="52">
        <f>IFERROR(_xll.qlIndexFixing(Index1Y,$H3154,TRUE,_xll.ohTrigger(RecalcTrigger,Trigger1Y)),NA())</f>
        <v>2.1115472509897894E-2</v>
      </c>
      <c r="Q3154" s="52">
        <f>IFERROR(_xll.qlIndexFixing(ONIndex1Y,I3154,TRUE,_xll.ohTrigger(RecalcTrigger,Trigger1Y)),NA())</f>
        <v>2.0893243433910413E-2</v>
      </c>
    </row>
    <row r="3155" spans="2:17" x14ac:dyDescent="0.2">
      <c r="B3155" s="46" t="s">
        <v>51</v>
      </c>
      <c r="D3155" s="49">
        <f>_xll.qlCalendarAdvance(LocalCalendar,$D3154,B3155,"f",FALSE)</f>
        <v>61835</v>
      </c>
      <c r="E3155" s="49">
        <f>_xll.qlInterestRateIndexValueDate(IndexON,D3155)</f>
        <v>61835</v>
      </c>
      <c r="F3155" s="52">
        <f>IFERROR(_xll.qlIndexFixing(IndexON,D3155,TRUE,_xll.ohTrigger(RecalcTrigger,TriggerON)),NA())</f>
        <v>1.3754898180451391E-2</v>
      </c>
      <c r="H3155" s="49">
        <f>_xll.qlCalendarAdvance(IborCalendar,$H3154,B3155,"f",FALSE)</f>
        <v>61822</v>
      </c>
      <c r="I3155" s="49">
        <f>_xll.qlInterestRateIndexValueDate(Index1M,$H3155)</f>
        <v>61826</v>
      </c>
      <c r="J3155" s="52">
        <f>IFERROR(_xll.qlIndexFixing(Index1M,$H3155,TRUE,_xll.ohTrigger(RecalcTrigger,Trigger1M)),NA())</f>
        <v>1.5750231879819943E-2</v>
      </c>
      <c r="K3155" s="52">
        <f>IFERROR(_xll.qlIndexFixing(ONIndex1M,I3155,TRUE,_xll.ohTrigger(RecalcTrigger,Trigger1M)),NA())</f>
        <v>1.5740248768141285E-2</v>
      </c>
      <c r="L3155" s="52">
        <f>IFERROR(_xll.qlIndexFixing(Index3M,H3155,TRUE,_xll.ohTrigger(RecalcTrigger,Trigger3M)),NA())</f>
        <v>1.7204455291712065E-2</v>
      </c>
      <c r="M3155" s="52">
        <f>IFERROR(_xll.qlIndexFixing(ONIndex3M,I3155,TRUE,_xll.ohTrigger(RecalcTrigger,Trigger3M)),NA())</f>
        <v>1.7167562467133024E-2</v>
      </c>
      <c r="N3155" s="52">
        <f>IFERROR(_xll.qlIndexFixing(Index6M,$H3155,TRUE,_xll.ohTrigger(RecalcTrigger,Trigger6M)),NA())</f>
        <v>1.8978590036740219E-2</v>
      </c>
      <c r="O3155" s="52">
        <f>IFERROR(_xll.qlIndexFixing(ONIndex6M,I3155,TRUE,_xll.ohTrigger(RecalcTrigger,Trigger6M)),NA())</f>
        <v>1.8888245120693981E-2</v>
      </c>
      <c r="P3155" s="52">
        <f>IFERROR(_xll.qlIndexFixing(Index1Y,$H3155,TRUE,_xll.ohTrigger(RecalcTrigger,Trigger1Y)),NA())</f>
        <v>2.1115471840993404E-2</v>
      </c>
      <c r="Q3155" s="52">
        <f>IFERROR(_xll.qlIndexFixing(ONIndex1Y,I3155,TRUE,_xll.ohTrigger(RecalcTrigger,Trigger1Y)),NA())</f>
        <v>2.0893242731032657E-2</v>
      </c>
    </row>
    <row r="3156" spans="2:17" x14ac:dyDescent="0.2">
      <c r="B3156" s="46" t="s">
        <v>51</v>
      </c>
      <c r="D3156" s="49">
        <f>_xll.qlCalendarAdvance(LocalCalendar,$D3155,B3156,"f",FALSE)</f>
        <v>61842</v>
      </c>
      <c r="E3156" s="49">
        <f>_xll.qlInterestRateIndexValueDate(IndexON,D3156)</f>
        <v>61842</v>
      </c>
      <c r="F3156" s="52">
        <f>IFERROR(_xll.qlIndexFixing(IndexON,D3156,TRUE,_xll.ohTrigger(RecalcTrigger,TriggerON)),NA())</f>
        <v>1.3754898180371455E-2</v>
      </c>
      <c r="H3156" s="49">
        <f>_xll.qlCalendarAdvance(IborCalendar,$H3155,B3156,"f",FALSE)</f>
        <v>61829</v>
      </c>
      <c r="I3156" s="49">
        <f>_xll.qlInterestRateIndexValueDate(Index1M,$H3156)</f>
        <v>61835</v>
      </c>
      <c r="J3156" s="52">
        <f>IFERROR(_xll.qlIndexFixing(Index1M,$H3156,TRUE,_xll.ohTrigger(RecalcTrigger,Trigger1M)),NA())</f>
        <v>1.5750231879822607E-2</v>
      </c>
      <c r="K3156" s="52">
        <f>IFERROR(_xll.qlIndexFixing(ONIndex1M,I3156,TRUE,_xll.ohTrigger(RecalcTrigger,Trigger1M)),NA())</f>
        <v>1.5740248768221221E-2</v>
      </c>
      <c r="L3156" s="52">
        <f>IFERROR(_xll.qlIndexFixing(Index3M,H3156,TRUE,_xll.ohTrigger(RecalcTrigger,Trigger3M)),NA())</f>
        <v>1.7204455291712065E-2</v>
      </c>
      <c r="M3156" s="52">
        <f>IFERROR(_xll.qlIndexFixing(ONIndex3M,I3156,TRUE,_xll.ohTrigger(RecalcTrigger,Trigger3M)),NA())</f>
        <v>1.7167562467133024E-2</v>
      </c>
      <c r="N3156" s="52">
        <f>IFERROR(_xll.qlIndexFixing(Index6M,$H3156,TRUE,_xll.ohTrigger(RecalcTrigger,Trigger6M)),NA())</f>
        <v>1.897857796559832E-2</v>
      </c>
      <c r="O3156" s="52">
        <f>IFERROR(_xll.qlIndexFixing(ONIndex6M,I3156,TRUE,_xll.ohTrigger(RecalcTrigger,Trigger6M)),NA())</f>
        <v>1.8888232740277289E-2</v>
      </c>
      <c r="P3156" s="52">
        <f>IFERROR(_xll.qlIndexFixing(Index1Y,$H3156,TRUE,_xll.ohTrigger(RecalcTrigger,Trigger1Y)),NA())</f>
        <v>2.1115470983744444E-2</v>
      </c>
      <c r="Q3156" s="52">
        <f>IFERROR(_xll.qlIndexFixing(ONIndex1Y,I3156,TRUE,_xll.ohTrigger(RecalcTrigger,Trigger1Y)),NA())</f>
        <v>2.0893241829993414E-2</v>
      </c>
    </row>
    <row r="3157" spans="2:17" x14ac:dyDescent="0.2">
      <c r="B3157" s="46" t="s">
        <v>51</v>
      </c>
      <c r="D3157" s="49">
        <f>_xll.qlCalendarAdvance(LocalCalendar,$D3156,B3157,"f",FALSE)</f>
        <v>61849</v>
      </c>
      <c r="E3157" s="49">
        <f>_xll.qlInterestRateIndexValueDate(IndexON,D3157)</f>
        <v>61849</v>
      </c>
      <c r="F3157" s="52">
        <f>IFERROR(_xll.qlIndexFixing(IndexON,D3157,TRUE,_xll.ohTrigger(RecalcTrigger,TriggerON)),NA())</f>
        <v>1.3754898180451391E-2</v>
      </c>
      <c r="H3157" s="49">
        <f>_xll.qlCalendarAdvance(IborCalendar,$H3156,B3157,"f",FALSE)</f>
        <v>61836</v>
      </c>
      <c r="I3157" s="49">
        <f>_xll.qlInterestRateIndexValueDate(Index1M,$H3157)</f>
        <v>61840</v>
      </c>
      <c r="J3157" s="52">
        <f>IFERROR(_xll.qlIndexFixing(Index1M,$H3157,TRUE,_xll.ohTrigger(RecalcTrigger,Trigger1M)),NA())</f>
        <v>1.5750231879822607E-2</v>
      </c>
      <c r="K3157" s="52">
        <f>IFERROR(_xll.qlIndexFixing(ONIndex1M,I3157,TRUE,_xll.ohTrigger(RecalcTrigger,Trigger1M)),NA())</f>
        <v>1.5740248768221221E-2</v>
      </c>
      <c r="L3157" s="52">
        <f>IFERROR(_xll.qlIndexFixing(Index3M,H3157,TRUE,_xll.ohTrigger(RecalcTrigger,Trigger3M)),NA())</f>
        <v>1.7204455291712065E-2</v>
      </c>
      <c r="M3157" s="52">
        <f>IFERROR(_xll.qlIndexFixing(ONIndex3M,I3157,TRUE,_xll.ohTrigger(RecalcTrigger,Trigger3M)),NA())</f>
        <v>1.7167562467133024E-2</v>
      </c>
      <c r="N3157" s="52">
        <f>IFERROR(_xll.qlIndexFixing(Index6M,$H3157,TRUE,_xll.ohTrigger(RecalcTrigger,Trigger6M)),NA())</f>
        <v>1.8978571277703492E-2</v>
      </c>
      <c r="O3157" s="52">
        <f>IFERROR(_xll.qlIndexFixing(ONIndex6M,I3157,TRUE,_xll.ohTrigger(RecalcTrigger,Trigger6M)),NA())</f>
        <v>1.8888225880324683E-2</v>
      </c>
      <c r="P3157" s="52">
        <f>IFERROR(_xll.qlIndexFixing(Index1Y,$H3157,TRUE,_xll.ohTrigger(RecalcTrigger,Trigger1Y)),NA())</f>
        <v>2.1115470508841699E-2</v>
      </c>
      <c r="Q3157" s="52">
        <f>IFERROR(_xll.qlIndexFixing(ONIndex1Y,I3157,TRUE,_xll.ohTrigger(RecalcTrigger,Trigger1Y)),NA())</f>
        <v>2.0893241330632861E-2</v>
      </c>
    </row>
    <row r="3158" spans="2:17" x14ac:dyDescent="0.2">
      <c r="B3158" s="46" t="s">
        <v>51</v>
      </c>
      <c r="D3158" s="49">
        <f>_xll.qlCalendarAdvance(LocalCalendar,$D3157,B3158,"f",FALSE)</f>
        <v>61856</v>
      </c>
      <c r="E3158" s="49">
        <f>_xll.qlInterestRateIndexValueDate(IndexON,D3158)</f>
        <v>61856</v>
      </c>
      <c r="F3158" s="52">
        <f>IFERROR(_xll.qlIndexFixing(IndexON,D3158,TRUE,_xll.ohTrigger(RecalcTrigger,TriggerON)),NA())</f>
        <v>1.3754898180531328E-2</v>
      </c>
      <c r="H3158" s="49">
        <f>_xll.qlCalendarAdvance(IborCalendar,$H3157,B3158,"f",FALSE)</f>
        <v>61843</v>
      </c>
      <c r="I3158" s="49">
        <f>_xll.qlInterestRateIndexValueDate(Index1M,$H3158)</f>
        <v>61847</v>
      </c>
      <c r="J3158" s="52">
        <f>IFERROR(_xll.qlIndexFixing(Index1M,$H3158,TRUE,_xll.ohTrigger(RecalcTrigger,Trigger1M)),NA())</f>
        <v>1.5750231879819943E-2</v>
      </c>
      <c r="K3158" s="52">
        <f>IFERROR(_xll.qlIndexFixing(ONIndex1M,I3158,TRUE,_xll.ohTrigger(RecalcTrigger,Trigger1M)),NA())</f>
        <v>1.5740248768141285E-2</v>
      </c>
      <c r="L3158" s="52">
        <f>IFERROR(_xll.qlIndexFixing(Index3M,H3158,TRUE,_xll.ohTrigger(RecalcTrigger,Trigger3M)),NA())</f>
        <v>1.7204455291712065E-2</v>
      </c>
      <c r="M3158" s="52">
        <f>IFERROR(_xll.qlIndexFixing(ONIndex3M,I3158,TRUE,_xll.ohTrigger(RecalcTrigger,Trigger3M)),NA())</f>
        <v>1.7167562467053088E-2</v>
      </c>
      <c r="N3158" s="52">
        <f>IFERROR(_xll.qlIndexFixing(Index6M,$H3158,TRUE,_xll.ohTrigger(RecalcTrigger,Trigger6M)),NA())</f>
        <v>1.8978561936602922E-2</v>
      </c>
      <c r="O3158" s="52">
        <f>IFERROR(_xll.qlIndexFixing(ONIndex6M,I3158,TRUE,_xll.ohTrigger(RecalcTrigger,Trigger6M)),NA())</f>
        <v>1.8888216298149629E-2</v>
      </c>
      <c r="P3158" s="52">
        <f>IFERROR(_xll.qlIndexFixing(Index1Y,$H3158,TRUE,_xll.ohTrigger(RecalcTrigger,Trigger1Y)),NA())</f>
        <v>2.1115469845594925E-2</v>
      </c>
      <c r="Q3158" s="52">
        <f>IFERROR(_xll.qlIndexFixing(ONIndex1Y,I3158,TRUE,_xll.ohTrigger(RecalcTrigger,Trigger1Y)),NA())</f>
        <v>2.0893240633350629E-2</v>
      </c>
    </row>
    <row r="3159" spans="2:17" x14ac:dyDescent="0.2">
      <c r="B3159" s="46" t="s">
        <v>51</v>
      </c>
      <c r="D3159" s="49">
        <f>_xll.qlCalendarAdvance(LocalCalendar,$D3158,B3159,"f",FALSE)</f>
        <v>61863</v>
      </c>
      <c r="E3159" s="49">
        <f>_xll.qlInterestRateIndexValueDate(IndexON,D3159)</f>
        <v>61863</v>
      </c>
      <c r="F3159" s="52">
        <f>IFERROR(_xll.qlIndexFixing(IndexON,D3159,TRUE,_xll.ohTrigger(RecalcTrigger,TriggerON)),NA())</f>
        <v>1.3754898180451391E-2</v>
      </c>
      <c r="H3159" s="49">
        <f>_xll.qlCalendarAdvance(IborCalendar,$H3158,B3159,"f",FALSE)</f>
        <v>61850</v>
      </c>
      <c r="I3159" s="49">
        <f>_xll.qlInterestRateIndexValueDate(Index1M,$H3159)</f>
        <v>61855</v>
      </c>
      <c r="J3159" s="52">
        <f>IFERROR(_xll.qlIndexFixing(Index1M,$H3159,TRUE,_xll.ohTrigger(RecalcTrigger,Trigger1M)),NA())</f>
        <v>1.5750576275591802E-2</v>
      </c>
      <c r="K3159" s="52">
        <f>IFERROR(_xll.qlIndexFixing(ONIndex1M,I3159,TRUE,_xll.ohTrigger(RecalcTrigger,Trigger1M)),NA())</f>
        <v>1.5740248768141285E-2</v>
      </c>
      <c r="L3159" s="52">
        <f>IFERROR(_xll.qlIndexFixing(Index3M,H3159,TRUE,_xll.ohTrigger(RecalcTrigger,Trigger3M)),NA())</f>
        <v>1.7204865805365312E-2</v>
      </c>
      <c r="M3159" s="52">
        <f>IFERROR(_xll.qlIndexFixing(ONIndex3M,I3159,TRUE,_xll.ohTrigger(RecalcTrigger,Trigger3M)),NA())</f>
        <v>1.7167562467053088E-2</v>
      </c>
      <c r="N3159" s="52">
        <f>IFERROR(_xll.qlIndexFixing(Index6M,$H3159,TRUE,_xll.ohTrigger(RecalcTrigger,Trigger6M)),NA())</f>
        <v>1.8979049301452468E-2</v>
      </c>
      <c r="O3159" s="52">
        <f>IFERROR(_xll.qlIndexFixing(ONIndex6M,I3159,TRUE,_xll.ohTrigger(RecalcTrigger,Trigger6M)),NA())</f>
        <v>1.8888205378244649E-2</v>
      </c>
      <c r="P3159" s="52">
        <f>IFERROR(_xll.qlIndexFixing(Index1Y,$H3159,TRUE,_xll.ohTrigger(RecalcTrigger,Trigger1Y)),NA())</f>
        <v>2.111546908990725E-2</v>
      </c>
      <c r="Q3159" s="52">
        <f>IFERROR(_xll.qlIndexFixing(ONIndex1Y,I3159,TRUE,_xll.ohTrigger(RecalcTrigger,Trigger1Y)),NA())</f>
        <v>2.0893239838626343E-2</v>
      </c>
    </row>
    <row r="3160" spans="2:17" x14ac:dyDescent="0.2">
      <c r="B3160" s="46" t="s">
        <v>51</v>
      </c>
      <c r="D3160" s="49">
        <f>_xll.qlCalendarAdvance(LocalCalendar,$D3159,B3160,"f",FALSE)</f>
        <v>61870</v>
      </c>
      <c r="E3160" s="49">
        <f>_xll.qlInterestRateIndexValueDate(IndexON,D3160)</f>
        <v>61870</v>
      </c>
      <c r="F3160" s="52">
        <f>IFERROR(_xll.qlIndexFixing(IndexON,D3160,TRUE,_xll.ohTrigger(RecalcTrigger,TriggerON)),NA())</f>
        <v>1.3754898180451391E-2</v>
      </c>
      <c r="H3160" s="49">
        <f>_xll.qlCalendarAdvance(IborCalendar,$H3159,B3160,"f",FALSE)</f>
        <v>61857</v>
      </c>
      <c r="I3160" s="49">
        <f>_xll.qlInterestRateIndexValueDate(Index1M,$H3160)</f>
        <v>61861</v>
      </c>
      <c r="J3160" s="52">
        <f>IFERROR(_xll.qlIndexFixing(Index1M,$H3160,TRUE,_xll.ohTrigger(RecalcTrigger,Trigger1M)),NA())</f>
        <v>1.5750576275594379E-2</v>
      </c>
      <c r="K3160" s="52">
        <f>IFERROR(_xll.qlIndexFixing(ONIndex1M,I3160,TRUE,_xll.ohTrigger(RecalcTrigger,Trigger1M)),NA())</f>
        <v>1.5740248768221221E-2</v>
      </c>
      <c r="L3160" s="52">
        <f>IFERROR(_xll.qlIndexFixing(Index3M,H3160,TRUE,_xll.ohTrigger(RecalcTrigger,Trigger3M)),NA())</f>
        <v>1.7204865805365312E-2</v>
      </c>
      <c r="M3160" s="52">
        <f>IFERROR(_xll.qlIndexFixing(ONIndex3M,I3160,TRUE,_xll.ohTrigger(RecalcTrigger,Trigger3M)),NA())</f>
        <v>1.716756246721296E-2</v>
      </c>
      <c r="N3160" s="52">
        <f>IFERROR(_xll.qlIndexFixing(Index6M,$H3160,TRUE,_xll.ohTrigger(RecalcTrigger,Trigger6M)),NA())</f>
        <v>1.8979041341420706E-2</v>
      </c>
      <c r="O3160" s="52">
        <f>IFERROR(_xll.qlIndexFixing(ONIndex6M,I3160,TRUE,_xll.ohTrigger(RecalcTrigger,Trigger6M)),NA())</f>
        <v>1.8888197210138458E-2</v>
      </c>
      <c r="P3160" s="52">
        <f>IFERROR(_xll.qlIndexFixing(Index1Y,$H3160,TRUE,_xll.ohTrigger(RecalcTrigger,Trigger1Y)),NA())</f>
        <v>2.1115468524757788E-2</v>
      </c>
      <c r="Q3160" s="52">
        <f>IFERROR(_xll.qlIndexFixing(ONIndex1Y,I3160,TRUE,_xll.ohTrigger(RecalcTrigger,Trigger1Y)),NA())</f>
        <v>2.0893239244061945E-2</v>
      </c>
    </row>
    <row r="3161" spans="2:17" x14ac:dyDescent="0.2">
      <c r="B3161" s="46" t="s">
        <v>51</v>
      </c>
      <c r="D3161" s="49">
        <f>_xll.qlCalendarAdvance(LocalCalendar,$D3160,B3161,"f",FALSE)</f>
        <v>61877</v>
      </c>
      <c r="E3161" s="49">
        <f>_xll.qlInterestRateIndexValueDate(IndexON,D3161)</f>
        <v>61877</v>
      </c>
      <c r="F3161" s="52">
        <f>IFERROR(_xll.qlIndexFixing(IndexON,D3161,TRUE,_xll.ohTrigger(RecalcTrigger,TriggerON)),NA())</f>
        <v>1.3754898180451391E-2</v>
      </c>
      <c r="H3161" s="49">
        <f>_xll.qlCalendarAdvance(IborCalendar,$H3160,B3161,"f",FALSE)</f>
        <v>61864</v>
      </c>
      <c r="I3161" s="49">
        <f>_xll.qlInterestRateIndexValueDate(Index1M,$H3161)</f>
        <v>61868</v>
      </c>
      <c r="J3161" s="52">
        <f>IFERROR(_xll.qlIndexFixing(Index1M,$H3161,TRUE,_xll.ohTrigger(RecalcTrigger,Trigger1M)),NA())</f>
        <v>1.5750576275594379E-2</v>
      </c>
      <c r="K3161" s="52">
        <f>IFERROR(_xll.qlIndexFixing(ONIndex1M,I3161,TRUE,_xll.ohTrigger(RecalcTrigger,Trigger1M)),NA())</f>
        <v>1.5740248768141285E-2</v>
      </c>
      <c r="L3161" s="52">
        <f>IFERROR(_xll.qlIndexFixing(Index3M,H3161,TRUE,_xll.ohTrigger(RecalcTrigger,Trigger3M)),NA())</f>
        <v>1.7204865805365312E-2</v>
      </c>
      <c r="M3161" s="52">
        <f>IFERROR(_xll.qlIndexFixing(ONIndex3M,I3161,TRUE,_xll.ohTrigger(RecalcTrigger,Trigger3M)),NA())</f>
        <v>1.716756246721296E-2</v>
      </c>
      <c r="N3161" s="52">
        <f>IFERROR(_xll.qlIndexFixing(Index6M,$H3161,TRUE,_xll.ohTrigger(RecalcTrigger,Trigger6M)),NA())</f>
        <v>1.8979032078500276E-2</v>
      </c>
      <c r="O3161" s="52">
        <f>IFERROR(_xll.qlIndexFixing(ONIndex6M,I3161,TRUE,_xll.ohTrigger(RecalcTrigger,Trigger6M)),NA())</f>
        <v>1.8888187704062531E-2</v>
      </c>
      <c r="P3161" s="52">
        <f>IFERROR(_xll.qlIndexFixing(Index1Y,$H3161,TRUE,_xll.ohTrigger(RecalcTrigger,Trigger1Y)),NA())</f>
        <v>2.1115467867167861E-2</v>
      </c>
      <c r="Q3161" s="52">
        <f>IFERROR(_xll.qlIndexFixing(ONIndex1Y,I3161,TRUE,_xll.ohTrigger(RecalcTrigger,Trigger1Y)),NA())</f>
        <v>2.0893238552295301E-2</v>
      </c>
    </row>
    <row r="3162" spans="2:17" x14ac:dyDescent="0.2">
      <c r="B3162" s="46" t="s">
        <v>51</v>
      </c>
      <c r="D3162" s="49">
        <f>_xll.qlCalendarAdvance(LocalCalendar,$D3161,B3162,"f",FALSE)</f>
        <v>61884</v>
      </c>
      <c r="E3162" s="49">
        <f>_xll.qlInterestRateIndexValueDate(IndexON,D3162)</f>
        <v>61884</v>
      </c>
      <c r="F3162" s="52">
        <f>IFERROR(_xll.qlIndexFixing(IndexON,D3162,TRUE,_xll.ohTrigger(RecalcTrigger,TriggerON)),NA())</f>
        <v>1.3754898180451391E-2</v>
      </c>
      <c r="H3162" s="49">
        <f>_xll.qlCalendarAdvance(IborCalendar,$H3161,B3162,"f",FALSE)</f>
        <v>61871</v>
      </c>
      <c r="I3162" s="49">
        <f>_xll.qlInterestRateIndexValueDate(Index1M,$H3162)</f>
        <v>61876</v>
      </c>
      <c r="J3162" s="52">
        <f>IFERROR(_xll.qlIndexFixing(Index1M,$H3162,TRUE,_xll.ohTrigger(RecalcTrigger,Trigger1M)),NA())</f>
        <v>1.5750576275594379E-2</v>
      </c>
      <c r="K3162" s="52">
        <f>IFERROR(_xll.qlIndexFixing(ONIndex1M,I3162,TRUE,_xll.ohTrigger(RecalcTrigger,Trigger1M)),NA())</f>
        <v>1.5740248768141285E-2</v>
      </c>
      <c r="L3162" s="52">
        <f>IFERROR(_xll.qlIndexFixing(Index3M,H3162,TRUE,_xll.ohTrigger(RecalcTrigger,Trigger3M)),NA())</f>
        <v>1.7204865805366183E-2</v>
      </c>
      <c r="M3162" s="52">
        <f>IFERROR(_xll.qlIndexFixing(ONIndex3M,I3162,TRUE,_xll.ohTrigger(RecalcTrigger,Trigger3M)),NA())</f>
        <v>1.7167562467133024E-2</v>
      </c>
      <c r="N3162" s="52">
        <f>IFERROR(_xll.qlIndexFixing(Index6M,$H3162,TRUE,_xll.ohTrigger(RecalcTrigger,Trigger6M)),NA())</f>
        <v>1.8979519554292685E-2</v>
      </c>
      <c r="O3162" s="52">
        <f>IFERROR(_xll.qlIndexFixing(ONIndex6M,I3162,TRUE,_xll.ohTrigger(RecalcTrigger,Trigger6M)),NA())</f>
        <v>1.8888176871127982E-2</v>
      </c>
      <c r="P3162" s="52">
        <f>IFERROR(_xll.qlIndexFixing(Index1Y,$H3162,TRUE,_xll.ohTrigger(RecalcTrigger,Trigger1Y)),NA())</f>
        <v>2.1115467117945586E-2</v>
      </c>
      <c r="Q3162" s="52">
        <f>IFERROR(_xll.qlIndexFixing(ONIndex1Y,I3162,TRUE,_xll.ohTrigger(RecalcTrigger,Trigger1Y)),NA())</f>
        <v>2.0893237763806027E-2</v>
      </c>
    </row>
    <row r="3163" spans="2:17" x14ac:dyDescent="0.2">
      <c r="B3163" s="46" t="s">
        <v>51</v>
      </c>
      <c r="D3163" s="49">
        <f>_xll.qlCalendarAdvance(LocalCalendar,$D3162,B3163,"f",FALSE)</f>
        <v>61891</v>
      </c>
      <c r="E3163" s="49">
        <f>_xll.qlInterestRateIndexValueDate(IndexON,D3163)</f>
        <v>61891</v>
      </c>
      <c r="F3163" s="52">
        <f>IFERROR(_xll.qlIndexFixing(IndexON,D3163,TRUE,_xll.ohTrigger(RecalcTrigger,TriggerON)),NA())</f>
        <v>1.3754898180451391E-2</v>
      </c>
      <c r="H3163" s="49">
        <f>_xll.qlCalendarAdvance(IborCalendar,$H3162,B3163,"f",FALSE)</f>
        <v>61878</v>
      </c>
      <c r="I3163" s="49">
        <f>_xll.qlInterestRateIndexValueDate(Index1M,$H3163)</f>
        <v>61882</v>
      </c>
      <c r="J3163" s="52">
        <f>IFERROR(_xll.qlIndexFixing(Index1M,$H3163,TRUE,_xll.ohTrigger(RecalcTrigger,Trigger1M)),NA())</f>
        <v>1.5750231879817278E-2</v>
      </c>
      <c r="K3163" s="52">
        <f>IFERROR(_xll.qlIndexFixing(ONIndex1M,I3163,TRUE,_xll.ohTrigger(RecalcTrigger,Trigger1M)),NA())</f>
        <v>1.5740248768141285E-2</v>
      </c>
      <c r="L3163" s="52">
        <f>IFERROR(_xll.qlIndexFixing(Index3M,H3163,TRUE,_xll.ohTrigger(RecalcTrigger,Trigger3M)),NA())</f>
        <v>1.7204865805364445E-2</v>
      </c>
      <c r="M3163" s="52">
        <f>IFERROR(_xll.qlIndexFixing(ONIndex3M,I3163,TRUE,_xll.ohTrigger(RecalcTrigger,Trigger3M)),NA())</f>
        <v>1.7167562467133024E-2</v>
      </c>
      <c r="N3163" s="52">
        <f>IFERROR(_xll.qlIndexFixing(Index6M,$H3163,TRUE,_xll.ohTrigger(RecalcTrigger,Trigger6M)),NA())</f>
        <v>1.8978515615284554E-2</v>
      </c>
      <c r="O3163" s="52">
        <f>IFERROR(_xll.qlIndexFixing(ONIndex6M,I3163,TRUE,_xll.ohTrigger(RecalcTrigger,Trigger6M)),NA())</f>
        <v>1.8888168768169677E-2</v>
      </c>
      <c r="P3163" s="52">
        <f>IFERROR(_xll.qlIndexFixing(Index1Y,$H3163,TRUE,_xll.ohTrigger(RecalcTrigger,Trigger1Y)),NA())</f>
        <v>2.1115466557645506E-2</v>
      </c>
      <c r="Q3163" s="52">
        <f>IFERROR(_xll.qlIndexFixing(ONIndex1Y,I3163,TRUE,_xll.ohTrigger(RecalcTrigger,Trigger1Y)),NA())</f>
        <v>2.0893237174197665E-2</v>
      </c>
    </row>
    <row r="3164" spans="2:17" x14ac:dyDescent="0.2">
      <c r="B3164" s="46" t="s">
        <v>51</v>
      </c>
      <c r="D3164" s="49">
        <f>_xll.qlCalendarAdvance(LocalCalendar,$D3163,B3164,"f",FALSE)</f>
        <v>61898</v>
      </c>
      <c r="E3164" s="49">
        <f>_xll.qlInterestRateIndexValueDate(IndexON,D3164)</f>
        <v>61898</v>
      </c>
      <c r="F3164" s="52">
        <f>IFERROR(_xll.qlIndexFixing(IndexON,D3164,TRUE,_xll.ohTrigger(RecalcTrigger,TriggerON)),NA())</f>
        <v>1.3754898180451391E-2</v>
      </c>
      <c r="H3164" s="49">
        <f>_xll.qlCalendarAdvance(IborCalendar,$H3163,B3164,"f",FALSE)</f>
        <v>61885</v>
      </c>
      <c r="I3164" s="49">
        <f>_xll.qlInterestRateIndexValueDate(Index1M,$H3164)</f>
        <v>61889</v>
      </c>
      <c r="J3164" s="52">
        <f>IFERROR(_xll.qlIndexFixing(Index1M,$H3164,TRUE,_xll.ohTrigger(RecalcTrigger,Trigger1M)),NA())</f>
        <v>1.5750231879822607E-2</v>
      </c>
      <c r="K3164" s="52">
        <f>IFERROR(_xll.qlIndexFixing(ONIndex1M,I3164,TRUE,_xll.ohTrigger(RecalcTrigger,Trigger1M)),NA())</f>
        <v>1.5740248768221221E-2</v>
      </c>
      <c r="L3164" s="52">
        <f>IFERROR(_xll.qlIndexFixing(Index3M,H3164,TRUE,_xll.ohTrigger(RecalcTrigger,Trigger3M)),NA())</f>
        <v>1.7204865805366183E-2</v>
      </c>
      <c r="M3164" s="52">
        <f>IFERROR(_xll.qlIndexFixing(ONIndex3M,I3164,TRUE,_xll.ohTrigger(RecalcTrigger,Trigger3M)),NA())</f>
        <v>1.716756246721296E-2</v>
      </c>
      <c r="N3164" s="52">
        <f>IFERROR(_xll.qlIndexFixing(Index6M,$H3164,TRUE,_xll.ohTrigger(RecalcTrigger,Trigger6M)),NA())</f>
        <v>1.8978506427856905E-2</v>
      </c>
      <c r="O3164" s="52">
        <f>IFERROR(_xll.qlIndexFixing(ONIndex6M,I3164,TRUE,_xll.ohTrigger(RecalcTrigger,Trigger6M)),NA())</f>
        <v>1.8888159338272814E-2</v>
      </c>
      <c r="P3164" s="52">
        <f>IFERROR(_xll.qlIndexFixing(Index1Y,$H3164,TRUE,_xll.ohTrigger(RecalcTrigger,Trigger1Y)),NA())</f>
        <v>2.1115465905712862E-2</v>
      </c>
      <c r="Q3164" s="52">
        <f>IFERROR(_xll.qlIndexFixing(ONIndex1Y,I3164,TRUE,_xll.ohTrigger(RecalcTrigger,Trigger1Y)),NA())</f>
        <v>2.0893236487786737E-2</v>
      </c>
    </row>
    <row r="3165" spans="2:17" x14ac:dyDescent="0.2">
      <c r="B3165" s="46" t="s">
        <v>51</v>
      </c>
      <c r="D3165" s="49">
        <f>_xll.qlCalendarAdvance(LocalCalendar,$D3164,B3165,"f",FALSE)</f>
        <v>61905</v>
      </c>
      <c r="E3165" s="49">
        <f>_xll.qlInterestRateIndexValueDate(IndexON,D3165)</f>
        <v>61905</v>
      </c>
      <c r="F3165" s="52">
        <f>IFERROR(_xll.qlIndexFixing(IndexON,D3165,TRUE,_xll.ohTrigger(RecalcTrigger,TriggerON)),NA())</f>
        <v>1.3754898180451391E-2</v>
      </c>
      <c r="H3165" s="49">
        <f>_xll.qlCalendarAdvance(IborCalendar,$H3164,B3165,"f",FALSE)</f>
        <v>61892</v>
      </c>
      <c r="I3165" s="49">
        <f>_xll.qlInterestRateIndexValueDate(Index1M,$H3165)</f>
        <v>61896</v>
      </c>
      <c r="J3165" s="52">
        <f>IFERROR(_xll.qlIndexFixing(Index1M,$H3165,TRUE,_xll.ohTrigger(RecalcTrigger,Trigger1M)),NA())</f>
        <v>1.5750231879819943E-2</v>
      </c>
      <c r="K3165" s="52">
        <f>IFERROR(_xll.qlIndexFixing(ONIndex1M,I3165,TRUE,_xll.ohTrigger(RecalcTrigger,Trigger1M)),NA())</f>
        <v>1.5740248768141285E-2</v>
      </c>
      <c r="L3165" s="52">
        <f>IFERROR(_xll.qlIndexFixing(Index3M,H3165,TRUE,_xll.ohTrigger(RecalcTrigger,Trigger3M)),NA())</f>
        <v>1.7204865805365312E-2</v>
      </c>
      <c r="M3165" s="52">
        <f>IFERROR(_xll.qlIndexFixing(ONIndex3M,I3165,TRUE,_xll.ohTrigger(RecalcTrigger,Trigger3M)),NA())</f>
        <v>1.7167562467053088E-2</v>
      </c>
      <c r="N3165" s="52">
        <f>IFERROR(_xll.qlIndexFixing(Index6M,$H3165,TRUE,_xll.ohTrigger(RecalcTrigger,Trigger6M)),NA())</f>
        <v>1.8978497266041554E-2</v>
      </c>
      <c r="O3165" s="52">
        <f>IFERROR(_xll.qlIndexFixing(ONIndex6M,I3165,TRUE,_xll.ohTrigger(RecalcTrigger,Trigger6M)),NA())</f>
        <v>1.8888149933635745E-2</v>
      </c>
      <c r="P3165" s="52">
        <f>IFERROR(_xll.qlIndexFixing(Index1Y,$H3165,TRUE,_xll.ohTrigger(RecalcTrigger,Trigger1Y)),NA())</f>
        <v>2.1115465255666051E-2</v>
      </c>
      <c r="Q3165" s="52">
        <f>IFERROR(_xll.qlIndexFixing(ONIndex1Y,I3165,TRUE,_xll.ohTrigger(RecalcTrigger,Trigger1Y)),NA())</f>
        <v>2.0893235803214338E-2</v>
      </c>
    </row>
    <row r="3166" spans="2:17" x14ac:dyDescent="0.2">
      <c r="B3166" s="46" t="s">
        <v>51</v>
      </c>
      <c r="D3166" s="49">
        <f>_xll.qlCalendarAdvance(LocalCalendar,$D3165,B3166,"f",FALSE)</f>
        <v>61912</v>
      </c>
      <c r="E3166" s="49">
        <f>_xll.qlInterestRateIndexValueDate(IndexON,D3166)</f>
        <v>61912</v>
      </c>
      <c r="F3166" s="52">
        <f>IFERROR(_xll.qlIndexFixing(IndexON,D3166,TRUE,_xll.ohTrigger(RecalcTrigger,TriggerON)),NA())</f>
        <v>1.3755160954374013E-2</v>
      </c>
      <c r="H3166" s="49">
        <f>_xll.qlCalendarAdvance(IborCalendar,$H3165,B3166,"f",FALSE)</f>
        <v>61899</v>
      </c>
      <c r="I3166" s="49">
        <f>_xll.qlInterestRateIndexValueDate(Index1M,$H3166)</f>
        <v>61903</v>
      </c>
      <c r="J3166" s="52">
        <f>IFERROR(_xll.qlIndexFixing(Index1M,$H3166,TRUE,_xll.ohTrigger(RecalcTrigger,Trigger1M)),NA())</f>
        <v>1.5750231879819943E-2</v>
      </c>
      <c r="K3166" s="52">
        <f>IFERROR(_xll.qlIndexFixing(ONIndex1M,I3166,TRUE,_xll.ohTrigger(RecalcTrigger,Trigger1M)),NA())</f>
        <v>1.5740248768141285E-2</v>
      </c>
      <c r="L3166" s="52">
        <f>IFERROR(_xll.qlIndexFixing(Index3M,H3166,TRUE,_xll.ohTrigger(RecalcTrigger,Trigger3M)),NA())</f>
        <v>1.7204865805365312E-2</v>
      </c>
      <c r="M3166" s="52">
        <f>IFERROR(_xll.qlIndexFixing(ONIndex3M,I3166,TRUE,_xll.ohTrigger(RecalcTrigger,Trigger3M)),NA())</f>
        <v>1.7167562467133024E-2</v>
      </c>
      <c r="N3166" s="52">
        <f>IFERROR(_xll.qlIndexFixing(Index6M,$H3166,TRUE,_xll.ohTrigger(RecalcTrigger,Trigger6M)),NA())</f>
        <v>1.897848812983894E-2</v>
      </c>
      <c r="O3166" s="52">
        <f>IFERROR(_xll.qlIndexFixing(ONIndex6M,I3166,TRUE,_xll.ohTrigger(RecalcTrigger,Trigger6M)),NA())</f>
        <v>1.8888140554498278E-2</v>
      </c>
      <c r="P3166" s="52">
        <f>IFERROR(_xll.qlIndexFixing(Index1Y,$H3166,TRUE,_xll.ohTrigger(RecalcTrigger,Trigger1Y)),NA())</f>
        <v>2.1115464607504856E-2</v>
      </c>
      <c r="Q3166" s="52">
        <f>IFERROR(_xll.qlIndexFixing(ONIndex1Y,I3166,TRUE,_xll.ohTrigger(RecalcTrigger,Trigger1Y)),NA())</f>
        <v>2.0893235120720277E-2</v>
      </c>
    </row>
    <row r="3167" spans="2:17" x14ac:dyDescent="0.2">
      <c r="B3167" s="46" t="s">
        <v>51</v>
      </c>
      <c r="D3167" s="49">
        <f>_xll.qlCalendarAdvance(LocalCalendar,$D3166,B3167,"f",FALSE)</f>
        <v>61919</v>
      </c>
      <c r="E3167" s="49">
        <f>_xll.qlInterestRateIndexValueDate(IndexON,D3167)</f>
        <v>61919</v>
      </c>
      <c r="F3167" s="52">
        <f>IFERROR(_xll.qlIndexFixing(IndexON,D3167,TRUE,_xll.ohTrigger(RecalcTrigger,TriggerON)),NA())</f>
        <v>1.3754898180451391E-2</v>
      </c>
      <c r="H3167" s="49">
        <f>_xll.qlCalendarAdvance(IborCalendar,$H3166,B3167,"f",FALSE)</f>
        <v>61906</v>
      </c>
      <c r="I3167" s="49">
        <f>_xll.qlInterestRateIndexValueDate(Index1M,$H3167)</f>
        <v>61910</v>
      </c>
      <c r="J3167" s="52">
        <f>IFERROR(_xll.qlIndexFixing(Index1M,$H3167,TRUE,_xll.ohTrigger(RecalcTrigger,Trigger1M)),NA())</f>
        <v>1.5750576275594379E-2</v>
      </c>
      <c r="K3167" s="52">
        <f>IFERROR(_xll.qlIndexFixing(ONIndex1M,I3167,TRUE,_xll.ohTrigger(RecalcTrigger,Trigger1M)),NA())</f>
        <v>1.5740248768141285E-2</v>
      </c>
      <c r="L3167" s="52">
        <f>IFERROR(_xll.qlIndexFixing(Index3M,H3167,TRUE,_xll.ohTrigger(RecalcTrigger,Trigger3M)),NA())</f>
        <v>1.7204865805365312E-2</v>
      </c>
      <c r="M3167" s="52">
        <f>IFERROR(_xll.qlIndexFixing(ONIndex3M,I3167,TRUE,_xll.ohTrigger(RecalcTrigger,Trigger3M)),NA())</f>
        <v>1.7167562467133024E-2</v>
      </c>
      <c r="N3167" s="52">
        <f>IFERROR(_xll.qlIndexFixing(Index6M,$H3167,TRUE,_xll.ohTrigger(RecalcTrigger,Trigger6M)),NA())</f>
        <v>1.8979475076038092E-2</v>
      </c>
      <c r="O3167" s="52">
        <f>IFERROR(_xll.qlIndexFixing(ONIndex6M,I3167,TRUE,_xll.ohTrigger(RecalcTrigger,Trigger6M)),NA())</f>
        <v>1.8888131200700542E-2</v>
      </c>
      <c r="P3167" s="52">
        <f>IFERROR(_xll.qlIndexFixing(Index1Y,$H3167,TRUE,_xll.ohTrigger(RecalcTrigger,Trigger1Y)),NA())</f>
        <v>2.1115463961229711E-2</v>
      </c>
      <c r="Q3167" s="52">
        <f>IFERROR(_xll.qlIndexFixing(ONIndex1Y,I3167,TRUE,_xll.ohTrigger(RecalcTrigger,Trigger1Y)),NA())</f>
        <v>2.0893234439984809E-2</v>
      </c>
    </row>
    <row r="3168" spans="2:17" x14ac:dyDescent="0.2">
      <c r="B3168" s="46" t="s">
        <v>51</v>
      </c>
      <c r="D3168" s="49">
        <f>_xll.qlCalendarAdvance(LocalCalendar,$D3167,B3168,"f",FALSE)</f>
        <v>61926</v>
      </c>
      <c r="E3168" s="49">
        <f>_xll.qlInterestRateIndexValueDate(IndexON,D3168)</f>
        <v>61926</v>
      </c>
      <c r="F3168" s="52">
        <f>IFERROR(_xll.qlIndexFixing(IndexON,D3168,TRUE,_xll.ohTrigger(RecalcTrigger,TriggerON)),NA())</f>
        <v>1.3754898180451391E-2</v>
      </c>
      <c r="H3168" s="49">
        <f>_xll.qlCalendarAdvance(IborCalendar,$H3167,B3168,"f",FALSE)</f>
        <v>61913</v>
      </c>
      <c r="I3168" s="49">
        <f>_xll.qlInterestRateIndexValueDate(Index1M,$H3168)</f>
        <v>61917</v>
      </c>
      <c r="J3168" s="52">
        <f>IFERROR(_xll.qlIndexFixing(Index1M,$H3168,TRUE,_xll.ohTrigger(RecalcTrigger,Trigger1M)),NA())</f>
        <v>1.5750576275594379E-2</v>
      </c>
      <c r="K3168" s="52">
        <f>IFERROR(_xll.qlIndexFixing(ONIndex1M,I3168,TRUE,_xll.ohTrigger(RecalcTrigger,Trigger1M)),NA())</f>
        <v>1.5740248768221221E-2</v>
      </c>
      <c r="L3168" s="52">
        <f>IFERROR(_xll.qlIndexFixing(Index3M,H3168,TRUE,_xll.ohTrigger(RecalcTrigger,Trigger3M)),NA())</f>
        <v>1.7204865805366183E-2</v>
      </c>
      <c r="M3168" s="52">
        <f>IFERROR(_xll.qlIndexFixing(ONIndex3M,I3168,TRUE,_xll.ohTrigger(RecalcTrigger,Trigger3M)),NA())</f>
        <v>1.7167562467133024E-2</v>
      </c>
      <c r="N3168" s="52">
        <f>IFERROR(_xll.qlIndexFixing(Index6M,$H3168,TRUE,_xll.ohTrigger(RecalcTrigger,Trigger6M)),NA())</f>
        <v>1.8978967955235317E-2</v>
      </c>
      <c r="O3168" s="52">
        <f>IFERROR(_xll.qlIndexFixing(ONIndex6M,I3168,TRUE,_xll.ohTrigger(RecalcTrigger,Trigger6M)),NA())</f>
        <v>1.8888121872242536E-2</v>
      </c>
      <c r="P3168" s="52">
        <f>IFERROR(_xll.qlIndexFixing(Index1Y,$H3168,TRUE,_xll.ohTrigger(RecalcTrigger,Trigger1Y)),NA())</f>
        <v>2.1115463316840184E-2</v>
      </c>
      <c r="Q3168" s="52">
        <f>IFERROR(_xll.qlIndexFixing(ONIndex1Y,I3168,TRUE,_xll.ohTrigger(RecalcTrigger,Trigger1Y)),NA())</f>
        <v>2.0893233761007934E-2</v>
      </c>
    </row>
    <row r="3169" spans="2:17" x14ac:dyDescent="0.2">
      <c r="B3169" s="46" t="s">
        <v>51</v>
      </c>
      <c r="D3169" s="49">
        <f>_xll.qlCalendarAdvance(LocalCalendar,$D3168,B3169,"f",FALSE)</f>
        <v>61933</v>
      </c>
      <c r="E3169" s="49">
        <f>_xll.qlInterestRateIndexValueDate(IndexON,D3169)</f>
        <v>61933</v>
      </c>
      <c r="F3169" s="52">
        <f>IFERROR(_xll.qlIndexFixing(IndexON,D3169,TRUE,_xll.ohTrigger(RecalcTrigger,TriggerON)),NA())</f>
        <v>1.3754898180451391E-2</v>
      </c>
      <c r="H3169" s="49">
        <f>_xll.qlCalendarAdvance(IborCalendar,$H3168,B3169,"f",FALSE)</f>
        <v>61920</v>
      </c>
      <c r="I3169" s="49">
        <f>_xll.qlInterestRateIndexValueDate(Index1M,$H3169)</f>
        <v>61924</v>
      </c>
      <c r="J3169" s="52">
        <f>IFERROR(_xll.qlIndexFixing(Index1M,$H3169,TRUE,_xll.ohTrigger(RecalcTrigger,Trigger1M)),NA())</f>
        <v>1.5750576275594379E-2</v>
      </c>
      <c r="K3169" s="52">
        <f>IFERROR(_xll.qlIndexFixing(ONIndex1M,I3169,TRUE,_xll.ohTrigger(RecalcTrigger,Trigger1M)),NA())</f>
        <v>1.5740248768141285E-2</v>
      </c>
      <c r="L3169" s="52">
        <f>IFERROR(_xll.qlIndexFixing(Index3M,H3169,TRUE,_xll.ohTrigger(RecalcTrigger,Trigger3M)),NA())</f>
        <v>1.7204865805365312E-2</v>
      </c>
      <c r="M3169" s="52">
        <f>IFERROR(_xll.qlIndexFixing(ONIndex3M,I3169,TRUE,_xll.ohTrigger(RecalcTrigger,Trigger3M)),NA())</f>
        <v>1.7167562467053088E-2</v>
      </c>
      <c r="N3169" s="52">
        <f>IFERROR(_xll.qlIndexFixing(Index6M,$H3169,TRUE,_xll.ohTrigger(RecalcTrigger,Trigger6M)),NA())</f>
        <v>1.8978958897223151E-2</v>
      </c>
      <c r="O3169" s="52">
        <f>IFERROR(_xll.qlIndexFixing(ONIndex6M,I3169,TRUE,_xll.ohTrigger(RecalcTrigger,Trigger6M)),NA())</f>
        <v>1.888811256912426E-2</v>
      </c>
      <c r="P3169" s="52">
        <f>IFERROR(_xll.qlIndexFixing(Index1Y,$H3169,TRUE,_xll.ohTrigger(RecalcTrigger,Trigger1Y)),NA())</f>
        <v>2.1115462674336269E-2</v>
      </c>
      <c r="Q3169" s="52">
        <f>IFERROR(_xll.qlIndexFixing(ONIndex1Y,I3169,TRUE,_xll.ohTrigger(RecalcTrigger,Trigger1Y)),NA())</f>
        <v>2.0893233083949525E-2</v>
      </c>
    </row>
    <row r="3170" spans="2:17" x14ac:dyDescent="0.2">
      <c r="B3170" s="46" t="s">
        <v>51</v>
      </c>
      <c r="D3170" s="49">
        <f>_xll.qlCalendarAdvance(LocalCalendar,$D3169,B3170,"f",FALSE)</f>
        <v>61940</v>
      </c>
      <c r="E3170" s="49">
        <f>_xll.qlInterestRateIndexValueDate(IndexON,D3170)</f>
        <v>61940</v>
      </c>
      <c r="F3170" s="52">
        <f>IFERROR(_xll.qlIndexFixing(IndexON,D3170,TRUE,_xll.ohTrigger(RecalcTrigger,TriggerON)),NA())</f>
        <v>1.3754898180451391E-2</v>
      </c>
      <c r="H3170" s="49">
        <f>_xll.qlCalendarAdvance(IborCalendar,$H3169,B3170,"f",FALSE)</f>
        <v>61927</v>
      </c>
      <c r="I3170" s="49">
        <f>_xll.qlInterestRateIndexValueDate(Index1M,$H3170)</f>
        <v>61931</v>
      </c>
      <c r="J3170" s="52">
        <f>IFERROR(_xll.qlIndexFixing(Index1M,$H3170,TRUE,_xll.ohTrigger(RecalcTrigger,Trigger1M)),NA())</f>
        <v>1.5750576275594379E-2</v>
      </c>
      <c r="K3170" s="52">
        <f>IFERROR(_xll.qlIndexFixing(ONIndex1M,I3170,TRUE,_xll.ohTrigger(RecalcTrigger,Trigger1M)),NA())</f>
        <v>1.5740248768141285E-2</v>
      </c>
      <c r="L3170" s="52">
        <f>IFERROR(_xll.qlIndexFixing(Index3M,H3170,TRUE,_xll.ohTrigger(RecalcTrigger,Trigger3M)),NA())</f>
        <v>1.7204865805365312E-2</v>
      </c>
      <c r="M3170" s="52">
        <f>IFERROR(_xll.qlIndexFixing(ONIndex3M,I3170,TRUE,_xll.ohTrigger(RecalcTrigger,Trigger3M)),NA())</f>
        <v>1.7167562467133024E-2</v>
      </c>
      <c r="N3170" s="52">
        <f>IFERROR(_xll.qlIndexFixing(Index6M,$H3170,TRUE,_xll.ohTrigger(RecalcTrigger,Trigger6M)),NA())</f>
        <v>1.8978949864824842E-2</v>
      </c>
      <c r="O3170" s="52">
        <f>IFERROR(_xll.qlIndexFixing(ONIndex6M,I3170,TRUE,_xll.ohTrigger(RecalcTrigger,Trigger6M)),NA())</f>
        <v>1.8888103291505587E-2</v>
      </c>
      <c r="P3170" s="52">
        <f>IFERROR(_xll.qlIndexFixing(Index1Y,$H3170,TRUE,_xll.ohTrigger(RecalcTrigger,Trigger1Y)),NA())</f>
        <v>2.1115462033718189E-2</v>
      </c>
      <c r="Q3170" s="52">
        <f>IFERROR(_xll.qlIndexFixing(ONIndex1Y,I3170,TRUE,_xll.ohTrigger(RecalcTrigger,Trigger1Y)),NA())</f>
        <v>2.0893232408809581E-2</v>
      </c>
    </row>
    <row r="3171" spans="2:17" x14ac:dyDescent="0.2">
      <c r="B3171" s="46" t="s">
        <v>51</v>
      </c>
      <c r="D3171" s="49">
        <f>_xll.qlCalendarAdvance(LocalCalendar,$D3170,B3171,"f",FALSE)</f>
        <v>61947</v>
      </c>
      <c r="E3171" s="49">
        <f>_xll.qlInterestRateIndexValueDate(IndexON,D3171)</f>
        <v>61947</v>
      </c>
      <c r="F3171" s="52">
        <f>IFERROR(_xll.qlIndexFixing(IndexON,D3171,TRUE,_xll.ohTrigger(RecalcTrigger,TriggerON)),NA())</f>
        <v>1.3754898180451391E-2</v>
      </c>
      <c r="H3171" s="49">
        <f>_xll.qlCalendarAdvance(IborCalendar,$H3170,B3171,"f",FALSE)</f>
        <v>61934</v>
      </c>
      <c r="I3171" s="49">
        <f>_xll.qlInterestRateIndexValueDate(Index1M,$H3171)</f>
        <v>61938</v>
      </c>
      <c r="J3171" s="52">
        <f>IFERROR(_xll.qlIndexFixing(Index1M,$H3171,TRUE,_xll.ohTrigger(RecalcTrigger,Trigger1M)),NA())</f>
        <v>1.5750576275594379E-2</v>
      </c>
      <c r="K3171" s="52">
        <f>IFERROR(_xll.qlIndexFixing(ONIndex1M,I3171,TRUE,_xll.ohTrigger(RecalcTrigger,Trigger1M)),NA())</f>
        <v>1.5740248768221221E-2</v>
      </c>
      <c r="L3171" s="52">
        <f>IFERROR(_xll.qlIndexFixing(Index3M,H3171,TRUE,_xll.ohTrigger(RecalcTrigger,Trigger3M)),NA())</f>
        <v>1.7204865805366183E-2</v>
      </c>
      <c r="M3171" s="52">
        <f>IFERROR(_xll.qlIndexFixing(ONIndex3M,I3171,TRUE,_xll.ohTrigger(RecalcTrigger,Trigger3M)),NA())</f>
        <v>1.7167562467133024E-2</v>
      </c>
      <c r="N3171" s="52">
        <f>IFERROR(_xll.qlIndexFixing(Index6M,$H3171,TRUE,_xll.ohTrigger(RecalcTrigger,Trigger6M)),NA())</f>
        <v>1.8978940858039091E-2</v>
      </c>
      <c r="O3171" s="52">
        <f>IFERROR(_xll.qlIndexFixing(ONIndex6M,I3171,TRUE,_xll.ohTrigger(RecalcTrigger,Trigger6M)),NA())</f>
        <v>1.888809403930658E-2</v>
      </c>
      <c r="P3171" s="52">
        <f>IFERROR(_xll.qlIndexFixing(Index1Y,$H3171,TRUE,_xll.ohTrigger(RecalcTrigger,Trigger1Y)),NA())</f>
        <v>2.1115461394985945E-2</v>
      </c>
      <c r="Q3171" s="52">
        <f>IFERROR(_xll.qlIndexFixing(ONIndex1Y,I3171,TRUE,_xll.ohTrigger(RecalcTrigger,Trigger1Y)),NA())</f>
        <v>2.0893231735268358E-2</v>
      </c>
    </row>
    <row r="3172" spans="2:17" x14ac:dyDescent="0.2">
      <c r="B3172" s="46" t="s">
        <v>51</v>
      </c>
      <c r="D3172" s="49">
        <f>_xll.qlCalendarAdvance(LocalCalendar,$D3171,B3172,"f",FALSE)</f>
        <v>61954</v>
      </c>
      <c r="E3172" s="49">
        <f>_xll.qlInterestRateIndexValueDate(IndexON,D3172)</f>
        <v>61954</v>
      </c>
      <c r="F3172" s="52">
        <f>IFERROR(_xll.qlIndexFixing(IndexON,D3172,TRUE,_xll.ohTrigger(RecalcTrigger,TriggerON)),NA())</f>
        <v>1.3754898180451391E-2</v>
      </c>
      <c r="H3172" s="49">
        <f>_xll.qlCalendarAdvance(IborCalendar,$H3171,B3172,"f",FALSE)</f>
        <v>61941</v>
      </c>
      <c r="I3172" s="49">
        <f>_xll.qlInterestRateIndexValueDate(Index1M,$H3172)</f>
        <v>61945</v>
      </c>
      <c r="J3172" s="52">
        <f>IFERROR(_xll.qlIndexFixing(Index1M,$H3172,TRUE,_xll.ohTrigger(RecalcTrigger,Trigger1M)),NA())</f>
        <v>1.5750576275594379E-2</v>
      </c>
      <c r="K3172" s="52">
        <f>IFERROR(_xll.qlIndexFixing(ONIndex1M,I3172,TRUE,_xll.ohTrigger(RecalcTrigger,Trigger1M)),NA())</f>
        <v>1.5740248768141285E-2</v>
      </c>
      <c r="L3172" s="52">
        <f>IFERROR(_xll.qlIndexFixing(Index3M,H3172,TRUE,_xll.ohTrigger(RecalcTrigger,Trigger3M)),NA())</f>
        <v>1.7204865805365312E-2</v>
      </c>
      <c r="M3172" s="52">
        <f>IFERROR(_xll.qlIndexFixing(ONIndex3M,I3172,TRUE,_xll.ohTrigger(RecalcTrigger,Trigger3M)),NA())</f>
        <v>1.7167562467133024E-2</v>
      </c>
      <c r="N3172" s="52">
        <f>IFERROR(_xll.qlIndexFixing(Index6M,$H3172,TRUE,_xll.ohTrigger(RecalcTrigger,Trigger6M)),NA())</f>
        <v>1.8978931876867632E-2</v>
      </c>
      <c r="O3172" s="52">
        <f>IFERROR(_xll.qlIndexFixing(ONIndex6M,I3172,TRUE,_xll.ohTrigger(RecalcTrigger,Trigger6M)),NA())</f>
        <v>1.8888084812287431E-2</v>
      </c>
      <c r="P3172" s="52">
        <f>IFERROR(_xll.qlIndexFixing(Index1Y,$H3172,TRUE,_xll.ohTrigger(RecalcTrigger,Trigger1Y)),NA())</f>
        <v>2.1115460758139096E-2</v>
      </c>
      <c r="Q3172" s="52">
        <f>IFERROR(_xll.qlIndexFixing(ONIndex1Y,I3172,TRUE,_xll.ohTrigger(RecalcTrigger,Trigger1Y)),NA())</f>
        <v>2.0893231063725537E-2</v>
      </c>
    </row>
    <row r="3173" spans="2:17" x14ac:dyDescent="0.2">
      <c r="B3173" s="46" t="s">
        <v>51</v>
      </c>
      <c r="D3173" s="49">
        <f>_xll.qlCalendarAdvance(LocalCalendar,$D3172,B3173,"f",FALSE)</f>
        <v>61961</v>
      </c>
      <c r="E3173" s="49">
        <f>_xll.qlInterestRateIndexValueDate(IndexON,D3173)</f>
        <v>61961</v>
      </c>
      <c r="F3173" s="52">
        <f>IFERROR(_xll.qlIndexFixing(IndexON,D3173,TRUE,_xll.ohTrigger(RecalcTrigger,TriggerON)),NA())</f>
        <v>1.3754898180451391E-2</v>
      </c>
      <c r="H3173" s="49">
        <f>_xll.qlCalendarAdvance(IborCalendar,$H3172,B3173,"f",FALSE)</f>
        <v>61948</v>
      </c>
      <c r="I3173" s="49">
        <f>_xll.qlInterestRateIndexValueDate(Index1M,$H3173)</f>
        <v>61952</v>
      </c>
      <c r="J3173" s="52">
        <f>IFERROR(_xll.qlIndexFixing(Index1M,$H3173,TRUE,_xll.ohTrigger(RecalcTrigger,Trigger1M)),NA())</f>
        <v>1.5750576275596957E-2</v>
      </c>
      <c r="K3173" s="52">
        <f>IFERROR(_xll.qlIndexFixing(ONIndex1M,I3173,TRUE,_xll.ohTrigger(RecalcTrigger,Trigger1M)),NA())</f>
        <v>1.5740248768221221E-2</v>
      </c>
      <c r="L3173" s="52">
        <f>IFERROR(_xll.qlIndexFixing(Index3M,H3173,TRUE,_xll.ohTrigger(RecalcTrigger,Trigger3M)),NA())</f>
        <v>1.7204865805365312E-2</v>
      </c>
      <c r="M3173" s="52">
        <f>IFERROR(_xll.qlIndexFixing(ONIndex3M,I3173,TRUE,_xll.ohTrigger(RecalcTrigger,Trigger3M)),NA())</f>
        <v>1.7167562467053088E-2</v>
      </c>
      <c r="N3173" s="52">
        <f>IFERROR(_xll.qlIndexFixing(Index6M,$H3173,TRUE,_xll.ohTrigger(RecalcTrigger,Trigger6M)),NA())</f>
        <v>1.8978922921308729E-2</v>
      </c>
      <c r="O3173" s="52">
        <f>IFERROR(_xll.qlIndexFixing(ONIndex6M,I3173,TRUE,_xll.ohTrigger(RecalcTrigger,Trigger6M)),NA())</f>
        <v>1.8888075610608013E-2</v>
      </c>
      <c r="P3173" s="52">
        <f>IFERROR(_xll.qlIndexFixing(Index1Y,$H3173,TRUE,_xll.ohTrigger(RecalcTrigger,Trigger1Y)),NA())</f>
        <v>2.11154601231783E-2</v>
      </c>
      <c r="Q3173" s="52">
        <f>IFERROR(_xll.qlIndexFixing(ONIndex1Y,I3173,TRUE,_xll.ohTrigger(RecalcTrigger,Trigger1Y)),NA())</f>
        <v>2.0893230394021245E-2</v>
      </c>
    </row>
    <row r="3174" spans="2:17" x14ac:dyDescent="0.2">
      <c r="B3174" s="46" t="s">
        <v>51</v>
      </c>
      <c r="D3174" s="49">
        <f>_xll.qlCalendarAdvance(LocalCalendar,$D3173,B3174,"f",FALSE)</f>
        <v>61968</v>
      </c>
      <c r="E3174" s="49">
        <f>_xll.qlInterestRateIndexValueDate(IndexON,D3174)</f>
        <v>61968</v>
      </c>
      <c r="F3174" s="52">
        <f>IFERROR(_xll.qlIndexFixing(IndexON,D3174,TRUE,_xll.ohTrigger(RecalcTrigger,TriggerON)),NA())</f>
        <v>1.3754898180451391E-2</v>
      </c>
      <c r="H3174" s="49">
        <f>_xll.qlCalendarAdvance(IborCalendar,$H3173,B3174,"f",FALSE)</f>
        <v>61955</v>
      </c>
      <c r="I3174" s="49">
        <f>_xll.qlInterestRateIndexValueDate(Index1M,$H3174)</f>
        <v>61959</v>
      </c>
      <c r="J3174" s="52">
        <f>IFERROR(_xll.qlIndexFixing(Index1M,$H3174,TRUE,_xll.ohTrigger(RecalcTrigger,Trigger1M)),NA())</f>
        <v>1.5750576275594379E-2</v>
      </c>
      <c r="K3174" s="52">
        <f>IFERROR(_xll.qlIndexFixing(ONIndex1M,I3174,TRUE,_xll.ohTrigger(RecalcTrigger,Trigger1M)),NA())</f>
        <v>1.5740248768221221E-2</v>
      </c>
      <c r="L3174" s="52">
        <f>IFERROR(_xll.qlIndexFixing(Index3M,H3174,TRUE,_xll.ohTrigger(RecalcTrigger,Trigger3M)),NA())</f>
        <v>1.7204865805365312E-2</v>
      </c>
      <c r="M3174" s="52">
        <f>IFERROR(_xll.qlIndexFixing(ONIndex3M,I3174,TRUE,_xll.ohTrigger(RecalcTrigger,Trigger3M)),NA())</f>
        <v>1.7167562467133024E-2</v>
      </c>
      <c r="N3174" s="52">
        <f>IFERROR(_xll.qlIndexFixing(Index6M,$H3174,TRUE,_xll.ohTrigger(RecalcTrigger,Trigger6M)),NA())</f>
        <v>1.8978913991363686E-2</v>
      </c>
      <c r="O3174" s="52">
        <f>IFERROR(_xll.qlIndexFixing(ONIndex6M,I3174,TRUE,_xll.ohTrigger(RecalcTrigger,Trigger6M)),NA())</f>
        <v>1.8888066434428197E-2</v>
      </c>
      <c r="P3174" s="52">
        <f>IFERROR(_xll.qlIndexFixing(Index1Y,$H3174,TRUE,_xll.ohTrigger(RecalcTrigger,Trigger1Y)),NA())</f>
        <v>2.1115459490103339E-2</v>
      </c>
      <c r="Q3174" s="52">
        <f>IFERROR(_xll.qlIndexFixing(ONIndex1Y,I3174,TRUE,_xll.ohTrigger(RecalcTrigger,Trigger1Y)),NA())</f>
        <v>2.0893229726315354E-2</v>
      </c>
    </row>
    <row r="3175" spans="2:17" x14ac:dyDescent="0.2">
      <c r="B3175" s="46" t="s">
        <v>51</v>
      </c>
      <c r="D3175" s="49">
        <f>_xll.qlCalendarAdvance(LocalCalendar,$D3174,B3175,"f",FALSE)</f>
        <v>61975</v>
      </c>
      <c r="E3175" s="49">
        <f>_xll.qlInterestRateIndexValueDate(IndexON,D3175)</f>
        <v>61975</v>
      </c>
      <c r="F3175" s="52">
        <f>IFERROR(_xll.qlIndexFixing(IndexON,D3175,TRUE,_xll.ohTrigger(RecalcTrigger,TriggerON)),NA())</f>
        <v>1.3754898180451391E-2</v>
      </c>
      <c r="H3175" s="49">
        <f>_xll.qlCalendarAdvance(IborCalendar,$H3174,B3175,"f",FALSE)</f>
        <v>61962</v>
      </c>
      <c r="I3175" s="49">
        <f>_xll.qlInterestRateIndexValueDate(Index1M,$H3175)</f>
        <v>61967</v>
      </c>
      <c r="J3175" s="52">
        <f>IFERROR(_xll.qlIndexFixing(Index1M,$H3175,TRUE,_xll.ohTrigger(RecalcTrigger,Trigger1M)),NA())</f>
        <v>1.5750576275594379E-2</v>
      </c>
      <c r="K3175" s="52">
        <f>IFERROR(_xll.qlIndexFixing(ONIndex1M,I3175,TRUE,_xll.ohTrigger(RecalcTrigger,Trigger1M)),NA())</f>
        <v>1.5740248768141285E-2</v>
      </c>
      <c r="L3175" s="52">
        <f>IFERROR(_xll.qlIndexFixing(Index3M,H3175,TRUE,_xll.ohTrigger(RecalcTrigger,Trigger3M)),NA())</f>
        <v>1.7204865805365312E-2</v>
      </c>
      <c r="M3175" s="52">
        <f>IFERROR(_xll.qlIndexFixing(ONIndex3M,I3175,TRUE,_xll.ohTrigger(RecalcTrigger,Trigger3M)),NA())</f>
        <v>1.716756246721296E-2</v>
      </c>
      <c r="N3175" s="52">
        <f>IFERROR(_xll.qlIndexFixing(Index6M,$H3175,TRUE,_xll.ohTrigger(RecalcTrigger,Trigger6M)),NA())</f>
        <v>1.8978903817075315E-2</v>
      </c>
      <c r="O3175" s="52">
        <f>IFERROR(_xll.qlIndexFixing(ONIndex6M,I3175,TRUE,_xll.ohTrigger(RecalcTrigger,Trigger6M)),NA())</f>
        <v>1.8888055978312224E-2</v>
      </c>
      <c r="P3175" s="52">
        <f>IFERROR(_xll.qlIndexFixing(Index1Y,$H3175,TRUE,_xll.ohTrigger(RecalcTrigger,Trigger1Y)),NA())</f>
        <v>2.1115458768898324E-2</v>
      </c>
      <c r="Q3175" s="52">
        <f>IFERROR(_xll.qlIndexFixing(ONIndex1Y,I3175,TRUE,_xll.ohTrigger(RecalcTrigger,Trigger1Y)),NA())</f>
        <v>2.0893228965324084E-2</v>
      </c>
    </row>
    <row r="3176" spans="2:17" x14ac:dyDescent="0.2">
      <c r="B3176" s="46" t="s">
        <v>51</v>
      </c>
      <c r="D3176" s="49">
        <f>_xll.qlCalendarAdvance(LocalCalendar,$D3175,B3176,"f",FALSE)</f>
        <v>61982</v>
      </c>
      <c r="E3176" s="49">
        <f>_xll.qlInterestRateIndexValueDate(IndexON,D3176)</f>
        <v>61982</v>
      </c>
      <c r="F3176" s="52">
        <f>IFERROR(_xll.qlIndexFixing(IndexON,D3176,TRUE,_xll.ohTrigger(RecalcTrigger,TriggerON)),NA())</f>
        <v>1.3754898180531328E-2</v>
      </c>
      <c r="H3176" s="49">
        <f>_xll.qlCalendarAdvance(IborCalendar,$H3175,B3176,"f",FALSE)</f>
        <v>61969</v>
      </c>
      <c r="I3176" s="49">
        <f>_xll.qlInterestRateIndexValueDate(Index1M,$H3176)</f>
        <v>61974</v>
      </c>
      <c r="J3176" s="52">
        <f>IFERROR(_xll.qlIndexFixing(Index1M,$H3176,TRUE,_xll.ohTrigger(RecalcTrigger,Trigger1M)),NA())</f>
        <v>1.5750231879819943E-2</v>
      </c>
      <c r="K3176" s="52">
        <f>IFERROR(_xll.qlIndexFixing(ONIndex1M,I3176,TRUE,_xll.ohTrigger(RecalcTrigger,Trigger1M)),NA())</f>
        <v>1.5740248768141285E-2</v>
      </c>
      <c r="L3176" s="52">
        <f>IFERROR(_xll.qlIndexFixing(Index3M,H3176,TRUE,_xll.ohTrigger(RecalcTrigger,Trigger3M)),NA())</f>
        <v>1.7204455291712065E-2</v>
      </c>
      <c r="M3176" s="52">
        <f>IFERROR(_xll.qlIndexFixing(ONIndex3M,I3176,TRUE,_xll.ohTrigger(RecalcTrigger,Trigger3M)),NA())</f>
        <v>1.7167562467133024E-2</v>
      </c>
      <c r="N3176" s="52">
        <f>IFERROR(_xll.qlIndexFixing(Index6M,$H3176,TRUE,_xll.ohTrigger(RecalcTrigger,Trigger6M)),NA())</f>
        <v>1.8977400898608807E-2</v>
      </c>
      <c r="O3176" s="52">
        <f>IFERROR(_xll.qlIndexFixing(ONIndex6M,I3176,TRUE,_xll.ohTrigger(RecalcTrigger,Trigger6M)),NA())</f>
        <v>1.8888046856488927E-2</v>
      </c>
      <c r="P3176" s="52">
        <f>IFERROR(_xll.qlIndexFixing(Index1Y,$H3176,TRUE,_xll.ohTrigger(RecalcTrigger,Trigger1Y)),NA())</f>
        <v>2.1115458139863964E-2</v>
      </c>
      <c r="Q3176" s="52">
        <f>IFERROR(_xll.qlIndexFixing(ONIndex1Y,I3176,TRUE,_xll.ohTrigger(RecalcTrigger,Trigger1Y)),NA())</f>
        <v>2.0893228301375188E-2</v>
      </c>
    </row>
    <row r="3177" spans="2:17" x14ac:dyDescent="0.2">
      <c r="B3177" s="46" t="s">
        <v>51</v>
      </c>
      <c r="D3177" s="49">
        <f>_xll.qlCalendarAdvance(LocalCalendar,$D3176,B3177,"f",FALSE)</f>
        <v>61989</v>
      </c>
      <c r="E3177" s="49">
        <f>_xll.qlInterestRateIndexValueDate(IndexON,D3177)</f>
        <v>61989</v>
      </c>
      <c r="F3177" s="52">
        <f>IFERROR(_xll.qlIndexFixing(IndexON,D3177,TRUE,_xll.ohTrigger(RecalcTrigger,TriggerON)),NA())</f>
        <v>1.3754898180451391E-2</v>
      </c>
      <c r="H3177" s="49">
        <f>_xll.qlCalendarAdvance(IborCalendar,$H3176,B3177,"f",FALSE)</f>
        <v>61976</v>
      </c>
      <c r="I3177" s="49">
        <f>_xll.qlInterestRateIndexValueDate(Index1M,$H3177)</f>
        <v>61980</v>
      </c>
      <c r="J3177" s="52">
        <f>IFERROR(_xll.qlIndexFixing(Index1M,$H3177,TRUE,_xll.ohTrigger(RecalcTrigger,Trigger1M)),NA())</f>
        <v>1.5750231879819943E-2</v>
      </c>
      <c r="K3177" s="52">
        <f>IFERROR(_xll.qlIndexFixing(ONIndex1M,I3177,TRUE,_xll.ohTrigger(RecalcTrigger,Trigger1M)),NA())</f>
        <v>1.5740248768141285E-2</v>
      </c>
      <c r="L3177" s="52">
        <f>IFERROR(_xll.qlIndexFixing(Index3M,H3177,TRUE,_xll.ohTrigger(RecalcTrigger,Trigger3M)),NA())</f>
        <v>1.7204455291711187E-2</v>
      </c>
      <c r="M3177" s="52">
        <f>IFERROR(_xll.qlIndexFixing(ONIndex3M,I3177,TRUE,_xll.ohTrigger(RecalcTrigger,Trigger3M)),NA())</f>
        <v>1.7167562467133024E-2</v>
      </c>
      <c r="N3177" s="52">
        <f>IFERROR(_xll.qlIndexFixing(Index6M,$H3177,TRUE,_xll.ohTrigger(RecalcTrigger,Trigger6M)),NA())</f>
        <v>1.8977891306367414E-2</v>
      </c>
      <c r="O3177" s="52">
        <f>IFERROR(_xll.qlIndexFixing(ONIndex6M,I3177,TRUE,_xll.ohTrigger(RecalcTrigger,Trigger6M)),NA())</f>
        <v>1.8888039057927131E-2</v>
      </c>
      <c r="P3177" s="52">
        <f>IFERROR(_xll.qlIndexFixing(Index1Y,$H3177,TRUE,_xll.ohTrigger(RecalcTrigger,Trigger1Y)),NA())</f>
        <v>2.1115457602193018E-2</v>
      </c>
      <c r="Q3177" s="52">
        <f>IFERROR(_xll.qlIndexFixing(ONIndex1Y,I3177,TRUE,_xll.ohTrigger(RecalcTrigger,Trigger1Y)),NA())</f>
        <v>2.0893227733749242E-2</v>
      </c>
    </row>
    <row r="3178" spans="2:17" x14ac:dyDescent="0.2">
      <c r="B3178" s="46" t="s">
        <v>51</v>
      </c>
      <c r="D3178" s="49">
        <f>_xll.qlCalendarAdvance(LocalCalendar,$D3177,B3178,"f",FALSE)</f>
        <v>61996</v>
      </c>
      <c r="E3178" s="49">
        <f>_xll.qlInterestRateIndexValueDate(IndexON,D3178)</f>
        <v>61996</v>
      </c>
      <c r="F3178" s="52">
        <f>IFERROR(_xll.qlIndexFixing(IndexON,D3178,TRUE,_xll.ohTrigger(RecalcTrigger,TriggerON)),NA())</f>
        <v>1.3754898180451391E-2</v>
      </c>
      <c r="H3178" s="49">
        <f>_xll.qlCalendarAdvance(IborCalendar,$H3177,B3178,"f",FALSE)</f>
        <v>61983</v>
      </c>
      <c r="I3178" s="49">
        <f>_xll.qlInterestRateIndexValueDate(Index1M,$H3178)</f>
        <v>61987</v>
      </c>
      <c r="J3178" s="52">
        <f>IFERROR(_xll.qlIndexFixing(Index1M,$H3178,TRUE,_xll.ohTrigger(RecalcTrigger,Trigger1M)),NA())</f>
        <v>1.5750231879819943E-2</v>
      </c>
      <c r="K3178" s="52">
        <f>IFERROR(_xll.qlIndexFixing(ONIndex1M,I3178,TRUE,_xll.ohTrigger(RecalcTrigger,Trigger1M)),NA())</f>
        <v>1.5740248768221221E-2</v>
      </c>
      <c r="L3178" s="52">
        <f>IFERROR(_xll.qlIndexFixing(Index3M,H3178,TRUE,_xll.ohTrigger(RecalcTrigger,Trigger3M)),NA())</f>
        <v>1.7204455291712065E-2</v>
      </c>
      <c r="M3178" s="52">
        <f>IFERROR(_xll.qlIndexFixing(ONIndex3M,I3178,TRUE,_xll.ohTrigger(RecalcTrigger,Trigger3M)),NA())</f>
        <v>1.7167562467133024E-2</v>
      </c>
      <c r="N3178" s="52">
        <f>IFERROR(_xll.qlIndexFixing(Index6M,$H3178,TRUE,_xll.ohTrigger(RecalcTrigger,Trigger6M)),NA())</f>
        <v>1.8977882476144271E-2</v>
      </c>
      <c r="O3178" s="52">
        <f>IFERROR(_xll.qlIndexFixing(ONIndex6M,I3178,TRUE,_xll.ohTrigger(RecalcTrigger,Trigger6M)),NA())</f>
        <v>1.8888029983186172E-2</v>
      </c>
      <c r="P3178" s="52">
        <f>IFERROR(_xll.qlIndexFixing(Index1Y,$H3178,TRUE,_xll.ohTrigger(RecalcTrigger,Trigger1Y)),NA())</f>
        <v>2.1115456976660733E-2</v>
      </c>
      <c r="Q3178" s="52">
        <f>IFERROR(_xll.qlIndexFixing(ONIndex1Y,I3178,TRUE,_xll.ohTrigger(RecalcTrigger,Trigger1Y)),NA())</f>
        <v>2.0893227073397469E-2</v>
      </c>
    </row>
    <row r="3179" spans="2:17" x14ac:dyDescent="0.2">
      <c r="B3179" s="46" t="s">
        <v>51</v>
      </c>
      <c r="D3179" s="49">
        <f>_xll.qlCalendarAdvance(LocalCalendar,$D3178,B3179,"f",FALSE)</f>
        <v>62003</v>
      </c>
      <c r="E3179" s="49">
        <f>_xll.qlInterestRateIndexValueDate(IndexON,D3179)</f>
        <v>62003</v>
      </c>
      <c r="F3179" s="52">
        <f>IFERROR(_xll.qlIndexFixing(IndexON,D3179,TRUE,_xll.ohTrigger(RecalcTrigger,TriggerON)),NA())</f>
        <v>1.3754898180451391E-2</v>
      </c>
      <c r="H3179" s="49">
        <f>_xll.qlCalendarAdvance(IborCalendar,$H3178,B3179,"f",FALSE)</f>
        <v>61990</v>
      </c>
      <c r="I3179" s="49">
        <f>_xll.qlInterestRateIndexValueDate(Index1M,$H3179)</f>
        <v>61994</v>
      </c>
      <c r="J3179" s="52">
        <f>IFERROR(_xll.qlIndexFixing(Index1M,$H3179,TRUE,_xll.ohTrigger(RecalcTrigger,Trigger1M)),NA())</f>
        <v>1.5750231879822607E-2</v>
      </c>
      <c r="K3179" s="52">
        <f>IFERROR(_xll.qlIndexFixing(ONIndex1M,I3179,TRUE,_xll.ohTrigger(RecalcTrigger,Trigger1M)),NA())</f>
        <v>1.5740248768141285E-2</v>
      </c>
      <c r="L3179" s="52">
        <f>IFERROR(_xll.qlIndexFixing(Index3M,H3179,TRUE,_xll.ohTrigger(RecalcTrigger,Trigger3M)),NA())</f>
        <v>1.7204455291712065E-2</v>
      </c>
      <c r="M3179" s="52">
        <f>IFERROR(_xll.qlIndexFixing(ONIndex3M,I3179,TRUE,_xll.ohTrigger(RecalcTrigger,Trigger3M)),NA())</f>
        <v>1.7167562467133024E-2</v>
      </c>
      <c r="N3179" s="52">
        <f>IFERROR(_xll.qlIndexFixing(Index6M,$H3179,TRUE,_xll.ohTrigger(RecalcTrigger,Trigger6M)),NA())</f>
        <v>1.8977873671532284E-2</v>
      </c>
      <c r="O3179" s="52">
        <f>IFERROR(_xll.qlIndexFixing(ONIndex6M,I3179,TRUE,_xll.ohTrigger(RecalcTrigger,Trigger6M)),NA())</f>
        <v>1.888802093386488E-2</v>
      </c>
      <c r="P3179" s="52">
        <f>IFERROR(_xll.qlIndexFixing(Index1Y,$H3179,TRUE,_xll.ohTrigger(RecalcTrigger,Trigger1Y)),NA())</f>
        <v>2.1115456353014723E-2</v>
      </c>
      <c r="Q3179" s="52">
        <f>IFERROR(_xll.qlIndexFixing(ONIndex1Y,I3179,TRUE,_xll.ohTrigger(RecalcTrigger,Trigger1Y)),NA())</f>
        <v>2.0893226414724353E-2</v>
      </c>
    </row>
    <row r="3180" spans="2:17" x14ac:dyDescent="0.2">
      <c r="B3180" s="46" t="s">
        <v>51</v>
      </c>
      <c r="D3180" s="49">
        <f>_xll.qlCalendarAdvance(LocalCalendar,$D3179,B3180,"f",FALSE)</f>
        <v>62010</v>
      </c>
      <c r="E3180" s="49">
        <f>_xll.qlInterestRateIndexValueDate(IndexON,D3180)</f>
        <v>62010</v>
      </c>
      <c r="F3180" s="52">
        <f>IFERROR(_xll.qlIndexFixing(IndexON,D3180,TRUE,_xll.ohTrigger(RecalcTrigger,TriggerON)),NA())</f>
        <v>1.3754898180451391E-2</v>
      </c>
      <c r="H3180" s="49">
        <f>_xll.qlCalendarAdvance(IborCalendar,$H3179,B3180,"f",FALSE)</f>
        <v>61997</v>
      </c>
      <c r="I3180" s="49">
        <f>_xll.qlInterestRateIndexValueDate(Index1M,$H3180)</f>
        <v>62001</v>
      </c>
      <c r="J3180" s="52">
        <f>IFERROR(_xll.qlIndexFixing(Index1M,$H3180,TRUE,_xll.ohTrigger(RecalcTrigger,Trigger1M)),NA())</f>
        <v>1.5750576275594379E-2</v>
      </c>
      <c r="K3180" s="52">
        <f>IFERROR(_xll.qlIndexFixing(ONIndex1M,I3180,TRUE,_xll.ohTrigger(RecalcTrigger,Trigger1M)),NA())</f>
        <v>1.5740248768141285E-2</v>
      </c>
      <c r="L3180" s="52">
        <f>IFERROR(_xll.qlIndexFixing(Index3M,H3180,TRUE,_xll.ohTrigger(RecalcTrigger,Trigger3M)),NA())</f>
        <v>1.7204865805365312E-2</v>
      </c>
      <c r="M3180" s="52">
        <f>IFERROR(_xll.qlIndexFixing(ONIndex3M,I3180,TRUE,_xll.ohTrigger(RecalcTrigger,Trigger3M)),NA())</f>
        <v>1.7167562467053088E-2</v>
      </c>
      <c r="N3180" s="52">
        <f>IFERROR(_xll.qlIndexFixing(Index6M,$H3180,TRUE,_xll.ohTrigger(RecalcTrigger,Trigger6M)),NA())</f>
        <v>1.8975872989191973E-2</v>
      </c>
      <c r="O3180" s="52">
        <f>IFERROR(_xll.qlIndexFixing(ONIndex6M,I3180,TRUE,_xll.ohTrigger(RecalcTrigger,Trigger6M)),NA())</f>
        <v>1.8888011909803382E-2</v>
      </c>
      <c r="P3180" s="52">
        <f>IFERROR(_xll.qlIndexFixing(Index1Y,$H3180,TRUE,_xll.ohTrigger(RecalcTrigger,Trigger1Y)),NA())</f>
        <v>2.1115455731254108E-2</v>
      </c>
      <c r="Q3180" s="52">
        <f>IFERROR(_xll.qlIndexFixing(ONIndex1Y,I3180,TRUE,_xll.ohTrigger(RecalcTrigger,Trigger1Y)),NA())</f>
        <v>2.0893225757889766E-2</v>
      </c>
    </row>
    <row r="3181" spans="2:17" x14ac:dyDescent="0.2">
      <c r="B3181" s="46" t="s">
        <v>51</v>
      </c>
      <c r="D3181" s="49">
        <f>_xll.qlCalendarAdvance(LocalCalendar,$D3180,B3181,"f",FALSE)</f>
        <v>62017</v>
      </c>
      <c r="E3181" s="49">
        <f>_xll.qlInterestRateIndexValueDate(IndexON,D3181)</f>
        <v>62017</v>
      </c>
      <c r="F3181" s="52">
        <f>IFERROR(_xll.qlIndexFixing(IndexON,D3181,TRUE,_xll.ohTrigger(RecalcTrigger,TriggerON)),NA())</f>
        <v>1.3754898180371455E-2</v>
      </c>
      <c r="H3181" s="49">
        <f>_xll.qlCalendarAdvance(IborCalendar,$H3180,B3181,"f",FALSE)</f>
        <v>62004</v>
      </c>
      <c r="I3181" s="49">
        <f>_xll.qlInterestRateIndexValueDate(Index1M,$H3181)</f>
        <v>62008</v>
      </c>
      <c r="J3181" s="52">
        <f>IFERROR(_xll.qlIndexFixing(Index1M,$H3181,TRUE,_xll.ohTrigger(RecalcTrigger,Trigger1M)),NA())</f>
        <v>1.5750576275594379E-2</v>
      </c>
      <c r="K3181" s="52">
        <f>IFERROR(_xll.qlIndexFixing(ONIndex1M,I3181,TRUE,_xll.ohTrigger(RecalcTrigger,Trigger1M)),NA())</f>
        <v>1.5740248768221221E-2</v>
      </c>
      <c r="L3181" s="52">
        <f>IFERROR(_xll.qlIndexFixing(Index3M,H3181,TRUE,_xll.ohTrigger(RecalcTrigger,Trigger3M)),NA())</f>
        <v>1.7204865805365312E-2</v>
      </c>
      <c r="M3181" s="52">
        <f>IFERROR(_xll.qlIndexFixing(ONIndex3M,I3181,TRUE,_xll.ohTrigger(RecalcTrigger,Trigger3M)),NA())</f>
        <v>1.7167562467133024E-2</v>
      </c>
      <c r="N3181" s="52">
        <f>IFERROR(_xll.qlIndexFixing(Index6M,$H3181,TRUE,_xll.ohTrigger(RecalcTrigger,Trigger6M)),NA())</f>
        <v>1.8977856139138726E-2</v>
      </c>
      <c r="O3181" s="52">
        <f>IFERROR(_xll.qlIndexFixing(ONIndex6M,I3181,TRUE,_xll.ohTrigger(RecalcTrigger,Trigger6M)),NA())</f>
        <v>1.8888002911241486E-2</v>
      </c>
      <c r="P3181" s="52">
        <f>IFERROR(_xll.qlIndexFixing(Index1Y,$H3181,TRUE,_xll.ohTrigger(RecalcTrigger,Trigger1Y)),NA())</f>
        <v>2.1115455111379106E-2</v>
      </c>
      <c r="Q3181" s="52">
        <f>IFERROR(_xll.qlIndexFixing(ONIndex1Y,I3181,TRUE,_xll.ohTrigger(RecalcTrigger,Trigger1Y)),NA())</f>
        <v>2.0893225103053581E-2</v>
      </c>
    </row>
    <row r="3182" spans="2:17" x14ac:dyDescent="0.2">
      <c r="B3182" s="46" t="s">
        <v>51</v>
      </c>
      <c r="D3182" s="49">
        <f>_xll.qlCalendarAdvance(LocalCalendar,$D3181,B3182,"f",FALSE)</f>
        <v>62024</v>
      </c>
      <c r="E3182" s="49">
        <f>_xll.qlInterestRateIndexValueDate(IndexON,D3182)</f>
        <v>62024</v>
      </c>
      <c r="F3182" s="52">
        <f>IFERROR(_xll.qlIndexFixing(IndexON,D3182,TRUE,_xll.ohTrigger(RecalcTrigger,TriggerON)),NA())</f>
        <v>1.3754898180451391E-2</v>
      </c>
      <c r="H3182" s="49">
        <f>_xll.qlCalendarAdvance(IborCalendar,$H3181,B3182,"f",FALSE)</f>
        <v>62011</v>
      </c>
      <c r="I3182" s="49">
        <f>_xll.qlInterestRateIndexValueDate(Index1M,$H3182)</f>
        <v>62016</v>
      </c>
      <c r="J3182" s="52">
        <f>IFERROR(_xll.qlIndexFixing(Index1M,$H3182,TRUE,_xll.ohTrigger(RecalcTrigger,Trigger1M)),NA())</f>
        <v>1.5750576275594379E-2</v>
      </c>
      <c r="K3182" s="52">
        <f>IFERROR(_xll.qlIndexFixing(ONIndex1M,I3182,TRUE,_xll.ohTrigger(RecalcTrigger,Trigger1M)),NA())</f>
        <v>1.5740248768141285E-2</v>
      </c>
      <c r="L3182" s="52">
        <f>IFERROR(_xll.qlIndexFixing(Index3M,H3182,TRUE,_xll.ohTrigger(RecalcTrigger,Trigger3M)),NA())</f>
        <v>1.7204865805365312E-2</v>
      </c>
      <c r="M3182" s="52">
        <f>IFERROR(_xll.qlIndexFixing(ONIndex3M,I3182,TRUE,_xll.ohTrigger(RecalcTrigger,Trigger3M)),NA())</f>
        <v>1.7167562467053088E-2</v>
      </c>
      <c r="N3182" s="52">
        <f>IFERROR(_xll.qlIndexFixing(Index6M,$H3182,TRUE,_xll.ohTrigger(RecalcTrigger,Trigger6M)),NA())</f>
        <v>1.8977846166623166E-2</v>
      </c>
      <c r="O3182" s="52">
        <f>IFERROR(_xll.qlIndexFixing(ONIndex6M,I3182,TRUE,_xll.ohTrigger(RecalcTrigger,Trigger6M)),NA())</f>
        <v>1.8887992658003228E-2</v>
      </c>
      <c r="P3182" s="52">
        <f>IFERROR(_xll.qlIndexFixing(Index1Y,$H3182,TRUE,_xll.ohTrigger(RecalcTrigger,Trigger1Y)),NA())</f>
        <v>2.1115454405260324E-2</v>
      </c>
      <c r="Q3182" s="52">
        <f>IFERROR(_xll.qlIndexFixing(ONIndex1Y,I3182,TRUE,_xll.ohTrigger(RecalcTrigger,Trigger1Y)),NA())</f>
        <v>2.0893224356770546E-2</v>
      </c>
    </row>
    <row r="3183" spans="2:17" x14ac:dyDescent="0.2">
      <c r="B3183" s="46" t="s">
        <v>51</v>
      </c>
      <c r="D3183" s="49">
        <f>_xll.qlCalendarAdvance(LocalCalendar,$D3182,B3183,"f",FALSE)</f>
        <v>62031</v>
      </c>
      <c r="E3183" s="49">
        <f>_xll.qlInterestRateIndexValueDate(IndexON,D3183)</f>
        <v>62031</v>
      </c>
      <c r="F3183" s="52">
        <f>IFERROR(_xll.qlIndexFixing(IndexON,D3183,TRUE,_xll.ohTrigger(RecalcTrigger,TriggerON)),NA())</f>
        <v>1.3754898180451391E-2</v>
      </c>
      <c r="H3183" s="49">
        <f>_xll.qlCalendarAdvance(IborCalendar,$H3182,B3183,"f",FALSE)</f>
        <v>62018</v>
      </c>
      <c r="I3183" s="49">
        <f>_xll.qlInterestRateIndexValueDate(Index1M,$H3183)</f>
        <v>62022</v>
      </c>
      <c r="J3183" s="52">
        <f>IFERROR(_xll.qlIndexFixing(Index1M,$H3183,TRUE,_xll.ohTrigger(RecalcTrigger,Trigger1M)),NA())</f>
        <v>1.5750576275591802E-2</v>
      </c>
      <c r="K3183" s="52">
        <f>IFERROR(_xll.qlIndexFixing(ONIndex1M,I3183,TRUE,_xll.ohTrigger(RecalcTrigger,Trigger1M)),NA())</f>
        <v>1.5740248768141285E-2</v>
      </c>
      <c r="L3183" s="52">
        <f>IFERROR(_xll.qlIndexFixing(Index3M,H3183,TRUE,_xll.ohTrigger(RecalcTrigger,Trigger3M)),NA())</f>
        <v>1.7204865805365312E-2</v>
      </c>
      <c r="M3183" s="52">
        <f>IFERROR(_xll.qlIndexFixing(ONIndex3M,I3183,TRUE,_xll.ohTrigger(RecalcTrigger,Trigger3M)),NA())</f>
        <v>1.7167562467133024E-2</v>
      </c>
      <c r="N3183" s="52">
        <f>IFERROR(_xll.qlIndexFixing(Index6M,$H3183,TRUE,_xll.ohTrigger(RecalcTrigger,Trigger6M)),NA())</f>
        <v>1.8977838709188496E-2</v>
      </c>
      <c r="O3183" s="52">
        <f>IFERROR(_xll.qlIndexFixing(ONIndex6M,I3183,TRUE,_xll.ohTrigger(RecalcTrigger,Trigger6M)),NA())</f>
        <v>1.8887984989977014E-2</v>
      </c>
      <c r="P3183" s="52">
        <f>IFERROR(_xll.qlIndexFixing(Index1Y,$H3183,TRUE,_xll.ohTrigger(RecalcTrigger,Trigger1Y)),NA())</f>
        <v>2.1115453877287044E-2</v>
      </c>
      <c r="Q3183" s="52">
        <f>IFERROR(_xll.qlIndexFixing(ONIndex1Y,I3183,TRUE,_xll.ohTrigger(RecalcTrigger,Trigger1Y)),NA())</f>
        <v>2.0893223798736926E-2</v>
      </c>
    </row>
    <row r="3184" spans="2:17" x14ac:dyDescent="0.2">
      <c r="B3184" s="46" t="s">
        <v>51</v>
      </c>
      <c r="D3184" s="49">
        <f>_xll.qlCalendarAdvance(LocalCalendar,$D3183,B3184,"f",FALSE)</f>
        <v>62038</v>
      </c>
      <c r="E3184" s="49">
        <f>_xll.qlInterestRateIndexValueDate(IndexON,D3184)</f>
        <v>62038</v>
      </c>
      <c r="F3184" s="52">
        <f>IFERROR(_xll.qlIndexFixing(IndexON,D3184,TRUE,_xll.ohTrigger(RecalcTrigger,TriggerON)),NA())</f>
        <v>1.3754898180371455E-2</v>
      </c>
      <c r="H3184" s="49">
        <f>_xll.qlCalendarAdvance(IborCalendar,$H3183,B3184,"f",FALSE)</f>
        <v>62025</v>
      </c>
      <c r="I3184" s="49">
        <f>_xll.qlInterestRateIndexValueDate(Index1M,$H3184)</f>
        <v>62029</v>
      </c>
      <c r="J3184" s="52">
        <f>IFERROR(_xll.qlIndexFixing(Index1M,$H3184,TRUE,_xll.ohTrigger(RecalcTrigger,Trigger1M)),NA())</f>
        <v>1.5750920681406877E-2</v>
      </c>
      <c r="K3184" s="52">
        <f>IFERROR(_xll.qlIndexFixing(ONIndex1M,I3184,TRUE,_xll.ohTrigger(RecalcTrigger,Trigger1M)),NA())</f>
        <v>1.5740248768141285E-2</v>
      </c>
      <c r="L3184" s="52">
        <f>IFERROR(_xll.qlIndexFixing(Index3M,H3184,TRUE,_xll.ohTrigger(RecalcTrigger,Trigger3M)),NA())</f>
        <v>1.7204865805365312E-2</v>
      </c>
      <c r="M3184" s="52">
        <f>IFERROR(_xll.qlIndexFixing(ONIndex3M,I3184,TRUE,_xll.ohTrigger(RecalcTrigger,Trigger3M)),NA())</f>
        <v>1.7167562467133024E-2</v>
      </c>
      <c r="N3184" s="52">
        <f>IFERROR(_xll.qlIndexFixing(Index6M,$H3184,TRUE,_xll.ohTrigger(RecalcTrigger,Trigger6M)),NA())</f>
        <v>1.8977830032629685E-2</v>
      </c>
      <c r="O3184" s="52">
        <f>IFERROR(_xll.qlIndexFixing(ONIndex6M,I3184,TRUE,_xll.ohTrigger(RecalcTrigger,Trigger6M)),NA())</f>
        <v>1.8887976067434309E-2</v>
      </c>
      <c r="P3184" s="52">
        <f>IFERROR(_xll.qlIndexFixing(Index1Y,$H3184,TRUE,_xll.ohTrigger(RecalcTrigger,Trigger1Y)),NA())</f>
        <v>2.1115453263069763E-2</v>
      </c>
      <c r="Q3184" s="52">
        <f>IFERROR(_xll.qlIndexFixing(ONIndex1Y,I3184,TRUE,_xll.ohTrigger(RecalcTrigger,Trigger1Y)),NA())</f>
        <v>2.0893223149176521E-2</v>
      </c>
    </row>
    <row r="3185" spans="2:17" x14ac:dyDescent="0.2">
      <c r="B3185" s="46" t="s">
        <v>51</v>
      </c>
      <c r="D3185" s="49">
        <f>_xll.qlCalendarAdvance(LocalCalendar,$D3184,B3185,"f",FALSE)</f>
        <v>62045</v>
      </c>
      <c r="E3185" s="49">
        <f>_xll.qlInterestRateIndexValueDate(IndexON,D3185)</f>
        <v>62045</v>
      </c>
      <c r="F3185" s="52">
        <f>IFERROR(_xll.qlIndexFixing(IndexON,D3185,TRUE,_xll.ohTrigger(RecalcTrigger,TriggerON)),NA())</f>
        <v>1.3754898180451391E-2</v>
      </c>
      <c r="H3185" s="49">
        <f>_xll.qlCalendarAdvance(IborCalendar,$H3184,B3185,"f",FALSE)</f>
        <v>62032</v>
      </c>
      <c r="I3185" s="49">
        <f>_xll.qlInterestRateIndexValueDate(Index1M,$H3185)</f>
        <v>62036</v>
      </c>
      <c r="J3185" s="52">
        <f>IFERROR(_xll.qlIndexFixing(Index1M,$H3185,TRUE,_xll.ohTrigger(RecalcTrigger,Trigger1M)),NA())</f>
        <v>1.5750231879819943E-2</v>
      </c>
      <c r="K3185" s="52">
        <f>IFERROR(_xll.qlIndexFixing(ONIndex1M,I3185,TRUE,_xll.ohTrigger(RecalcTrigger,Trigger1M)),NA())</f>
        <v>1.5740248768221221E-2</v>
      </c>
      <c r="L3185" s="52">
        <f>IFERROR(_xll.qlIndexFixing(Index3M,H3185,TRUE,_xll.ohTrigger(RecalcTrigger,Trigger3M)),NA())</f>
        <v>1.7204865805365312E-2</v>
      </c>
      <c r="M3185" s="52">
        <f>IFERROR(_xll.qlIndexFixing(ONIndex3M,I3185,TRUE,_xll.ohTrigger(RecalcTrigger,Trigger3M)),NA())</f>
        <v>1.7167562467133024E-2</v>
      </c>
      <c r="N3185" s="52">
        <f>IFERROR(_xll.qlIndexFixing(Index6M,$H3185,TRUE,_xll.ohTrigger(RecalcTrigger,Trigger6M)),NA())</f>
        <v>1.8978319408288112E-2</v>
      </c>
      <c r="O3185" s="52">
        <f>IFERROR(_xll.qlIndexFixing(ONIndex6M,I3185,TRUE,_xll.ohTrigger(RecalcTrigger,Trigger6M)),NA())</f>
        <v>1.8887967170311271E-2</v>
      </c>
      <c r="P3185" s="52">
        <f>IFERROR(_xll.qlIndexFixing(Index1Y,$H3185,TRUE,_xll.ohTrigger(RecalcTrigger,Trigger1Y)),NA())</f>
        <v>2.1115452650738099E-2</v>
      </c>
      <c r="Q3185" s="52">
        <f>IFERROR(_xll.qlIndexFixing(ONIndex1Y,I3185,TRUE,_xll.ohTrigger(RecalcTrigger,Trigger1Y)),NA())</f>
        <v>2.0893222501774389E-2</v>
      </c>
    </row>
    <row r="3186" spans="2:17" x14ac:dyDescent="0.2">
      <c r="B3186" s="46" t="s">
        <v>51</v>
      </c>
      <c r="D3186" s="49">
        <f>_xll.qlCalendarAdvance(LocalCalendar,$D3185,B3186,"f",FALSE)</f>
        <v>62052</v>
      </c>
      <c r="E3186" s="49">
        <f>_xll.qlInterestRateIndexValueDate(IndexON,D3186)</f>
        <v>62052</v>
      </c>
      <c r="F3186" s="52">
        <f>IFERROR(_xll.qlIndexFixing(IndexON,D3186,TRUE,_xll.ohTrigger(RecalcTrigger,TriggerON)),NA())</f>
        <v>1.3754898180531328E-2</v>
      </c>
      <c r="H3186" s="49">
        <f>_xll.qlCalendarAdvance(IborCalendar,$H3185,B3186,"f",FALSE)</f>
        <v>62039</v>
      </c>
      <c r="I3186" s="49">
        <f>_xll.qlInterestRateIndexValueDate(Index1M,$H3186)</f>
        <v>62044</v>
      </c>
      <c r="J3186" s="52">
        <f>IFERROR(_xll.qlIndexFixing(Index1M,$H3186,TRUE,_xll.ohTrigger(RecalcTrigger,Trigger1M)),NA())</f>
        <v>1.5750231879819943E-2</v>
      </c>
      <c r="K3186" s="52">
        <f>IFERROR(_xll.qlIndexFixing(ONIndex1M,I3186,TRUE,_xll.ohTrigger(RecalcTrigger,Trigger1M)),NA())</f>
        <v>1.5740248768141285E-2</v>
      </c>
      <c r="L3186" s="52">
        <f>IFERROR(_xll.qlIndexFixing(Index3M,H3186,TRUE,_xll.ohTrigger(RecalcTrigger,Trigger3M)),NA())</f>
        <v>1.7204865805365312E-2</v>
      </c>
      <c r="M3186" s="52">
        <f>IFERROR(_xll.qlIndexFixing(ONIndex3M,I3186,TRUE,_xll.ohTrigger(RecalcTrigger,Trigger3M)),NA())</f>
        <v>1.7167562467133024E-2</v>
      </c>
      <c r="N3186" s="52">
        <f>IFERROR(_xll.qlIndexFixing(Index6M,$H3186,TRUE,_xll.ohTrigger(RecalcTrigger,Trigger6M)),NA())</f>
        <v>1.8977313515629722E-2</v>
      </c>
      <c r="O3186" s="52">
        <f>IFERROR(_xll.qlIndexFixing(ONIndex6M,I3186,TRUE,_xll.ohTrigger(RecalcTrigger,Trigger6M)),NA())</f>
        <v>1.8887957033220104E-2</v>
      </c>
      <c r="P3186" s="52">
        <f>IFERROR(_xll.qlIndexFixing(Index1Y,$H3186,TRUE,_xll.ohTrigger(RecalcTrigger,Trigger1Y)),NA())</f>
        <v>2.1115451953239491E-2</v>
      </c>
      <c r="Q3186" s="52">
        <f>IFERROR(_xll.qlIndexFixing(ONIndex1Y,I3186,TRUE,_xll.ohTrigger(RecalcTrigger,Trigger1Y)),NA())</f>
        <v>2.0893221764044512E-2</v>
      </c>
    </row>
    <row r="3187" spans="2:17" x14ac:dyDescent="0.2">
      <c r="B3187" s="46" t="s">
        <v>51</v>
      </c>
      <c r="D3187" s="49">
        <f>_xll.qlCalendarAdvance(LocalCalendar,$D3186,B3187,"f",FALSE)</f>
        <v>62059</v>
      </c>
      <c r="E3187" s="49">
        <f>_xll.qlInterestRateIndexValueDate(IndexON,D3187)</f>
        <v>62059</v>
      </c>
      <c r="F3187" s="52">
        <f>IFERROR(_xll.qlIndexFixing(IndexON,D3187,TRUE,_xll.ohTrigger(RecalcTrigger,TriggerON)),NA())</f>
        <v>1.3755160954374013E-2</v>
      </c>
      <c r="H3187" s="49">
        <f>_xll.qlCalendarAdvance(IborCalendar,$H3186,B3187,"f",FALSE)</f>
        <v>62046</v>
      </c>
      <c r="I3187" s="49">
        <f>_xll.qlInterestRateIndexValueDate(Index1M,$H3187)</f>
        <v>62050</v>
      </c>
      <c r="J3187" s="52">
        <f>IFERROR(_xll.qlIndexFixing(Index1M,$H3187,TRUE,_xll.ohTrigger(RecalcTrigger,Trigger1M)),NA())</f>
        <v>1.5750231879819943E-2</v>
      </c>
      <c r="K3187" s="52">
        <f>IFERROR(_xll.qlIndexFixing(ONIndex1M,I3187,TRUE,_xll.ohTrigger(RecalcTrigger,Trigger1M)),NA())</f>
        <v>1.5740248768141285E-2</v>
      </c>
      <c r="L3187" s="52">
        <f>IFERROR(_xll.qlIndexFixing(Index3M,H3187,TRUE,_xll.ohTrigger(RecalcTrigger,Trigger3M)),NA())</f>
        <v>1.7204865805365312E-2</v>
      </c>
      <c r="M3187" s="52">
        <f>IFERROR(_xll.qlIndexFixing(ONIndex3M,I3187,TRUE,_xll.ohTrigger(RecalcTrigger,Trigger3M)),NA())</f>
        <v>1.7167562467053088E-2</v>
      </c>
      <c r="N3187" s="52">
        <f>IFERROR(_xll.qlIndexFixing(Index6M,$H3187,TRUE,_xll.ohTrigger(RecalcTrigger,Trigger6M)),NA())</f>
        <v>1.8977804156618899E-2</v>
      </c>
      <c r="O3187" s="52">
        <f>IFERROR(_xll.qlIndexFixing(ONIndex6M,I3187,TRUE,_xll.ohTrigger(RecalcTrigger,Trigger6M)),NA())</f>
        <v>1.8887949452084385E-2</v>
      </c>
      <c r="P3187" s="52">
        <f>IFERROR(_xll.qlIndexFixing(Index1Y,$H3187,TRUE,_xll.ohTrigger(RecalcTrigger,Trigger1Y)),NA())</f>
        <v>2.1115451431732053E-2</v>
      </c>
      <c r="Q3187" s="52">
        <f>IFERROR(_xll.qlIndexFixing(ONIndex1Y,I3187,TRUE,_xll.ohTrigger(RecalcTrigger,Trigger1Y)),NA())</f>
        <v>2.0893221212325841E-2</v>
      </c>
    </row>
    <row r="3188" spans="2:17" x14ac:dyDescent="0.2">
      <c r="B3188" s="46" t="s">
        <v>51</v>
      </c>
      <c r="D3188" s="49">
        <f>_xll.qlCalendarAdvance(LocalCalendar,$D3187,B3188,"f",FALSE)</f>
        <v>62066</v>
      </c>
      <c r="E3188" s="49">
        <f>_xll.qlInterestRateIndexValueDate(IndexON,D3188)</f>
        <v>62066</v>
      </c>
      <c r="F3188" s="52">
        <f>IFERROR(_xll.qlIndexFixing(IndexON,D3188,TRUE,_xll.ohTrigger(RecalcTrigger,TriggerON)),NA())</f>
        <v>1.3754898180451391E-2</v>
      </c>
      <c r="H3188" s="49">
        <f>_xll.qlCalendarAdvance(IborCalendar,$H3187,B3188,"f",FALSE)</f>
        <v>62053</v>
      </c>
      <c r="I3188" s="49">
        <f>_xll.qlInterestRateIndexValueDate(Index1M,$H3188)</f>
        <v>62057</v>
      </c>
      <c r="J3188" s="52">
        <f>IFERROR(_xll.qlIndexFixing(Index1M,$H3188,TRUE,_xll.ohTrigger(RecalcTrigger,Trigger1M)),NA())</f>
        <v>1.5750920681409375E-2</v>
      </c>
      <c r="K3188" s="52">
        <f>IFERROR(_xll.qlIndexFixing(ONIndex1M,I3188,TRUE,_xll.ohTrigger(RecalcTrigger,Trigger1M)),NA())</f>
        <v>1.5740248768141285E-2</v>
      </c>
      <c r="L3188" s="52">
        <f>IFERROR(_xll.qlIndexFixing(Index3M,H3188,TRUE,_xll.ohTrigger(RecalcTrigger,Trigger3M)),NA())</f>
        <v>1.7204865805365312E-2</v>
      </c>
      <c r="M3188" s="52">
        <f>IFERROR(_xll.qlIndexFixing(ONIndex3M,I3188,TRUE,_xll.ohTrigger(RecalcTrigger,Trigger3M)),NA())</f>
        <v>1.7167562467053088E-2</v>
      </c>
      <c r="N3188" s="52">
        <f>IFERROR(_xll.qlIndexFixing(Index6M,$H3188,TRUE,_xll.ohTrigger(RecalcTrigger,Trigger6M)),NA())</f>
        <v>1.8978293613243762E-2</v>
      </c>
      <c r="O3188" s="52">
        <f>IFERROR(_xll.qlIndexFixing(ONIndex6M,I3188,TRUE,_xll.ohTrigger(RecalcTrigger,Trigger6M)),NA())</f>
        <v>1.8887940631060474E-2</v>
      </c>
      <c r="P3188" s="52">
        <f>IFERROR(_xll.qlIndexFixing(Index1Y,$H3188,TRUE,_xll.ohTrigger(RecalcTrigger,Trigger1Y)),NA())</f>
        <v>2.111545082505745E-2</v>
      </c>
      <c r="Q3188" s="52">
        <f>IFERROR(_xll.qlIndexFixing(ONIndex1Y,I3188,TRUE,_xll.ohTrigger(RecalcTrigger,Trigger1Y)),NA())</f>
        <v>2.0893220570279425E-2</v>
      </c>
    </row>
    <row r="3189" spans="2:17" x14ac:dyDescent="0.2">
      <c r="B3189" s="46" t="s">
        <v>51</v>
      </c>
      <c r="D3189" s="49">
        <f>_xll.qlCalendarAdvance(LocalCalendar,$D3188,B3189,"f",FALSE)</f>
        <v>62073</v>
      </c>
      <c r="E3189" s="49">
        <f>_xll.qlInterestRateIndexValueDate(IndexON,D3189)</f>
        <v>62073</v>
      </c>
      <c r="F3189" s="52">
        <f>IFERROR(_xll.qlIndexFixing(IndexON,D3189,TRUE,_xll.ohTrigger(RecalcTrigger,TriggerON)),NA())</f>
        <v>1.3754898180451391E-2</v>
      </c>
      <c r="H3189" s="49">
        <f>_xll.qlCalendarAdvance(IborCalendar,$H3188,B3189,"f",FALSE)</f>
        <v>62060</v>
      </c>
      <c r="I3189" s="49">
        <f>_xll.qlInterestRateIndexValueDate(Index1M,$H3189)</f>
        <v>62064</v>
      </c>
      <c r="J3189" s="52">
        <f>IFERROR(_xll.qlIndexFixing(Index1M,$H3189,TRUE,_xll.ohTrigger(RecalcTrigger,Trigger1M)),NA())</f>
        <v>1.5750576275591802E-2</v>
      </c>
      <c r="K3189" s="52">
        <f>IFERROR(_xll.qlIndexFixing(ONIndex1M,I3189,TRUE,_xll.ohTrigger(RecalcTrigger,Trigger1M)),NA())</f>
        <v>1.5740248768141285E-2</v>
      </c>
      <c r="L3189" s="52">
        <f>IFERROR(_xll.qlIndexFixing(Index3M,H3189,TRUE,_xll.ohTrigger(RecalcTrigger,Trigger3M)),NA())</f>
        <v>1.7204455291712065E-2</v>
      </c>
      <c r="M3189" s="52">
        <f>IFERROR(_xll.qlIndexFixing(ONIndex3M,I3189,TRUE,_xll.ohTrigger(RecalcTrigger,Trigger3M)),NA())</f>
        <v>1.7167562467133024E-2</v>
      </c>
      <c r="N3189" s="52">
        <f>IFERROR(_xll.qlIndexFixing(Index6M,$H3189,TRUE,_xll.ohTrigger(RecalcTrigger,Trigger6M)),NA())</f>
        <v>1.8977787033998654E-2</v>
      </c>
      <c r="O3189" s="52">
        <f>IFERROR(_xll.qlIndexFixing(ONIndex6M,I3189,TRUE,_xll.ohTrigger(RecalcTrigger,Trigger6M)),NA())</f>
        <v>1.8887931835376293E-2</v>
      </c>
      <c r="P3189" s="52">
        <f>IFERROR(_xll.qlIndexFixing(Index1Y,$H3189,TRUE,_xll.ohTrigger(RecalcTrigger,Trigger1Y)),NA())</f>
        <v>2.1115450220268464E-2</v>
      </c>
      <c r="Q3189" s="52">
        <f>IFERROR(_xll.qlIndexFixing(ONIndex1Y,I3189,TRUE,_xll.ohTrigger(RecalcTrigger,Trigger1Y)),NA())</f>
        <v>2.0893219930071538E-2</v>
      </c>
    </row>
    <row r="3190" spans="2:17" x14ac:dyDescent="0.2">
      <c r="B3190" s="46" t="s">
        <v>51</v>
      </c>
      <c r="D3190" s="49">
        <f>_xll.qlCalendarAdvance(LocalCalendar,$D3189,B3190,"f",FALSE)</f>
        <v>62080</v>
      </c>
      <c r="E3190" s="49">
        <f>_xll.qlInterestRateIndexValueDate(IndexON,D3190)</f>
        <v>62080</v>
      </c>
      <c r="F3190" s="52">
        <f>IFERROR(_xll.qlIndexFixing(IndexON,D3190,TRUE,_xll.ohTrigger(RecalcTrigger,TriggerON)),NA())</f>
        <v>1.3754898180371455E-2</v>
      </c>
      <c r="H3190" s="49">
        <f>_xll.qlCalendarAdvance(IborCalendar,$H3189,B3190,"f",FALSE)</f>
        <v>62067</v>
      </c>
      <c r="I3190" s="49">
        <f>_xll.qlInterestRateIndexValueDate(Index1M,$H3190)</f>
        <v>62071</v>
      </c>
      <c r="J3190" s="52">
        <f>IFERROR(_xll.qlIndexFixing(Index1M,$H3190,TRUE,_xll.ohTrigger(RecalcTrigger,Trigger1M)),NA())</f>
        <v>1.5750576275594379E-2</v>
      </c>
      <c r="K3190" s="52">
        <f>IFERROR(_xll.qlIndexFixing(ONIndex1M,I3190,TRUE,_xll.ohTrigger(RecalcTrigger,Trigger1M)),NA())</f>
        <v>1.5740248768141285E-2</v>
      </c>
      <c r="L3190" s="52">
        <f>IFERROR(_xll.qlIndexFixing(Index3M,H3190,TRUE,_xll.ohTrigger(RecalcTrigger,Trigger3M)),NA())</f>
        <v>1.7204455291712065E-2</v>
      </c>
      <c r="M3190" s="52">
        <f>IFERROR(_xll.qlIndexFixing(ONIndex3M,I3190,TRUE,_xll.ohTrigger(RecalcTrigger,Trigger3M)),NA())</f>
        <v>1.7167562467133024E-2</v>
      </c>
      <c r="N3190" s="52">
        <f>IFERROR(_xll.qlIndexFixing(Index6M,$H3190,TRUE,_xll.ohTrigger(RecalcTrigger,Trigger6M)),NA())</f>
        <v>1.8977778511105055E-2</v>
      </c>
      <c r="O3190" s="52">
        <f>IFERROR(_xll.qlIndexFixing(ONIndex6M,I3190,TRUE,_xll.ohTrigger(RecalcTrigger,Trigger6M)),NA())</f>
        <v>1.8887923064951906E-2</v>
      </c>
      <c r="P3190" s="52">
        <f>IFERROR(_xll.qlIndexFixing(Index1Y,$H3190,TRUE,_xll.ohTrigger(RecalcTrigger,Trigger1Y)),NA())</f>
        <v>2.1115449617365532E-2</v>
      </c>
      <c r="Q3190" s="52">
        <f>IFERROR(_xll.qlIndexFixing(ONIndex1Y,I3190,TRUE,_xll.ohTrigger(RecalcTrigger,Trigger1Y)),NA())</f>
        <v>2.0893219291782117E-2</v>
      </c>
    </row>
    <row r="3191" spans="2:17" x14ac:dyDescent="0.2">
      <c r="B3191" s="46" t="s">
        <v>51</v>
      </c>
      <c r="D3191" s="49">
        <f>_xll.qlCalendarAdvance(LocalCalendar,$D3190,B3191,"f",FALSE)</f>
        <v>62088</v>
      </c>
      <c r="E3191" s="49">
        <f>_xll.qlInterestRateIndexValueDate(IndexON,D3191)</f>
        <v>62088</v>
      </c>
      <c r="F3191" s="52">
        <f>IFERROR(_xll.qlIndexFixing(IndexON,D3191,TRUE,_xll.ohTrigger(RecalcTrigger,TriggerON)),NA())</f>
        <v>1.3754898180451391E-2</v>
      </c>
      <c r="H3191" s="49">
        <f>_xll.qlCalendarAdvance(IborCalendar,$H3190,B3191,"f",FALSE)</f>
        <v>62074</v>
      </c>
      <c r="I3191" s="49">
        <f>_xll.qlInterestRateIndexValueDate(Index1M,$H3191)</f>
        <v>62078</v>
      </c>
      <c r="J3191" s="52">
        <f>IFERROR(_xll.qlIndexFixing(Index1M,$H3191,TRUE,_xll.ohTrigger(RecalcTrigger,Trigger1M)),NA())</f>
        <v>1.5750576275594379E-2</v>
      </c>
      <c r="K3191" s="52">
        <f>IFERROR(_xll.qlIndexFixing(ONIndex1M,I3191,TRUE,_xll.ohTrigger(RecalcTrigger,Trigger1M)),NA())</f>
        <v>1.5740248768061349E-2</v>
      </c>
      <c r="L3191" s="52">
        <f>IFERROR(_xll.qlIndexFixing(Index3M,H3191,TRUE,_xll.ohTrigger(RecalcTrigger,Trigger3M)),NA())</f>
        <v>1.7204455291712065E-2</v>
      </c>
      <c r="M3191" s="52">
        <f>IFERROR(_xll.qlIndexFixing(ONIndex3M,I3191,TRUE,_xll.ohTrigger(RecalcTrigger,Trigger3M)),NA())</f>
        <v>1.7167562467133024E-2</v>
      </c>
      <c r="N3191" s="52">
        <f>IFERROR(_xll.qlIndexFixing(Index6M,$H3191,TRUE,_xll.ohTrigger(RecalcTrigger,Trigger6M)),NA())</f>
        <v>1.8977770013820859E-2</v>
      </c>
      <c r="O3191" s="52">
        <f>IFERROR(_xll.qlIndexFixing(ONIndex6M,I3191,TRUE,_xll.ohTrigger(RecalcTrigger,Trigger6M)),NA())</f>
        <v>1.8887914319947186E-2</v>
      </c>
      <c r="P3191" s="52">
        <f>IFERROR(_xll.qlIndexFixing(Index1Y,$H3191,TRUE,_xll.ohTrigger(RecalcTrigger,Trigger1Y)),NA())</f>
        <v>2.1115449016348216E-2</v>
      </c>
      <c r="Q3191" s="52">
        <f>IFERROR(_xll.qlIndexFixing(ONIndex1Y,I3191,TRUE,_xll.ohTrigger(RecalcTrigger,Trigger1Y)),NA())</f>
        <v>2.0893218655251289E-2</v>
      </c>
    </row>
    <row r="3192" spans="2:17" x14ac:dyDescent="0.2">
      <c r="B3192" s="46" t="s">
        <v>51</v>
      </c>
      <c r="D3192" s="49">
        <f>_xll.qlCalendarAdvance(LocalCalendar,$D3191,B3192,"f",FALSE)</f>
        <v>62095</v>
      </c>
      <c r="E3192" s="49">
        <f>_xll.qlInterestRateIndexValueDate(IndexON,D3192)</f>
        <v>62095</v>
      </c>
      <c r="F3192" s="52">
        <f>IFERROR(_xll.qlIndexFixing(IndexON,D3192,TRUE,_xll.ohTrigger(RecalcTrigger,TriggerON)),NA())</f>
        <v>1.3754898180451391E-2</v>
      </c>
      <c r="H3192" s="49">
        <f>_xll.qlCalendarAdvance(IborCalendar,$H3191,B3192,"f",FALSE)</f>
        <v>62081</v>
      </c>
      <c r="I3192" s="49">
        <f>_xll.qlInterestRateIndexValueDate(Index1M,$H3192)</f>
        <v>62085</v>
      </c>
      <c r="J3192" s="52">
        <f>IFERROR(_xll.qlIndexFixing(Index1M,$H3192,TRUE,_xll.ohTrigger(RecalcTrigger,Trigger1M)),NA())</f>
        <v>1.5750576275594379E-2</v>
      </c>
      <c r="K3192" s="52">
        <f>IFERROR(_xll.qlIndexFixing(ONIndex1M,I3192,TRUE,_xll.ohTrigger(RecalcTrigger,Trigger1M)),NA())</f>
        <v>1.5740248768141285E-2</v>
      </c>
      <c r="L3192" s="52">
        <f>IFERROR(_xll.qlIndexFixing(Index3M,H3192,TRUE,_xll.ohTrigger(RecalcTrigger,Trigger3M)),NA())</f>
        <v>1.7204455291712065E-2</v>
      </c>
      <c r="M3192" s="52">
        <f>IFERROR(_xll.qlIndexFixing(ONIndex3M,I3192,TRUE,_xll.ohTrigger(RecalcTrigger,Trigger3M)),NA())</f>
        <v>1.7167562467133024E-2</v>
      </c>
      <c r="N3192" s="52">
        <f>IFERROR(_xll.qlIndexFixing(Index6M,$H3192,TRUE,_xll.ohTrigger(RecalcTrigger,Trigger6M)),NA())</f>
        <v>1.8977761542149585E-2</v>
      </c>
      <c r="O3192" s="52">
        <f>IFERROR(_xll.qlIndexFixing(ONIndex6M,I3192,TRUE,_xll.ohTrigger(RecalcTrigger,Trigger6M)),NA())</f>
        <v>1.8887905600522004E-2</v>
      </c>
      <c r="P3192" s="52">
        <f>IFERROR(_xll.qlIndexFixing(Index1Y,$H3192,TRUE,_xll.ohTrigger(RecalcTrigger,Trigger1Y)),NA())</f>
        <v>2.111544841721695E-2</v>
      </c>
      <c r="Q3192" s="52">
        <f>IFERROR(_xll.qlIndexFixing(ONIndex1Y,I3192,TRUE,_xll.ohTrigger(RecalcTrigger,Trigger1Y)),NA())</f>
        <v>2.0893218020718862E-2</v>
      </c>
    </row>
    <row r="3193" spans="2:17" x14ac:dyDescent="0.2">
      <c r="B3193" s="46" t="s">
        <v>51</v>
      </c>
      <c r="D3193" s="49">
        <f>_xll.qlCalendarAdvance(LocalCalendar,$D3192,B3193,"f",FALSE)</f>
        <v>62102</v>
      </c>
      <c r="E3193" s="49">
        <f>_xll.qlInterestRateIndexValueDate(IndexON,D3193)</f>
        <v>62102</v>
      </c>
      <c r="F3193" s="52">
        <f>IFERROR(_xll.qlIndexFixing(IndexON,D3193,TRUE,_xll.ohTrigger(RecalcTrigger,TriggerON)),NA())</f>
        <v>1.3754898180451391E-2</v>
      </c>
      <c r="H3193" s="49">
        <f>_xll.qlCalendarAdvance(IborCalendar,$H3192,B3193,"f",FALSE)</f>
        <v>62089</v>
      </c>
      <c r="I3193" s="49">
        <f>_xll.qlInterestRateIndexValueDate(Index1M,$H3193)</f>
        <v>62093</v>
      </c>
      <c r="J3193" s="52">
        <f>IFERROR(_xll.qlIndexFixing(Index1M,$H3193,TRUE,_xll.ohTrigger(RecalcTrigger,Trigger1M)),NA())</f>
        <v>1.5750576275594379E-2</v>
      </c>
      <c r="K3193" s="52">
        <f>IFERROR(_xll.qlIndexFixing(ONIndex1M,I3193,TRUE,_xll.ohTrigger(RecalcTrigger,Trigger1M)),NA())</f>
        <v>1.5740592872885983E-2</v>
      </c>
      <c r="L3193" s="52">
        <f>IFERROR(_xll.qlIndexFixing(Index3M,H3193,TRUE,_xll.ohTrigger(RecalcTrigger,Trigger3M)),NA())</f>
        <v>1.7202402919263778E-2</v>
      </c>
      <c r="M3193" s="52">
        <f>IFERROR(_xll.qlIndexFixing(ONIndex3M,I3193,TRUE,_xll.ohTrigger(RecalcTrigger,Trigger3M)),NA())</f>
        <v>1.7167971807694471E-2</v>
      </c>
      <c r="N3193" s="52">
        <f>IFERROR(_xll.qlIndexFixing(Index6M,$H3193,TRUE,_xll.ohTrigger(RecalcTrigger,Trigger6M)),NA())</f>
        <v>1.8977253871306651E-2</v>
      </c>
      <c r="O3193" s="52">
        <f>IFERROR(_xll.qlIndexFixing(ONIndex6M,I3193,TRUE,_xll.ohTrigger(RecalcTrigger,Trigger6M)),NA())</f>
        <v>1.8888390536213606E-2</v>
      </c>
      <c r="P3193" s="52">
        <f>IFERROR(_xll.qlIndexFixing(Index1Y,$H3193,TRUE,_xll.ohTrigger(RecalcTrigger,Trigger1Y)),NA())</f>
        <v>2.1115447734804577E-2</v>
      </c>
      <c r="Q3193" s="52">
        <f>IFERROR(_xll.qlIndexFixing(ONIndex1Y,I3193,TRUE,_xll.ohTrigger(RecalcTrigger,Trigger1Y)),NA())</f>
        <v>2.0893823539434031E-2</v>
      </c>
    </row>
    <row r="3194" spans="2:17" x14ac:dyDescent="0.2">
      <c r="B3194" s="46" t="s">
        <v>51</v>
      </c>
      <c r="D3194" s="49">
        <f>_xll.qlCalendarAdvance(LocalCalendar,$D3193,B3194,"f",FALSE)</f>
        <v>62109</v>
      </c>
      <c r="E3194" s="49">
        <f>_xll.qlInterestRateIndexValueDate(IndexON,D3194)</f>
        <v>62109</v>
      </c>
      <c r="F3194" s="52">
        <f>IFERROR(_xll.qlIndexFixing(IndexON,D3194,TRUE,_xll.ohTrigger(RecalcTrigger,TriggerON)),NA())</f>
        <v>1.3754898180531328E-2</v>
      </c>
      <c r="H3194" s="49">
        <f>_xll.qlCalendarAdvance(IborCalendar,$H3193,B3194,"f",FALSE)</f>
        <v>62096</v>
      </c>
      <c r="I3194" s="49">
        <f>_xll.qlInterestRateIndexValueDate(Index1M,$H3194)</f>
        <v>62100</v>
      </c>
      <c r="J3194" s="52">
        <f>IFERROR(_xll.qlIndexFixing(Index1M,$H3194,TRUE,_xll.ohTrigger(RecalcTrigger,Trigger1M)),NA())</f>
        <v>1.5750576275594379E-2</v>
      </c>
      <c r="K3194" s="52">
        <f>IFERROR(_xll.qlIndexFixing(ONIndex1M,I3194,TRUE,_xll.ohTrigger(RecalcTrigger,Trigger1M)),NA())</f>
        <v>1.5740248768141285E-2</v>
      </c>
      <c r="L3194" s="52">
        <f>IFERROR(_xll.qlIndexFixing(Index3M,H3194,TRUE,_xll.ohTrigger(RecalcTrigger,Trigger3M)),NA())</f>
        <v>1.720404479111437E-2</v>
      </c>
      <c r="M3194" s="52">
        <f>IFERROR(_xll.qlIndexFixing(ONIndex3M,I3194,TRUE,_xll.ohTrigger(RecalcTrigger,Trigger3M)),NA())</f>
        <v>1.7167562467053088E-2</v>
      </c>
      <c r="N3194" s="52">
        <f>IFERROR(_xll.qlIndexFixing(Index6M,$H3194,TRUE,_xll.ohTrigger(RecalcTrigger,Trigger6M)),NA())</f>
        <v>1.8977245453127348E-2</v>
      </c>
      <c r="O3194" s="52">
        <f>IFERROR(_xll.qlIndexFixing(ONIndex6M,I3194,TRUE,_xll.ohTrigger(RecalcTrigger,Trigger6M)),NA())</f>
        <v>1.8887887001080017E-2</v>
      </c>
      <c r="P3194" s="52">
        <f>IFERROR(_xll.qlIndexFixing(Index1Y,$H3194,TRUE,_xll.ohTrigger(RecalcTrigger,Trigger1Y)),NA())</f>
        <v>2.1115447139713913E-2</v>
      </c>
      <c r="Q3194" s="52">
        <f>IFERROR(_xll.qlIndexFixing(ONIndex1Y,I3194,TRUE,_xll.ohTrigger(RecalcTrigger,Trigger1Y)),NA())</f>
        <v>2.089321666708166E-2</v>
      </c>
    </row>
    <row r="3195" spans="2:17" x14ac:dyDescent="0.2">
      <c r="B3195" s="46" t="s">
        <v>51</v>
      </c>
      <c r="D3195" s="49">
        <f>_xll.qlCalendarAdvance(LocalCalendar,$D3194,B3195,"f",FALSE)</f>
        <v>62116</v>
      </c>
      <c r="E3195" s="49">
        <f>_xll.qlInterestRateIndexValueDate(IndexON,D3195)</f>
        <v>62116</v>
      </c>
      <c r="F3195" s="52">
        <f>IFERROR(_xll.qlIndexFixing(IndexON,D3195,TRUE,_xll.ohTrigger(RecalcTrigger,TriggerON)),NA())</f>
        <v>1.3754898180451391E-2</v>
      </c>
      <c r="H3195" s="49">
        <f>_xll.qlCalendarAdvance(IborCalendar,$H3194,B3195,"f",FALSE)</f>
        <v>62103</v>
      </c>
      <c r="I3195" s="49">
        <f>_xll.qlInterestRateIndexValueDate(Index1M,$H3195)</f>
        <v>62107</v>
      </c>
      <c r="J3195" s="52">
        <f>IFERROR(_xll.qlIndexFixing(Index1M,$H3195,TRUE,_xll.ohTrigger(RecalcTrigger,Trigger1M)),NA())</f>
        <v>1.5750576275594379E-2</v>
      </c>
      <c r="K3195" s="52">
        <f>IFERROR(_xll.qlIndexFixing(ONIndex1M,I3195,TRUE,_xll.ohTrigger(RecalcTrigger,Trigger1M)),NA())</f>
        <v>1.5740248768221221E-2</v>
      </c>
      <c r="L3195" s="52">
        <f>IFERROR(_xll.qlIndexFixing(Index3M,H3195,TRUE,_xll.ohTrigger(RecalcTrigger,Trigger3M)),NA())</f>
        <v>1.720404479111437E-2</v>
      </c>
      <c r="M3195" s="52">
        <f>IFERROR(_xll.qlIndexFixing(ONIndex3M,I3195,TRUE,_xll.ohTrigger(RecalcTrigger,Trigger3M)),NA())</f>
        <v>1.7167562467133024E-2</v>
      </c>
      <c r="N3195" s="52">
        <f>IFERROR(_xll.qlIndexFixing(Index6M,$H3195,TRUE,_xll.ohTrigger(RecalcTrigger,Trigger6M)),NA())</f>
        <v>1.8977237060556731E-2</v>
      </c>
      <c r="O3195" s="52">
        <f>IFERROR(_xll.qlIndexFixing(ONIndex6M,I3195,TRUE,_xll.ohTrigger(RecalcTrigger,Trigger6M)),NA())</f>
        <v>1.8887878361191213E-2</v>
      </c>
      <c r="P3195" s="52">
        <f>IFERROR(_xll.qlIndexFixing(Index1Y,$H3195,TRUE,_xll.ohTrigger(RecalcTrigger,Trigger1Y)),NA())</f>
        <v>2.1115446546509306E-2</v>
      </c>
      <c r="Q3195" s="52">
        <f>IFERROR(_xll.qlIndexFixing(ONIndex1Y,I3195,TRUE,_xll.ohTrigger(RecalcTrigger,Trigger1Y)),NA())</f>
        <v>2.0893216038304629E-2</v>
      </c>
    </row>
    <row r="3196" spans="2:17" x14ac:dyDescent="0.2">
      <c r="B3196" s="46" t="s">
        <v>51</v>
      </c>
      <c r="D3196" s="49">
        <f>_xll.qlCalendarAdvance(LocalCalendar,$D3195,B3196,"f",FALSE)</f>
        <v>62123</v>
      </c>
      <c r="E3196" s="49">
        <f>_xll.qlInterestRateIndexValueDate(IndexON,D3196)</f>
        <v>62123</v>
      </c>
      <c r="F3196" s="52">
        <f>IFERROR(_xll.qlIndexFixing(IndexON,D3196,TRUE,_xll.ohTrigger(RecalcTrigger,TriggerON)),NA())</f>
        <v>1.3754898180451391E-2</v>
      </c>
      <c r="H3196" s="49">
        <f>_xll.qlCalendarAdvance(IborCalendar,$H3195,B3196,"f",FALSE)</f>
        <v>62110</v>
      </c>
      <c r="I3196" s="49">
        <f>_xll.qlInterestRateIndexValueDate(Index1M,$H3196)</f>
        <v>62114</v>
      </c>
      <c r="J3196" s="52">
        <f>IFERROR(_xll.qlIndexFixing(Index1M,$H3196,TRUE,_xll.ohTrigger(RecalcTrigger,Trigger1M)),NA())</f>
        <v>1.5750576275594379E-2</v>
      </c>
      <c r="K3196" s="52">
        <f>IFERROR(_xll.qlIndexFixing(ONIndex1M,I3196,TRUE,_xll.ohTrigger(RecalcTrigger,Trigger1M)),NA())</f>
        <v>1.5740248768141285E-2</v>
      </c>
      <c r="L3196" s="52">
        <f>IFERROR(_xll.qlIndexFixing(Index3M,H3196,TRUE,_xll.ohTrigger(RecalcTrigger,Trigger3M)),NA())</f>
        <v>1.720404479111437E-2</v>
      </c>
      <c r="M3196" s="52">
        <f>IFERROR(_xll.qlIndexFixing(ONIndex3M,I3196,TRUE,_xll.ohTrigger(RecalcTrigger,Trigger3M)),NA())</f>
        <v>1.7167562467053088E-2</v>
      </c>
      <c r="N3196" s="52">
        <f>IFERROR(_xll.qlIndexFixing(Index6M,$H3196,TRUE,_xll.ohTrigger(RecalcTrigger,Trigger6M)),NA())</f>
        <v>1.8977228693596568E-2</v>
      </c>
      <c r="O3196" s="52">
        <f>IFERROR(_xll.qlIndexFixing(ONIndex6M,I3196,TRUE,_xll.ohTrigger(RecalcTrigger,Trigger6M)),NA())</f>
        <v>1.8887869746802011E-2</v>
      </c>
      <c r="P3196" s="52">
        <f>IFERROR(_xll.qlIndexFixing(Index1Y,$H3196,TRUE,_xll.ohTrigger(RecalcTrigger,Trigger1Y)),NA())</f>
        <v>2.1115445955189875E-2</v>
      </c>
      <c r="Q3196" s="52">
        <f>IFERROR(_xll.qlIndexFixing(ONIndex1Y,I3196,TRUE,_xll.ohTrigger(RecalcTrigger,Trigger1Y)),NA())</f>
        <v>2.0893215411206256E-2</v>
      </c>
    </row>
    <row r="3197" spans="2:17" x14ac:dyDescent="0.2">
      <c r="B3197" s="46" t="s">
        <v>51</v>
      </c>
      <c r="D3197" s="49">
        <f>_xll.qlCalendarAdvance(LocalCalendar,$D3196,B3197,"f",FALSE)</f>
        <v>62130</v>
      </c>
      <c r="E3197" s="49">
        <f>_xll.qlInterestRateIndexValueDate(IndexON,D3197)</f>
        <v>62130</v>
      </c>
      <c r="F3197" s="52">
        <f>IFERROR(_xll.qlIndexFixing(IndexON,D3197,TRUE,_xll.ohTrigger(RecalcTrigger,TriggerON)),NA())</f>
        <v>1.3754898180451391E-2</v>
      </c>
      <c r="H3197" s="49">
        <f>_xll.qlCalendarAdvance(IborCalendar,$H3196,B3197,"f",FALSE)</f>
        <v>62117</v>
      </c>
      <c r="I3197" s="49">
        <f>_xll.qlInterestRateIndexValueDate(Index1M,$H3197)</f>
        <v>62121</v>
      </c>
      <c r="J3197" s="52">
        <f>IFERROR(_xll.qlIndexFixing(Index1M,$H3197,TRUE,_xll.ohTrigger(RecalcTrigger,Trigger1M)),NA())</f>
        <v>1.5750576275596957E-2</v>
      </c>
      <c r="K3197" s="52">
        <f>IFERROR(_xll.qlIndexFixing(ONIndex1M,I3197,TRUE,_xll.ohTrigger(RecalcTrigger,Trigger1M)),NA())</f>
        <v>1.5740248768221221E-2</v>
      </c>
      <c r="L3197" s="52">
        <f>IFERROR(_xll.qlIndexFixing(Index3M,H3197,TRUE,_xll.ohTrigger(RecalcTrigger,Trigger3M)),NA())</f>
        <v>1.720404479111437E-2</v>
      </c>
      <c r="M3197" s="52">
        <f>IFERROR(_xll.qlIndexFixing(ONIndex3M,I3197,TRUE,_xll.ohTrigger(RecalcTrigger,Trigger3M)),NA())</f>
        <v>1.7167562467133024E-2</v>
      </c>
      <c r="N3197" s="52">
        <f>IFERROR(_xll.qlIndexFixing(Index6M,$H3197,TRUE,_xll.ohTrigger(RecalcTrigger,Trigger6M)),NA())</f>
        <v>1.897722035224465E-2</v>
      </c>
      <c r="O3197" s="52">
        <f>IFERROR(_xll.qlIndexFixing(ONIndex6M,I3197,TRUE,_xll.ohTrigger(RecalcTrigger,Trigger6M)),NA())</f>
        <v>1.8887861157512731E-2</v>
      </c>
      <c r="P3197" s="52">
        <f>IFERROR(_xll.qlIndexFixing(Index1Y,$H3197,TRUE,_xll.ohTrigger(RecalcTrigger,Trigger1Y)),NA())</f>
        <v>2.1115445365756932E-2</v>
      </c>
      <c r="Q3197" s="52">
        <f>IFERROR(_xll.qlIndexFixing(ONIndex1Y,I3197,TRUE,_xll.ohTrigger(RecalcTrigger,Trigger1Y)),NA())</f>
        <v>2.0893214786186221E-2</v>
      </c>
    </row>
    <row r="3198" spans="2:17" x14ac:dyDescent="0.2">
      <c r="B3198" s="46" t="s">
        <v>51</v>
      </c>
      <c r="D3198" s="49">
        <f>_xll.qlCalendarAdvance(LocalCalendar,$D3197,B3198,"f",FALSE)</f>
        <v>62137</v>
      </c>
      <c r="E3198" s="49">
        <f>_xll.qlInterestRateIndexValueDate(IndexON,D3198)</f>
        <v>62137</v>
      </c>
      <c r="F3198" s="52">
        <f>IFERROR(_xll.qlIndexFixing(IndexON,D3198,TRUE,_xll.ohTrigger(RecalcTrigger,TriggerON)),NA())</f>
        <v>1.3754898180451391E-2</v>
      </c>
      <c r="H3198" s="49">
        <f>_xll.qlCalendarAdvance(IborCalendar,$H3197,B3198,"f",FALSE)</f>
        <v>62124</v>
      </c>
      <c r="I3198" s="49">
        <f>_xll.qlInterestRateIndexValueDate(Index1M,$H3198)</f>
        <v>62128</v>
      </c>
      <c r="J3198" s="52">
        <f>IFERROR(_xll.qlIndexFixing(Index1M,$H3198,TRUE,_xll.ohTrigger(RecalcTrigger,Trigger1M)),NA())</f>
        <v>1.5749543118387863E-2</v>
      </c>
      <c r="K3198" s="52">
        <f>IFERROR(_xll.qlIndexFixing(ONIndex1M,I3198,TRUE,_xll.ohTrigger(RecalcTrigger,Trigger1M)),NA())</f>
        <v>1.5740248768221221E-2</v>
      </c>
      <c r="L3198" s="52">
        <f>IFERROR(_xll.qlIndexFixing(Index3M,H3198,TRUE,_xll.ohTrigger(RecalcTrigger,Trigger3M)),NA())</f>
        <v>1.7204455291712065E-2</v>
      </c>
      <c r="M3198" s="52">
        <f>IFERROR(_xll.qlIndexFixing(ONIndex3M,I3198,TRUE,_xll.ohTrigger(RecalcTrigger,Trigger3M)),NA())</f>
        <v>1.7167562467133024E-2</v>
      </c>
      <c r="N3198" s="52">
        <f>IFERROR(_xll.qlIndexFixing(Index6M,$H3198,TRUE,_xll.ohTrigger(RecalcTrigger,Trigger6M)),NA())</f>
        <v>1.8977212036502742E-2</v>
      </c>
      <c r="O3198" s="52">
        <f>IFERROR(_xll.qlIndexFixing(ONIndex6M,I3198,TRUE,_xll.ohTrigger(RecalcTrigger,Trigger6M)),NA())</f>
        <v>1.8887852593882926E-2</v>
      </c>
      <c r="P3198" s="52">
        <f>IFERROR(_xll.qlIndexFixing(Index1Y,$H3198,TRUE,_xll.ohTrigger(RecalcTrigger,Trigger1Y)),NA())</f>
        <v>2.1115444778209168E-2</v>
      </c>
      <c r="Q3198" s="52">
        <f>IFERROR(_xll.qlIndexFixing(ONIndex1Y,I3198,TRUE,_xll.ohTrigger(RecalcTrigger,Trigger1Y)),NA())</f>
        <v>2.0893214162924778E-2</v>
      </c>
    </row>
    <row r="3199" spans="2:17" x14ac:dyDescent="0.2">
      <c r="B3199" s="46" t="s">
        <v>51</v>
      </c>
      <c r="D3199" s="49">
        <f>_xll.qlCalendarAdvance(LocalCalendar,$D3198,B3199,"f",FALSE)</f>
        <v>62144</v>
      </c>
      <c r="E3199" s="49">
        <f>_xll.qlInterestRateIndexValueDate(IndexON,D3199)</f>
        <v>62144</v>
      </c>
      <c r="F3199" s="52">
        <f>IFERROR(_xll.qlIndexFixing(IndexON,D3199,TRUE,_xll.ohTrigger(RecalcTrigger,TriggerON)),NA())</f>
        <v>1.3754898180531328E-2</v>
      </c>
      <c r="H3199" s="49">
        <f>_xll.qlCalendarAdvance(IborCalendar,$H3198,B3199,"f",FALSE)</f>
        <v>62131</v>
      </c>
      <c r="I3199" s="49">
        <f>_xll.qlInterestRateIndexValueDate(Index1M,$H3199)</f>
        <v>62135</v>
      </c>
      <c r="J3199" s="52">
        <f>IFERROR(_xll.qlIndexFixing(Index1M,$H3199,TRUE,_xll.ohTrigger(RecalcTrigger,Trigger1M)),NA())</f>
        <v>1.5749543118390719E-2</v>
      </c>
      <c r="K3199" s="52">
        <f>IFERROR(_xll.qlIndexFixing(ONIndex1M,I3199,TRUE,_xll.ohTrigger(RecalcTrigger,Trigger1M)),NA())</f>
        <v>1.5740248768141285E-2</v>
      </c>
      <c r="L3199" s="52">
        <f>IFERROR(_xll.qlIndexFixing(Index3M,H3199,TRUE,_xll.ohTrigger(RecalcTrigger,Trigger3M)),NA())</f>
        <v>1.7204044791113482E-2</v>
      </c>
      <c r="M3199" s="52">
        <f>IFERROR(_xll.qlIndexFixing(ONIndex3M,I3199,TRUE,_xll.ohTrigger(RecalcTrigger,Trigger3M)),NA())</f>
        <v>1.7167562467053088E-2</v>
      </c>
      <c r="N3199" s="52">
        <f>IFERROR(_xll.qlIndexFixing(Index6M,$H3199,TRUE,_xll.ohTrigger(RecalcTrigger,Trigger6M)),NA())</f>
        <v>1.8977203746370404E-2</v>
      </c>
      <c r="O3199" s="52">
        <f>IFERROR(_xll.qlIndexFixing(ONIndex6M,I3199,TRUE,_xll.ohTrigger(RecalcTrigger,Trigger6M)),NA())</f>
        <v>1.8887844055512915E-2</v>
      </c>
      <c r="P3199" s="52">
        <f>IFERROR(_xll.qlIndexFixing(Index1Y,$H3199,TRUE,_xll.ohTrigger(RecalcTrigger,Trigger1Y)),NA())</f>
        <v>2.1115444192547676E-2</v>
      </c>
      <c r="Q3199" s="52">
        <f>IFERROR(_xll.qlIndexFixing(ONIndex1Y,I3199,TRUE,_xll.ohTrigger(RecalcTrigger,Trigger1Y)),NA())</f>
        <v>2.0893213541501865E-2</v>
      </c>
    </row>
    <row r="3200" spans="2:17" x14ac:dyDescent="0.2">
      <c r="B3200" s="46" t="s">
        <v>51</v>
      </c>
      <c r="D3200" s="49">
        <f>_xll.qlCalendarAdvance(LocalCalendar,$D3199,B3200,"f",FALSE)</f>
        <v>62151</v>
      </c>
      <c r="E3200" s="49">
        <f>_xll.qlInterestRateIndexValueDate(IndexON,D3200)</f>
        <v>62151</v>
      </c>
      <c r="F3200" s="52">
        <f>IFERROR(_xll.qlIndexFixing(IndexON,D3200,TRUE,_xll.ohTrigger(RecalcTrigger,TriggerON)),NA())</f>
        <v>1.3754898180451391E-2</v>
      </c>
      <c r="H3200" s="49">
        <f>_xll.qlCalendarAdvance(IborCalendar,$H3199,B3200,"f",FALSE)</f>
        <v>62138</v>
      </c>
      <c r="I3200" s="49">
        <f>_xll.qlInterestRateIndexValueDate(Index1M,$H3200)</f>
        <v>62142</v>
      </c>
      <c r="J3200" s="52">
        <f>IFERROR(_xll.qlIndexFixing(Index1M,$H3200,TRUE,_xll.ohTrigger(RecalcTrigger,Trigger1M)),NA())</f>
        <v>1.5749543118390719E-2</v>
      </c>
      <c r="K3200" s="52">
        <f>IFERROR(_xll.qlIndexFixing(ONIndex1M,I3200,TRUE,_xll.ohTrigger(RecalcTrigger,Trigger1M)),NA())</f>
        <v>1.5740248768141285E-2</v>
      </c>
      <c r="L3200" s="52">
        <f>IFERROR(_xll.qlIndexFixing(Index3M,H3200,TRUE,_xll.ohTrigger(RecalcTrigger,Trigger3M)),NA())</f>
        <v>1.7204044791113482E-2</v>
      </c>
      <c r="M3200" s="52">
        <f>IFERROR(_xll.qlIndexFixing(ONIndex3M,I3200,TRUE,_xll.ohTrigger(RecalcTrigger,Trigger3M)),NA())</f>
        <v>1.7167562467053088E-2</v>
      </c>
      <c r="N3200" s="52">
        <f>IFERROR(_xll.qlIndexFixing(Index6M,$H3200,TRUE,_xll.ohTrigger(RecalcTrigger,Trigger6M)),NA())</f>
        <v>1.8977195481846752E-2</v>
      </c>
      <c r="O3200" s="52">
        <f>IFERROR(_xll.qlIndexFixing(ONIndex6M,I3200,TRUE,_xll.ohTrigger(RecalcTrigger,Trigger6M)),NA())</f>
        <v>1.8887835542402698E-2</v>
      </c>
      <c r="P3200" s="52">
        <f>IFERROR(_xll.qlIndexFixing(Index1Y,$H3200,TRUE,_xll.ohTrigger(RecalcTrigger,Trigger1Y)),NA())</f>
        <v>2.1115443608771583E-2</v>
      </c>
      <c r="Q3200" s="52">
        <f>IFERROR(_xll.qlIndexFixing(ONIndex1Y,I3200,TRUE,_xll.ohTrigger(RecalcTrigger,Trigger1Y)),NA())</f>
        <v>2.0893212921837545E-2</v>
      </c>
    </row>
    <row r="3201" spans="2:17" x14ac:dyDescent="0.2">
      <c r="B3201" s="46" t="s">
        <v>51</v>
      </c>
      <c r="D3201" s="49">
        <f>_xll.qlCalendarAdvance(LocalCalendar,$D3200,B3201,"f",FALSE)</f>
        <v>62158</v>
      </c>
      <c r="E3201" s="49">
        <f>_xll.qlInterestRateIndexValueDate(IndexON,D3201)</f>
        <v>62158</v>
      </c>
      <c r="F3201" s="52">
        <f>IFERROR(_xll.qlIndexFixing(IndexON,D3201,TRUE,_xll.ohTrigger(RecalcTrigger,TriggerON)),NA())</f>
        <v>1.3754898180451391E-2</v>
      </c>
      <c r="H3201" s="49">
        <f>_xll.qlCalendarAdvance(IborCalendar,$H3200,B3201,"f",FALSE)</f>
        <v>62145</v>
      </c>
      <c r="I3201" s="49">
        <f>_xll.qlInterestRateIndexValueDate(Index1M,$H3201)</f>
        <v>62149</v>
      </c>
      <c r="J3201" s="52">
        <f>IFERROR(_xll.qlIndexFixing(Index1M,$H3201,TRUE,_xll.ohTrigger(RecalcTrigger,Trigger1M)),NA())</f>
        <v>1.5749543118387863E-2</v>
      </c>
      <c r="K3201" s="52">
        <f>IFERROR(_xll.qlIndexFixing(ONIndex1M,I3201,TRUE,_xll.ohTrigger(RecalcTrigger,Trigger1M)),NA())</f>
        <v>1.5740248768141285E-2</v>
      </c>
      <c r="L3201" s="52">
        <f>IFERROR(_xll.qlIndexFixing(Index3M,H3201,TRUE,_xll.ohTrigger(RecalcTrigger,Trigger3M)),NA())</f>
        <v>1.7204455291712942E-2</v>
      </c>
      <c r="M3201" s="52">
        <f>IFERROR(_xll.qlIndexFixing(ONIndex3M,I3201,TRUE,_xll.ohTrigger(RecalcTrigger,Trigger3M)),NA())</f>
        <v>1.7167562467133024E-2</v>
      </c>
      <c r="N3201" s="52">
        <f>IFERROR(_xll.qlIndexFixing(Index6M,$H3201,TRUE,_xll.ohTrigger(RecalcTrigger,Trigger6M)),NA())</f>
        <v>1.897768527436321E-2</v>
      </c>
      <c r="O3201" s="52">
        <f>IFERROR(_xll.qlIndexFixing(ONIndex6M,I3201,TRUE,_xll.ohTrigger(RecalcTrigger,Trigger6M)),NA())</f>
        <v>1.8887827054792083E-2</v>
      </c>
      <c r="P3201" s="52">
        <f>IFERROR(_xll.qlIndexFixing(Index1Y,$H3201,TRUE,_xll.ohTrigger(RecalcTrigger,Trigger1Y)),NA())</f>
        <v>2.111544302688154E-2</v>
      </c>
      <c r="Q3201" s="52">
        <f>IFERROR(_xll.qlIndexFixing(ONIndex1Y,I3201,TRUE,_xll.ohTrigger(RecalcTrigger,Trigger1Y)),NA())</f>
        <v>2.0893212304171627E-2</v>
      </c>
    </row>
    <row r="3202" spans="2:17" x14ac:dyDescent="0.2">
      <c r="B3202" s="46" t="s">
        <v>51</v>
      </c>
      <c r="D3202" s="49">
        <f>_xll.qlCalendarAdvance(LocalCalendar,$D3201,B3202,"f",FALSE)</f>
        <v>62165</v>
      </c>
      <c r="E3202" s="49">
        <f>_xll.qlInterestRateIndexValueDate(IndexON,D3202)</f>
        <v>62165</v>
      </c>
      <c r="F3202" s="52">
        <f>IFERROR(_xll.qlIndexFixing(IndexON,D3202,TRUE,_xll.ohTrigger(RecalcTrigger,TriggerON)),NA())</f>
        <v>1.3754898180451391E-2</v>
      </c>
      <c r="H3202" s="49">
        <f>_xll.qlCalendarAdvance(IborCalendar,$H3201,B3202,"f",FALSE)</f>
        <v>62152</v>
      </c>
      <c r="I3202" s="49">
        <f>_xll.qlInterestRateIndexValueDate(Index1M,$H3202)</f>
        <v>62156</v>
      </c>
      <c r="J3202" s="52">
        <f>IFERROR(_xll.qlIndexFixing(Index1M,$H3202,TRUE,_xll.ohTrigger(RecalcTrigger,Trigger1M)),NA())</f>
        <v>1.5750576275594379E-2</v>
      </c>
      <c r="K3202" s="52">
        <f>IFERROR(_xll.qlIndexFixing(ONIndex1M,I3202,TRUE,_xll.ohTrigger(RecalcTrigger,Trigger1M)),NA())</f>
        <v>1.5740248768221221E-2</v>
      </c>
      <c r="L3202" s="52">
        <f>IFERROR(_xll.qlIndexFixing(Index3M,H3202,TRUE,_xll.ohTrigger(RecalcTrigger,Trigger3M)),NA())</f>
        <v>1.7204865805365312E-2</v>
      </c>
      <c r="M3202" s="52">
        <f>IFERROR(_xll.qlIndexFixing(ONIndex3M,I3202,TRUE,_xll.ohTrigger(RecalcTrigger,Trigger3M)),NA())</f>
        <v>1.7167562467133024E-2</v>
      </c>
      <c r="N3202" s="52">
        <f>IFERROR(_xll.qlIndexFixing(Index6M,$H3202,TRUE,_xll.ohTrigger(RecalcTrigger,Trigger6M)),NA())</f>
        <v>1.8978673180817397E-2</v>
      </c>
      <c r="O3202" s="52">
        <f>IFERROR(_xll.qlIndexFixing(ONIndex6M,I3202,TRUE,_xll.ohTrigger(RecalcTrigger,Trigger6M)),NA())</f>
        <v>1.8887818592441263E-2</v>
      </c>
      <c r="P3202" s="52">
        <f>IFERROR(_xll.qlIndexFixing(Index1Y,$H3202,TRUE,_xll.ohTrigger(RecalcTrigger,Trigger1Y)),NA())</f>
        <v>2.1115442446876673E-2</v>
      </c>
      <c r="Q3202" s="52">
        <f>IFERROR(_xll.qlIndexFixing(ONIndex1Y,I3202,TRUE,_xll.ohTrigger(RecalcTrigger,Trigger1Y)),NA())</f>
        <v>2.0893211688344238E-2</v>
      </c>
    </row>
    <row r="3203" spans="2:17" x14ac:dyDescent="0.2">
      <c r="B3203" s="46" t="s">
        <v>51</v>
      </c>
      <c r="D3203" s="49">
        <f>_xll.qlCalendarAdvance(LocalCalendar,$D3202,B3203,"f",FALSE)</f>
        <v>62172</v>
      </c>
      <c r="E3203" s="49">
        <f>_xll.qlInterestRateIndexValueDate(IndexON,D3203)</f>
        <v>62172</v>
      </c>
      <c r="F3203" s="52">
        <f>IFERROR(_xll.qlIndexFixing(IndexON,D3203,TRUE,_xll.ohTrigger(RecalcTrigger,TriggerON)),NA())</f>
        <v>1.3754898180451391E-2</v>
      </c>
      <c r="H3203" s="49">
        <f>_xll.qlCalendarAdvance(IborCalendar,$H3202,B3203,"f",FALSE)</f>
        <v>62159</v>
      </c>
      <c r="I3203" s="49">
        <f>_xll.qlInterestRateIndexValueDate(Index1M,$H3203)</f>
        <v>62163</v>
      </c>
      <c r="J3203" s="52">
        <f>IFERROR(_xll.qlIndexFixing(Index1M,$H3203,TRUE,_xll.ohTrigger(RecalcTrigger,Trigger1M)),NA())</f>
        <v>1.5750576275594379E-2</v>
      </c>
      <c r="K3203" s="52">
        <f>IFERROR(_xll.qlIndexFixing(ONIndex1M,I3203,TRUE,_xll.ohTrigger(RecalcTrigger,Trigger1M)),NA())</f>
        <v>1.5740248768141285E-2</v>
      </c>
      <c r="L3203" s="52">
        <f>IFERROR(_xll.qlIndexFixing(Index3M,H3203,TRUE,_xll.ohTrigger(RecalcTrigger,Trigger3M)),NA())</f>
        <v>1.7204865805364445E-2</v>
      </c>
      <c r="M3203" s="52">
        <f>IFERROR(_xll.qlIndexFixing(ONIndex3M,I3203,TRUE,_xll.ohTrigger(RecalcTrigger,Trigger3M)),NA())</f>
        <v>1.7167562467053088E-2</v>
      </c>
      <c r="N3203" s="52">
        <f>IFERROR(_xll.qlIndexFixing(Index6M,$H3203,TRUE,_xll.ohTrigger(RecalcTrigger,Trigger6M)),NA())</f>
        <v>1.8978664997322647E-2</v>
      </c>
      <c r="O3203" s="52">
        <f>IFERROR(_xll.qlIndexFixing(ONIndex6M,I3203,TRUE,_xll.ohTrigger(RecalcTrigger,Trigger6M)),NA())</f>
        <v>1.8887810155590046E-2</v>
      </c>
      <c r="P3203" s="52">
        <f>IFERROR(_xll.qlIndexFixing(Index1Y,$H3203,TRUE,_xll.ohTrigger(RecalcTrigger,Trigger1Y)),NA())</f>
        <v>2.1115441868758078E-2</v>
      </c>
      <c r="Q3203" s="52">
        <f>IFERROR(_xll.qlIndexFixing(ONIndex1Y,I3203,TRUE,_xll.ohTrigger(RecalcTrigger,Trigger1Y)),NA())</f>
        <v>2.0893211074275442E-2</v>
      </c>
    </row>
    <row r="3204" spans="2:17" x14ac:dyDescent="0.2">
      <c r="B3204" s="46" t="s">
        <v>51</v>
      </c>
      <c r="D3204" s="49">
        <f>_xll.qlCalendarAdvance(LocalCalendar,$D3203,B3204,"f",FALSE)</f>
        <v>62179</v>
      </c>
      <c r="E3204" s="49">
        <f>_xll.qlInterestRateIndexValueDate(IndexON,D3204)</f>
        <v>62179</v>
      </c>
      <c r="F3204" s="52">
        <f>IFERROR(_xll.qlIndexFixing(IndexON,D3204,TRUE,_xll.ohTrigger(RecalcTrigger,TriggerON)),NA())</f>
        <v>1.3754898180371455E-2</v>
      </c>
      <c r="H3204" s="49">
        <f>_xll.qlCalendarAdvance(IborCalendar,$H3203,B3204,"f",FALSE)</f>
        <v>62166</v>
      </c>
      <c r="I3204" s="49">
        <f>_xll.qlInterestRateIndexValueDate(Index1M,$H3204)</f>
        <v>62170</v>
      </c>
      <c r="J3204" s="52">
        <f>IFERROR(_xll.qlIndexFixing(Index1M,$H3204,TRUE,_xll.ohTrigger(RecalcTrigger,Trigger1M)),NA())</f>
        <v>1.5750576275591802E-2</v>
      </c>
      <c r="K3204" s="52">
        <f>IFERROR(_xll.qlIndexFixing(ONIndex1M,I3204,TRUE,_xll.ohTrigger(RecalcTrigger,Trigger1M)),NA())</f>
        <v>1.5740248768141285E-2</v>
      </c>
      <c r="L3204" s="52">
        <f>IFERROR(_xll.qlIndexFixing(Index3M,H3204,TRUE,_xll.ohTrigger(RecalcTrigger,Trigger3M)),NA())</f>
        <v>1.7204865805365312E-2</v>
      </c>
      <c r="M3204" s="52">
        <f>IFERROR(_xll.qlIndexFixing(ONIndex3M,I3204,TRUE,_xll.ohTrigger(RecalcTrigger,Trigger3M)),NA())</f>
        <v>1.7167562467133024E-2</v>
      </c>
      <c r="N3204" s="52">
        <f>IFERROR(_xll.qlIndexFixing(Index6M,$H3204,TRUE,_xll.ohTrigger(RecalcTrigger,Trigger6M)),NA())</f>
        <v>1.8978656839440885E-2</v>
      </c>
      <c r="O3204" s="52">
        <f>IFERROR(_xll.qlIndexFixing(ONIndex6M,I3204,TRUE,_xll.ohTrigger(RecalcTrigger,Trigger6M)),NA())</f>
        <v>1.8887801744078558E-2</v>
      </c>
      <c r="P3204" s="52">
        <f>IFERROR(_xll.qlIndexFixing(Index1Y,$H3204,TRUE,_xll.ohTrigger(RecalcTrigger,Trigger1Y)),NA())</f>
        <v>2.11154412925251E-2</v>
      </c>
      <c r="Q3204" s="52">
        <f>IFERROR(_xll.qlIndexFixing(ONIndex1Y,I3204,TRUE,_xll.ohTrigger(RecalcTrigger,Trigger1Y)),NA())</f>
        <v>2.0893210462125111E-2</v>
      </c>
    </row>
    <row r="3205" spans="2:17" x14ac:dyDescent="0.2">
      <c r="B3205" s="46" t="s">
        <v>51</v>
      </c>
      <c r="D3205" s="49">
        <f>_xll.qlCalendarAdvance(LocalCalendar,$D3204,B3205,"f",FALSE)</f>
        <v>62186</v>
      </c>
      <c r="E3205" s="49">
        <f>_xll.qlInterestRateIndexValueDate(IndexON,D3205)</f>
        <v>62186</v>
      </c>
      <c r="F3205" s="52">
        <f>IFERROR(_xll.qlIndexFixing(IndexON,D3205,TRUE,_xll.ohTrigger(RecalcTrigger,TriggerON)),NA())</f>
        <v>1.3754898180451391E-2</v>
      </c>
      <c r="H3205" s="49">
        <f>_xll.qlCalendarAdvance(IborCalendar,$H3204,B3205,"f",FALSE)</f>
        <v>62173</v>
      </c>
      <c r="I3205" s="49">
        <f>_xll.qlInterestRateIndexValueDate(Index1M,$H3205)</f>
        <v>62177</v>
      </c>
      <c r="J3205" s="52">
        <f>IFERROR(_xll.qlIndexFixing(Index1M,$H3205,TRUE,_xll.ohTrigger(RecalcTrigger,Trigger1M)),NA())</f>
        <v>1.5750576275594379E-2</v>
      </c>
      <c r="K3205" s="52">
        <f>IFERROR(_xll.qlIndexFixing(ONIndex1M,I3205,TRUE,_xll.ohTrigger(RecalcTrigger,Trigger1M)),NA())</f>
        <v>1.5740248768221221E-2</v>
      </c>
      <c r="L3205" s="52">
        <f>IFERROR(_xll.qlIndexFixing(Index3M,H3205,TRUE,_xll.ohTrigger(RecalcTrigger,Trigger3M)),NA())</f>
        <v>1.7204865805365312E-2</v>
      </c>
      <c r="M3205" s="52">
        <f>IFERROR(_xll.qlIndexFixing(ONIndex3M,I3205,TRUE,_xll.ohTrigger(RecalcTrigger,Trigger3M)),NA())</f>
        <v>1.7167562467133024E-2</v>
      </c>
      <c r="N3205" s="52">
        <f>IFERROR(_xll.qlIndexFixing(Index6M,$H3205,TRUE,_xll.ohTrigger(RecalcTrigger,Trigger6M)),NA())</f>
        <v>1.8978648707173418E-2</v>
      </c>
      <c r="O3205" s="52">
        <f>IFERROR(_xll.qlIndexFixing(ONIndex6M,I3205,TRUE,_xll.ohTrigger(RecalcTrigger,Trigger6M)),NA())</f>
        <v>1.8887793357826865E-2</v>
      </c>
      <c r="P3205" s="52">
        <f>IFERROR(_xll.qlIndexFixing(Index1Y,$H3205,TRUE,_xll.ohTrigger(RecalcTrigger,Trigger1Y)),NA())</f>
        <v>2.1115440718177735E-2</v>
      </c>
      <c r="Q3205" s="52">
        <f>IFERROR(_xll.qlIndexFixing(ONIndex1Y,I3205,TRUE,_xll.ohTrigger(RecalcTrigger,Trigger1Y)),NA())</f>
        <v>2.0893209851733374E-2</v>
      </c>
    </row>
    <row r="3206" spans="2:17" x14ac:dyDescent="0.2">
      <c r="B3206" s="46" t="s">
        <v>51</v>
      </c>
      <c r="D3206" s="49">
        <f>_xll.qlCalendarAdvance(LocalCalendar,$D3205,B3206,"f",FALSE)</f>
        <v>62193</v>
      </c>
      <c r="E3206" s="49">
        <f>_xll.qlInterestRateIndexValueDate(IndexON,D3206)</f>
        <v>62193</v>
      </c>
      <c r="F3206" s="52">
        <f>IFERROR(_xll.qlIndexFixing(IndexON,D3206,TRUE,_xll.ohTrigger(RecalcTrigger,TriggerON)),NA())</f>
        <v>1.3754898180531328E-2</v>
      </c>
      <c r="H3206" s="49">
        <f>_xll.qlCalendarAdvance(IborCalendar,$H3205,B3206,"f",FALSE)</f>
        <v>62184</v>
      </c>
      <c r="I3206" s="49">
        <f>_xll.qlInterestRateIndexValueDate(Index1M,$H3206)</f>
        <v>62186</v>
      </c>
      <c r="J3206" s="52">
        <f>IFERROR(_xll.qlIndexFixing(Index1M,$H3206,TRUE,_xll.ohTrigger(RecalcTrigger,Trigger1M)),NA())</f>
        <v>1.5751265097262941E-2</v>
      </c>
      <c r="K3206" s="52">
        <f>IFERROR(_xll.qlIndexFixing(ONIndex1M,I3206,TRUE,_xll.ohTrigger(RecalcTrigger,Trigger1M)),NA())</f>
        <v>1.5740248768141285E-2</v>
      </c>
      <c r="L3206" s="52">
        <f>IFERROR(_xll.qlIndexFixing(Index3M,H3206,TRUE,_xll.ohTrigger(RecalcTrigger,Trigger3M)),NA())</f>
        <v>1.7204455291712065E-2</v>
      </c>
      <c r="M3206" s="52">
        <f>IFERROR(_xll.qlIndexFixing(ONIndex3M,I3206,TRUE,_xll.ohTrigger(RecalcTrigger,Trigger3M)),NA())</f>
        <v>1.7167562467053088E-2</v>
      </c>
      <c r="N3206" s="52">
        <f>IFERROR(_xll.qlIndexFixing(Index6M,$H3206,TRUE,_xll.ohTrigger(RecalcTrigger,Trigger6M)),NA())</f>
        <v>1.897814021506217E-2</v>
      </c>
      <c r="O3206" s="52">
        <f>IFERROR(_xll.qlIndexFixing(ONIndex6M,I3206,TRUE,_xll.ohTrigger(RecalcTrigger,Trigger6M)),NA())</f>
        <v>1.8887782612981852E-2</v>
      </c>
      <c r="P3206" s="52">
        <f>IFERROR(_xll.qlIndexFixing(Index1Y,$H3206,TRUE,_xll.ohTrigger(RecalcTrigger,Trigger1Y)),NA())</f>
        <v>2.1115439982502322E-2</v>
      </c>
      <c r="Q3206" s="52">
        <f>IFERROR(_xll.qlIndexFixing(ONIndex1Y,I3206,TRUE,_xll.ohTrigger(RecalcTrigger,Trigger1Y)),NA())</f>
        <v>2.0893209069638985E-2</v>
      </c>
    </row>
    <row r="3207" spans="2:17" x14ac:dyDescent="0.2">
      <c r="B3207" s="46" t="s">
        <v>51</v>
      </c>
      <c r="D3207" s="49">
        <f>_xll.qlCalendarAdvance(LocalCalendar,$D3206,B3207,"f",FALSE)</f>
        <v>62200</v>
      </c>
      <c r="E3207" s="49">
        <f>_xll.qlInterestRateIndexValueDate(IndexON,D3207)</f>
        <v>62200</v>
      </c>
      <c r="F3207" s="52">
        <f>IFERROR(_xll.qlIndexFixing(IndexON,D3207,TRUE,_xll.ohTrigger(RecalcTrigger,TriggerON)),NA())</f>
        <v>1.3754898180371455E-2</v>
      </c>
      <c r="H3207" s="49">
        <f>_xll.qlCalendarAdvance(IborCalendar,$H3206,B3207,"f",FALSE)</f>
        <v>62191</v>
      </c>
      <c r="I3207" s="49">
        <f>_xll.qlInterestRateIndexValueDate(Index1M,$H3207)</f>
        <v>62193</v>
      </c>
      <c r="J3207" s="52">
        <f>IFERROR(_xll.qlIndexFixing(Index1M,$H3207,TRUE,_xll.ohTrigger(RecalcTrigger,Trigger1M)),NA())</f>
        <v>1.5750920681409375E-2</v>
      </c>
      <c r="K3207" s="52">
        <f>IFERROR(_xll.qlIndexFixing(ONIndex1M,I3207,TRUE,_xll.ohTrigger(RecalcTrigger,Trigger1M)),NA())</f>
        <v>1.5740248768221221E-2</v>
      </c>
      <c r="L3207" s="52">
        <f>IFERROR(_xll.qlIndexFixing(Index3M,H3207,TRUE,_xll.ohTrigger(RecalcTrigger,Trigger3M)),NA())</f>
        <v>1.7204455291712065E-2</v>
      </c>
      <c r="M3207" s="52">
        <f>IFERROR(_xll.qlIndexFixing(ONIndex3M,I3207,TRUE,_xll.ohTrigger(RecalcTrigger,Trigger3M)),NA())</f>
        <v>1.7167562467133024E-2</v>
      </c>
      <c r="N3207" s="52">
        <f>IFERROR(_xll.qlIndexFixing(Index6M,$H3207,TRUE,_xll.ohTrigger(RecalcTrigger,Trigger6M)),NA())</f>
        <v>1.8978132139933847E-2</v>
      </c>
      <c r="O3207" s="52">
        <f>IFERROR(_xll.qlIndexFixing(ONIndex6M,I3207,TRUE,_xll.ohTrigger(RecalcTrigger,Trigger6M)),NA())</f>
        <v>1.8887774284843672E-2</v>
      </c>
      <c r="P3207" s="52">
        <f>IFERROR(_xll.qlIndexFixing(Index1Y,$H3207,TRUE,_xll.ohTrigger(RecalcTrigger,Trigger1Y)),NA())</f>
        <v>2.1115439412465593E-2</v>
      </c>
      <c r="Q3207" s="52">
        <f>IFERROR(_xll.qlIndexFixing(ONIndex1Y,I3207,TRUE,_xll.ohTrigger(RecalcTrigger,Trigger1Y)),NA())</f>
        <v>2.0893208463643731E-2</v>
      </c>
    </row>
    <row r="3208" spans="2:17" x14ac:dyDescent="0.2">
      <c r="B3208" s="46" t="s">
        <v>51</v>
      </c>
      <c r="D3208" s="49">
        <f>_xll.qlCalendarAdvance(LocalCalendar,$D3207,B3208,"f",FALSE)</f>
        <v>62207</v>
      </c>
      <c r="E3208" s="49">
        <f>_xll.qlInterestRateIndexValueDate(IndexON,D3208)</f>
        <v>62207</v>
      </c>
      <c r="F3208" s="52">
        <f>IFERROR(_xll.qlIndexFixing(IndexON,D3208,TRUE,_xll.ohTrigger(RecalcTrigger,TriggerON)),NA())</f>
        <v>1.3754898180451391E-2</v>
      </c>
      <c r="H3208" s="49">
        <f>_xll.qlCalendarAdvance(IborCalendar,$H3207,B3208,"f",FALSE)</f>
        <v>62198</v>
      </c>
      <c r="I3208" s="49">
        <f>_xll.qlInterestRateIndexValueDate(Index1M,$H3208)</f>
        <v>62200</v>
      </c>
      <c r="J3208" s="52">
        <f>IFERROR(_xll.qlIndexFixing(Index1M,$H3208,TRUE,_xll.ohTrigger(RecalcTrigger,Trigger1M)),NA())</f>
        <v>1.5750920681409375E-2</v>
      </c>
      <c r="K3208" s="52">
        <f>IFERROR(_xll.qlIndexFixing(ONIndex1M,I3208,TRUE,_xll.ohTrigger(RecalcTrigger,Trigger1M)),NA())</f>
        <v>1.5740248768141285E-2</v>
      </c>
      <c r="L3208" s="52">
        <f>IFERROR(_xll.qlIndexFixing(Index3M,H3208,TRUE,_xll.ohTrigger(RecalcTrigger,Trigger3M)),NA())</f>
        <v>1.7204455291712942E-2</v>
      </c>
      <c r="M3208" s="52">
        <f>IFERROR(_xll.qlIndexFixing(ONIndex3M,I3208,TRUE,_xll.ohTrigger(RecalcTrigger,Trigger3M)),NA())</f>
        <v>1.7167562467133024E-2</v>
      </c>
      <c r="N3208" s="52">
        <f>IFERROR(_xll.qlIndexFixing(Index6M,$H3208,TRUE,_xll.ohTrigger(RecalcTrigger,Trigger6M)),NA())</f>
        <v>1.8978124090417384E-2</v>
      </c>
      <c r="O3208" s="52">
        <f>IFERROR(_xll.qlIndexFixing(ONIndex6M,I3208,TRUE,_xll.ohTrigger(RecalcTrigger,Trigger6M)),NA())</f>
        <v>1.8887765982045224E-2</v>
      </c>
      <c r="P3208" s="52">
        <f>IFERROR(_xll.qlIndexFixing(Index1Y,$H3208,TRUE,_xll.ohTrigger(RecalcTrigger,Trigger1Y)),NA())</f>
        <v>2.1117898397724492E-2</v>
      </c>
      <c r="Q3208" s="52">
        <f>IFERROR(_xll.qlIndexFixing(ONIndex1Y,I3208,TRUE,_xll.ohTrigger(RecalcTrigger,Trigger1Y)),NA())</f>
        <v>2.0893207859327134E-2</v>
      </c>
    </row>
    <row r="3209" spans="2:17" x14ac:dyDescent="0.2">
      <c r="B3209" s="46" t="s">
        <v>51</v>
      </c>
      <c r="D3209" s="49">
        <f>_xll.qlCalendarAdvance(LocalCalendar,$D3208,B3209,"f",FALSE)</f>
        <v>62214</v>
      </c>
      <c r="E3209" s="49">
        <f>_xll.qlInterestRateIndexValueDate(IndexON,D3209)</f>
        <v>62214</v>
      </c>
      <c r="F3209" s="52">
        <f>IFERROR(_xll.qlIndexFixing(IndexON,D3209,TRUE,_xll.ohTrigger(RecalcTrigger,TriggerON)),NA())</f>
        <v>1.3754898180451391E-2</v>
      </c>
      <c r="H3209" s="49">
        <f>_xll.qlCalendarAdvance(IborCalendar,$H3208,B3209,"f",FALSE)</f>
        <v>62205</v>
      </c>
      <c r="I3209" s="49">
        <f>_xll.qlInterestRateIndexValueDate(Index1M,$H3209)</f>
        <v>62207</v>
      </c>
      <c r="J3209" s="52">
        <f>IFERROR(_xll.qlIndexFixing(Index1M,$H3209,TRUE,_xll.ohTrigger(RecalcTrigger,Trigger1M)),NA())</f>
        <v>1.5751265097262941E-2</v>
      </c>
      <c r="K3209" s="52">
        <f>IFERROR(_xll.qlIndexFixing(ONIndex1M,I3209,TRUE,_xll.ohTrigger(RecalcTrigger,Trigger1M)),NA())</f>
        <v>1.5740248768141285E-2</v>
      </c>
      <c r="L3209" s="52">
        <f>IFERROR(_xll.qlIndexFixing(Index3M,H3209,TRUE,_xll.ohTrigger(RecalcTrigger,Trigger3M)),NA())</f>
        <v>1.7204455291711187E-2</v>
      </c>
      <c r="M3209" s="52">
        <f>IFERROR(_xll.qlIndexFixing(ONIndex3M,I3209,TRUE,_xll.ohTrigger(RecalcTrigger,Trigger3M)),NA())</f>
        <v>1.7167562467053088E-2</v>
      </c>
      <c r="N3209" s="52">
        <f>IFERROR(_xll.qlIndexFixing(Index6M,$H3209,TRUE,_xll.ohTrigger(RecalcTrigger,Trigger6M)),NA())</f>
        <v>1.8978116066511907E-2</v>
      </c>
      <c r="O3209" s="52">
        <f>IFERROR(_xll.qlIndexFixing(ONIndex6M,I3209,TRUE,_xll.ohTrigger(RecalcTrigger,Trigger6M)),NA())</f>
        <v>1.8887757704426633E-2</v>
      </c>
      <c r="P3209" s="52">
        <f>IFERROR(_xll.qlIndexFixing(Index1Y,$H3209,TRUE,_xll.ohTrigger(RecalcTrigger,Trigger1Y)),NA())</f>
        <v>2.1115438278048758E-2</v>
      </c>
      <c r="Q3209" s="52">
        <f>IFERROR(_xll.qlIndexFixing(ONIndex1Y,I3209,TRUE,_xll.ohTrigger(RecalcTrigger,Trigger1Y)),NA())</f>
        <v>2.0893207256769131E-2</v>
      </c>
    </row>
    <row r="3210" spans="2:17" x14ac:dyDescent="0.2">
      <c r="B3210" s="46" t="s">
        <v>51</v>
      </c>
      <c r="D3210" s="49">
        <f>_xll.qlCalendarAdvance(LocalCalendar,$D3209,B3210,"f",FALSE)</f>
        <v>62221</v>
      </c>
      <c r="E3210" s="49">
        <f>_xll.qlInterestRateIndexValueDate(IndexON,D3210)</f>
        <v>62221</v>
      </c>
      <c r="F3210" s="52">
        <f>IFERROR(_xll.qlIndexFixing(IndexON,D3210,TRUE,_xll.ohTrigger(RecalcTrigger,TriggerON)),NA())</f>
        <v>1.3754898180451391E-2</v>
      </c>
      <c r="H3210" s="49">
        <f>_xll.qlCalendarAdvance(IborCalendar,$H3209,B3210,"f",FALSE)</f>
        <v>62212</v>
      </c>
      <c r="I3210" s="49">
        <f>_xll.qlInterestRateIndexValueDate(Index1M,$H3210)</f>
        <v>62214</v>
      </c>
      <c r="J3210" s="52">
        <f>IFERROR(_xll.qlIndexFixing(Index1M,$H3210,TRUE,_xll.ohTrigger(RecalcTrigger,Trigger1M)),NA())</f>
        <v>1.5750920681409375E-2</v>
      </c>
      <c r="K3210" s="52">
        <f>IFERROR(_xll.qlIndexFixing(ONIndex1M,I3210,TRUE,_xll.ohTrigger(RecalcTrigger,Trigger1M)),NA())</f>
        <v>1.5740248768141285E-2</v>
      </c>
      <c r="L3210" s="52">
        <f>IFERROR(_xll.qlIndexFixing(Index3M,H3210,TRUE,_xll.ohTrigger(RecalcTrigger,Trigger3M)),NA())</f>
        <v>1.7204865805365312E-2</v>
      </c>
      <c r="M3210" s="52">
        <f>IFERROR(_xll.qlIndexFixing(ONIndex3M,I3210,TRUE,_xll.ohTrigger(RecalcTrigger,Trigger3M)),NA())</f>
        <v>1.7167562467133024E-2</v>
      </c>
      <c r="N3210" s="52">
        <f>IFERROR(_xll.qlIndexFixing(Index6M,$H3210,TRUE,_xll.ohTrigger(RecalcTrigger,Trigger6M)),NA())</f>
        <v>1.8979602359747712E-2</v>
      </c>
      <c r="O3210" s="52">
        <f>IFERROR(_xll.qlIndexFixing(ONIndex6M,I3210,TRUE,_xll.ohTrigger(RecalcTrigger,Trigger6M)),NA())</f>
        <v>1.8887749452387581E-2</v>
      </c>
      <c r="P3210" s="52">
        <f>IFERROR(_xll.qlIndexFixing(Index1Y,$H3210,TRUE,_xll.ohTrigger(RecalcTrigger,Trigger1Y)),NA())</f>
        <v>2.1115437713669312E-2</v>
      </c>
      <c r="Q3210" s="52">
        <f>IFERROR(_xll.qlIndexFixing(ONIndex1Y,I3210,TRUE,_xll.ohTrigger(RecalcTrigger,Trigger1Y)),NA())</f>
        <v>2.0893206656289465E-2</v>
      </c>
    </row>
    <row r="3211" spans="2:17" x14ac:dyDescent="0.2">
      <c r="B3211" s="46" t="s">
        <v>51</v>
      </c>
      <c r="D3211" s="49">
        <f>_xll.qlCalendarAdvance(LocalCalendar,$D3210,B3211,"f",FALSE)</f>
        <v>62228</v>
      </c>
      <c r="E3211" s="49">
        <f>_xll.qlInterestRateIndexValueDate(IndexON,D3211)</f>
        <v>62228</v>
      </c>
      <c r="F3211" s="52">
        <f>IFERROR(_xll.qlIndexFixing(IndexON,D3211,TRUE,_xll.ohTrigger(RecalcTrigger,TriggerON)),NA())</f>
        <v>1.3754898180451391E-2</v>
      </c>
      <c r="H3211" s="49">
        <f>_xll.qlCalendarAdvance(IborCalendar,$H3210,B3211,"f",FALSE)</f>
        <v>62219</v>
      </c>
      <c r="I3211" s="49">
        <f>_xll.qlInterestRateIndexValueDate(Index1M,$H3211)</f>
        <v>62221</v>
      </c>
      <c r="J3211" s="52">
        <f>IFERROR(_xll.qlIndexFixing(Index1M,$H3211,TRUE,_xll.ohTrigger(RecalcTrigger,Trigger1M)),NA())</f>
        <v>1.5750920681409375E-2</v>
      </c>
      <c r="K3211" s="52">
        <f>IFERROR(_xll.qlIndexFixing(ONIndex1M,I3211,TRUE,_xll.ohTrigger(RecalcTrigger,Trigger1M)),NA())</f>
        <v>1.5740248768141285E-2</v>
      </c>
      <c r="L3211" s="52">
        <f>IFERROR(_xll.qlIndexFixing(Index3M,H3211,TRUE,_xll.ohTrigger(RecalcTrigger,Trigger3M)),NA())</f>
        <v>1.7204865805365312E-2</v>
      </c>
      <c r="M3211" s="52">
        <f>IFERROR(_xll.qlIndexFixing(ONIndex3M,I3211,TRUE,_xll.ohTrigger(RecalcTrigger,Trigger3M)),NA())</f>
        <v>1.716756246721296E-2</v>
      </c>
      <c r="N3211" s="52">
        <f>IFERROR(_xll.qlIndexFixing(Index6M,$H3211,TRUE,_xll.ohTrigger(RecalcTrigger,Trigger6M)),NA())</f>
        <v>1.8979594391301167E-2</v>
      </c>
      <c r="O3211" s="52">
        <f>IFERROR(_xll.qlIndexFixing(ONIndex6M,I3211,TRUE,_xll.ohTrigger(RecalcTrigger,Trigger6M)),NA())</f>
        <v>1.8887741225768195E-2</v>
      </c>
      <c r="P3211" s="52">
        <f>IFERROR(_xll.qlIndexFixing(Index1Y,$H3211,TRUE,_xll.ohTrigger(RecalcTrigger,Trigger1Y)),NA())</f>
        <v>2.1115437151175261E-2</v>
      </c>
      <c r="Q3211" s="52">
        <f>IFERROR(_xll.qlIndexFixing(ONIndex1Y,I3211,TRUE,_xll.ohTrigger(RecalcTrigger,Trigger1Y)),NA())</f>
        <v>2.0893206057488456E-2</v>
      </c>
    </row>
    <row r="3212" spans="2:17" x14ac:dyDescent="0.2">
      <c r="B3212" s="46" t="s">
        <v>51</v>
      </c>
      <c r="D3212" s="49">
        <f>_xll.qlCalendarAdvance(LocalCalendar,$D3211,B3212,"f",FALSE)</f>
        <v>62235</v>
      </c>
      <c r="E3212" s="49">
        <f>_xll.qlInterestRateIndexValueDate(IndexON,D3212)</f>
        <v>62235</v>
      </c>
      <c r="F3212" s="52">
        <f>IFERROR(_xll.qlIndexFixing(IndexON,D3212,TRUE,_xll.ohTrigger(RecalcTrigger,TriggerON)),NA())</f>
        <v>1.3754898180451391E-2</v>
      </c>
      <c r="H3212" s="49">
        <f>_xll.qlCalendarAdvance(IborCalendar,$H3211,B3212,"f",FALSE)</f>
        <v>62226</v>
      </c>
      <c r="I3212" s="49">
        <f>_xll.qlInterestRateIndexValueDate(Index1M,$H3212)</f>
        <v>62228</v>
      </c>
      <c r="J3212" s="52">
        <f>IFERROR(_xll.qlIndexFixing(Index1M,$H3212,TRUE,_xll.ohTrigger(RecalcTrigger,Trigger1M)),NA())</f>
        <v>1.5750920681409375E-2</v>
      </c>
      <c r="K3212" s="52">
        <f>IFERROR(_xll.qlIndexFixing(ONIndex1M,I3212,TRUE,_xll.ohTrigger(RecalcTrigger,Trigger1M)),NA())</f>
        <v>1.5740248768141285E-2</v>
      </c>
      <c r="L3212" s="52">
        <f>IFERROR(_xll.qlIndexFixing(Index3M,H3212,TRUE,_xll.ohTrigger(RecalcTrigger,Trigger3M)),NA())</f>
        <v>1.7204865805365312E-2</v>
      </c>
      <c r="M3212" s="52">
        <f>IFERROR(_xll.qlIndexFixing(ONIndex3M,I3212,TRUE,_xll.ohTrigger(RecalcTrigger,Trigger3M)),NA())</f>
        <v>1.7167562467133024E-2</v>
      </c>
      <c r="N3212" s="52">
        <f>IFERROR(_xll.qlIndexFixing(Index6M,$H3212,TRUE,_xll.ohTrigger(RecalcTrigger,Trigger6M)),NA())</f>
        <v>1.8979586448471548E-2</v>
      </c>
      <c r="O3212" s="52">
        <f>IFERROR(_xll.qlIndexFixing(ONIndex6M,I3212,TRUE,_xll.ohTrigger(RecalcTrigger,Trigger6M)),NA())</f>
        <v>1.8887733024328668E-2</v>
      </c>
      <c r="P3212" s="52">
        <f>IFERROR(_xll.qlIndexFixing(Index1Y,$H3212,TRUE,_xll.ohTrigger(RecalcTrigger,Trigger1Y)),NA())</f>
        <v>2.1115436590567482E-2</v>
      </c>
      <c r="Q3212" s="52">
        <f>IFERROR(_xll.qlIndexFixing(ONIndex1Y,I3212,TRUE,_xll.ohTrigger(RecalcTrigger,Trigger1Y)),NA())</f>
        <v>2.0893205460685849E-2</v>
      </c>
    </row>
    <row r="3213" spans="2:17" x14ac:dyDescent="0.2">
      <c r="B3213" s="46" t="s">
        <v>51</v>
      </c>
      <c r="D3213" s="49">
        <f>_xll.qlCalendarAdvance(LocalCalendar,$D3212,B3213,"f",FALSE)</f>
        <v>62242</v>
      </c>
      <c r="E3213" s="49">
        <f>_xll.qlInterestRateIndexValueDate(IndexON,D3213)</f>
        <v>62242</v>
      </c>
      <c r="F3213" s="52">
        <f>IFERROR(_xll.qlIndexFixing(IndexON,D3213,TRUE,_xll.ohTrigger(RecalcTrigger,TriggerON)),NA())</f>
        <v>1.3754898180451391E-2</v>
      </c>
      <c r="H3213" s="49">
        <f>_xll.qlCalendarAdvance(IborCalendar,$H3212,B3213,"f",FALSE)</f>
        <v>62233</v>
      </c>
      <c r="I3213" s="49">
        <f>_xll.qlInterestRateIndexValueDate(Index1M,$H3213)</f>
        <v>62235</v>
      </c>
      <c r="J3213" s="52">
        <f>IFERROR(_xll.qlIndexFixing(Index1M,$H3213,TRUE,_xll.ohTrigger(RecalcTrigger,Trigger1M)),NA())</f>
        <v>1.5750920681406877E-2</v>
      </c>
      <c r="K3213" s="52">
        <f>IFERROR(_xll.qlIndexFixing(ONIndex1M,I3213,TRUE,_xll.ohTrigger(RecalcTrigger,Trigger1M)),NA())</f>
        <v>1.5740248768141285E-2</v>
      </c>
      <c r="L3213" s="52">
        <f>IFERROR(_xll.qlIndexFixing(Index3M,H3213,TRUE,_xll.ohTrigger(RecalcTrigger,Trigger3M)),NA())</f>
        <v>1.7204865805364445E-2</v>
      </c>
      <c r="M3213" s="52">
        <f>IFERROR(_xll.qlIndexFixing(ONIndex3M,I3213,TRUE,_xll.ohTrigger(RecalcTrigger,Trigger3M)),NA())</f>
        <v>1.7167562467133024E-2</v>
      </c>
      <c r="N3213" s="52">
        <f>IFERROR(_xll.qlIndexFixing(Index6M,$H3213,TRUE,_xll.ohTrigger(RecalcTrigger,Trigger6M)),NA())</f>
        <v>1.8979578531257566E-2</v>
      </c>
      <c r="O3213" s="52">
        <f>IFERROR(_xll.qlIndexFixing(ONIndex6M,I3213,TRUE,_xll.ohTrigger(RecalcTrigger,Trigger6M)),NA())</f>
        <v>1.8887724848388743E-2</v>
      </c>
      <c r="P3213" s="52">
        <f>IFERROR(_xll.qlIndexFixing(Index1Y,$H3213,TRUE,_xll.ohTrigger(RecalcTrigger,Trigger1Y)),NA())</f>
        <v>2.111543603184466E-2</v>
      </c>
      <c r="Q3213" s="52">
        <f>IFERROR(_xll.qlIndexFixing(ONIndex1Y,I3213,TRUE,_xll.ohTrigger(RecalcTrigger,Trigger1Y)),NA())</f>
        <v>2.0893204865481962E-2</v>
      </c>
    </row>
    <row r="3214" spans="2:17" x14ac:dyDescent="0.2">
      <c r="B3214" s="46" t="s">
        <v>51</v>
      </c>
      <c r="D3214" s="49">
        <f>_xll.qlCalendarAdvance(LocalCalendar,$D3213,B3214,"f",FALSE)</f>
        <v>62249</v>
      </c>
      <c r="E3214" s="49">
        <f>_xll.qlInterestRateIndexValueDate(IndexON,D3214)</f>
        <v>62249</v>
      </c>
      <c r="F3214" s="52">
        <f>IFERROR(_xll.qlIndexFixing(IndexON,D3214,TRUE,_xll.ohTrigger(RecalcTrigger,TriggerON)),NA())</f>
        <v>1.3754898180451391E-2</v>
      </c>
      <c r="H3214" s="49">
        <f>_xll.qlCalendarAdvance(IborCalendar,$H3213,B3214,"f",FALSE)</f>
        <v>62240</v>
      </c>
      <c r="I3214" s="49">
        <f>_xll.qlInterestRateIndexValueDate(Index1M,$H3214)</f>
        <v>62242</v>
      </c>
      <c r="J3214" s="52">
        <f>IFERROR(_xll.qlIndexFixing(Index1M,$H3214,TRUE,_xll.ohTrigger(RecalcTrigger,Trigger1M)),NA())</f>
        <v>1.5750920681409375E-2</v>
      </c>
      <c r="K3214" s="52">
        <f>IFERROR(_xll.qlIndexFixing(ONIndex1M,I3214,TRUE,_xll.ohTrigger(RecalcTrigger,Trigger1M)),NA())</f>
        <v>1.5740248768221221E-2</v>
      </c>
      <c r="L3214" s="52">
        <f>IFERROR(_xll.qlIndexFixing(Index3M,H3214,TRUE,_xll.ohTrigger(RecalcTrigger,Trigger3M)),NA())</f>
        <v>1.7204865805365312E-2</v>
      </c>
      <c r="M3214" s="52">
        <f>IFERROR(_xll.qlIndexFixing(ONIndex3M,I3214,TRUE,_xll.ohTrigger(RecalcTrigger,Trigger3M)),NA())</f>
        <v>1.716756246721296E-2</v>
      </c>
      <c r="N3214" s="52">
        <f>IFERROR(_xll.qlIndexFixing(Index6M,$H3214,TRUE,_xll.ohTrigger(RecalcTrigger,Trigger6M)),NA())</f>
        <v>1.8978076331172083E-2</v>
      </c>
      <c r="O3214" s="52">
        <f>IFERROR(_xll.qlIndexFixing(ONIndex6M,I3214,TRUE,_xll.ohTrigger(RecalcTrigger,Trigger6M)),NA())</f>
        <v>1.8887716697868484E-2</v>
      </c>
      <c r="P3214" s="52">
        <f>IFERROR(_xll.qlIndexFixing(Index1Y,$H3214,TRUE,_xll.ohTrigger(RecalcTrigger,Trigger1Y)),NA())</f>
        <v>2.1115435475008111E-2</v>
      </c>
      <c r="Q3214" s="52">
        <f>IFERROR(_xll.qlIndexFixing(ONIndex1Y,I3214,TRUE,_xll.ohTrigger(RecalcTrigger,Trigger1Y)),NA())</f>
        <v>2.089320427243635E-2</v>
      </c>
    </row>
    <row r="3215" spans="2:17" x14ac:dyDescent="0.2">
      <c r="B3215" s="46" t="s">
        <v>51</v>
      </c>
      <c r="D3215" s="49">
        <f>_xll.qlCalendarAdvance(LocalCalendar,$D3214,B3215,"f",FALSE)</f>
        <v>62256</v>
      </c>
      <c r="E3215" s="49">
        <f>_xll.qlInterestRateIndexValueDate(IndexON,D3215)</f>
        <v>62256</v>
      </c>
      <c r="F3215" s="52">
        <f>IFERROR(_xll.qlIndexFixing(IndexON,D3215,TRUE,_xll.ohTrigger(RecalcTrigger,TriggerON)),NA())</f>
        <v>1.3754898180451391E-2</v>
      </c>
      <c r="H3215" s="49">
        <f>_xll.qlCalendarAdvance(IborCalendar,$H3214,B3215,"f",FALSE)</f>
        <v>62247</v>
      </c>
      <c r="I3215" s="49">
        <f>_xll.qlInterestRateIndexValueDate(Index1M,$H3215)</f>
        <v>62249</v>
      </c>
      <c r="J3215" s="52">
        <f>IFERROR(_xll.qlIndexFixing(Index1M,$H3215,TRUE,_xll.ohTrigger(RecalcTrigger,Trigger1M)),NA())</f>
        <v>1.5750920681411873E-2</v>
      </c>
      <c r="K3215" s="52">
        <f>IFERROR(_xll.qlIndexFixing(ONIndex1M,I3215,TRUE,_xll.ohTrigger(RecalcTrigger,Trigger1M)),NA())</f>
        <v>1.5740248768221221E-2</v>
      </c>
      <c r="L3215" s="52">
        <f>IFERROR(_xll.qlIndexFixing(Index3M,H3215,TRUE,_xll.ohTrigger(RecalcTrigger,Trigger3M)),NA())</f>
        <v>1.7204865805364445E-2</v>
      </c>
      <c r="M3215" s="52">
        <f>IFERROR(_xll.qlIndexFixing(ONIndex3M,I3215,TRUE,_xll.ohTrigger(RecalcTrigger,Trigger3M)),NA())</f>
        <v>1.7167562467133024E-2</v>
      </c>
      <c r="N3215" s="52">
        <f>IFERROR(_xll.qlIndexFixing(Index6M,$H3215,TRUE,_xll.ohTrigger(RecalcTrigger,Trigger6M)),NA())</f>
        <v>1.8978068460940401E-2</v>
      </c>
      <c r="O3215" s="52">
        <f>IFERROR(_xll.qlIndexFixing(ONIndex6M,I3215,TRUE,_xll.ohTrigger(RecalcTrigger,Trigger6M)),NA())</f>
        <v>1.8887708572528084E-2</v>
      </c>
      <c r="P3215" s="52">
        <f>IFERROR(_xll.qlIndexFixing(Index1Y,$H3215,TRUE,_xll.ohTrigger(RecalcTrigger,Trigger1Y)),NA())</f>
        <v>2.1115434920057394E-2</v>
      </c>
      <c r="Q3215" s="52">
        <f>IFERROR(_xll.qlIndexFixing(ONIndex1Y,I3215,TRUE,_xll.ohTrigger(RecalcTrigger,Trigger1Y)),NA())</f>
        <v>2.0893203680989458E-2</v>
      </c>
    </row>
    <row r="3216" spans="2:17" x14ac:dyDescent="0.2">
      <c r="B3216" s="46" t="s">
        <v>51</v>
      </c>
      <c r="D3216" s="49">
        <f>_xll.qlCalendarAdvance(LocalCalendar,$D3215,B3216,"f",FALSE)</f>
        <v>62263</v>
      </c>
      <c r="E3216" s="49">
        <f>_xll.qlInterestRateIndexValueDate(IndexON,D3216)</f>
        <v>62263</v>
      </c>
      <c r="F3216" s="52">
        <f>IFERROR(_xll.qlIndexFixing(IndexON,D3216,TRUE,_xll.ohTrigger(RecalcTrigger,TriggerON)),NA())</f>
        <v>1.3754898180451391E-2</v>
      </c>
      <c r="H3216" s="49">
        <f>_xll.qlCalendarAdvance(IborCalendar,$H3215,B3216,"f",FALSE)</f>
        <v>62254</v>
      </c>
      <c r="I3216" s="49">
        <f>_xll.qlInterestRateIndexValueDate(Index1M,$H3216)</f>
        <v>62256</v>
      </c>
      <c r="J3216" s="52">
        <f>IFERROR(_xll.qlIndexFixing(Index1M,$H3216,TRUE,_xll.ohTrigger(RecalcTrigger,Trigger1M)),NA())</f>
        <v>1.5750920681406877E-2</v>
      </c>
      <c r="K3216" s="52">
        <f>IFERROR(_xll.qlIndexFixing(ONIndex1M,I3216,TRUE,_xll.ohTrigger(RecalcTrigger,Trigger1M)),NA())</f>
        <v>1.5740248768141285E-2</v>
      </c>
      <c r="L3216" s="52">
        <f>IFERROR(_xll.qlIndexFixing(Index3M,H3216,TRUE,_xll.ohTrigger(RecalcTrigger,Trigger3M)),NA())</f>
        <v>1.7204865805365312E-2</v>
      </c>
      <c r="M3216" s="52">
        <f>IFERROR(_xll.qlIndexFixing(ONIndex3M,I3216,TRUE,_xll.ohTrigger(RecalcTrigger,Trigger3M)),NA())</f>
        <v>1.7167562467053088E-2</v>
      </c>
      <c r="N3216" s="52">
        <f>IFERROR(_xll.qlIndexFixing(Index6M,$H3216,TRUE,_xll.ohTrigger(RecalcTrigger,Trigger6M)),NA())</f>
        <v>1.8978060616320586E-2</v>
      </c>
      <c r="O3216" s="52">
        <f>IFERROR(_xll.qlIndexFixing(ONIndex6M,I3216,TRUE,_xll.ohTrigger(RecalcTrigger,Trigger6M)),NA())</f>
        <v>1.8887700472687285E-2</v>
      </c>
      <c r="P3216" s="52">
        <f>IFERROR(_xll.qlIndexFixing(Index1Y,$H3216,TRUE,_xll.ohTrigger(RecalcTrigger,Trigger1Y)),NA())</f>
        <v>2.1115434366992075E-2</v>
      </c>
      <c r="Q3216" s="52">
        <f>IFERROR(_xll.qlIndexFixing(ONIndex1Y,I3216,TRUE,_xll.ohTrigger(RecalcTrigger,Trigger1Y)),NA())</f>
        <v>2.0893203091461032E-2</v>
      </c>
    </row>
    <row r="3217" spans="2:17" x14ac:dyDescent="0.2">
      <c r="B3217" s="46" t="s">
        <v>51</v>
      </c>
      <c r="D3217" s="49">
        <f>_xll.qlCalendarAdvance(LocalCalendar,$D3216,B3217,"f",FALSE)</f>
        <v>62270</v>
      </c>
      <c r="E3217" s="49">
        <f>_xll.qlInterestRateIndexValueDate(IndexON,D3217)</f>
        <v>62270</v>
      </c>
      <c r="F3217" s="52">
        <f>IFERROR(_xll.qlIndexFixing(IndexON,D3217,TRUE,_xll.ohTrigger(RecalcTrigger,TriggerON)),NA())</f>
        <v>1.3754898180531328E-2</v>
      </c>
      <c r="H3217" s="49">
        <f>_xll.qlCalendarAdvance(IborCalendar,$H3216,B3217,"f",FALSE)</f>
        <v>62261</v>
      </c>
      <c r="I3217" s="49">
        <f>_xll.qlInterestRateIndexValueDate(Index1M,$H3217)</f>
        <v>62263</v>
      </c>
      <c r="J3217" s="52">
        <f>IFERROR(_xll.qlIndexFixing(Index1M,$H3217,TRUE,_xll.ohTrigger(RecalcTrigger,Trigger1M)),NA())</f>
        <v>1.5750920681406877E-2</v>
      </c>
      <c r="K3217" s="52">
        <f>IFERROR(_xll.qlIndexFixing(ONIndex1M,I3217,TRUE,_xll.ohTrigger(RecalcTrigger,Trigger1M)),NA())</f>
        <v>1.5740248768141285E-2</v>
      </c>
      <c r="L3217" s="52">
        <f>IFERROR(_xll.qlIndexFixing(Index3M,H3217,TRUE,_xll.ohTrigger(RecalcTrigger,Trigger3M)),NA())</f>
        <v>1.7204865805364445E-2</v>
      </c>
      <c r="M3217" s="52">
        <f>IFERROR(_xll.qlIndexFixing(ONIndex3M,I3217,TRUE,_xll.ohTrigger(RecalcTrigger,Trigger3M)),NA())</f>
        <v>1.7167562467053088E-2</v>
      </c>
      <c r="N3217" s="52">
        <f>IFERROR(_xll.qlIndexFixing(Index6M,$H3217,TRUE,_xll.ohTrigger(RecalcTrigger,Trigger6M)),NA())</f>
        <v>1.8978052797313502E-2</v>
      </c>
      <c r="O3217" s="52">
        <f>IFERROR(_xll.qlIndexFixing(ONIndex6M,I3217,TRUE,_xll.ohTrigger(RecalcTrigger,Trigger6M)),NA())</f>
        <v>1.8887692398106282E-2</v>
      </c>
      <c r="P3217" s="52">
        <f>IFERROR(_xll.qlIndexFixing(Index1Y,$H3217,TRUE,_xll.ohTrigger(RecalcTrigger,Trigger1Y)),NA())</f>
        <v>2.1115433815812809E-2</v>
      </c>
      <c r="Q3217" s="52">
        <f>IFERROR(_xll.qlIndexFixing(ONIndex1Y,I3217,TRUE,_xll.ohTrigger(RecalcTrigger,Trigger1Y)),NA())</f>
        <v>2.0893202503851072E-2</v>
      </c>
    </row>
    <row r="3218" spans="2:17" x14ac:dyDescent="0.2">
      <c r="B3218" s="46" t="s">
        <v>51</v>
      </c>
      <c r="D3218" s="49">
        <f>_xll.qlCalendarAdvance(LocalCalendar,$D3217,B3218,"f",FALSE)</f>
        <v>62277</v>
      </c>
      <c r="E3218" s="49">
        <f>_xll.qlInterestRateIndexValueDate(IndexON,D3218)</f>
        <v>62277</v>
      </c>
      <c r="F3218" s="52">
        <f>IFERROR(_xll.qlIndexFixing(IndexON,D3218,TRUE,_xll.ohTrigger(RecalcTrigger,TriggerON)),NA())</f>
        <v>1.3755686522283206E-2</v>
      </c>
      <c r="H3218" s="49">
        <f>_xll.qlCalendarAdvance(IborCalendar,$H3217,B3218,"f",FALSE)</f>
        <v>62268</v>
      </c>
      <c r="I3218" s="49">
        <f>_xll.qlInterestRateIndexValueDate(Index1M,$H3218)</f>
        <v>62270</v>
      </c>
      <c r="J3218" s="52">
        <f>IFERROR(_xll.qlIndexFixing(Index1M,$H3218,TRUE,_xll.ohTrigger(RecalcTrigger,Trigger1M)),NA())</f>
        <v>1.5750920681406877E-2</v>
      </c>
      <c r="K3218" s="52">
        <f>IFERROR(_xll.qlIndexFixing(ONIndex1M,I3218,TRUE,_xll.ohTrigger(RecalcTrigger,Trigger1M)),NA())</f>
        <v>1.5740248768141285E-2</v>
      </c>
      <c r="L3218" s="52">
        <f>IFERROR(_xll.qlIndexFixing(Index3M,H3218,TRUE,_xll.ohTrigger(RecalcTrigger,Trigger3M)),NA())</f>
        <v>1.7204865805365312E-2</v>
      </c>
      <c r="M3218" s="52">
        <f>IFERROR(_xll.qlIndexFixing(ONIndex3M,I3218,TRUE,_xll.ohTrigger(RecalcTrigger,Trigger3M)),NA())</f>
        <v>1.7167562467133024E-2</v>
      </c>
      <c r="N3218" s="52">
        <f>IFERROR(_xll.qlIndexFixing(Index6M,$H3218,TRUE,_xll.ohTrigger(RecalcTrigger,Trigger6M)),NA())</f>
        <v>1.8979539329432124E-2</v>
      </c>
      <c r="O3218" s="52">
        <f>IFERROR(_xll.qlIndexFixing(ONIndex6M,I3218,TRUE,_xll.ohTrigger(RecalcTrigger,Trigger6M)),NA())</f>
        <v>1.8887684349104816E-2</v>
      </c>
      <c r="P3218" s="52">
        <f>IFERROR(_xll.qlIndexFixing(Index1Y,$H3218,TRUE,_xll.ohTrigger(RecalcTrigger,Trigger1Y)),NA())</f>
        <v>2.1115433266519375E-2</v>
      </c>
      <c r="Q3218" s="52">
        <f>IFERROR(_xll.qlIndexFixing(ONIndex1Y,I3218,TRUE,_xll.ohTrigger(RecalcTrigger,Trigger1Y)),NA())</f>
        <v>2.089320191807964E-2</v>
      </c>
    </row>
    <row r="3219" spans="2:17" x14ac:dyDescent="0.2">
      <c r="B3219" s="46" t="s">
        <v>51</v>
      </c>
      <c r="D3219" s="49">
        <f>_xll.qlCalendarAdvance(LocalCalendar,$D3218,B3219,"f",FALSE)</f>
        <v>62284</v>
      </c>
      <c r="E3219" s="49">
        <f>_xll.qlInterestRateIndexValueDate(IndexON,D3219)</f>
        <v>62284</v>
      </c>
      <c r="F3219" s="52">
        <f>IFERROR(_xll.qlIndexFixing(IndexON,D3219,TRUE,_xll.ohTrigger(RecalcTrigger,TriggerON)),NA())</f>
        <v>1.3754898180451391E-2</v>
      </c>
      <c r="H3219" s="49">
        <f>_xll.qlCalendarAdvance(IborCalendar,$H3218,B3219,"f",FALSE)</f>
        <v>62275</v>
      </c>
      <c r="I3219" s="49">
        <f>_xll.qlInterestRateIndexValueDate(Index1M,$H3219)</f>
        <v>62277</v>
      </c>
      <c r="J3219" s="52">
        <f>IFERROR(_xll.qlIndexFixing(Index1M,$H3219,TRUE,_xll.ohTrigger(RecalcTrigger,Trigger1M)),NA())</f>
        <v>1.5750920681409375E-2</v>
      </c>
      <c r="K3219" s="52">
        <f>IFERROR(_xll.qlIndexFixing(ONIndex1M,I3219,TRUE,_xll.ohTrigger(RecalcTrigger,Trigger1M)),NA())</f>
        <v>1.5741281112551242E-2</v>
      </c>
      <c r="L3219" s="52">
        <f>IFERROR(_xll.qlIndexFixing(Index3M,H3219,TRUE,_xll.ohTrigger(RecalcTrigger,Trigger3M)),NA())</f>
        <v>1.7204865805366183E-2</v>
      </c>
      <c r="M3219" s="52">
        <f>IFERROR(_xll.qlIndexFixing(ONIndex3M,I3219,TRUE,_xll.ohTrigger(RecalcTrigger,Trigger3M)),NA())</f>
        <v>1.7168790527846145E-2</v>
      </c>
      <c r="N3219" s="52">
        <f>IFERROR(_xll.qlIndexFixing(Index6M,$H3219,TRUE,_xll.ohTrigger(RecalcTrigger,Trigger6M)),NA())</f>
        <v>1.8979531565915413E-2</v>
      </c>
      <c r="O3219" s="52">
        <f>IFERROR(_xll.qlIndexFixing(ONIndex6M,I3219,TRUE,_xll.ohTrigger(RecalcTrigger,Trigger6M)),NA())</f>
        <v>1.8889161095949625E-2</v>
      </c>
      <c r="P3219" s="52">
        <f>IFERROR(_xll.qlIndexFixing(Index1Y,$H3219,TRUE,_xll.ohTrigger(RecalcTrigger,Trigger1Y)),NA())</f>
        <v>2.111727735178455E-2</v>
      </c>
      <c r="Q3219" s="52">
        <f>IFERROR(_xll.qlIndexFixing(ONIndex1Y,I3219,TRUE,_xll.ohTrigger(RecalcTrigger,Trigger1Y)),NA())</f>
        <v>2.0895020137274845E-2</v>
      </c>
    </row>
    <row r="3220" spans="2:17" x14ac:dyDescent="0.2">
      <c r="B3220" s="46" t="s">
        <v>51</v>
      </c>
      <c r="D3220" s="49">
        <f>_xll.qlCalendarAdvance(LocalCalendar,$D3219,B3220,"f",FALSE)</f>
        <v>62291</v>
      </c>
      <c r="E3220" s="49">
        <f>_xll.qlInterestRateIndexValueDate(IndexON,D3220)</f>
        <v>62291</v>
      </c>
      <c r="F3220" s="52">
        <f>IFERROR(_xll.qlIndexFixing(IndexON,D3220,TRUE,_xll.ohTrigger(RecalcTrigger,TriggerON)),NA())</f>
        <v>1.3754898180451391E-2</v>
      </c>
      <c r="H3220" s="49">
        <f>_xll.qlCalendarAdvance(IborCalendar,$H3219,B3220,"f",FALSE)</f>
        <v>62282</v>
      </c>
      <c r="I3220" s="49">
        <f>_xll.qlInterestRateIndexValueDate(Index1M,$H3220)</f>
        <v>62284</v>
      </c>
      <c r="J3220" s="52">
        <f>IFERROR(_xll.qlIndexFixing(Index1M,$H3220,TRUE,_xll.ohTrigger(RecalcTrigger,Trigger1M)),NA())</f>
        <v>1.5750920681406877E-2</v>
      </c>
      <c r="K3220" s="52">
        <f>IFERROR(_xll.qlIndexFixing(ONIndex1M,I3220,TRUE,_xll.ohTrigger(RecalcTrigger,Trigger1M)),NA())</f>
        <v>1.5740248768141285E-2</v>
      </c>
      <c r="L3220" s="52">
        <f>IFERROR(_xll.qlIndexFixing(Index3M,H3220,TRUE,_xll.ohTrigger(RecalcTrigger,Trigger3M)),NA())</f>
        <v>1.7204865805365312E-2</v>
      </c>
      <c r="M3220" s="52">
        <f>IFERROR(_xll.qlIndexFixing(ONIndex3M,I3220,TRUE,_xll.ohTrigger(RecalcTrigger,Trigger3M)),NA())</f>
        <v>1.7167562467053088E-2</v>
      </c>
      <c r="N3220" s="52">
        <f>IFERROR(_xll.qlIndexFixing(Index6M,$H3220,TRUE,_xll.ohTrigger(RecalcTrigger,Trigger6M)),NA())</f>
        <v>1.8979523828014339E-2</v>
      </c>
      <c r="O3220" s="52">
        <f>IFERROR(_xll.qlIndexFixing(ONIndex6M,I3220,TRUE,_xll.ohTrigger(RecalcTrigger,Trigger6M)),NA())</f>
        <v>1.8887668326881268E-2</v>
      </c>
      <c r="P3220" s="52">
        <f>IFERROR(_xll.qlIndexFixing(Index1Y,$H3220,TRUE,_xll.ohTrigger(RecalcTrigger,Trigger1Y)),NA())</f>
        <v>2.1115432173589355E-2</v>
      </c>
      <c r="Q3220" s="52">
        <f>IFERROR(_xll.qlIndexFixing(ONIndex1Y,I3220,TRUE,_xll.ohTrigger(RecalcTrigger,Trigger1Y)),NA())</f>
        <v>2.0893200751892493E-2</v>
      </c>
    </row>
    <row r="3221" spans="2:17" x14ac:dyDescent="0.2">
      <c r="B3221" s="46" t="s">
        <v>51</v>
      </c>
      <c r="D3221" s="49">
        <f>_xll.qlCalendarAdvance(LocalCalendar,$D3220,B3221,"f",FALSE)</f>
        <v>62298</v>
      </c>
      <c r="E3221" s="49">
        <f>_xll.qlInterestRateIndexValueDate(IndexON,D3221)</f>
        <v>62298</v>
      </c>
      <c r="F3221" s="52">
        <f>IFERROR(_xll.qlIndexFixing(IndexON,D3221,TRUE,_xll.ohTrigger(RecalcTrigger,TriggerON)),NA())</f>
        <v>1.3754898180451391E-2</v>
      </c>
      <c r="H3221" s="49">
        <f>_xll.qlCalendarAdvance(IborCalendar,$H3220,B3221,"f",FALSE)</f>
        <v>62289</v>
      </c>
      <c r="I3221" s="49">
        <f>_xll.qlInterestRateIndexValueDate(Index1M,$H3221)</f>
        <v>62291</v>
      </c>
      <c r="J3221" s="52">
        <f>IFERROR(_xll.qlIndexFixing(Index1M,$H3221,TRUE,_xll.ohTrigger(RecalcTrigger,Trigger1M)),NA())</f>
        <v>1.5750920681409375E-2</v>
      </c>
      <c r="K3221" s="52">
        <f>IFERROR(_xll.qlIndexFixing(ONIndex1M,I3221,TRUE,_xll.ohTrigger(RecalcTrigger,Trigger1M)),NA())</f>
        <v>1.5740248768141285E-2</v>
      </c>
      <c r="L3221" s="52">
        <f>IFERROR(_xll.qlIndexFixing(Index3M,H3221,TRUE,_xll.ohTrigger(RecalcTrigger,Trigger3M)),NA())</f>
        <v>1.7204865805365312E-2</v>
      </c>
      <c r="M3221" s="52">
        <f>IFERROR(_xll.qlIndexFixing(ONIndex3M,I3221,TRUE,_xll.ohTrigger(RecalcTrigger,Trigger3M)),NA())</f>
        <v>1.7167562467053088E-2</v>
      </c>
      <c r="N3221" s="52">
        <f>IFERROR(_xll.qlIndexFixing(Index6M,$H3221,TRUE,_xll.ohTrigger(RecalcTrigger,Trigger6M)),NA())</f>
        <v>1.8980014263651642E-2</v>
      </c>
      <c r="O3221" s="52">
        <f>IFERROR(_xll.qlIndexFixing(ONIndex6M,I3221,TRUE,_xll.ohTrigger(RecalcTrigger,Trigger6M)),NA())</f>
        <v>1.8887660353898994E-2</v>
      </c>
      <c r="P3221" s="52">
        <f>IFERROR(_xll.qlIndexFixing(Index1Y,$H3221,TRUE,_xll.ohTrigger(RecalcTrigger,Trigger1Y)),NA())</f>
        <v>2.1115431629952986E-2</v>
      </c>
      <c r="Q3221" s="52">
        <f>IFERROR(_xll.qlIndexFixing(ONIndex1Y,I3221,TRUE,_xll.ohTrigger(RecalcTrigger,Trigger1Y)),NA())</f>
        <v>2.089320017163665E-2</v>
      </c>
    </row>
    <row r="3222" spans="2:17" x14ac:dyDescent="0.2">
      <c r="B3222" s="46" t="s">
        <v>51</v>
      </c>
      <c r="D3222" s="49">
        <f>_xll.qlCalendarAdvance(LocalCalendar,$D3221,B3222,"f",FALSE)</f>
        <v>62305</v>
      </c>
      <c r="E3222" s="49">
        <f>_xll.qlInterestRateIndexValueDate(IndexON,D3222)</f>
        <v>62305</v>
      </c>
      <c r="F3222" s="52">
        <f>IFERROR(_xll.qlIndexFixing(IndexON,D3222,TRUE,_xll.ohTrigger(RecalcTrigger,TriggerON)),NA())</f>
        <v>1.3754898180451391E-2</v>
      </c>
      <c r="H3222" s="49">
        <f>_xll.qlCalendarAdvance(IborCalendar,$H3221,B3222,"f",FALSE)</f>
        <v>62296</v>
      </c>
      <c r="I3222" s="49">
        <f>_xll.qlInterestRateIndexValueDate(Index1M,$H3222)</f>
        <v>62298</v>
      </c>
      <c r="J3222" s="52">
        <f>IFERROR(_xll.qlIndexFixing(Index1M,$H3222,TRUE,_xll.ohTrigger(RecalcTrigger,Trigger1M)),NA())</f>
        <v>1.5751265097262941E-2</v>
      </c>
      <c r="K3222" s="52">
        <f>IFERROR(_xll.qlIndexFixing(ONIndex1M,I3222,TRUE,_xll.ohTrigger(RecalcTrigger,Trigger1M)),NA())</f>
        <v>1.5740248768221221E-2</v>
      </c>
      <c r="L3222" s="52">
        <f>IFERROR(_xll.qlIndexFixing(Index3M,H3222,TRUE,_xll.ohTrigger(RecalcTrigger,Trigger3M)),NA())</f>
        <v>1.7204865805365312E-2</v>
      </c>
      <c r="M3222" s="52">
        <f>IFERROR(_xll.qlIndexFixing(ONIndex3M,I3222,TRUE,_xll.ohTrigger(RecalcTrigger,Trigger3M)),NA())</f>
        <v>1.7167562467133024E-2</v>
      </c>
      <c r="N3222" s="52">
        <f>IFERROR(_xll.qlIndexFixing(Index6M,$H3222,TRUE,_xll.ohTrigger(RecalcTrigger,Trigger6M)),NA())</f>
        <v>1.8979508429062548E-2</v>
      </c>
      <c r="O3222" s="52">
        <f>IFERROR(_xll.qlIndexFixing(ONIndex6M,I3222,TRUE,_xll.ohTrigger(RecalcTrigger,Trigger6M)),NA())</f>
        <v>1.8887652406336386E-2</v>
      </c>
      <c r="P3222" s="52">
        <f>IFERROR(_xll.qlIndexFixing(Index1Y,$H3222,TRUE,_xll.ohTrigger(RecalcTrigger,Trigger1Y)),NA())</f>
        <v>2.1115431088202453E-2</v>
      </c>
      <c r="Q3222" s="52">
        <f>IFERROR(_xll.qlIndexFixing(ONIndex1Y,I3222,TRUE,_xll.ohTrigger(RecalcTrigger,Trigger1Y)),NA())</f>
        <v>2.0893199593219336E-2</v>
      </c>
    </row>
    <row r="3223" spans="2:17" x14ac:dyDescent="0.2">
      <c r="B3223" s="46" t="s">
        <v>51</v>
      </c>
      <c r="D3223" s="49">
        <f>_xll.qlCalendarAdvance(LocalCalendar,$D3222,B3223,"f",FALSE)</f>
        <v>62312</v>
      </c>
      <c r="E3223" s="49">
        <f>_xll.qlInterestRateIndexValueDate(IndexON,D3223)</f>
        <v>62312</v>
      </c>
      <c r="F3223" s="52">
        <f>IFERROR(_xll.qlIndexFixing(IndexON,D3223,TRUE,_xll.ohTrigger(RecalcTrigger,TriggerON)),NA())</f>
        <v>1.3754898180451391E-2</v>
      </c>
      <c r="H3223" s="49">
        <f>_xll.qlCalendarAdvance(IborCalendar,$H3222,B3223,"f",FALSE)</f>
        <v>62303</v>
      </c>
      <c r="I3223" s="49">
        <f>_xll.qlInterestRateIndexValueDate(Index1M,$H3223)</f>
        <v>62305</v>
      </c>
      <c r="J3223" s="52">
        <f>IFERROR(_xll.qlIndexFixing(Index1M,$H3223,TRUE,_xll.ohTrigger(RecalcTrigger,Trigger1M)),NA())</f>
        <v>1.5749887494085575E-2</v>
      </c>
      <c r="K3223" s="52">
        <f>IFERROR(_xll.qlIndexFixing(ONIndex1M,I3223,TRUE,_xll.ohTrigger(RecalcTrigger,Trigger1M)),NA())</f>
        <v>1.5740248768221221E-2</v>
      </c>
      <c r="L3223" s="52">
        <f>IFERROR(_xll.qlIndexFixing(Index3M,H3223,TRUE,_xll.ohTrigger(RecalcTrigger,Trigger3M)),NA())</f>
        <v>1.7204865805365312E-2</v>
      </c>
      <c r="M3223" s="52">
        <f>IFERROR(_xll.qlIndexFixing(ONIndex3M,I3223,TRUE,_xll.ohTrigger(RecalcTrigger,Trigger3M)),NA())</f>
        <v>1.7167562467133024E-2</v>
      </c>
      <c r="N3223" s="52">
        <f>IFERROR(_xll.qlIndexFixing(Index6M,$H3223,TRUE,_xll.ohTrigger(RecalcTrigger,Trigger6M)),NA())</f>
        <v>1.8978006421123184E-2</v>
      </c>
      <c r="O3223" s="52">
        <f>IFERROR(_xll.qlIndexFixing(ONIndex6M,I3223,TRUE,_xll.ohTrigger(RecalcTrigger,Trigger6M)),NA())</f>
        <v>1.8887644484113508E-2</v>
      </c>
      <c r="P3223" s="52">
        <f>IFERROR(_xll.qlIndexFixing(Index1Y,$H3223,TRUE,_xll.ohTrigger(RecalcTrigger,Trigger1Y)),NA())</f>
        <v>2.1115430548337533E-2</v>
      </c>
      <c r="Q3223" s="52">
        <f>IFERROR(_xll.qlIndexFixing(ONIndex1Y,I3223,TRUE,_xll.ohTrigger(RecalcTrigger,Trigger1Y)),NA())</f>
        <v>2.0893199016640551E-2</v>
      </c>
    </row>
    <row r="3224" spans="2:17" x14ac:dyDescent="0.2">
      <c r="B3224" s="46" t="s">
        <v>51</v>
      </c>
      <c r="D3224" s="49">
        <f>_xll.qlCalendarAdvance(LocalCalendar,$D3223,B3224,"f",FALSE)</f>
        <v>62319</v>
      </c>
      <c r="E3224" s="49">
        <f>_xll.qlInterestRateIndexValueDate(IndexON,D3224)</f>
        <v>62319</v>
      </c>
      <c r="F3224" s="52">
        <f>IFERROR(_xll.qlIndexFixing(IndexON,D3224,TRUE,_xll.ohTrigger(RecalcTrigger,TriggerON)),NA())</f>
        <v>1.3754898180371455E-2</v>
      </c>
      <c r="H3224" s="49">
        <f>_xll.qlCalendarAdvance(IborCalendar,$H3223,B3224,"f",FALSE)</f>
        <v>62310</v>
      </c>
      <c r="I3224" s="49">
        <f>_xll.qlInterestRateIndexValueDate(Index1M,$H3224)</f>
        <v>62312</v>
      </c>
      <c r="J3224" s="52">
        <f>IFERROR(_xll.qlIndexFixing(Index1M,$H3224,TRUE,_xll.ohTrigger(RecalcTrigger,Trigger1M)),NA())</f>
        <v>1.5750920681406877E-2</v>
      </c>
      <c r="K3224" s="52">
        <f>IFERROR(_xll.qlIndexFixing(ONIndex1M,I3224,TRUE,_xll.ohTrigger(RecalcTrigger,Trigger1M)),NA())</f>
        <v>1.5740248768061349E-2</v>
      </c>
      <c r="L3224" s="52">
        <f>IFERROR(_xll.qlIndexFixing(Index3M,H3224,TRUE,_xll.ohTrigger(RecalcTrigger,Trigger3M)),NA())</f>
        <v>1.7204865805365312E-2</v>
      </c>
      <c r="M3224" s="52">
        <f>IFERROR(_xll.qlIndexFixing(ONIndex3M,I3224,TRUE,_xll.ohTrigger(RecalcTrigger,Trigger3M)),NA())</f>
        <v>1.7167562467053088E-2</v>
      </c>
      <c r="N3224" s="52">
        <f>IFERROR(_xll.qlIndexFixing(Index6M,$H3224,TRUE,_xll.ohTrigger(RecalcTrigger,Trigger6M)),NA())</f>
        <v>1.897949313257374E-2</v>
      </c>
      <c r="O3224" s="52">
        <f>IFERROR(_xll.qlIndexFixing(ONIndex6M,I3224,TRUE,_xll.ohTrigger(RecalcTrigger,Trigger6M)),NA())</f>
        <v>1.8887636586990553E-2</v>
      </c>
      <c r="P3224" s="52">
        <f>IFERROR(_xll.qlIndexFixing(Index1Y,$H3224,TRUE,_xll.ohTrigger(RecalcTrigger,Trigger1Y)),NA())</f>
        <v>2.1115430010358226E-2</v>
      </c>
      <c r="Q3224" s="52">
        <f>IFERROR(_xll.qlIndexFixing(ONIndex1Y,I3224,TRUE,_xll.ohTrigger(RecalcTrigger,Trigger1Y)),NA())</f>
        <v>2.089319844182036E-2</v>
      </c>
    </row>
    <row r="3225" spans="2:17" x14ac:dyDescent="0.2">
      <c r="B3225" s="46" t="s">
        <v>51</v>
      </c>
      <c r="D3225" s="49">
        <f>_xll.qlCalendarAdvance(LocalCalendar,$D3224,B3225,"f",FALSE)</f>
        <v>62326</v>
      </c>
      <c r="E3225" s="49">
        <f>_xll.qlInterestRateIndexValueDate(IndexON,D3225)</f>
        <v>62326</v>
      </c>
      <c r="F3225" s="52">
        <f>IFERROR(_xll.qlIndexFixing(IndexON,D3225,TRUE,_xll.ohTrigger(RecalcTrigger,TriggerON)),NA())</f>
        <v>1.3754898180451391E-2</v>
      </c>
      <c r="H3225" s="49">
        <f>_xll.qlCalendarAdvance(IborCalendar,$H3224,B3225,"f",FALSE)</f>
        <v>62317</v>
      </c>
      <c r="I3225" s="49">
        <f>_xll.qlInterestRateIndexValueDate(Index1M,$H3225)</f>
        <v>62319</v>
      </c>
      <c r="J3225" s="52">
        <f>IFERROR(_xll.qlIndexFixing(Index1M,$H3225,TRUE,_xll.ohTrigger(RecalcTrigger,Trigger1M)),NA())</f>
        <v>1.5750920681409375E-2</v>
      </c>
      <c r="K3225" s="52">
        <f>IFERROR(_xll.qlIndexFixing(ONIndex1M,I3225,TRUE,_xll.ohTrigger(RecalcTrigger,Trigger1M)),NA())</f>
        <v>1.5740248768141285E-2</v>
      </c>
      <c r="L3225" s="52">
        <f>IFERROR(_xll.qlIndexFixing(Index3M,H3225,TRUE,_xll.ohTrigger(RecalcTrigger,Trigger3M)),NA())</f>
        <v>1.7204865805365312E-2</v>
      </c>
      <c r="M3225" s="52">
        <f>IFERROR(_xll.qlIndexFixing(ONIndex3M,I3225,TRUE,_xll.ohTrigger(RecalcTrigger,Trigger3M)),NA())</f>
        <v>1.7167562467133024E-2</v>
      </c>
      <c r="N3225" s="52">
        <f>IFERROR(_xll.qlIndexFixing(Index6M,$H3225,TRUE,_xll.ohTrigger(RecalcTrigger,Trigger6M)),NA())</f>
        <v>1.8979983676390148E-2</v>
      </c>
      <c r="O3225" s="52">
        <f>IFERROR(_xll.qlIndexFixing(ONIndex6M,I3225,TRUE,_xll.ohTrigger(RecalcTrigger,Trigger6M)),NA())</f>
        <v>1.8887628715607008E-2</v>
      </c>
      <c r="P3225" s="52">
        <f>IFERROR(_xll.qlIndexFixing(Index1Y,$H3225,TRUE,_xll.ohTrigger(RecalcTrigger,Trigger1Y)),NA())</f>
        <v>2.1115429474265195E-2</v>
      </c>
      <c r="Q3225" s="52">
        <f>IFERROR(_xll.qlIndexFixing(ONIndex1Y,I3225,TRUE,_xll.ohTrigger(RecalcTrigger,Trigger1Y)),NA())</f>
        <v>2.089319786899857E-2</v>
      </c>
    </row>
    <row r="3226" spans="2:17" x14ac:dyDescent="0.2">
      <c r="B3226" s="46" t="s">
        <v>51</v>
      </c>
      <c r="D3226" s="49">
        <f>_xll.qlCalendarAdvance(LocalCalendar,$D3225,B3226,"f",FALSE)</f>
        <v>62333</v>
      </c>
      <c r="E3226" s="49">
        <f>_xll.qlInterestRateIndexValueDate(IndexON,D3226)</f>
        <v>62333</v>
      </c>
      <c r="F3226" s="52">
        <f>IFERROR(_xll.qlIndexFixing(IndexON,D3226,TRUE,_xll.ohTrigger(RecalcTrigger,TriggerON)),NA())</f>
        <v>1.3754898180451391E-2</v>
      </c>
      <c r="H3226" s="49">
        <f>_xll.qlCalendarAdvance(IborCalendar,$H3225,B3226,"f",FALSE)</f>
        <v>62324</v>
      </c>
      <c r="I3226" s="49">
        <f>_xll.qlInterestRateIndexValueDate(Index1M,$H3226)</f>
        <v>62326</v>
      </c>
      <c r="J3226" s="52">
        <f>IFERROR(_xll.qlIndexFixing(Index1M,$H3226,TRUE,_xll.ohTrigger(RecalcTrigger,Trigger1M)),NA())</f>
        <v>1.5750920681406877E-2</v>
      </c>
      <c r="K3226" s="52">
        <f>IFERROR(_xll.qlIndexFixing(ONIndex1M,I3226,TRUE,_xll.ohTrigger(RecalcTrigger,Trigger1M)),NA())</f>
        <v>1.5740248768221221E-2</v>
      </c>
      <c r="L3226" s="52">
        <f>IFERROR(_xll.qlIndexFixing(Index3M,H3226,TRUE,_xll.ohTrigger(RecalcTrigger,Trigger3M)),NA())</f>
        <v>1.7204865805365312E-2</v>
      </c>
      <c r="M3226" s="52">
        <f>IFERROR(_xll.qlIndexFixing(ONIndex3M,I3226,TRUE,_xll.ohTrigger(RecalcTrigger,Trigger3M)),NA())</f>
        <v>1.7167562467133024E-2</v>
      </c>
      <c r="N3226" s="52">
        <f>IFERROR(_xll.qlIndexFixing(Index6M,$H3226,TRUE,_xll.ohTrigger(RecalcTrigger,Trigger6M)),NA())</f>
        <v>1.8979477938550926E-2</v>
      </c>
      <c r="O3226" s="52">
        <f>IFERROR(_xll.qlIndexFixing(ONIndex6M,I3226,TRUE,_xll.ohTrigger(RecalcTrigger,Trigger6M)),NA())</f>
        <v>1.8887620869403321E-2</v>
      </c>
      <c r="P3226" s="52">
        <f>IFERROR(_xll.qlIndexFixing(Index1Y,$H3226,TRUE,_xll.ohTrigger(RecalcTrigger,Trigger1Y)),NA())</f>
        <v>2.1115428940057777E-2</v>
      </c>
      <c r="Q3226" s="52">
        <f>IFERROR(_xll.qlIndexFixing(ONIndex1Y,I3226,TRUE,_xll.ohTrigger(RecalcTrigger,Trigger1Y)),NA())</f>
        <v>2.0893197298015309E-2</v>
      </c>
    </row>
    <row r="3227" spans="2:17" x14ac:dyDescent="0.2">
      <c r="B3227" s="46" t="s">
        <v>51</v>
      </c>
      <c r="D3227" s="49">
        <f>_xll.qlCalendarAdvance(LocalCalendar,$D3226,B3227,"f",FALSE)</f>
        <v>62340</v>
      </c>
      <c r="E3227" s="49">
        <f>_xll.qlInterestRateIndexValueDate(IndexON,D3227)</f>
        <v>62340</v>
      </c>
      <c r="F3227" s="52">
        <f>IFERROR(_xll.qlIndexFixing(IndexON,D3227,TRUE,_xll.ohTrigger(RecalcTrigger,TriggerON)),NA())</f>
        <v>1.3754898180451391E-2</v>
      </c>
      <c r="H3227" s="49">
        <f>_xll.qlCalendarAdvance(IborCalendar,$H3226,B3227,"f",FALSE)</f>
        <v>62331</v>
      </c>
      <c r="I3227" s="49">
        <f>_xll.qlInterestRateIndexValueDate(Index1M,$H3227)</f>
        <v>62333</v>
      </c>
      <c r="J3227" s="52">
        <f>IFERROR(_xll.qlIndexFixing(Index1M,$H3227,TRUE,_xll.ohTrigger(RecalcTrigger,Trigger1M)),NA())</f>
        <v>1.5750920681406877E-2</v>
      </c>
      <c r="K3227" s="52">
        <f>IFERROR(_xll.qlIndexFixing(ONIndex1M,I3227,TRUE,_xll.ohTrigger(RecalcTrigger,Trigger1M)),NA())</f>
        <v>1.5740248768061349E-2</v>
      </c>
      <c r="L3227" s="52">
        <f>IFERROR(_xll.qlIndexFixing(Index3M,H3227,TRUE,_xll.ohTrigger(RecalcTrigger,Trigger3M)),NA())</f>
        <v>1.7204865805364445E-2</v>
      </c>
      <c r="M3227" s="52">
        <f>IFERROR(_xll.qlIndexFixing(ONIndex3M,I3227,TRUE,_xll.ohTrigger(RecalcTrigger,Trigger3M)),NA())</f>
        <v>1.7167562467053088E-2</v>
      </c>
      <c r="N3227" s="52">
        <f>IFERROR(_xll.qlIndexFixing(Index6M,$H3227,TRUE,_xll.ohTrigger(RecalcTrigger,Trigger6M)),NA())</f>
        <v>1.8977976015906041E-2</v>
      </c>
      <c r="O3227" s="52">
        <f>IFERROR(_xll.qlIndexFixing(ONIndex6M,I3227,TRUE,_xll.ohTrigger(RecalcTrigger,Trigger6M)),NA())</f>
        <v>1.8887613048539365E-2</v>
      </c>
      <c r="P3227" s="52">
        <f>IFERROR(_xll.qlIndexFixing(Index1Y,$H3227,TRUE,_xll.ohTrigger(RecalcTrigger,Trigger1Y)),NA())</f>
        <v>2.1115428407735753E-2</v>
      </c>
      <c r="Q3227" s="52">
        <f>IFERROR(_xll.qlIndexFixing(ONIndex1Y,I3227,TRUE,_xll.ohTrigger(RecalcTrigger,Trigger1Y)),NA())</f>
        <v>2.0893196728710706E-2</v>
      </c>
    </row>
    <row r="3228" spans="2:17" x14ac:dyDescent="0.2">
      <c r="B3228" s="46" t="s">
        <v>51</v>
      </c>
      <c r="D3228" s="49">
        <f>_xll.qlCalendarAdvance(LocalCalendar,$D3227,B3228,"f",FALSE)</f>
        <v>62347</v>
      </c>
      <c r="E3228" s="49">
        <f>_xll.qlInterestRateIndexValueDate(IndexON,D3228)</f>
        <v>62347</v>
      </c>
      <c r="F3228" s="52">
        <f>IFERROR(_xll.qlIndexFixing(IndexON,D3228,TRUE,_xll.ohTrigger(RecalcTrigger,TriggerON)),NA())</f>
        <v>1.3754898180451391E-2</v>
      </c>
      <c r="H3228" s="49">
        <f>_xll.qlCalendarAdvance(IborCalendar,$H3227,B3228,"f",FALSE)</f>
        <v>62338</v>
      </c>
      <c r="I3228" s="49">
        <f>_xll.qlInterestRateIndexValueDate(Index1M,$H3228)</f>
        <v>62340</v>
      </c>
      <c r="J3228" s="52">
        <f>IFERROR(_xll.qlIndexFixing(Index1M,$H3228,TRUE,_xll.ohTrigger(RecalcTrigger,Trigger1M)),NA())</f>
        <v>1.5750920681409375E-2</v>
      </c>
      <c r="K3228" s="52">
        <f>IFERROR(_xll.qlIndexFixing(ONIndex1M,I3228,TRUE,_xll.ohTrigger(RecalcTrigger,Trigger1M)),NA())</f>
        <v>1.5740248768141285E-2</v>
      </c>
      <c r="L3228" s="52">
        <f>IFERROR(_xll.qlIndexFixing(Index3M,H3228,TRUE,_xll.ohTrigger(RecalcTrigger,Trigger3M)),NA())</f>
        <v>1.7204455291711187E-2</v>
      </c>
      <c r="M3228" s="52">
        <f>IFERROR(_xll.qlIndexFixing(ONIndex3M,I3228,TRUE,_xll.ohTrigger(RecalcTrigger,Trigger3M)),NA())</f>
        <v>1.7167562467053088E-2</v>
      </c>
      <c r="N3228" s="52">
        <f>IFERROR(_xll.qlIndexFixing(Index6M,$H3228,TRUE,_xll.ohTrigger(RecalcTrigger,Trigger6M)),NA())</f>
        <v>1.8976972320921878E-2</v>
      </c>
      <c r="O3228" s="52">
        <f>IFERROR(_xll.qlIndexFixing(ONIndex6M,I3228,TRUE,_xll.ohTrigger(RecalcTrigger,Trigger6M)),NA())</f>
        <v>1.8887605253015138E-2</v>
      </c>
      <c r="P3228" s="52">
        <f>IFERROR(_xll.qlIndexFixing(Index1Y,$H3228,TRUE,_xll.ohTrigger(RecalcTrigger,Trigger1Y)),NA())</f>
        <v>2.1115427877299565E-2</v>
      </c>
      <c r="Q3228" s="52">
        <f>IFERROR(_xll.qlIndexFixing(ONIndex1Y,I3228,TRUE,_xll.ohTrigger(RecalcTrigger,Trigger1Y)),NA())</f>
        <v>2.0893196161324568E-2</v>
      </c>
    </row>
    <row r="3229" spans="2:17" x14ac:dyDescent="0.2">
      <c r="B3229" s="46" t="s">
        <v>51</v>
      </c>
      <c r="D3229" s="49">
        <f>_xll.qlCalendarAdvance(LocalCalendar,$D3228,B3229,"f",FALSE)</f>
        <v>62354</v>
      </c>
      <c r="E3229" s="49">
        <f>_xll.qlInterestRateIndexValueDate(IndexON,D3229)</f>
        <v>62354</v>
      </c>
      <c r="F3229" s="52">
        <f>IFERROR(_xll.qlIndexFixing(IndexON,D3229,TRUE,_xll.ohTrigger(RecalcTrigger,TriggerON)),NA())</f>
        <v>1.3754898180371455E-2</v>
      </c>
      <c r="H3229" s="49">
        <f>_xll.qlCalendarAdvance(IborCalendar,$H3228,B3229,"f",FALSE)</f>
        <v>62345</v>
      </c>
      <c r="I3229" s="49">
        <f>_xll.qlInterestRateIndexValueDate(Index1M,$H3229)</f>
        <v>62347</v>
      </c>
      <c r="J3229" s="52">
        <f>IFERROR(_xll.qlIndexFixing(Index1M,$H3229,TRUE,_xll.ohTrigger(RecalcTrigger,Trigger1M)),NA())</f>
        <v>1.5751265097262941E-2</v>
      </c>
      <c r="K3229" s="52">
        <f>IFERROR(_xll.qlIndexFixing(ONIndex1M,I3229,TRUE,_xll.ohTrigger(RecalcTrigger,Trigger1M)),NA())</f>
        <v>1.5740248768221221E-2</v>
      </c>
      <c r="L3229" s="52">
        <f>IFERROR(_xll.qlIndexFixing(Index3M,H3229,TRUE,_xll.ohTrigger(RecalcTrigger,Trigger3M)),NA())</f>
        <v>1.7204455291712942E-2</v>
      </c>
      <c r="M3229" s="52">
        <f>IFERROR(_xll.qlIndexFixing(ONIndex3M,I3229,TRUE,_xll.ohTrigger(RecalcTrigger,Trigger3M)),NA())</f>
        <v>1.7167562467133024E-2</v>
      </c>
      <c r="N3229" s="52">
        <f>IFERROR(_xll.qlIndexFixing(Index6M,$H3229,TRUE,_xll.ohTrigger(RecalcTrigger,Trigger6M)),NA())</f>
        <v>1.8976964806389676E-2</v>
      </c>
      <c r="O3229" s="52">
        <f>IFERROR(_xll.qlIndexFixing(ONIndex6M,I3229,TRUE,_xll.ohTrigger(RecalcTrigger,Trigger6M)),NA())</f>
        <v>1.8887597483070451E-2</v>
      </c>
      <c r="P3229" s="52">
        <f>IFERROR(_xll.qlIndexFixing(Index1Y,$H3229,TRUE,_xll.ohTrigger(RecalcTrigger,Trigger1Y)),NA())</f>
        <v>2.1115427348749431E-2</v>
      </c>
      <c r="Q3229" s="52">
        <f>IFERROR(_xll.qlIndexFixing(ONIndex1Y,I3229,TRUE,_xll.ohTrigger(RecalcTrigger,Trigger1Y)),NA())</f>
        <v>2.0893195595936831E-2</v>
      </c>
    </row>
    <row r="3230" spans="2:17" x14ac:dyDescent="0.2">
      <c r="B3230" s="46" t="s">
        <v>51</v>
      </c>
      <c r="D3230" s="49">
        <f>_xll.qlCalendarAdvance(LocalCalendar,$D3229,B3230,"f",FALSE)</f>
        <v>62361</v>
      </c>
      <c r="E3230" s="49">
        <f>_xll.qlInterestRateIndexValueDate(IndexON,D3230)</f>
        <v>62361</v>
      </c>
      <c r="F3230" s="52">
        <f>IFERROR(_xll.qlIndexFixing(IndexON,D3230,TRUE,_xll.ohTrigger(RecalcTrigger,TriggerON)),NA())</f>
        <v>1.3754898180451391E-2</v>
      </c>
      <c r="H3230" s="49">
        <f>_xll.qlCalendarAdvance(IborCalendar,$H3229,B3230,"f",FALSE)</f>
        <v>62352</v>
      </c>
      <c r="I3230" s="49">
        <f>_xll.qlInterestRateIndexValueDate(Index1M,$H3230)</f>
        <v>62354</v>
      </c>
      <c r="J3230" s="52">
        <f>IFERROR(_xll.qlIndexFixing(Index1M,$H3230,TRUE,_xll.ohTrigger(RecalcTrigger,Trigger1M)),NA())</f>
        <v>1.5750920681409375E-2</v>
      </c>
      <c r="K3230" s="52">
        <f>IFERROR(_xll.qlIndexFixing(ONIndex1M,I3230,TRUE,_xll.ohTrigger(RecalcTrigger,Trigger1M)),NA())</f>
        <v>1.5740248768221221E-2</v>
      </c>
      <c r="L3230" s="52">
        <f>IFERROR(_xll.qlIndexFixing(Index3M,H3230,TRUE,_xll.ohTrigger(RecalcTrigger,Trigger3M)),NA())</f>
        <v>1.7204455291712065E-2</v>
      </c>
      <c r="M3230" s="52">
        <f>IFERROR(_xll.qlIndexFixing(ONIndex3M,I3230,TRUE,_xll.ohTrigger(RecalcTrigger,Trigger3M)),NA())</f>
        <v>1.7167562467133024E-2</v>
      </c>
      <c r="N3230" s="52">
        <f>IFERROR(_xll.qlIndexFixing(Index6M,$H3230,TRUE,_xll.ohTrigger(RecalcTrigger,Trigger6M)),NA())</f>
        <v>1.8976957317467045E-2</v>
      </c>
      <c r="O3230" s="52">
        <f>IFERROR(_xll.qlIndexFixing(ONIndex6M,I3230,TRUE,_xll.ohTrigger(RecalcTrigger,Trigger6M)),NA())</f>
        <v>1.8887589738385557E-2</v>
      </c>
      <c r="P3230" s="52">
        <f>IFERROR(_xll.qlIndexFixing(Index1Y,$H3230,TRUE,_xll.ohTrigger(RecalcTrigger,Trigger1Y)),NA())</f>
        <v>2.1115426822085129E-2</v>
      </c>
      <c r="Q3230" s="52">
        <f>IFERROR(_xll.qlIndexFixing(ONIndex1Y,I3230,TRUE,_xll.ohTrigger(RecalcTrigger,Trigger1Y)),NA())</f>
        <v>2.0893195032227752E-2</v>
      </c>
    </row>
    <row r="3231" spans="2:17" x14ac:dyDescent="0.2">
      <c r="B3231" s="46" t="s">
        <v>51</v>
      </c>
      <c r="D3231" s="49">
        <f>_xll.qlCalendarAdvance(LocalCalendar,$D3230,B3231,"f",FALSE)</f>
        <v>62368</v>
      </c>
      <c r="E3231" s="49">
        <f>_xll.qlInterestRateIndexValueDate(IndexON,D3231)</f>
        <v>62368</v>
      </c>
      <c r="F3231" s="52">
        <f>IFERROR(_xll.qlIndexFixing(IndexON,D3231,TRUE,_xll.ohTrigger(RecalcTrigger,TriggerON)),NA())</f>
        <v>1.3754898180451391E-2</v>
      </c>
      <c r="H3231" s="49">
        <f>_xll.qlCalendarAdvance(IborCalendar,$H3230,B3231,"f",FALSE)</f>
        <v>62359</v>
      </c>
      <c r="I3231" s="49">
        <f>_xll.qlInterestRateIndexValueDate(Index1M,$H3231)</f>
        <v>62361</v>
      </c>
      <c r="J3231" s="52">
        <f>IFERROR(_xll.qlIndexFixing(Index1M,$H3231,TRUE,_xll.ohTrigger(RecalcTrigger,Trigger1M)),NA())</f>
        <v>1.5750920681409375E-2</v>
      </c>
      <c r="K3231" s="52">
        <f>IFERROR(_xll.qlIndexFixing(ONIndex1M,I3231,TRUE,_xll.ohTrigger(RecalcTrigger,Trigger1M)),NA())</f>
        <v>1.5740248768141285E-2</v>
      </c>
      <c r="L3231" s="52">
        <f>IFERROR(_xll.qlIndexFixing(Index3M,H3231,TRUE,_xll.ohTrigger(RecalcTrigger,Trigger3M)),NA())</f>
        <v>1.7206097424660265E-2</v>
      </c>
      <c r="M3231" s="52">
        <f>IFERROR(_xll.qlIndexFixing(ONIndex3M,I3231,TRUE,_xll.ohTrigger(RecalcTrigger,Trigger3M)),NA())</f>
        <v>1.7167562467133024E-2</v>
      </c>
      <c r="N3231" s="52">
        <f>IFERROR(_xll.qlIndexFixing(Index6M,$H3231,TRUE,_xll.ohTrigger(RecalcTrigger,Trigger6M)),NA())</f>
        <v>1.8976949854153543E-2</v>
      </c>
      <c r="O3231" s="52">
        <f>IFERROR(_xll.qlIndexFixing(ONIndex6M,I3231,TRUE,_xll.ohTrigger(RecalcTrigger,Trigger6M)),NA())</f>
        <v>1.8887582018960458E-2</v>
      </c>
      <c r="P3231" s="52">
        <f>IFERROR(_xll.qlIndexFixing(Index1Y,$H3231,TRUE,_xll.ohTrigger(RecalcTrigger,Trigger1Y)),NA())</f>
        <v>2.1115426297306224E-2</v>
      </c>
      <c r="Q3231" s="52">
        <f>IFERROR(_xll.qlIndexFixing(ONIndex1Y,I3231,TRUE,_xll.ohTrigger(RecalcTrigger,Trigger1Y)),NA())</f>
        <v>2.0893194470437138E-2</v>
      </c>
    </row>
    <row r="3232" spans="2:17" x14ac:dyDescent="0.2">
      <c r="B3232" s="46" t="s">
        <v>51</v>
      </c>
      <c r="D3232" s="49">
        <f>_xll.qlCalendarAdvance(LocalCalendar,$D3231,B3232,"f",FALSE)</f>
        <v>62375</v>
      </c>
      <c r="E3232" s="49">
        <f>_xll.qlInterestRateIndexValueDate(IndexON,D3232)</f>
        <v>62375</v>
      </c>
      <c r="F3232" s="52">
        <f>IFERROR(_xll.qlIndexFixing(IndexON,D3232,TRUE,_xll.ohTrigger(RecalcTrigger,TriggerON)),NA())</f>
        <v>1.3754898180451391E-2</v>
      </c>
      <c r="H3232" s="49">
        <f>_xll.qlCalendarAdvance(IborCalendar,$H3231,B3232,"f",FALSE)</f>
        <v>62366</v>
      </c>
      <c r="I3232" s="49">
        <f>_xll.qlInterestRateIndexValueDate(Index1M,$H3232)</f>
        <v>62368</v>
      </c>
      <c r="J3232" s="52">
        <f>IFERROR(_xll.qlIndexFixing(Index1M,$H3232,TRUE,_xll.ohTrigger(RecalcTrigger,Trigger1M)),NA())</f>
        <v>1.5750920681406877E-2</v>
      </c>
      <c r="K3232" s="52">
        <f>IFERROR(_xll.qlIndexFixing(ONIndex1M,I3232,TRUE,_xll.ohTrigger(RecalcTrigger,Trigger1M)),NA())</f>
        <v>1.5740248768221221E-2</v>
      </c>
      <c r="L3232" s="52">
        <f>IFERROR(_xll.qlIndexFixing(Index3M,H3232,TRUE,_xll.ohTrigger(RecalcTrigger,Trigger3M)),NA())</f>
        <v>1.7204865805364445E-2</v>
      </c>
      <c r="M3232" s="52">
        <f>IFERROR(_xll.qlIndexFixing(ONIndex3M,I3232,TRUE,_xll.ohTrigger(RecalcTrigger,Trigger3M)),NA())</f>
        <v>1.7167562467133024E-2</v>
      </c>
      <c r="N3232" s="52">
        <f>IFERROR(_xll.qlIndexFixing(Index6M,$H3232,TRUE,_xll.ohTrigger(RecalcTrigger,Trigger6M)),NA())</f>
        <v>1.8977440492266642E-2</v>
      </c>
      <c r="O3232" s="52">
        <f>IFERROR(_xll.qlIndexFixing(ONIndex6M,I3232,TRUE,_xll.ohTrigger(RecalcTrigger,Trigger6M)),NA())</f>
        <v>1.8887574324955025E-2</v>
      </c>
      <c r="P3232" s="52">
        <f>IFERROR(_xll.qlIndexFixing(Index1Y,$H3232,TRUE,_xll.ohTrigger(RecalcTrigger,Trigger1Y)),NA())</f>
        <v>2.1115425774413152E-2</v>
      </c>
      <c r="Q3232" s="52">
        <f>IFERROR(_xll.qlIndexFixing(ONIndex1Y,I3232,TRUE,_xll.ohTrigger(RecalcTrigger,Trigger1Y)),NA())</f>
        <v>2.0893193910485053E-2</v>
      </c>
    </row>
    <row r="3233" spans="2:17" x14ac:dyDescent="0.2">
      <c r="B3233" s="46" t="s">
        <v>51</v>
      </c>
      <c r="D3233" s="49">
        <f>_xll.qlCalendarAdvance(LocalCalendar,$D3232,B3233,"f",FALSE)</f>
        <v>62382</v>
      </c>
      <c r="E3233" s="49">
        <f>_xll.qlInterestRateIndexValueDate(IndexON,D3233)</f>
        <v>62382</v>
      </c>
      <c r="F3233" s="52">
        <f>IFERROR(_xll.qlIndexFixing(IndexON,D3233,TRUE,_xll.ohTrigger(RecalcTrigger,TriggerON)),NA())</f>
        <v>1.3754898180371455E-2</v>
      </c>
      <c r="H3233" s="49">
        <f>_xll.qlCalendarAdvance(IborCalendar,$H3232,B3233,"f",FALSE)</f>
        <v>62373</v>
      </c>
      <c r="I3233" s="49">
        <f>_xll.qlInterestRateIndexValueDate(Index1M,$H3233)</f>
        <v>62375</v>
      </c>
      <c r="J3233" s="52">
        <f>IFERROR(_xll.qlIndexFixing(Index1M,$H3233,TRUE,_xll.ohTrigger(RecalcTrigger,Trigger1M)),NA())</f>
        <v>1.5750920681409375E-2</v>
      </c>
      <c r="K3233" s="52">
        <f>IFERROR(_xll.qlIndexFixing(ONIndex1M,I3233,TRUE,_xll.ohTrigger(RecalcTrigger,Trigger1M)),NA())</f>
        <v>1.5740248768141285E-2</v>
      </c>
      <c r="L3233" s="52">
        <f>IFERROR(_xll.qlIndexFixing(Index3M,H3233,TRUE,_xll.ohTrigger(RecalcTrigger,Trigger3M)),NA())</f>
        <v>1.7204865805365312E-2</v>
      </c>
      <c r="M3233" s="52">
        <f>IFERROR(_xll.qlIndexFixing(ONIndex3M,I3233,TRUE,_xll.ohTrigger(RecalcTrigger,Trigger3M)),NA())</f>
        <v>1.716756246721296E-2</v>
      </c>
      <c r="N3233" s="52">
        <f>IFERROR(_xll.qlIndexFixing(Index6M,$H3233,TRUE,_xll.ohTrigger(RecalcTrigger,Trigger6M)),NA())</f>
        <v>1.8977433081612573E-2</v>
      </c>
      <c r="O3233" s="52">
        <f>IFERROR(_xll.qlIndexFixing(ONIndex6M,I3233,TRUE,_xll.ohTrigger(RecalcTrigger,Trigger6M)),NA())</f>
        <v>1.8887566656369259E-2</v>
      </c>
      <c r="P3233" s="52">
        <f>IFERROR(_xll.qlIndexFixing(Index1Y,$H3233,TRUE,_xll.ohTrigger(RecalcTrigger,Trigger1Y)),NA())</f>
        <v>2.1115425253405914E-2</v>
      </c>
      <c r="Q3233" s="52">
        <f>IFERROR(_xll.qlIndexFixing(ONIndex1Y,I3233,TRUE,_xll.ohTrigger(RecalcTrigger,Trigger1Y)),NA())</f>
        <v>2.0893193352371497E-2</v>
      </c>
    </row>
    <row r="3234" spans="2:17" x14ac:dyDescent="0.2">
      <c r="B3234" s="46" t="s">
        <v>51</v>
      </c>
      <c r="D3234" s="49">
        <f>_xll.qlCalendarAdvance(LocalCalendar,$D3233,B3234,"f",FALSE)</f>
        <v>62389</v>
      </c>
      <c r="E3234" s="49">
        <f>_xll.qlInterestRateIndexValueDate(IndexON,D3234)</f>
        <v>62389</v>
      </c>
      <c r="F3234" s="52">
        <f>IFERROR(_xll.qlIndexFixing(IndexON,D3234,TRUE,_xll.ohTrigger(RecalcTrigger,TriggerON)),NA())</f>
        <v>1.3754898180531328E-2</v>
      </c>
      <c r="H3234" s="49">
        <f>_xll.qlCalendarAdvance(IborCalendar,$H3233,B3234,"f",FALSE)</f>
        <v>62380</v>
      </c>
      <c r="I3234" s="49">
        <f>_xll.qlInterestRateIndexValueDate(Index1M,$H3234)</f>
        <v>62382</v>
      </c>
      <c r="J3234" s="52">
        <f>IFERROR(_xll.qlIndexFixing(Index1M,$H3234,TRUE,_xll.ohTrigger(RecalcTrigger,Trigger1M)),NA())</f>
        <v>1.5750920681409375E-2</v>
      </c>
      <c r="K3234" s="52">
        <f>IFERROR(_xll.qlIndexFixing(ONIndex1M,I3234,TRUE,_xll.ohTrigger(RecalcTrigger,Trigger1M)),NA())</f>
        <v>1.5740248768141285E-2</v>
      </c>
      <c r="L3234" s="52">
        <f>IFERROR(_xll.qlIndexFixing(Index3M,H3234,TRUE,_xll.ohTrigger(RecalcTrigger,Trigger3M)),NA())</f>
        <v>1.7204865805366183E-2</v>
      </c>
      <c r="M3234" s="52">
        <f>IFERROR(_xll.qlIndexFixing(ONIndex3M,I3234,TRUE,_xll.ohTrigger(RecalcTrigger,Trigger3M)),NA())</f>
        <v>1.7167562467133024E-2</v>
      </c>
      <c r="N3234" s="52">
        <f>IFERROR(_xll.qlIndexFixing(Index6M,$H3234,TRUE,_xll.ohTrigger(RecalcTrigger,Trigger6M)),NA())</f>
        <v>1.8977425696569666E-2</v>
      </c>
      <c r="O3234" s="52">
        <f>IFERROR(_xll.qlIndexFixing(ONIndex6M,I3234,TRUE,_xll.ohTrigger(RecalcTrigger,Trigger6M)),NA())</f>
        <v>1.8887559013203159E-2</v>
      </c>
      <c r="P3234" s="52">
        <f>IFERROR(_xll.qlIndexFixing(Index1Y,$H3234,TRUE,_xll.ohTrigger(RecalcTrigger,Trigger1Y)),NA())</f>
        <v>2.1115424734284512E-2</v>
      </c>
      <c r="Q3234" s="52">
        <f>IFERROR(_xll.qlIndexFixing(ONIndex1Y,I3234,TRUE,_xll.ohTrigger(RecalcTrigger,Trigger1Y)),NA())</f>
        <v>2.0893192796016535E-2</v>
      </c>
    </row>
    <row r="3235" spans="2:17" x14ac:dyDescent="0.2">
      <c r="B3235" s="46" t="s">
        <v>51</v>
      </c>
      <c r="D3235" s="49">
        <f>_xll.qlCalendarAdvance(LocalCalendar,$D3234,B3235,"f",FALSE)</f>
        <v>62396</v>
      </c>
      <c r="E3235" s="49">
        <f>_xll.qlInterestRateIndexValueDate(IndexON,D3235)</f>
        <v>62396</v>
      </c>
      <c r="F3235" s="52">
        <f>IFERROR(_xll.qlIndexFixing(IndexON,D3235,TRUE,_xll.ohTrigger(RecalcTrigger,TriggerON)),NA())</f>
        <v>1.3754898180451391E-2</v>
      </c>
      <c r="H3235" s="49">
        <f>_xll.qlCalendarAdvance(IborCalendar,$H3234,B3235,"f",FALSE)</f>
        <v>62387</v>
      </c>
      <c r="I3235" s="49">
        <f>_xll.qlInterestRateIndexValueDate(Index1M,$H3235)</f>
        <v>62389</v>
      </c>
      <c r="J3235" s="52">
        <f>IFERROR(_xll.qlIndexFixing(Index1M,$H3235,TRUE,_xll.ohTrigger(RecalcTrigger,Trigger1M)),NA())</f>
        <v>1.5750920681409375E-2</v>
      </c>
      <c r="K3235" s="52">
        <f>IFERROR(_xll.qlIndexFixing(ONIndex1M,I3235,TRUE,_xll.ohTrigger(RecalcTrigger,Trigger1M)),NA())</f>
        <v>1.5740248768141285E-2</v>
      </c>
      <c r="L3235" s="52">
        <f>IFERROR(_xll.qlIndexFixing(Index3M,H3235,TRUE,_xll.ohTrigger(RecalcTrigger,Trigger3M)),NA())</f>
        <v>1.7204865805364445E-2</v>
      </c>
      <c r="M3235" s="52">
        <f>IFERROR(_xll.qlIndexFixing(ONIndex3M,I3235,TRUE,_xll.ohTrigger(RecalcTrigger,Trigger3M)),NA())</f>
        <v>1.7167562467133024E-2</v>
      </c>
      <c r="N3235" s="52">
        <f>IFERROR(_xll.qlIndexFixing(Index6M,$H3235,TRUE,_xll.ohTrigger(RecalcTrigger,Trigger6M)),NA())</f>
        <v>1.8977418337136603E-2</v>
      </c>
      <c r="O3235" s="52">
        <f>IFERROR(_xll.qlIndexFixing(ONIndex6M,I3235,TRUE,_xll.ohTrigger(RecalcTrigger,Trigger6M)),NA())</f>
        <v>1.8887551395216917E-2</v>
      </c>
      <c r="P3235" s="52">
        <f>IFERROR(_xll.qlIndexFixing(Index1Y,$H3235,TRUE,_xll.ohTrigger(RecalcTrigger,Trigger1Y)),NA())</f>
        <v>2.1115424217048723E-2</v>
      </c>
      <c r="Q3235" s="52">
        <f>IFERROR(_xll.qlIndexFixing(ONIndex1Y,I3235,TRUE,_xll.ohTrigger(RecalcTrigger,Trigger1Y)),NA())</f>
        <v>2.0893192241659975E-2</v>
      </c>
    </row>
    <row r="3236" spans="2:17" x14ac:dyDescent="0.2">
      <c r="B3236" s="46" t="s">
        <v>51</v>
      </c>
      <c r="D3236" s="49">
        <f>_xll.qlCalendarAdvance(LocalCalendar,$D3235,B3236,"f",FALSE)</f>
        <v>62403</v>
      </c>
      <c r="E3236" s="49">
        <f>_xll.qlInterestRateIndexValueDate(IndexON,D3236)</f>
        <v>62403</v>
      </c>
      <c r="F3236" s="52">
        <f>IFERROR(_xll.qlIndexFixing(IndexON,D3236,TRUE,_xll.ohTrigger(RecalcTrigger,TriggerON)),NA())</f>
        <v>1.3754898180451391E-2</v>
      </c>
      <c r="H3236" s="49">
        <f>_xll.qlCalendarAdvance(IborCalendar,$H3235,B3236,"f",FALSE)</f>
        <v>62394</v>
      </c>
      <c r="I3236" s="49">
        <f>_xll.qlInterestRateIndexValueDate(Index1M,$H3236)</f>
        <v>62396</v>
      </c>
      <c r="J3236" s="52">
        <f>IFERROR(_xll.qlIndexFixing(Index1M,$H3236,TRUE,_xll.ohTrigger(RecalcTrigger,Trigger1M)),NA())</f>
        <v>1.5749887494085575E-2</v>
      </c>
      <c r="K3236" s="52">
        <f>IFERROR(_xll.qlIndexFixing(ONIndex1M,I3236,TRUE,_xll.ohTrigger(RecalcTrigger,Trigger1M)),NA())</f>
        <v>1.5740248768221221E-2</v>
      </c>
      <c r="L3236" s="52">
        <f>IFERROR(_xll.qlIndexFixing(Index3M,H3236,TRUE,_xll.ohTrigger(RecalcTrigger,Trigger3M)),NA())</f>
        <v>1.7204865805364445E-2</v>
      </c>
      <c r="M3236" s="52">
        <f>IFERROR(_xll.qlIndexFixing(ONIndex3M,I3236,TRUE,_xll.ohTrigger(RecalcTrigger,Trigger3M)),NA())</f>
        <v>1.7167562467133024E-2</v>
      </c>
      <c r="N3236" s="52">
        <f>IFERROR(_xll.qlIndexFixing(Index6M,$H3236,TRUE,_xll.ohTrigger(RecalcTrigger,Trigger6M)),NA())</f>
        <v>1.8977411003315139E-2</v>
      </c>
      <c r="O3236" s="52">
        <f>IFERROR(_xll.qlIndexFixing(ONIndex6M,I3236,TRUE,_xll.ohTrigger(RecalcTrigger,Trigger6M)),NA())</f>
        <v>1.888754380289015E-2</v>
      </c>
      <c r="P3236" s="52">
        <f>IFERROR(_xll.qlIndexFixing(Index1Y,$H3236,TRUE,_xll.ohTrigger(RecalcTrigger,Trigger1Y)),NA())</f>
        <v>2.111542370169877E-2</v>
      </c>
      <c r="Q3236" s="52">
        <f>IFERROR(_xll.qlIndexFixing(ONIndex1Y,I3236,TRUE,_xll.ohTrigger(RecalcTrigger,Trigger1Y)),NA())</f>
        <v>2.0893191689141943E-2</v>
      </c>
    </row>
    <row r="3237" spans="2:17" x14ac:dyDescent="0.2">
      <c r="B3237" s="46" t="s">
        <v>51</v>
      </c>
      <c r="D3237" s="49">
        <f>_xll.qlCalendarAdvance(LocalCalendar,$D3236,B3237,"f",FALSE)</f>
        <v>62410</v>
      </c>
      <c r="E3237" s="49">
        <f>_xll.qlInterestRateIndexValueDate(IndexON,D3237)</f>
        <v>62410</v>
      </c>
      <c r="F3237" s="52">
        <f>IFERROR(_xll.qlIndexFixing(IndexON,D3237,TRUE,_xll.ohTrigger(RecalcTrigger,TriggerON)),NA())</f>
        <v>1.3754898180451391E-2</v>
      </c>
      <c r="H3237" s="49">
        <f>_xll.qlCalendarAdvance(IborCalendar,$H3236,B3237,"f",FALSE)</f>
        <v>62401</v>
      </c>
      <c r="I3237" s="49">
        <f>_xll.qlInterestRateIndexValueDate(Index1M,$H3237)</f>
        <v>62403</v>
      </c>
      <c r="J3237" s="52">
        <f>IFERROR(_xll.qlIndexFixing(Index1M,$H3237,TRUE,_xll.ohTrigger(RecalcTrigger,Trigger1M)),NA())</f>
        <v>1.5750920681409375E-2</v>
      </c>
      <c r="K3237" s="52">
        <f>IFERROR(_xll.qlIndexFixing(ONIndex1M,I3237,TRUE,_xll.ohTrigger(RecalcTrigger,Trigger1M)),NA())</f>
        <v>1.5740248768221221E-2</v>
      </c>
      <c r="L3237" s="52">
        <f>IFERROR(_xll.qlIndexFixing(Index3M,H3237,TRUE,_xll.ohTrigger(RecalcTrigger,Trigger3M)),NA())</f>
        <v>1.7204865805366183E-2</v>
      </c>
      <c r="M3237" s="52">
        <f>IFERROR(_xll.qlIndexFixing(ONIndex3M,I3237,TRUE,_xll.ohTrigger(RecalcTrigger,Trigger3M)),NA())</f>
        <v>1.7167562467133024E-2</v>
      </c>
      <c r="N3237" s="52">
        <f>IFERROR(_xll.qlIndexFixing(Index6M,$H3237,TRUE,_xll.ohTrigger(RecalcTrigger,Trigger6M)),NA())</f>
        <v>1.8976905612070837E-2</v>
      </c>
      <c r="O3237" s="52">
        <f>IFERROR(_xll.qlIndexFixing(ONIndex6M,I3237,TRUE,_xll.ohTrigger(RecalcTrigger,Trigger6M)),NA())</f>
        <v>1.8887536235743241E-2</v>
      </c>
      <c r="P3237" s="52">
        <f>IFERROR(_xll.qlIndexFixing(Index1Y,$H3237,TRUE,_xll.ohTrigger(RecalcTrigger,Trigger1Y)),NA())</f>
        <v>2.1115423188234429E-2</v>
      </c>
      <c r="Q3237" s="52">
        <f>IFERROR(_xll.qlIndexFixing(ONIndex1Y,I3237,TRUE,_xll.ohTrigger(RecalcTrigger,Trigger1Y)),NA())</f>
        <v>2.0893191138302569E-2</v>
      </c>
    </row>
    <row r="3238" spans="2:17" x14ac:dyDescent="0.2">
      <c r="B3238" s="46" t="s">
        <v>51</v>
      </c>
      <c r="D3238" s="49">
        <f>_xll.qlCalendarAdvance(LocalCalendar,$D3237,B3238,"f",FALSE)</f>
        <v>62417</v>
      </c>
      <c r="E3238" s="49">
        <f>_xll.qlInterestRateIndexValueDate(IndexON,D3238)</f>
        <v>62417</v>
      </c>
      <c r="F3238" s="52">
        <f>IFERROR(_xll.qlIndexFixing(IndexON,D3238,TRUE,_xll.ohTrigger(RecalcTrigger,TriggerON)),NA())</f>
        <v>1.3754898180451391E-2</v>
      </c>
      <c r="H3238" s="49">
        <f>_xll.qlCalendarAdvance(IborCalendar,$H3237,B3238,"f",FALSE)</f>
        <v>62408</v>
      </c>
      <c r="I3238" s="49">
        <f>_xll.qlInterestRateIndexValueDate(Index1M,$H3238)</f>
        <v>62410</v>
      </c>
      <c r="J3238" s="52">
        <f>IFERROR(_xll.qlIndexFixing(Index1M,$H3238,TRUE,_xll.ohTrigger(RecalcTrigger,Trigger1M)),NA())</f>
        <v>1.5750920681409375E-2</v>
      </c>
      <c r="K3238" s="52">
        <f>IFERROR(_xll.qlIndexFixing(ONIndex1M,I3238,TRUE,_xll.ohTrigger(RecalcTrigger,Trigger1M)),NA())</f>
        <v>1.5740248768221221E-2</v>
      </c>
      <c r="L3238" s="52">
        <f>IFERROR(_xll.qlIndexFixing(Index3M,H3238,TRUE,_xll.ohTrigger(RecalcTrigger,Trigger3M)),NA())</f>
        <v>1.7204865805365312E-2</v>
      </c>
      <c r="M3238" s="52">
        <f>IFERROR(_xll.qlIndexFixing(ONIndex3M,I3238,TRUE,_xll.ohTrigger(RecalcTrigger,Trigger3M)),NA())</f>
        <v>1.7167562467053088E-2</v>
      </c>
      <c r="N3238" s="52">
        <f>IFERROR(_xll.qlIndexFixing(Index6M,$H3238,TRUE,_xll.ohTrigger(RecalcTrigger,Trigger6M)),NA())</f>
        <v>1.8976898328022997E-2</v>
      </c>
      <c r="O3238" s="52">
        <f>IFERROR(_xll.qlIndexFixing(ONIndex6M,I3238,TRUE,_xll.ohTrigger(RecalcTrigger,Trigger6M)),NA())</f>
        <v>1.8887528693856126E-2</v>
      </c>
      <c r="P3238" s="52">
        <f>IFERROR(_xll.qlIndexFixing(Index1Y,$H3238,TRUE,_xll.ohTrigger(RecalcTrigger,Trigger1Y)),NA())</f>
        <v>2.1115422676655924E-2</v>
      </c>
      <c r="Q3238" s="52">
        <f>IFERROR(_xll.qlIndexFixing(ONIndex1Y,I3238,TRUE,_xll.ohTrigger(RecalcTrigger,Trigger1Y)),NA())</f>
        <v>2.0893190589381661E-2</v>
      </c>
    </row>
    <row r="3239" spans="2:17" x14ac:dyDescent="0.2">
      <c r="B3239" s="46" t="s">
        <v>51</v>
      </c>
      <c r="D3239" s="49">
        <f>_xll.qlCalendarAdvance(LocalCalendar,$D3238,B3239,"f",FALSE)</f>
        <v>62425</v>
      </c>
      <c r="E3239" s="49">
        <f>_xll.qlInterestRateIndexValueDate(IndexON,D3239)</f>
        <v>62425</v>
      </c>
      <c r="F3239" s="52">
        <f>IFERROR(_xll.qlIndexFixing(IndexON,D3239,TRUE,_xll.ohTrigger(RecalcTrigger,TriggerON)),NA())</f>
        <v>1.3755423735011263E-2</v>
      </c>
      <c r="H3239" s="49">
        <f>_xll.qlCalendarAdvance(IborCalendar,$H3238,B3239,"f",FALSE)</f>
        <v>62415</v>
      </c>
      <c r="I3239" s="49">
        <f>_xll.qlInterestRateIndexValueDate(Index1M,$H3239)</f>
        <v>62417</v>
      </c>
      <c r="J3239" s="52">
        <f>IFERROR(_xll.qlIndexFixing(Index1M,$H3239,TRUE,_xll.ohTrigger(RecalcTrigger,Trigger1M)),NA())</f>
        <v>1.5750920681406877E-2</v>
      </c>
      <c r="K3239" s="52">
        <f>IFERROR(_xll.qlIndexFixing(ONIndex1M,I3239,TRUE,_xll.ohTrigger(RecalcTrigger,Trigger1M)),NA())</f>
        <v>1.5740248768141285E-2</v>
      </c>
      <c r="L3239" s="52">
        <f>IFERROR(_xll.qlIndexFixing(Index3M,H3239,TRUE,_xll.ohTrigger(RecalcTrigger,Trigger3M)),NA())</f>
        <v>1.7204865805365312E-2</v>
      </c>
      <c r="M3239" s="52">
        <f>IFERROR(_xll.qlIndexFixing(ONIndex3M,I3239,TRUE,_xll.ohTrigger(RecalcTrigger,Trigger3M)),NA())</f>
        <v>1.7167562467133024E-2</v>
      </c>
      <c r="N3239" s="52">
        <f>IFERROR(_xll.qlIndexFixing(Index6M,$H3239,TRUE,_xll.ohTrigger(RecalcTrigger,Trigger6M)),NA())</f>
        <v>1.8976891069585611E-2</v>
      </c>
      <c r="O3239" s="52">
        <f>IFERROR(_xll.qlIndexFixing(ONIndex6M,I3239,TRUE,_xll.ohTrigger(RecalcTrigger,Trigger6M)),NA())</f>
        <v>1.8887521177468614E-2</v>
      </c>
      <c r="P3239" s="52">
        <f>IFERROR(_xll.qlIndexFixing(Index1Y,$H3239,TRUE,_xll.ohTrigger(RecalcTrigger,Trigger1Y)),NA())</f>
        <v>2.1115422166963254E-2</v>
      </c>
      <c r="Q3239" s="52">
        <f>IFERROR(_xll.qlIndexFixing(ONIndex1Y,I3239,TRUE,_xll.ohTrigger(RecalcTrigger,Trigger1Y)),NA())</f>
        <v>2.0893190042379217E-2</v>
      </c>
    </row>
    <row r="3240" spans="2:17" x14ac:dyDescent="0.2">
      <c r="B3240" s="46" t="s">
        <v>51</v>
      </c>
      <c r="D3240" s="49">
        <f>_xll.qlCalendarAdvance(LocalCalendar,$D3239,B3240,"f",FALSE)</f>
        <v>62432</v>
      </c>
      <c r="E3240" s="49">
        <f>_xll.qlInterestRateIndexValueDate(IndexON,D3240)</f>
        <v>62432</v>
      </c>
      <c r="F3240" s="52">
        <f>IFERROR(_xll.qlIndexFixing(IndexON,D3240,TRUE,_xll.ohTrigger(RecalcTrigger,TriggerON)),NA())</f>
        <v>1.3755423734984618E-2</v>
      </c>
      <c r="H3240" s="49">
        <f>_xll.qlCalendarAdvance(IborCalendar,$H3239,B3240,"f",FALSE)</f>
        <v>62422</v>
      </c>
      <c r="I3240" s="49">
        <f>_xll.qlInterestRateIndexValueDate(Index1M,$H3240)</f>
        <v>62425</v>
      </c>
      <c r="J3240" s="52">
        <f>IFERROR(_xll.qlIndexFixing(Index1M,$H3240,TRUE,_xll.ohTrigger(RecalcTrigger,Trigger1M)),NA())</f>
        <v>1.5751265097262941E-2</v>
      </c>
      <c r="K3240" s="52">
        <f>IFERROR(_xll.qlIndexFixing(ONIndex1M,I3240,TRUE,_xll.ohTrigger(RecalcTrigger,Trigger1M)),NA())</f>
        <v>1.574093698772927E-2</v>
      </c>
      <c r="L3240" s="52">
        <f>IFERROR(_xll.qlIndexFixing(Index3M,H3240,TRUE,_xll.ohTrigger(RecalcTrigger,Trigger3M)),NA())</f>
        <v>1.7204455291712065E-2</v>
      </c>
      <c r="M3240" s="52">
        <f>IFERROR(_xll.qlIndexFixing(ONIndex3M,I3240,TRUE,_xll.ohTrigger(RecalcTrigger,Trigger3M)),NA())</f>
        <v>1.716838116125885E-2</v>
      </c>
      <c r="N3240" s="52">
        <f>IFERROR(_xll.qlIndexFixing(Index6M,$H3240,TRUE,_xll.ohTrigger(RecalcTrigger,Trigger6M)),NA())</f>
        <v>1.8977380893172628E-2</v>
      </c>
      <c r="O3240" s="52">
        <f>IFERROR(_xll.qlIndexFixing(ONIndex6M,I3240,TRUE,_xll.ohTrigger(RecalcTrigger,Trigger6M)),NA())</f>
        <v>1.8888502507579119E-2</v>
      </c>
      <c r="P3240" s="52">
        <f>IFERROR(_xll.qlIndexFixing(Index1Y,$H3240,TRUE,_xll.ohTrigger(RecalcTrigger,Trigger1Y)),NA())</f>
        <v>2.1116651322444075E-2</v>
      </c>
      <c r="Q3240" s="52">
        <f>IFERROR(_xll.qlIndexFixing(ONIndex1Y,I3240,TRUE,_xll.ohTrigger(RecalcTrigger,Trigger1Y)),NA())</f>
        <v>2.089440193565828E-2</v>
      </c>
    </row>
    <row r="3241" spans="2:17" x14ac:dyDescent="0.2">
      <c r="B3241" s="46" t="s">
        <v>51</v>
      </c>
      <c r="D3241" s="49">
        <f>_xll.qlCalendarAdvance(LocalCalendar,$D3240,B3241,"f",FALSE)</f>
        <v>62439</v>
      </c>
      <c r="E3241" s="49">
        <f>_xll.qlInterestRateIndexValueDate(IndexON,D3241)</f>
        <v>62439</v>
      </c>
      <c r="F3241" s="52">
        <f>IFERROR(_xll.qlIndexFixing(IndexON,D3241,TRUE,_xll.ohTrigger(RecalcTrigger,TriggerON)),NA())</f>
        <v>1.3755423734984618E-2</v>
      </c>
      <c r="H3241" s="49">
        <f>_xll.qlCalendarAdvance(IborCalendar,$H3240,B3241,"f",FALSE)</f>
        <v>62429</v>
      </c>
      <c r="I3241" s="49">
        <f>_xll.qlInterestRateIndexValueDate(Index1M,$H3241)</f>
        <v>62431</v>
      </c>
      <c r="J3241" s="52">
        <f>IFERROR(_xll.qlIndexFixing(Index1M,$H3241,TRUE,_xll.ohTrigger(RecalcTrigger,Trigger1M)),NA())</f>
        <v>1.5750920681409375E-2</v>
      </c>
      <c r="K3241" s="52">
        <f>IFERROR(_xll.qlIndexFixing(ONIndex1M,I3241,TRUE,_xll.ohTrigger(RecalcTrigger,Trigger1M)),NA())</f>
        <v>1.5740248768221221E-2</v>
      </c>
      <c r="L3241" s="52">
        <f>IFERROR(_xll.qlIndexFixing(Index3M,H3241,TRUE,_xll.ohTrigger(RecalcTrigger,Trigger3M)),NA())</f>
        <v>1.720404479111437E-2</v>
      </c>
      <c r="M3241" s="52">
        <f>IFERROR(_xll.qlIndexFixing(ONIndex3M,I3241,TRUE,_xll.ohTrigger(RecalcTrigger,Trigger3M)),NA())</f>
        <v>1.7167562467133024E-2</v>
      </c>
      <c r="N3241" s="52">
        <f>IFERROR(_xll.qlIndexFixing(Index6M,$H3241,TRUE,_xll.ohTrigger(RecalcTrigger,Trigger6M)),NA())</f>
        <v>1.8977374718368224E-2</v>
      </c>
      <c r="O3241" s="52">
        <f>IFERROR(_xll.qlIndexFixing(ONIndex6M,I3241,TRUE,_xll.ohTrigger(RecalcTrigger,Trigger6M)),NA())</f>
        <v>1.8887506220952588E-2</v>
      </c>
      <c r="P3241" s="52">
        <f>IFERROR(_xll.qlIndexFixing(Index1Y,$H3241,TRUE,_xll.ohTrigger(RecalcTrigger,Trigger1Y)),NA())</f>
        <v>2.1115421153234972E-2</v>
      </c>
      <c r="Q3241" s="52">
        <f>IFERROR(_xll.qlIndexFixing(ONIndex1Y,I3241,TRUE,_xll.ohTrigger(RecalcTrigger,Trigger1Y)),NA())</f>
        <v>2.0893188953809982E-2</v>
      </c>
    </row>
    <row r="3242" spans="2:17" x14ac:dyDescent="0.2">
      <c r="B3242" s="46" t="s">
        <v>51</v>
      </c>
      <c r="D3242" s="49">
        <f>_xll.qlCalendarAdvance(LocalCalendar,$D3241,B3242,"f",FALSE)</f>
        <v>62446</v>
      </c>
      <c r="E3242" s="49">
        <f>_xll.qlInterestRateIndexValueDate(IndexON,D3242)</f>
        <v>62446</v>
      </c>
      <c r="F3242" s="52">
        <f>IFERROR(_xll.qlIndexFixing(IndexON,D3242,TRUE,_xll.ohTrigger(RecalcTrigger,TriggerON)),NA())</f>
        <v>1.3755423734984618E-2</v>
      </c>
      <c r="H3242" s="49">
        <f>_xll.qlCalendarAdvance(IborCalendar,$H3241,B3242,"f",FALSE)</f>
        <v>62436</v>
      </c>
      <c r="I3242" s="49">
        <f>_xll.qlInterestRateIndexValueDate(Index1M,$H3242)</f>
        <v>62438</v>
      </c>
      <c r="J3242" s="52">
        <f>IFERROR(_xll.qlIndexFixing(Index1M,$H3242,TRUE,_xll.ohTrigger(RecalcTrigger,Trigger1M)),NA())</f>
        <v>1.5750920681409375E-2</v>
      </c>
      <c r="K3242" s="52">
        <f>IFERROR(_xll.qlIndexFixing(ONIndex1M,I3242,TRUE,_xll.ohTrigger(RecalcTrigger,Trigger1M)),NA())</f>
        <v>1.5740248768141285E-2</v>
      </c>
      <c r="L3242" s="52">
        <f>IFERROR(_xll.qlIndexFixing(Index3M,H3242,TRUE,_xll.ohTrigger(RecalcTrigger,Trigger3M)),NA())</f>
        <v>1.720404479111437E-2</v>
      </c>
      <c r="M3242" s="52">
        <f>IFERROR(_xll.qlIndexFixing(ONIndex3M,I3242,TRUE,_xll.ohTrigger(RecalcTrigger,Trigger3M)),NA())</f>
        <v>1.7167562467133024E-2</v>
      </c>
      <c r="N3242" s="52">
        <f>IFERROR(_xll.qlIndexFixing(Index6M,$H3242,TRUE,_xll.ohTrigger(RecalcTrigger,Trigger6M)),NA())</f>
        <v>1.8977367538211096E-2</v>
      </c>
      <c r="O3242" s="52">
        <f>IFERROR(_xll.qlIndexFixing(ONIndex6M,I3242,TRUE,_xll.ohTrigger(RecalcTrigger,Trigger6M)),NA())</f>
        <v>1.8887498780664203E-2</v>
      </c>
      <c r="P3242" s="52">
        <f>IFERROR(_xll.qlIndexFixing(Index1Y,$H3242,TRUE,_xll.ohTrigger(RecalcTrigger,Trigger1Y)),NA())</f>
        <v>2.1115420649199364E-2</v>
      </c>
      <c r="Q3242" s="52">
        <f>IFERROR(_xll.qlIndexFixing(ONIndex1Y,I3242,TRUE,_xll.ohTrigger(RecalcTrigger,Trigger1Y)),NA())</f>
        <v>2.0893188412403063E-2</v>
      </c>
    </row>
    <row r="3243" spans="2:17" x14ac:dyDescent="0.2">
      <c r="B3243" s="46" t="s">
        <v>51</v>
      </c>
      <c r="D3243" s="49">
        <f>_xll.qlCalendarAdvance(LocalCalendar,$D3242,B3243,"f",FALSE)</f>
        <v>62453</v>
      </c>
      <c r="E3243" s="49">
        <f>_xll.qlInterestRateIndexValueDate(IndexON,D3243)</f>
        <v>62453</v>
      </c>
      <c r="F3243" s="52">
        <f>IFERROR(_xll.qlIndexFixing(IndexON,D3243,TRUE,_xll.ohTrigger(RecalcTrigger,TriggerON)),NA())</f>
        <v>1.3755423734984618E-2</v>
      </c>
      <c r="H3243" s="49">
        <f>_xll.qlCalendarAdvance(IborCalendar,$H3242,B3243,"f",FALSE)</f>
        <v>62443</v>
      </c>
      <c r="I3243" s="49">
        <f>_xll.qlInterestRateIndexValueDate(Index1M,$H3243)</f>
        <v>62445</v>
      </c>
      <c r="J3243" s="52">
        <f>IFERROR(_xll.qlIndexFixing(Index1M,$H3243,TRUE,_xll.ohTrigger(RecalcTrigger,Trigger1M)),NA())</f>
        <v>1.5751265097262941E-2</v>
      </c>
      <c r="K3243" s="52">
        <f>IFERROR(_xll.qlIndexFixing(ONIndex1M,I3243,TRUE,_xll.ohTrigger(RecalcTrigger,Trigger1M)),NA())</f>
        <v>1.5740248768221221E-2</v>
      </c>
      <c r="L3243" s="52">
        <f>IFERROR(_xll.qlIndexFixing(Index3M,H3243,TRUE,_xll.ohTrigger(RecalcTrigger,Trigger3M)),NA())</f>
        <v>1.720404479111437E-2</v>
      </c>
      <c r="M3243" s="52">
        <f>IFERROR(_xll.qlIndexFixing(ONIndex3M,I3243,TRUE,_xll.ohTrigger(RecalcTrigger,Trigger3M)),NA())</f>
        <v>1.7167562467133024E-2</v>
      </c>
      <c r="N3243" s="52">
        <f>IFERROR(_xll.qlIndexFixing(Index6M,$H3243,TRUE,_xll.ohTrigger(RecalcTrigger,Trigger6M)),NA())</f>
        <v>1.8977360383664692E-2</v>
      </c>
      <c r="O3243" s="52">
        <f>IFERROR(_xll.qlIndexFixing(ONIndex6M,I3243,TRUE,_xll.ohTrigger(RecalcTrigger,Trigger6M)),NA())</f>
        <v>1.8887491365715547E-2</v>
      </c>
      <c r="P3243" s="52">
        <f>IFERROR(_xll.qlIndexFixing(Index1Y,$H3243,TRUE,_xll.ohTrigger(RecalcTrigger,Trigger1Y)),NA())</f>
        <v>2.1115420147049591E-2</v>
      </c>
      <c r="Q3243" s="52">
        <f>IFERROR(_xll.qlIndexFixing(ONIndex1Y,I3243,TRUE,_xll.ohTrigger(RecalcTrigger,Trigger1Y)),NA())</f>
        <v>2.0893187872674801E-2</v>
      </c>
    </row>
    <row r="3244" spans="2:17" x14ac:dyDescent="0.2">
      <c r="B3244" s="46" t="s">
        <v>51</v>
      </c>
      <c r="D3244" s="49">
        <f>_xll.qlCalendarAdvance(LocalCalendar,$D3243,B3244,"f",FALSE)</f>
        <v>62460</v>
      </c>
      <c r="E3244" s="49">
        <f>_xll.qlInterestRateIndexValueDate(IndexON,D3244)</f>
        <v>62460</v>
      </c>
      <c r="F3244" s="52">
        <f>IFERROR(_xll.qlIndexFixing(IndexON,D3244,TRUE,_xll.ohTrigger(RecalcTrigger,TriggerON)),NA())</f>
        <v>1.3755423734984618E-2</v>
      </c>
      <c r="H3244" s="49">
        <f>_xll.qlCalendarAdvance(IborCalendar,$H3243,B3244,"f",FALSE)</f>
        <v>62450</v>
      </c>
      <c r="I3244" s="49">
        <f>_xll.qlInterestRateIndexValueDate(Index1M,$H3244)</f>
        <v>62456</v>
      </c>
      <c r="J3244" s="52">
        <f>IFERROR(_xll.qlIndexFixing(Index1M,$H3244,TRUE,_xll.ohTrigger(RecalcTrigger,Trigger1M)),NA())</f>
        <v>1.5750576275594379E-2</v>
      </c>
      <c r="K3244" s="52">
        <f>IFERROR(_xll.qlIndexFixing(ONIndex1M,I3244,TRUE,_xll.ohTrigger(RecalcTrigger,Trigger1M)),NA())</f>
        <v>1.5740248768141285E-2</v>
      </c>
      <c r="L3244" s="52">
        <f>IFERROR(_xll.qlIndexFixing(Index3M,H3244,TRUE,_xll.ohTrigger(RecalcTrigger,Trigger3M)),NA())</f>
        <v>1.7204455291712065E-2</v>
      </c>
      <c r="M3244" s="52">
        <f>IFERROR(_xll.qlIndexFixing(ONIndex3M,I3244,TRUE,_xll.ohTrigger(RecalcTrigger,Trigger3M)),NA())</f>
        <v>1.7167562467133024E-2</v>
      </c>
      <c r="N3244" s="52">
        <f>IFERROR(_xll.qlIndexFixing(Index6M,$H3244,TRUE,_xll.ohTrigger(RecalcTrigger,Trigger6M)),NA())</f>
        <v>1.897734919255116E-2</v>
      </c>
      <c r="O3244" s="52">
        <f>IFERROR(_xll.qlIndexFixing(ONIndex6M,I3244,TRUE,_xll.ohTrigger(RecalcTrigger,Trigger6M)),NA())</f>
        <v>1.8887479764995163E-2</v>
      </c>
      <c r="P3244" s="52">
        <f>IFERROR(_xll.qlIndexFixing(Index1Y,$H3244,TRUE,_xll.ohTrigger(RecalcTrigger,Trigger1Y)),NA())</f>
        <v>2.1115419361767397E-2</v>
      </c>
      <c r="Q3244" s="52">
        <f>IFERROR(_xll.qlIndexFixing(ONIndex1Y,I3244,TRUE,_xll.ohTrigger(RecalcTrigger,Trigger1Y)),NA())</f>
        <v>2.0893187028310223E-2</v>
      </c>
    </row>
    <row r="3245" spans="2:17" x14ac:dyDescent="0.2">
      <c r="B3245" s="46" t="s">
        <v>51</v>
      </c>
      <c r="D3245" s="49">
        <f>_xll.qlCalendarAdvance(LocalCalendar,$D3244,B3245,"f",FALSE)</f>
        <v>62467</v>
      </c>
      <c r="E3245" s="49">
        <f>_xll.qlInterestRateIndexValueDate(IndexON,D3245)</f>
        <v>62467</v>
      </c>
      <c r="F3245" s="52">
        <f>IFERROR(_xll.qlIndexFixing(IndexON,D3245,TRUE,_xll.ohTrigger(RecalcTrigger,TriggerON)),NA())</f>
        <v>1.3755423734984618E-2</v>
      </c>
      <c r="H3245" s="49">
        <f>_xll.qlCalendarAdvance(IborCalendar,$H3244,B3245,"f",FALSE)</f>
        <v>62457</v>
      </c>
      <c r="I3245" s="49">
        <f>_xll.qlInterestRateIndexValueDate(Index1M,$H3245)</f>
        <v>62460</v>
      </c>
      <c r="J3245" s="52">
        <f>IFERROR(_xll.qlIndexFixing(Index1M,$H3245,TRUE,_xll.ohTrigger(RecalcTrigger,Trigger1M)),NA())</f>
        <v>1.5750576275594379E-2</v>
      </c>
      <c r="K3245" s="52">
        <f>IFERROR(_xll.qlIndexFixing(ONIndex1M,I3245,TRUE,_xll.ohTrigger(RecalcTrigger,Trigger1M)),NA())</f>
        <v>1.5740936987702625E-2</v>
      </c>
      <c r="L3245" s="52">
        <f>IFERROR(_xll.qlIndexFixing(Index3M,H3245,TRUE,_xll.ohTrigger(RecalcTrigger,Trigger3M)),NA())</f>
        <v>1.720404479111437E-2</v>
      </c>
      <c r="M3245" s="52">
        <f>IFERROR(_xll.qlIndexFixing(ONIndex3M,I3245,TRUE,_xll.ohTrigger(RecalcTrigger,Trigger3M)),NA())</f>
        <v>1.716838116125885E-2</v>
      </c>
      <c r="N3245" s="52">
        <f>IFERROR(_xll.qlIndexFixing(Index6M,$H3245,TRUE,_xll.ohTrigger(RecalcTrigger,Trigger6M)),NA())</f>
        <v>1.897684704387833E-2</v>
      </c>
      <c r="O3245" s="52">
        <f>IFERROR(_xll.qlIndexFixing(ONIndex6M,I3245,TRUE,_xll.ohTrigger(RecalcTrigger,Trigger6M)),NA())</f>
        <v>1.8888465465396465E-2</v>
      </c>
      <c r="P3245" s="52">
        <f>IFERROR(_xll.qlIndexFixing(Index1Y,$H3245,TRUE,_xll.ohTrigger(RecalcTrigger,Trigger1Y)),NA())</f>
        <v>2.1116648814098065E-2</v>
      </c>
      <c r="Q3245" s="52">
        <f>IFERROR(_xll.qlIndexFixing(ONIndex1Y,I3245,TRUE,_xll.ohTrigger(RecalcTrigger,Trigger1Y)),NA())</f>
        <v>2.089439923970815E-2</v>
      </c>
    </row>
    <row r="3246" spans="2:17" x14ac:dyDescent="0.2">
      <c r="B3246" s="46" t="s">
        <v>51</v>
      </c>
      <c r="D3246" s="49">
        <f>_xll.qlCalendarAdvance(LocalCalendar,$D3245,B3246,"f",FALSE)</f>
        <v>62474</v>
      </c>
      <c r="E3246" s="49">
        <f>_xll.qlInterestRateIndexValueDate(IndexON,D3246)</f>
        <v>62474</v>
      </c>
      <c r="F3246" s="52">
        <f>IFERROR(_xll.qlIndexFixing(IndexON,D3246,TRUE,_xll.ohTrigger(RecalcTrigger,TriggerON)),NA())</f>
        <v>1.3755686522283206E-2</v>
      </c>
      <c r="H3246" s="49">
        <f>_xll.qlCalendarAdvance(IborCalendar,$H3245,B3246,"f",FALSE)</f>
        <v>62464</v>
      </c>
      <c r="I3246" s="49">
        <f>_xll.qlInterestRateIndexValueDate(Index1M,$H3246)</f>
        <v>62466</v>
      </c>
      <c r="J3246" s="52">
        <f>IFERROR(_xll.qlIndexFixing(Index1M,$H3246,TRUE,_xll.ohTrigger(RecalcTrigger,Trigger1M)),NA())</f>
        <v>1.5750920681409375E-2</v>
      </c>
      <c r="K3246" s="52">
        <f>IFERROR(_xll.qlIndexFixing(ONIndex1M,I3246,TRUE,_xll.ohTrigger(RecalcTrigger,Trigger1M)),NA())</f>
        <v>1.5740248768141285E-2</v>
      </c>
      <c r="L3246" s="52">
        <f>IFERROR(_xll.qlIndexFixing(Index3M,H3246,TRUE,_xll.ohTrigger(RecalcTrigger,Trigger3M)),NA())</f>
        <v>1.720404479111437E-2</v>
      </c>
      <c r="M3246" s="52">
        <f>IFERROR(_xll.qlIndexFixing(ONIndex3M,I3246,TRUE,_xll.ohTrigger(RecalcTrigger,Trigger3M)),NA())</f>
        <v>1.7167562467133024E-2</v>
      </c>
      <c r="N3246" s="52">
        <f>IFERROR(_xll.qlIndexFixing(Index6M,$H3246,TRUE,_xll.ohTrigger(RecalcTrigger,Trigger6M)),NA())</f>
        <v>1.8976840977584345E-2</v>
      </c>
      <c r="O3246" s="52">
        <f>IFERROR(_xll.qlIndexFixing(ONIndex6M,I3246,TRUE,_xll.ohTrigger(RecalcTrigger,Trigger6M)),NA())</f>
        <v>1.8887469273227708E-2</v>
      </c>
      <c r="P3246" s="52">
        <f>IFERROR(_xll.qlIndexFixing(Index1Y,$H3246,TRUE,_xll.ohTrigger(RecalcTrigger,Trigger1Y)),NA())</f>
        <v>2.1115418651915054E-2</v>
      </c>
      <c r="Q3246" s="52">
        <f>IFERROR(_xll.qlIndexFixing(ONIndex1Y,I3246,TRUE,_xll.ohTrigger(RecalcTrigger,Trigger1Y)),NA())</f>
        <v>2.0893186264760999E-2</v>
      </c>
    </row>
    <row r="3247" spans="2:17" x14ac:dyDescent="0.2">
      <c r="B3247" s="46" t="s">
        <v>51</v>
      </c>
      <c r="D3247" s="49">
        <f>_xll.qlCalendarAdvance(LocalCalendar,$D3246,B3247,"f",FALSE)</f>
        <v>62481</v>
      </c>
      <c r="E3247" s="49">
        <f>_xll.qlInterestRateIndexValueDate(IndexON,D3247)</f>
        <v>62481</v>
      </c>
      <c r="F3247" s="52">
        <f>IFERROR(_xll.qlIndexFixing(IndexON,D3247,TRUE,_xll.ohTrigger(RecalcTrigger,TriggerON)),NA())</f>
        <v>1.3755423734984618E-2</v>
      </c>
      <c r="H3247" s="49">
        <f>_xll.qlCalendarAdvance(IborCalendar,$H3246,B3247,"f",FALSE)</f>
        <v>62471</v>
      </c>
      <c r="I3247" s="49">
        <f>_xll.qlInterestRateIndexValueDate(Index1M,$H3247)</f>
        <v>62473</v>
      </c>
      <c r="J3247" s="52">
        <f>IFERROR(_xll.qlIndexFixing(Index1M,$H3247,TRUE,_xll.ohTrigger(RecalcTrigger,Trigger1M)),NA())</f>
        <v>1.5751265097262941E-2</v>
      </c>
      <c r="K3247" s="52">
        <f>IFERROR(_xll.qlIndexFixing(ONIndex1M,I3247,TRUE,_xll.ohTrigger(RecalcTrigger,Trigger1M)),NA())</f>
        <v>1.5740248768221221E-2</v>
      </c>
      <c r="L3247" s="52">
        <f>IFERROR(_xll.qlIndexFixing(Index3M,H3247,TRUE,_xll.ohTrigger(RecalcTrigger,Trigger3M)),NA())</f>
        <v>1.720404479111437E-2</v>
      </c>
      <c r="M3247" s="52">
        <f>IFERROR(_xll.qlIndexFixing(ONIndex3M,I3247,TRUE,_xll.ohTrigger(RecalcTrigger,Trigger3M)),NA())</f>
        <v>1.7167562467133024E-2</v>
      </c>
      <c r="N3247" s="52">
        <f>IFERROR(_xll.qlIndexFixing(Index6M,$H3247,TRUE,_xll.ohTrigger(RecalcTrigger,Trigger6M)),NA())</f>
        <v>1.897683392402175E-2</v>
      </c>
      <c r="O3247" s="52">
        <f>IFERROR(_xll.qlIndexFixing(ONIndex6M,I3247,TRUE,_xll.ohTrigger(RecalcTrigger,Trigger6M)),NA())</f>
        <v>1.8887461959717911E-2</v>
      </c>
      <c r="P3247" s="52">
        <f>IFERROR(_xll.qlIndexFixing(Index1Y,$H3247,TRUE,_xll.ohTrigger(RecalcTrigger,Trigger1Y)),NA())</f>
        <v>2.1115418157308177E-2</v>
      </c>
      <c r="Q3247" s="52">
        <f>IFERROR(_xll.qlIndexFixing(ONIndex1Y,I3247,TRUE,_xll.ohTrigger(RecalcTrigger,Trigger1Y)),NA())</f>
        <v>2.0893185732546726E-2</v>
      </c>
    </row>
    <row r="3248" spans="2:17" x14ac:dyDescent="0.2">
      <c r="B3248" s="46" t="s">
        <v>51</v>
      </c>
      <c r="D3248" s="49">
        <f>_xll.qlCalendarAdvance(LocalCalendar,$D3247,B3248,"f",FALSE)</f>
        <v>62488</v>
      </c>
      <c r="E3248" s="49">
        <f>_xll.qlInterestRateIndexValueDate(IndexON,D3248)</f>
        <v>62488</v>
      </c>
      <c r="F3248" s="52">
        <f>IFERROR(_xll.qlIndexFixing(IndexON,D3248,TRUE,_xll.ohTrigger(RecalcTrigger,TriggerON)),NA())</f>
        <v>1.3755423734984618E-2</v>
      </c>
      <c r="H3248" s="49">
        <f>_xll.qlCalendarAdvance(IborCalendar,$H3247,B3248,"f",FALSE)</f>
        <v>62478</v>
      </c>
      <c r="I3248" s="49">
        <f>_xll.qlInterestRateIndexValueDate(Index1M,$H3248)</f>
        <v>62480</v>
      </c>
      <c r="J3248" s="52">
        <f>IFERROR(_xll.qlIndexFixing(Index1M,$H3248,TRUE,_xll.ohTrigger(RecalcTrigger,Trigger1M)),NA())</f>
        <v>1.5750920681409375E-2</v>
      </c>
      <c r="K3248" s="52">
        <f>IFERROR(_xll.qlIndexFixing(ONIndex1M,I3248,TRUE,_xll.ohTrigger(RecalcTrigger,Trigger1M)),NA())</f>
        <v>1.5740248768141285E-2</v>
      </c>
      <c r="L3248" s="52">
        <f>IFERROR(_xll.qlIndexFixing(Index3M,H3248,TRUE,_xll.ohTrigger(RecalcTrigger,Trigger3M)),NA())</f>
        <v>1.720404479111437E-2</v>
      </c>
      <c r="M3248" s="52">
        <f>IFERROR(_xll.qlIndexFixing(ONIndex3M,I3248,TRUE,_xll.ohTrigger(RecalcTrigger,Trigger3M)),NA())</f>
        <v>1.7167562467053088E-2</v>
      </c>
      <c r="N3248" s="52">
        <f>IFERROR(_xll.qlIndexFixing(Index6M,$H3248,TRUE,_xll.ohTrigger(RecalcTrigger,Trigger6M)),NA())</f>
        <v>1.8976826896069166E-2</v>
      </c>
      <c r="O3248" s="52">
        <f>IFERROR(_xll.qlIndexFixing(ONIndex6M,I3248,TRUE,_xll.ohTrigger(RecalcTrigger,Trigger6M)),NA())</f>
        <v>1.8887454671787651E-2</v>
      </c>
      <c r="P3248" s="52">
        <f>IFERROR(_xll.qlIndexFixing(Index1Y,$H3248,TRUE,_xll.ohTrigger(RecalcTrigger,Trigger1Y)),NA())</f>
        <v>2.1115417664587795E-2</v>
      </c>
      <c r="Q3248" s="52">
        <f>IFERROR(_xll.qlIndexFixing(ONIndex1Y,I3248,TRUE,_xll.ohTrigger(RecalcTrigger,Trigger1Y)),NA())</f>
        <v>2.0893185202091047E-2</v>
      </c>
    </row>
    <row r="3249" spans="2:17" x14ac:dyDescent="0.2">
      <c r="B3249" s="46" t="s">
        <v>51</v>
      </c>
      <c r="D3249" s="49">
        <f>_xll.qlCalendarAdvance(LocalCalendar,$D3248,B3249,"f",FALSE)</f>
        <v>62495</v>
      </c>
      <c r="E3249" s="49">
        <f>_xll.qlInterestRateIndexValueDate(IndexON,D3249)</f>
        <v>62495</v>
      </c>
      <c r="F3249" s="52">
        <f>IFERROR(_xll.qlIndexFixing(IndexON,D3249,TRUE,_xll.ohTrigger(RecalcTrigger,TriggerON)),NA())</f>
        <v>1.3755423734984618E-2</v>
      </c>
      <c r="H3249" s="49">
        <f>_xll.qlCalendarAdvance(IborCalendar,$H3248,B3249,"f",FALSE)</f>
        <v>62485</v>
      </c>
      <c r="I3249" s="49">
        <f>_xll.qlInterestRateIndexValueDate(Index1M,$H3249)</f>
        <v>62487</v>
      </c>
      <c r="J3249" s="52">
        <f>IFERROR(_xll.qlIndexFixing(Index1M,$H3249,TRUE,_xll.ohTrigger(RecalcTrigger,Trigger1M)),NA())</f>
        <v>1.5749887494085575E-2</v>
      </c>
      <c r="K3249" s="52">
        <f>IFERROR(_xll.qlIndexFixing(ONIndex1M,I3249,TRUE,_xll.ohTrigger(RecalcTrigger,Trigger1M)),NA())</f>
        <v>1.5740248768221221E-2</v>
      </c>
      <c r="L3249" s="52">
        <f>IFERROR(_xll.qlIndexFixing(Index3M,H3249,TRUE,_xll.ohTrigger(RecalcTrigger,Trigger3M)),NA())</f>
        <v>1.720404479111437E-2</v>
      </c>
      <c r="M3249" s="52">
        <f>IFERROR(_xll.qlIndexFixing(ONIndex3M,I3249,TRUE,_xll.ohTrigger(RecalcTrigger,Trigger3M)),NA())</f>
        <v>1.7167562467053088E-2</v>
      </c>
      <c r="N3249" s="52">
        <f>IFERROR(_xll.qlIndexFixing(Index6M,$H3249,TRUE,_xll.ohTrigger(RecalcTrigger,Trigger6M)),NA())</f>
        <v>1.8976819893724826E-2</v>
      </c>
      <c r="O3249" s="52">
        <f>IFERROR(_xll.qlIndexFixing(ONIndex6M,I3249,TRUE,_xll.ohTrigger(RecalcTrigger,Trigger6M)),NA())</f>
        <v>1.8887447408877378E-2</v>
      </c>
      <c r="P3249" s="52">
        <f>IFERROR(_xll.qlIndexFixing(Index1Y,$H3249,TRUE,_xll.ohTrigger(RecalcTrigger,Trigger1Y)),NA())</f>
        <v>2.1115417173752149E-2</v>
      </c>
      <c r="Q3249" s="52">
        <f>IFERROR(_xll.qlIndexFixing(ONIndex1Y,I3249,TRUE,_xll.ohTrigger(RecalcTrigger,Trigger1Y)),NA())</f>
        <v>2.0893184673393961E-2</v>
      </c>
    </row>
    <row r="3250" spans="2:17" x14ac:dyDescent="0.2">
      <c r="B3250" s="46" t="s">
        <v>51</v>
      </c>
      <c r="D3250" s="49">
        <f>_xll.qlCalendarAdvance(LocalCalendar,$D3249,B3250,"f",FALSE)</f>
        <v>62502</v>
      </c>
      <c r="E3250" s="49">
        <f>_xll.qlInterestRateIndexValueDate(IndexON,D3250)</f>
        <v>62502</v>
      </c>
      <c r="F3250" s="52">
        <f>IFERROR(_xll.qlIndexFixing(IndexON,D3250,TRUE,_xll.ohTrigger(RecalcTrigger,TriggerON)),NA())</f>
        <v>1.3755686522283206E-2</v>
      </c>
      <c r="H3250" s="49">
        <f>_xll.qlCalendarAdvance(IborCalendar,$H3249,B3250,"f",FALSE)</f>
        <v>62492</v>
      </c>
      <c r="I3250" s="49">
        <f>_xll.qlInterestRateIndexValueDate(Index1M,$H3250)</f>
        <v>62494</v>
      </c>
      <c r="J3250" s="52">
        <f>IFERROR(_xll.qlIndexFixing(Index1M,$H3250,TRUE,_xll.ohTrigger(RecalcTrigger,Trigger1M)),NA())</f>
        <v>1.5749543118387863E-2</v>
      </c>
      <c r="K3250" s="52">
        <f>IFERROR(_xll.qlIndexFixing(ONIndex1M,I3250,TRUE,_xll.ohTrigger(RecalcTrigger,Trigger1M)),NA())</f>
        <v>1.5740248768141285E-2</v>
      </c>
      <c r="L3250" s="52">
        <f>IFERROR(_xll.qlIndexFixing(Index3M,H3250,TRUE,_xll.ohTrigger(RecalcTrigger,Trigger3M)),NA())</f>
        <v>1.7203634303571306E-2</v>
      </c>
      <c r="M3250" s="52">
        <f>IFERROR(_xll.qlIndexFixing(ONIndex3M,I3250,TRUE,_xll.ohTrigger(RecalcTrigger,Trigger3M)),NA())</f>
        <v>1.716756246721296E-2</v>
      </c>
      <c r="N3250" s="52">
        <f>IFERROR(_xll.qlIndexFixing(Index6M,$H3250,TRUE,_xll.ohTrigger(RecalcTrigger,Trigger6M)),NA())</f>
        <v>1.8976812916990937E-2</v>
      </c>
      <c r="O3250" s="52">
        <f>IFERROR(_xll.qlIndexFixing(ONIndex6M,I3250,TRUE,_xll.ohTrigger(RecalcTrigger,Trigger6M)),NA())</f>
        <v>1.8887440171706515E-2</v>
      </c>
      <c r="P3250" s="52">
        <f>IFERROR(_xll.qlIndexFixing(Index1Y,$H3250,TRUE,_xll.ohTrigger(RecalcTrigger,Trigger1Y)),NA())</f>
        <v>2.1115416684802775E-2</v>
      </c>
      <c r="Q3250" s="52">
        <f>IFERROR(_xll.qlIndexFixing(ONIndex1Y,I3250,TRUE,_xll.ohTrigger(RecalcTrigger,Trigger1Y)),NA())</f>
        <v>2.0893184146775212E-2</v>
      </c>
    </row>
    <row r="3251" spans="2:17" x14ac:dyDescent="0.2">
      <c r="B3251" s="46" t="s">
        <v>51</v>
      </c>
      <c r="D3251" s="49">
        <f>_xll.qlCalendarAdvance(LocalCalendar,$D3250,B3251,"f",FALSE)</f>
        <v>62509</v>
      </c>
      <c r="E3251" s="49">
        <f>_xll.qlInterestRateIndexValueDate(IndexON,D3251)</f>
        <v>62509</v>
      </c>
      <c r="F3251" s="52">
        <f>IFERROR(_xll.qlIndexFixing(IndexON,D3251,TRUE,_xll.ohTrigger(RecalcTrigger,TriggerON)),NA())</f>
        <v>1.3755423735011263E-2</v>
      </c>
      <c r="H3251" s="49">
        <f>_xll.qlCalendarAdvance(IborCalendar,$H3250,B3251,"f",FALSE)</f>
        <v>62499</v>
      </c>
      <c r="I3251" s="49">
        <f>_xll.qlInterestRateIndexValueDate(Index1M,$H3251)</f>
        <v>62501</v>
      </c>
      <c r="J3251" s="52">
        <f>IFERROR(_xll.qlIndexFixing(Index1M,$H3251,TRUE,_xll.ohTrigger(RecalcTrigger,Trigger1M)),NA())</f>
        <v>1.5749543118387863E-2</v>
      </c>
      <c r="K3251" s="52">
        <f>IFERROR(_xll.qlIndexFixing(ONIndex1M,I3251,TRUE,_xll.ohTrigger(RecalcTrigger,Trigger1M)),NA())</f>
        <v>1.5740248768141285E-2</v>
      </c>
      <c r="L3251" s="52">
        <f>IFERROR(_xll.qlIndexFixing(Index3M,H3251,TRUE,_xll.ohTrigger(RecalcTrigger,Trigger3M)),NA())</f>
        <v>1.7203634303571306E-2</v>
      </c>
      <c r="M3251" s="52">
        <f>IFERROR(_xll.qlIndexFixing(ONIndex3M,I3251,TRUE,_xll.ohTrigger(RecalcTrigger,Trigger3M)),NA())</f>
        <v>1.716756246721296E-2</v>
      </c>
      <c r="N3251" s="52">
        <f>IFERROR(_xll.qlIndexFixing(Index6M,$H3251,TRUE,_xll.ohTrigger(RecalcTrigger,Trigger6M)),NA())</f>
        <v>1.8976805965866178E-2</v>
      </c>
      <c r="O3251" s="52">
        <f>IFERROR(_xll.qlIndexFixing(ONIndex6M,I3251,TRUE,_xll.ohTrigger(RecalcTrigger,Trigger6M)),NA())</f>
        <v>1.8887432959795447E-2</v>
      </c>
      <c r="P3251" s="52">
        <f>IFERROR(_xll.qlIndexFixing(Index1Y,$H3251,TRUE,_xll.ohTrigger(RecalcTrigger,Trigger1Y)),NA())</f>
        <v>2.1115416197739014E-2</v>
      </c>
      <c r="Q3251" s="52">
        <f>IFERROR(_xll.qlIndexFixing(ONIndex1Y,I3251,TRUE,_xll.ohTrigger(RecalcTrigger,Trigger1Y)),NA())</f>
        <v>2.0893183621915057E-2</v>
      </c>
    </row>
    <row r="3252" spans="2:17" x14ac:dyDescent="0.2">
      <c r="B3252" s="46" t="s">
        <v>51</v>
      </c>
      <c r="D3252" s="49">
        <f>_xll.qlCalendarAdvance(LocalCalendar,$D3251,B3252,"f",FALSE)</f>
        <v>62516</v>
      </c>
      <c r="E3252" s="49">
        <f>_xll.qlInterestRateIndexValueDate(IndexON,D3252)</f>
        <v>62516</v>
      </c>
      <c r="F3252" s="52">
        <f>IFERROR(_xll.qlIndexFixing(IndexON,D3252,TRUE,_xll.ohTrigger(RecalcTrigger,TriggerON)),NA())</f>
        <v>1.3755423734984618E-2</v>
      </c>
      <c r="H3252" s="49">
        <f>_xll.qlCalendarAdvance(IborCalendar,$H3251,B3252,"f",FALSE)</f>
        <v>62506</v>
      </c>
      <c r="I3252" s="49">
        <f>_xll.qlInterestRateIndexValueDate(Index1M,$H3252)</f>
        <v>62508</v>
      </c>
      <c r="J3252" s="52">
        <f>IFERROR(_xll.qlIndexFixing(Index1M,$H3252,TRUE,_xll.ohTrigger(RecalcTrigger,Trigger1M)),NA())</f>
        <v>1.5749543118390719E-2</v>
      </c>
      <c r="K3252" s="52">
        <f>IFERROR(_xll.qlIndexFixing(ONIndex1M,I3252,TRUE,_xll.ohTrigger(RecalcTrigger,Trigger1M)),NA())</f>
        <v>1.5740248768221221E-2</v>
      </c>
      <c r="L3252" s="52">
        <f>IFERROR(_xll.qlIndexFixing(Index3M,H3252,TRUE,_xll.ohTrigger(RecalcTrigger,Trigger3M)),NA())</f>
        <v>1.7203634303571306E-2</v>
      </c>
      <c r="M3252" s="52">
        <f>IFERROR(_xll.qlIndexFixing(ONIndex3M,I3252,TRUE,_xll.ohTrigger(RecalcTrigger,Trigger3M)),NA())</f>
        <v>1.7167562467133024E-2</v>
      </c>
      <c r="N3252" s="52">
        <f>IFERROR(_xll.qlIndexFixing(Index6M,$H3252,TRUE,_xll.ohTrigger(RecalcTrigger,Trigger6M)),NA())</f>
        <v>1.8976799040351874E-2</v>
      </c>
      <c r="O3252" s="52">
        <f>IFERROR(_xll.qlIndexFixing(ONIndex6M,I3252,TRUE,_xll.ohTrigger(RecalcTrigger,Trigger6M)),NA())</f>
        <v>1.8887425773144173E-2</v>
      </c>
      <c r="P3252" s="52">
        <f>IFERROR(_xll.qlIndexFixing(Index1Y,$H3252,TRUE,_xll.ohTrigger(RecalcTrigger,Trigger1Y)),NA())</f>
        <v>2.1115415712561307E-2</v>
      </c>
      <c r="Q3252" s="52">
        <f>IFERROR(_xll.qlIndexFixing(ONIndex1Y,I3252,TRUE,_xll.ohTrigger(RecalcTrigger,Trigger1Y)),NA())</f>
        <v>2.0893183098893431E-2</v>
      </c>
    </row>
    <row r="3253" spans="2:17" x14ac:dyDescent="0.2">
      <c r="B3253" s="46" t="s">
        <v>51</v>
      </c>
      <c r="D3253" s="49">
        <f>_xll.qlCalendarAdvance(LocalCalendar,$D3252,B3253,"f",FALSE)</f>
        <v>62523</v>
      </c>
      <c r="E3253" s="49">
        <f>_xll.qlInterestRateIndexValueDate(IndexON,D3253)</f>
        <v>62523</v>
      </c>
      <c r="F3253" s="52">
        <f>IFERROR(_xll.qlIndexFixing(IndexON,D3253,TRUE,_xll.ohTrigger(RecalcTrigger,TriggerON)),NA())</f>
        <v>1.3755423734984618E-2</v>
      </c>
      <c r="H3253" s="49">
        <f>_xll.qlCalendarAdvance(IborCalendar,$H3252,B3253,"f",FALSE)</f>
        <v>62513</v>
      </c>
      <c r="I3253" s="49">
        <f>_xll.qlInterestRateIndexValueDate(Index1M,$H3253)</f>
        <v>62515</v>
      </c>
      <c r="J3253" s="52">
        <f>IFERROR(_xll.qlIndexFixing(Index1M,$H3253,TRUE,_xll.ohTrigger(RecalcTrigger,Trigger1M)),NA())</f>
        <v>1.5749543118390719E-2</v>
      </c>
      <c r="K3253" s="52">
        <f>IFERROR(_xll.qlIndexFixing(ONIndex1M,I3253,TRUE,_xll.ohTrigger(RecalcTrigger,Trigger1M)),NA())</f>
        <v>1.5740248768221221E-2</v>
      </c>
      <c r="L3253" s="52">
        <f>IFERROR(_xll.qlIndexFixing(Index3M,H3253,TRUE,_xll.ohTrigger(RecalcTrigger,Trigger3M)),NA())</f>
        <v>1.7203634303570407E-2</v>
      </c>
      <c r="M3253" s="52">
        <f>IFERROR(_xll.qlIndexFixing(ONIndex3M,I3253,TRUE,_xll.ohTrigger(RecalcTrigger,Trigger3M)),NA())</f>
        <v>1.7167562467053088E-2</v>
      </c>
      <c r="N3253" s="52">
        <f>IFERROR(_xll.qlIndexFixing(Index6M,$H3253,TRUE,_xll.ohTrigger(RecalcTrigger,Trigger6M)),NA())</f>
        <v>1.897679214044537E-2</v>
      </c>
      <c r="O3253" s="52">
        <f>IFERROR(_xll.qlIndexFixing(ONIndex6M,I3253,TRUE,_xll.ohTrigger(RecalcTrigger,Trigger6M)),NA())</f>
        <v>1.8887418611912565E-2</v>
      </c>
      <c r="P3253" s="52">
        <f>IFERROR(_xll.qlIndexFixing(Index1Y,$H3253,TRUE,_xll.ohTrigger(RecalcTrigger,Trigger1Y)),NA())</f>
        <v>2.1115415229268998E-2</v>
      </c>
      <c r="Q3253" s="52">
        <f>IFERROR(_xll.qlIndexFixing(ONIndex1Y,I3253,TRUE,_xll.ohTrigger(RecalcTrigger,Trigger1Y)),NA())</f>
        <v>2.0893182577630398E-2</v>
      </c>
    </row>
    <row r="3254" spans="2:17" x14ac:dyDescent="0.2">
      <c r="B3254" s="46" t="s">
        <v>51</v>
      </c>
      <c r="D3254" s="49">
        <f>_xll.qlCalendarAdvance(LocalCalendar,$D3253,B3254,"f",FALSE)</f>
        <v>62530</v>
      </c>
      <c r="E3254" s="49">
        <f>_xll.qlInterestRateIndexValueDate(IndexON,D3254)</f>
        <v>62530</v>
      </c>
      <c r="F3254" s="52">
        <f>IFERROR(_xll.qlIndexFixing(IndexON,D3254,TRUE,_xll.ohTrigger(RecalcTrigger,TriggerON)),NA())</f>
        <v>1.3755423734984618E-2</v>
      </c>
      <c r="H3254" s="49">
        <f>_xll.qlCalendarAdvance(IborCalendar,$H3253,B3254,"f",FALSE)</f>
        <v>62520</v>
      </c>
      <c r="I3254" s="49">
        <f>_xll.qlInterestRateIndexValueDate(Index1M,$H3254)</f>
        <v>62522</v>
      </c>
      <c r="J3254" s="52">
        <f>IFERROR(_xll.qlIndexFixing(Index1M,$H3254,TRUE,_xll.ohTrigger(RecalcTrigger,Trigger1M)),NA())</f>
        <v>1.5750920681409375E-2</v>
      </c>
      <c r="K3254" s="52">
        <f>IFERROR(_xll.qlIndexFixing(ONIndex1M,I3254,TRUE,_xll.ohTrigger(RecalcTrigger,Trigger1M)),NA())</f>
        <v>1.5740248768141285E-2</v>
      </c>
      <c r="L3254" s="52">
        <f>IFERROR(_xll.qlIndexFixing(Index3M,H3254,TRUE,_xll.ohTrigger(RecalcTrigger,Trigger3M)),NA())</f>
        <v>1.7204865805365312E-2</v>
      </c>
      <c r="M3254" s="52">
        <f>IFERROR(_xll.qlIndexFixing(ONIndex3M,I3254,TRUE,_xll.ohTrigger(RecalcTrigger,Trigger3M)),NA())</f>
        <v>1.716756246721296E-2</v>
      </c>
      <c r="N3254" s="52">
        <f>IFERROR(_xll.qlIndexFixing(Index6M,$H3254,TRUE,_xll.ohTrigger(RecalcTrigger,Trigger6M)),NA())</f>
        <v>1.897977417671564E-2</v>
      </c>
      <c r="O3254" s="52">
        <f>IFERROR(_xll.qlIndexFixing(ONIndex6M,I3254,TRUE,_xll.ohTrigger(RecalcTrigger,Trigger6M)),NA())</f>
        <v>1.8887411476020688E-2</v>
      </c>
      <c r="P3254" s="52">
        <f>IFERROR(_xll.qlIndexFixing(Index1Y,$H3254,TRUE,_xll.ohTrigger(RecalcTrigger,Trigger1Y)),NA())</f>
        <v>2.1117259391552554E-2</v>
      </c>
      <c r="Q3254" s="52">
        <f>IFERROR(_xll.qlIndexFixing(ONIndex1Y,I3254,TRUE,_xll.ohTrigger(RecalcTrigger,Trigger1Y)),NA())</f>
        <v>2.0893182058285831E-2</v>
      </c>
    </row>
    <row r="3255" spans="2:17" x14ac:dyDescent="0.2">
      <c r="B3255" s="46" t="s">
        <v>51</v>
      </c>
      <c r="D3255" s="49">
        <f>_xll.qlCalendarAdvance(LocalCalendar,$D3254,B3255,"f",FALSE)</f>
        <v>62537</v>
      </c>
      <c r="E3255" s="49">
        <f>_xll.qlInterestRateIndexValueDate(IndexON,D3255)</f>
        <v>62537</v>
      </c>
      <c r="F3255" s="52">
        <f>IFERROR(_xll.qlIndexFixing(IndexON,D3255,TRUE,_xll.ohTrigger(RecalcTrigger,TriggerON)),NA())</f>
        <v>1.3755423734984618E-2</v>
      </c>
      <c r="H3255" s="49">
        <f>_xll.qlCalendarAdvance(IborCalendar,$H3254,B3255,"f",FALSE)</f>
        <v>62527</v>
      </c>
      <c r="I3255" s="49">
        <f>_xll.qlInterestRateIndexValueDate(Index1M,$H3255)</f>
        <v>62529</v>
      </c>
      <c r="J3255" s="52">
        <f>IFERROR(_xll.qlIndexFixing(Index1M,$H3255,TRUE,_xll.ohTrigger(RecalcTrigger,Trigger1M)),NA())</f>
        <v>1.5750920681409375E-2</v>
      </c>
      <c r="K3255" s="52">
        <f>IFERROR(_xll.qlIndexFixing(ONIndex1M,I3255,TRUE,_xll.ohTrigger(RecalcTrigger,Trigger1M)),NA())</f>
        <v>1.5740248768141285E-2</v>
      </c>
      <c r="L3255" s="52">
        <f>IFERROR(_xll.qlIndexFixing(Index3M,H3255,TRUE,_xll.ohTrigger(RecalcTrigger,Trigger3M)),NA())</f>
        <v>1.7204865805365312E-2</v>
      </c>
      <c r="M3255" s="52">
        <f>IFERROR(_xll.qlIndexFixing(ONIndex3M,I3255,TRUE,_xll.ohTrigger(RecalcTrigger,Trigger3M)),NA())</f>
        <v>1.7167562467133024E-2</v>
      </c>
      <c r="N3255" s="52">
        <f>IFERROR(_xll.qlIndexFixing(Index6M,$H3255,TRUE,_xll.ohTrigger(RecalcTrigger,Trigger6M)),NA())</f>
        <v>1.8979269139674244E-2</v>
      </c>
      <c r="O3255" s="52">
        <f>IFERROR(_xll.qlIndexFixing(ONIndex6M,I3255,TRUE,_xll.ohTrigger(RecalcTrigger,Trigger6M)),NA())</f>
        <v>1.8887404365628413E-2</v>
      </c>
      <c r="P3255" s="52">
        <f>IFERROR(_xll.qlIndexFixing(Index1Y,$H3255,TRUE,_xll.ohTrigger(RecalcTrigger,Trigger1Y)),NA())</f>
        <v>2.1117258912352395E-2</v>
      </c>
      <c r="Q3255" s="52">
        <f>IFERROR(_xll.qlIndexFixing(ONIndex1Y,I3255,TRUE,_xll.ohTrigger(RecalcTrigger,Trigger1Y)),NA())</f>
        <v>2.0893181540779793E-2</v>
      </c>
    </row>
    <row r="3256" spans="2:17" x14ac:dyDescent="0.2">
      <c r="B3256" s="46" t="s">
        <v>51</v>
      </c>
      <c r="D3256" s="49">
        <f>_xll.qlCalendarAdvance(LocalCalendar,$D3255,B3256,"f",FALSE)</f>
        <v>62544</v>
      </c>
      <c r="E3256" s="49">
        <f>_xll.qlInterestRateIndexValueDate(IndexON,D3256)</f>
        <v>62544</v>
      </c>
      <c r="F3256" s="52">
        <f>IFERROR(_xll.qlIndexFixing(IndexON,D3256,TRUE,_xll.ohTrigger(RecalcTrigger,TriggerON)),NA())</f>
        <v>1.3755423734984618E-2</v>
      </c>
      <c r="H3256" s="49">
        <f>_xll.qlCalendarAdvance(IborCalendar,$H3255,B3256,"f",FALSE)</f>
        <v>62534</v>
      </c>
      <c r="I3256" s="49">
        <f>_xll.qlInterestRateIndexValueDate(Index1M,$H3256)</f>
        <v>62536</v>
      </c>
      <c r="J3256" s="52">
        <f>IFERROR(_xll.qlIndexFixing(Index1M,$H3256,TRUE,_xll.ohTrigger(RecalcTrigger,Trigger1M)),NA())</f>
        <v>1.5751265097260519E-2</v>
      </c>
      <c r="K3256" s="52">
        <f>IFERROR(_xll.qlIndexFixing(ONIndex1M,I3256,TRUE,_xll.ohTrigger(RecalcTrigger,Trigger1M)),NA())</f>
        <v>1.5740248768061349E-2</v>
      </c>
      <c r="L3256" s="52">
        <f>IFERROR(_xll.qlIndexFixing(Index3M,H3256,TRUE,_xll.ohTrigger(RecalcTrigger,Trigger3M)),NA())</f>
        <v>1.7204865805365312E-2</v>
      </c>
      <c r="M3256" s="52">
        <f>IFERROR(_xll.qlIndexFixing(ONIndex3M,I3256,TRUE,_xll.ohTrigger(RecalcTrigger,Trigger3M)),NA())</f>
        <v>1.7167562467133024E-2</v>
      </c>
      <c r="N3256" s="52">
        <f>IFERROR(_xll.qlIndexFixing(Index6M,$H3256,TRUE,_xll.ohTrigger(RecalcTrigger,Trigger6M)),NA())</f>
        <v>1.8979262323954645E-2</v>
      </c>
      <c r="O3256" s="52">
        <f>IFERROR(_xll.qlIndexFixing(ONIndex6M,I3256,TRUE,_xll.ohTrigger(RecalcTrigger,Trigger6M)),NA())</f>
        <v>1.8887397280415996E-2</v>
      </c>
      <c r="P3256" s="52">
        <f>IFERROR(_xll.qlIndexFixing(Index1Y,$H3256,TRUE,_xll.ohTrigger(RecalcTrigger,Trigger1Y)),NA())</f>
        <v>2.1117258435038554E-2</v>
      </c>
      <c r="Q3256" s="52">
        <f>IFERROR(_xll.qlIndexFixing(ONIndex1Y,I3256,TRUE,_xll.ohTrigger(RecalcTrigger,Trigger1Y)),NA())</f>
        <v>2.0893181025112284E-2</v>
      </c>
    </row>
    <row r="3257" spans="2:17" x14ac:dyDescent="0.2">
      <c r="B3257" s="46" t="s">
        <v>51</v>
      </c>
      <c r="D3257" s="49">
        <f>_xll.qlCalendarAdvance(LocalCalendar,$D3256,B3257,"f",FALSE)</f>
        <v>62551</v>
      </c>
      <c r="E3257" s="49">
        <f>_xll.qlInterestRateIndexValueDate(IndexON,D3257)</f>
        <v>62551</v>
      </c>
      <c r="F3257" s="52">
        <f>IFERROR(_xll.qlIndexFixing(IndexON,D3257,TRUE,_xll.ohTrigger(RecalcTrigger,TriggerON)),NA())</f>
        <v>1.3755423734984618E-2</v>
      </c>
      <c r="H3257" s="49">
        <f>_xll.qlCalendarAdvance(IborCalendar,$H3256,B3257,"f",FALSE)</f>
        <v>62541</v>
      </c>
      <c r="I3257" s="49">
        <f>_xll.qlInterestRateIndexValueDate(Index1M,$H3257)</f>
        <v>62543</v>
      </c>
      <c r="J3257" s="52">
        <f>IFERROR(_xll.qlIndexFixing(Index1M,$H3257,TRUE,_xll.ohTrigger(RecalcTrigger,Trigger1M)),NA())</f>
        <v>1.5750920681409375E-2</v>
      </c>
      <c r="K3257" s="52">
        <f>IFERROR(_xll.qlIndexFixing(ONIndex1M,I3257,TRUE,_xll.ohTrigger(RecalcTrigger,Trigger1M)),NA())</f>
        <v>1.5740248768141285E-2</v>
      </c>
      <c r="L3257" s="52">
        <f>IFERROR(_xll.qlIndexFixing(Index3M,H3257,TRUE,_xll.ohTrigger(RecalcTrigger,Trigger3M)),NA())</f>
        <v>1.7204865805365312E-2</v>
      </c>
      <c r="M3257" s="52">
        <f>IFERROR(_xll.qlIndexFixing(ONIndex3M,I3257,TRUE,_xll.ohTrigger(RecalcTrigger,Trigger3M)),NA())</f>
        <v>1.7167562467053088E-2</v>
      </c>
      <c r="N3257" s="52">
        <f>IFERROR(_xll.qlIndexFixing(Index6M,$H3257,TRUE,_xll.ohTrigger(RecalcTrigger,Trigger6M)),NA())</f>
        <v>1.897925553385154E-2</v>
      </c>
      <c r="O3257" s="52">
        <f>IFERROR(_xll.qlIndexFixing(ONIndex6M,I3257,TRUE,_xll.ohTrigger(RecalcTrigger,Trigger6M)),NA())</f>
        <v>1.8887390220703182E-2</v>
      </c>
      <c r="P3257" s="52">
        <f>IFERROR(_xll.qlIndexFixing(Index1Y,$H3257,TRUE,_xll.ohTrigger(RecalcTrigger,Trigger1Y)),NA())</f>
        <v>2.1117257959610596E-2</v>
      </c>
      <c r="Q3257" s="52">
        <f>IFERROR(_xll.qlIndexFixing(ONIndex1Y,I3257,TRUE,_xll.ohTrigger(RecalcTrigger,Trigger1Y)),NA())</f>
        <v>2.0893180511363241E-2</v>
      </c>
    </row>
    <row r="3258" spans="2:17" x14ac:dyDescent="0.2">
      <c r="B3258" s="46" t="s">
        <v>51</v>
      </c>
      <c r="D3258" s="49">
        <f>_xll.qlCalendarAdvance(LocalCalendar,$D3257,B3258,"f",FALSE)</f>
        <v>62558</v>
      </c>
      <c r="E3258" s="49">
        <f>_xll.qlInterestRateIndexValueDate(IndexON,D3258)</f>
        <v>62558</v>
      </c>
      <c r="F3258" s="52">
        <f>IFERROR(_xll.qlIndexFixing(IndexON,D3258,TRUE,_xll.ohTrigger(RecalcTrigger,TriggerON)),NA())</f>
        <v>1.3755423734984618E-2</v>
      </c>
      <c r="H3258" s="49">
        <f>_xll.qlCalendarAdvance(IborCalendar,$H3257,B3258,"f",FALSE)</f>
        <v>62548</v>
      </c>
      <c r="I3258" s="49">
        <f>_xll.qlInterestRateIndexValueDate(Index1M,$H3258)</f>
        <v>62550</v>
      </c>
      <c r="J3258" s="52">
        <f>IFERROR(_xll.qlIndexFixing(Index1M,$H3258,TRUE,_xll.ohTrigger(RecalcTrigger,Trigger1M)),NA())</f>
        <v>1.5751265097260519E-2</v>
      </c>
      <c r="K3258" s="52">
        <f>IFERROR(_xll.qlIndexFixing(ONIndex1M,I3258,TRUE,_xll.ohTrigger(RecalcTrigger,Trigger1M)),NA())</f>
        <v>1.5740248768141285E-2</v>
      </c>
      <c r="L3258" s="52">
        <f>IFERROR(_xll.qlIndexFixing(Index3M,H3258,TRUE,_xll.ohTrigger(RecalcTrigger,Trigger3M)),NA())</f>
        <v>1.7204455291712065E-2</v>
      </c>
      <c r="M3258" s="52">
        <f>IFERROR(_xll.qlIndexFixing(ONIndex3M,I3258,TRUE,_xll.ohTrigger(RecalcTrigger,Trigger3M)),NA())</f>
        <v>1.7167562467133024E-2</v>
      </c>
      <c r="N3258" s="52">
        <f>IFERROR(_xll.qlIndexFixing(Index6M,$H3258,TRUE,_xll.ohTrigger(RecalcTrigger,Trigger6M)),NA())</f>
        <v>1.8977754270046773E-2</v>
      </c>
      <c r="O3258" s="52">
        <f>IFERROR(_xll.qlIndexFixing(ONIndex6M,I3258,TRUE,_xll.ohTrigger(RecalcTrigger,Trigger6M)),NA())</f>
        <v>1.8887383186330098E-2</v>
      </c>
      <c r="P3258" s="52">
        <f>IFERROR(_xll.qlIndexFixing(Index1Y,$H3258,TRUE,_xll.ohTrigger(RecalcTrigger,Trigger1Y)),NA())</f>
        <v>2.1117257486069171E-2</v>
      </c>
      <c r="Q3258" s="52">
        <f>IFERROR(_xll.qlIndexFixing(ONIndex1Y,I3258,TRUE,_xll.ohTrigger(RecalcTrigger,Trigger1Y)),NA())</f>
        <v>2.0893179999372791E-2</v>
      </c>
    </row>
    <row r="3259" spans="2:17" x14ac:dyDescent="0.2">
      <c r="B3259" s="46" t="s">
        <v>51</v>
      </c>
      <c r="D3259" s="49">
        <f>_xll.qlCalendarAdvance(LocalCalendar,$D3258,B3259,"f",FALSE)</f>
        <v>62565</v>
      </c>
      <c r="E3259" s="49">
        <f>_xll.qlInterestRateIndexValueDate(IndexON,D3259)</f>
        <v>62565</v>
      </c>
      <c r="F3259" s="52">
        <f>IFERROR(_xll.qlIndexFixing(IndexON,D3259,TRUE,_xll.ohTrigger(RecalcTrigger,TriggerON)),NA())</f>
        <v>1.3755423734984618E-2</v>
      </c>
      <c r="H3259" s="49">
        <f>_xll.qlCalendarAdvance(IborCalendar,$H3258,B3259,"f",FALSE)</f>
        <v>62555</v>
      </c>
      <c r="I3259" s="49">
        <f>_xll.qlInterestRateIndexValueDate(Index1M,$H3259)</f>
        <v>62557</v>
      </c>
      <c r="J3259" s="52">
        <f>IFERROR(_xll.qlIndexFixing(Index1M,$H3259,TRUE,_xll.ohTrigger(RecalcTrigger,Trigger1M)),NA())</f>
        <v>1.5750920681409375E-2</v>
      </c>
      <c r="K3259" s="52">
        <f>IFERROR(_xll.qlIndexFixing(ONIndex1M,I3259,TRUE,_xll.ohTrigger(RecalcTrigger,Trigger1M)),NA())</f>
        <v>1.5740248768141285E-2</v>
      </c>
      <c r="L3259" s="52">
        <f>IFERROR(_xll.qlIndexFixing(Index3M,H3259,TRUE,_xll.ohTrigger(RecalcTrigger,Trigger3M)),NA())</f>
        <v>1.7204455291712065E-2</v>
      </c>
      <c r="M3259" s="52">
        <f>IFERROR(_xll.qlIndexFixing(ONIndex3M,I3259,TRUE,_xll.ohTrigger(RecalcTrigger,Trigger3M)),NA())</f>
        <v>1.7167562467133024E-2</v>
      </c>
      <c r="N3259" s="52">
        <f>IFERROR(_xll.qlIndexFixing(Index6M,$H3259,TRUE,_xll.ohTrigger(RecalcTrigger,Trigger6M)),NA())</f>
        <v>1.8977747526748395E-2</v>
      </c>
      <c r="O3259" s="52">
        <f>IFERROR(_xll.qlIndexFixing(ONIndex6M,I3259,TRUE,_xll.ohTrigger(RecalcTrigger,Trigger6M)),NA())</f>
        <v>1.8887376177296744E-2</v>
      </c>
      <c r="P3259" s="52">
        <f>IFERROR(_xll.qlIndexFixing(Index1Y,$H3259,TRUE,_xll.ohTrigger(RecalcTrigger,Trigger1Y)),NA())</f>
        <v>2.1117871943864899E-2</v>
      </c>
      <c r="Q3259" s="52">
        <f>IFERROR(_xll.qlIndexFixing(ONIndex1Y,I3259,TRUE,_xll.ohTrigger(RecalcTrigger,Trigger1Y)),NA())</f>
        <v>2.0893179489300806E-2</v>
      </c>
    </row>
    <row r="3260" spans="2:17" x14ac:dyDescent="0.2">
      <c r="B3260" s="46" t="s">
        <v>51</v>
      </c>
      <c r="D3260" s="49">
        <f>_xll.qlCalendarAdvance(LocalCalendar,$D3259,B3260,"f",FALSE)</f>
        <v>62572</v>
      </c>
      <c r="E3260" s="49">
        <f>_xll.qlInterestRateIndexValueDate(IndexON,D3260)</f>
        <v>62572</v>
      </c>
      <c r="F3260" s="52">
        <f>IFERROR(_xll.qlIndexFixing(IndexON,D3260,TRUE,_xll.ohTrigger(RecalcTrigger,TriggerON)),NA())</f>
        <v>1.3755423734984618E-2</v>
      </c>
      <c r="H3260" s="49">
        <f>_xll.qlCalendarAdvance(IborCalendar,$H3259,B3260,"f",FALSE)</f>
        <v>62562</v>
      </c>
      <c r="I3260" s="49">
        <f>_xll.qlInterestRateIndexValueDate(Index1M,$H3260)</f>
        <v>62564</v>
      </c>
      <c r="J3260" s="52">
        <f>IFERROR(_xll.qlIndexFixing(Index1M,$H3260,TRUE,_xll.ohTrigger(RecalcTrigger,Trigger1M)),NA())</f>
        <v>1.5750920681406877E-2</v>
      </c>
      <c r="K3260" s="52">
        <f>IFERROR(_xll.qlIndexFixing(ONIndex1M,I3260,TRUE,_xll.ohTrigger(RecalcTrigger,Trigger1M)),NA())</f>
        <v>1.5741625247391866E-2</v>
      </c>
      <c r="L3260" s="52">
        <f>IFERROR(_xll.qlIndexFixing(Index3M,H3260,TRUE,_xll.ohTrigger(RecalcTrigger,Trigger3M)),NA())</f>
        <v>1.7204455291711187E-2</v>
      </c>
      <c r="M3260" s="52">
        <f>IFERROR(_xll.qlIndexFixing(ONIndex3M,I3260,TRUE,_xll.ohTrigger(RecalcTrigger,Trigger3M)),NA())</f>
        <v>1.7169199907428379E-2</v>
      </c>
      <c r="N3260" s="52">
        <f>IFERROR(_xll.qlIndexFixing(Index6M,$H3260,TRUE,_xll.ohTrigger(RecalcTrigger,Trigger6M)),NA())</f>
        <v>1.8977740809061876E-2</v>
      </c>
      <c r="O3260" s="52">
        <f>IFERROR(_xll.qlIndexFixing(ONIndex6M,I3260,TRUE,_xll.ohTrigger(RecalcTrigger,Trigger6M)),NA())</f>
        <v>1.8889349155493562E-2</v>
      </c>
      <c r="P3260" s="52">
        <f>IFERROR(_xll.qlIndexFixing(Index1Y,$H3260,TRUE,_xll.ohTrigger(RecalcTrigger,Trigger1Y)),NA())</f>
        <v>2.1117256544643758E-2</v>
      </c>
      <c r="Q3260" s="52">
        <f>IFERROR(_xll.qlIndexFixing(ONIndex1Y,I3260,TRUE,_xll.ohTrigger(RecalcTrigger,Trigger1Y)),NA())</f>
        <v>2.0895604115336752E-2</v>
      </c>
    </row>
    <row r="3261" spans="2:17" x14ac:dyDescent="0.2">
      <c r="B3261" s="46" t="s">
        <v>51</v>
      </c>
      <c r="D3261" s="49">
        <f>_xll.qlCalendarAdvance(LocalCalendar,$D3260,B3261,"f",FALSE)</f>
        <v>62579</v>
      </c>
      <c r="E3261" s="49">
        <f>_xll.qlInterestRateIndexValueDate(IndexON,D3261)</f>
        <v>62579</v>
      </c>
      <c r="F3261" s="52">
        <f>IFERROR(_xll.qlIndexFixing(IndexON,D3261,TRUE,_xll.ohTrigger(RecalcTrigger,TriggerON)),NA())</f>
        <v>1.3755423734984618E-2</v>
      </c>
      <c r="H3261" s="49">
        <f>_xll.qlCalendarAdvance(IborCalendar,$H3260,B3261,"f",FALSE)</f>
        <v>62569</v>
      </c>
      <c r="I3261" s="49">
        <f>_xll.qlInterestRateIndexValueDate(Index1M,$H3261)</f>
        <v>62571</v>
      </c>
      <c r="J3261" s="52">
        <f>IFERROR(_xll.qlIndexFixing(Index1M,$H3261,TRUE,_xll.ohTrigger(RecalcTrigger,Trigger1M)),NA())</f>
        <v>1.5751265097262941E-2</v>
      </c>
      <c r="K3261" s="52">
        <f>IFERROR(_xll.qlIndexFixing(ONIndex1M,I3261,TRUE,_xll.ohTrigger(RecalcTrigger,Trigger1M)),NA())</f>
        <v>1.5740248768141285E-2</v>
      </c>
      <c r="L3261" s="52">
        <f>IFERROR(_xll.qlIndexFixing(Index3M,H3261,TRUE,_xll.ohTrigger(RecalcTrigger,Trigger3M)),NA())</f>
        <v>1.7204455291712065E-2</v>
      </c>
      <c r="M3261" s="52">
        <f>IFERROR(_xll.qlIndexFixing(ONIndex3M,I3261,TRUE,_xll.ohTrigger(RecalcTrigger,Trigger3M)),NA())</f>
        <v>1.7167562467133024E-2</v>
      </c>
      <c r="N3261" s="52">
        <f>IFERROR(_xll.qlIndexFixing(Index6M,$H3261,TRUE,_xll.ohTrigger(RecalcTrigger,Trigger6M)),NA())</f>
        <v>1.8977734116988096E-2</v>
      </c>
      <c r="O3261" s="52">
        <f>IFERROR(_xll.qlIndexFixing(ONIndex6M,I3261,TRUE,_xll.ohTrigger(RecalcTrigger,Trigger6M)),NA())</f>
        <v>1.88873622354091E-2</v>
      </c>
      <c r="P3261" s="52">
        <f>IFERROR(_xll.qlIndexFixing(Index1Y,$H3261,TRUE,_xll.ohTrigger(RecalcTrigger,Trigger1Y)),NA())</f>
        <v>2.1117256076760415E-2</v>
      </c>
      <c r="Q3261" s="52">
        <f>IFERROR(_xll.qlIndexFixing(ONIndex1Y,I3261,TRUE,_xll.ohTrigger(RecalcTrigger,Trigger1Y)),NA())</f>
        <v>2.0893178474592489E-2</v>
      </c>
    </row>
    <row r="3262" spans="2:17" x14ac:dyDescent="0.2">
      <c r="B3262" s="46" t="s">
        <v>51</v>
      </c>
      <c r="D3262" s="49">
        <f>_xll.qlCalendarAdvance(LocalCalendar,$D3261,B3262,"f",FALSE)</f>
        <v>62586</v>
      </c>
      <c r="E3262" s="49">
        <f>_xll.qlInterestRateIndexValueDate(IndexON,D3262)</f>
        <v>62586</v>
      </c>
      <c r="F3262" s="52">
        <f>IFERROR(_xll.qlIndexFixing(IndexON,D3262,TRUE,_xll.ohTrigger(RecalcTrigger,TriggerON)),NA())</f>
        <v>1.3755423734984618E-2</v>
      </c>
      <c r="H3262" s="49">
        <f>_xll.qlCalendarAdvance(IborCalendar,$H3261,B3262,"f",FALSE)</f>
        <v>62576</v>
      </c>
      <c r="I3262" s="49">
        <f>_xll.qlInterestRateIndexValueDate(Index1M,$H3262)</f>
        <v>62578</v>
      </c>
      <c r="J3262" s="52">
        <f>IFERROR(_xll.qlIndexFixing(Index1M,$H3262,TRUE,_xll.ohTrigger(RecalcTrigger,Trigger1M)),NA())</f>
        <v>1.5749887494085575E-2</v>
      </c>
      <c r="K3262" s="52">
        <f>IFERROR(_xll.qlIndexFixing(ONIndex1M,I3262,TRUE,_xll.ohTrigger(RecalcTrigger,Trigger1M)),NA())</f>
        <v>1.5740248768141285E-2</v>
      </c>
      <c r="L3262" s="52">
        <f>IFERROR(_xll.qlIndexFixing(Index3M,H3262,TRUE,_xll.ohTrigger(RecalcTrigger,Trigger3M)),NA())</f>
        <v>1.7204865805365312E-2</v>
      </c>
      <c r="M3262" s="52">
        <f>IFERROR(_xll.qlIndexFixing(ONIndex3M,I3262,TRUE,_xll.ohTrigger(RecalcTrigger,Trigger3M)),NA())</f>
        <v>1.7167562467133024E-2</v>
      </c>
      <c r="N3262" s="52">
        <f>IFERROR(_xll.qlIndexFixing(Index6M,$H3262,TRUE,_xll.ohTrigger(RecalcTrigger,Trigger6M)),NA())</f>
        <v>1.8977727450526179E-2</v>
      </c>
      <c r="O3262" s="52">
        <f>IFERROR(_xll.qlIndexFixing(ONIndex6M,I3262,TRUE,_xll.ohTrigger(RecalcTrigger,Trigger6M)),NA())</f>
        <v>1.8887355302474873E-2</v>
      </c>
      <c r="P3262" s="52">
        <f>IFERROR(_xll.qlIndexFixing(Index1Y,$H3262,TRUE,_xll.ohTrigger(RecalcTrigger,Trigger1Y)),NA())</f>
        <v>2.1115410964498545E-2</v>
      </c>
      <c r="Q3262" s="52">
        <f>IFERROR(_xll.qlIndexFixing(ONIndex1Y,I3262,TRUE,_xll.ohTrigger(RecalcTrigger,Trigger1Y)),NA())</f>
        <v>2.0893177969956156E-2</v>
      </c>
    </row>
    <row r="3263" spans="2:17" x14ac:dyDescent="0.2">
      <c r="B3263" s="46" t="s">
        <v>51</v>
      </c>
      <c r="D3263" s="49">
        <f>_xll.qlCalendarAdvance(LocalCalendar,$D3262,B3263,"f",FALSE)</f>
        <v>62593</v>
      </c>
      <c r="E3263" s="49">
        <f>_xll.qlInterestRateIndexValueDate(IndexON,D3263)</f>
        <v>62593</v>
      </c>
      <c r="F3263" s="52">
        <f>IFERROR(_xll.qlIndexFixing(IndexON,D3263,TRUE,_xll.ohTrigger(RecalcTrigger,TriggerON)),NA())</f>
        <v>1.3755423734984618E-2</v>
      </c>
      <c r="H3263" s="49">
        <f>_xll.qlCalendarAdvance(IborCalendar,$H3262,B3263,"f",FALSE)</f>
        <v>62583</v>
      </c>
      <c r="I3263" s="49">
        <f>_xll.qlInterestRateIndexValueDate(Index1M,$H3263)</f>
        <v>62585</v>
      </c>
      <c r="J3263" s="52">
        <f>IFERROR(_xll.qlIndexFixing(Index1M,$H3263,TRUE,_xll.ohTrigger(RecalcTrigger,Trigger1M)),NA())</f>
        <v>1.5750920681409375E-2</v>
      </c>
      <c r="K3263" s="52">
        <f>IFERROR(_xll.qlIndexFixing(ONIndex1M,I3263,TRUE,_xll.ohTrigger(RecalcTrigger,Trigger1M)),NA())</f>
        <v>1.5740248768141285E-2</v>
      </c>
      <c r="L3263" s="52">
        <f>IFERROR(_xll.qlIndexFixing(Index3M,H3263,TRUE,_xll.ohTrigger(RecalcTrigger,Trigger3M)),NA())</f>
        <v>1.7204865805365312E-2</v>
      </c>
      <c r="M3263" s="52">
        <f>IFERROR(_xll.qlIndexFixing(ONIndex3M,I3263,TRUE,_xll.ohTrigger(RecalcTrigger,Trigger3M)),NA())</f>
        <v>1.7167562467053088E-2</v>
      </c>
      <c r="N3263" s="52">
        <f>IFERROR(_xll.qlIndexFixing(Index6M,$H3263,TRUE,_xll.ohTrigger(RecalcTrigger,Trigger6M)),NA())</f>
        <v>1.8979215331173794E-2</v>
      </c>
      <c r="O3263" s="52">
        <f>IFERROR(_xll.qlIndexFixing(ONIndex6M,I3263,TRUE,_xll.ohTrigger(RecalcTrigger,Trigger6M)),NA())</f>
        <v>1.8887348394960313E-2</v>
      </c>
      <c r="P3263" s="52">
        <f>IFERROR(_xll.qlIndexFixing(Index1Y,$H3263,TRUE,_xll.ohTrigger(RecalcTrigger,Trigger1Y)),NA())</f>
        <v>2.1117255146651599E-2</v>
      </c>
      <c r="Q3263" s="52">
        <f>IFERROR(_xll.qlIndexFixing(ONIndex1Y,I3263,TRUE,_xll.ohTrigger(RecalcTrigger,Trigger1Y)),NA())</f>
        <v>2.0893177467158353E-2</v>
      </c>
    </row>
    <row r="3264" spans="2:17" x14ac:dyDescent="0.2">
      <c r="B3264" s="46" t="s">
        <v>51</v>
      </c>
      <c r="D3264" s="49">
        <f>_xll.qlCalendarAdvance(LocalCalendar,$D3263,B3264,"f",FALSE)</f>
        <v>62600</v>
      </c>
      <c r="E3264" s="49">
        <f>_xll.qlInterestRateIndexValueDate(IndexON,D3264)</f>
        <v>62600</v>
      </c>
      <c r="F3264" s="52">
        <f>IFERROR(_xll.qlIndexFixing(IndexON,D3264,TRUE,_xll.ohTrigger(RecalcTrigger,TriggerON)),NA())</f>
        <v>1.3755686522283206E-2</v>
      </c>
      <c r="H3264" s="49">
        <f>_xll.qlCalendarAdvance(IborCalendar,$H3263,B3264,"f",FALSE)</f>
        <v>62590</v>
      </c>
      <c r="I3264" s="49">
        <f>_xll.qlInterestRateIndexValueDate(Index1M,$H3264)</f>
        <v>62592</v>
      </c>
      <c r="J3264" s="52">
        <f>IFERROR(_xll.qlIndexFixing(Index1M,$H3264,TRUE,_xll.ohTrigger(RecalcTrigger,Trigger1M)),NA())</f>
        <v>1.5750920681406877E-2</v>
      </c>
      <c r="K3264" s="52">
        <f>IFERROR(_xll.qlIndexFixing(ONIndex1M,I3264,TRUE,_xll.ohTrigger(RecalcTrigger,Trigger1M)),NA())</f>
        <v>1.5740248768061349E-2</v>
      </c>
      <c r="L3264" s="52">
        <f>IFERROR(_xll.qlIndexFixing(Index3M,H3264,TRUE,_xll.ohTrigger(RecalcTrigger,Trigger3M)),NA())</f>
        <v>1.7204865805365312E-2</v>
      </c>
      <c r="M3264" s="52">
        <f>IFERROR(_xll.qlIndexFixing(ONIndex3M,I3264,TRUE,_xll.ohTrigger(RecalcTrigger,Trigger3M)),NA())</f>
        <v>1.7167562467133024E-2</v>
      </c>
      <c r="N3264" s="52">
        <f>IFERROR(_xll.qlIndexFixing(Index6M,$H3264,TRUE,_xll.ohTrigger(RecalcTrigger,Trigger6M)),NA())</f>
        <v>1.8979208720383597E-2</v>
      </c>
      <c r="O3264" s="52">
        <f>IFERROR(_xll.qlIndexFixing(ONIndex6M,I3264,TRUE,_xll.ohTrigger(RecalcTrigger,Trigger6M)),NA())</f>
        <v>1.8887341512705547E-2</v>
      </c>
      <c r="P3264" s="52">
        <f>IFERROR(_xll.qlIndexFixing(Index1Y,$H3264,TRUE,_xll.ohTrigger(RecalcTrigger,Trigger1Y)),NA())</f>
        <v>2.1117254684426559E-2</v>
      </c>
      <c r="Q3264" s="52">
        <f>IFERROR(_xll.qlIndexFixing(ONIndex1Y,I3264,TRUE,_xll.ohTrigger(RecalcTrigger,Trigger1Y)),NA())</f>
        <v>2.0893176966438887E-2</v>
      </c>
    </row>
    <row r="3265" spans="2:17" x14ac:dyDescent="0.2">
      <c r="B3265" s="46" t="s">
        <v>51</v>
      </c>
      <c r="D3265" s="49">
        <f>_xll.qlCalendarAdvance(LocalCalendar,$D3264,B3265,"f",FALSE)</f>
        <v>62607</v>
      </c>
      <c r="E3265" s="49">
        <f>_xll.qlInterestRateIndexValueDate(IndexON,D3265)</f>
        <v>62607</v>
      </c>
      <c r="F3265" s="52">
        <f>IFERROR(_xll.qlIndexFixing(IndexON,D3265,TRUE,_xll.ohTrigger(RecalcTrigger,TriggerON)),NA())</f>
        <v>1.3755423735011263E-2</v>
      </c>
      <c r="H3265" s="49">
        <f>_xll.qlCalendarAdvance(IborCalendar,$H3264,B3265,"f",FALSE)</f>
        <v>62597</v>
      </c>
      <c r="I3265" s="49">
        <f>_xll.qlInterestRateIndexValueDate(Index1M,$H3265)</f>
        <v>62599</v>
      </c>
      <c r="J3265" s="52">
        <f>IFERROR(_xll.qlIndexFixing(Index1M,$H3265,TRUE,_xll.ohTrigger(RecalcTrigger,Trigger1M)),NA())</f>
        <v>1.5750920681409375E-2</v>
      </c>
      <c r="K3265" s="52">
        <f>IFERROR(_xll.qlIndexFixing(ONIndex1M,I3265,TRUE,_xll.ohTrigger(RecalcTrigger,Trigger1M)),NA())</f>
        <v>1.5740248768221221E-2</v>
      </c>
      <c r="L3265" s="52">
        <f>IFERROR(_xll.qlIndexFixing(Index3M,H3265,TRUE,_xll.ohTrigger(RecalcTrigger,Trigger3M)),NA())</f>
        <v>1.7204865805365312E-2</v>
      </c>
      <c r="M3265" s="52">
        <f>IFERROR(_xll.qlIndexFixing(ONIndex3M,I3265,TRUE,_xll.ohTrigger(RecalcTrigger,Trigger3M)),NA())</f>
        <v>1.7167562467133024E-2</v>
      </c>
      <c r="N3265" s="52">
        <f>IFERROR(_xll.qlIndexFixing(Index6M,$H3265,TRUE,_xll.ohTrigger(RecalcTrigger,Trigger6M)),NA())</f>
        <v>1.8979202135209903E-2</v>
      </c>
      <c r="O3265" s="52">
        <f>IFERROR(_xll.qlIndexFixing(ONIndex6M,I3265,TRUE,_xll.ohTrigger(RecalcTrigger,Trigger6M)),NA())</f>
        <v>1.8887334655870447E-2</v>
      </c>
      <c r="P3265" s="52">
        <f>IFERROR(_xll.qlIndexFixing(Index1Y,$H3265,TRUE,_xll.ohTrigger(RecalcTrigger,Trigger1Y)),NA())</f>
        <v>2.1117254224087185E-2</v>
      </c>
      <c r="Q3265" s="52">
        <f>IFERROR(_xll.qlIndexFixing(ONIndex1Y,I3265,TRUE,_xll.ohTrigger(RecalcTrigger,Trigger1Y)),NA())</f>
        <v>2.0893176467318142E-2</v>
      </c>
    </row>
    <row r="3266" spans="2:17" x14ac:dyDescent="0.2">
      <c r="B3266" s="46" t="s">
        <v>51</v>
      </c>
      <c r="D3266" s="49">
        <f>_xll.qlCalendarAdvance(LocalCalendar,$D3265,B3266,"f",FALSE)</f>
        <v>62614</v>
      </c>
      <c r="E3266" s="49">
        <f>_xll.qlInterestRateIndexValueDate(IndexON,D3266)</f>
        <v>62614</v>
      </c>
      <c r="F3266" s="52">
        <f>IFERROR(_xll.qlIndexFixing(IndexON,D3266,TRUE,_xll.ohTrigger(RecalcTrigger,TriggerON)),NA())</f>
        <v>1.3755423735011263E-2</v>
      </c>
      <c r="H3266" s="49">
        <f>_xll.qlCalendarAdvance(IborCalendar,$H3265,B3266,"f",FALSE)</f>
        <v>62604</v>
      </c>
      <c r="I3266" s="49">
        <f>_xll.qlInterestRateIndexValueDate(Index1M,$H3266)</f>
        <v>62606</v>
      </c>
      <c r="J3266" s="52">
        <f>IFERROR(_xll.qlIndexFixing(Index1M,$H3266,TRUE,_xll.ohTrigger(RecalcTrigger,Trigger1M)),NA())</f>
        <v>1.5750920681409375E-2</v>
      </c>
      <c r="K3266" s="52">
        <f>IFERROR(_xll.qlIndexFixing(ONIndex1M,I3266,TRUE,_xll.ohTrigger(RecalcTrigger,Trigger1M)),NA())</f>
        <v>1.5740248768141285E-2</v>
      </c>
      <c r="L3266" s="52">
        <f>IFERROR(_xll.qlIndexFixing(Index3M,H3266,TRUE,_xll.ohTrigger(RecalcTrigger,Trigger3M)),NA())</f>
        <v>1.7204865805365312E-2</v>
      </c>
      <c r="M3266" s="52">
        <f>IFERROR(_xll.qlIndexFixing(ONIndex3M,I3266,TRUE,_xll.ohTrigger(RecalcTrigger,Trigger3M)),NA())</f>
        <v>1.7167562467133024E-2</v>
      </c>
      <c r="N3266" s="52">
        <f>IFERROR(_xll.qlIndexFixing(Index6M,$H3266,TRUE,_xll.ohTrigger(RecalcTrigger,Trigger6M)),NA())</f>
        <v>1.8979195575653134E-2</v>
      </c>
      <c r="O3266" s="52">
        <f>IFERROR(_xll.qlIndexFixing(ONIndex6M,I3266,TRUE,_xll.ohTrigger(RecalcTrigger,Trigger6M)),NA())</f>
        <v>1.8887327824614886E-2</v>
      </c>
      <c r="P3266" s="52">
        <f>IFERROR(_xll.qlIndexFixing(Index1Y,$H3266,TRUE,_xll.ohTrigger(RecalcTrigger,Trigger1Y)),NA())</f>
        <v>2.1117868695840394E-2</v>
      </c>
      <c r="Q3266" s="52">
        <f>IFERROR(_xll.qlIndexFixing(ONIndex1Y,I3266,TRUE,_xll.ohTrigger(RecalcTrigger,Trigger1Y)),NA())</f>
        <v>2.0893175970115863E-2</v>
      </c>
    </row>
    <row r="3267" spans="2:17" x14ac:dyDescent="0.2">
      <c r="B3267" s="46" t="s">
        <v>51</v>
      </c>
      <c r="D3267" s="49">
        <f>_xll.qlCalendarAdvance(LocalCalendar,$D3266,B3267,"f",FALSE)</f>
        <v>62621</v>
      </c>
      <c r="E3267" s="49">
        <f>_xll.qlInterestRateIndexValueDate(IndexON,D3267)</f>
        <v>62621</v>
      </c>
      <c r="F3267" s="52">
        <f>IFERROR(_xll.qlIndexFixing(IndexON,D3267,TRUE,_xll.ohTrigger(RecalcTrigger,TriggerON)),NA())</f>
        <v>1.3755423734984618E-2</v>
      </c>
      <c r="H3267" s="49">
        <f>_xll.qlCalendarAdvance(IborCalendar,$H3266,B3267,"f",FALSE)</f>
        <v>62611</v>
      </c>
      <c r="I3267" s="49">
        <f>_xll.qlInterestRateIndexValueDate(Index1M,$H3267)</f>
        <v>62613</v>
      </c>
      <c r="J3267" s="52">
        <f>IFERROR(_xll.qlIndexFixing(Index1M,$H3267,TRUE,_xll.ohTrigger(RecalcTrigger,Trigger1M)),NA())</f>
        <v>1.5750920681406877E-2</v>
      </c>
      <c r="K3267" s="52">
        <f>IFERROR(_xll.qlIndexFixing(ONIndex1M,I3267,TRUE,_xll.ohTrigger(RecalcTrigger,Trigger1M)),NA())</f>
        <v>1.5740248768141285E-2</v>
      </c>
      <c r="L3267" s="52">
        <f>IFERROR(_xll.qlIndexFixing(Index3M,H3267,TRUE,_xll.ohTrigger(RecalcTrigger,Trigger3M)),NA())</f>
        <v>1.7204865805365312E-2</v>
      </c>
      <c r="M3267" s="52">
        <f>IFERROR(_xll.qlIndexFixing(ONIndex3M,I3267,TRUE,_xll.ohTrigger(RecalcTrigger,Trigger3M)),NA())</f>
        <v>1.7167562467133024E-2</v>
      </c>
      <c r="N3267" s="52">
        <f>IFERROR(_xll.qlIndexFixing(Index6M,$H3267,TRUE,_xll.ohTrigger(RecalcTrigger,Trigger6M)),NA())</f>
        <v>1.8977694502398456E-2</v>
      </c>
      <c r="O3267" s="52">
        <f>IFERROR(_xll.qlIndexFixing(ONIndex6M,I3267,TRUE,_xll.ohTrigger(RecalcTrigger,Trigger6M)),NA())</f>
        <v>1.8887321018459247E-2</v>
      </c>
      <c r="P3267" s="52">
        <f>IFERROR(_xll.qlIndexFixing(Index1Y,$H3267,TRUE,_xll.ohTrigger(RecalcTrigger,Trigger1Y)),NA())</f>
        <v>2.1117253309067167E-2</v>
      </c>
      <c r="Q3267" s="52">
        <f>IFERROR(_xll.qlIndexFixing(ONIndex1Y,I3267,TRUE,_xll.ohTrigger(RecalcTrigger,Trigger1Y)),NA())</f>
        <v>2.0893175474752113E-2</v>
      </c>
    </row>
    <row r="3268" spans="2:17" x14ac:dyDescent="0.2">
      <c r="B3268" s="46" t="s">
        <v>51</v>
      </c>
      <c r="D3268" s="49">
        <f>_xll.qlCalendarAdvance(LocalCalendar,$D3267,B3268,"f",FALSE)</f>
        <v>62628</v>
      </c>
      <c r="E3268" s="49">
        <f>_xll.qlInterestRateIndexValueDate(IndexON,D3268)</f>
        <v>62628</v>
      </c>
      <c r="F3268" s="52">
        <f>IFERROR(_xll.qlIndexFixing(IndexON,D3268,TRUE,_xll.ohTrigger(RecalcTrigger,TriggerON)),NA())</f>
        <v>1.3755423734984618E-2</v>
      </c>
      <c r="H3268" s="49">
        <f>_xll.qlCalendarAdvance(IborCalendar,$H3267,B3268,"f",FALSE)</f>
        <v>62618</v>
      </c>
      <c r="I3268" s="49">
        <f>_xll.qlInterestRateIndexValueDate(Index1M,$H3268)</f>
        <v>62620</v>
      </c>
      <c r="J3268" s="52">
        <f>IFERROR(_xll.qlIndexFixing(Index1M,$H3268,TRUE,_xll.ohTrigger(RecalcTrigger,Trigger1M)),NA())</f>
        <v>1.5750920681409375E-2</v>
      </c>
      <c r="K3268" s="52">
        <f>IFERROR(_xll.qlIndexFixing(ONIndex1M,I3268,TRUE,_xll.ohTrigger(RecalcTrigger,Trigger1M)),NA())</f>
        <v>1.5740248768221221E-2</v>
      </c>
      <c r="L3268" s="52">
        <f>IFERROR(_xll.qlIndexFixing(Index3M,H3268,TRUE,_xll.ohTrigger(RecalcTrigger,Trigger3M)),NA())</f>
        <v>1.7204865805365312E-2</v>
      </c>
      <c r="M3268" s="52">
        <f>IFERROR(_xll.qlIndexFixing(ONIndex3M,I3268,TRUE,_xll.ohTrigger(RecalcTrigger,Trigger3M)),NA())</f>
        <v>1.7167562467133024E-2</v>
      </c>
      <c r="N3268" s="52">
        <f>IFERROR(_xll.qlIndexFixing(Index6M,$H3268,TRUE,_xll.ohTrigger(RecalcTrigger,Trigger6M)),NA())</f>
        <v>1.8977687989608586E-2</v>
      </c>
      <c r="O3268" s="52">
        <f>IFERROR(_xll.qlIndexFixing(ONIndex6M,I3268,TRUE,_xll.ohTrigger(RecalcTrigger,Trigger6M)),NA())</f>
        <v>1.888731423780321E-2</v>
      </c>
      <c r="P3268" s="52">
        <f>IFERROR(_xll.qlIndexFixing(Index1Y,$H3268,TRUE,_xll.ohTrigger(RecalcTrigger,Trigger1Y)),NA())</f>
        <v>2.1117252854386308E-2</v>
      </c>
      <c r="Q3268" s="52">
        <f>IFERROR(_xll.qlIndexFixing(ONIndex1Y,I3268,TRUE,_xll.ohTrigger(RecalcTrigger,Trigger1Y)),NA())</f>
        <v>2.0893174981226892E-2</v>
      </c>
    </row>
    <row r="3269" spans="2:17" x14ac:dyDescent="0.2">
      <c r="B3269" s="46" t="s">
        <v>51</v>
      </c>
      <c r="D3269" s="49">
        <f>_xll.qlCalendarAdvance(LocalCalendar,$D3268,B3269,"f",FALSE)</f>
        <v>62635</v>
      </c>
      <c r="E3269" s="49">
        <f>_xll.qlInterestRateIndexValueDate(IndexON,D3269)</f>
        <v>62635</v>
      </c>
      <c r="F3269" s="52">
        <f>IFERROR(_xll.qlIndexFixing(IndexON,D3269,TRUE,_xll.ohTrigger(RecalcTrigger,TriggerON)),NA())</f>
        <v>1.3755423735011263E-2</v>
      </c>
      <c r="H3269" s="49">
        <f>_xll.qlCalendarAdvance(IborCalendar,$H3268,B3269,"f",FALSE)</f>
        <v>62625</v>
      </c>
      <c r="I3269" s="49">
        <f>_xll.qlInterestRateIndexValueDate(Index1M,$H3269)</f>
        <v>62627</v>
      </c>
      <c r="J3269" s="52">
        <f>IFERROR(_xll.qlIndexFixing(Index1M,$H3269,TRUE,_xll.ohTrigger(RecalcTrigger,Trigger1M)),NA())</f>
        <v>1.5750920681406877E-2</v>
      </c>
      <c r="K3269" s="52">
        <f>IFERROR(_xll.qlIndexFixing(ONIndex1M,I3269,TRUE,_xll.ohTrigger(RecalcTrigger,Trigger1M)),NA())</f>
        <v>1.5740248768141285E-2</v>
      </c>
      <c r="L3269" s="52">
        <f>IFERROR(_xll.qlIndexFixing(Index3M,H3269,TRUE,_xll.ohTrigger(RecalcTrigger,Trigger3M)),NA())</f>
        <v>1.7204865805365312E-2</v>
      </c>
      <c r="M3269" s="52">
        <f>IFERROR(_xll.qlIndexFixing(ONIndex3M,I3269,TRUE,_xll.ohTrigger(RecalcTrigger,Trigger3M)),NA())</f>
        <v>1.7167562467133024E-2</v>
      </c>
      <c r="N3269" s="52">
        <f>IFERROR(_xll.qlIndexFixing(Index6M,$H3269,TRUE,_xll.ohTrigger(RecalcTrigger,Trigger6M)),NA())</f>
        <v>1.8977681502431887E-2</v>
      </c>
      <c r="O3269" s="52">
        <f>IFERROR(_xll.qlIndexFixing(ONIndex6M,I3269,TRUE,_xll.ohTrigger(RecalcTrigger,Trigger6M)),NA())</f>
        <v>1.888730748256684E-2</v>
      </c>
      <c r="P3269" s="52">
        <f>IFERROR(_xll.qlIndexFixing(Index1Y,$H3269,TRUE,_xll.ohTrigger(RecalcTrigger,Trigger1Y)),NA())</f>
        <v>2.1117252401591551E-2</v>
      </c>
      <c r="Q3269" s="52">
        <f>IFERROR(_xll.qlIndexFixing(ONIndex1Y,I3269,TRUE,_xll.ohTrigger(RecalcTrigger,Trigger1Y)),NA())</f>
        <v>2.0893174489620137E-2</v>
      </c>
    </row>
    <row r="3270" spans="2:17" x14ac:dyDescent="0.2">
      <c r="B3270" s="46" t="s">
        <v>51</v>
      </c>
      <c r="D3270" s="49">
        <f>_xll.qlCalendarAdvance(LocalCalendar,$D3269,B3270,"f",FALSE)</f>
        <v>62645</v>
      </c>
      <c r="E3270" s="49">
        <f>_xll.qlInterestRateIndexValueDate(IndexON,D3270)</f>
        <v>62645</v>
      </c>
      <c r="F3270" s="52">
        <f>IFERROR(_xll.qlIndexFixing(IndexON,D3270,TRUE,_xll.ohTrigger(RecalcTrigger,TriggerON)),NA())</f>
        <v>1.3754898180451391E-2</v>
      </c>
      <c r="H3270" s="49">
        <f>_xll.qlCalendarAdvance(IborCalendar,$H3269,B3270,"f",FALSE)</f>
        <v>62632</v>
      </c>
      <c r="I3270" s="49">
        <f>_xll.qlInterestRateIndexValueDate(Index1M,$H3270)</f>
        <v>62634</v>
      </c>
      <c r="J3270" s="52">
        <f>IFERROR(_xll.qlIndexFixing(Index1M,$H3270,TRUE,_xll.ohTrigger(RecalcTrigger,Trigger1M)),NA())</f>
        <v>1.5750920681409375E-2</v>
      </c>
      <c r="K3270" s="52">
        <f>IFERROR(_xll.qlIndexFixing(ONIndex1M,I3270,TRUE,_xll.ohTrigger(RecalcTrigger,Trigger1M)),NA())</f>
        <v>1.5740248768141285E-2</v>
      </c>
      <c r="L3270" s="52">
        <f>IFERROR(_xll.qlIndexFixing(Index3M,H3270,TRUE,_xll.ohTrigger(RecalcTrigger,Trigger3M)),NA())</f>
        <v>1.7204865805364445E-2</v>
      </c>
      <c r="M3270" s="52">
        <f>IFERROR(_xll.qlIndexFixing(ONIndex3M,I3270,TRUE,_xll.ohTrigger(RecalcTrigger,Trigger3M)),NA())</f>
        <v>1.7167562467053088E-2</v>
      </c>
      <c r="N3270" s="52">
        <f>IFERROR(_xll.qlIndexFixing(Index6M,$H3270,TRUE,_xll.ohTrigger(RecalcTrigger,Trigger6M)),NA())</f>
        <v>1.8979667812986264E-2</v>
      </c>
      <c r="O3270" s="52">
        <f>IFERROR(_xll.qlIndexFixing(ONIndex6M,I3270,TRUE,_xll.ohTrigger(RecalcTrigger,Trigger6M)),NA())</f>
        <v>1.8887300752430392E-2</v>
      </c>
      <c r="P3270" s="52">
        <f>IFERROR(_xll.qlIndexFixing(Index1Y,$H3270,TRUE,_xll.ohTrigger(RecalcTrigger,Trigger1Y)),NA())</f>
        <v>2.1117251950682894E-2</v>
      </c>
      <c r="Q3270" s="52">
        <f>IFERROR(_xll.qlIndexFixing(ONIndex1Y,I3270,TRUE,_xll.ohTrigger(RecalcTrigger,Trigger1Y)),NA())</f>
        <v>2.0893173999851911E-2</v>
      </c>
    </row>
    <row r="3271" spans="2:17" x14ac:dyDescent="0.2">
      <c r="B3271" s="46" t="s">
        <v>51</v>
      </c>
      <c r="D3271" s="49">
        <f>_xll.qlCalendarAdvance(LocalCalendar,$D3270,B3271,"f",FALSE)</f>
        <v>62652</v>
      </c>
      <c r="E3271" s="49">
        <f>_xll.qlInterestRateIndexValueDate(IndexON,D3271)</f>
        <v>62652</v>
      </c>
      <c r="F3271" s="52">
        <f>IFERROR(_xll.qlIndexFixing(IndexON,D3271,TRUE,_xll.ohTrigger(RecalcTrigger,TriggerON)),NA())</f>
        <v>1.3754898180371455E-2</v>
      </c>
      <c r="H3271" s="49">
        <f>_xll.qlCalendarAdvance(IborCalendar,$H3270,B3271,"f",FALSE)</f>
        <v>62639</v>
      </c>
      <c r="I3271" s="49">
        <f>_xll.qlInterestRateIndexValueDate(Index1M,$H3271)</f>
        <v>62641</v>
      </c>
      <c r="J3271" s="52">
        <f>IFERROR(_xll.qlIndexFixing(Index1M,$H3271,TRUE,_xll.ohTrigger(RecalcTrigger,Trigger1M)),NA())</f>
        <v>1.5750920681409375E-2</v>
      </c>
      <c r="K3271" s="52">
        <f>IFERROR(_xll.qlIndexFixing(ONIndex1M,I3271,TRUE,_xll.ohTrigger(RecalcTrigger,Trigger1M)),NA())</f>
        <v>1.5741281112551242E-2</v>
      </c>
      <c r="L3271" s="52">
        <f>IFERROR(_xll.qlIndexFixing(Index3M,H3271,TRUE,_xll.ohTrigger(RecalcTrigger,Trigger3M)),NA())</f>
        <v>1.7204865805365312E-2</v>
      </c>
      <c r="M3271" s="52">
        <f>IFERROR(_xll.qlIndexFixing(ONIndex3M,I3271,TRUE,_xll.ohTrigger(RecalcTrigger,Trigger3M)),NA())</f>
        <v>1.7168790527846145E-2</v>
      </c>
      <c r="N3271" s="52">
        <f>IFERROR(_xll.qlIndexFixing(Index6M,$H3271,TRUE,_xll.ohTrigger(RecalcTrigger,Trigger6M)),NA())</f>
        <v>1.8979163162107307E-2</v>
      </c>
      <c r="O3271" s="52">
        <f>IFERROR(_xll.qlIndexFixing(ONIndex6M,I3271,TRUE,_xll.ohTrigger(RecalcTrigger,Trigger6M)),NA())</f>
        <v>1.888877904112185E-2</v>
      </c>
      <c r="P3271" s="52">
        <f>IFERROR(_xll.qlIndexFixing(Index1Y,$H3271,TRUE,_xll.ohTrigger(RecalcTrigger,Trigger1Y)),NA())</f>
        <v>2.1117866432408459E-2</v>
      </c>
      <c r="Q3271" s="52">
        <f>IFERROR(_xll.qlIndexFixing(ONIndex1Y,I3271,TRUE,_xll.ohTrigger(RecalcTrigger,Trigger1Y)),NA())</f>
        <v>2.0894992330837692E-2</v>
      </c>
    </row>
    <row r="3272" spans="2:17" x14ac:dyDescent="0.2">
      <c r="B3272" s="46" t="s">
        <v>51</v>
      </c>
      <c r="D3272" s="49">
        <f>_xll.qlCalendarAdvance(LocalCalendar,$D3271,B3272,"f",FALSE)</f>
        <v>62659</v>
      </c>
      <c r="E3272" s="49">
        <f>_xll.qlInterestRateIndexValueDate(IndexON,D3272)</f>
        <v>62659</v>
      </c>
      <c r="F3272" s="52">
        <f>IFERROR(_xll.qlIndexFixing(IndexON,D3272,TRUE,_xll.ohTrigger(RecalcTrigger,TriggerON)),NA())</f>
        <v>1.3754898180451391E-2</v>
      </c>
      <c r="H3272" s="49">
        <f>_xll.qlCalendarAdvance(IborCalendar,$H3271,B3272,"f",FALSE)</f>
        <v>62646</v>
      </c>
      <c r="I3272" s="49">
        <f>_xll.qlInterestRateIndexValueDate(Index1M,$H3272)</f>
        <v>62648</v>
      </c>
      <c r="J3272" s="52">
        <f>IFERROR(_xll.qlIndexFixing(Index1M,$H3272,TRUE,_xll.ohTrigger(RecalcTrigger,Trigger1M)),NA())</f>
        <v>1.5750920681409375E-2</v>
      </c>
      <c r="K3272" s="52">
        <f>IFERROR(_xll.qlIndexFixing(ONIndex1M,I3272,TRUE,_xll.ohTrigger(RecalcTrigger,Trigger1M)),NA())</f>
        <v>1.5740248768141285E-2</v>
      </c>
      <c r="L3272" s="52">
        <f>IFERROR(_xll.qlIndexFixing(Index3M,H3272,TRUE,_xll.ohTrigger(RecalcTrigger,Trigger3M)),NA())</f>
        <v>1.7204865805365312E-2</v>
      </c>
      <c r="M3272" s="52">
        <f>IFERROR(_xll.qlIndexFixing(ONIndex3M,I3272,TRUE,_xll.ohTrigger(RecalcTrigger,Trigger3M)),NA())</f>
        <v>1.7167562467133024E-2</v>
      </c>
      <c r="N3272" s="52">
        <f>IFERROR(_xll.qlIndexFixing(Index6M,$H3272,TRUE,_xll.ohTrigger(RecalcTrigger,Trigger6M)),NA())</f>
        <v>1.8979156756246948E-2</v>
      </c>
      <c r="O3272" s="52">
        <f>IFERROR(_xll.qlIndexFixing(ONIndex6M,I3272,TRUE,_xll.ohTrigger(RecalcTrigger,Trigger6M)),NA())</f>
        <v>1.8887287368736239E-2</v>
      </c>
      <c r="P3272" s="52">
        <f>IFERROR(_xll.qlIndexFixing(Index1Y,$H3272,TRUE,_xll.ohTrigger(RecalcTrigger,Trigger1Y)),NA())</f>
        <v>2.1117251054523441E-2</v>
      </c>
      <c r="Q3272" s="52">
        <f>IFERROR(_xll.qlIndexFixing(ONIndex1Y,I3272,TRUE,_xll.ohTrigger(RecalcTrigger,Trigger1Y)),NA())</f>
        <v>2.0893173025751111E-2</v>
      </c>
    </row>
    <row r="3273" spans="2:17" x14ac:dyDescent="0.2">
      <c r="B3273" s="46" t="s">
        <v>51</v>
      </c>
      <c r="D3273" s="49">
        <f>_xll.qlCalendarAdvance(LocalCalendar,$D3272,B3273,"f",FALSE)</f>
        <v>62666</v>
      </c>
      <c r="E3273" s="49">
        <f>_xll.qlInterestRateIndexValueDate(IndexON,D3273)</f>
        <v>62666</v>
      </c>
      <c r="F3273" s="52">
        <f>IFERROR(_xll.qlIndexFixing(IndexON,D3273,TRUE,_xll.ohTrigger(RecalcTrigger,TriggerON)),NA())</f>
        <v>1.3754898180451391E-2</v>
      </c>
      <c r="H3273" s="49">
        <f>_xll.qlCalendarAdvance(IborCalendar,$H3272,B3273,"f",FALSE)</f>
        <v>62653</v>
      </c>
      <c r="I3273" s="49">
        <f>_xll.qlInterestRateIndexValueDate(Index1M,$H3273)</f>
        <v>62655</v>
      </c>
      <c r="J3273" s="52">
        <f>IFERROR(_xll.qlIndexFixing(Index1M,$H3273,TRUE,_xll.ohTrigger(RecalcTrigger,Trigger1M)),NA())</f>
        <v>1.5750920681409375E-2</v>
      </c>
      <c r="K3273" s="52">
        <f>IFERROR(_xll.qlIndexFixing(ONIndex1M,I3273,TRUE,_xll.ohTrigger(RecalcTrigger,Trigger1M)),NA())</f>
        <v>1.5740248768141285E-2</v>
      </c>
      <c r="L3273" s="52">
        <f>IFERROR(_xll.qlIndexFixing(Index3M,H3273,TRUE,_xll.ohTrigger(RecalcTrigger,Trigger3M)),NA())</f>
        <v>1.7204865805365312E-2</v>
      </c>
      <c r="M3273" s="52">
        <f>IFERROR(_xll.qlIndexFixing(ONIndex3M,I3273,TRUE,_xll.ohTrigger(RecalcTrigger,Trigger3M)),NA())</f>
        <v>1.7167562467133024E-2</v>
      </c>
      <c r="N3273" s="52">
        <f>IFERROR(_xll.qlIndexFixing(Index6M,$H3273,TRUE,_xll.ohTrigger(RecalcTrigger,Trigger6M)),NA())</f>
        <v>1.8979648599885851E-2</v>
      </c>
      <c r="O3273" s="52">
        <f>IFERROR(_xll.qlIndexFixing(ONIndex6M,I3273,TRUE,_xll.ohTrigger(RecalcTrigger,Trigger6M)),NA())</f>
        <v>1.888728071485879E-2</v>
      </c>
      <c r="P3273" s="52">
        <f>IFERROR(_xll.qlIndexFixing(Index1Y,$H3273,TRUE,_xll.ohTrigger(RecalcTrigger,Trigger1Y)),NA())</f>
        <v>2.1117250609273084E-2</v>
      </c>
      <c r="Q3273" s="52">
        <f>IFERROR(_xll.qlIndexFixing(ONIndex1Y,I3273,TRUE,_xll.ohTrigger(RecalcTrigger,Trigger1Y)),NA())</f>
        <v>2.0893172541418537E-2</v>
      </c>
    </row>
    <row r="3274" spans="2:17" x14ac:dyDescent="0.2">
      <c r="B3274" s="46" t="s">
        <v>51</v>
      </c>
      <c r="D3274" s="49">
        <f>_xll.qlCalendarAdvance(LocalCalendar,$D3273,B3274,"f",FALSE)</f>
        <v>62673</v>
      </c>
      <c r="E3274" s="49">
        <f>_xll.qlInterestRateIndexValueDate(IndexON,D3274)</f>
        <v>62673</v>
      </c>
      <c r="F3274" s="52">
        <f>IFERROR(_xll.qlIndexFixing(IndexON,D3274,TRUE,_xll.ohTrigger(RecalcTrigger,TriggerON)),NA())</f>
        <v>1.3754898180451391E-2</v>
      </c>
      <c r="H3274" s="49">
        <f>_xll.qlCalendarAdvance(IborCalendar,$H3273,B3274,"f",FALSE)</f>
        <v>62660</v>
      </c>
      <c r="I3274" s="49">
        <f>_xll.qlInterestRateIndexValueDate(Index1M,$H3274)</f>
        <v>62662</v>
      </c>
      <c r="J3274" s="52">
        <f>IFERROR(_xll.qlIndexFixing(Index1M,$H3274,TRUE,_xll.ohTrigger(RecalcTrigger,Trigger1M)),NA())</f>
        <v>1.5750920681409375E-2</v>
      </c>
      <c r="K3274" s="52">
        <f>IFERROR(_xll.qlIndexFixing(ONIndex1M,I3274,TRUE,_xll.ohTrigger(RecalcTrigger,Trigger1M)),NA())</f>
        <v>1.5740248768141285E-2</v>
      </c>
      <c r="L3274" s="52">
        <f>IFERROR(_xll.qlIndexFixing(Index3M,H3274,TRUE,_xll.ohTrigger(RecalcTrigger,Trigger3M)),NA())</f>
        <v>1.7204865805365312E-2</v>
      </c>
      <c r="M3274" s="52">
        <f>IFERROR(_xll.qlIndexFixing(ONIndex3M,I3274,TRUE,_xll.ohTrigger(RecalcTrigger,Trigger3M)),NA())</f>
        <v>1.7167562467133024E-2</v>
      </c>
      <c r="N3274" s="52">
        <f>IFERROR(_xll.qlIndexFixing(Index6M,$H3274,TRUE,_xll.ohTrigger(RecalcTrigger,Trigger6M)),NA())</f>
        <v>1.8979144021374007E-2</v>
      </c>
      <c r="O3274" s="52">
        <f>IFERROR(_xll.qlIndexFixing(ONIndex6M,I3274,TRUE,_xll.ohTrigger(RecalcTrigger,Trigger6M)),NA())</f>
        <v>1.8887274086401007E-2</v>
      </c>
      <c r="P3274" s="52">
        <f>IFERROR(_xll.qlIndexFixing(Index1Y,$H3274,TRUE,_xll.ohTrigger(RecalcTrigger,Trigger1Y)),NA())</f>
        <v>2.1117250165908607E-2</v>
      </c>
      <c r="Q3274" s="52">
        <f>IFERROR(_xll.qlIndexFixing(ONIndex1Y,I3274,TRUE,_xll.ohTrigger(RecalcTrigger,Trigger1Y)),NA())</f>
        <v>2.0893172059004428E-2</v>
      </c>
    </row>
    <row r="3275" spans="2:17" x14ac:dyDescent="0.2">
      <c r="B3275" s="46" t="s">
        <v>51</v>
      </c>
      <c r="D3275" s="49">
        <f>_xll.qlCalendarAdvance(LocalCalendar,$D3274,B3275,"f",FALSE)</f>
        <v>62680</v>
      </c>
      <c r="E3275" s="49">
        <f>_xll.qlInterestRateIndexValueDate(IndexON,D3275)</f>
        <v>62680</v>
      </c>
      <c r="F3275" s="52">
        <f>IFERROR(_xll.qlIndexFixing(IndexON,D3275,TRUE,_xll.ohTrigger(RecalcTrigger,TriggerON)),NA())</f>
        <v>1.3754898180451391E-2</v>
      </c>
      <c r="H3275" s="49">
        <f>_xll.qlCalendarAdvance(IborCalendar,$H3274,B3275,"f",FALSE)</f>
        <v>62667</v>
      </c>
      <c r="I3275" s="49">
        <f>_xll.qlInterestRateIndexValueDate(Index1M,$H3275)</f>
        <v>62669</v>
      </c>
      <c r="J3275" s="52">
        <f>IFERROR(_xll.qlIndexFixing(Index1M,$H3275,TRUE,_xll.ohTrigger(RecalcTrigger,Trigger1M)),NA())</f>
        <v>1.5749887494082817E-2</v>
      </c>
      <c r="K3275" s="52">
        <f>IFERROR(_xll.qlIndexFixing(ONIndex1M,I3275,TRUE,_xll.ohTrigger(RecalcTrigger,Trigger1M)),NA())</f>
        <v>1.5740248768141285E-2</v>
      </c>
      <c r="L3275" s="52">
        <f>IFERROR(_xll.qlIndexFixing(Index3M,H3275,TRUE,_xll.ohTrigger(RecalcTrigger,Trigger3M)),NA())</f>
        <v>1.7204865805365312E-2</v>
      </c>
      <c r="M3275" s="52">
        <f>IFERROR(_xll.qlIndexFixing(ONIndex3M,I3275,TRUE,_xll.ohTrigger(RecalcTrigger,Trigger3M)),NA())</f>
        <v>1.7167562467053088E-2</v>
      </c>
      <c r="N3275" s="52">
        <f>IFERROR(_xll.qlIndexFixing(Index6M,$H3275,TRUE,_xll.ohTrigger(RecalcTrigger,Trigger6M)),NA())</f>
        <v>1.8977643117222998E-2</v>
      </c>
      <c r="O3275" s="52">
        <f>IFERROR(_xll.qlIndexFixing(ONIndex6M,I3275,TRUE,_xll.ohTrigger(RecalcTrigger,Trigger6M)),NA())</f>
        <v>1.8887267483203019E-2</v>
      </c>
      <c r="P3275" s="52">
        <f>IFERROR(_xll.qlIndexFixing(Index1Y,$H3275,TRUE,_xll.ohTrigger(RecalcTrigger,Trigger1Y)),NA())</f>
        <v>2.1115405073937957E-2</v>
      </c>
      <c r="Q3275" s="52">
        <f>IFERROR(_xll.qlIndexFixing(ONIndex1Y,I3275,TRUE,_xll.ohTrigger(RecalcTrigger,Trigger1Y)),NA())</f>
        <v>2.0893171578508785E-2</v>
      </c>
    </row>
    <row r="3276" spans="2:17" x14ac:dyDescent="0.2">
      <c r="B3276" s="46" t="s">
        <v>51</v>
      </c>
      <c r="D3276" s="49">
        <f>_xll.qlCalendarAdvance(LocalCalendar,$D3275,B3276,"f",FALSE)</f>
        <v>62687</v>
      </c>
      <c r="E3276" s="49">
        <f>_xll.qlInterestRateIndexValueDate(IndexON,D3276)</f>
        <v>62687</v>
      </c>
      <c r="F3276" s="52">
        <f>IFERROR(_xll.qlIndexFixing(IndexON,D3276,TRUE,_xll.ohTrigger(RecalcTrigger,TriggerON)),NA())</f>
        <v>1.3754898180451391E-2</v>
      </c>
      <c r="H3276" s="49">
        <f>_xll.qlCalendarAdvance(IborCalendar,$H3275,B3276,"f",FALSE)</f>
        <v>62674</v>
      </c>
      <c r="I3276" s="49">
        <f>_xll.qlInterestRateIndexValueDate(Index1M,$H3276)</f>
        <v>62676</v>
      </c>
      <c r="J3276" s="52">
        <f>IFERROR(_xll.qlIndexFixing(Index1M,$H3276,TRUE,_xll.ohTrigger(RecalcTrigger,Trigger1M)),NA())</f>
        <v>1.5751265097260519E-2</v>
      </c>
      <c r="K3276" s="52">
        <f>IFERROR(_xll.qlIndexFixing(ONIndex1M,I3276,TRUE,_xll.ohTrigger(RecalcTrigger,Trigger1M)),NA())</f>
        <v>1.5740248768221221E-2</v>
      </c>
      <c r="L3276" s="52">
        <f>IFERROR(_xll.qlIndexFixing(Index3M,H3276,TRUE,_xll.ohTrigger(RecalcTrigger,Trigger3M)),NA())</f>
        <v>1.7204865805365312E-2</v>
      </c>
      <c r="M3276" s="52">
        <f>IFERROR(_xll.qlIndexFixing(ONIndex3M,I3276,TRUE,_xll.ohTrigger(RecalcTrigger,Trigger3M)),NA())</f>
        <v>1.7167562467133024E-2</v>
      </c>
      <c r="N3276" s="52">
        <f>IFERROR(_xll.qlIndexFixing(Index6M,$H3276,TRUE,_xll.ohTrigger(RecalcTrigger,Trigger6M)),NA())</f>
        <v>1.8979131388965769E-2</v>
      </c>
      <c r="O3276" s="52">
        <f>IFERROR(_xll.qlIndexFixing(ONIndex6M,I3276,TRUE,_xll.ohTrigger(RecalcTrigger,Trigger6M)),NA())</f>
        <v>1.8887260905584569E-2</v>
      </c>
      <c r="P3276" s="52">
        <f>IFERROR(_xll.qlIndexFixing(Index1Y,$H3276,TRUE,_xll.ohTrigger(RecalcTrigger,Trigger1Y)),NA())</f>
        <v>2.111724928483839E-2</v>
      </c>
      <c r="Q3276" s="52">
        <f>IFERROR(_xll.qlIndexFixing(ONIndex1Y,I3276,TRUE,_xll.ohTrigger(RecalcTrigger,Trigger1Y)),NA())</f>
        <v>2.0893171099771735E-2</v>
      </c>
    </row>
    <row r="3277" spans="2:17" x14ac:dyDescent="0.2">
      <c r="B3277" s="46" t="s">
        <v>51</v>
      </c>
      <c r="D3277" s="49">
        <f>_xll.qlCalendarAdvance(LocalCalendar,$D3276,B3277,"f",FALSE)</f>
        <v>62694</v>
      </c>
      <c r="E3277" s="49">
        <f>_xll.qlInterestRateIndexValueDate(IndexON,D3277)</f>
        <v>62694</v>
      </c>
      <c r="F3277" s="52">
        <f>IFERROR(_xll.qlIndexFixing(IndexON,D3277,TRUE,_xll.ohTrigger(RecalcTrigger,TriggerON)),NA())</f>
        <v>1.3754898180451391E-2</v>
      </c>
      <c r="H3277" s="49">
        <f>_xll.qlCalendarAdvance(IborCalendar,$H3276,B3277,"f",FALSE)</f>
        <v>62681</v>
      </c>
      <c r="I3277" s="49">
        <f>_xll.qlInterestRateIndexValueDate(Index1M,$H3277)</f>
        <v>62683</v>
      </c>
      <c r="J3277" s="52">
        <f>IFERROR(_xll.qlIndexFixing(Index1M,$H3277,TRUE,_xll.ohTrigger(RecalcTrigger,Trigger1M)),NA())</f>
        <v>1.5750920681409375E-2</v>
      </c>
      <c r="K3277" s="52">
        <f>IFERROR(_xll.qlIndexFixing(ONIndex1M,I3277,TRUE,_xll.ohTrigger(RecalcTrigger,Trigger1M)),NA())</f>
        <v>1.5740248768221221E-2</v>
      </c>
      <c r="L3277" s="52">
        <f>IFERROR(_xll.qlIndexFixing(Index3M,H3277,TRUE,_xll.ohTrigger(RecalcTrigger,Trigger3M)),NA())</f>
        <v>1.7204865805365312E-2</v>
      </c>
      <c r="M3277" s="52">
        <f>IFERROR(_xll.qlIndexFixing(ONIndex3M,I3277,TRUE,_xll.ohTrigger(RecalcTrigger,Trigger3M)),NA())</f>
        <v>1.7167562467133024E-2</v>
      </c>
      <c r="N3277" s="52">
        <f>IFERROR(_xll.qlIndexFixing(Index6M,$H3277,TRUE,_xll.ohTrigger(RecalcTrigger,Trigger6M)),NA())</f>
        <v>1.8979623341063224E-2</v>
      </c>
      <c r="O3277" s="52">
        <f>IFERROR(_xll.qlIndexFixing(ONIndex6M,I3277,TRUE,_xll.ohTrigger(RecalcTrigger,Trigger6M)),NA())</f>
        <v>1.8887254353145977E-2</v>
      </c>
      <c r="P3277" s="52">
        <f>IFERROR(_xll.qlIndexFixing(Index1Y,$H3277,TRUE,_xll.ohTrigger(RecalcTrigger,Trigger1Y)),NA())</f>
        <v>2.1117248847131998E-2</v>
      </c>
      <c r="Q3277" s="52">
        <f>IFERROR(_xll.qlIndexFixing(ONIndex1Y,I3277,TRUE,_xll.ohTrigger(RecalcTrigger,Trigger1Y)),NA())</f>
        <v>2.0893170622793278E-2</v>
      </c>
    </row>
    <row r="3278" spans="2:17" x14ac:dyDescent="0.2">
      <c r="B3278" s="46" t="s">
        <v>51</v>
      </c>
      <c r="D3278" s="49">
        <f>_xll.qlCalendarAdvance(LocalCalendar,$D3277,B3278,"f",FALSE)</f>
        <v>62701</v>
      </c>
      <c r="E3278" s="49">
        <f>_xll.qlInterestRateIndexValueDate(IndexON,D3278)</f>
        <v>62701</v>
      </c>
      <c r="F3278" s="52">
        <f>IFERROR(_xll.qlIndexFixing(IndexON,D3278,TRUE,_xll.ohTrigger(RecalcTrigger,TriggerON)),NA())</f>
        <v>1.3754898180451391E-2</v>
      </c>
      <c r="H3278" s="49">
        <f>_xll.qlCalendarAdvance(IborCalendar,$H3277,B3278,"f",FALSE)</f>
        <v>62688</v>
      </c>
      <c r="I3278" s="49">
        <f>_xll.qlInterestRateIndexValueDate(Index1M,$H3278)</f>
        <v>62690</v>
      </c>
      <c r="J3278" s="52">
        <f>IFERROR(_xll.qlIndexFixing(Index1M,$H3278,TRUE,_xll.ohTrigger(RecalcTrigger,Trigger1M)),NA())</f>
        <v>1.5750920681409375E-2</v>
      </c>
      <c r="K3278" s="52">
        <f>IFERROR(_xll.qlIndexFixing(ONIndex1M,I3278,TRUE,_xll.ohTrigger(RecalcTrigger,Trigger1M)),NA())</f>
        <v>1.5740248768141285E-2</v>
      </c>
      <c r="L3278" s="52">
        <f>IFERROR(_xll.qlIndexFixing(Index3M,H3278,TRUE,_xll.ohTrigger(RecalcTrigger,Trigger3M)),NA())</f>
        <v>1.7204865805365312E-2</v>
      </c>
      <c r="M3278" s="52">
        <f>IFERROR(_xll.qlIndexFixing(ONIndex3M,I3278,TRUE,_xll.ohTrigger(RecalcTrigger,Trigger3M)),NA())</f>
        <v>1.7167562467133024E-2</v>
      </c>
      <c r="N3278" s="52">
        <f>IFERROR(_xll.qlIndexFixing(Index6M,$H3278,TRUE,_xll.ohTrigger(RecalcTrigger,Trigger6M)),NA())</f>
        <v>1.8979118859022235E-2</v>
      </c>
      <c r="O3278" s="52">
        <f>IFERROR(_xll.qlIndexFixing(ONIndex6M,I3278,TRUE,_xll.ohTrigger(RecalcTrigger,Trigger6M)),NA())</f>
        <v>1.8887247826127052E-2</v>
      </c>
      <c r="P3278" s="52">
        <f>IFERROR(_xll.qlIndexFixing(Index1Y,$H3278,TRUE,_xll.ohTrigger(RecalcTrigger,Trigger1Y)),NA())</f>
        <v>2.1117248411311924E-2</v>
      </c>
      <c r="Q3278" s="52">
        <f>IFERROR(_xll.qlIndexFixing(ONIndex1Y,I3278,TRUE,_xll.ohTrigger(RecalcTrigger,Trigger1Y)),NA())</f>
        <v>2.0893170147733287E-2</v>
      </c>
    </row>
    <row r="3279" spans="2:17" x14ac:dyDescent="0.2">
      <c r="B3279" s="46" t="s">
        <v>51</v>
      </c>
      <c r="D3279" s="49">
        <f>_xll.qlCalendarAdvance(LocalCalendar,$D3278,B3279,"f",FALSE)</f>
        <v>62709</v>
      </c>
      <c r="E3279" s="49">
        <f>_xll.qlInterestRateIndexValueDate(IndexON,D3279)</f>
        <v>62709</v>
      </c>
      <c r="F3279" s="52">
        <f>IFERROR(_xll.qlIndexFixing(IndexON,D3279,TRUE,_xll.ohTrigger(RecalcTrigger,TriggerON)),NA())</f>
        <v>1.3754898180451391E-2</v>
      </c>
      <c r="H3279" s="49">
        <f>_xll.qlCalendarAdvance(IborCalendar,$H3278,B3279,"f",FALSE)</f>
        <v>62695</v>
      </c>
      <c r="I3279" s="49">
        <f>_xll.qlInterestRateIndexValueDate(Index1M,$H3279)</f>
        <v>62697</v>
      </c>
      <c r="J3279" s="52">
        <f>IFERROR(_xll.qlIndexFixing(Index1M,$H3279,TRUE,_xll.ohTrigger(RecalcTrigger,Trigger1M)),NA())</f>
        <v>1.5750920681409375E-2</v>
      </c>
      <c r="K3279" s="52">
        <f>IFERROR(_xll.qlIndexFixing(ONIndex1M,I3279,TRUE,_xll.ohTrigger(RecalcTrigger,Trigger1M)),NA())</f>
        <v>1.5740248768141285E-2</v>
      </c>
      <c r="L3279" s="52">
        <f>IFERROR(_xll.qlIndexFixing(Index3M,H3279,TRUE,_xll.ohTrigger(RecalcTrigger,Trigger3M)),NA())</f>
        <v>1.7204865805365312E-2</v>
      </c>
      <c r="M3279" s="52">
        <f>IFERROR(_xll.qlIndexFixing(ONIndex3M,I3279,TRUE,_xll.ohTrigger(RecalcTrigger,Trigger3M)),NA())</f>
        <v>1.7167562467133024E-2</v>
      </c>
      <c r="N3279" s="52">
        <f>IFERROR(_xll.qlIndexFixing(Index6M,$H3279,TRUE,_xll.ohTrigger(RecalcTrigger,Trigger6M)),NA())</f>
        <v>1.8979112632474357E-2</v>
      </c>
      <c r="O3279" s="52">
        <f>IFERROR(_xll.qlIndexFixing(ONIndex6M,I3279,TRUE,_xll.ohTrigger(RecalcTrigger,Trigger6M)),NA())</f>
        <v>1.8887241324607729E-2</v>
      </c>
      <c r="P3279" s="52">
        <f>IFERROR(_xll.qlIndexFixing(Index1Y,$H3279,TRUE,_xll.ohTrigger(RecalcTrigger,Trigger1Y)),NA())</f>
        <v>2.1117862908999471E-2</v>
      </c>
      <c r="Q3279" s="52">
        <f>IFERROR(_xll.qlIndexFixing(ONIndex1Y,I3279,TRUE,_xll.ohTrigger(RecalcTrigger,Trigger1Y)),NA())</f>
        <v>2.0893169674591761E-2</v>
      </c>
    </row>
    <row r="3280" spans="2:17" x14ac:dyDescent="0.2">
      <c r="B3280" s="46" t="s">
        <v>51</v>
      </c>
      <c r="D3280" s="49">
        <f>_xll.qlCalendarAdvance(LocalCalendar,$D3279,B3280,"f",FALSE)</f>
        <v>62716</v>
      </c>
      <c r="E3280" s="49">
        <f>_xll.qlInterestRateIndexValueDate(IndexON,D3280)</f>
        <v>62716</v>
      </c>
      <c r="F3280" s="52">
        <f>IFERROR(_xll.qlIndexFixing(IndexON,D3280,TRUE,_xll.ohTrigger(RecalcTrigger,TriggerON)),NA())</f>
        <v>1.3754898180451391E-2</v>
      </c>
      <c r="H3280" s="49">
        <f>_xll.qlCalendarAdvance(IborCalendar,$H3279,B3280,"f",FALSE)</f>
        <v>62702</v>
      </c>
      <c r="I3280" s="49">
        <f>_xll.qlInterestRateIndexValueDate(Index1M,$H3280)</f>
        <v>62704</v>
      </c>
      <c r="J3280" s="52">
        <f>IFERROR(_xll.qlIndexFixing(Index1M,$H3280,TRUE,_xll.ohTrigger(RecalcTrigger,Trigger1M)),NA())</f>
        <v>1.5750920681409375E-2</v>
      </c>
      <c r="K3280" s="52">
        <f>IFERROR(_xll.qlIndexFixing(ONIndex1M,I3280,TRUE,_xll.ohTrigger(RecalcTrigger,Trigger1M)),NA())</f>
        <v>1.5740248768141285E-2</v>
      </c>
      <c r="L3280" s="52">
        <f>IFERROR(_xll.qlIndexFixing(Index3M,H3280,TRUE,_xll.ohTrigger(RecalcTrigger,Trigger3M)),NA())</f>
        <v>1.7204455291712065E-2</v>
      </c>
      <c r="M3280" s="52">
        <f>IFERROR(_xll.qlIndexFixing(ONIndex3M,I3280,TRUE,_xll.ohTrigger(RecalcTrigger,Trigger3M)),NA())</f>
        <v>1.7167562467133024E-2</v>
      </c>
      <c r="N3280" s="52">
        <f>IFERROR(_xll.qlIndexFixing(Index6M,$H3280,TRUE,_xll.ohTrigger(RecalcTrigger,Trigger6M)),NA())</f>
        <v>1.8977113669825442E-2</v>
      </c>
      <c r="O3280" s="52">
        <f>IFERROR(_xll.qlIndexFixing(ONIndex6M,I3280,TRUE,_xll.ohTrigger(RecalcTrigger,Trigger6M)),NA())</f>
        <v>1.8887234848188328E-2</v>
      </c>
      <c r="P3280" s="52">
        <f>IFERROR(_xll.qlIndexFixing(Index1Y,$H3280,TRUE,_xll.ohTrigger(RecalcTrigger,Trigger1Y)),NA())</f>
        <v>2.1117862477061624E-2</v>
      </c>
      <c r="Q3280" s="52">
        <f>IFERROR(_xll.qlIndexFixing(ONIndex1Y,I3280,TRUE,_xll.ohTrigger(RecalcTrigger,Trigger1Y)),NA())</f>
        <v>2.08931692033687E-2</v>
      </c>
    </row>
    <row r="3281" spans="2:17" x14ac:dyDescent="0.2">
      <c r="B3281" s="46" t="s">
        <v>51</v>
      </c>
      <c r="D3281" s="49">
        <f>_xll.qlCalendarAdvance(LocalCalendar,$D3280,B3281,"f",FALSE)</f>
        <v>62723</v>
      </c>
      <c r="E3281" s="49">
        <f>_xll.qlInterestRateIndexValueDate(IndexON,D3281)</f>
        <v>62723</v>
      </c>
      <c r="F3281" s="52">
        <f>IFERROR(_xll.qlIndexFixing(IndexON,D3281,TRUE,_xll.ohTrigger(RecalcTrigger,TriggerON)),NA())</f>
        <v>1.3754898180531328E-2</v>
      </c>
      <c r="H3281" s="49">
        <f>_xll.qlCalendarAdvance(IborCalendar,$H3280,B3281,"f",FALSE)</f>
        <v>62709</v>
      </c>
      <c r="I3281" s="49">
        <f>_xll.qlInterestRateIndexValueDate(Index1M,$H3281)</f>
        <v>62711</v>
      </c>
      <c r="J3281" s="52">
        <f>IFERROR(_xll.qlIndexFixing(Index1M,$H3281,TRUE,_xll.ohTrigger(RecalcTrigger,Trigger1M)),NA())</f>
        <v>1.5751265097262941E-2</v>
      </c>
      <c r="K3281" s="52">
        <f>IFERROR(_xll.qlIndexFixing(ONIndex1M,I3281,TRUE,_xll.ohTrigger(RecalcTrigger,Trigger1M)),NA())</f>
        <v>1.5740248768221221E-2</v>
      </c>
      <c r="L3281" s="52">
        <f>IFERROR(_xll.qlIndexFixing(Index3M,H3281,TRUE,_xll.ohTrigger(RecalcTrigger,Trigger3M)),NA())</f>
        <v>1.7204455291712065E-2</v>
      </c>
      <c r="M3281" s="52">
        <f>IFERROR(_xll.qlIndexFixing(ONIndex3M,I3281,TRUE,_xll.ohTrigger(RecalcTrigger,Trigger3M)),NA())</f>
        <v>1.7167562467133024E-2</v>
      </c>
      <c r="N3281" s="52">
        <f>IFERROR(_xll.qlIndexFixing(Index6M,$H3281,TRUE,_xll.ohTrigger(RecalcTrigger,Trigger6M)),NA())</f>
        <v>1.897710748848868E-2</v>
      </c>
      <c r="O3281" s="52">
        <f>IFERROR(_xll.qlIndexFixing(ONIndex6M,I3281,TRUE,_xll.ohTrigger(RecalcTrigger,Trigger6M)),NA())</f>
        <v>1.8887228397348466E-2</v>
      </c>
      <c r="P3281" s="52">
        <f>IFERROR(_xll.qlIndexFixing(Index1Y,$H3281,TRUE,_xll.ohTrigger(RecalcTrigger,Trigger1Y)),NA())</f>
        <v>2.1117247115168512E-2</v>
      </c>
      <c r="Q3281" s="52">
        <f>IFERROR(_xll.qlIndexFixing(ONIndex1Y,I3281,TRUE,_xll.ohTrigger(RecalcTrigger,Trigger1Y)),NA())</f>
        <v>2.0893168733904233E-2</v>
      </c>
    </row>
    <row r="3282" spans="2:17" x14ac:dyDescent="0.2">
      <c r="B3282" s="46" t="s">
        <v>51</v>
      </c>
      <c r="D3282" s="49">
        <f>_xll.qlCalendarAdvance(LocalCalendar,$D3281,B3282,"f",FALSE)</f>
        <v>62730</v>
      </c>
      <c r="E3282" s="49">
        <f>_xll.qlInterestRateIndexValueDate(IndexON,D3282)</f>
        <v>62730</v>
      </c>
      <c r="F3282" s="52">
        <f>IFERROR(_xll.qlIndexFixing(IndexON,D3282,TRUE,_xll.ohTrigger(RecalcTrigger,TriggerON)),NA())</f>
        <v>1.3754898180451391E-2</v>
      </c>
      <c r="H3282" s="49">
        <f>_xll.qlCalendarAdvance(IborCalendar,$H3281,B3282,"f",FALSE)</f>
        <v>62716</v>
      </c>
      <c r="I3282" s="49">
        <f>_xll.qlInterestRateIndexValueDate(Index1M,$H3282)</f>
        <v>62718</v>
      </c>
      <c r="J3282" s="52">
        <f>IFERROR(_xll.qlIndexFixing(Index1M,$H3282,TRUE,_xll.ohTrigger(RecalcTrigger,Trigger1M)),NA())</f>
        <v>1.5750920681409375E-2</v>
      </c>
      <c r="K3282" s="52">
        <f>IFERROR(_xll.qlIndexFixing(ONIndex1M,I3282,TRUE,_xll.ohTrigger(RecalcTrigger,Trigger1M)),NA())</f>
        <v>1.5740248768141285E-2</v>
      </c>
      <c r="L3282" s="52">
        <f>IFERROR(_xll.qlIndexFixing(Index3M,H3282,TRUE,_xll.ohTrigger(RecalcTrigger,Trigger3M)),NA())</f>
        <v>1.7204455291712065E-2</v>
      </c>
      <c r="M3282" s="52">
        <f>IFERROR(_xll.qlIndexFixing(ONIndex3M,I3282,TRUE,_xll.ohTrigger(RecalcTrigger,Trigger3M)),NA())</f>
        <v>1.7167562467133024E-2</v>
      </c>
      <c r="N3282" s="52">
        <f>IFERROR(_xll.qlIndexFixing(Index6M,$H3282,TRUE,_xll.ohTrigger(RecalcTrigger,Trigger6M)),NA())</f>
        <v>1.8977101332762644E-2</v>
      </c>
      <c r="O3282" s="52">
        <f>IFERROR(_xll.qlIndexFixing(ONIndex6M,I3282,TRUE,_xll.ohTrigger(RecalcTrigger,Trigger6M)),NA())</f>
        <v>1.8887221971848334E-2</v>
      </c>
      <c r="P3282" s="52">
        <f>IFERROR(_xll.qlIndexFixing(Index1Y,$H3282,TRUE,_xll.ohTrigger(RecalcTrigger,Trigger1Y)),NA())</f>
        <v>2.1117246686892618E-2</v>
      </c>
      <c r="Q3282" s="52">
        <f>IFERROR(_xll.qlIndexFixing(ONIndex1Y,I3282,TRUE,_xll.ohTrigger(RecalcTrigger,Trigger1Y)),NA())</f>
        <v>2.0893168266038487E-2</v>
      </c>
    </row>
    <row r="3283" spans="2:17" x14ac:dyDescent="0.2">
      <c r="B3283" s="46" t="s">
        <v>51</v>
      </c>
      <c r="D3283" s="49">
        <f>_xll.qlCalendarAdvance(LocalCalendar,$D3282,B3283,"f",FALSE)</f>
        <v>62737</v>
      </c>
      <c r="E3283" s="49">
        <f>_xll.qlInterestRateIndexValueDate(IndexON,D3283)</f>
        <v>62737</v>
      </c>
      <c r="F3283" s="52">
        <f>IFERROR(_xll.qlIndexFixing(IndexON,D3283,TRUE,_xll.ohTrigger(RecalcTrigger,TriggerON)),NA())</f>
        <v>1.3754898180371455E-2</v>
      </c>
      <c r="H3283" s="49">
        <f>_xll.qlCalendarAdvance(IborCalendar,$H3282,B3283,"f",FALSE)</f>
        <v>62723</v>
      </c>
      <c r="I3283" s="49">
        <f>_xll.qlInterestRateIndexValueDate(Index1M,$H3283)</f>
        <v>62725</v>
      </c>
      <c r="J3283" s="52">
        <f>IFERROR(_xll.qlIndexFixing(Index1M,$H3283,TRUE,_xll.ohTrigger(RecalcTrigger,Trigger1M)),NA())</f>
        <v>1.5750920681409375E-2</v>
      </c>
      <c r="K3283" s="52">
        <f>IFERROR(_xll.qlIndexFixing(ONIndex1M,I3283,TRUE,_xll.ohTrigger(RecalcTrigger,Trigger1M)),NA())</f>
        <v>1.5740248768221221E-2</v>
      </c>
      <c r="L3283" s="52">
        <f>IFERROR(_xll.qlIndexFixing(Index3M,H3283,TRUE,_xll.ohTrigger(RecalcTrigger,Trigger3M)),NA())</f>
        <v>1.7204455291712942E-2</v>
      </c>
      <c r="M3283" s="52">
        <f>IFERROR(_xll.qlIndexFixing(ONIndex3M,I3283,TRUE,_xll.ohTrigger(RecalcTrigger,Trigger3M)),NA())</f>
        <v>1.7167562467133024E-2</v>
      </c>
      <c r="N3283" s="52">
        <f>IFERROR(_xll.qlIndexFixing(Index6M,$H3283,TRUE,_xll.ohTrigger(RecalcTrigger,Trigger6M)),NA())</f>
        <v>1.8977095202646888E-2</v>
      </c>
      <c r="O3283" s="52">
        <f>IFERROR(_xll.qlIndexFixing(ONIndex6M,I3283,TRUE,_xll.ohTrigger(RecalcTrigger,Trigger6M)),NA())</f>
        <v>1.8887215571687932E-2</v>
      </c>
      <c r="P3283" s="52">
        <f>IFERROR(_xll.qlIndexFixing(Index1Y,$H3283,TRUE,_xll.ohTrigger(RecalcTrigger,Trigger1Y)),NA())</f>
        <v>2.1117246260503042E-2</v>
      </c>
      <c r="Q3283" s="52">
        <f>IFERROR(_xll.qlIndexFixing(ONIndex1Y,I3283,TRUE,_xll.ohTrigger(RecalcTrigger,Trigger1Y)),NA())</f>
        <v>2.0893167800331014E-2</v>
      </c>
    </row>
    <row r="3284" spans="2:17" x14ac:dyDescent="0.2">
      <c r="B3284" s="46" t="s">
        <v>51</v>
      </c>
      <c r="D3284" s="49">
        <f>_xll.qlCalendarAdvance(LocalCalendar,$D3283,B3284,"f",FALSE)</f>
        <v>62744</v>
      </c>
      <c r="E3284" s="49">
        <f>_xll.qlInterestRateIndexValueDate(IndexON,D3284)</f>
        <v>62744</v>
      </c>
      <c r="F3284" s="52">
        <f>IFERROR(_xll.qlIndexFixing(IndexON,D3284,TRUE,_xll.ohTrigger(RecalcTrigger,TriggerON)),NA())</f>
        <v>1.3754898180371455E-2</v>
      </c>
      <c r="H3284" s="49">
        <f>_xll.qlCalendarAdvance(IborCalendar,$H3283,B3284,"f",FALSE)</f>
        <v>62730</v>
      </c>
      <c r="I3284" s="49">
        <f>_xll.qlInterestRateIndexValueDate(Index1M,$H3284)</f>
        <v>62732</v>
      </c>
      <c r="J3284" s="52">
        <f>IFERROR(_xll.qlIndexFixing(Index1M,$H3284,TRUE,_xll.ohTrigger(RecalcTrigger,Trigger1M)),NA())</f>
        <v>1.5750920681406877E-2</v>
      </c>
      <c r="K3284" s="52">
        <f>IFERROR(_xll.qlIndexFixing(ONIndex1M,I3284,TRUE,_xll.ohTrigger(RecalcTrigger,Trigger1M)),NA())</f>
        <v>1.5740248768141285E-2</v>
      </c>
      <c r="L3284" s="52">
        <f>IFERROR(_xll.qlIndexFixing(Index3M,H3284,TRUE,_xll.ohTrigger(RecalcTrigger,Trigger3M)),NA())</f>
        <v>1.7206097424659422E-2</v>
      </c>
      <c r="M3284" s="52">
        <f>IFERROR(_xll.qlIndexFixing(ONIndex3M,I3284,TRUE,_xll.ohTrigger(RecalcTrigger,Trigger3M)),NA())</f>
        <v>1.7167562467053088E-2</v>
      </c>
      <c r="N3284" s="52">
        <f>IFERROR(_xll.qlIndexFixing(Index6M,$H3284,TRUE,_xll.ohTrigger(RecalcTrigger,Trigger6M)),NA())</f>
        <v>1.8977587268227184E-2</v>
      </c>
      <c r="O3284" s="52">
        <f>IFERROR(_xll.qlIndexFixing(ONIndex6M,I3284,TRUE,_xll.ohTrigger(RecalcTrigger,Trigger6M)),NA())</f>
        <v>1.8887209196867261E-2</v>
      </c>
      <c r="P3284" s="52">
        <f>IFERROR(_xll.qlIndexFixing(Index1Y,$H3284,TRUE,_xll.ohTrigger(RecalcTrigger,Trigger1Y)),NA())</f>
        <v>2.1117245835999349E-2</v>
      </c>
      <c r="Q3284" s="52">
        <f>IFERROR(_xll.qlIndexFixing(ONIndex1Y,I3284,TRUE,_xll.ohTrigger(RecalcTrigger,Trigger1Y)),NA())</f>
        <v>2.0893167336382135E-2</v>
      </c>
    </row>
    <row r="3285" spans="2:17" x14ac:dyDescent="0.2">
      <c r="B3285" s="46" t="s">
        <v>51</v>
      </c>
      <c r="D3285" s="49">
        <f>_xll.qlCalendarAdvance(LocalCalendar,$D3284,B3285,"f",FALSE)</f>
        <v>62751</v>
      </c>
      <c r="E3285" s="49">
        <f>_xll.qlInterestRateIndexValueDate(IndexON,D3285)</f>
        <v>62751</v>
      </c>
      <c r="F3285" s="52">
        <f>IFERROR(_xll.qlIndexFixing(IndexON,D3285,TRUE,_xll.ohTrigger(RecalcTrigger,TriggerON)),NA())</f>
        <v>1.3754898180451391E-2</v>
      </c>
      <c r="H3285" s="49">
        <f>_xll.qlCalendarAdvance(IborCalendar,$H3284,B3285,"f",FALSE)</f>
        <v>62737</v>
      </c>
      <c r="I3285" s="49">
        <f>_xll.qlInterestRateIndexValueDate(Index1M,$H3285)</f>
        <v>62739</v>
      </c>
      <c r="J3285" s="52">
        <f>IFERROR(_xll.qlIndexFixing(Index1M,$H3285,TRUE,_xll.ohTrigger(RecalcTrigger,Trigger1M)),NA())</f>
        <v>1.5750920681406877E-2</v>
      </c>
      <c r="K3285" s="52">
        <f>IFERROR(_xll.qlIndexFixing(ONIndex1M,I3285,TRUE,_xll.ohTrigger(RecalcTrigger,Trigger1M)),NA())</f>
        <v>1.5740248768061349E-2</v>
      </c>
      <c r="L3285" s="52">
        <f>IFERROR(_xll.qlIndexFixing(Index3M,H3285,TRUE,_xll.ohTrigger(RecalcTrigger,Trigger3M)),NA())</f>
        <v>1.7204865805365312E-2</v>
      </c>
      <c r="M3285" s="52">
        <f>IFERROR(_xll.qlIndexFixing(ONIndex3M,I3285,TRUE,_xll.ohTrigger(RecalcTrigger,Trigger3M)),NA())</f>
        <v>1.7167562467053088E-2</v>
      </c>
      <c r="N3285" s="52">
        <f>IFERROR(_xll.qlIndexFixing(Index6M,$H3285,TRUE,_xll.ohTrigger(RecalcTrigger,Trigger6M)),NA())</f>
        <v>1.8979574053056818E-2</v>
      </c>
      <c r="O3285" s="52">
        <f>IFERROR(_xll.qlIndexFixing(ONIndex6M,I3285,TRUE,_xll.ohTrigger(RecalcTrigger,Trigger6M)),NA())</f>
        <v>1.8887202847466256E-2</v>
      </c>
      <c r="P3285" s="52">
        <f>IFERROR(_xll.qlIndexFixing(Index1Y,$H3285,TRUE,_xll.ohTrigger(RecalcTrigger,Trigger1Y)),NA())</f>
        <v>2.1117860345663042E-2</v>
      </c>
      <c r="Q3285" s="52">
        <f>IFERROR(_xll.qlIndexFixing(ONIndex1Y,I3285,TRUE,_xll.ohTrigger(RecalcTrigger,Trigger1Y)),NA())</f>
        <v>2.0893166874271785E-2</v>
      </c>
    </row>
    <row r="3286" spans="2:17" x14ac:dyDescent="0.2">
      <c r="B3286" s="46" t="s">
        <v>51</v>
      </c>
      <c r="D3286" s="49">
        <f>_xll.qlCalendarAdvance(LocalCalendar,$D3285,B3286,"f",FALSE)</f>
        <v>62758</v>
      </c>
      <c r="E3286" s="49">
        <f>_xll.qlInterestRateIndexValueDate(IndexON,D3286)</f>
        <v>62758</v>
      </c>
      <c r="F3286" s="52">
        <f>IFERROR(_xll.qlIndexFixing(IndexON,D3286,TRUE,_xll.ohTrigger(RecalcTrigger,TriggerON)),NA())</f>
        <v>1.3754898180451391E-2</v>
      </c>
      <c r="H3286" s="49">
        <f>_xll.qlCalendarAdvance(IborCalendar,$H3285,B3286,"f",FALSE)</f>
        <v>62744</v>
      </c>
      <c r="I3286" s="49">
        <f>_xll.qlInterestRateIndexValueDate(Index1M,$H3286)</f>
        <v>62746</v>
      </c>
      <c r="J3286" s="52">
        <f>IFERROR(_xll.qlIndexFixing(Index1M,$H3286,TRUE,_xll.ohTrigger(RecalcTrigger,Trigger1M)),NA())</f>
        <v>1.5750920681406877E-2</v>
      </c>
      <c r="K3286" s="52">
        <f>IFERROR(_xll.qlIndexFixing(ONIndex1M,I3286,TRUE,_xll.ohTrigger(RecalcTrigger,Trigger1M)),NA())</f>
        <v>1.5740248768141285E-2</v>
      </c>
      <c r="L3286" s="52">
        <f>IFERROR(_xll.qlIndexFixing(Index3M,H3286,TRUE,_xll.ohTrigger(RecalcTrigger,Trigger3M)),NA())</f>
        <v>1.7204865805365312E-2</v>
      </c>
      <c r="M3286" s="52">
        <f>IFERROR(_xll.qlIndexFixing(ONIndex3M,I3286,TRUE,_xll.ohTrigger(RecalcTrigger,Trigger3M)),NA())</f>
        <v>1.7167562467133024E-2</v>
      </c>
      <c r="N3286" s="52">
        <f>IFERROR(_xll.qlIndexFixing(Index6M,$H3286,TRUE,_xll.ohTrigger(RecalcTrigger,Trigger6M)),NA())</f>
        <v>1.8977575139072674E-2</v>
      </c>
      <c r="O3286" s="52">
        <f>IFERROR(_xll.qlIndexFixing(ONIndex6M,I3286,TRUE,_xll.ohTrigger(RecalcTrigger,Trigger6M)),NA())</f>
        <v>1.8887196523325045E-2</v>
      </c>
      <c r="P3286" s="52">
        <f>IFERROR(_xll.qlIndexFixing(Index1Y,$H3286,TRUE,_xll.ohTrigger(RecalcTrigger,Trigger1Y)),NA())</f>
        <v>2.1117244992650917E-2</v>
      </c>
      <c r="Q3286" s="52">
        <f>IFERROR(_xll.qlIndexFixing(ONIndex1Y,I3286,TRUE,_xll.ohTrigger(RecalcTrigger,Trigger1Y)),NA())</f>
        <v>2.08931664140799E-2</v>
      </c>
    </row>
    <row r="3287" spans="2:17" x14ac:dyDescent="0.2">
      <c r="B3287" s="46" t="s">
        <v>51</v>
      </c>
      <c r="D3287" s="49">
        <f>_xll.qlCalendarAdvance(LocalCalendar,$D3286,B3287,"f",FALSE)</f>
        <v>62765</v>
      </c>
      <c r="E3287" s="49">
        <f>_xll.qlInterestRateIndexValueDate(IndexON,D3287)</f>
        <v>62765</v>
      </c>
      <c r="F3287" s="52">
        <f>IFERROR(_xll.qlIndexFixing(IndexON,D3287,TRUE,_xll.ohTrigger(RecalcTrigger,TriggerON)),NA())</f>
        <v>1.3754898180451391E-2</v>
      </c>
      <c r="H3287" s="49">
        <f>_xll.qlCalendarAdvance(IborCalendar,$H3286,B3287,"f",FALSE)</f>
        <v>62751</v>
      </c>
      <c r="I3287" s="49">
        <f>_xll.qlInterestRateIndexValueDate(Index1M,$H3287)</f>
        <v>62753</v>
      </c>
      <c r="J3287" s="52">
        <f>IFERROR(_xll.qlIndexFixing(Index1M,$H3287,TRUE,_xll.ohTrigger(RecalcTrigger,Trigger1M)),NA())</f>
        <v>1.5750920681406877E-2</v>
      </c>
      <c r="K3287" s="52">
        <f>IFERROR(_xll.qlIndexFixing(ONIndex1M,I3287,TRUE,_xll.ohTrigger(RecalcTrigger,Trigger1M)),NA())</f>
        <v>1.5740248768141285E-2</v>
      </c>
      <c r="L3287" s="52">
        <f>IFERROR(_xll.qlIndexFixing(Index3M,H3287,TRUE,_xll.ohTrigger(RecalcTrigger,Trigger3M)),NA())</f>
        <v>1.7204865805365312E-2</v>
      </c>
      <c r="M3287" s="52">
        <f>IFERROR(_xll.qlIndexFixing(ONIndex3M,I3287,TRUE,_xll.ohTrigger(RecalcTrigger,Trigger3M)),NA())</f>
        <v>1.7167562467133024E-2</v>
      </c>
      <c r="N3287" s="52">
        <f>IFERROR(_xll.qlIndexFixing(Index6M,$H3287,TRUE,_xll.ohTrigger(RecalcTrigger,Trigger6M)),NA())</f>
        <v>1.8977569112914303E-2</v>
      </c>
      <c r="O3287" s="52">
        <f>IFERROR(_xll.qlIndexFixing(ONIndex6M,I3287,TRUE,_xll.ohTrigger(RecalcTrigger,Trigger6M)),NA())</f>
        <v>1.8887190224763373E-2</v>
      </c>
      <c r="P3287" s="52">
        <f>IFERROR(_xll.qlIndexFixing(Index1Y,$H3287,TRUE,_xll.ohTrigger(RecalcTrigger,Trigger1Y)),NA())</f>
        <v>2.1117244573805306E-2</v>
      </c>
      <c r="Q3287" s="52">
        <f>IFERROR(_xll.qlIndexFixing(ONIndex1Y,I3287,TRUE,_xll.ohTrigger(RecalcTrigger,Trigger1Y)),NA())</f>
        <v>2.0893165955646609E-2</v>
      </c>
    </row>
    <row r="3288" spans="2:17" x14ac:dyDescent="0.2">
      <c r="B3288" s="46" t="s">
        <v>51</v>
      </c>
      <c r="D3288" s="49">
        <f>_xll.qlCalendarAdvance(LocalCalendar,$D3287,B3288,"f",FALSE)</f>
        <v>62772</v>
      </c>
      <c r="E3288" s="49">
        <f>_xll.qlInterestRateIndexValueDate(IndexON,D3288)</f>
        <v>62772</v>
      </c>
      <c r="F3288" s="52">
        <f>IFERROR(_xll.qlIndexFixing(IndexON,D3288,TRUE,_xll.ohTrigger(RecalcTrigger,TriggerON)),NA())</f>
        <v>1.3755160954374013E-2</v>
      </c>
      <c r="H3288" s="49">
        <f>_xll.qlCalendarAdvance(IborCalendar,$H3287,B3288,"f",FALSE)</f>
        <v>62758</v>
      </c>
      <c r="I3288" s="49">
        <f>_xll.qlInterestRateIndexValueDate(Index1M,$H3288)</f>
        <v>62760</v>
      </c>
      <c r="J3288" s="52">
        <f>IFERROR(_xll.qlIndexFixing(Index1M,$H3288,TRUE,_xll.ohTrigger(RecalcTrigger,Trigger1M)),NA())</f>
        <v>1.5750920681409375E-2</v>
      </c>
      <c r="K3288" s="52">
        <f>IFERROR(_xll.qlIndexFixing(ONIndex1M,I3288,TRUE,_xll.ohTrigger(RecalcTrigger,Trigger1M)),NA())</f>
        <v>1.5740248768141285E-2</v>
      </c>
      <c r="L3288" s="52">
        <f>IFERROR(_xll.qlIndexFixing(Index3M,H3288,TRUE,_xll.ohTrigger(RecalcTrigger,Trigger3M)),NA())</f>
        <v>1.7204865805365312E-2</v>
      </c>
      <c r="M3288" s="52">
        <f>IFERROR(_xll.qlIndexFixing(ONIndex3M,I3288,TRUE,_xll.ohTrigger(RecalcTrigger,Trigger3M)),NA())</f>
        <v>1.7167562467133024E-2</v>
      </c>
      <c r="N3288" s="52">
        <f>IFERROR(_xll.qlIndexFixing(Index6M,$H3288,TRUE,_xll.ohTrigger(RecalcTrigger,Trigger6M)),NA())</f>
        <v>1.8977563112366924E-2</v>
      </c>
      <c r="O3288" s="52">
        <f>IFERROR(_xll.qlIndexFixing(ONIndex6M,I3288,TRUE,_xll.ohTrigger(RecalcTrigger,Trigger6M)),NA())</f>
        <v>1.8887183951381559E-2</v>
      </c>
      <c r="P3288" s="52">
        <f>IFERROR(_xll.qlIndexFixing(Index1Y,$H3288,TRUE,_xll.ohTrigger(RecalcTrigger,Trigger1Y)),NA())</f>
        <v>2.1117244156846012E-2</v>
      </c>
      <c r="Q3288" s="52">
        <f>IFERROR(_xll.qlIndexFixing(ONIndex1Y,I3288,TRUE,_xll.ohTrigger(RecalcTrigger,Trigger1Y)),NA())</f>
        <v>2.0893165499051847E-2</v>
      </c>
    </row>
    <row r="3289" spans="2:17" x14ac:dyDescent="0.2">
      <c r="B3289" s="46" t="s">
        <v>51</v>
      </c>
      <c r="D3289" s="49">
        <f>_xll.qlCalendarAdvance(LocalCalendar,$D3288,B3289,"f",FALSE)</f>
        <v>62779</v>
      </c>
      <c r="E3289" s="49">
        <f>_xll.qlInterestRateIndexValueDate(IndexON,D3289)</f>
        <v>62779</v>
      </c>
      <c r="F3289" s="52">
        <f>IFERROR(_xll.qlIndexFixing(IndexON,D3289,TRUE,_xll.ohTrigger(RecalcTrigger,TriggerON)),NA())</f>
        <v>1.3754898180451391E-2</v>
      </c>
      <c r="H3289" s="49">
        <f>_xll.qlCalendarAdvance(IborCalendar,$H3288,B3289,"f",FALSE)</f>
        <v>62765</v>
      </c>
      <c r="I3289" s="49">
        <f>_xll.qlInterestRateIndexValueDate(Index1M,$H3289)</f>
        <v>62767</v>
      </c>
      <c r="J3289" s="52">
        <f>IFERROR(_xll.qlIndexFixing(Index1M,$H3289,TRUE,_xll.ohTrigger(RecalcTrigger,Trigger1M)),NA())</f>
        <v>1.5750920681406877E-2</v>
      </c>
      <c r="K3289" s="52">
        <f>IFERROR(_xll.qlIndexFixing(ONIndex1M,I3289,TRUE,_xll.ohTrigger(RecalcTrigger,Trigger1M)),NA())</f>
        <v>1.5740248768141285E-2</v>
      </c>
      <c r="L3289" s="52">
        <f>IFERROR(_xll.qlIndexFixing(Index3M,H3289,TRUE,_xll.ohTrigger(RecalcTrigger,Trigger3M)),NA())</f>
        <v>1.7204865805364445E-2</v>
      </c>
      <c r="M3289" s="52">
        <f>IFERROR(_xll.qlIndexFixing(ONIndex3M,I3289,TRUE,_xll.ohTrigger(RecalcTrigger,Trigger3M)),NA())</f>
        <v>1.7167562467053088E-2</v>
      </c>
      <c r="N3289" s="52">
        <f>IFERROR(_xll.qlIndexFixing(Index6M,$H3289,TRUE,_xll.ohTrigger(RecalcTrigger,Trigger6M)),NA())</f>
        <v>1.8977058959780597E-2</v>
      </c>
      <c r="O3289" s="52">
        <f>IFERROR(_xll.qlIndexFixing(ONIndex6M,I3289,TRUE,_xll.ohTrigger(RecalcTrigger,Trigger6M)),NA())</f>
        <v>1.8887177703419411E-2</v>
      </c>
      <c r="P3289" s="52">
        <f>IFERROR(_xll.qlIndexFixing(Index1Y,$H3289,TRUE,_xll.ohTrigger(RecalcTrigger,Trigger1Y)),NA())</f>
        <v>2.1117243741772818E-2</v>
      </c>
      <c r="Q3289" s="52">
        <f>IFERROR(_xll.qlIndexFixing(ONIndex1Y,I3289,TRUE,_xll.ohTrigger(RecalcTrigger,Trigger1Y)),NA())</f>
        <v>2.0893165044215678E-2</v>
      </c>
    </row>
    <row r="3290" spans="2:17" x14ac:dyDescent="0.2">
      <c r="B3290" s="46" t="s">
        <v>51</v>
      </c>
      <c r="D3290" s="49">
        <f>_xll.qlCalendarAdvance(LocalCalendar,$D3289,B3290,"f",FALSE)</f>
        <v>62786</v>
      </c>
      <c r="E3290" s="49">
        <f>_xll.qlInterestRateIndexValueDate(IndexON,D3290)</f>
        <v>62786</v>
      </c>
      <c r="F3290" s="52">
        <f>IFERROR(_xll.qlIndexFixing(IndexON,D3290,TRUE,_xll.ohTrigger(RecalcTrigger,TriggerON)),NA())</f>
        <v>1.3754898180451391E-2</v>
      </c>
      <c r="H3290" s="49">
        <f>_xll.qlCalendarAdvance(IborCalendar,$H3289,B3290,"f",FALSE)</f>
        <v>62772</v>
      </c>
      <c r="I3290" s="49">
        <f>_xll.qlInterestRateIndexValueDate(Index1M,$H3290)</f>
        <v>62774</v>
      </c>
      <c r="J3290" s="52">
        <f>IFERROR(_xll.qlIndexFixing(Index1M,$H3290,TRUE,_xll.ohTrigger(RecalcTrigger,Trigger1M)),NA())</f>
        <v>1.5750920681406877E-2</v>
      </c>
      <c r="K3290" s="52">
        <f>IFERROR(_xll.qlIndexFixing(ONIndex1M,I3290,TRUE,_xll.ohTrigger(RecalcTrigger,Trigger1M)),NA())</f>
        <v>1.5740248768141285E-2</v>
      </c>
      <c r="L3290" s="52">
        <f>IFERROR(_xll.qlIndexFixing(Index3M,H3290,TRUE,_xll.ohTrigger(RecalcTrigger,Trigger3M)),NA())</f>
        <v>1.7204865805365312E-2</v>
      </c>
      <c r="M3290" s="52">
        <f>IFERROR(_xll.qlIndexFixing(ONIndex3M,I3290,TRUE,_xll.ohTrigger(RecalcTrigger,Trigger3M)),NA())</f>
        <v>1.7167562467133024E-2</v>
      </c>
      <c r="N3290" s="52">
        <f>IFERROR(_xll.qlIndexFixing(Index6M,$H3290,TRUE,_xll.ohTrigger(RecalcTrigger,Trigger6M)),NA())</f>
        <v>1.8977053008941216E-2</v>
      </c>
      <c r="O3290" s="52">
        <f>IFERROR(_xll.qlIndexFixing(ONIndex6M,I3290,TRUE,_xll.ohTrigger(RecalcTrigger,Trigger6M)),NA())</f>
        <v>1.8887171480956866E-2</v>
      </c>
      <c r="P3290" s="52">
        <f>IFERROR(_xll.qlIndexFixing(Index1Y,$H3290,TRUE,_xll.ohTrigger(RecalcTrigger,Trigger1Y)),NA())</f>
        <v>2.1117243328585944E-2</v>
      </c>
      <c r="Q3290" s="52">
        <f>IFERROR(_xll.qlIndexFixing(ONIndex1Y,I3290,TRUE,_xll.ohTrigger(RecalcTrigger,Trigger1Y)),NA())</f>
        <v>2.0893164591457847E-2</v>
      </c>
    </row>
    <row r="3291" spans="2:17" x14ac:dyDescent="0.2">
      <c r="B3291" s="46" t="s">
        <v>51</v>
      </c>
      <c r="D3291" s="49">
        <f>_xll.qlCalendarAdvance(LocalCalendar,$D3290,B3291,"f",FALSE)</f>
        <v>62793</v>
      </c>
      <c r="E3291" s="49">
        <f>_xll.qlInterestRateIndexValueDate(IndexON,D3291)</f>
        <v>62793</v>
      </c>
      <c r="F3291" s="52">
        <f>IFERROR(_xll.qlIndexFixing(IndexON,D3291,TRUE,_xll.ohTrigger(RecalcTrigger,TriggerON)),NA())</f>
        <v>1.3754898180451391E-2</v>
      </c>
      <c r="H3291" s="49">
        <f>_xll.qlCalendarAdvance(IborCalendar,$H3290,B3291,"f",FALSE)</f>
        <v>62779</v>
      </c>
      <c r="I3291" s="49">
        <f>_xll.qlInterestRateIndexValueDate(Index1M,$H3291)</f>
        <v>62781</v>
      </c>
      <c r="J3291" s="52">
        <f>IFERROR(_xll.qlIndexFixing(Index1M,$H3291,TRUE,_xll.ohTrigger(RecalcTrigger,Trigger1M)),NA())</f>
        <v>1.5750920681409375E-2</v>
      </c>
      <c r="K3291" s="52">
        <f>IFERROR(_xll.qlIndexFixing(ONIndex1M,I3291,TRUE,_xll.ohTrigger(RecalcTrigger,Trigger1M)),NA())</f>
        <v>1.5740248768221221E-2</v>
      </c>
      <c r="L3291" s="52">
        <f>IFERROR(_xll.qlIndexFixing(Index3M,H3291,TRUE,_xll.ohTrigger(RecalcTrigger,Trigger3M)),NA())</f>
        <v>1.7204865805365312E-2</v>
      </c>
      <c r="M3291" s="52">
        <f>IFERROR(_xll.qlIndexFixing(ONIndex3M,I3291,TRUE,_xll.ohTrigger(RecalcTrigger,Trigger3M)),NA())</f>
        <v>1.716756246721296E-2</v>
      </c>
      <c r="N3291" s="52">
        <f>IFERROR(_xll.qlIndexFixing(Index6M,$H3291,TRUE,_xll.ohTrigger(RecalcTrigger,Trigger6M)),NA())</f>
        <v>1.8977047083711677E-2</v>
      </c>
      <c r="O3291" s="52">
        <f>IFERROR(_xll.qlIndexFixing(ONIndex6M,I3291,TRUE,_xll.ohTrigger(RecalcTrigger,Trigger6M)),NA())</f>
        <v>1.8887165283674179E-2</v>
      </c>
      <c r="P3291" s="52">
        <f>IFERROR(_xll.qlIndexFixing(Index1Y,$H3291,TRUE,_xll.ohTrigger(RecalcTrigger,Trigger1Y)),NA())</f>
        <v>2.1117242917284951E-2</v>
      </c>
      <c r="Q3291" s="52">
        <f>IFERROR(_xll.qlIndexFixing(ONIndex1Y,I3291,TRUE,_xll.ohTrigger(RecalcTrigger,Trigger1Y)),NA())</f>
        <v>2.0893164140458609E-2</v>
      </c>
    </row>
    <row r="3292" spans="2:17" x14ac:dyDescent="0.2">
      <c r="B3292" s="46" t="s">
        <v>51</v>
      </c>
      <c r="D3292" s="49">
        <f>_xll.qlCalendarAdvance(LocalCalendar,$D3291,B3292,"f",FALSE)</f>
        <v>62800</v>
      </c>
      <c r="E3292" s="49">
        <f>_xll.qlInterestRateIndexValueDate(IndexON,D3292)</f>
        <v>62800</v>
      </c>
      <c r="F3292" s="52">
        <f>IFERROR(_xll.qlIndexFixing(IndexON,D3292,TRUE,_xll.ohTrigger(RecalcTrigger,TriggerON)),NA())</f>
        <v>1.3754898180531328E-2</v>
      </c>
      <c r="H3292" s="49">
        <f>_xll.qlCalendarAdvance(IborCalendar,$H3291,B3292,"f",FALSE)</f>
        <v>62786</v>
      </c>
      <c r="I3292" s="49">
        <f>_xll.qlInterestRateIndexValueDate(Index1M,$H3292)</f>
        <v>62789</v>
      </c>
      <c r="J3292" s="52">
        <f>IFERROR(_xll.qlIndexFixing(Index1M,$H3292,TRUE,_xll.ohTrigger(RecalcTrigger,Trigger1M)),NA())</f>
        <v>1.5750920681409375E-2</v>
      </c>
      <c r="K3292" s="52">
        <f>IFERROR(_xll.qlIndexFixing(ONIndex1M,I3292,TRUE,_xll.ohTrigger(RecalcTrigger,Trigger1M)),NA())</f>
        <v>1.574093698772927E-2</v>
      </c>
      <c r="L3292" s="52">
        <f>IFERROR(_xll.qlIndexFixing(Index3M,H3292,TRUE,_xll.ohTrigger(RecalcTrigger,Trigger3M)),NA())</f>
        <v>1.7205686871839401E-2</v>
      </c>
      <c r="M3292" s="52">
        <f>IFERROR(_xll.qlIndexFixing(ONIndex3M,I3292,TRUE,_xll.ohTrigger(RecalcTrigger,Trigger3M)),NA())</f>
        <v>1.7168381161232205E-2</v>
      </c>
      <c r="N3292" s="52">
        <f>IFERROR(_xll.qlIndexFixing(Index6M,$H3292,TRUE,_xll.ohTrigger(RecalcTrigger,Trigger6M)),NA())</f>
        <v>1.8977040343381185E-2</v>
      </c>
      <c r="O3292" s="52">
        <f>IFERROR(_xll.qlIndexFixing(ONIndex6M,I3292,TRUE,_xll.ohTrigger(RecalcTrigger,Trigger6M)),NA())</f>
        <v>1.8888148272564464E-2</v>
      </c>
      <c r="P3292" s="52">
        <f>IFERROR(_xll.qlIndexFixing(Index1Y,$H3292,TRUE,_xll.ohTrigger(RecalcTrigger,Trigger1Y)),NA())</f>
        <v>2.1116627540309015E-2</v>
      </c>
      <c r="Q3292" s="52">
        <f>IFERROR(_xll.qlIndexFixing(ONIndex1Y,I3292,TRUE,_xll.ohTrigger(RecalcTrigger,Trigger1Y)),NA())</f>
        <v>2.0894376154121375E-2</v>
      </c>
    </row>
    <row r="3293" spans="2:17" x14ac:dyDescent="0.2">
      <c r="B3293" s="46" t="s">
        <v>51</v>
      </c>
      <c r="D3293" s="49">
        <f>_xll.qlCalendarAdvance(LocalCalendar,$D3292,B3293,"f",FALSE)</f>
        <v>62807</v>
      </c>
      <c r="E3293" s="49">
        <f>_xll.qlInterestRateIndexValueDate(IndexON,D3293)</f>
        <v>62807</v>
      </c>
      <c r="F3293" s="52">
        <f>IFERROR(_xll.qlIndexFixing(IndexON,D3293,TRUE,_xll.ohTrigger(RecalcTrigger,TriggerON)),NA())</f>
        <v>1.3754898180531328E-2</v>
      </c>
      <c r="H3293" s="49">
        <f>_xll.qlCalendarAdvance(IborCalendar,$H3292,B3293,"f",FALSE)</f>
        <v>62793</v>
      </c>
      <c r="I3293" s="49">
        <f>_xll.qlInterestRateIndexValueDate(Index1M,$H3293)</f>
        <v>62795</v>
      </c>
      <c r="J3293" s="52">
        <f>IFERROR(_xll.qlIndexFixing(Index1M,$H3293,TRUE,_xll.ohTrigger(RecalcTrigger,Trigger1M)),NA())</f>
        <v>1.5750920681406877E-2</v>
      </c>
      <c r="K3293" s="52">
        <f>IFERROR(_xll.qlIndexFixing(ONIndex1M,I3293,TRUE,_xll.ohTrigger(RecalcTrigger,Trigger1M)),NA())</f>
        <v>1.5740248768141285E-2</v>
      </c>
      <c r="L3293" s="52">
        <f>IFERROR(_xll.qlIndexFixing(Index3M,H3293,TRUE,_xll.ohTrigger(RecalcTrigger,Trigger3M)),NA())</f>
        <v>1.7204455291712065E-2</v>
      </c>
      <c r="M3293" s="52">
        <f>IFERROR(_xll.qlIndexFixing(ONIndex3M,I3293,TRUE,_xll.ohTrigger(RecalcTrigger,Trigger3M)),NA())</f>
        <v>1.7167562467133024E-2</v>
      </c>
      <c r="N3293" s="52">
        <f>IFERROR(_xll.qlIndexFixing(Index6M,$H3293,TRUE,_xll.ohTrigger(RecalcTrigger,Trigger6M)),NA())</f>
        <v>1.8977533493813193E-2</v>
      </c>
      <c r="O3293" s="52">
        <f>IFERROR(_xll.qlIndexFixing(ONIndex6M,I3293,TRUE,_xll.ohTrigger(RecalcTrigger,Trigger6M)),NA())</f>
        <v>1.8887152965367804E-2</v>
      </c>
      <c r="P3293" s="52">
        <f>IFERROR(_xll.qlIndexFixing(Index1Y,$H3293,TRUE,_xll.ohTrigger(RecalcTrigger,Trigger1Y)),NA())</f>
        <v>2.1117242100341264E-2</v>
      </c>
      <c r="Q3293" s="52">
        <f>IFERROR(_xll.qlIndexFixing(ONIndex1Y,I3293,TRUE,_xll.ohTrigger(RecalcTrigger,Trigger1Y)),NA())</f>
        <v>2.0893163243895785E-2</v>
      </c>
    </row>
    <row r="3294" spans="2:17" x14ac:dyDescent="0.2">
      <c r="B3294" s="46" t="s">
        <v>51</v>
      </c>
      <c r="D3294" s="49">
        <f>_xll.qlCalendarAdvance(LocalCalendar,$D3293,B3294,"f",FALSE)</f>
        <v>62814</v>
      </c>
      <c r="E3294" s="49">
        <f>_xll.qlInterestRateIndexValueDate(IndexON,D3294)</f>
        <v>62814</v>
      </c>
      <c r="F3294" s="52">
        <f>IFERROR(_xll.qlIndexFixing(IndexON,D3294,TRUE,_xll.ohTrigger(RecalcTrigger,TriggerON)),NA())</f>
        <v>1.3754898180451391E-2</v>
      </c>
      <c r="H3294" s="49">
        <f>_xll.qlCalendarAdvance(IborCalendar,$H3293,B3294,"f",FALSE)</f>
        <v>62800</v>
      </c>
      <c r="I3294" s="49">
        <f>_xll.qlInterestRateIndexValueDate(Index1M,$H3294)</f>
        <v>62802</v>
      </c>
      <c r="J3294" s="52">
        <f>IFERROR(_xll.qlIndexFixing(Index1M,$H3294,TRUE,_xll.ohTrigger(RecalcTrigger,Trigger1M)),NA())</f>
        <v>1.5750920681409375E-2</v>
      </c>
      <c r="K3294" s="52">
        <f>IFERROR(_xll.qlIndexFixing(ONIndex1M,I3294,TRUE,_xll.ohTrigger(RecalcTrigger,Trigger1M)),NA())</f>
        <v>1.5740248768141285E-2</v>
      </c>
      <c r="L3294" s="52">
        <f>IFERROR(_xll.qlIndexFixing(Index3M,H3294,TRUE,_xll.ohTrigger(RecalcTrigger,Trigger3M)),NA())</f>
        <v>1.7204455291712065E-2</v>
      </c>
      <c r="M3294" s="52">
        <f>IFERROR(_xll.qlIndexFixing(ONIndex3M,I3294,TRUE,_xll.ohTrigger(RecalcTrigger,Trigger3M)),NA())</f>
        <v>1.7167562467133024E-2</v>
      </c>
      <c r="N3294" s="52">
        <f>IFERROR(_xll.qlIndexFixing(Index6M,$H3294,TRUE,_xll.ohTrigger(RecalcTrigger,Trigger6M)),NA())</f>
        <v>1.897752764693917E-2</v>
      </c>
      <c r="O3294" s="52">
        <f>IFERROR(_xll.qlIndexFixing(ONIndex6M,I3294,TRUE,_xll.ohTrigger(RecalcTrigger,Trigger6M)),NA())</f>
        <v>1.888714684426418E-2</v>
      </c>
      <c r="P3294" s="52">
        <f>IFERROR(_xll.qlIndexFixing(Index1Y,$H3294,TRUE,_xll.ohTrigger(RecalcTrigger,Trigger1Y)),NA())</f>
        <v>2.1117241694698571E-2</v>
      </c>
      <c r="Q3294" s="52">
        <f>IFERROR(_xll.qlIndexFixing(ONIndex1Y,I3294,TRUE,_xll.ohTrigger(RecalcTrigger,Trigger1Y)),NA())</f>
        <v>2.0893162798332199E-2</v>
      </c>
    </row>
    <row r="3295" spans="2:17" x14ac:dyDescent="0.2">
      <c r="B3295" s="46" t="s">
        <v>51</v>
      </c>
      <c r="D3295" s="49">
        <f>_xll.qlCalendarAdvance(LocalCalendar,$D3294,B3295,"f",FALSE)</f>
        <v>62821</v>
      </c>
      <c r="E3295" s="49">
        <f>_xll.qlInterestRateIndexValueDate(IndexON,D3295)</f>
        <v>62821</v>
      </c>
      <c r="F3295" s="52">
        <f>IFERROR(_xll.qlIndexFixing(IndexON,D3295,TRUE,_xll.ohTrigger(RecalcTrigger,TriggerON)),NA())</f>
        <v>1.3754898180451391E-2</v>
      </c>
      <c r="H3295" s="49">
        <f>_xll.qlCalendarAdvance(IborCalendar,$H3294,B3295,"f",FALSE)</f>
        <v>62807</v>
      </c>
      <c r="I3295" s="49">
        <f>_xll.qlInterestRateIndexValueDate(Index1M,$H3295)</f>
        <v>62809</v>
      </c>
      <c r="J3295" s="52">
        <f>IFERROR(_xll.qlIndexFixing(Index1M,$H3295,TRUE,_xll.ohTrigger(RecalcTrigger,Trigger1M)),NA())</f>
        <v>1.5751265097262941E-2</v>
      </c>
      <c r="K3295" s="52">
        <f>IFERROR(_xll.qlIndexFixing(ONIndex1M,I3295,TRUE,_xll.ohTrigger(RecalcTrigger,Trigger1M)),NA())</f>
        <v>1.5740248768141285E-2</v>
      </c>
      <c r="L3295" s="52">
        <f>IFERROR(_xll.qlIndexFixing(Index3M,H3295,TRUE,_xll.ohTrigger(RecalcTrigger,Trigger3M)),NA())</f>
        <v>1.7204455291712065E-2</v>
      </c>
      <c r="M3295" s="52">
        <f>IFERROR(_xll.qlIndexFixing(ONIndex3M,I3295,TRUE,_xll.ohTrigger(RecalcTrigger,Trigger3M)),NA())</f>
        <v>1.7167562467133024E-2</v>
      </c>
      <c r="N3295" s="52">
        <f>IFERROR(_xll.qlIndexFixing(Index6M,$H3295,TRUE,_xll.ohTrigger(RecalcTrigger,Trigger6M)),NA())</f>
        <v>1.8977521825675699E-2</v>
      </c>
      <c r="O3295" s="52">
        <f>IFERROR(_xll.qlIndexFixing(ONIndex6M,I3295,TRUE,_xll.ohTrigger(RecalcTrigger,Trigger6M)),NA())</f>
        <v>1.8887140748500286E-2</v>
      </c>
      <c r="P3295" s="52">
        <f>IFERROR(_xll.qlIndexFixing(Index1Y,$H3295,TRUE,_xll.ohTrigger(RecalcTrigger,Trigger1Y)),NA())</f>
        <v>2.1117241290941977E-2</v>
      </c>
      <c r="Q3295" s="52">
        <f>IFERROR(_xll.qlIndexFixing(ONIndex1Y,I3295,TRUE,_xll.ohTrigger(RecalcTrigger,Trigger1Y)),NA())</f>
        <v>2.0893162354687078E-2</v>
      </c>
    </row>
    <row r="3296" spans="2:17" x14ac:dyDescent="0.2">
      <c r="B3296" s="46" t="s">
        <v>51</v>
      </c>
      <c r="D3296" s="49">
        <f>_xll.qlCalendarAdvance(LocalCalendar,$D3295,B3296,"f",FALSE)</f>
        <v>62828</v>
      </c>
      <c r="E3296" s="49">
        <f>_xll.qlInterestRateIndexValueDate(IndexON,D3296)</f>
        <v>62828</v>
      </c>
      <c r="F3296" s="52">
        <f>IFERROR(_xll.qlIndexFixing(IndexON,D3296,TRUE,_xll.ohTrigger(RecalcTrigger,TriggerON)),NA())</f>
        <v>1.3754898180451391E-2</v>
      </c>
      <c r="H3296" s="49">
        <f>_xll.qlCalendarAdvance(IborCalendar,$H3295,B3296,"f",FALSE)</f>
        <v>62814</v>
      </c>
      <c r="I3296" s="49">
        <f>_xll.qlInterestRateIndexValueDate(Index1M,$H3296)</f>
        <v>62816</v>
      </c>
      <c r="J3296" s="52">
        <f>IFERROR(_xll.qlIndexFixing(Index1M,$H3296,TRUE,_xll.ohTrigger(RecalcTrigger,Trigger1M)),NA())</f>
        <v>1.5750920681406877E-2</v>
      </c>
      <c r="K3296" s="52">
        <f>IFERROR(_xll.qlIndexFixing(ONIndex1M,I3296,TRUE,_xll.ohTrigger(RecalcTrigger,Trigger1M)),NA())</f>
        <v>1.5741625247407853E-2</v>
      </c>
      <c r="L3296" s="52">
        <f>IFERROR(_xll.qlIndexFixing(Index3M,H3296,TRUE,_xll.ohTrigger(RecalcTrigger,Trigger3M)),NA())</f>
        <v>1.7204455291711187E-2</v>
      </c>
      <c r="M3296" s="52">
        <f>IFERROR(_xll.qlIndexFixing(ONIndex3M,I3296,TRUE,_xll.ohTrigger(RecalcTrigger,Trigger3M)),NA())</f>
        <v>1.7169199907428379E-2</v>
      </c>
      <c r="N3296" s="52">
        <f>IFERROR(_xll.qlIndexFixing(Index6M,$H3296,TRUE,_xll.ohTrigger(RecalcTrigger,Trigger6M)),NA())</f>
        <v>1.8977516030025836E-2</v>
      </c>
      <c r="O3296" s="52">
        <f>IFERROR(_xll.qlIndexFixing(ONIndex6M,I3296,TRUE,_xll.ohTrigger(RecalcTrigger,Trigger6M)),NA())</f>
        <v>1.8889114851717181E-2</v>
      </c>
      <c r="P3296" s="52">
        <f>IFERROR(_xll.qlIndexFixing(Index1Y,$H3296,TRUE,_xll.ohTrigger(RecalcTrigger,Trigger1Y)),NA())</f>
        <v>2.1118470779917856E-2</v>
      </c>
      <c r="Q3296" s="52">
        <f>IFERROR(_xll.qlIndexFixing(ONIndex1Y,I3296,TRUE,_xll.ohTrigger(RecalcTrigger,Trigger1Y)),NA())</f>
        <v>2.0895587062305765E-2</v>
      </c>
    </row>
    <row r="3297" spans="2:17" x14ac:dyDescent="0.2">
      <c r="B3297" s="46" t="s">
        <v>51</v>
      </c>
      <c r="D3297" s="49">
        <f>_xll.qlCalendarAdvance(LocalCalendar,$D3296,B3297,"f",FALSE)</f>
        <v>62835</v>
      </c>
      <c r="E3297" s="49">
        <f>_xll.qlInterestRateIndexValueDate(IndexON,D3297)</f>
        <v>62835</v>
      </c>
      <c r="F3297" s="52">
        <f>IFERROR(_xll.qlIndexFixing(IndexON,D3297,TRUE,_xll.ohTrigger(RecalcTrigger,TriggerON)),NA())</f>
        <v>1.3754898180451391E-2</v>
      </c>
      <c r="H3297" s="49">
        <f>_xll.qlCalendarAdvance(IborCalendar,$H3296,B3297,"f",FALSE)</f>
        <v>62821</v>
      </c>
      <c r="I3297" s="49">
        <f>_xll.qlInterestRateIndexValueDate(Index1M,$H3297)</f>
        <v>62823</v>
      </c>
      <c r="J3297" s="52">
        <f>IFERROR(_xll.qlIndexFixing(Index1M,$H3297,TRUE,_xll.ohTrigger(RecalcTrigger,Trigger1M)),NA())</f>
        <v>1.5749887494082817E-2</v>
      </c>
      <c r="K3297" s="52">
        <f>IFERROR(_xll.qlIndexFixing(ONIndex1M,I3297,TRUE,_xll.ohTrigger(RecalcTrigger,Trigger1M)),NA())</f>
        <v>1.5741281112531258E-2</v>
      </c>
      <c r="L3297" s="52">
        <f>IFERROR(_xll.qlIndexFixing(Index3M,H3297,TRUE,_xll.ohTrigger(RecalcTrigger,Trigger3M)),NA())</f>
        <v>1.7204455291712065E-2</v>
      </c>
      <c r="M3297" s="52">
        <f>IFERROR(_xll.qlIndexFixing(ONIndex3M,I3297,TRUE,_xll.ohTrigger(RecalcTrigger,Trigger3M)),NA())</f>
        <v>1.7168790527826161E-2</v>
      </c>
      <c r="N3297" s="52">
        <f>IFERROR(_xll.qlIndexFixing(Index6M,$H3297,TRUE,_xll.ohTrigger(RecalcTrigger,Trigger6M)),NA())</f>
        <v>1.8977012070161815E-2</v>
      </c>
      <c r="O3297" s="52">
        <f>IFERROR(_xll.qlIndexFixing(ONIndex6M,I3297,TRUE,_xll.ohTrigger(RecalcTrigger,Trigger6M)),NA())</f>
        <v>1.8888613741607774E-2</v>
      </c>
      <c r="P3297" s="52">
        <f>IFERROR(_xll.qlIndexFixing(Index1Y,$H3297,TRUE,_xll.ohTrigger(RecalcTrigger,Trigger1Y)),NA())</f>
        <v>2.1115395831312441E-2</v>
      </c>
      <c r="Q3297" s="52">
        <f>IFERROR(_xll.qlIndexFixing(ONIndex1Y,I3297,TRUE,_xll.ohTrigger(RecalcTrigger,Trigger1Y)),NA())</f>
        <v>2.0894980300121269E-2</v>
      </c>
    </row>
    <row r="3298" spans="2:17" x14ac:dyDescent="0.2">
      <c r="B3298" s="46" t="s">
        <v>51</v>
      </c>
      <c r="D3298" s="49">
        <f>_xll.qlCalendarAdvance(LocalCalendar,$D3297,B3298,"f",FALSE)</f>
        <v>62842</v>
      </c>
      <c r="E3298" s="49">
        <f>_xll.qlInterestRateIndexValueDate(IndexON,D3298)</f>
        <v>62842</v>
      </c>
      <c r="F3298" s="52">
        <f>IFERROR(_xll.qlIndexFixing(IndexON,D3298,TRUE,_xll.ohTrigger(RecalcTrigger,TriggerON)),NA())</f>
        <v>1.3754898180371455E-2</v>
      </c>
      <c r="H3298" s="49">
        <f>_xll.qlCalendarAdvance(IborCalendar,$H3297,B3298,"f",FALSE)</f>
        <v>62828</v>
      </c>
      <c r="I3298" s="49">
        <f>_xll.qlInterestRateIndexValueDate(Index1M,$H3298)</f>
        <v>62830</v>
      </c>
      <c r="J3298" s="52">
        <f>IFERROR(_xll.qlIndexFixing(Index1M,$H3298,TRUE,_xll.ohTrigger(RecalcTrigger,Trigger1M)),NA())</f>
        <v>1.5750920681409375E-2</v>
      </c>
      <c r="K3298" s="52">
        <f>IFERROR(_xll.qlIndexFixing(ONIndex1M,I3298,TRUE,_xll.ohTrigger(RecalcTrigger,Trigger1M)),NA())</f>
        <v>1.5740248768141285E-2</v>
      </c>
      <c r="L3298" s="52">
        <f>IFERROR(_xll.qlIndexFixing(Index3M,H3298,TRUE,_xll.ohTrigger(RecalcTrigger,Trigger3M)),NA())</f>
        <v>1.7204455291712065E-2</v>
      </c>
      <c r="M3298" s="52">
        <f>IFERROR(_xll.qlIndexFixing(ONIndex3M,I3298,TRUE,_xll.ohTrigger(RecalcTrigger,Trigger3M)),NA())</f>
        <v>1.7167562467133024E-2</v>
      </c>
      <c r="N3298" s="52">
        <f>IFERROR(_xll.qlIndexFixing(Index6M,$H3298,TRUE,_xll.ohTrigger(RecalcTrigger,Trigger6M)),NA())</f>
        <v>1.8977006324207773E-2</v>
      </c>
      <c r="O3298" s="52">
        <f>IFERROR(_xll.qlIndexFixing(ONIndex6M,I3298,TRUE,_xll.ohTrigger(RecalcTrigger,Trigger6M)),NA())</f>
        <v>1.8887122613486795E-2</v>
      </c>
      <c r="P3298" s="52">
        <f>IFERROR(_xll.qlIndexFixing(Index1Y,$H3298,TRUE,_xll.ohTrigger(RecalcTrigger,Trigger1Y)),NA())</f>
        <v>2.111724009098858E-2</v>
      </c>
      <c r="Q3298" s="52">
        <f>IFERROR(_xll.qlIndexFixing(ONIndex1Y,I3298,TRUE,_xll.ohTrigger(RecalcTrigger,Trigger1Y)),NA())</f>
        <v>2.0893161034782892E-2</v>
      </c>
    </row>
    <row r="3299" spans="2:17" x14ac:dyDescent="0.2">
      <c r="B3299" s="46" t="s">
        <v>51</v>
      </c>
      <c r="D3299" s="49">
        <f>_xll.qlCalendarAdvance(LocalCalendar,$D3298,B3299,"f",FALSE)</f>
        <v>62849</v>
      </c>
      <c r="E3299" s="49">
        <f>_xll.qlInterestRateIndexValueDate(IndexON,D3299)</f>
        <v>62849</v>
      </c>
      <c r="F3299" s="52">
        <f>IFERROR(_xll.qlIndexFixing(IndexON,D3299,TRUE,_xll.ohTrigger(RecalcTrigger,TriggerON)),NA())</f>
        <v>1.3754898180451391E-2</v>
      </c>
      <c r="H3299" s="49">
        <f>_xll.qlCalendarAdvance(IborCalendar,$H3298,B3299,"f",FALSE)</f>
        <v>62835</v>
      </c>
      <c r="I3299" s="49">
        <f>_xll.qlInterestRateIndexValueDate(Index1M,$H3299)</f>
        <v>62837</v>
      </c>
      <c r="J3299" s="52">
        <f>IFERROR(_xll.qlIndexFixing(Index1M,$H3299,TRUE,_xll.ohTrigger(RecalcTrigger,Trigger1M)),NA())</f>
        <v>1.5751265097262941E-2</v>
      </c>
      <c r="K3299" s="52">
        <f>IFERROR(_xll.qlIndexFixing(ONIndex1M,I3299,TRUE,_xll.ohTrigger(RecalcTrigger,Trigger1M)),NA())</f>
        <v>1.5740248768141285E-2</v>
      </c>
      <c r="L3299" s="52">
        <f>IFERROR(_xll.qlIndexFixing(Index3M,H3299,TRUE,_xll.ohTrigger(RecalcTrigger,Trigger3M)),NA())</f>
        <v>1.7204455291712065E-2</v>
      </c>
      <c r="M3299" s="52">
        <f>IFERROR(_xll.qlIndexFixing(ONIndex3M,I3299,TRUE,_xll.ohTrigger(RecalcTrigger,Trigger3M)),NA())</f>
        <v>1.7167562467133024E-2</v>
      </c>
      <c r="N3299" s="52">
        <f>IFERROR(_xll.qlIndexFixing(Index6M,$H3299,TRUE,_xll.ohTrigger(RecalcTrigger,Trigger6M)),NA())</f>
        <v>1.8977000603864452E-2</v>
      </c>
      <c r="O3299" s="52">
        <f>IFERROR(_xll.qlIndexFixing(ONIndex6M,I3299,TRUE,_xll.ohTrigger(RecalcTrigger,Trigger6M)),NA())</f>
        <v>1.8887116619241695E-2</v>
      </c>
      <c r="P3299" s="52">
        <f>IFERROR(_xll.qlIndexFixing(Index1Y,$H3299,TRUE,_xll.ohTrigger(RecalcTrigger,Trigger1Y)),NA())</f>
        <v>2.1117854628611928E-2</v>
      </c>
      <c r="Q3299" s="52">
        <f>IFERROR(_xll.qlIndexFixing(ONIndex1Y,I3299,TRUE,_xll.ohTrigger(RecalcTrigger,Trigger1Y)),NA())</f>
        <v>2.0893160598571825E-2</v>
      </c>
    </row>
    <row r="3300" spans="2:17" x14ac:dyDescent="0.2">
      <c r="B3300" s="46" t="s">
        <v>51</v>
      </c>
      <c r="D3300" s="49">
        <f>_xll.qlCalendarAdvance(LocalCalendar,$D3299,B3300,"f",FALSE)</f>
        <v>62856</v>
      </c>
      <c r="E3300" s="49">
        <f>_xll.qlInterestRateIndexValueDate(IndexON,D3300)</f>
        <v>62856</v>
      </c>
      <c r="F3300" s="52">
        <f>IFERROR(_xll.qlIndexFixing(IndexON,D3300,TRUE,_xll.ohTrigger(RecalcTrigger,TriggerON)),NA())</f>
        <v>1.3754898180451391E-2</v>
      </c>
      <c r="H3300" s="49">
        <f>_xll.qlCalendarAdvance(IborCalendar,$H3299,B3300,"f",FALSE)</f>
        <v>62842</v>
      </c>
      <c r="I3300" s="49">
        <f>_xll.qlInterestRateIndexValueDate(Index1M,$H3300)</f>
        <v>62844</v>
      </c>
      <c r="J3300" s="52">
        <f>IFERROR(_xll.qlIndexFixing(Index1M,$H3300,TRUE,_xll.ohTrigger(RecalcTrigger,Trigger1M)),NA())</f>
        <v>1.5750920681409375E-2</v>
      </c>
      <c r="K3300" s="52">
        <f>IFERROR(_xll.qlIndexFixing(ONIndex1M,I3300,TRUE,_xll.ohTrigger(RecalcTrigger,Trigger1M)),NA())</f>
        <v>1.5740248768141285E-2</v>
      </c>
      <c r="L3300" s="52">
        <f>IFERROR(_xll.qlIndexFixing(Index3M,H3300,TRUE,_xll.ohTrigger(RecalcTrigger,Trigger3M)),NA())</f>
        <v>1.7204455291712065E-2</v>
      </c>
      <c r="M3300" s="52">
        <f>IFERROR(_xll.qlIndexFixing(ONIndex3M,I3300,TRUE,_xll.ohTrigger(RecalcTrigger,Trigger3M)),NA())</f>
        <v>1.7167562467133024E-2</v>
      </c>
      <c r="N3300" s="52">
        <f>IFERROR(_xll.qlIndexFixing(Index6M,$H3300,TRUE,_xll.ohTrigger(RecalcTrigger,Trigger6M)),NA())</f>
        <v>1.8976994909131857E-2</v>
      </c>
      <c r="O3300" s="52">
        <f>IFERROR(_xll.qlIndexFixing(ONIndex6M,I3300,TRUE,_xll.ohTrigger(RecalcTrigger,Trigger6M)),NA())</f>
        <v>1.8887110650256389E-2</v>
      </c>
      <c r="P3300" s="52">
        <f>IFERROR(_xll.qlIndexFixing(Index1Y,$H3300,TRUE,_xll.ohTrigger(RecalcTrigger,Trigger1Y)),NA())</f>
        <v>2.1117239300450293E-2</v>
      </c>
      <c r="Q3300" s="52">
        <f>IFERROR(_xll.qlIndexFixing(ONIndex1Y,I3300,TRUE,_xll.ohTrigger(RecalcTrigger,Trigger1Y)),NA())</f>
        <v>2.0893160164199287E-2</v>
      </c>
    </row>
    <row r="3301" spans="2:17" x14ac:dyDescent="0.2">
      <c r="B3301" s="46" t="s">
        <v>51</v>
      </c>
      <c r="D3301" s="49">
        <f>_xll.qlCalendarAdvance(LocalCalendar,$D3300,B3301,"f",FALSE)</f>
        <v>62863</v>
      </c>
      <c r="E3301" s="49">
        <f>_xll.qlInterestRateIndexValueDate(IndexON,D3301)</f>
        <v>62863</v>
      </c>
      <c r="F3301" s="52">
        <f>IFERROR(_xll.qlIndexFixing(IndexON,D3301,TRUE,_xll.ohTrigger(RecalcTrigger,TriggerON)),NA())</f>
        <v>1.3754898180451391E-2</v>
      </c>
      <c r="H3301" s="49">
        <f>_xll.qlCalendarAdvance(IborCalendar,$H3300,B3301,"f",FALSE)</f>
        <v>62849</v>
      </c>
      <c r="I3301" s="49">
        <f>_xll.qlInterestRateIndexValueDate(Index1M,$H3301)</f>
        <v>62851</v>
      </c>
      <c r="J3301" s="52">
        <f>IFERROR(_xll.qlIndexFixing(Index1M,$H3301,TRUE,_xll.ohTrigger(RecalcTrigger,Trigger1M)),NA())</f>
        <v>1.5750920681409375E-2</v>
      </c>
      <c r="K3301" s="52">
        <f>IFERROR(_xll.qlIndexFixing(ONIndex1M,I3301,TRUE,_xll.ohTrigger(RecalcTrigger,Trigger1M)),NA())</f>
        <v>1.5740248768141285E-2</v>
      </c>
      <c r="L3301" s="52">
        <f>IFERROR(_xll.qlIndexFixing(Index3M,H3301,TRUE,_xll.ohTrigger(RecalcTrigger,Trigger3M)),NA())</f>
        <v>1.7204455291712942E-2</v>
      </c>
      <c r="M3301" s="52">
        <f>IFERROR(_xll.qlIndexFixing(ONIndex3M,I3301,TRUE,_xll.ohTrigger(RecalcTrigger,Trigger3M)),NA())</f>
        <v>1.7167562467133024E-2</v>
      </c>
      <c r="N3301" s="52">
        <f>IFERROR(_xll.qlIndexFixing(Index6M,$H3301,TRUE,_xll.ohTrigger(RecalcTrigger,Trigger6M)),NA())</f>
        <v>1.8976989240010421E-2</v>
      </c>
      <c r="O3301" s="52">
        <f>IFERROR(_xll.qlIndexFixing(ONIndex6M,I3301,TRUE,_xll.ohTrigger(RecalcTrigger,Trigger6M)),NA())</f>
        <v>1.8887104706850621E-2</v>
      </c>
      <c r="P3301" s="52">
        <f>IFERROR(_xll.qlIndexFixing(Index1Y,$H3301,TRUE,_xll.ohTrigger(RecalcTrigger,Trigger1Y)),NA())</f>
        <v>2.111723890801008E-2</v>
      </c>
      <c r="Q3301" s="52">
        <f>IFERROR(_xll.qlIndexFixing(ONIndex1Y,I3301,TRUE,_xll.ohTrigger(RecalcTrigger,Trigger1Y)),NA())</f>
        <v>2.0893159731585342E-2</v>
      </c>
    </row>
    <row r="3302" spans="2:17" x14ac:dyDescent="0.2">
      <c r="B3302" s="46" t="s">
        <v>51</v>
      </c>
      <c r="D3302" s="49">
        <f>_xll.qlCalendarAdvance(LocalCalendar,$D3301,B3302,"f",FALSE)</f>
        <v>62870</v>
      </c>
      <c r="E3302" s="49">
        <f>_xll.qlInterestRateIndexValueDate(IndexON,D3302)</f>
        <v>62870</v>
      </c>
      <c r="F3302" s="52">
        <f>IFERROR(_xll.qlIndexFixing(IndexON,D3302,TRUE,_xll.ohTrigger(RecalcTrigger,TriggerON)),NA())</f>
        <v>1.3754898180451391E-2</v>
      </c>
      <c r="H3302" s="49">
        <f>_xll.qlCalendarAdvance(IborCalendar,$H3301,B3302,"f",FALSE)</f>
        <v>62856</v>
      </c>
      <c r="I3302" s="49">
        <f>_xll.qlInterestRateIndexValueDate(Index1M,$H3302)</f>
        <v>62858</v>
      </c>
      <c r="J3302" s="52">
        <f>IFERROR(_xll.qlIndexFixing(Index1M,$H3302,TRUE,_xll.ohTrigger(RecalcTrigger,Trigger1M)),NA())</f>
        <v>1.5749887494085575E-2</v>
      </c>
      <c r="K3302" s="52">
        <f>IFERROR(_xll.qlIndexFixing(ONIndex1M,I3302,TRUE,_xll.ohTrigger(RecalcTrigger,Trigger1M)),NA())</f>
        <v>1.5740248768141285E-2</v>
      </c>
      <c r="L3302" s="52">
        <f>IFERROR(_xll.qlIndexFixing(Index3M,H3302,TRUE,_xll.ohTrigger(RecalcTrigger,Trigger3M)),NA())</f>
        <v>1.720404479111437E-2</v>
      </c>
      <c r="M3302" s="52">
        <f>IFERROR(_xll.qlIndexFixing(ONIndex3M,I3302,TRUE,_xll.ohTrigger(RecalcTrigger,Trigger3M)),NA())</f>
        <v>1.7167562467133024E-2</v>
      </c>
      <c r="N3302" s="52">
        <f>IFERROR(_xll.qlIndexFixing(Index6M,$H3302,TRUE,_xll.ohTrigger(RecalcTrigger,Trigger6M)),NA())</f>
        <v>1.8976983596499707E-2</v>
      </c>
      <c r="O3302" s="52">
        <f>IFERROR(_xll.qlIndexFixing(ONIndex6M,I3302,TRUE,_xll.ohTrigger(RecalcTrigger,Trigger6M)),NA())</f>
        <v>1.8887098788624712E-2</v>
      </c>
      <c r="P3302" s="52">
        <f>IFERROR(_xll.qlIndexFixing(Index1Y,$H3302,TRUE,_xll.ohTrigger(RecalcTrigger,Trigger1Y)),NA())</f>
        <v>2.1117238517456189E-2</v>
      </c>
      <c r="Q3302" s="52">
        <f>IFERROR(_xll.qlIndexFixing(ONIndex1Y,I3302,TRUE,_xll.ohTrigger(RecalcTrigger,Trigger1Y)),NA())</f>
        <v>2.0893159300889863E-2</v>
      </c>
    </row>
    <row r="3303" spans="2:17" x14ac:dyDescent="0.2">
      <c r="B3303" s="46" t="s">
        <v>51</v>
      </c>
      <c r="D3303" s="49">
        <f>_xll.qlCalendarAdvance(LocalCalendar,$D3302,B3303,"f",FALSE)</f>
        <v>62877</v>
      </c>
      <c r="E3303" s="49">
        <f>_xll.qlInterestRateIndexValueDate(IndexON,D3303)</f>
        <v>62877</v>
      </c>
      <c r="F3303" s="52">
        <f>IFERROR(_xll.qlIndexFixing(IndexON,D3303,TRUE,_xll.ohTrigger(RecalcTrigger,TriggerON)),NA())</f>
        <v>1.3754898180451391E-2</v>
      </c>
      <c r="H3303" s="49">
        <f>_xll.qlCalendarAdvance(IborCalendar,$H3302,B3303,"f",FALSE)</f>
        <v>62863</v>
      </c>
      <c r="I3303" s="49">
        <f>_xll.qlInterestRateIndexValueDate(Index1M,$H3303)</f>
        <v>62865</v>
      </c>
      <c r="J3303" s="52">
        <f>IFERROR(_xll.qlIndexFixing(Index1M,$H3303,TRUE,_xll.ohTrigger(RecalcTrigger,Trigger1M)),NA())</f>
        <v>1.5749887494085575E-2</v>
      </c>
      <c r="K3303" s="52">
        <f>IFERROR(_xll.qlIndexFixing(ONIndex1M,I3303,TRUE,_xll.ohTrigger(RecalcTrigger,Trigger1M)),NA())</f>
        <v>1.5740248768141285E-2</v>
      </c>
      <c r="L3303" s="52">
        <f>IFERROR(_xll.qlIndexFixing(Index3M,H3303,TRUE,_xll.ohTrigger(RecalcTrigger,Trigger3M)),NA())</f>
        <v>1.720404479111437E-2</v>
      </c>
      <c r="M3303" s="52">
        <f>IFERROR(_xll.qlIndexFixing(ONIndex3M,I3303,TRUE,_xll.ohTrigger(RecalcTrigger,Trigger3M)),NA())</f>
        <v>1.7167562467053088E-2</v>
      </c>
      <c r="N3303" s="52">
        <f>IFERROR(_xll.qlIndexFixing(Index6M,$H3303,TRUE,_xll.ohTrigger(RecalcTrigger,Trigger6M)),NA())</f>
        <v>1.8976977978599714E-2</v>
      </c>
      <c r="O3303" s="52">
        <f>IFERROR(_xll.qlIndexFixing(ONIndex6M,I3303,TRUE,_xll.ohTrigger(RecalcTrigger,Trigger6M)),NA())</f>
        <v>1.8887092895898405E-2</v>
      </c>
      <c r="P3303" s="52">
        <f>IFERROR(_xll.qlIndexFixing(Index1Y,$H3303,TRUE,_xll.ohTrigger(RecalcTrigger,Trigger1Y)),NA())</f>
        <v>2.1117238128787959E-2</v>
      </c>
      <c r="Q3303" s="52">
        <f>IFERROR(_xll.qlIndexFixing(ONIndex1Y,I3303,TRUE,_xll.ohTrigger(RecalcTrigger,Trigger1Y)),NA())</f>
        <v>2.0893158871952977E-2</v>
      </c>
    </row>
    <row r="3304" spans="2:17" x14ac:dyDescent="0.2">
      <c r="B3304" s="46" t="s">
        <v>51</v>
      </c>
      <c r="D3304" s="49">
        <f>_xll.qlCalendarAdvance(LocalCalendar,$D3303,B3304,"f",FALSE)</f>
        <v>62884</v>
      </c>
      <c r="E3304" s="49">
        <f>_xll.qlInterestRateIndexValueDate(IndexON,D3304)</f>
        <v>62884</v>
      </c>
      <c r="F3304" s="52">
        <f>IFERROR(_xll.qlIndexFixing(IndexON,D3304,TRUE,_xll.ohTrigger(RecalcTrigger,TriggerON)),NA())</f>
        <v>1.3754898180531328E-2</v>
      </c>
      <c r="H3304" s="49">
        <f>_xll.qlCalendarAdvance(IborCalendar,$H3303,B3304,"f",FALSE)</f>
        <v>62870</v>
      </c>
      <c r="I3304" s="49">
        <f>_xll.qlInterestRateIndexValueDate(Index1M,$H3304)</f>
        <v>62872</v>
      </c>
      <c r="J3304" s="52">
        <f>IFERROR(_xll.qlIndexFixing(Index1M,$H3304,TRUE,_xll.ohTrigger(RecalcTrigger,Trigger1M)),NA())</f>
        <v>1.5749887494085575E-2</v>
      </c>
      <c r="K3304" s="52">
        <f>IFERROR(_xll.qlIndexFixing(ONIndex1M,I3304,TRUE,_xll.ohTrigger(RecalcTrigger,Trigger1M)),NA())</f>
        <v>1.5740248768141285E-2</v>
      </c>
      <c r="L3304" s="52">
        <f>IFERROR(_xll.qlIndexFixing(Index3M,H3304,TRUE,_xll.ohTrigger(RecalcTrigger,Trigger3M)),NA())</f>
        <v>1.720404479111437E-2</v>
      </c>
      <c r="M3304" s="52">
        <f>IFERROR(_xll.qlIndexFixing(ONIndex3M,I3304,TRUE,_xll.ohTrigger(RecalcTrigger,Trigger3M)),NA())</f>
        <v>1.7167562467133024E-2</v>
      </c>
      <c r="N3304" s="52">
        <f>IFERROR(_xll.qlIndexFixing(Index6M,$H3304,TRUE,_xll.ohTrigger(RecalcTrigger,Trigger6M)),NA())</f>
        <v>1.8976972386310006E-2</v>
      </c>
      <c r="O3304" s="52">
        <f>IFERROR(_xll.qlIndexFixing(ONIndex6M,I3304,TRUE,_xll.ohTrigger(RecalcTrigger,Trigger6M)),NA())</f>
        <v>1.8887087028431893E-2</v>
      </c>
      <c r="P3304" s="52">
        <f>IFERROR(_xll.qlIndexFixing(Index1Y,$H3304,TRUE,_xll.ohTrigger(RecalcTrigger,Trigger1Y)),NA())</f>
        <v>2.1117852676401826E-2</v>
      </c>
      <c r="Q3304" s="52">
        <f>IFERROR(_xll.qlIndexFixing(ONIndex1Y,I3304,TRUE,_xll.ohTrigger(RecalcTrigger,Trigger1Y)),NA())</f>
        <v>2.0893158445014492E-2</v>
      </c>
    </row>
    <row r="3305" spans="2:17" x14ac:dyDescent="0.2">
      <c r="B3305" s="46" t="s">
        <v>51</v>
      </c>
      <c r="D3305" s="49">
        <f>_xll.qlCalendarAdvance(LocalCalendar,$D3304,B3305,"f",FALSE)</f>
        <v>62891</v>
      </c>
      <c r="E3305" s="49">
        <f>_xll.qlInterestRateIndexValueDate(IndexON,D3305)</f>
        <v>62891</v>
      </c>
      <c r="F3305" s="52">
        <f>IFERROR(_xll.qlIndexFixing(IndexON,D3305,TRUE,_xll.ohTrigger(RecalcTrigger,TriggerON)),NA())</f>
        <v>1.3754898180371455E-2</v>
      </c>
      <c r="H3305" s="49">
        <f>_xll.qlCalendarAdvance(IborCalendar,$H3304,B3305,"f",FALSE)</f>
        <v>62877</v>
      </c>
      <c r="I3305" s="49">
        <f>_xll.qlInterestRateIndexValueDate(Index1M,$H3305)</f>
        <v>62879</v>
      </c>
      <c r="J3305" s="52">
        <f>IFERROR(_xll.qlIndexFixing(Index1M,$H3305,TRUE,_xll.ohTrigger(RecalcTrigger,Trigger1M)),NA())</f>
        <v>1.5749887494085575E-2</v>
      </c>
      <c r="K3305" s="52">
        <f>IFERROR(_xll.qlIndexFixing(ONIndex1M,I3305,TRUE,_xll.ohTrigger(RecalcTrigger,Trigger1M)),NA())</f>
        <v>1.5740248768141285E-2</v>
      </c>
      <c r="L3305" s="52">
        <f>IFERROR(_xll.qlIndexFixing(Index3M,H3305,TRUE,_xll.ohTrigger(RecalcTrigger,Trigger3M)),NA())</f>
        <v>1.720404479111437E-2</v>
      </c>
      <c r="M3305" s="52">
        <f>IFERROR(_xll.qlIndexFixing(ONIndex3M,I3305,TRUE,_xll.ohTrigger(RecalcTrigger,Trigger3M)),NA())</f>
        <v>1.7167562467133024E-2</v>
      </c>
      <c r="N3305" s="52">
        <f>IFERROR(_xll.qlIndexFixing(Index6M,$H3305,TRUE,_xll.ohTrigger(RecalcTrigger,Trigger6M)),NA())</f>
        <v>1.8976966819631461E-2</v>
      </c>
      <c r="O3305" s="52">
        <f>IFERROR(_xll.qlIndexFixing(ONIndex6M,I3305,TRUE,_xll.ohTrigger(RecalcTrigger,Trigger6M)),NA())</f>
        <v>1.8887081186385046E-2</v>
      </c>
      <c r="P3305" s="52">
        <f>IFERROR(_xll.qlIndexFixing(Index1Y,$H3305,TRUE,_xll.ohTrigger(RecalcTrigger,Trigger1Y)),NA())</f>
        <v>2.1117237357110238E-2</v>
      </c>
      <c r="Q3305" s="52">
        <f>IFERROR(_xll.qlIndexFixing(ONIndex1Y,I3305,TRUE,_xll.ohTrigger(RecalcTrigger,Trigger1Y)),NA())</f>
        <v>2.0893158019754665E-2</v>
      </c>
    </row>
    <row r="3306" spans="2:17" x14ac:dyDescent="0.2">
      <c r="B3306" s="46" t="s">
        <v>51</v>
      </c>
      <c r="D3306" s="49">
        <f>_xll.qlCalendarAdvance(LocalCalendar,$D3305,B3306,"f",FALSE)</f>
        <v>62898</v>
      </c>
      <c r="E3306" s="49">
        <f>_xll.qlInterestRateIndexValueDate(IndexON,D3306)</f>
        <v>62898</v>
      </c>
      <c r="F3306" s="52">
        <f>IFERROR(_xll.qlIndexFixing(IndexON,D3306,TRUE,_xll.ohTrigger(RecalcTrigger,TriggerON)),NA())</f>
        <v>1.3754898180451391E-2</v>
      </c>
      <c r="H3306" s="49">
        <f>_xll.qlCalendarAdvance(IborCalendar,$H3305,B3306,"f",FALSE)</f>
        <v>62884</v>
      </c>
      <c r="I3306" s="49">
        <f>_xll.qlInterestRateIndexValueDate(Index1M,$H3306)</f>
        <v>62886</v>
      </c>
      <c r="J3306" s="52">
        <f>IFERROR(_xll.qlIndexFixing(Index1M,$H3306,TRUE,_xll.ohTrigger(RecalcTrigger,Trigger1M)),NA())</f>
        <v>1.5750920681409375E-2</v>
      </c>
      <c r="K3306" s="52">
        <f>IFERROR(_xll.qlIndexFixing(ONIndex1M,I3306,TRUE,_xll.ohTrigger(RecalcTrigger,Trigger1M)),NA())</f>
        <v>1.5740248768221221E-2</v>
      </c>
      <c r="L3306" s="52">
        <f>IFERROR(_xll.qlIndexFixing(Index3M,H3306,TRUE,_xll.ohTrigger(RecalcTrigger,Trigger3M)),NA())</f>
        <v>1.7204865805366183E-2</v>
      </c>
      <c r="M3306" s="52">
        <f>IFERROR(_xll.qlIndexFixing(ONIndex3M,I3306,TRUE,_xll.ohTrigger(RecalcTrigger,Trigger3M)),NA())</f>
        <v>1.716756246721296E-2</v>
      </c>
      <c r="N3306" s="52">
        <f>IFERROR(_xll.qlIndexFixing(Index6M,$H3306,TRUE,_xll.ohTrigger(RecalcTrigger,Trigger6M)),NA())</f>
        <v>1.8979452472564409E-2</v>
      </c>
      <c r="O3306" s="52">
        <f>IFERROR(_xll.qlIndexFixing(ONIndex6M,I3306,TRUE,_xll.ohTrigger(RecalcTrigger,Trigger6M)),NA())</f>
        <v>1.8887075369757866E-2</v>
      </c>
      <c r="P3306" s="52">
        <f>IFERROR(_xll.qlIndexFixing(Index1Y,$H3306,TRUE,_xll.ohTrigger(RecalcTrigger,Trigger1Y)),NA())</f>
        <v>2.1115392313300917E-2</v>
      </c>
      <c r="Q3306" s="52">
        <f>IFERROR(_xll.qlIndexFixing(ONIndex1Y,I3306,TRUE,_xll.ohTrigger(RecalcTrigger,Trigger1Y)),NA())</f>
        <v>2.0893157596493239E-2</v>
      </c>
    </row>
    <row r="3307" spans="2:17" x14ac:dyDescent="0.2">
      <c r="B3307" s="46" t="s">
        <v>51</v>
      </c>
      <c r="D3307" s="49">
        <f>_xll.qlCalendarAdvance(LocalCalendar,$D3306,B3307,"f",FALSE)</f>
        <v>62905</v>
      </c>
      <c r="E3307" s="49">
        <f>_xll.qlInterestRateIndexValueDate(IndexON,D3307)</f>
        <v>62905</v>
      </c>
      <c r="F3307" s="52">
        <f>IFERROR(_xll.qlIndexFixing(IndexON,D3307,TRUE,_xll.ohTrigger(RecalcTrigger,TriggerON)),NA())</f>
        <v>1.3754898180451391E-2</v>
      </c>
      <c r="H3307" s="49">
        <f>_xll.qlCalendarAdvance(IborCalendar,$H3306,B3307,"f",FALSE)</f>
        <v>62891</v>
      </c>
      <c r="I3307" s="49">
        <f>_xll.qlInterestRateIndexValueDate(Index1M,$H3307)</f>
        <v>62893</v>
      </c>
      <c r="J3307" s="52">
        <f>IFERROR(_xll.qlIndexFixing(Index1M,$H3307,TRUE,_xll.ohTrigger(RecalcTrigger,Trigger1M)),NA())</f>
        <v>1.5751265097260519E-2</v>
      </c>
      <c r="K3307" s="52">
        <f>IFERROR(_xll.qlIndexFixing(ONIndex1M,I3307,TRUE,_xll.ohTrigger(RecalcTrigger,Trigger1M)),NA())</f>
        <v>1.5740248768141285E-2</v>
      </c>
      <c r="L3307" s="52">
        <f>IFERROR(_xll.qlIndexFixing(Index3M,H3307,TRUE,_xll.ohTrigger(RecalcTrigger,Trigger3M)),NA())</f>
        <v>1.7204865805365312E-2</v>
      </c>
      <c r="M3307" s="52">
        <f>IFERROR(_xll.qlIndexFixing(ONIndex3M,I3307,TRUE,_xll.ohTrigger(RecalcTrigger,Trigger3M)),NA())</f>
        <v>1.7167562467053088E-2</v>
      </c>
      <c r="N3307" s="52">
        <f>IFERROR(_xll.qlIndexFixing(Index6M,$H3307,TRUE,_xll.ohTrigger(RecalcTrigger,Trigger6M)),NA())</f>
        <v>1.8978948689293604E-2</v>
      </c>
      <c r="O3307" s="52">
        <f>IFERROR(_xll.qlIndexFixing(ONIndex6M,I3307,TRUE,_xll.ohTrigger(RecalcTrigger,Trigger6M)),NA())</f>
        <v>1.8887069578390481E-2</v>
      </c>
      <c r="P3307" s="52">
        <f>IFERROR(_xll.qlIndexFixing(Index1Y,$H3307,TRUE,_xll.ohTrigger(RecalcTrigger,Trigger1Y)),NA())</f>
        <v>2.1115391931839478E-2</v>
      </c>
      <c r="Q3307" s="52">
        <f>IFERROR(_xll.qlIndexFixing(ONIndex1Y,I3307,TRUE,_xll.ohTrigger(RecalcTrigger,Trigger1Y)),NA())</f>
        <v>2.0893157174910471E-2</v>
      </c>
    </row>
    <row r="3308" spans="2:17" x14ac:dyDescent="0.2">
      <c r="B3308" s="46" t="s">
        <v>51</v>
      </c>
      <c r="D3308" s="49">
        <f>_xll.qlCalendarAdvance(LocalCalendar,$D3307,B3308,"f",FALSE)</f>
        <v>62912</v>
      </c>
      <c r="E3308" s="49">
        <f>_xll.qlInterestRateIndexValueDate(IndexON,D3308)</f>
        <v>62912</v>
      </c>
      <c r="F3308" s="52">
        <f>IFERROR(_xll.qlIndexFixing(IndexON,D3308,TRUE,_xll.ohTrigger(RecalcTrigger,TriggerON)),NA())</f>
        <v>1.3754898180371455E-2</v>
      </c>
      <c r="H3308" s="49">
        <f>_xll.qlCalendarAdvance(IborCalendar,$H3307,B3308,"f",FALSE)</f>
        <v>62898</v>
      </c>
      <c r="I3308" s="49">
        <f>_xll.qlInterestRateIndexValueDate(Index1M,$H3308)</f>
        <v>62900</v>
      </c>
      <c r="J3308" s="52">
        <f>IFERROR(_xll.qlIndexFixing(Index1M,$H3308,TRUE,_xll.ohTrigger(RecalcTrigger,Trigger1M)),NA())</f>
        <v>1.5750920681409375E-2</v>
      </c>
      <c r="K3308" s="52">
        <f>IFERROR(_xll.qlIndexFixing(ONIndex1M,I3308,TRUE,_xll.ohTrigger(RecalcTrigger,Trigger1M)),NA())</f>
        <v>1.5740248768141285E-2</v>
      </c>
      <c r="L3308" s="52">
        <f>IFERROR(_xll.qlIndexFixing(Index3M,H3308,TRUE,_xll.ohTrigger(RecalcTrigger,Trigger3M)),NA())</f>
        <v>1.7204865805365312E-2</v>
      </c>
      <c r="M3308" s="52">
        <f>IFERROR(_xll.qlIndexFixing(ONIndex3M,I3308,TRUE,_xll.ohTrigger(RecalcTrigger,Trigger3M)),NA())</f>
        <v>1.7167562467133024E-2</v>
      </c>
      <c r="N3308" s="52">
        <f>IFERROR(_xll.qlIndexFixing(Index6M,$H3308,TRUE,_xll.ohTrigger(RecalcTrigger,Trigger6M)),NA())</f>
        <v>1.8978943205613857E-2</v>
      </c>
      <c r="O3308" s="52">
        <f>IFERROR(_xll.qlIndexFixing(ONIndex6M,I3308,TRUE,_xll.ohTrigger(RecalcTrigger,Trigger6M)),NA())</f>
        <v>1.8887063812442761E-2</v>
      </c>
      <c r="P3308" s="52">
        <f>IFERROR(_xll.qlIndexFixing(Index1Y,$H3308,TRUE,_xll.ohTrigger(RecalcTrigger,Trigger1Y)),NA())</f>
        <v>2.1115391552264093E-2</v>
      </c>
      <c r="Q3308" s="52">
        <f>IFERROR(_xll.qlIndexFixing(ONIndex1Y,I3308,TRUE,_xll.ohTrigger(RecalcTrigger,Trigger1Y)),NA())</f>
        <v>2.0893156755406039E-2</v>
      </c>
    </row>
    <row r="3309" spans="2:17" x14ac:dyDescent="0.2">
      <c r="B3309" s="46" t="s">
        <v>51</v>
      </c>
      <c r="D3309" s="49">
        <f>_xll.qlCalendarAdvance(LocalCalendar,$D3308,B3309,"f",FALSE)</f>
        <v>62919</v>
      </c>
      <c r="E3309" s="49">
        <f>_xll.qlInterestRateIndexValueDate(IndexON,D3309)</f>
        <v>62919</v>
      </c>
      <c r="F3309" s="52">
        <f>IFERROR(_xll.qlIndexFixing(IndexON,D3309,TRUE,_xll.ohTrigger(RecalcTrigger,TriggerON)),NA())</f>
        <v>1.3754898180451391E-2</v>
      </c>
      <c r="H3309" s="49">
        <f>_xll.qlCalendarAdvance(IborCalendar,$H3308,B3309,"f",FALSE)</f>
        <v>62905</v>
      </c>
      <c r="I3309" s="49">
        <f>_xll.qlInterestRateIndexValueDate(Index1M,$H3309)</f>
        <v>62907</v>
      </c>
      <c r="J3309" s="52">
        <f>IFERROR(_xll.qlIndexFixing(Index1M,$H3309,TRUE,_xll.ohTrigger(RecalcTrigger,Trigger1M)),NA())</f>
        <v>1.5750920681409375E-2</v>
      </c>
      <c r="K3309" s="52">
        <f>IFERROR(_xll.qlIndexFixing(ONIndex1M,I3309,TRUE,_xll.ohTrigger(RecalcTrigger,Trigger1M)),NA())</f>
        <v>1.5740248768221221E-2</v>
      </c>
      <c r="L3309" s="52">
        <f>IFERROR(_xll.qlIndexFixing(Index3M,H3309,TRUE,_xll.ohTrigger(RecalcTrigger,Trigger3M)),NA())</f>
        <v>1.7204865805365312E-2</v>
      </c>
      <c r="M3309" s="52">
        <f>IFERROR(_xll.qlIndexFixing(ONIndex3M,I3309,TRUE,_xll.ohTrigger(RecalcTrigger,Trigger3M)),NA())</f>
        <v>1.7167562467133024E-2</v>
      </c>
      <c r="N3309" s="52">
        <f>IFERROR(_xll.qlIndexFixing(Index6M,$H3309,TRUE,_xll.ohTrigger(RecalcTrigger,Trigger6M)),NA())</f>
        <v>1.897893774755104E-2</v>
      </c>
      <c r="O3309" s="52">
        <f>IFERROR(_xll.qlIndexFixing(ONIndex6M,I3309,TRUE,_xll.ohTrigger(RecalcTrigger,Trigger6M)),NA())</f>
        <v>1.8887058071994645E-2</v>
      </c>
      <c r="P3309" s="52">
        <f>IFERROR(_xll.qlIndexFixing(Index1Y,$H3309,TRUE,_xll.ohTrigger(RecalcTrigger,Trigger1Y)),NA())</f>
        <v>2.1117850771346851E-2</v>
      </c>
      <c r="Q3309" s="52">
        <f>IFERROR(_xll.qlIndexFixing(ONIndex1Y,I3309,TRUE,_xll.ohTrigger(RecalcTrigger,Trigger1Y)),NA())</f>
        <v>2.0893156337580265E-2</v>
      </c>
    </row>
    <row r="3310" spans="2:17" x14ac:dyDescent="0.2">
      <c r="B3310" s="46" t="s">
        <v>51</v>
      </c>
      <c r="D3310" s="49">
        <f>_xll.qlCalendarAdvance(LocalCalendar,$D3309,B3310,"f",FALSE)</f>
        <v>62926</v>
      </c>
      <c r="E3310" s="49">
        <f>_xll.qlInterestRateIndexValueDate(IndexON,D3310)</f>
        <v>62926</v>
      </c>
      <c r="F3310" s="52">
        <f>IFERROR(_xll.qlIndexFixing(IndexON,D3310,TRUE,_xll.ohTrigger(RecalcTrigger,TriggerON)),NA())</f>
        <v>1.3754898180531328E-2</v>
      </c>
      <c r="H3310" s="49">
        <f>_xll.qlCalendarAdvance(IborCalendar,$H3309,B3310,"f",FALSE)</f>
        <v>62912</v>
      </c>
      <c r="I3310" s="49">
        <f>_xll.qlInterestRateIndexValueDate(Index1M,$H3310)</f>
        <v>62914</v>
      </c>
      <c r="J3310" s="52">
        <f>IFERROR(_xll.qlIndexFixing(Index1M,$H3310,TRUE,_xll.ohTrigger(RecalcTrigger,Trigger1M)),NA())</f>
        <v>1.5749887494082817E-2</v>
      </c>
      <c r="K3310" s="52">
        <f>IFERROR(_xll.qlIndexFixing(ONIndex1M,I3310,TRUE,_xll.ohTrigger(RecalcTrigger,Trigger1M)),NA())</f>
        <v>1.5740248768141285E-2</v>
      </c>
      <c r="L3310" s="52">
        <f>IFERROR(_xll.qlIndexFixing(Index3M,H3310,TRUE,_xll.ohTrigger(RecalcTrigger,Trigger3M)),NA())</f>
        <v>1.7204455291712065E-2</v>
      </c>
      <c r="M3310" s="52">
        <f>IFERROR(_xll.qlIndexFixing(ONIndex3M,I3310,TRUE,_xll.ohTrigger(RecalcTrigger,Trigger3M)),NA())</f>
        <v>1.7167562467133024E-2</v>
      </c>
      <c r="N3310" s="52">
        <f>IFERROR(_xll.qlIndexFixing(Index6M,$H3310,TRUE,_xll.ohTrigger(RecalcTrigger,Trigger6M)),NA())</f>
        <v>1.8977437580194725E-2</v>
      </c>
      <c r="O3310" s="52">
        <f>IFERROR(_xll.qlIndexFixing(ONIndex6M,I3310,TRUE,_xll.ohTrigger(RecalcTrigger,Trigger6M)),NA())</f>
        <v>1.8887052356566514E-2</v>
      </c>
      <c r="P3310" s="52">
        <f>IFERROR(_xll.qlIndexFixing(Index1Y,$H3310,TRUE,_xll.ohTrigger(RecalcTrigger,Trigger1Y)),NA())</f>
        <v>2.1115390798769951E-2</v>
      </c>
      <c r="Q3310" s="52">
        <f>IFERROR(_xll.qlIndexFixing(ONIndex1Y,I3310,TRUE,_xll.ohTrigger(RecalcTrigger,Trigger1Y)),NA())</f>
        <v>2.0893155921513085E-2</v>
      </c>
    </row>
    <row r="3311" spans="2:17" x14ac:dyDescent="0.2">
      <c r="B3311" s="46" t="s">
        <v>51</v>
      </c>
      <c r="D3311" s="49">
        <f>_xll.qlCalendarAdvance(LocalCalendar,$D3310,B3311,"f",FALSE)</f>
        <v>62933</v>
      </c>
      <c r="E3311" s="49">
        <f>_xll.qlInterestRateIndexValueDate(IndexON,D3311)</f>
        <v>62933</v>
      </c>
      <c r="F3311" s="52">
        <f>IFERROR(_xll.qlIndexFixing(IndexON,D3311,TRUE,_xll.ohTrigger(RecalcTrigger,TriggerON)),NA())</f>
        <v>1.3754898180531328E-2</v>
      </c>
      <c r="H3311" s="49">
        <f>_xll.qlCalendarAdvance(IborCalendar,$H3310,B3311,"f",FALSE)</f>
        <v>62919</v>
      </c>
      <c r="I3311" s="49">
        <f>_xll.qlInterestRateIndexValueDate(Index1M,$H3311)</f>
        <v>62921</v>
      </c>
      <c r="J3311" s="52">
        <f>IFERROR(_xll.qlIndexFixing(Index1M,$H3311,TRUE,_xll.ohTrigger(RecalcTrigger,Trigger1M)),NA())</f>
        <v>1.5750920681406877E-2</v>
      </c>
      <c r="K3311" s="52">
        <f>IFERROR(_xll.qlIndexFixing(ONIndex1M,I3311,TRUE,_xll.ohTrigger(RecalcTrigger,Trigger1M)),NA())</f>
        <v>1.5741625247407853E-2</v>
      </c>
      <c r="L3311" s="52">
        <f>IFERROR(_xll.qlIndexFixing(Index3M,H3311,TRUE,_xll.ohTrigger(RecalcTrigger,Trigger3M)),NA())</f>
        <v>1.7204455291712065E-2</v>
      </c>
      <c r="M3311" s="52">
        <f>IFERROR(_xll.qlIndexFixing(ONIndex3M,I3311,TRUE,_xll.ohTrigger(RecalcTrigger,Trigger3M)),NA())</f>
        <v>1.7169199907428379E-2</v>
      </c>
      <c r="N3311" s="52">
        <f>IFERROR(_xll.qlIndexFixing(Index6M,$H3311,TRUE,_xll.ohTrigger(RecalcTrigger,Trigger6M)),NA())</f>
        <v>1.8977432168726292E-2</v>
      </c>
      <c r="O3311" s="52">
        <f>IFERROR(_xll.qlIndexFixing(ONIndex6M,I3311,TRUE,_xll.ohTrigger(RecalcTrigger,Trigger6M)),NA())</f>
        <v>1.88890269307187E-2</v>
      </c>
      <c r="P3311" s="52">
        <f>IFERROR(_xll.qlIndexFixing(Index1Y,$H3311,TRUE,_xll.ohTrigger(RecalcTrigger,Trigger1Y)),NA())</f>
        <v>2.1115390424851846E-2</v>
      </c>
      <c r="Q3311" s="52">
        <f>IFERROR(_xll.qlIndexFixing(ONIndex1Y,I3311,TRUE,_xll.ohTrigger(RecalcTrigger,Trigger1Y)),NA())</f>
        <v>2.0895580663280455E-2</v>
      </c>
    </row>
    <row r="3312" spans="2:17" x14ac:dyDescent="0.2">
      <c r="B3312" s="46" t="s">
        <v>51</v>
      </c>
      <c r="D3312" s="49">
        <f>_xll.qlCalendarAdvance(LocalCalendar,$D3311,B3312,"f",FALSE)</f>
        <v>62940</v>
      </c>
      <c r="E3312" s="49">
        <f>_xll.qlInterestRateIndexValueDate(IndexON,D3312)</f>
        <v>62940</v>
      </c>
      <c r="F3312" s="52">
        <f>IFERROR(_xll.qlIndexFixing(IndexON,D3312,TRUE,_xll.ohTrigger(RecalcTrigger,TriggerON)),NA())</f>
        <v>1.3754898180451391E-2</v>
      </c>
      <c r="H3312" s="49">
        <f>_xll.qlCalendarAdvance(IborCalendar,$H3311,B3312,"f",FALSE)</f>
        <v>62926</v>
      </c>
      <c r="I3312" s="49">
        <f>_xll.qlInterestRateIndexValueDate(Index1M,$H3312)</f>
        <v>62928</v>
      </c>
      <c r="J3312" s="52">
        <f>IFERROR(_xll.qlIndexFixing(Index1M,$H3312,TRUE,_xll.ohTrigger(RecalcTrigger,Trigger1M)),NA())</f>
        <v>1.5750920681409375E-2</v>
      </c>
      <c r="K3312" s="52">
        <f>IFERROR(_xll.qlIndexFixing(ONIndex1M,I3312,TRUE,_xll.ohTrigger(RecalcTrigger,Trigger1M)),NA())</f>
        <v>1.5740248768221221E-2</v>
      </c>
      <c r="L3312" s="52">
        <f>IFERROR(_xll.qlIndexFixing(Index3M,H3312,TRUE,_xll.ohTrigger(RecalcTrigger,Trigger3M)),NA())</f>
        <v>1.7204455291712065E-2</v>
      </c>
      <c r="M3312" s="52">
        <f>IFERROR(_xll.qlIndexFixing(ONIndex3M,I3312,TRUE,_xll.ohTrigger(RecalcTrigger,Trigger3M)),NA())</f>
        <v>1.7167562467133024E-2</v>
      </c>
      <c r="N3312" s="52">
        <f>IFERROR(_xll.qlIndexFixing(Index6M,$H3312,TRUE,_xll.ohTrigger(RecalcTrigger,Trigger6M)),NA())</f>
        <v>1.8977426782869723E-2</v>
      </c>
      <c r="O3312" s="52">
        <f>IFERROR(_xll.qlIndexFixing(ONIndex6M,I3312,TRUE,_xll.ohTrigger(RecalcTrigger,Trigger6M)),NA())</f>
        <v>1.8887041002448868E-2</v>
      </c>
      <c r="P3312" s="52">
        <f>IFERROR(_xll.qlIndexFixing(Index1Y,$H3312,TRUE,_xll.ohTrigger(RecalcTrigger,Trigger1Y)),NA())</f>
        <v>2.1115390052819143E-2</v>
      </c>
      <c r="Q3312" s="52">
        <f>IFERROR(_xll.qlIndexFixing(ONIndex1Y,I3312,TRUE,_xll.ohTrigger(RecalcTrigger,Trigger1Y)),NA())</f>
        <v>2.0893155095134119E-2</v>
      </c>
    </row>
    <row r="3313" spans="2:17" x14ac:dyDescent="0.2">
      <c r="B3313" s="46" t="s">
        <v>51</v>
      </c>
      <c r="D3313" s="49">
        <f>_xll.qlCalendarAdvance(LocalCalendar,$D3312,B3313,"f",FALSE)</f>
        <v>62947</v>
      </c>
      <c r="E3313" s="49">
        <f>_xll.qlInterestRateIndexValueDate(IndexON,D3313)</f>
        <v>62947</v>
      </c>
      <c r="F3313" s="52">
        <f>IFERROR(_xll.qlIndexFixing(IndexON,D3313,TRUE,_xll.ohTrigger(RecalcTrigger,TriggerON)),NA())</f>
        <v>1.3754898180451391E-2</v>
      </c>
      <c r="H3313" s="49">
        <f>_xll.qlCalendarAdvance(IborCalendar,$H3312,B3313,"f",FALSE)</f>
        <v>62933</v>
      </c>
      <c r="I3313" s="49">
        <f>_xll.qlInterestRateIndexValueDate(Index1M,$H3313)</f>
        <v>62935</v>
      </c>
      <c r="J3313" s="52">
        <f>IFERROR(_xll.qlIndexFixing(Index1M,$H3313,TRUE,_xll.ohTrigger(RecalcTrigger,Trigger1M)),NA())</f>
        <v>1.5750920681406877E-2</v>
      </c>
      <c r="K3313" s="52">
        <f>IFERROR(_xll.qlIndexFixing(ONIndex1M,I3313,TRUE,_xll.ohTrigger(RecalcTrigger,Trigger1M)),NA())</f>
        <v>1.5740248768141285E-2</v>
      </c>
      <c r="L3313" s="52">
        <f>IFERROR(_xll.qlIndexFixing(Index3M,H3313,TRUE,_xll.ohTrigger(RecalcTrigger,Trigger3M)),NA())</f>
        <v>1.7204455291712942E-2</v>
      </c>
      <c r="M3313" s="52">
        <f>IFERROR(_xll.qlIndexFixing(ONIndex3M,I3313,TRUE,_xll.ohTrigger(RecalcTrigger,Trigger3M)),NA())</f>
        <v>1.7167562467133024E-2</v>
      </c>
      <c r="N3313" s="52">
        <f>IFERROR(_xll.qlIndexFixing(Index6M,$H3313,TRUE,_xll.ohTrigger(RecalcTrigger,Trigger6M)),NA())</f>
        <v>1.8977421422625016E-2</v>
      </c>
      <c r="O3313" s="52">
        <f>IFERROR(_xll.qlIndexFixing(ONIndex6M,I3313,TRUE,_xll.ohTrigger(RecalcTrigger,Trigger6M)),NA())</f>
        <v>1.8887035363359672E-2</v>
      </c>
      <c r="P3313" s="52">
        <f>IFERROR(_xll.qlIndexFixing(Index1Y,$H3313,TRUE,_xll.ohTrigger(RecalcTrigger,Trigger1Y)),NA())</f>
        <v>2.1115389682672049E-2</v>
      </c>
      <c r="Q3313" s="52">
        <f>IFERROR(_xll.qlIndexFixing(ONIndex1Y,I3313,TRUE,_xll.ohTrigger(RecalcTrigger,Trigger1Y)),NA())</f>
        <v>2.0893154684742399E-2</v>
      </c>
    </row>
    <row r="3314" spans="2:17" x14ac:dyDescent="0.2">
      <c r="B3314" s="46" t="s">
        <v>51</v>
      </c>
      <c r="D3314" s="49">
        <f>_xll.qlCalendarAdvance(LocalCalendar,$D3313,B3314,"f",FALSE)</f>
        <v>62954</v>
      </c>
      <c r="E3314" s="49">
        <f>_xll.qlInterestRateIndexValueDate(IndexON,D3314)</f>
        <v>62954</v>
      </c>
      <c r="F3314" s="52">
        <f>IFERROR(_xll.qlIndexFixing(IndexON,D3314,TRUE,_xll.ohTrigger(RecalcTrigger,TriggerON)),NA())</f>
        <v>1.3754898180451391E-2</v>
      </c>
      <c r="H3314" s="49">
        <f>_xll.qlCalendarAdvance(IborCalendar,$H3313,B3314,"f",FALSE)</f>
        <v>62940</v>
      </c>
      <c r="I3314" s="49">
        <f>_xll.qlInterestRateIndexValueDate(Index1M,$H3314)</f>
        <v>62942</v>
      </c>
      <c r="J3314" s="52">
        <f>IFERROR(_xll.qlIndexFixing(Index1M,$H3314,TRUE,_xll.ohTrigger(RecalcTrigger,Trigger1M)),NA())</f>
        <v>1.5751265097262941E-2</v>
      </c>
      <c r="K3314" s="52">
        <f>IFERROR(_xll.qlIndexFixing(ONIndex1M,I3314,TRUE,_xll.ohTrigger(RecalcTrigger,Trigger1M)),NA())</f>
        <v>1.5740248768221221E-2</v>
      </c>
      <c r="L3314" s="52">
        <f>IFERROR(_xll.qlIndexFixing(Index3M,H3314,TRUE,_xll.ohTrigger(RecalcTrigger,Trigger3M)),NA())</f>
        <v>1.7204455291712065E-2</v>
      </c>
      <c r="M3314" s="52">
        <f>IFERROR(_xll.qlIndexFixing(ONIndex3M,I3314,TRUE,_xll.ohTrigger(RecalcTrigger,Trigger3M)),NA())</f>
        <v>1.7167562467133024E-2</v>
      </c>
      <c r="N3314" s="52">
        <f>IFERROR(_xll.qlIndexFixing(Index6M,$H3314,TRUE,_xll.ohTrigger(RecalcTrigger,Trigger6M)),NA())</f>
        <v>1.8977416087992607E-2</v>
      </c>
      <c r="O3314" s="52">
        <f>IFERROR(_xll.qlIndexFixing(ONIndex6M,I3314,TRUE,_xll.ohTrigger(RecalcTrigger,Trigger6M)),NA())</f>
        <v>1.8887029749530271E-2</v>
      </c>
      <c r="P3314" s="52">
        <f>IFERROR(_xll.qlIndexFixing(Index1Y,$H3314,TRUE,_xll.ohTrigger(RecalcTrigger,Trigger1Y)),NA())</f>
        <v>2.1115389314411013E-2</v>
      </c>
      <c r="Q3314" s="52">
        <f>IFERROR(_xll.qlIndexFixing(ONIndex1Y,I3314,TRUE,_xll.ohTrigger(RecalcTrigger,Trigger1Y)),NA())</f>
        <v>2.0893154276109271E-2</v>
      </c>
    </row>
    <row r="3315" spans="2:17" x14ac:dyDescent="0.2">
      <c r="B3315" s="46" t="s">
        <v>51</v>
      </c>
      <c r="D3315" s="49">
        <f>_xll.qlCalendarAdvance(LocalCalendar,$D3314,B3315,"f",FALSE)</f>
        <v>62961</v>
      </c>
      <c r="E3315" s="49">
        <f>_xll.qlInterestRateIndexValueDate(IndexON,D3315)</f>
        <v>62961</v>
      </c>
      <c r="F3315" s="52">
        <f>IFERROR(_xll.qlIndexFixing(IndexON,D3315,TRUE,_xll.ohTrigger(RecalcTrigger,TriggerON)),NA())</f>
        <v>1.3754898180451391E-2</v>
      </c>
      <c r="H3315" s="49">
        <f>_xll.qlCalendarAdvance(IborCalendar,$H3314,B3315,"f",FALSE)</f>
        <v>62947</v>
      </c>
      <c r="I3315" s="49">
        <f>_xll.qlInterestRateIndexValueDate(Index1M,$H3315)</f>
        <v>62949</v>
      </c>
      <c r="J3315" s="52">
        <f>IFERROR(_xll.qlIndexFixing(Index1M,$H3315,TRUE,_xll.ohTrigger(RecalcTrigger,Trigger1M)),NA())</f>
        <v>1.5750920681409375E-2</v>
      </c>
      <c r="K3315" s="52">
        <f>IFERROR(_xll.qlIndexFixing(ONIndex1M,I3315,TRUE,_xll.ohTrigger(RecalcTrigger,Trigger1M)),NA())</f>
        <v>1.5740248768141285E-2</v>
      </c>
      <c r="L3315" s="52">
        <f>IFERROR(_xll.qlIndexFixing(Index3M,H3315,TRUE,_xll.ohTrigger(RecalcTrigger,Trigger3M)),NA())</f>
        <v>1.7204865805366183E-2</v>
      </c>
      <c r="M3315" s="52">
        <f>IFERROR(_xll.qlIndexFixing(ONIndex3M,I3315,TRUE,_xll.ohTrigger(RecalcTrigger,Trigger3M)),NA())</f>
        <v>1.716756246721296E-2</v>
      </c>
      <c r="N3315" s="52">
        <f>IFERROR(_xll.qlIndexFixing(Index6M,$H3315,TRUE,_xll.ohTrigger(RecalcTrigger,Trigger6M)),NA())</f>
        <v>1.8978905537108553E-2</v>
      </c>
      <c r="O3315" s="52">
        <f>IFERROR(_xll.qlIndexFixing(ONIndex6M,I3315,TRUE,_xll.ohTrigger(RecalcTrigger,Trigger6M)),NA())</f>
        <v>1.8887024161200472E-2</v>
      </c>
      <c r="P3315" s="52">
        <f>IFERROR(_xll.qlIndexFixing(Index1Y,$H3315,TRUE,_xll.ohTrigger(RecalcTrigger,Trigger1Y)),NA())</f>
        <v>2.1115388948035808E-2</v>
      </c>
      <c r="Q3315" s="52">
        <f>IFERROR(_xll.qlIndexFixing(ONIndex1Y,I3315,TRUE,_xll.ohTrigger(RecalcTrigger,Trigger1Y)),NA())</f>
        <v>2.0893153869474546E-2</v>
      </c>
    </row>
    <row r="3316" spans="2:17" x14ac:dyDescent="0.2">
      <c r="B3316" s="46" t="s">
        <v>51</v>
      </c>
      <c r="D3316" s="49">
        <f>_xll.qlCalendarAdvance(LocalCalendar,$D3315,B3316,"f",FALSE)</f>
        <v>62968</v>
      </c>
      <c r="E3316" s="49">
        <f>_xll.qlInterestRateIndexValueDate(IndexON,D3316)</f>
        <v>62968</v>
      </c>
      <c r="F3316" s="52">
        <f>IFERROR(_xll.qlIndexFixing(IndexON,D3316,TRUE,_xll.ohTrigger(RecalcTrigger,TriggerON)),NA())</f>
        <v>1.3754898180451391E-2</v>
      </c>
      <c r="H3316" s="49">
        <f>_xll.qlCalendarAdvance(IborCalendar,$H3315,B3316,"f",FALSE)</f>
        <v>62954</v>
      </c>
      <c r="I3316" s="49">
        <f>_xll.qlInterestRateIndexValueDate(Index1M,$H3316)</f>
        <v>62956</v>
      </c>
      <c r="J3316" s="52">
        <f>IFERROR(_xll.qlIndexFixing(Index1M,$H3316,TRUE,_xll.ohTrigger(RecalcTrigger,Trigger1M)),NA())</f>
        <v>1.5750920681409375E-2</v>
      </c>
      <c r="K3316" s="52">
        <f>IFERROR(_xll.qlIndexFixing(ONIndex1M,I3316,TRUE,_xll.ohTrigger(RecalcTrigger,Trigger1M)),NA())</f>
        <v>1.5740248768141285E-2</v>
      </c>
      <c r="L3316" s="52">
        <f>IFERROR(_xll.qlIndexFixing(Index3M,H3316,TRUE,_xll.ohTrigger(RecalcTrigger,Trigger3M)),NA())</f>
        <v>1.7204865805365312E-2</v>
      </c>
      <c r="M3316" s="52">
        <f>IFERROR(_xll.qlIndexFixing(ONIndex3M,I3316,TRUE,_xll.ohTrigger(RecalcTrigger,Trigger3M)),NA())</f>
        <v>1.7167562467133024E-2</v>
      </c>
      <c r="N3316" s="52">
        <f>IFERROR(_xll.qlIndexFixing(Index6M,$H3316,TRUE,_xll.ohTrigger(RecalcTrigger,Trigger6M)),NA())</f>
        <v>1.8978900258357783E-2</v>
      </c>
      <c r="O3316" s="52">
        <f>IFERROR(_xll.qlIndexFixing(ONIndex6M,I3316,TRUE,_xll.ohTrigger(RecalcTrigger,Trigger6M)),NA())</f>
        <v>1.8887018598130467E-2</v>
      </c>
      <c r="P3316" s="52">
        <f>IFERROR(_xll.qlIndexFixing(Index1Y,$H3316,TRUE,_xll.ohTrigger(RecalcTrigger,Trigger1Y)),NA())</f>
        <v>2.1115388583546221E-2</v>
      </c>
      <c r="Q3316" s="52">
        <f>IFERROR(_xll.qlIndexFixing(ONIndex1Y,I3316,TRUE,_xll.ohTrigger(RecalcTrigger,Trigger1Y)),NA())</f>
        <v>2.0893153464678349E-2</v>
      </c>
    </row>
    <row r="3317" spans="2:17" x14ac:dyDescent="0.2">
      <c r="B3317" s="46" t="s">
        <v>51</v>
      </c>
      <c r="D3317" s="49">
        <f>_xll.qlCalendarAdvance(LocalCalendar,$D3316,B3317,"f",FALSE)</f>
        <v>62975</v>
      </c>
      <c r="E3317" s="49">
        <f>_xll.qlInterestRateIndexValueDate(IndexON,D3317)</f>
        <v>62975</v>
      </c>
      <c r="F3317" s="52">
        <f>IFERROR(_xll.qlIndexFixing(IndexON,D3317,TRUE,_xll.ohTrigger(RecalcTrigger,TriggerON)),NA())</f>
        <v>1.3754898180451391E-2</v>
      </c>
      <c r="H3317" s="49">
        <f>_xll.qlCalendarAdvance(IborCalendar,$H3316,B3317,"f",FALSE)</f>
        <v>62961</v>
      </c>
      <c r="I3317" s="49">
        <f>_xll.qlInterestRateIndexValueDate(Index1M,$H3317)</f>
        <v>62963</v>
      </c>
      <c r="J3317" s="52">
        <f>IFERROR(_xll.qlIndexFixing(Index1M,$H3317,TRUE,_xll.ohTrigger(RecalcTrigger,Trigger1M)),NA())</f>
        <v>1.5750920681409375E-2</v>
      </c>
      <c r="K3317" s="52">
        <f>IFERROR(_xll.qlIndexFixing(ONIndex1M,I3317,TRUE,_xll.ohTrigger(RecalcTrigger,Trigger1M)),NA())</f>
        <v>1.5740248768221221E-2</v>
      </c>
      <c r="L3317" s="52">
        <f>IFERROR(_xll.qlIndexFixing(Index3M,H3317,TRUE,_xll.ohTrigger(RecalcTrigger,Trigger3M)),NA())</f>
        <v>1.7204865805365312E-2</v>
      </c>
      <c r="M3317" s="52">
        <f>IFERROR(_xll.qlIndexFixing(ONIndex3M,I3317,TRUE,_xll.ohTrigger(RecalcTrigger,Trigger3M)),NA())</f>
        <v>1.7167562467133024E-2</v>
      </c>
      <c r="N3317" s="52">
        <f>IFERROR(_xll.qlIndexFixing(Index6M,$H3317,TRUE,_xll.ohTrigger(RecalcTrigger,Trigger6M)),NA())</f>
        <v>1.8978895005223512E-2</v>
      </c>
      <c r="O3317" s="52">
        <f>IFERROR(_xll.qlIndexFixing(ONIndex6M,I3317,TRUE,_xll.ohTrigger(RecalcTrigger,Trigger6M)),NA())</f>
        <v>1.8887013060560065E-2</v>
      </c>
      <c r="P3317" s="52">
        <f>IFERROR(_xll.qlIndexFixing(Index1Y,$H3317,TRUE,_xll.ohTrigger(RecalcTrigger,Trigger1Y)),NA())</f>
        <v>2.1115388220942683E-2</v>
      </c>
      <c r="Q3317" s="52">
        <f>IFERROR(_xll.qlIndexFixing(ONIndex1Y,I3317,TRUE,_xll.ohTrigger(RecalcTrigger,Trigger1Y)),NA())</f>
        <v>2.0893153061640746E-2</v>
      </c>
    </row>
    <row r="3318" spans="2:17" x14ac:dyDescent="0.2">
      <c r="B3318" s="46" t="s">
        <v>51</v>
      </c>
      <c r="D3318" s="49">
        <f>_xll.qlCalendarAdvance(LocalCalendar,$D3317,B3318,"f",FALSE)</f>
        <v>62982</v>
      </c>
      <c r="E3318" s="49">
        <f>_xll.qlInterestRateIndexValueDate(IndexON,D3318)</f>
        <v>62982</v>
      </c>
      <c r="F3318" s="52">
        <f>IFERROR(_xll.qlIndexFixing(IndexON,D3318,TRUE,_xll.ohTrigger(RecalcTrigger,TriggerON)),NA())</f>
        <v>1.3754898180451391E-2</v>
      </c>
      <c r="H3318" s="49">
        <f>_xll.qlCalendarAdvance(IborCalendar,$H3317,B3318,"f",FALSE)</f>
        <v>62968</v>
      </c>
      <c r="I3318" s="49">
        <f>_xll.qlInterestRateIndexValueDate(Index1M,$H3318)</f>
        <v>62970</v>
      </c>
      <c r="J3318" s="52">
        <f>IFERROR(_xll.qlIndexFixing(Index1M,$H3318,TRUE,_xll.ohTrigger(RecalcTrigger,Trigger1M)),NA())</f>
        <v>1.5750920681406877E-2</v>
      </c>
      <c r="K3318" s="52">
        <f>IFERROR(_xll.qlIndexFixing(ONIndex1M,I3318,TRUE,_xll.ohTrigger(RecalcTrigger,Trigger1M)),NA())</f>
        <v>1.5740248768141285E-2</v>
      </c>
      <c r="L3318" s="52">
        <f>IFERROR(_xll.qlIndexFixing(Index3M,H3318,TRUE,_xll.ohTrigger(RecalcTrigger,Trigger3M)),NA())</f>
        <v>1.7204865805365312E-2</v>
      </c>
      <c r="M3318" s="52">
        <f>IFERROR(_xll.qlIndexFixing(ONIndex3M,I3318,TRUE,_xll.ohTrigger(RecalcTrigger,Trigger3M)),NA())</f>
        <v>1.7167562467133024E-2</v>
      </c>
      <c r="N3318" s="52">
        <f>IFERROR(_xll.qlIndexFixing(Index6M,$H3318,TRUE,_xll.ohTrigger(RecalcTrigger,Trigger6M)),NA())</f>
        <v>1.8978889777704878E-2</v>
      </c>
      <c r="O3318" s="52">
        <f>IFERROR(_xll.qlIndexFixing(ONIndex6M,I3318,TRUE,_xll.ohTrigger(RecalcTrigger,Trigger6M)),NA())</f>
        <v>1.8887007548329393E-2</v>
      </c>
      <c r="P3318" s="52">
        <f>IFERROR(_xll.qlIndexFixing(Index1Y,$H3318,TRUE,_xll.ohTrigger(RecalcTrigger,Trigger1Y)),NA())</f>
        <v>2.1115387860224325E-2</v>
      </c>
      <c r="Q3318" s="52">
        <f>IFERROR(_xll.qlIndexFixing(ONIndex1Y,I3318,TRUE,_xll.ohTrigger(RecalcTrigger,Trigger1Y)),NA())</f>
        <v>2.0893152660361736E-2</v>
      </c>
    </row>
    <row r="3319" spans="2:17" x14ac:dyDescent="0.2">
      <c r="B3319" s="46" t="s">
        <v>51</v>
      </c>
      <c r="D3319" s="49">
        <f>_xll.qlCalendarAdvance(LocalCalendar,$D3318,B3319,"f",FALSE)</f>
        <v>62989</v>
      </c>
      <c r="E3319" s="49">
        <f>_xll.qlInterestRateIndexValueDate(IndexON,D3319)</f>
        <v>62989</v>
      </c>
      <c r="F3319" s="52">
        <f>IFERROR(_xll.qlIndexFixing(IndexON,D3319,TRUE,_xll.ohTrigger(RecalcTrigger,TriggerON)),NA())</f>
        <v>1.3754898180451391E-2</v>
      </c>
      <c r="H3319" s="49">
        <f>_xll.qlCalendarAdvance(IborCalendar,$H3318,B3319,"f",FALSE)</f>
        <v>62975</v>
      </c>
      <c r="I3319" s="49">
        <f>_xll.qlInterestRateIndexValueDate(Index1M,$H3319)</f>
        <v>62977</v>
      </c>
      <c r="J3319" s="52">
        <f>IFERROR(_xll.qlIndexFixing(Index1M,$H3319,TRUE,_xll.ohTrigger(RecalcTrigger,Trigger1M)),NA())</f>
        <v>1.5751265097262941E-2</v>
      </c>
      <c r="K3319" s="52">
        <f>IFERROR(_xll.qlIndexFixing(ONIndex1M,I3319,TRUE,_xll.ohTrigger(RecalcTrigger,Trigger1M)),NA())</f>
        <v>1.5740248768141285E-2</v>
      </c>
      <c r="L3319" s="52">
        <f>IFERROR(_xll.qlIndexFixing(Index3M,H3319,TRUE,_xll.ohTrigger(RecalcTrigger,Trigger3M)),NA())</f>
        <v>1.7204865805364445E-2</v>
      </c>
      <c r="M3319" s="52">
        <f>IFERROR(_xll.qlIndexFixing(ONIndex3M,I3319,TRUE,_xll.ohTrigger(RecalcTrigger,Trigger3M)),NA())</f>
        <v>1.7167562467133024E-2</v>
      </c>
      <c r="N3319" s="52">
        <f>IFERROR(_xll.qlIndexFixing(Index6M,$H3319,TRUE,_xll.ohTrigger(RecalcTrigger,Trigger6M)),NA())</f>
        <v>1.8977389799013308E-2</v>
      </c>
      <c r="O3319" s="52">
        <f>IFERROR(_xll.qlIndexFixing(ONIndex6M,I3319,TRUE,_xll.ohTrigger(RecalcTrigger,Trigger6M)),NA())</f>
        <v>1.8887002061438452E-2</v>
      </c>
      <c r="P3319" s="52">
        <f>IFERROR(_xll.qlIndexFixing(Index1Y,$H3319,TRUE,_xll.ohTrigger(RecalcTrigger,Trigger1Y)),NA())</f>
        <v>2.1115387501392236E-2</v>
      </c>
      <c r="Q3319" s="52">
        <f>IFERROR(_xll.qlIndexFixing(ONIndex1Y,I3319,TRUE,_xll.ohTrigger(RecalcTrigger,Trigger1Y)),NA())</f>
        <v>2.0893152261081127E-2</v>
      </c>
    </row>
    <row r="3320" spans="2:17" x14ac:dyDescent="0.2">
      <c r="B3320" s="46" t="s">
        <v>51</v>
      </c>
      <c r="D3320" s="49">
        <f>_xll.qlCalendarAdvance(LocalCalendar,$D3319,B3320,"f",FALSE)</f>
        <v>62996</v>
      </c>
      <c r="E3320" s="49">
        <f>_xll.qlInterestRateIndexValueDate(IndexON,D3320)</f>
        <v>62996</v>
      </c>
      <c r="F3320" s="52">
        <f>IFERROR(_xll.qlIndexFixing(IndexON,D3320,TRUE,_xll.ohTrigger(RecalcTrigger,TriggerON)),NA())</f>
        <v>1.3754898180451391E-2</v>
      </c>
      <c r="H3320" s="49">
        <f>_xll.qlCalendarAdvance(IborCalendar,$H3319,B3320,"f",FALSE)</f>
        <v>62982</v>
      </c>
      <c r="I3320" s="49">
        <f>_xll.qlInterestRateIndexValueDate(Index1M,$H3320)</f>
        <v>62984</v>
      </c>
      <c r="J3320" s="52">
        <f>IFERROR(_xll.qlIndexFixing(Index1M,$H3320,TRUE,_xll.ohTrigger(RecalcTrigger,Trigger1M)),NA())</f>
        <v>1.5750920681409375E-2</v>
      </c>
      <c r="K3320" s="52">
        <f>IFERROR(_xll.qlIndexFixing(ONIndex1M,I3320,TRUE,_xll.ohTrigger(RecalcTrigger,Trigger1M)),NA())</f>
        <v>1.5740248768141285E-2</v>
      </c>
      <c r="L3320" s="52">
        <f>IFERROR(_xll.qlIndexFixing(Index3M,H3320,TRUE,_xll.ohTrigger(RecalcTrigger,Trigger3M)),NA())</f>
        <v>1.7204865805364445E-2</v>
      </c>
      <c r="M3320" s="52">
        <f>IFERROR(_xll.qlIndexFixing(ONIndex3M,I3320,TRUE,_xll.ohTrigger(RecalcTrigger,Trigger3M)),NA())</f>
        <v>1.7167562467133024E-2</v>
      </c>
      <c r="N3320" s="52">
        <f>IFERROR(_xll.qlIndexFixing(Index6M,$H3320,TRUE,_xll.ohTrigger(RecalcTrigger,Trigger6M)),NA())</f>
        <v>1.8977384618053386E-2</v>
      </c>
      <c r="O3320" s="52">
        <f>IFERROR(_xll.qlIndexFixing(ONIndex6M,I3320,TRUE,_xll.ohTrigger(RecalcTrigger,Trigger6M)),NA())</f>
        <v>1.8886996599967176E-2</v>
      </c>
      <c r="P3320" s="52">
        <f>IFERROR(_xll.qlIndexFixing(Index1Y,$H3320,TRUE,_xll.ohTrigger(RecalcTrigger,Trigger1Y)),NA())</f>
        <v>2.1115387144445327E-2</v>
      </c>
      <c r="Q3320" s="52">
        <f>IFERROR(_xll.qlIndexFixing(ONIndex1Y,I3320,TRUE,_xll.ohTrigger(RecalcTrigger,Trigger1Y)),NA())</f>
        <v>2.0893151863479176E-2</v>
      </c>
    </row>
    <row r="3321" spans="2:17" x14ac:dyDescent="0.2">
      <c r="B3321" s="46" t="s">
        <v>51</v>
      </c>
      <c r="D3321" s="49">
        <f>_xll.qlCalendarAdvance(LocalCalendar,$D3320,B3321,"f",FALSE)</f>
        <v>63003</v>
      </c>
      <c r="E3321" s="49">
        <f>_xll.qlInterestRateIndexValueDate(IndexON,D3321)</f>
        <v>63003</v>
      </c>
      <c r="F3321" s="52">
        <f>IFERROR(_xll.qlIndexFixing(IndexON,D3321,TRUE,_xll.ohTrigger(RecalcTrigger,TriggerON)),NA())</f>
        <v>1.3754898180451391E-2</v>
      </c>
      <c r="H3321" s="49">
        <f>_xll.qlCalendarAdvance(IborCalendar,$H3320,B3321,"f",FALSE)</f>
        <v>62989</v>
      </c>
      <c r="I3321" s="49">
        <f>_xll.qlInterestRateIndexValueDate(Index1M,$H3321)</f>
        <v>62991</v>
      </c>
      <c r="J3321" s="52">
        <f>IFERROR(_xll.qlIndexFixing(Index1M,$H3321,TRUE,_xll.ohTrigger(RecalcTrigger,Trigger1M)),NA())</f>
        <v>1.5750920681409375E-2</v>
      </c>
      <c r="K3321" s="52">
        <f>IFERROR(_xll.qlIndexFixing(ONIndex1M,I3321,TRUE,_xll.ohTrigger(RecalcTrigger,Trigger1M)),NA())</f>
        <v>1.5740248768141285E-2</v>
      </c>
      <c r="L3321" s="52">
        <f>IFERROR(_xll.qlIndexFixing(Index3M,H3321,TRUE,_xll.ohTrigger(RecalcTrigger,Trigger3M)),NA())</f>
        <v>1.7204865805365312E-2</v>
      </c>
      <c r="M3321" s="52">
        <f>IFERROR(_xll.qlIndexFixing(ONIndex3M,I3321,TRUE,_xll.ohTrigger(RecalcTrigger,Trigger3M)),NA())</f>
        <v>1.7167562467133024E-2</v>
      </c>
      <c r="N3321" s="52">
        <f>IFERROR(_xll.qlIndexFixing(Index6M,$H3321,TRUE,_xll.ohTrigger(RecalcTrigger,Trigger6M)),NA())</f>
        <v>1.8977379462705325E-2</v>
      </c>
      <c r="O3321" s="52">
        <f>IFERROR(_xll.qlIndexFixing(ONIndex6M,I3321,TRUE,_xll.ohTrigger(RecalcTrigger,Trigger6M)),NA())</f>
        <v>1.8886991163595823E-2</v>
      </c>
      <c r="P3321" s="52">
        <f>IFERROR(_xll.qlIndexFixing(Index1Y,$H3321,TRUE,_xll.ohTrigger(RecalcTrigger,Trigger1Y)),NA())</f>
        <v>2.1115386789384686E-2</v>
      </c>
      <c r="Q3321" s="52">
        <f>IFERROR(_xll.qlIndexFixing(ONIndex1Y,I3321,TRUE,_xll.ohTrigger(RecalcTrigger,Trigger1Y)),NA())</f>
        <v>2.089315146779569E-2</v>
      </c>
    </row>
    <row r="3322" spans="2:17" x14ac:dyDescent="0.2">
      <c r="B3322" s="46" t="s">
        <v>51</v>
      </c>
      <c r="D3322" s="49">
        <f>_xll.qlCalendarAdvance(LocalCalendar,$D3321,B3322,"f",FALSE)</f>
        <v>63010</v>
      </c>
      <c r="E3322" s="49">
        <f>_xll.qlInterestRateIndexValueDate(IndexON,D3322)</f>
        <v>63010</v>
      </c>
      <c r="F3322" s="52">
        <f>IFERROR(_xll.qlIndexFixing(IndexON,D3322,TRUE,_xll.ohTrigger(RecalcTrigger,TriggerON)),NA())</f>
        <v>1.3754898180451391E-2</v>
      </c>
      <c r="H3322" s="49">
        <f>_xll.qlCalendarAdvance(IborCalendar,$H3321,B3322,"f",FALSE)</f>
        <v>62996</v>
      </c>
      <c r="I3322" s="49">
        <f>_xll.qlInterestRateIndexValueDate(Index1M,$H3322)</f>
        <v>62998</v>
      </c>
      <c r="J3322" s="52">
        <f>IFERROR(_xll.qlIndexFixing(Index1M,$H3322,TRUE,_xll.ohTrigger(RecalcTrigger,Trigger1M)),NA())</f>
        <v>1.5750920681409375E-2</v>
      </c>
      <c r="K3322" s="52">
        <f>IFERROR(_xll.qlIndexFixing(ONIndex1M,I3322,TRUE,_xll.ohTrigger(RecalcTrigger,Trigger1M)),NA())</f>
        <v>1.5740248768221221E-2</v>
      </c>
      <c r="L3322" s="52">
        <f>IFERROR(_xll.qlIndexFixing(Index3M,H3322,TRUE,_xll.ohTrigger(RecalcTrigger,Trigger3M)),NA())</f>
        <v>1.7204865805365312E-2</v>
      </c>
      <c r="M3322" s="52">
        <f>IFERROR(_xll.qlIndexFixing(ONIndex3M,I3322,TRUE,_xll.ohTrigger(RecalcTrigger,Trigger3M)),NA())</f>
        <v>1.7167562467053088E-2</v>
      </c>
      <c r="N3322" s="52">
        <f>IFERROR(_xll.qlIndexFixing(Index6M,$H3322,TRUE,_xll.ohTrigger(RecalcTrigger,Trigger6M)),NA())</f>
        <v>1.8977374332970871E-2</v>
      </c>
      <c r="O3322" s="52">
        <f>IFERROR(_xll.qlIndexFixing(ONIndex6M,I3322,TRUE,_xll.ohTrigger(RecalcTrigger,Trigger6M)),NA())</f>
        <v>1.8886985752963881E-2</v>
      </c>
      <c r="P3322" s="52">
        <f>IFERROR(_xll.qlIndexFixing(Index1Y,$H3322,TRUE,_xll.ohTrigger(RecalcTrigger,Trigger1Y)),NA())</f>
        <v>2.1115386436209443E-2</v>
      </c>
      <c r="Q3322" s="52">
        <f>IFERROR(_xll.qlIndexFixing(ONIndex1Y,I3322,TRUE,_xll.ohTrigger(RecalcTrigger,Trigger1Y)),NA())</f>
        <v>2.0893151074030669E-2</v>
      </c>
    </row>
    <row r="3323" spans="2:17" x14ac:dyDescent="0.2">
      <c r="B3323" s="46" t="s">
        <v>51</v>
      </c>
      <c r="D3323" s="49">
        <f>_xll.qlCalendarAdvance(LocalCalendar,$D3322,B3323,"f",FALSE)</f>
        <v>63017</v>
      </c>
      <c r="E3323" s="49">
        <f>_xll.qlInterestRateIndexValueDate(IndexON,D3323)</f>
        <v>63017</v>
      </c>
      <c r="F3323" s="52">
        <f>IFERROR(_xll.qlIndexFixing(IndexON,D3323,TRUE,_xll.ohTrigger(RecalcTrigger,TriggerON)),NA())</f>
        <v>1.3754898180451391E-2</v>
      </c>
      <c r="H3323" s="49">
        <f>_xll.qlCalendarAdvance(IborCalendar,$H3322,B3323,"f",FALSE)</f>
        <v>63003</v>
      </c>
      <c r="I3323" s="49">
        <f>_xll.qlInterestRateIndexValueDate(Index1M,$H3323)</f>
        <v>63005</v>
      </c>
      <c r="J3323" s="52">
        <f>IFERROR(_xll.qlIndexFixing(Index1M,$H3323,TRUE,_xll.ohTrigger(RecalcTrigger,Trigger1M)),NA())</f>
        <v>1.574988749408833E-2</v>
      </c>
      <c r="K3323" s="52">
        <f>IFERROR(_xll.qlIndexFixing(ONIndex1M,I3323,TRUE,_xll.ohTrigger(RecalcTrigger,Trigger1M)),NA())</f>
        <v>1.5740248768221221E-2</v>
      </c>
      <c r="L3323" s="52">
        <f>IFERROR(_xll.qlIndexFixing(Index3M,H3323,TRUE,_xll.ohTrigger(RecalcTrigger,Trigger3M)),NA())</f>
        <v>1.7204865805365312E-2</v>
      </c>
      <c r="M3323" s="52">
        <f>IFERROR(_xll.qlIndexFixing(ONIndex3M,I3323,TRUE,_xll.ohTrigger(RecalcTrigger,Trigger3M)),NA())</f>
        <v>1.716756246721296E-2</v>
      </c>
      <c r="N3323" s="52">
        <f>IFERROR(_xll.qlIndexFixing(Index6M,$H3323,TRUE,_xll.ohTrigger(RecalcTrigger,Trigger6M)),NA())</f>
        <v>1.8977369228846973E-2</v>
      </c>
      <c r="O3323" s="52">
        <f>IFERROR(_xll.qlIndexFixing(ONIndex6M,I3323,TRUE,_xll.ohTrigger(RecalcTrigger,Trigger6M)),NA())</f>
        <v>1.8886980367591732E-2</v>
      </c>
      <c r="P3323" s="52">
        <f>IFERROR(_xll.qlIndexFixing(Index1Y,$H3323,TRUE,_xll.ohTrigger(RecalcTrigger,Trigger1Y)),NA())</f>
        <v>2.1115386084920473E-2</v>
      </c>
      <c r="Q3323" s="52">
        <f>IFERROR(_xll.qlIndexFixing(ONIndex1Y,I3323,TRUE,_xll.ohTrigger(RecalcTrigger,Trigger1Y)),NA())</f>
        <v>2.089315068226405E-2</v>
      </c>
    </row>
    <row r="3324" spans="2:17" x14ac:dyDescent="0.2">
      <c r="B3324" s="46" t="s">
        <v>51</v>
      </c>
      <c r="D3324" s="49">
        <f>_xll.qlCalendarAdvance(LocalCalendar,$D3323,B3324,"f",FALSE)</f>
        <v>63024</v>
      </c>
      <c r="E3324" s="49">
        <f>_xll.qlInterestRateIndexValueDate(IndexON,D3324)</f>
        <v>63024</v>
      </c>
      <c r="F3324" s="52">
        <f>IFERROR(_xll.qlIndexFixing(IndexON,D3324,TRUE,_xll.ohTrigger(RecalcTrigger,TriggerON)),NA())</f>
        <v>1.3754898180451391E-2</v>
      </c>
      <c r="H3324" s="49">
        <f>_xll.qlCalendarAdvance(IborCalendar,$H3323,B3324,"f",FALSE)</f>
        <v>63010</v>
      </c>
      <c r="I3324" s="49">
        <f>_xll.qlInterestRateIndexValueDate(Index1M,$H3324)</f>
        <v>63012</v>
      </c>
      <c r="J3324" s="52">
        <f>IFERROR(_xll.qlIndexFixing(Index1M,$H3324,TRUE,_xll.ohTrigger(RecalcTrigger,Trigger1M)),NA())</f>
        <v>1.5750920681409375E-2</v>
      </c>
      <c r="K3324" s="52">
        <f>IFERROR(_xll.qlIndexFixing(ONIndex1M,I3324,TRUE,_xll.ohTrigger(RecalcTrigger,Trigger1M)),NA())</f>
        <v>1.5740248768141285E-2</v>
      </c>
      <c r="L3324" s="52">
        <f>IFERROR(_xll.qlIndexFixing(Index3M,H3324,TRUE,_xll.ohTrigger(RecalcTrigger,Trigger3M)),NA())</f>
        <v>1.7204865805366183E-2</v>
      </c>
      <c r="M3324" s="52">
        <f>IFERROR(_xll.qlIndexFixing(ONIndex3M,I3324,TRUE,_xll.ohTrigger(RecalcTrigger,Trigger3M)),NA())</f>
        <v>1.7167562467133024E-2</v>
      </c>
      <c r="N3324" s="52">
        <f>IFERROR(_xll.qlIndexFixing(Index6M,$H3324,TRUE,_xll.ohTrigger(RecalcTrigger,Trigger6M)),NA())</f>
        <v>1.8978858950534815E-2</v>
      </c>
      <c r="O3324" s="52">
        <f>IFERROR(_xll.qlIndexFixing(ONIndex6M,I3324,TRUE,_xll.ohTrigger(RecalcTrigger,Trigger6M)),NA())</f>
        <v>1.8886975007479379E-2</v>
      </c>
      <c r="P3324" s="52">
        <f>IFERROR(_xll.qlIndexFixing(Index1Y,$H3324,TRUE,_xll.ohTrigger(RecalcTrigger,Trigger1Y)),NA())</f>
        <v>2.111538573551712E-2</v>
      </c>
      <c r="Q3324" s="52">
        <f>IFERROR(_xll.qlIndexFixing(ONIndex1Y,I3324,TRUE,_xll.ohTrigger(RecalcTrigger,Trigger1Y)),NA())</f>
        <v>2.0893150292096152E-2</v>
      </c>
    </row>
    <row r="3325" spans="2:17" x14ac:dyDescent="0.2">
      <c r="B3325" s="46" t="s">
        <v>51</v>
      </c>
      <c r="D3325" s="49">
        <f>_xll.qlCalendarAdvance(LocalCalendar,$D3324,B3325,"f",FALSE)</f>
        <v>63031</v>
      </c>
      <c r="E3325" s="49">
        <f>_xll.qlInterestRateIndexValueDate(IndexON,D3325)</f>
        <v>63031</v>
      </c>
      <c r="F3325" s="52">
        <f>IFERROR(_xll.qlIndexFixing(IndexON,D3325,TRUE,_xll.ohTrigger(RecalcTrigger,TriggerON)),NA())</f>
        <v>1.3754898180451391E-2</v>
      </c>
      <c r="H3325" s="49">
        <f>_xll.qlCalendarAdvance(IborCalendar,$H3324,B3325,"f",FALSE)</f>
        <v>63017</v>
      </c>
      <c r="I3325" s="49">
        <f>_xll.qlInterestRateIndexValueDate(Index1M,$H3325)</f>
        <v>63019</v>
      </c>
      <c r="J3325" s="52">
        <f>IFERROR(_xll.qlIndexFixing(Index1M,$H3325,TRUE,_xll.ohTrigger(RecalcTrigger,Trigger1M)),NA())</f>
        <v>1.5750920681406877E-2</v>
      </c>
      <c r="K3325" s="52">
        <f>IFERROR(_xll.qlIndexFixing(ONIndex1M,I3325,TRUE,_xll.ohTrigger(RecalcTrigger,Trigger1M)),NA())</f>
        <v>1.5740248768141285E-2</v>
      </c>
      <c r="L3325" s="52">
        <f>IFERROR(_xll.qlIndexFixing(Index3M,H3325,TRUE,_xll.ohTrigger(RecalcTrigger,Trigger3M)),NA())</f>
        <v>1.7204865805365312E-2</v>
      </c>
      <c r="M3325" s="52">
        <f>IFERROR(_xll.qlIndexFixing(ONIndex3M,I3325,TRUE,_xll.ohTrigger(RecalcTrigger,Trigger3M)),NA())</f>
        <v>1.7167562467053088E-2</v>
      </c>
      <c r="N3325" s="52">
        <f>IFERROR(_xll.qlIndexFixing(Index6M,$H3325,TRUE,_xll.ohTrigger(RecalcTrigger,Trigger6M)),NA())</f>
        <v>1.8979352205809083E-2</v>
      </c>
      <c r="O3325" s="52">
        <f>IFERROR(_xll.qlIndexFixing(ONIndex6M,I3325,TRUE,_xll.ohTrigger(RecalcTrigger,Trigger6M)),NA())</f>
        <v>1.8886969672866627E-2</v>
      </c>
      <c r="P3325" s="52">
        <f>IFERROR(_xll.qlIndexFixing(Index1Y,$H3325,TRUE,_xll.ohTrigger(RecalcTrigger,Trigger1Y)),NA())</f>
        <v>2.1115385387999158E-2</v>
      </c>
      <c r="Q3325" s="52">
        <f>IFERROR(_xll.qlIndexFixing(ONIndex1Y,I3325,TRUE,_xll.ohTrigger(RecalcTrigger,Trigger1Y)),NA())</f>
        <v>2.0893149903766783E-2</v>
      </c>
    </row>
    <row r="3326" spans="2:17" x14ac:dyDescent="0.2">
      <c r="B3326" s="46" t="s">
        <v>51</v>
      </c>
      <c r="D3326" s="49">
        <f>_xll.qlCalendarAdvance(LocalCalendar,$D3325,B3326,"f",FALSE)</f>
        <v>63038</v>
      </c>
      <c r="E3326" s="49">
        <f>_xll.qlInterestRateIndexValueDate(IndexON,D3326)</f>
        <v>63038</v>
      </c>
      <c r="F3326" s="52">
        <f>IFERROR(_xll.qlIndexFixing(IndexON,D3326,TRUE,_xll.ohTrigger(RecalcTrigger,TriggerON)),NA())</f>
        <v>1.3754898180451391E-2</v>
      </c>
      <c r="H3326" s="49">
        <f>_xll.qlCalendarAdvance(IborCalendar,$H3325,B3326,"f",FALSE)</f>
        <v>63024</v>
      </c>
      <c r="I3326" s="49">
        <f>_xll.qlInterestRateIndexValueDate(Index1M,$H3326)</f>
        <v>63026</v>
      </c>
      <c r="J3326" s="52">
        <f>IFERROR(_xll.qlIndexFixing(Index1M,$H3326,TRUE,_xll.ohTrigger(RecalcTrigger,Trigger1M)),NA())</f>
        <v>1.5750920681409375E-2</v>
      </c>
      <c r="K3326" s="52">
        <f>IFERROR(_xll.qlIndexFixing(ONIndex1M,I3326,TRUE,_xll.ohTrigger(RecalcTrigger,Trigger1M)),NA())</f>
        <v>1.5740248768221221E-2</v>
      </c>
      <c r="L3326" s="52">
        <f>IFERROR(_xll.qlIndexFixing(Index3M,H3326,TRUE,_xll.ohTrigger(RecalcTrigger,Trigger3M)),NA())</f>
        <v>1.7204865805364445E-2</v>
      </c>
      <c r="M3326" s="52">
        <f>IFERROR(_xll.qlIndexFixing(ONIndex3M,I3326,TRUE,_xll.ohTrigger(RecalcTrigger,Trigger3M)),NA())</f>
        <v>1.7167562467133024E-2</v>
      </c>
      <c r="N3326" s="52">
        <f>IFERROR(_xll.qlIndexFixing(Index6M,$H3326,TRUE,_xll.ohTrigger(RecalcTrigger,Trigger6M)),NA())</f>
        <v>1.8978848879739864E-2</v>
      </c>
      <c r="O3326" s="52">
        <f>IFERROR(_xll.qlIndexFixing(ONIndex6M,I3326,TRUE,_xll.ohTrigger(RecalcTrigger,Trigger6M)),NA())</f>
        <v>1.888696436351367E-2</v>
      </c>
      <c r="P3326" s="52">
        <f>IFERROR(_xll.qlIndexFixing(Index1Y,$H3326,TRUE,_xll.ohTrigger(RecalcTrigger,Trigger1Y)),NA())</f>
        <v>2.1115385042367252E-2</v>
      </c>
      <c r="Q3326" s="52">
        <f>IFERROR(_xll.qlIndexFixing(ONIndex1Y,I3326,TRUE,_xll.ohTrigger(RecalcTrigger,Trigger1Y)),NA())</f>
        <v>2.0893149517435816E-2</v>
      </c>
    </row>
    <row r="3327" spans="2:17" x14ac:dyDescent="0.2">
      <c r="B3327" s="46" t="s">
        <v>51</v>
      </c>
      <c r="D3327" s="49">
        <f>_xll.qlCalendarAdvance(LocalCalendar,$D3326,B3327,"f",FALSE)</f>
        <v>63045</v>
      </c>
      <c r="E3327" s="49">
        <f>_xll.qlInterestRateIndexValueDate(IndexON,D3327)</f>
        <v>63045</v>
      </c>
      <c r="F3327" s="52">
        <f>IFERROR(_xll.qlIndexFixing(IndexON,D3327,TRUE,_xll.ohTrigger(RecalcTrigger,TriggerON)),NA())</f>
        <v>1.3754898180371455E-2</v>
      </c>
      <c r="H3327" s="49">
        <f>_xll.qlCalendarAdvance(IborCalendar,$H3326,B3327,"f",FALSE)</f>
        <v>63031</v>
      </c>
      <c r="I3327" s="49">
        <f>_xll.qlInterestRateIndexValueDate(Index1M,$H3327)</f>
        <v>63033</v>
      </c>
      <c r="J3327" s="52">
        <f>IFERROR(_xll.qlIndexFixing(Index1M,$H3327,TRUE,_xll.ohTrigger(RecalcTrigger,Trigger1M)),NA())</f>
        <v>1.5751265097262941E-2</v>
      </c>
      <c r="K3327" s="52">
        <f>IFERROR(_xll.qlIndexFixing(ONIndex1M,I3327,TRUE,_xll.ohTrigger(RecalcTrigger,Trigger1M)),NA())</f>
        <v>1.5740248768221221E-2</v>
      </c>
      <c r="L3327" s="52">
        <f>IFERROR(_xll.qlIndexFixing(Index3M,H3327,TRUE,_xll.ohTrigger(RecalcTrigger,Trigger3M)),NA())</f>
        <v>1.7204865805365312E-2</v>
      </c>
      <c r="M3327" s="52">
        <f>IFERROR(_xll.qlIndexFixing(ONIndex3M,I3327,TRUE,_xll.ohTrigger(RecalcTrigger,Trigger3M)),NA())</f>
        <v>1.7167562467133024E-2</v>
      </c>
      <c r="N3327" s="52">
        <f>IFERROR(_xll.qlIndexFixing(Index6M,$H3327,TRUE,_xll.ohTrigger(RecalcTrigger,Trigger6M)),NA())</f>
        <v>1.8978843882767136E-2</v>
      </c>
      <c r="O3327" s="52">
        <f>IFERROR(_xll.qlIndexFixing(ONIndex6M,I3327,TRUE,_xll.ohTrigger(RecalcTrigger,Trigger6M)),NA())</f>
        <v>1.8886959079660315E-2</v>
      </c>
      <c r="P3327" s="52">
        <f>IFERROR(_xll.qlIndexFixing(Index1Y,$H3327,TRUE,_xll.ohTrigger(RecalcTrigger,Trigger1Y)),NA())</f>
        <v>2.1115384698620961E-2</v>
      </c>
      <c r="Q3327" s="52">
        <f>IFERROR(_xll.qlIndexFixing(ONIndex1Y,I3327,TRUE,_xll.ohTrigger(RecalcTrigger,Trigger1Y)),NA())</f>
        <v>2.0893149132863442E-2</v>
      </c>
    </row>
    <row r="3328" spans="2:17" x14ac:dyDescent="0.2">
      <c r="B3328" s="46" t="s">
        <v>51</v>
      </c>
      <c r="D3328" s="49">
        <f>_xll.qlCalendarAdvance(LocalCalendar,$D3327,B3328,"f",FALSE)</f>
        <v>63052</v>
      </c>
      <c r="E3328" s="49">
        <f>_xll.qlInterestRateIndexValueDate(IndexON,D3328)</f>
        <v>63052</v>
      </c>
      <c r="F3328" s="52">
        <f>IFERROR(_xll.qlIndexFixing(IndexON,D3328,TRUE,_xll.ohTrigger(RecalcTrigger,TriggerON)),NA())</f>
        <v>1.3754898180451391E-2</v>
      </c>
      <c r="H3328" s="49">
        <f>_xll.qlCalendarAdvance(IborCalendar,$H3327,B3328,"f",FALSE)</f>
        <v>63038</v>
      </c>
      <c r="I3328" s="49">
        <f>_xll.qlInterestRateIndexValueDate(Index1M,$H3328)</f>
        <v>63040</v>
      </c>
      <c r="J3328" s="52">
        <f>IFERROR(_xll.qlIndexFixing(Index1M,$H3328,TRUE,_xll.ohTrigger(RecalcTrigger,Trigger1M)),NA())</f>
        <v>1.5751265097262941E-2</v>
      </c>
      <c r="K3328" s="52">
        <f>IFERROR(_xll.qlIndexFixing(ONIndex1M,I3328,TRUE,_xll.ohTrigger(RecalcTrigger,Trigger1M)),NA())</f>
        <v>1.5740248768221221E-2</v>
      </c>
      <c r="L3328" s="52">
        <f>IFERROR(_xll.qlIndexFixing(Index3M,H3328,TRUE,_xll.ohTrigger(RecalcTrigger,Trigger3M)),NA())</f>
        <v>1.7204865805365312E-2</v>
      </c>
      <c r="M3328" s="52">
        <f>IFERROR(_xll.qlIndexFixing(ONIndex3M,I3328,TRUE,_xll.ohTrigger(RecalcTrigger,Trigger3M)),NA())</f>
        <v>1.7167562467133024E-2</v>
      </c>
      <c r="N3328" s="52">
        <f>IFERROR(_xll.qlIndexFixing(Index6M,$H3328,TRUE,_xll.ohTrigger(RecalcTrigger,Trigger6M)),NA())</f>
        <v>1.8978838911410476E-2</v>
      </c>
      <c r="O3328" s="52">
        <f>IFERROR(_xll.qlIndexFixing(ONIndex6M,I3328,TRUE,_xll.ohTrigger(RecalcTrigger,Trigger6M)),NA())</f>
        <v>1.8886953820986818E-2</v>
      </c>
      <c r="P3328" s="52">
        <f>IFERROR(_xll.qlIndexFixing(Index1Y,$H3328,TRUE,_xll.ohTrigger(RecalcTrigger,Trigger1Y)),NA())</f>
        <v>2.1115384356760504E-2</v>
      </c>
      <c r="Q3328" s="52">
        <f>IFERROR(_xll.qlIndexFixing(ONIndex1Y,I3328,TRUE,_xll.ohTrigger(RecalcTrigger,Trigger1Y)),NA())</f>
        <v>2.0893148750129598E-2</v>
      </c>
    </row>
    <row r="3329" spans="2:17" x14ac:dyDescent="0.2">
      <c r="B3329" s="46" t="s">
        <v>51</v>
      </c>
      <c r="D3329" s="49">
        <f>_xll.qlCalendarAdvance(LocalCalendar,$D3328,B3329,"f",FALSE)</f>
        <v>63059</v>
      </c>
      <c r="E3329" s="49">
        <f>_xll.qlInterestRateIndexValueDate(IndexON,D3329)</f>
        <v>63059</v>
      </c>
      <c r="F3329" s="52">
        <f>IFERROR(_xll.qlIndexFixing(IndexON,D3329,TRUE,_xll.ohTrigger(RecalcTrigger,TriggerON)),NA())</f>
        <v>1.3754898180451391E-2</v>
      </c>
      <c r="H3329" s="49">
        <f>_xll.qlCalendarAdvance(IborCalendar,$H3328,B3329,"f",FALSE)</f>
        <v>63045</v>
      </c>
      <c r="I3329" s="49">
        <f>_xll.qlInterestRateIndexValueDate(Index1M,$H3329)</f>
        <v>63047</v>
      </c>
      <c r="J3329" s="52">
        <f>IFERROR(_xll.qlIndexFixing(Index1M,$H3329,TRUE,_xll.ohTrigger(RecalcTrigger,Trigger1M)),NA())</f>
        <v>1.5750920681406877E-2</v>
      </c>
      <c r="K3329" s="52">
        <f>IFERROR(_xll.qlIndexFixing(ONIndex1M,I3329,TRUE,_xll.ohTrigger(RecalcTrigger,Trigger1M)),NA())</f>
        <v>1.5740248768061349E-2</v>
      </c>
      <c r="L3329" s="52">
        <f>IFERROR(_xll.qlIndexFixing(Index3M,H3329,TRUE,_xll.ohTrigger(RecalcTrigger,Trigger3M)),NA())</f>
        <v>1.7206097424661105E-2</v>
      </c>
      <c r="M3329" s="52">
        <f>IFERROR(_xll.qlIndexFixing(ONIndex3M,I3329,TRUE,_xll.ohTrigger(RecalcTrigger,Trigger3M)),NA())</f>
        <v>1.7167562467133024E-2</v>
      </c>
      <c r="N3329" s="52">
        <f>IFERROR(_xll.qlIndexFixing(Index6M,$H3329,TRUE,_xll.ohTrigger(RecalcTrigger,Trigger6M)),NA())</f>
        <v>1.8978833965669028E-2</v>
      </c>
      <c r="O3329" s="52">
        <f>IFERROR(_xll.qlIndexFixing(ONIndex6M,I3329,TRUE,_xll.ohTrigger(RecalcTrigger,Trigger6M)),NA())</f>
        <v>1.8886948587812924E-2</v>
      </c>
      <c r="P3329" s="52">
        <f>IFERROR(_xll.qlIndexFixing(Index1Y,$H3329,TRUE,_xll.ohTrigger(RecalcTrigger,Trigger1Y)),NA())</f>
        <v>2.1115384016785661E-2</v>
      </c>
      <c r="Q3329" s="52">
        <f>IFERROR(_xll.qlIndexFixing(ONIndex1Y,I3329,TRUE,_xll.ohTrigger(RecalcTrigger,Trigger1Y)),NA())</f>
        <v>2.0893148369234282E-2</v>
      </c>
    </row>
    <row r="3330" spans="2:17" x14ac:dyDescent="0.2">
      <c r="B3330" s="46" t="s">
        <v>51</v>
      </c>
      <c r="D3330" s="49">
        <f>_xll.qlCalendarAdvance(LocalCalendar,$D3329,B3330,"f",FALSE)</f>
        <v>63066</v>
      </c>
      <c r="E3330" s="49">
        <f>_xll.qlInterestRateIndexValueDate(IndexON,D3330)</f>
        <v>63066</v>
      </c>
      <c r="F3330" s="52">
        <f>IFERROR(_xll.qlIndexFixing(IndexON,D3330,TRUE,_xll.ohTrigger(RecalcTrigger,TriggerON)),NA())</f>
        <v>1.3754898180371455E-2</v>
      </c>
      <c r="H3330" s="49">
        <f>_xll.qlCalendarAdvance(IborCalendar,$H3329,B3330,"f",FALSE)</f>
        <v>63052</v>
      </c>
      <c r="I3330" s="49">
        <f>_xll.qlInterestRateIndexValueDate(Index1M,$H3330)</f>
        <v>63054</v>
      </c>
      <c r="J3330" s="52">
        <f>IFERROR(_xll.qlIndexFixing(Index1M,$H3330,TRUE,_xll.ohTrigger(RecalcTrigger,Trigger1M)),NA())</f>
        <v>1.5750920681409375E-2</v>
      </c>
      <c r="K3330" s="52">
        <f>IFERROR(_xll.qlIndexFixing(ONIndex1M,I3330,TRUE,_xll.ohTrigger(RecalcTrigger,Trigger1M)),NA())</f>
        <v>1.5740248768221221E-2</v>
      </c>
      <c r="L3330" s="52">
        <f>IFERROR(_xll.qlIndexFixing(Index3M,H3330,TRUE,_xll.ohTrigger(RecalcTrigger,Trigger3M)),NA())</f>
        <v>1.7204865805364445E-2</v>
      </c>
      <c r="M3330" s="52">
        <f>IFERROR(_xll.qlIndexFixing(ONIndex3M,I3330,TRUE,_xll.ohTrigger(RecalcTrigger,Trigger3M)),NA())</f>
        <v>1.7167562467133024E-2</v>
      </c>
      <c r="N3330" s="52">
        <f>IFERROR(_xll.qlIndexFixing(Index6M,$H3330,TRUE,_xll.ohTrigger(RecalcTrigger,Trigger6M)),NA())</f>
        <v>1.897932735686992E-2</v>
      </c>
      <c r="O3330" s="52">
        <f>IFERROR(_xll.qlIndexFixing(ONIndex6M,I3330,TRUE,_xll.ohTrigger(RecalcTrigger,Trigger6M)),NA())</f>
        <v>1.888694337997876E-2</v>
      </c>
      <c r="P3330" s="52">
        <f>IFERROR(_xll.qlIndexFixing(Index1Y,$H3330,TRUE,_xll.ohTrigger(RecalcTrigger,Trigger1Y)),NA())</f>
        <v>2.1115383678696652E-2</v>
      </c>
      <c r="Q3330" s="52">
        <f>IFERROR(_xll.qlIndexFixing(ONIndex1Y,I3330,TRUE,_xll.ohTrigger(RecalcTrigger,Trigger1Y)),NA())</f>
        <v>2.0893147990177496E-2</v>
      </c>
    </row>
    <row r="3331" spans="2:17" x14ac:dyDescent="0.2">
      <c r="B3331" s="46" t="s">
        <v>51</v>
      </c>
      <c r="D3331" s="49">
        <f>_xll.qlCalendarAdvance(LocalCalendar,$D3330,B3331,"f",FALSE)</f>
        <v>63073</v>
      </c>
      <c r="E3331" s="49">
        <f>_xll.qlInterestRateIndexValueDate(IndexON,D3331)</f>
        <v>63073</v>
      </c>
      <c r="F3331" s="52">
        <f>IFERROR(_xll.qlIndexFixing(IndexON,D3331,TRUE,_xll.ohTrigger(RecalcTrigger,TriggerON)),NA())</f>
        <v>1.3754898180371455E-2</v>
      </c>
      <c r="H3331" s="49">
        <f>_xll.qlCalendarAdvance(IborCalendar,$H3330,B3331,"f",FALSE)</f>
        <v>63059</v>
      </c>
      <c r="I3331" s="49">
        <f>_xll.qlInterestRateIndexValueDate(Index1M,$H3331)</f>
        <v>63061</v>
      </c>
      <c r="J3331" s="52">
        <f>IFERROR(_xll.qlIndexFixing(Index1M,$H3331,TRUE,_xll.ohTrigger(RecalcTrigger,Trigger1M)),NA())</f>
        <v>1.5750920681409375E-2</v>
      </c>
      <c r="K3331" s="52">
        <f>IFERROR(_xll.qlIndexFixing(ONIndex1M,I3331,TRUE,_xll.ohTrigger(RecalcTrigger,Trigger1M)),NA())</f>
        <v>1.5740248768221221E-2</v>
      </c>
      <c r="L3331" s="52">
        <f>IFERROR(_xll.qlIndexFixing(Index3M,H3331,TRUE,_xll.ohTrigger(RecalcTrigger,Trigger3M)),NA())</f>
        <v>1.7204865805366183E-2</v>
      </c>
      <c r="M3331" s="52">
        <f>IFERROR(_xll.qlIndexFixing(ONIndex3M,I3331,TRUE,_xll.ohTrigger(RecalcTrigger,Trigger3M)),NA())</f>
        <v>1.7167562467133024E-2</v>
      </c>
      <c r="N3331" s="52">
        <f>IFERROR(_xll.qlIndexFixing(Index6M,$H3331,TRUE,_xll.ohTrigger(RecalcTrigger,Trigger6M)),NA())</f>
        <v>1.897882415103605E-2</v>
      </c>
      <c r="O3331" s="52">
        <f>IFERROR(_xll.qlIndexFixing(ONIndex6M,I3331,TRUE,_xll.ohTrigger(RecalcTrigger,Trigger6M)),NA())</f>
        <v>1.8886938197564263E-2</v>
      </c>
      <c r="P3331" s="52">
        <f>IFERROR(_xll.qlIndexFixing(Index1Y,$H3331,TRUE,_xll.ohTrigger(RecalcTrigger,Trigger1Y)),NA())</f>
        <v>2.1115383342493695E-2</v>
      </c>
      <c r="Q3331" s="52">
        <f>IFERROR(_xll.qlIndexFixing(ONIndex1Y,I3331,TRUE,_xll.ohTrigger(RecalcTrigger,Trigger1Y)),NA())</f>
        <v>2.0893147613119112E-2</v>
      </c>
    </row>
    <row r="3332" spans="2:17" x14ac:dyDescent="0.2">
      <c r="B3332" s="46" t="s">
        <v>51</v>
      </c>
      <c r="D3332" s="49">
        <f>_xll.qlCalendarAdvance(LocalCalendar,$D3331,B3332,"f",FALSE)</f>
        <v>63080</v>
      </c>
      <c r="E3332" s="49">
        <f>_xll.qlInterestRateIndexValueDate(IndexON,D3332)</f>
        <v>63080</v>
      </c>
      <c r="F3332" s="52">
        <f>IFERROR(_xll.qlIndexFixing(IndexON,D3332,TRUE,_xll.ohTrigger(RecalcTrigger,TriggerON)),NA())</f>
        <v>1.3754898180451391E-2</v>
      </c>
      <c r="H3332" s="49">
        <f>_xll.qlCalendarAdvance(IborCalendar,$H3331,B3332,"f",FALSE)</f>
        <v>63066</v>
      </c>
      <c r="I3332" s="49">
        <f>_xll.qlInterestRateIndexValueDate(Index1M,$H3332)</f>
        <v>63068</v>
      </c>
      <c r="J3332" s="52">
        <f>IFERROR(_xll.qlIndexFixing(Index1M,$H3332,TRUE,_xll.ohTrigger(RecalcTrigger,Trigger1M)),NA())</f>
        <v>1.5750920681409375E-2</v>
      </c>
      <c r="K3332" s="52">
        <f>IFERROR(_xll.qlIndexFixing(ONIndex1M,I3332,TRUE,_xll.ohTrigger(RecalcTrigger,Trigger1M)),NA())</f>
        <v>1.5740248768221221E-2</v>
      </c>
      <c r="L3332" s="52">
        <f>IFERROR(_xll.qlIndexFixing(Index3M,H3332,TRUE,_xll.ohTrigger(RecalcTrigger,Trigger3M)),NA())</f>
        <v>1.7204455291711187E-2</v>
      </c>
      <c r="M3332" s="52">
        <f>IFERROR(_xll.qlIndexFixing(ONIndex3M,I3332,TRUE,_xll.ohTrigger(RecalcTrigger,Trigger3M)),NA())</f>
        <v>1.7167562467053088E-2</v>
      </c>
      <c r="N3332" s="52">
        <f>IFERROR(_xll.qlIndexFixing(Index6M,$H3332,TRUE,_xll.ohTrigger(RecalcTrigger,Trigger6M)),NA())</f>
        <v>1.8976327973661247E-2</v>
      </c>
      <c r="O3332" s="52">
        <f>IFERROR(_xll.qlIndexFixing(ONIndex6M,I3332,TRUE,_xll.ohTrigger(RecalcTrigger,Trigger6M)),NA())</f>
        <v>1.8886933040409559E-2</v>
      </c>
      <c r="P3332" s="52">
        <f>IFERROR(_xll.qlIndexFixing(Index1Y,$H3332,TRUE,_xll.ohTrigger(RecalcTrigger,Trigger1Y)),NA())</f>
        <v>2.1115383008176135E-2</v>
      </c>
      <c r="Q3332" s="52">
        <f>IFERROR(_xll.qlIndexFixing(ONIndex1Y,I3332,TRUE,_xll.ohTrigger(RecalcTrigger,Trigger1Y)),NA())</f>
        <v>2.0893147237579512E-2</v>
      </c>
    </row>
    <row r="3333" spans="2:17" x14ac:dyDescent="0.2">
      <c r="B3333" s="46" t="s">
        <v>51</v>
      </c>
      <c r="D3333" s="49">
        <f>_xll.qlCalendarAdvance(LocalCalendar,$D3332,B3333,"f",FALSE)</f>
        <v>63087</v>
      </c>
      <c r="E3333" s="49">
        <f>_xll.qlInterestRateIndexValueDate(IndexON,D3333)</f>
        <v>63087</v>
      </c>
      <c r="F3333" s="52">
        <f>IFERROR(_xll.qlIndexFixing(IndexON,D3333,TRUE,_xll.ohTrigger(RecalcTrigger,TriggerON)),NA())</f>
        <v>1.3754898180531328E-2</v>
      </c>
      <c r="H3333" s="49">
        <f>_xll.qlCalendarAdvance(IborCalendar,$H3332,B3333,"f",FALSE)</f>
        <v>63073</v>
      </c>
      <c r="I3333" s="49">
        <f>_xll.qlInterestRateIndexValueDate(Index1M,$H3333)</f>
        <v>63075</v>
      </c>
      <c r="J3333" s="52">
        <f>IFERROR(_xll.qlIndexFixing(Index1M,$H3333,TRUE,_xll.ohTrigger(RecalcTrigger,Trigger1M)),NA())</f>
        <v>1.5751265097262941E-2</v>
      </c>
      <c r="K3333" s="52">
        <f>IFERROR(_xll.qlIndexFixing(ONIndex1M,I3333,TRUE,_xll.ohTrigger(RecalcTrigger,Trigger1M)),NA())</f>
        <v>1.5740248768141285E-2</v>
      </c>
      <c r="L3333" s="52">
        <f>IFERROR(_xll.qlIndexFixing(Index3M,H3333,TRUE,_xll.ohTrigger(RecalcTrigger,Trigger3M)),NA())</f>
        <v>1.7204455291712065E-2</v>
      </c>
      <c r="M3333" s="52">
        <f>IFERROR(_xll.qlIndexFixing(ONIndex3M,I3333,TRUE,_xll.ohTrigger(RecalcTrigger,Trigger3M)),NA())</f>
        <v>1.7167562467053088E-2</v>
      </c>
      <c r="N3333" s="52">
        <f>IFERROR(_xll.qlIndexFixing(Index6M,$H3333,TRUE,_xll.ohTrigger(RecalcTrigger,Trigger6M)),NA())</f>
        <v>1.897632312250884E-2</v>
      </c>
      <c r="O3333" s="52">
        <f>IFERROR(_xll.qlIndexFixing(ONIndex6M,I3333,TRUE,_xll.ohTrigger(RecalcTrigger,Trigger6M)),NA())</f>
        <v>1.8886927908674522E-2</v>
      </c>
      <c r="P3333" s="52">
        <f>IFERROR(_xll.qlIndexFixing(Index1Y,$H3333,TRUE,_xll.ohTrigger(RecalcTrigger,Trigger1Y)),NA())</f>
        <v>2.111538267574441E-2</v>
      </c>
      <c r="Q3333" s="52">
        <f>IFERROR(_xll.qlIndexFixing(ONIndex1Y,I3333,TRUE,_xll.ohTrigger(RecalcTrigger,Trigger1Y)),NA())</f>
        <v>2.0893146864198187E-2</v>
      </c>
    </row>
    <row r="3334" spans="2:17" x14ac:dyDescent="0.2">
      <c r="B3334" s="46" t="s">
        <v>51</v>
      </c>
      <c r="D3334" s="49">
        <f>_xll.qlCalendarAdvance(LocalCalendar,$D3333,B3334,"f",FALSE)</f>
        <v>63094</v>
      </c>
      <c r="E3334" s="49">
        <f>_xll.qlInterestRateIndexValueDate(IndexON,D3334)</f>
        <v>63094</v>
      </c>
      <c r="F3334" s="52">
        <f>IFERROR(_xll.qlIndexFixing(IndexON,D3334,TRUE,_xll.ohTrigger(RecalcTrigger,TriggerON)),NA())</f>
        <v>1.3754898180451391E-2</v>
      </c>
      <c r="H3334" s="49">
        <f>_xll.qlCalendarAdvance(IborCalendar,$H3333,B3334,"f",FALSE)</f>
        <v>63080</v>
      </c>
      <c r="I3334" s="49">
        <f>_xll.qlInterestRateIndexValueDate(Index1M,$H3334)</f>
        <v>63082</v>
      </c>
      <c r="J3334" s="52">
        <f>IFERROR(_xll.qlIndexFixing(Index1M,$H3334,TRUE,_xll.ohTrigger(RecalcTrigger,Trigger1M)),NA())</f>
        <v>1.5750920681409375E-2</v>
      </c>
      <c r="K3334" s="52">
        <f>IFERROR(_xll.qlIndexFixing(ONIndex1M,I3334,TRUE,_xll.ohTrigger(RecalcTrigger,Trigger1M)),NA())</f>
        <v>1.5740248768141285E-2</v>
      </c>
      <c r="L3334" s="52">
        <f>IFERROR(_xll.qlIndexFixing(Index3M,H3334,TRUE,_xll.ohTrigger(RecalcTrigger,Trigger3M)),NA())</f>
        <v>1.7204455291712065E-2</v>
      </c>
      <c r="M3334" s="52">
        <f>IFERROR(_xll.qlIndexFixing(ONIndex3M,I3334,TRUE,_xll.ohTrigger(RecalcTrigger,Trigger3M)),NA())</f>
        <v>1.7167562467133024E-2</v>
      </c>
      <c r="N3334" s="52">
        <f>IFERROR(_xll.qlIndexFixing(Index6M,$H3334,TRUE,_xll.ohTrigger(RecalcTrigger,Trigger6M)),NA())</f>
        <v>1.8976318296965559E-2</v>
      </c>
      <c r="O3334" s="52">
        <f>IFERROR(_xll.qlIndexFixing(ONIndex6M,I3334,TRUE,_xll.ohTrigger(RecalcTrigger,Trigger6M)),NA())</f>
        <v>1.8886922802359152E-2</v>
      </c>
      <c r="P3334" s="52">
        <f>IFERROR(_xll.qlIndexFixing(Index1Y,$H3334,TRUE,_xll.ohTrigger(RecalcTrigger,Trigger1Y)),NA())</f>
        <v>2.1115382345198299E-2</v>
      </c>
      <c r="Q3334" s="52">
        <f>IFERROR(_xll.qlIndexFixing(ONIndex1Y,I3334,TRUE,_xll.ohTrigger(RecalcTrigger,Trigger1Y)),NA())</f>
        <v>2.0893146492575454E-2</v>
      </c>
    </row>
    <row r="3335" spans="2:17" x14ac:dyDescent="0.2">
      <c r="B3335" s="46" t="s">
        <v>51</v>
      </c>
      <c r="D3335" s="49">
        <f>_xll.qlCalendarAdvance(LocalCalendar,$D3334,B3335,"f",FALSE)</f>
        <v>63101</v>
      </c>
      <c r="E3335" s="49">
        <f>_xll.qlInterestRateIndexValueDate(IndexON,D3335)</f>
        <v>63101</v>
      </c>
      <c r="F3335" s="52">
        <f>IFERROR(_xll.qlIndexFixing(IndexON,D3335,TRUE,_xll.ohTrigger(RecalcTrigger,TriggerON)),NA())</f>
        <v>1.3754898180451391E-2</v>
      </c>
      <c r="H3335" s="49">
        <f>_xll.qlCalendarAdvance(IborCalendar,$H3334,B3335,"f",FALSE)</f>
        <v>63087</v>
      </c>
      <c r="I3335" s="49">
        <f>_xll.qlInterestRateIndexValueDate(Index1M,$H3335)</f>
        <v>63089</v>
      </c>
      <c r="J3335" s="52">
        <f>IFERROR(_xll.qlIndexFixing(Index1M,$H3335,TRUE,_xll.ohTrigger(RecalcTrigger,Trigger1M)),NA())</f>
        <v>1.5750920681409375E-2</v>
      </c>
      <c r="K3335" s="52">
        <f>IFERROR(_xll.qlIndexFixing(ONIndex1M,I3335,TRUE,_xll.ohTrigger(RecalcTrigger,Trigger1M)),NA())</f>
        <v>1.5740248768221221E-2</v>
      </c>
      <c r="L3335" s="52">
        <f>IFERROR(_xll.qlIndexFixing(Index3M,H3335,TRUE,_xll.ohTrigger(RecalcTrigger,Trigger3M)),NA())</f>
        <v>1.7204455291712065E-2</v>
      </c>
      <c r="M3335" s="52">
        <f>IFERROR(_xll.qlIndexFixing(ONIndex3M,I3335,TRUE,_xll.ohTrigger(RecalcTrigger,Trigger3M)),NA())</f>
        <v>1.7167562467133024E-2</v>
      </c>
      <c r="N3335" s="52">
        <f>IFERROR(_xll.qlIndexFixing(Index6M,$H3335,TRUE,_xll.ohTrigger(RecalcTrigger,Trigger6M)),NA())</f>
        <v>1.8976313497032288E-2</v>
      </c>
      <c r="O3335" s="52">
        <f>IFERROR(_xll.qlIndexFixing(ONIndex6M,I3335,TRUE,_xll.ohTrigger(RecalcTrigger,Trigger6M)),NA())</f>
        <v>1.8886917721303575E-2</v>
      </c>
      <c r="P3335" s="52">
        <f>IFERROR(_xll.qlIndexFixing(Index1Y,$H3335,TRUE,_xll.ohTrigger(RecalcTrigger,Trigger1Y)),NA())</f>
        <v>2.1115382016538023E-2</v>
      </c>
      <c r="Q3335" s="52">
        <f>IFERROR(_xll.qlIndexFixing(ONIndex1Y,I3335,TRUE,_xll.ohTrigger(RecalcTrigger,Trigger1Y)),NA())</f>
        <v>2.0893146122711315E-2</v>
      </c>
    </row>
    <row r="3336" spans="2:17" x14ac:dyDescent="0.2">
      <c r="B3336" s="46" t="s">
        <v>51</v>
      </c>
      <c r="D3336" s="49">
        <f>_xll.qlCalendarAdvance(LocalCalendar,$D3335,B3336,"f",FALSE)</f>
        <v>63108</v>
      </c>
      <c r="E3336" s="49">
        <f>_xll.qlInterestRateIndexValueDate(IndexON,D3336)</f>
        <v>63108</v>
      </c>
      <c r="F3336" s="52">
        <f>IFERROR(_xll.qlIndexFixing(IndexON,D3336,TRUE,_xll.ohTrigger(RecalcTrigger,TriggerON)),NA())</f>
        <v>1.3754898180531328E-2</v>
      </c>
      <c r="H3336" s="49">
        <f>_xll.qlCalendarAdvance(IborCalendar,$H3335,B3336,"f",FALSE)</f>
        <v>63094</v>
      </c>
      <c r="I3336" s="49">
        <f>_xll.qlInterestRateIndexValueDate(Index1M,$H3336)</f>
        <v>63096</v>
      </c>
      <c r="J3336" s="52">
        <f>IFERROR(_xll.qlIndexFixing(Index1M,$H3336,TRUE,_xll.ohTrigger(RecalcTrigger,Trigger1M)),NA())</f>
        <v>1.5750920681406877E-2</v>
      </c>
      <c r="K3336" s="52">
        <f>IFERROR(_xll.qlIndexFixing(ONIndex1M,I3336,TRUE,_xll.ohTrigger(RecalcTrigger,Trigger1M)),NA())</f>
        <v>1.5740248768221221E-2</v>
      </c>
      <c r="L3336" s="52">
        <f>IFERROR(_xll.qlIndexFixing(Index3M,H3336,TRUE,_xll.ohTrigger(RecalcTrigger,Trigger3M)),NA())</f>
        <v>1.7204455291712065E-2</v>
      </c>
      <c r="M3336" s="52">
        <f>IFERROR(_xll.qlIndexFixing(ONIndex3M,I3336,TRUE,_xll.ohTrigger(RecalcTrigger,Trigger3M)),NA())</f>
        <v>1.7167562467053088E-2</v>
      </c>
      <c r="N3336" s="52">
        <f>IFERROR(_xll.qlIndexFixing(Index6M,$H3336,TRUE,_xll.ohTrigger(RecalcTrigger,Trigger6M)),NA())</f>
        <v>1.8976308722708148E-2</v>
      </c>
      <c r="O3336" s="52">
        <f>IFERROR(_xll.qlIndexFixing(ONIndex6M,I3336,TRUE,_xll.ohTrigger(RecalcTrigger,Trigger6M)),NA())</f>
        <v>1.8886912665667666E-2</v>
      </c>
      <c r="P3336" s="52">
        <f>IFERROR(_xll.qlIndexFixing(Index1Y,$H3336,TRUE,_xll.ohTrigger(RecalcTrigger,Trigger1Y)),NA())</f>
        <v>2.1115381689763579E-2</v>
      </c>
      <c r="Q3336" s="52">
        <f>IFERROR(_xll.qlIndexFixing(ONIndex1Y,I3336,TRUE,_xll.ohTrigger(RecalcTrigger,Trigger1Y)),NA())</f>
        <v>2.0893145754765641E-2</v>
      </c>
    </row>
    <row r="3337" spans="2:17" x14ac:dyDescent="0.2">
      <c r="B3337" s="46" t="s">
        <v>51</v>
      </c>
      <c r="D3337" s="49">
        <f>_xll.qlCalendarAdvance(LocalCalendar,$D3336,B3337,"f",FALSE)</f>
        <v>63115</v>
      </c>
      <c r="E3337" s="49">
        <f>_xll.qlInterestRateIndexValueDate(IndexON,D3337)</f>
        <v>63115</v>
      </c>
      <c r="F3337" s="52">
        <f>IFERROR(_xll.qlIndexFixing(IndexON,D3337,TRUE,_xll.ohTrigger(RecalcTrigger,TriggerON)),NA())</f>
        <v>1.3754898180371455E-2</v>
      </c>
      <c r="H3337" s="49">
        <f>_xll.qlCalendarAdvance(IborCalendar,$H3336,B3337,"f",FALSE)</f>
        <v>63101</v>
      </c>
      <c r="I3337" s="49">
        <f>_xll.qlInterestRateIndexValueDate(Index1M,$H3337)</f>
        <v>63103</v>
      </c>
      <c r="J3337" s="52">
        <f>IFERROR(_xll.qlIndexFixing(Index1M,$H3337,TRUE,_xll.ohTrigger(RecalcTrigger,Trigger1M)),NA())</f>
        <v>1.5750920681409375E-2</v>
      </c>
      <c r="K3337" s="52">
        <f>IFERROR(_xll.qlIndexFixing(ONIndex1M,I3337,TRUE,_xll.ohTrigger(RecalcTrigger,Trigger1M)),NA())</f>
        <v>1.5740248768141285E-2</v>
      </c>
      <c r="L3337" s="52">
        <f>IFERROR(_xll.qlIndexFixing(Index3M,H3337,TRUE,_xll.ohTrigger(RecalcTrigger,Trigger3M)),NA())</f>
        <v>1.7204865805365312E-2</v>
      </c>
      <c r="M3337" s="52">
        <f>IFERROR(_xll.qlIndexFixing(ONIndex3M,I3337,TRUE,_xll.ohTrigger(RecalcTrigger,Trigger3M)),NA())</f>
        <v>1.7167562467133024E-2</v>
      </c>
      <c r="N3337" s="52">
        <f>IFERROR(_xll.qlIndexFixing(Index6M,$H3337,TRUE,_xll.ohTrigger(RecalcTrigger,Trigger6M)),NA())</f>
        <v>1.8976802208396489E-2</v>
      </c>
      <c r="O3337" s="52">
        <f>IFERROR(_xll.qlIndexFixing(ONIndex6M,I3337,TRUE,_xll.ohTrigger(RecalcTrigger,Trigger6M)),NA())</f>
        <v>1.8886907635451422E-2</v>
      </c>
      <c r="P3337" s="52">
        <f>IFERROR(_xll.qlIndexFixing(Index1Y,$H3337,TRUE,_xll.ohTrigger(RecalcTrigger,Trigger1Y)),NA())</f>
        <v>2.111538136487497E-2</v>
      </c>
      <c r="Q3337" s="52">
        <f>IFERROR(_xll.qlIndexFixing(ONIndex1Y,I3337,TRUE,_xll.ohTrigger(RecalcTrigger,Trigger1Y)),NA())</f>
        <v>2.0893145388818368E-2</v>
      </c>
    </row>
    <row r="3338" spans="2:17" x14ac:dyDescent="0.2">
      <c r="B3338" s="46" t="s">
        <v>51</v>
      </c>
      <c r="D3338" s="49">
        <f>_xll.qlCalendarAdvance(LocalCalendar,$D3337,B3338,"f",FALSE)</f>
        <v>63122</v>
      </c>
      <c r="E3338" s="49">
        <f>_xll.qlInterestRateIndexValueDate(IndexON,D3338)</f>
        <v>63122</v>
      </c>
      <c r="F3338" s="52">
        <f>IFERROR(_xll.qlIndexFixing(IndexON,D3338,TRUE,_xll.ohTrigger(RecalcTrigger,TriggerON)),NA())</f>
        <v>1.3754898180371455E-2</v>
      </c>
      <c r="H3338" s="49">
        <f>_xll.qlCalendarAdvance(IborCalendar,$H3337,B3338,"f",FALSE)</f>
        <v>63108</v>
      </c>
      <c r="I3338" s="49">
        <f>_xll.qlInterestRateIndexValueDate(Index1M,$H3338)</f>
        <v>63110</v>
      </c>
      <c r="J3338" s="52">
        <f>IFERROR(_xll.qlIndexFixing(Index1M,$H3338,TRUE,_xll.ohTrigger(RecalcTrigger,Trigger1M)),NA())</f>
        <v>1.5750920681409375E-2</v>
      </c>
      <c r="K3338" s="52">
        <f>IFERROR(_xll.qlIndexFixing(ONIndex1M,I3338,TRUE,_xll.ohTrigger(RecalcTrigger,Trigger1M)),NA())</f>
        <v>1.5740248768221221E-2</v>
      </c>
      <c r="L3338" s="52">
        <f>IFERROR(_xll.qlIndexFixing(Index3M,H3338,TRUE,_xll.ohTrigger(RecalcTrigger,Trigger3M)),NA())</f>
        <v>1.7204865805365312E-2</v>
      </c>
      <c r="M3338" s="52">
        <f>IFERROR(_xll.qlIndexFixing(ONIndex3M,I3338,TRUE,_xll.ohTrigger(RecalcTrigger,Trigger3M)),NA())</f>
        <v>1.7167562467133024E-2</v>
      </c>
      <c r="N3338" s="52">
        <f>IFERROR(_xll.qlIndexFixing(Index6M,$H3338,TRUE,_xll.ohTrigger(RecalcTrigger,Trigger6M)),NA())</f>
        <v>1.8976797486873535E-2</v>
      </c>
      <c r="O3338" s="52">
        <f>IFERROR(_xll.qlIndexFixing(ONIndex6M,I3338,TRUE,_xll.ohTrigger(RecalcTrigger,Trigger6M)),NA())</f>
        <v>1.8886902630574909E-2</v>
      </c>
      <c r="P3338" s="52">
        <f>IFERROR(_xll.qlIndexFixing(Index1Y,$H3338,TRUE,_xll.ohTrigger(RecalcTrigger,Trigger1Y)),NA())</f>
        <v>2.1115381041871755E-2</v>
      </c>
      <c r="Q3338" s="52">
        <f>IFERROR(_xll.qlIndexFixing(ONIndex1Y,I3338,TRUE,_xll.ohTrigger(RecalcTrigger,Trigger1Y)),NA())</f>
        <v>2.0893145024389881E-2</v>
      </c>
    </row>
    <row r="3339" spans="2:17" x14ac:dyDescent="0.2">
      <c r="B3339" s="46" t="s">
        <v>51</v>
      </c>
      <c r="D3339" s="49">
        <f>_xll.qlCalendarAdvance(LocalCalendar,$D3338,B3339,"f",FALSE)</f>
        <v>63129</v>
      </c>
      <c r="E3339" s="49">
        <f>_xll.qlInterestRateIndexValueDate(IndexON,D3339)</f>
        <v>63129</v>
      </c>
      <c r="F3339" s="52">
        <f>IFERROR(_xll.qlIndexFixing(IndexON,D3339,TRUE,_xll.ohTrigger(RecalcTrigger,TriggerON)),NA())</f>
        <v>1.3754898180451391E-2</v>
      </c>
      <c r="H3339" s="49">
        <f>_xll.qlCalendarAdvance(IborCalendar,$H3338,B3339,"f",FALSE)</f>
        <v>63115</v>
      </c>
      <c r="I3339" s="49">
        <f>_xll.qlInterestRateIndexValueDate(Index1M,$H3339)</f>
        <v>63117</v>
      </c>
      <c r="J3339" s="52">
        <f>IFERROR(_xll.qlIndexFixing(Index1M,$H3339,TRUE,_xll.ohTrigger(RecalcTrigger,Trigger1M)),NA())</f>
        <v>1.5750920681409375E-2</v>
      </c>
      <c r="K3339" s="52">
        <f>IFERROR(_xll.qlIndexFixing(ONIndex1M,I3339,TRUE,_xll.ohTrigger(RecalcTrigger,Trigger1M)),NA())</f>
        <v>1.5740248768141285E-2</v>
      </c>
      <c r="L3339" s="52">
        <f>IFERROR(_xll.qlIndexFixing(Index3M,H3339,TRUE,_xll.ohTrigger(RecalcTrigger,Trigger3M)),NA())</f>
        <v>1.7204865805365312E-2</v>
      </c>
      <c r="M3339" s="52">
        <f>IFERROR(_xll.qlIndexFixing(ONIndex3M,I3339,TRUE,_xll.ohTrigger(RecalcTrigger,Trigger3M)),NA())</f>
        <v>1.7167562467053088E-2</v>
      </c>
      <c r="N3339" s="52">
        <f>IFERROR(_xll.qlIndexFixing(Index6M,$H3339,TRUE,_xll.ohTrigger(RecalcTrigger,Trigger6M)),NA())</f>
        <v>1.8976792790960425E-2</v>
      </c>
      <c r="O3339" s="52">
        <f>IFERROR(_xll.qlIndexFixing(ONIndex6M,I3339,TRUE,_xll.ohTrigger(RecalcTrigger,Trigger6M)),NA())</f>
        <v>1.8886897651038126E-2</v>
      </c>
      <c r="P3339" s="52">
        <f>IFERROR(_xll.qlIndexFixing(Index1Y,$H3339,TRUE,_xll.ohTrigger(RecalcTrigger,Trigger1Y)),NA())</f>
        <v>2.1115380720754813E-2</v>
      </c>
      <c r="Q3339" s="52">
        <f>IFERROR(_xll.qlIndexFixing(ONIndex1Y,I3339,TRUE,_xll.ohTrigger(RecalcTrigger,Trigger1Y)),NA())</f>
        <v>2.0893144662039731E-2</v>
      </c>
    </row>
    <row r="3340" spans="2:17" x14ac:dyDescent="0.2">
      <c r="B3340" s="46" t="s">
        <v>51</v>
      </c>
      <c r="D3340" s="49">
        <f>_xll.qlCalendarAdvance(LocalCalendar,$D3339,B3340,"f",FALSE)</f>
        <v>63136</v>
      </c>
      <c r="E3340" s="49">
        <f>_xll.qlInterestRateIndexValueDate(IndexON,D3340)</f>
        <v>63136</v>
      </c>
      <c r="F3340" s="52">
        <f>IFERROR(_xll.qlIndexFixing(IndexON,D3340,TRUE,_xll.ohTrigger(RecalcTrigger,TriggerON)),NA())</f>
        <v>1.3754898180451391E-2</v>
      </c>
      <c r="H3340" s="49">
        <f>_xll.qlCalendarAdvance(IborCalendar,$H3339,B3340,"f",FALSE)</f>
        <v>63122</v>
      </c>
      <c r="I3340" s="49">
        <f>_xll.qlInterestRateIndexValueDate(Index1M,$H3340)</f>
        <v>63124</v>
      </c>
      <c r="J3340" s="52">
        <f>IFERROR(_xll.qlIndexFixing(Index1M,$H3340,TRUE,_xll.ohTrigger(RecalcTrigger,Trigger1M)),NA())</f>
        <v>1.5750920681406877E-2</v>
      </c>
      <c r="K3340" s="52">
        <f>IFERROR(_xll.qlIndexFixing(ONIndex1M,I3340,TRUE,_xll.ohTrigger(RecalcTrigger,Trigger1M)),NA())</f>
        <v>1.5740248768061349E-2</v>
      </c>
      <c r="L3340" s="52">
        <f>IFERROR(_xll.qlIndexFixing(Index3M,H3340,TRUE,_xll.ohTrigger(RecalcTrigger,Trigger3M)),NA())</f>
        <v>1.7204865805365312E-2</v>
      </c>
      <c r="M3340" s="52">
        <f>IFERROR(_xll.qlIndexFixing(ONIndex3M,I3340,TRUE,_xll.ohTrigger(RecalcTrigger,Trigger3M)),NA())</f>
        <v>1.7167562467053088E-2</v>
      </c>
      <c r="N3340" s="52">
        <f>IFERROR(_xll.qlIndexFixing(Index6M,$H3340,TRUE,_xll.ohTrigger(RecalcTrigger,Trigger6M)),NA())</f>
        <v>1.897678812065804E-2</v>
      </c>
      <c r="O3340" s="52">
        <f>IFERROR(_xll.qlIndexFixing(ONIndex6M,I3340,TRUE,_xll.ohTrigger(RecalcTrigger,Trigger6M)),NA())</f>
        <v>1.8886892696841073E-2</v>
      </c>
      <c r="P3340" s="52">
        <f>IFERROR(_xll.qlIndexFixing(Index1Y,$H3340,TRUE,_xll.ohTrigger(RecalcTrigger,Trigger1Y)),NA())</f>
        <v>2.1115380401523488E-2</v>
      </c>
      <c r="Q3340" s="52">
        <f>IFERROR(_xll.qlIndexFixing(ONIndex1Y,I3340,TRUE,_xll.ohTrigger(RecalcTrigger,Trigger1Y)),NA())</f>
        <v>2.0893144301448174E-2</v>
      </c>
    </row>
    <row r="3341" spans="2:17" x14ac:dyDescent="0.2">
      <c r="B3341" s="46" t="s">
        <v>51</v>
      </c>
      <c r="D3341" s="49">
        <f>_xll.qlCalendarAdvance(LocalCalendar,$D3340,B3341,"f",FALSE)</f>
        <v>63143</v>
      </c>
      <c r="E3341" s="49">
        <f>_xll.qlInterestRateIndexValueDate(IndexON,D3341)</f>
        <v>63143</v>
      </c>
      <c r="F3341" s="52">
        <f>IFERROR(_xll.qlIndexFixing(IndexON,D3341,TRUE,_xll.ohTrigger(RecalcTrigger,TriggerON)),NA())</f>
        <v>1.3754898180371455E-2</v>
      </c>
      <c r="H3341" s="49">
        <f>_xll.qlCalendarAdvance(IborCalendar,$H3340,B3341,"f",FALSE)</f>
        <v>63129</v>
      </c>
      <c r="I3341" s="49">
        <f>_xll.qlInterestRateIndexValueDate(Index1M,$H3341)</f>
        <v>63131</v>
      </c>
      <c r="J3341" s="52">
        <f>IFERROR(_xll.qlIndexFixing(Index1M,$H3341,TRUE,_xll.ohTrigger(RecalcTrigger,Trigger1M)),NA())</f>
        <v>1.5750920681409375E-2</v>
      </c>
      <c r="K3341" s="52">
        <f>IFERROR(_xll.qlIndexFixing(ONIndex1M,I3341,TRUE,_xll.ohTrigger(RecalcTrigger,Trigger1M)),NA())</f>
        <v>1.5740248768221221E-2</v>
      </c>
      <c r="L3341" s="52">
        <f>IFERROR(_xll.qlIndexFixing(Index3M,H3341,TRUE,_xll.ohTrigger(RecalcTrigger,Trigger3M)),NA())</f>
        <v>1.7204865805366183E-2</v>
      </c>
      <c r="M3341" s="52">
        <f>IFERROR(_xll.qlIndexFixing(ONIndex3M,I3341,TRUE,_xll.ohTrigger(RecalcTrigger,Trigger3M)),NA())</f>
        <v>1.7167562467133024E-2</v>
      </c>
      <c r="N3341" s="52">
        <f>IFERROR(_xll.qlIndexFixing(Index6M,$H3341,TRUE,_xll.ohTrigger(RecalcTrigger,Trigger6M)),NA())</f>
        <v>1.8976285235230109E-2</v>
      </c>
      <c r="O3341" s="52">
        <f>IFERROR(_xll.qlIndexFixing(ONIndex6M,I3341,TRUE,_xll.ohTrigger(RecalcTrigger,Trigger6M)),NA())</f>
        <v>1.8886887768223559E-2</v>
      </c>
      <c r="P3341" s="52">
        <f>IFERROR(_xll.qlIndexFixing(Index1Y,$H3341,TRUE,_xll.ohTrigger(RecalcTrigger,Trigger1Y)),NA())</f>
        <v>2.1115380084177775E-2</v>
      </c>
      <c r="Q3341" s="52">
        <f>IFERROR(_xll.qlIndexFixing(ONIndex1Y,I3341,TRUE,_xll.ohTrigger(RecalcTrigger,Trigger1Y)),NA())</f>
        <v>2.0893143942855019E-2</v>
      </c>
    </row>
    <row r="3342" spans="2:17" x14ac:dyDescent="0.2">
      <c r="B3342" s="46" t="s">
        <v>51</v>
      </c>
      <c r="D3342" s="49">
        <f>_xll.qlCalendarAdvance(LocalCalendar,$D3341,B3342,"f",FALSE)</f>
        <v>63150</v>
      </c>
      <c r="E3342" s="49">
        <f>_xll.qlInterestRateIndexValueDate(IndexON,D3342)</f>
        <v>63150</v>
      </c>
      <c r="F3342" s="52">
        <f>IFERROR(_xll.qlIndexFixing(IndexON,D3342,TRUE,_xll.ohTrigger(RecalcTrigger,TriggerON)),NA())</f>
        <v>1.3754898180451391E-2</v>
      </c>
      <c r="H3342" s="49">
        <f>_xll.qlCalendarAdvance(IborCalendar,$H3341,B3342,"f",FALSE)</f>
        <v>63136</v>
      </c>
      <c r="I3342" s="49">
        <f>_xll.qlInterestRateIndexValueDate(Index1M,$H3342)</f>
        <v>63138</v>
      </c>
      <c r="J3342" s="52">
        <f>IFERROR(_xll.qlIndexFixing(Index1M,$H3342,TRUE,_xll.ohTrigger(RecalcTrigger,Trigger1M)),NA())</f>
        <v>1.5750920681409375E-2</v>
      </c>
      <c r="K3342" s="52">
        <f>IFERROR(_xll.qlIndexFixing(ONIndex1M,I3342,TRUE,_xll.ohTrigger(RecalcTrigger,Trigger1M)),NA())</f>
        <v>1.5741281112571226E-2</v>
      </c>
      <c r="L3342" s="52">
        <f>IFERROR(_xll.qlIndexFixing(Index3M,H3342,TRUE,_xll.ohTrigger(RecalcTrigger,Trigger3M)),NA())</f>
        <v>1.7204865805366183E-2</v>
      </c>
      <c r="M3342" s="52">
        <f>IFERROR(_xll.qlIndexFixing(ONIndex3M,I3342,TRUE,_xll.ohTrigger(RecalcTrigger,Trigger3M)),NA())</f>
        <v>1.7168790527846145E-2</v>
      </c>
      <c r="N3342" s="52">
        <f>IFERROR(_xll.qlIndexFixing(Index6M,$H3342,TRUE,_xll.ohTrigger(RecalcTrigger,Trigger6M)),NA())</f>
        <v>1.8976280614562063E-2</v>
      </c>
      <c r="O3342" s="52">
        <f>IFERROR(_xll.qlIndexFixing(ONIndex6M,I3342,TRUE,_xll.ohTrigger(RecalcTrigger,Trigger6M)),NA())</f>
        <v>1.8888368179217352E-2</v>
      </c>
      <c r="P3342" s="52">
        <f>IFERROR(_xll.qlIndexFixing(Index1Y,$H3342,TRUE,_xll.ohTrigger(RecalcTrigger,Trigger1Y)),NA())</f>
        <v>2.1117224441883308E-2</v>
      </c>
      <c r="Q3342" s="52">
        <f>IFERROR(_xll.qlIndexFixing(ONIndex1Y,I3342,TRUE,_xll.ohTrigger(RecalcTrigger,Trigger1Y)),NA())</f>
        <v>2.089496242775768E-2</v>
      </c>
    </row>
    <row r="3343" spans="2:17" x14ac:dyDescent="0.2">
      <c r="B3343" s="46" t="s">
        <v>51</v>
      </c>
      <c r="D3343" s="49">
        <f>_xll.qlCalendarAdvance(LocalCalendar,$D3342,B3343,"f",FALSE)</f>
        <v>63157</v>
      </c>
      <c r="E3343" s="49">
        <f>_xll.qlInterestRateIndexValueDate(IndexON,D3343)</f>
        <v>63157</v>
      </c>
      <c r="F3343" s="52">
        <f>IFERROR(_xll.qlIndexFixing(IndexON,D3343,TRUE,_xll.ohTrigger(RecalcTrigger,TriggerON)),NA())</f>
        <v>1.3754898180531328E-2</v>
      </c>
      <c r="H3343" s="49">
        <f>_xll.qlCalendarAdvance(IborCalendar,$H3342,B3343,"f",FALSE)</f>
        <v>63143</v>
      </c>
      <c r="I3343" s="49">
        <f>_xll.qlInterestRateIndexValueDate(Index1M,$H3343)</f>
        <v>63145</v>
      </c>
      <c r="J3343" s="52">
        <f>IFERROR(_xll.qlIndexFixing(Index1M,$H3343,TRUE,_xll.ohTrigger(RecalcTrigger,Trigger1M)),NA())</f>
        <v>1.5750920681409375E-2</v>
      </c>
      <c r="K3343" s="52">
        <f>IFERROR(_xll.qlIndexFixing(ONIndex1M,I3343,TRUE,_xll.ohTrigger(RecalcTrigger,Trigger1M)),NA())</f>
        <v>1.5740248768141285E-2</v>
      </c>
      <c r="L3343" s="52">
        <f>IFERROR(_xll.qlIndexFixing(Index3M,H3343,TRUE,_xll.ohTrigger(RecalcTrigger,Trigger3M)),NA())</f>
        <v>1.7204865805365312E-2</v>
      </c>
      <c r="M3343" s="52">
        <f>IFERROR(_xll.qlIndexFixing(ONIndex3M,I3343,TRUE,_xll.ohTrigger(RecalcTrigger,Trigger3M)),NA())</f>
        <v>1.7167562467133024E-2</v>
      </c>
      <c r="N3343" s="52">
        <f>IFERROR(_xll.qlIndexFixing(Index6M,$H3343,TRUE,_xll.ohTrigger(RecalcTrigger,Trigger6M)),NA())</f>
        <v>1.8976276019504468E-2</v>
      </c>
      <c r="O3343" s="52">
        <f>IFERROR(_xll.qlIndexFixing(ONIndex6M,I3343,TRUE,_xll.ohTrigger(RecalcTrigger,Trigger6M)),NA())</f>
        <v>1.8886877986608042E-2</v>
      </c>
      <c r="P3343" s="52">
        <f>IFERROR(_xll.qlIndexFixing(Index1Y,$H3343,TRUE,_xll.ohTrigger(RecalcTrigger,Trigger1Y)),NA())</f>
        <v>2.1115379455143638E-2</v>
      </c>
      <c r="Q3343" s="52">
        <f>IFERROR(_xll.qlIndexFixing(ONIndex1Y,I3343,TRUE,_xll.ohTrigger(RecalcTrigger,Trigger1Y)),NA())</f>
        <v>2.0893143230864553E-2</v>
      </c>
    </row>
    <row r="3344" spans="2:17" x14ac:dyDescent="0.2">
      <c r="B3344" s="46" t="s">
        <v>51</v>
      </c>
      <c r="D3344" s="49">
        <f>_xll.qlCalendarAdvance(LocalCalendar,$D3343,B3344,"f",FALSE)</f>
        <v>63164</v>
      </c>
      <c r="E3344" s="49">
        <f>_xll.qlInterestRateIndexValueDate(IndexON,D3344)</f>
        <v>63164</v>
      </c>
      <c r="F3344" s="52">
        <f>IFERROR(_xll.qlIndexFixing(IndexON,D3344,TRUE,_xll.ohTrigger(RecalcTrigger,TriggerON)),NA())</f>
        <v>1.3754898180451391E-2</v>
      </c>
      <c r="H3344" s="49">
        <f>_xll.qlCalendarAdvance(IborCalendar,$H3343,B3344,"f",FALSE)</f>
        <v>63150</v>
      </c>
      <c r="I3344" s="49">
        <f>_xll.qlInterestRateIndexValueDate(Index1M,$H3344)</f>
        <v>63153</v>
      </c>
      <c r="J3344" s="52">
        <f>IFERROR(_xll.qlIndexFixing(Index1M,$H3344,TRUE,_xll.ohTrigger(RecalcTrigger,Trigger1M)),NA())</f>
        <v>1.5751265097260519E-2</v>
      </c>
      <c r="K3344" s="52">
        <f>IFERROR(_xll.qlIndexFixing(ONIndex1M,I3344,TRUE,_xll.ohTrigger(RecalcTrigger,Trigger1M)),NA())</f>
        <v>1.5740936987702625E-2</v>
      </c>
      <c r="L3344" s="52">
        <f>IFERROR(_xll.qlIndexFixing(Index3M,H3344,TRUE,_xll.ohTrigger(RecalcTrigger,Trigger3M)),NA())</f>
        <v>1.7205686871838551E-2</v>
      </c>
      <c r="M3344" s="52">
        <f>IFERROR(_xll.qlIndexFixing(ONIndex3M,I3344,TRUE,_xll.ohTrigger(RecalcTrigger,Trigger3M)),NA())</f>
        <v>1.7168381161232205E-2</v>
      </c>
      <c r="N3344" s="52">
        <f>IFERROR(_xll.qlIndexFixing(Index6M,$H3344,TRUE,_xll.ohTrigger(RecalcTrigger,Trigger6M)),NA())</f>
        <v>1.8976270799367659E-2</v>
      </c>
      <c r="O3344" s="52">
        <f>IFERROR(_xll.qlIndexFixing(ONIndex6M,I3344,TRUE,_xll.ohTrigger(RecalcTrigger,Trigger6M)),NA())</f>
        <v>1.8887862641685516E-2</v>
      </c>
      <c r="P3344" s="52">
        <f>IFERROR(_xll.qlIndexFixing(Index1Y,$H3344,TRUE,_xll.ohTrigger(RecalcTrigger,Trigger1Y)),NA())</f>
        <v>2.111660885784853E-2</v>
      </c>
      <c r="Q3344" s="52">
        <f>IFERROR(_xll.qlIndexFixing(ONIndex1Y,I3344,TRUE,_xll.ohTrigger(RecalcTrigger,Trigger1Y)),NA())</f>
        <v>2.0894355365603801E-2</v>
      </c>
    </row>
    <row r="3345" spans="2:17" x14ac:dyDescent="0.2">
      <c r="B3345" s="46" t="s">
        <v>51</v>
      </c>
      <c r="D3345" s="49">
        <f>_xll.qlCalendarAdvance(LocalCalendar,$D3344,B3345,"f",FALSE)</f>
        <v>63171</v>
      </c>
      <c r="E3345" s="49">
        <f>_xll.qlInterestRateIndexValueDate(IndexON,D3345)</f>
        <v>63171</v>
      </c>
      <c r="F3345" s="52">
        <f>IFERROR(_xll.qlIndexFixing(IndexON,D3345,TRUE,_xll.ohTrigger(RecalcTrigger,TriggerON)),NA())</f>
        <v>1.3754898180451391E-2</v>
      </c>
      <c r="H3345" s="49">
        <f>_xll.qlCalendarAdvance(IborCalendar,$H3344,B3345,"f",FALSE)</f>
        <v>63157</v>
      </c>
      <c r="I3345" s="49">
        <f>_xll.qlInterestRateIndexValueDate(Index1M,$H3345)</f>
        <v>63159</v>
      </c>
      <c r="J3345" s="52">
        <f>IFERROR(_xll.qlIndexFixing(Index1M,$H3345,TRUE,_xll.ohTrigger(RecalcTrigger,Trigger1M)),NA())</f>
        <v>1.5751265097260519E-2</v>
      </c>
      <c r="K3345" s="52">
        <f>IFERROR(_xll.qlIndexFixing(ONIndex1M,I3345,TRUE,_xll.ohTrigger(RecalcTrigger,Trigger1M)),NA())</f>
        <v>1.5740248768221221E-2</v>
      </c>
      <c r="L3345" s="52">
        <f>IFERROR(_xll.qlIndexFixing(Index3M,H3345,TRUE,_xll.ohTrigger(RecalcTrigger,Trigger3M)),NA())</f>
        <v>1.720404479111437E-2</v>
      </c>
      <c r="M3345" s="52">
        <f>IFERROR(_xll.qlIndexFixing(ONIndex3M,I3345,TRUE,_xll.ohTrigger(RecalcTrigger,Trigger3M)),NA())</f>
        <v>1.716756246721296E-2</v>
      </c>
      <c r="N3345" s="52">
        <f>IFERROR(_xll.qlIndexFixing(Index6M,$H3345,TRUE,_xll.ohTrigger(RecalcTrigger,Trigger6M)),NA())</f>
        <v>1.8976765153309576E-2</v>
      </c>
      <c r="O3345" s="52">
        <f>IFERROR(_xll.qlIndexFixing(ONIndex6M,I3345,TRUE,_xll.ohTrigger(RecalcTrigger,Trigger6M)),NA())</f>
        <v>1.8886868306831062E-2</v>
      </c>
      <c r="P3345" s="52">
        <f>IFERROR(_xll.qlIndexFixing(Index1Y,$H3345,TRUE,_xll.ohTrigger(RecalcTrigger,Trigger1Y)),NA())</f>
        <v>2.1115378833652835E-2</v>
      </c>
      <c r="Q3345" s="52">
        <f>IFERROR(_xll.qlIndexFixing(ONIndex1Y,I3345,TRUE,_xll.ohTrigger(RecalcTrigger,Trigger1Y)),NA())</f>
        <v>2.0893142526388075E-2</v>
      </c>
    </row>
    <row r="3346" spans="2:17" x14ac:dyDescent="0.2">
      <c r="B3346" s="46" t="s">
        <v>51</v>
      </c>
      <c r="D3346" s="49">
        <f>_xll.qlCalendarAdvance(LocalCalendar,$D3345,B3346,"f",FALSE)</f>
        <v>63178</v>
      </c>
      <c r="E3346" s="49">
        <f>_xll.qlInterestRateIndexValueDate(IndexON,D3346)</f>
        <v>63178</v>
      </c>
      <c r="F3346" s="52">
        <f>IFERROR(_xll.qlIndexFixing(IndexON,D3346,TRUE,_xll.ohTrigger(RecalcTrigger,TriggerON)),NA())</f>
        <v>1.3754898180451391E-2</v>
      </c>
      <c r="H3346" s="49">
        <f>_xll.qlCalendarAdvance(IborCalendar,$H3345,B3346,"f",FALSE)</f>
        <v>63164</v>
      </c>
      <c r="I3346" s="49">
        <f>_xll.qlInterestRateIndexValueDate(Index1M,$H3346)</f>
        <v>63166</v>
      </c>
      <c r="J3346" s="52">
        <f>IFERROR(_xll.qlIndexFixing(Index1M,$H3346,TRUE,_xll.ohTrigger(RecalcTrigger,Trigger1M)),NA())</f>
        <v>1.5750920681409375E-2</v>
      </c>
      <c r="K3346" s="52">
        <f>IFERROR(_xll.qlIndexFixing(ONIndex1M,I3346,TRUE,_xll.ohTrigger(RecalcTrigger,Trigger1M)),NA())</f>
        <v>1.5740248768221221E-2</v>
      </c>
      <c r="L3346" s="52">
        <f>IFERROR(_xll.qlIndexFixing(Index3M,H3346,TRUE,_xll.ohTrigger(RecalcTrigger,Trigger3M)),NA())</f>
        <v>1.720404479111437E-2</v>
      </c>
      <c r="M3346" s="52">
        <f>IFERROR(_xll.qlIndexFixing(ONIndex3M,I3346,TRUE,_xll.ohTrigger(RecalcTrigger,Trigger3M)),NA())</f>
        <v>1.7167562467133024E-2</v>
      </c>
      <c r="N3346" s="52">
        <f>IFERROR(_xll.qlIndexFixing(Index6M,$H3346,TRUE,_xll.ohTrigger(RecalcTrigger,Trigger6M)),NA())</f>
        <v>1.8976760636671964E-2</v>
      </c>
      <c r="O3346" s="52">
        <f>IFERROR(_xll.qlIndexFixing(ONIndex6M,I3346,TRUE,_xll.ohTrigger(RecalcTrigger,Trigger6M)),NA())</f>
        <v>1.8886863504832263E-2</v>
      </c>
      <c r="P3346" s="52">
        <f>IFERROR(_xll.qlIndexFixing(Index1Y,$H3346,TRUE,_xll.ohTrigger(RecalcTrigger,Trigger1Y)),NA())</f>
        <v>2.1115378525735855E-2</v>
      </c>
      <c r="Q3346" s="52">
        <f>IFERROR(_xll.qlIndexFixing(ONIndex1Y,I3346,TRUE,_xll.ohTrigger(RecalcTrigger,Trigger1Y)),NA())</f>
        <v>2.0893142176907631E-2</v>
      </c>
    </row>
    <row r="3347" spans="2:17" x14ac:dyDescent="0.2">
      <c r="B3347" s="46" t="s">
        <v>51</v>
      </c>
      <c r="D3347" s="49">
        <f>_xll.qlCalendarAdvance(LocalCalendar,$D3346,B3347,"f",FALSE)</f>
        <v>63185</v>
      </c>
      <c r="E3347" s="49">
        <f>_xll.qlInterestRateIndexValueDate(IndexON,D3347)</f>
        <v>63185</v>
      </c>
      <c r="F3347" s="52">
        <f>IFERROR(_xll.qlIndexFixing(IndexON,D3347,TRUE,_xll.ohTrigger(RecalcTrigger,TriggerON)),NA())</f>
        <v>1.3754898180451391E-2</v>
      </c>
      <c r="H3347" s="49">
        <f>_xll.qlCalendarAdvance(IborCalendar,$H3346,B3347,"f",FALSE)</f>
        <v>63171</v>
      </c>
      <c r="I3347" s="49">
        <f>_xll.qlInterestRateIndexValueDate(Index1M,$H3347)</f>
        <v>63173</v>
      </c>
      <c r="J3347" s="52">
        <f>IFERROR(_xll.qlIndexFixing(Index1M,$H3347,TRUE,_xll.ohTrigger(RecalcTrigger,Trigger1M)),NA())</f>
        <v>1.5751265097262941E-2</v>
      </c>
      <c r="K3347" s="52">
        <f>IFERROR(_xll.qlIndexFixing(ONIndex1M,I3347,TRUE,_xll.ohTrigger(RecalcTrigger,Trigger1M)),NA())</f>
        <v>1.5740248768141285E-2</v>
      </c>
      <c r="L3347" s="52">
        <f>IFERROR(_xll.qlIndexFixing(Index3M,H3347,TRUE,_xll.ohTrigger(RecalcTrigger,Trigger3M)),NA())</f>
        <v>1.720404479111437E-2</v>
      </c>
      <c r="M3347" s="52">
        <f>IFERROR(_xll.qlIndexFixing(ONIndex3M,I3347,TRUE,_xll.ohTrigger(RecalcTrigger,Trigger3M)),NA())</f>
        <v>1.7167562467133024E-2</v>
      </c>
      <c r="N3347" s="52">
        <f>IFERROR(_xll.qlIndexFixing(Index6M,$H3347,TRUE,_xll.ohTrigger(RecalcTrigger,Trigger6M)),NA())</f>
        <v>1.8976756145644633E-2</v>
      </c>
      <c r="O3347" s="52">
        <f>IFERROR(_xll.qlIndexFixing(ONIndex6M,I3347,TRUE,_xll.ohTrigger(RecalcTrigger,Trigger6M)),NA())</f>
        <v>1.8886858728173195E-2</v>
      </c>
      <c r="P3347" s="52">
        <f>IFERROR(_xll.qlIndexFixing(Index1Y,$H3347,TRUE,_xll.ohTrigger(RecalcTrigger,Trigger1Y)),NA())</f>
        <v>2.1115378219704269E-2</v>
      </c>
      <c r="Q3347" s="52">
        <f>IFERROR(_xll.qlIndexFixing(ONIndex1Y,I3347,TRUE,_xll.ohTrigger(RecalcTrigger,Trigger1Y)),NA())</f>
        <v>2.089314182918578E-2</v>
      </c>
    </row>
    <row r="3348" spans="2:17" x14ac:dyDescent="0.2">
      <c r="B3348" s="46" t="s">
        <v>51</v>
      </c>
      <c r="D3348" s="49">
        <f>_xll.qlCalendarAdvance(LocalCalendar,$D3347,B3348,"f",FALSE)</f>
        <v>63192</v>
      </c>
      <c r="E3348" s="49">
        <f>_xll.qlInterestRateIndexValueDate(IndexON,D3348)</f>
        <v>63192</v>
      </c>
      <c r="F3348" s="52">
        <f>IFERROR(_xll.qlIndexFixing(IndexON,D3348,TRUE,_xll.ohTrigger(RecalcTrigger,TriggerON)),NA())</f>
        <v>1.3754898180371455E-2</v>
      </c>
      <c r="H3348" s="49">
        <f>_xll.qlCalendarAdvance(IborCalendar,$H3347,B3348,"f",FALSE)</f>
        <v>63178</v>
      </c>
      <c r="I3348" s="49">
        <f>_xll.qlInterestRateIndexValueDate(Index1M,$H3348)</f>
        <v>63180</v>
      </c>
      <c r="J3348" s="52">
        <f>IFERROR(_xll.qlIndexFixing(Index1M,$H3348,TRUE,_xll.ohTrigger(RecalcTrigger,Trigger1M)),NA())</f>
        <v>1.5750920681406877E-2</v>
      </c>
      <c r="K3348" s="52">
        <f>IFERROR(_xll.qlIndexFixing(ONIndex1M,I3348,TRUE,_xll.ohTrigger(RecalcTrigger,Trigger1M)),NA())</f>
        <v>1.5740248768141285E-2</v>
      </c>
      <c r="L3348" s="52">
        <f>IFERROR(_xll.qlIndexFixing(Index3M,H3348,TRUE,_xll.ohTrigger(RecalcTrigger,Trigger3M)),NA())</f>
        <v>1.7204044791115258E-2</v>
      </c>
      <c r="M3348" s="52">
        <f>IFERROR(_xll.qlIndexFixing(ONIndex3M,I3348,TRUE,_xll.ohTrigger(RecalcTrigger,Trigger3M)),NA())</f>
        <v>1.7167562467133024E-2</v>
      </c>
      <c r="N3348" s="52">
        <f>IFERROR(_xll.qlIndexFixing(Index6M,$H3348,TRUE,_xll.ohTrigger(RecalcTrigger,Trigger6M)),NA())</f>
        <v>1.8976751680228464E-2</v>
      </c>
      <c r="O3348" s="52">
        <f>IFERROR(_xll.qlIndexFixing(ONIndex6M,I3348,TRUE,_xll.ohTrigger(RecalcTrigger,Trigger6M)),NA())</f>
        <v>1.8886853977093665E-2</v>
      </c>
      <c r="P3348" s="52">
        <f>IFERROR(_xll.qlIndexFixing(Index1Y,$H3348,TRUE,_xll.ohTrigger(RecalcTrigger,Trigger1Y)),NA())</f>
        <v>2.1115377915559178E-2</v>
      </c>
      <c r="Q3348" s="52">
        <f>IFERROR(_xll.qlIndexFixing(ONIndex1Y,I3348,TRUE,_xll.ohTrigger(RecalcTrigger,Trigger1Y)),NA())</f>
        <v>2.089314148346233E-2</v>
      </c>
    </row>
    <row r="3349" spans="2:17" x14ac:dyDescent="0.2">
      <c r="B3349" s="46" t="s">
        <v>51</v>
      </c>
      <c r="D3349" s="49">
        <f>_xll.qlCalendarAdvance(LocalCalendar,$D3348,B3349,"f",FALSE)</f>
        <v>63199</v>
      </c>
      <c r="E3349" s="49">
        <f>_xll.qlInterestRateIndexValueDate(IndexON,D3349)</f>
        <v>63199</v>
      </c>
      <c r="F3349" s="52">
        <f>IFERROR(_xll.qlIndexFixing(IndexON,D3349,TRUE,_xll.ohTrigger(RecalcTrigger,TriggerON)),NA())</f>
        <v>1.3754898180451391E-2</v>
      </c>
      <c r="H3349" s="49">
        <f>_xll.qlCalendarAdvance(IborCalendar,$H3348,B3349,"f",FALSE)</f>
        <v>63186</v>
      </c>
      <c r="I3349" s="49">
        <f>_xll.qlInterestRateIndexValueDate(Index1M,$H3349)</f>
        <v>63188</v>
      </c>
      <c r="J3349" s="52">
        <f>IFERROR(_xll.qlIndexFixing(Index1M,$H3349,TRUE,_xll.ohTrigger(RecalcTrigger,Trigger1M)),NA())</f>
        <v>1.5750920681409375E-2</v>
      </c>
      <c r="K3349" s="52">
        <f>IFERROR(_xll.qlIndexFixing(ONIndex1M,I3349,TRUE,_xll.ohTrigger(RecalcTrigger,Trigger1M)),NA())</f>
        <v>1.5741281112531258E-2</v>
      </c>
      <c r="L3349" s="52">
        <f>IFERROR(_xll.qlIndexFixing(Index3M,H3349,TRUE,_xll.ohTrigger(RecalcTrigger,Trigger3M)),NA())</f>
        <v>1.7204455291712065E-2</v>
      </c>
      <c r="M3349" s="52">
        <f>IFERROR(_xll.qlIndexFixing(ONIndex3M,I3349,TRUE,_xll.ohTrigger(RecalcTrigger,Trigger3M)),NA())</f>
        <v>1.7168790527826161E-2</v>
      </c>
      <c r="N3349" s="52">
        <f>IFERROR(_xll.qlIndexFixing(Index6M,$H3349,TRUE,_xll.ohTrigger(RecalcTrigger,Trigger6M)),NA())</f>
        <v>1.8976746608256611E-2</v>
      </c>
      <c r="O3349" s="52">
        <f>IFERROR(_xll.qlIndexFixing(ONIndex6M,I3349,TRUE,_xll.ohTrigger(RecalcTrigger,Trigger6M)),NA())</f>
        <v>1.8888333926077028E-2</v>
      </c>
      <c r="P3349" s="52">
        <f>IFERROR(_xll.qlIndexFixing(Index1Y,$H3349,TRUE,_xll.ohTrigger(RecalcTrigger,Trigger1Y)),NA())</f>
        <v>2.1114762726068947E-2</v>
      </c>
      <c r="Q3349" s="52">
        <f>IFERROR(_xll.qlIndexFixing(ONIndex1Y,I3349,TRUE,_xll.ohTrigger(RecalcTrigger,Trigger1Y)),NA())</f>
        <v>2.0894959934771862E-2</v>
      </c>
    </row>
    <row r="3350" spans="2:17" x14ac:dyDescent="0.2">
      <c r="B3350" s="46" t="s">
        <v>51</v>
      </c>
      <c r="D3350" s="49">
        <f>_xll.qlCalendarAdvance(LocalCalendar,$D3349,B3350,"f",FALSE)</f>
        <v>63206</v>
      </c>
      <c r="E3350" s="49">
        <f>_xll.qlInterestRateIndexValueDate(IndexON,D3350)</f>
        <v>63206</v>
      </c>
      <c r="F3350" s="52">
        <f>IFERROR(_xll.qlIndexFixing(IndexON,D3350,TRUE,_xll.ohTrigger(RecalcTrigger,TriggerON)),NA())</f>
        <v>1.3754898180451391E-2</v>
      </c>
      <c r="H3350" s="49">
        <f>_xll.qlCalendarAdvance(IborCalendar,$H3349,B3350,"f",FALSE)</f>
        <v>63193</v>
      </c>
      <c r="I3350" s="49">
        <f>_xll.qlInterestRateIndexValueDate(Index1M,$H3350)</f>
        <v>63195</v>
      </c>
      <c r="J3350" s="52">
        <f>IFERROR(_xll.qlIndexFixing(Index1M,$H3350,TRUE,_xll.ohTrigger(RecalcTrigger,Trigger1M)),NA())</f>
        <v>1.5750576275594379E-2</v>
      </c>
      <c r="K3350" s="52">
        <f>IFERROR(_xll.qlIndexFixing(ONIndex1M,I3350,TRUE,_xll.ohTrigger(RecalcTrigger,Trigger1M)),NA())</f>
        <v>1.574093698772927E-2</v>
      </c>
      <c r="L3350" s="52">
        <f>IFERROR(_xll.qlIndexFixing(Index3M,H3350,TRUE,_xll.ohTrigger(RecalcTrigger,Trigger3M)),NA())</f>
        <v>1.7204044791113482E-2</v>
      </c>
      <c r="M3350" s="52">
        <f>IFERROR(_xll.qlIndexFixing(ONIndex3M,I3350,TRUE,_xll.ohTrigger(RecalcTrigger,Trigger3M)),NA())</f>
        <v>1.7168381161232205E-2</v>
      </c>
      <c r="N3350" s="52">
        <f>IFERROR(_xll.qlIndexFixing(Index6M,$H3350,TRUE,_xll.ohTrigger(RecalcTrigger,Trigger6M)),NA())</f>
        <v>1.8976243942424472E-2</v>
      </c>
      <c r="O3350" s="52">
        <f>IFERROR(_xll.qlIndexFixing(ONIndex6M,I3350,TRUE,_xll.ohTrigger(RecalcTrigger,Trigger6M)),NA())</f>
        <v>1.8887834098944012E-2</v>
      </c>
      <c r="P3350" s="52">
        <f>IFERROR(_xll.qlIndexFixing(Index1Y,$H3350,TRUE,_xll.ohTrigger(RecalcTrigger,Trigger1Y)),NA())</f>
        <v>2.1116607030339487E-2</v>
      </c>
      <c r="Q3350" s="52">
        <f>IFERROR(_xll.qlIndexFixing(ONIndex1Y,I3350,TRUE,_xll.ohTrigger(RecalcTrigger,Trigger1Y)),NA())</f>
        <v>2.0894353288278822E-2</v>
      </c>
    </row>
    <row r="3351" spans="2:17" x14ac:dyDescent="0.2">
      <c r="B3351" s="46" t="s">
        <v>51</v>
      </c>
      <c r="D3351" s="49">
        <f>_xll.qlCalendarAdvance(LocalCalendar,$D3350,B3351,"f",FALSE)</f>
        <v>63213</v>
      </c>
      <c r="E3351" s="49">
        <f>_xll.qlInterestRateIndexValueDate(IndexON,D3351)</f>
        <v>63213</v>
      </c>
      <c r="F3351" s="52">
        <f>IFERROR(_xll.qlIndexFixing(IndexON,D3351,TRUE,_xll.ohTrigger(RecalcTrigger,TriggerON)),NA())</f>
        <v>1.3754898180451391E-2</v>
      </c>
      <c r="H3351" s="49">
        <f>_xll.qlCalendarAdvance(IborCalendar,$H3350,B3351,"f",FALSE)</f>
        <v>63200</v>
      </c>
      <c r="I3351" s="49">
        <f>_xll.qlInterestRateIndexValueDate(Index1M,$H3351)</f>
        <v>63202</v>
      </c>
      <c r="J3351" s="52">
        <f>IFERROR(_xll.qlIndexFixing(Index1M,$H3351,TRUE,_xll.ohTrigger(RecalcTrigger,Trigger1M)),NA())</f>
        <v>1.5750576275594379E-2</v>
      </c>
      <c r="K3351" s="52">
        <f>IFERROR(_xll.qlIndexFixing(ONIndex1M,I3351,TRUE,_xll.ohTrigger(RecalcTrigger,Trigger1M)),NA())</f>
        <v>1.5741281112551242E-2</v>
      </c>
      <c r="L3351" s="52">
        <f>IFERROR(_xll.qlIndexFixing(Index3M,H3351,TRUE,_xll.ohTrigger(RecalcTrigger,Trigger3M)),NA())</f>
        <v>1.720404479111437E-2</v>
      </c>
      <c r="M3351" s="52">
        <f>IFERROR(_xll.qlIndexFixing(ONIndex3M,I3351,TRUE,_xll.ohTrigger(RecalcTrigger,Trigger3M)),NA())</f>
        <v>1.7168790527846145E-2</v>
      </c>
      <c r="N3351" s="52">
        <f>IFERROR(_xll.qlIndexFixing(Index6M,$H3351,TRUE,_xll.ohTrigger(RecalcTrigger,Trigger6M)),NA())</f>
        <v>1.897623955590062E-2</v>
      </c>
      <c r="O3351" s="52">
        <f>IFERROR(_xll.qlIndexFixing(ONIndex6M,I3351,TRUE,_xll.ohTrigger(RecalcTrigger,Trigger6M)),NA())</f>
        <v>1.8888324567183368E-2</v>
      </c>
      <c r="P3351" s="52">
        <f>IFERROR(_xll.qlIndexFixing(Index1Y,$H3351,TRUE,_xll.ohTrigger(RecalcTrigger,Trigger1Y)),NA())</f>
        <v>2.1117221648324011E-2</v>
      </c>
      <c r="Q3351" s="52">
        <f>IFERROR(_xll.qlIndexFixing(ONIndex1Y,I3351,TRUE,_xll.ohTrigger(RecalcTrigger,Trigger1Y)),NA())</f>
        <v>2.0894959253636713E-2</v>
      </c>
    </row>
    <row r="3352" spans="2:17" x14ac:dyDescent="0.2">
      <c r="B3352" s="46" t="s">
        <v>51</v>
      </c>
      <c r="D3352" s="49">
        <f>_xll.qlCalendarAdvance(LocalCalendar,$D3351,B3352,"f",FALSE)</f>
        <v>63220</v>
      </c>
      <c r="E3352" s="49">
        <f>_xll.qlInterestRateIndexValueDate(IndexON,D3352)</f>
        <v>63220</v>
      </c>
      <c r="F3352" s="52">
        <f>IFERROR(_xll.qlIndexFixing(IndexON,D3352,TRUE,_xll.ohTrigger(RecalcTrigger,TriggerON)),NA())</f>
        <v>1.3754898180371455E-2</v>
      </c>
      <c r="H3352" s="49">
        <f>_xll.qlCalendarAdvance(IborCalendar,$H3351,B3352,"f",FALSE)</f>
        <v>63207</v>
      </c>
      <c r="I3352" s="49">
        <f>_xll.qlInterestRateIndexValueDate(Index1M,$H3352)</f>
        <v>63209</v>
      </c>
      <c r="J3352" s="52">
        <f>IFERROR(_xll.qlIndexFixing(Index1M,$H3352,TRUE,_xll.ohTrigger(RecalcTrigger,Trigger1M)),NA())</f>
        <v>1.5750920681406877E-2</v>
      </c>
      <c r="K3352" s="52">
        <f>IFERROR(_xll.qlIndexFixing(ONIndex1M,I3352,TRUE,_xll.ohTrigger(RecalcTrigger,Trigger1M)),NA())</f>
        <v>1.5740936987702625E-2</v>
      </c>
      <c r="L3352" s="52">
        <f>IFERROR(_xll.qlIndexFixing(Index3M,H3352,TRUE,_xll.ohTrigger(RecalcTrigger,Trigger3M)),NA())</f>
        <v>1.720404479111437E-2</v>
      </c>
      <c r="M3352" s="52">
        <f>IFERROR(_xll.qlIndexFixing(ONIndex3M,I3352,TRUE,_xll.ohTrigger(RecalcTrigger,Trigger3M)),NA())</f>
        <v>1.716838116125885E-2</v>
      </c>
      <c r="N3352" s="52">
        <f>IFERROR(_xll.qlIndexFixing(Index6M,$H3352,TRUE,_xll.ohTrigger(RecalcTrigger,Trigger6M)),NA())</f>
        <v>1.8976235194985012E-2</v>
      </c>
      <c r="O3352" s="52">
        <f>IFERROR(_xll.qlIndexFixing(ONIndex6M,I3352,TRUE,_xll.ohTrigger(RecalcTrigger,Trigger6M)),NA())</f>
        <v>1.8887824787618968E-2</v>
      </c>
      <c r="P3352" s="52">
        <f>IFERROR(_xll.qlIndexFixing(Index1Y,$H3352,TRUE,_xll.ohTrigger(RecalcTrigger,Trigger1Y)),NA())</f>
        <v>2.1116606436257755E-2</v>
      </c>
      <c r="Q3352" s="52">
        <f>IFERROR(_xll.qlIndexFixing(ONIndex1Y,I3352,TRUE,_xll.ohTrigger(RecalcTrigger,Trigger1Y)),NA())</f>
        <v>2.0894352610580924E-2</v>
      </c>
    </row>
    <row r="3353" spans="2:17" x14ac:dyDescent="0.2">
      <c r="B3353" s="46" t="s">
        <v>51</v>
      </c>
      <c r="D3353" s="49">
        <f>_xll.qlCalendarAdvance(LocalCalendar,$D3352,B3353,"f",FALSE)</f>
        <v>63227</v>
      </c>
      <c r="E3353" s="49">
        <f>_xll.qlInterestRateIndexValueDate(IndexON,D3353)</f>
        <v>63227</v>
      </c>
      <c r="F3353" s="52">
        <f>IFERROR(_xll.qlIndexFixing(IndexON,D3353,TRUE,_xll.ohTrigger(RecalcTrigger,TriggerON)),NA())</f>
        <v>1.3754898180451391E-2</v>
      </c>
      <c r="H3353" s="49">
        <f>_xll.qlCalendarAdvance(IborCalendar,$H3352,B3353,"f",FALSE)</f>
        <v>63214</v>
      </c>
      <c r="I3353" s="49">
        <f>_xll.qlInterestRateIndexValueDate(Index1M,$H3353)</f>
        <v>63216</v>
      </c>
      <c r="J3353" s="52">
        <f>IFERROR(_xll.qlIndexFixing(Index1M,$H3353,TRUE,_xll.ohTrigger(RecalcTrigger,Trigger1M)),NA())</f>
        <v>1.5750576275594379E-2</v>
      </c>
      <c r="K3353" s="52">
        <f>IFERROR(_xll.qlIndexFixing(ONIndex1M,I3353,TRUE,_xll.ohTrigger(RecalcTrigger,Trigger1M)),NA())</f>
        <v>1.574093698772927E-2</v>
      </c>
      <c r="L3353" s="52">
        <f>IFERROR(_xll.qlIndexFixing(Index3M,H3353,TRUE,_xll.ohTrigger(RecalcTrigger,Trigger3M)),NA())</f>
        <v>1.7204044791113482E-2</v>
      </c>
      <c r="M3353" s="52">
        <f>IFERROR(_xll.qlIndexFixing(ONIndex3M,I3353,TRUE,_xll.ohTrigger(RecalcTrigger,Trigger3M)),NA())</f>
        <v>1.716838116125885E-2</v>
      </c>
      <c r="N3353" s="52">
        <f>IFERROR(_xll.qlIndexFixing(Index6M,$H3353,TRUE,_xll.ohTrigger(RecalcTrigger,Trigger6M)),NA())</f>
        <v>1.8976230859679859E-2</v>
      </c>
      <c r="O3353" s="52">
        <f>IFERROR(_xll.qlIndexFixing(ONIndex6M,I3353,TRUE,_xll.ohTrigger(RecalcTrigger,Trigger6M)),NA())</f>
        <v>1.88878201700593E-2</v>
      </c>
      <c r="P3353" s="52">
        <f>IFERROR(_xll.qlIndexFixing(Index1Y,$H3353,TRUE,_xll.ohTrigger(RecalcTrigger,Trigger1Y)),NA())</f>
        <v>2.111660614204558E-2</v>
      </c>
      <c r="Q3353" s="52">
        <f>IFERROR(_xll.qlIndexFixing(ONIndex1Y,I3353,TRUE,_xll.ohTrigger(RecalcTrigger,Trigger1Y)),NA())</f>
        <v>2.0894352274529737E-2</v>
      </c>
    </row>
    <row r="3354" spans="2:17" x14ac:dyDescent="0.2">
      <c r="B3354" s="46" t="s">
        <v>51</v>
      </c>
      <c r="D3354" s="49">
        <f>_xll.qlCalendarAdvance(LocalCalendar,$D3353,B3354,"f",FALSE)</f>
        <v>63234</v>
      </c>
      <c r="E3354" s="49">
        <f>_xll.qlInterestRateIndexValueDate(IndexON,D3354)</f>
        <v>63234</v>
      </c>
      <c r="F3354" s="52">
        <f>IFERROR(_xll.qlIndexFixing(IndexON,D3354,TRUE,_xll.ohTrigger(RecalcTrigger,TriggerON)),NA())</f>
        <v>1.3754898180451391E-2</v>
      </c>
      <c r="H3354" s="49">
        <f>_xll.qlCalendarAdvance(IborCalendar,$H3353,B3354,"f",FALSE)</f>
        <v>63221</v>
      </c>
      <c r="I3354" s="49">
        <f>_xll.qlInterestRateIndexValueDate(Index1M,$H3354)</f>
        <v>63223</v>
      </c>
      <c r="J3354" s="52">
        <f>IFERROR(_xll.qlIndexFixing(Index1M,$H3354,TRUE,_xll.ohTrigger(RecalcTrigger,Trigger1M)),NA())</f>
        <v>1.5749543118387863E-2</v>
      </c>
      <c r="K3354" s="52">
        <f>IFERROR(_xll.qlIndexFixing(ONIndex1M,I3354,TRUE,_xll.ohTrigger(RecalcTrigger,Trigger1M)),NA())</f>
        <v>1.574093698772927E-2</v>
      </c>
      <c r="L3354" s="52">
        <f>IFERROR(_xll.qlIndexFixing(Index3M,H3354,TRUE,_xll.ohTrigger(RecalcTrigger,Trigger3M)),NA())</f>
        <v>1.7203634303571306E-2</v>
      </c>
      <c r="M3354" s="52">
        <f>IFERROR(_xll.qlIndexFixing(ONIndex3M,I3354,TRUE,_xll.ohTrigger(RecalcTrigger,Trigger3M)),NA())</f>
        <v>1.716838116125885E-2</v>
      </c>
      <c r="N3354" s="52">
        <f>IFERROR(_xll.qlIndexFixing(Index6M,$H3354,TRUE,_xll.ohTrigger(RecalcTrigger,Trigger6M)),NA())</f>
        <v>1.8976226549983835E-2</v>
      </c>
      <c r="O3354" s="52">
        <f>IFERROR(_xll.qlIndexFixing(ONIndex6M,I3354,TRUE,_xll.ohTrigger(RecalcTrigger,Trigger6M)),NA())</f>
        <v>1.8887815577839362E-2</v>
      </c>
      <c r="P3354" s="52">
        <f>IFERROR(_xll.qlIndexFixing(Index1Y,$H3354,TRUE,_xll.ohTrigger(RecalcTrigger,Trigger1Y)),NA())</f>
        <v>2.1116605849720069E-2</v>
      </c>
      <c r="Q3354" s="52">
        <f>IFERROR(_xll.qlIndexFixing(ONIndex1Y,I3354,TRUE,_xll.ohTrigger(RecalcTrigger,Trigger1Y)),NA())</f>
        <v>2.089435194031708E-2</v>
      </c>
    </row>
    <row r="3355" spans="2:17" x14ac:dyDescent="0.2">
      <c r="B3355" s="46" t="s">
        <v>51</v>
      </c>
      <c r="D3355" s="49">
        <f>_xll.qlCalendarAdvance(LocalCalendar,$D3354,B3355,"f",FALSE)</f>
        <v>63241</v>
      </c>
      <c r="E3355" s="49">
        <f>_xll.qlInterestRateIndexValueDate(IndexON,D3355)</f>
        <v>63241</v>
      </c>
      <c r="F3355" s="52">
        <f>IFERROR(_xll.qlIndexFixing(IndexON,D3355,TRUE,_xll.ohTrigger(RecalcTrigger,TriggerON)),NA())</f>
        <v>1.3754898180451391E-2</v>
      </c>
      <c r="H3355" s="49">
        <f>_xll.qlCalendarAdvance(IborCalendar,$H3354,B3355,"f",FALSE)</f>
        <v>63228</v>
      </c>
      <c r="I3355" s="49">
        <f>_xll.qlInterestRateIndexValueDate(Index1M,$H3355)</f>
        <v>63230</v>
      </c>
      <c r="J3355" s="52">
        <f>IFERROR(_xll.qlIndexFixing(Index1M,$H3355,TRUE,_xll.ohTrigger(RecalcTrigger,Trigger1M)),NA())</f>
        <v>1.5749543118390719E-2</v>
      </c>
      <c r="K3355" s="52">
        <f>IFERROR(_xll.qlIndexFixing(ONIndex1M,I3355,TRUE,_xll.ohTrigger(RecalcTrigger,Trigger1M)),NA())</f>
        <v>1.5740936987702625E-2</v>
      </c>
      <c r="L3355" s="52">
        <f>IFERROR(_xll.qlIndexFixing(Index3M,H3355,TRUE,_xll.ohTrigger(RecalcTrigger,Trigger3M)),NA())</f>
        <v>1.7203634303570407E-2</v>
      </c>
      <c r="M3355" s="52">
        <f>IFERROR(_xll.qlIndexFixing(ONIndex3M,I3355,TRUE,_xll.ohTrigger(RecalcTrigger,Trigger3M)),NA())</f>
        <v>1.7168381161232205E-2</v>
      </c>
      <c r="N3355" s="52">
        <f>IFERROR(_xll.qlIndexFixing(Index6M,$H3355,TRUE,_xll.ohTrigger(RecalcTrigger,Trigger6M)),NA())</f>
        <v>1.8976222265896493E-2</v>
      </c>
      <c r="O3355" s="52">
        <f>IFERROR(_xll.qlIndexFixing(ONIndex6M,I3355,TRUE,_xll.ohTrigger(RecalcTrigger,Trigger6M)),NA())</f>
        <v>1.8887811010959155E-2</v>
      </c>
      <c r="P3355" s="52">
        <f>IFERROR(_xll.qlIndexFixing(Index1Y,$H3355,TRUE,_xll.ohTrigger(RecalcTrigger,Trigger1Y)),NA())</f>
        <v>2.1116605559279918E-2</v>
      </c>
      <c r="Q3355" s="52">
        <f>IFERROR(_xll.qlIndexFixing(ONIndex1Y,I3355,TRUE,_xll.ohTrigger(RecalcTrigger,Trigger1Y)),NA())</f>
        <v>2.0894351607916306E-2</v>
      </c>
    </row>
    <row r="3356" spans="2:17" x14ac:dyDescent="0.2">
      <c r="B3356" s="46" t="s">
        <v>51</v>
      </c>
      <c r="D3356" s="49">
        <f>_xll.qlCalendarAdvance(LocalCalendar,$D3355,B3356,"f",FALSE)</f>
        <v>63248</v>
      </c>
      <c r="E3356" s="49">
        <f>_xll.qlInterestRateIndexValueDate(IndexON,D3356)</f>
        <v>63248</v>
      </c>
      <c r="F3356" s="52">
        <f>IFERROR(_xll.qlIndexFixing(IndexON,D3356,TRUE,_xll.ohTrigger(RecalcTrigger,TriggerON)),NA())</f>
        <v>1.3754898180451391E-2</v>
      </c>
      <c r="H3356" s="49">
        <f>_xll.qlCalendarAdvance(IborCalendar,$H3355,B3356,"f",FALSE)</f>
        <v>63235</v>
      </c>
      <c r="I3356" s="49">
        <f>_xll.qlInterestRateIndexValueDate(Index1M,$H3356)</f>
        <v>63237</v>
      </c>
      <c r="J3356" s="52">
        <f>IFERROR(_xll.qlIndexFixing(Index1M,$H3356,TRUE,_xll.ohTrigger(RecalcTrigger,Trigger1M)),NA())</f>
        <v>1.5749543118387863E-2</v>
      </c>
      <c r="K3356" s="52">
        <f>IFERROR(_xll.qlIndexFixing(ONIndex1M,I3356,TRUE,_xll.ohTrigger(RecalcTrigger,Trigger1M)),NA())</f>
        <v>1.5741281112551242E-2</v>
      </c>
      <c r="L3356" s="52">
        <f>IFERROR(_xll.qlIndexFixing(Index3M,H3356,TRUE,_xll.ohTrigger(RecalcTrigger,Trigger3M)),NA())</f>
        <v>1.7203634303570407E-2</v>
      </c>
      <c r="M3356" s="52">
        <f>IFERROR(_xll.qlIndexFixing(ONIndex3M,I3356,TRUE,_xll.ohTrigger(RecalcTrigger,Trigger3M)),NA())</f>
        <v>1.7168790527826161E-2</v>
      </c>
      <c r="N3356" s="52">
        <f>IFERROR(_xll.qlIndexFixing(Index6M,$H3356,TRUE,_xll.ohTrigger(RecalcTrigger,Trigger6M)),NA())</f>
        <v>1.897621800741961E-2</v>
      </c>
      <c r="O3356" s="52">
        <f>IFERROR(_xll.qlIndexFixing(ONIndex6M,I3356,TRUE,_xll.ohTrigger(RecalcTrigger,Trigger6M)),NA())</f>
        <v>1.8888301613944058E-2</v>
      </c>
      <c r="P3356" s="52">
        <f>IFERROR(_xll.qlIndexFixing(Index1Y,$H3356,TRUE,_xll.ohTrigger(RecalcTrigger,Trigger1Y)),NA())</f>
        <v>2.1117220187282505E-2</v>
      </c>
      <c r="Q3356" s="52">
        <f>IFERROR(_xll.qlIndexFixing(ONIndex1Y,I3356,TRUE,_xll.ohTrigger(RecalcTrigger,Trigger1Y)),NA())</f>
        <v>2.0894957583033058E-2</v>
      </c>
    </row>
    <row r="3357" spans="2:17" x14ac:dyDescent="0.2">
      <c r="B3357" s="46" t="s">
        <v>51</v>
      </c>
      <c r="D3357" s="49">
        <f>_xll.qlCalendarAdvance(LocalCalendar,$D3356,B3357,"f",FALSE)</f>
        <v>63255</v>
      </c>
      <c r="E3357" s="49">
        <f>_xll.qlInterestRateIndexValueDate(IndexON,D3357)</f>
        <v>63255</v>
      </c>
      <c r="F3357" s="52">
        <f>IFERROR(_xll.qlIndexFixing(IndexON,D3357,TRUE,_xll.ohTrigger(RecalcTrigger,TriggerON)),NA())</f>
        <v>1.3754898180451391E-2</v>
      </c>
      <c r="H3357" s="49">
        <f>_xll.qlCalendarAdvance(IborCalendar,$H3356,B3357,"f",FALSE)</f>
        <v>63242</v>
      </c>
      <c r="I3357" s="49">
        <f>_xll.qlInterestRateIndexValueDate(Index1M,$H3357)</f>
        <v>63244</v>
      </c>
      <c r="J3357" s="52">
        <f>IFERROR(_xll.qlIndexFixing(Index1M,$H3357,TRUE,_xll.ohTrigger(RecalcTrigger,Trigger1M)),NA())</f>
        <v>1.5750920681409375E-2</v>
      </c>
      <c r="K3357" s="52">
        <f>IFERROR(_xll.qlIndexFixing(ONIndex1M,I3357,TRUE,_xll.ohTrigger(RecalcTrigger,Trigger1M)),NA())</f>
        <v>1.574093698772927E-2</v>
      </c>
      <c r="L3357" s="52">
        <f>IFERROR(_xll.qlIndexFixing(Index3M,H3357,TRUE,_xll.ohTrigger(RecalcTrigger,Trigger3M)),NA())</f>
        <v>1.7203634303572204E-2</v>
      </c>
      <c r="M3357" s="52">
        <f>IFERROR(_xll.qlIndexFixing(ONIndex3M,I3357,TRUE,_xll.ohTrigger(RecalcTrigger,Trigger3M)),NA())</f>
        <v>1.716838116125885E-2</v>
      </c>
      <c r="N3357" s="52">
        <f>IFERROR(_xll.qlIndexFixing(Index6M,$H3357,TRUE,_xll.ohTrigger(RecalcTrigger,Trigger6M)),NA())</f>
        <v>1.8976213774552293E-2</v>
      </c>
      <c r="O3357" s="52">
        <f>IFERROR(_xll.qlIndexFixing(ONIndex6M,I3357,TRUE,_xll.ohTrigger(RecalcTrigger,Trigger6M)),NA())</f>
        <v>1.8887801953431094E-2</v>
      </c>
      <c r="P3357" s="52">
        <f>IFERROR(_xll.qlIndexFixing(Index1Y,$H3357,TRUE,_xll.ohTrigger(RecalcTrigger,Trigger1Y)),NA())</f>
        <v>2.1116604984057652E-2</v>
      </c>
      <c r="Q3357" s="52">
        <f>IFERROR(_xll.qlIndexFixing(ONIndex1Y,I3357,TRUE,_xll.ohTrigger(RecalcTrigger,Trigger1Y)),NA())</f>
        <v>2.0894350948683638E-2</v>
      </c>
    </row>
    <row r="3358" spans="2:17" x14ac:dyDescent="0.2">
      <c r="B3358" s="46" t="s">
        <v>51</v>
      </c>
      <c r="D3358" s="49">
        <f>_xll.qlCalendarAdvance(LocalCalendar,$D3357,B3358,"f",FALSE)</f>
        <v>63262</v>
      </c>
      <c r="E3358" s="49">
        <f>_xll.qlInterestRateIndexValueDate(IndexON,D3358)</f>
        <v>63262</v>
      </c>
      <c r="F3358" s="52">
        <f>IFERROR(_xll.qlIndexFixing(IndexON,D3358,TRUE,_xll.ohTrigger(RecalcTrigger,TriggerON)),NA())</f>
        <v>1.3754898180451391E-2</v>
      </c>
      <c r="H3358" s="49">
        <f>_xll.qlCalendarAdvance(IborCalendar,$H3357,B3358,"f",FALSE)</f>
        <v>63249</v>
      </c>
      <c r="I3358" s="49">
        <f>_xll.qlInterestRateIndexValueDate(Index1M,$H3358)</f>
        <v>63251</v>
      </c>
      <c r="J3358" s="52">
        <f>IFERROR(_xll.qlIndexFixing(Index1M,$H3358,TRUE,_xll.ohTrigger(RecalcTrigger,Trigger1M)),NA())</f>
        <v>1.5750576275594379E-2</v>
      </c>
      <c r="K3358" s="52">
        <f>IFERROR(_xll.qlIndexFixing(ONIndex1M,I3358,TRUE,_xll.ohTrigger(RecalcTrigger,Trigger1M)),NA())</f>
        <v>1.574093698772927E-2</v>
      </c>
      <c r="L3358" s="52">
        <f>IFERROR(_xll.qlIndexFixing(Index3M,H3358,TRUE,_xll.ohTrigger(RecalcTrigger,Trigger3M)),NA())</f>
        <v>1.7205686871838551E-2</v>
      </c>
      <c r="M3358" s="52">
        <f>IFERROR(_xll.qlIndexFixing(ONIndex3M,I3358,TRUE,_xll.ohTrigger(RecalcTrigger,Trigger3M)),NA())</f>
        <v>1.7168381161232205E-2</v>
      </c>
      <c r="N3358" s="52">
        <f>IFERROR(_xll.qlIndexFixing(Index6M,$H3358,TRUE,_xll.ohTrigger(RecalcTrigger,Trigger6M)),NA())</f>
        <v>1.897870108388388E-2</v>
      </c>
      <c r="O3358" s="52">
        <f>IFERROR(_xll.qlIndexFixing(ONIndex6M,I3358,TRUE,_xll.ohTrigger(RecalcTrigger,Trigger6M)),NA())</f>
        <v>1.8887797462676659E-2</v>
      </c>
      <c r="P3358" s="52">
        <f>IFERROR(_xll.qlIndexFixing(Index1Y,$H3358,TRUE,_xll.ohTrigger(RecalcTrigger,Trigger1Y)),NA())</f>
        <v>2.1116604699275753E-2</v>
      </c>
      <c r="Q3358" s="52">
        <f>IFERROR(_xll.qlIndexFixing(ONIndex1Y,I3358,TRUE,_xll.ohTrigger(RecalcTrigger,Trigger1Y)),NA())</f>
        <v>2.0894350621878388E-2</v>
      </c>
    </row>
    <row r="3359" spans="2:17" x14ac:dyDescent="0.2">
      <c r="B3359" s="46" t="s">
        <v>51</v>
      </c>
      <c r="D3359" s="49">
        <f>_xll.qlCalendarAdvance(LocalCalendar,$D3358,B3359,"f",FALSE)</f>
        <v>63269</v>
      </c>
      <c r="E3359" s="49">
        <f>_xll.qlInterestRateIndexValueDate(IndexON,D3359)</f>
        <v>63269</v>
      </c>
      <c r="F3359" s="52">
        <f>IFERROR(_xll.qlIndexFixing(IndexON,D3359,TRUE,_xll.ohTrigger(RecalcTrigger,TriggerON)),NA())</f>
        <v>1.3754898180451391E-2</v>
      </c>
      <c r="H3359" s="49">
        <f>_xll.qlCalendarAdvance(IborCalendar,$H3358,B3359,"f",FALSE)</f>
        <v>63256</v>
      </c>
      <c r="I3359" s="49">
        <f>_xll.qlInterestRateIndexValueDate(Index1M,$H3359)</f>
        <v>63258</v>
      </c>
      <c r="J3359" s="52">
        <f>IFERROR(_xll.qlIndexFixing(Index1M,$H3359,TRUE,_xll.ohTrigger(RecalcTrigger,Trigger1M)),NA())</f>
        <v>1.5750576275591802E-2</v>
      </c>
      <c r="K3359" s="52">
        <f>IFERROR(_xll.qlIndexFixing(ONIndex1M,I3359,TRUE,_xll.ohTrigger(RecalcTrigger,Trigger1M)),NA())</f>
        <v>1.5740936987702625E-2</v>
      </c>
      <c r="L3359" s="52">
        <f>IFERROR(_xll.qlIndexFixing(Index3M,H3359,TRUE,_xll.ohTrigger(RecalcTrigger,Trigger3M)),NA())</f>
        <v>1.7205686871838551E-2</v>
      </c>
      <c r="M3359" s="52">
        <f>IFERROR(_xll.qlIndexFixing(ONIndex3M,I3359,TRUE,_xll.ohTrigger(RecalcTrigger,Trigger3M)),NA())</f>
        <v>1.716838116125885E-2</v>
      </c>
      <c r="N3359" s="52">
        <f>IFERROR(_xll.qlIndexFixing(Index6M,$H3359,TRUE,_xll.ohTrigger(RecalcTrigger,Trigger6M)),NA())</f>
        <v>1.897819857016541E-2</v>
      </c>
      <c r="O3359" s="52">
        <f>IFERROR(_xll.qlIndexFixing(ONIndex6M,I3359,TRUE,_xll.ohTrigger(RecalcTrigger,Trigger6M)),NA())</f>
        <v>1.8887792997315245E-2</v>
      </c>
      <c r="P3359" s="52">
        <f>IFERROR(_xll.qlIndexFixing(Index1Y,$H3359,TRUE,_xll.ohTrigger(RecalcTrigger,Trigger1Y)),NA())</f>
        <v>2.1116604416379213E-2</v>
      </c>
      <c r="Q3359" s="52">
        <f>IFERROR(_xll.qlIndexFixing(ONIndex1Y,I3359,TRUE,_xll.ohTrigger(RecalcTrigger,Trigger1Y)),NA())</f>
        <v>2.0894350296885023E-2</v>
      </c>
    </row>
    <row r="3360" spans="2:17" x14ac:dyDescent="0.2">
      <c r="B3360" s="46" t="s">
        <v>51</v>
      </c>
      <c r="D3360" s="49">
        <f>_xll.qlCalendarAdvance(LocalCalendar,$D3359,B3360,"f",FALSE)</f>
        <v>63276</v>
      </c>
      <c r="E3360" s="49">
        <f>_xll.qlInterestRateIndexValueDate(IndexON,D3360)</f>
        <v>63276</v>
      </c>
      <c r="F3360" s="52">
        <f>IFERROR(_xll.qlIndexFixing(IndexON,D3360,TRUE,_xll.ohTrigger(RecalcTrigger,TriggerON)),NA())</f>
        <v>1.3754898180371455E-2</v>
      </c>
      <c r="H3360" s="49">
        <f>_xll.qlCalendarAdvance(IborCalendar,$H3359,B3360,"f",FALSE)</f>
        <v>63263</v>
      </c>
      <c r="I3360" s="49">
        <f>_xll.qlInterestRateIndexValueDate(Index1M,$H3360)</f>
        <v>63265</v>
      </c>
      <c r="J3360" s="52">
        <f>IFERROR(_xll.qlIndexFixing(Index1M,$H3360,TRUE,_xll.ohTrigger(RecalcTrigger,Trigger1M)),NA())</f>
        <v>1.5750576275596957E-2</v>
      </c>
      <c r="K3360" s="52">
        <f>IFERROR(_xll.qlIndexFixing(ONIndex1M,I3360,TRUE,_xll.ohTrigger(RecalcTrigger,Trigger1M)),NA())</f>
        <v>1.574093698772927E-2</v>
      </c>
      <c r="L3360" s="52">
        <f>IFERROR(_xll.qlIndexFixing(Index3M,H3360,TRUE,_xll.ohTrigger(RecalcTrigger,Trigger3M)),NA())</f>
        <v>1.7205686871839401E-2</v>
      </c>
      <c r="M3360" s="52">
        <f>IFERROR(_xll.qlIndexFixing(ONIndex3M,I3360,TRUE,_xll.ohTrigger(RecalcTrigger,Trigger3M)),NA())</f>
        <v>1.7168381161232205E-2</v>
      </c>
      <c r="N3360" s="52">
        <f>IFERROR(_xll.qlIndexFixing(Index6M,$H3360,TRUE,_xll.ohTrigger(RecalcTrigger,Trigger6M)),NA())</f>
        <v>1.8978194420571876E-2</v>
      </c>
      <c r="O3360" s="52">
        <f>IFERROR(_xll.qlIndexFixing(ONIndex6M,I3360,TRUE,_xll.ohTrigger(RecalcTrigger,Trigger6M)),NA())</f>
        <v>1.8887788557320206E-2</v>
      </c>
      <c r="P3360" s="52">
        <f>IFERROR(_xll.qlIndexFixing(Index1Y,$H3360,TRUE,_xll.ohTrigger(RecalcTrigger,Trigger1Y)),NA())</f>
        <v>2.1116604135369338E-2</v>
      </c>
      <c r="Q3360" s="52">
        <f>IFERROR(_xll.qlIndexFixing(ONIndex1Y,I3360,TRUE,_xll.ohTrigger(RecalcTrigger,Trigger1Y)),NA())</f>
        <v>2.0894349973703541E-2</v>
      </c>
    </row>
    <row r="3361" spans="2:17" x14ac:dyDescent="0.2">
      <c r="B3361" s="46" t="s">
        <v>51</v>
      </c>
      <c r="D3361" s="49">
        <f>_xll.qlCalendarAdvance(LocalCalendar,$D3360,B3361,"f",FALSE)</f>
        <v>63283</v>
      </c>
      <c r="E3361" s="49">
        <f>_xll.qlInterestRateIndexValueDate(IndexON,D3361)</f>
        <v>63283</v>
      </c>
      <c r="F3361" s="52">
        <f>IFERROR(_xll.qlIndexFixing(IndexON,D3361,TRUE,_xll.ohTrigger(RecalcTrigger,TriggerON)),NA())</f>
        <v>1.3754898180531328E-2</v>
      </c>
      <c r="H3361" s="49">
        <f>_xll.qlCalendarAdvance(IborCalendar,$H3360,B3361,"f",FALSE)</f>
        <v>63270</v>
      </c>
      <c r="I3361" s="49">
        <f>_xll.qlInterestRateIndexValueDate(Index1M,$H3361)</f>
        <v>63276</v>
      </c>
      <c r="J3361" s="52">
        <f>IFERROR(_xll.qlIndexFixing(Index1M,$H3361,TRUE,_xll.ohTrigger(RecalcTrigger,Trigger1M)),NA())</f>
        <v>1.5750576275594379E-2</v>
      </c>
      <c r="K3361" s="52">
        <f>IFERROR(_xll.qlIndexFixing(ONIndex1M,I3361,TRUE,_xll.ohTrigger(RecalcTrigger,Trigger1M)),NA())</f>
        <v>1.5740248768141285E-2</v>
      </c>
      <c r="L3361" s="52">
        <f>IFERROR(_xll.qlIndexFixing(Index3M,H3361,TRUE,_xll.ohTrigger(RecalcTrigger,Trigger3M)),NA())</f>
        <v>1.7204865805365312E-2</v>
      </c>
      <c r="M3361" s="52">
        <f>IFERROR(_xll.qlIndexFixing(ONIndex3M,I3361,TRUE,_xll.ohTrigger(RecalcTrigger,Trigger3M)),NA())</f>
        <v>1.7167562467133024E-2</v>
      </c>
      <c r="N3361" s="52">
        <f>IFERROR(_xll.qlIndexFixing(Index6M,$H3361,TRUE,_xll.ohTrigger(RecalcTrigger,Trigger6M)),NA())</f>
        <v>1.8977689624863323E-2</v>
      </c>
      <c r="O3361" s="52">
        <f>IFERROR(_xll.qlIndexFixing(ONIndex6M,I3361,TRUE,_xll.ohTrigger(RecalcTrigger,Trigger6M)),NA())</f>
        <v>1.888679137740823E-2</v>
      </c>
      <c r="P3361" s="52">
        <f>IFERROR(_xll.qlIndexFixing(Index1Y,$H3361,TRUE,_xll.ohTrigger(RecalcTrigger,Trigger1Y)),NA())</f>
        <v>2.1115373934691376E-2</v>
      </c>
      <c r="Q3361" s="52">
        <f>IFERROR(_xll.qlIndexFixing(ONIndex1Y,I3361,TRUE,_xll.ohTrigger(RecalcTrigger,Trigger1Y)),NA())</f>
        <v>2.0893136927426781E-2</v>
      </c>
    </row>
    <row r="3362" spans="2:17" x14ac:dyDescent="0.2">
      <c r="B3362" s="46" t="s">
        <v>51</v>
      </c>
      <c r="D3362" s="49">
        <f>_xll.qlCalendarAdvance(LocalCalendar,$D3361,B3362,"f",FALSE)</f>
        <v>63290</v>
      </c>
      <c r="E3362" s="49">
        <f>_xll.qlInterestRateIndexValueDate(IndexON,D3362)</f>
        <v>63290</v>
      </c>
      <c r="F3362" s="52">
        <f>IFERROR(_xll.qlIndexFixing(IndexON,D3362,TRUE,_xll.ohTrigger(RecalcTrigger,TriggerON)),NA())</f>
        <v>1.3754898180451391E-2</v>
      </c>
      <c r="H3362" s="49">
        <f>_xll.qlCalendarAdvance(IborCalendar,$H3361,B3362,"f",FALSE)</f>
        <v>63277</v>
      </c>
      <c r="I3362" s="49">
        <f>_xll.qlInterestRateIndexValueDate(Index1M,$H3362)</f>
        <v>63279</v>
      </c>
      <c r="J3362" s="52">
        <f>IFERROR(_xll.qlIndexFixing(Index1M,$H3362,TRUE,_xll.ohTrigger(RecalcTrigger,Trigger1M)),NA())</f>
        <v>1.5749543118390719E-2</v>
      </c>
      <c r="K3362" s="52">
        <f>IFERROR(_xll.qlIndexFixing(ONIndex1M,I3362,TRUE,_xll.ohTrigger(RecalcTrigger,Trigger1M)),NA())</f>
        <v>1.5740936987702625E-2</v>
      </c>
      <c r="L3362" s="52">
        <f>IFERROR(_xll.qlIndexFixing(Index3M,H3362,TRUE,_xll.ohTrigger(RecalcTrigger,Trigger3M)),NA())</f>
        <v>1.7204455291712065E-2</v>
      </c>
      <c r="M3362" s="52">
        <f>IFERROR(_xll.qlIndexFixing(ONIndex3M,I3362,TRUE,_xll.ohTrigger(RecalcTrigger,Trigger3M)),NA())</f>
        <v>1.7168381161232205E-2</v>
      </c>
      <c r="N3362" s="52">
        <f>IFERROR(_xll.qlIndexFixing(Index6M,$H3362,TRUE,_xll.ohTrigger(RecalcTrigger,Trigger6M)),NA())</f>
        <v>1.8976691268928765E-2</v>
      </c>
      <c r="O3362" s="52">
        <f>IFERROR(_xll.qlIndexFixing(ONIndex6M,I3362,TRUE,_xll.ohTrigger(RecalcTrigger,Trigger6M)),NA())</f>
        <v>1.8887779753455902E-2</v>
      </c>
      <c r="P3362" s="52">
        <f>IFERROR(_xll.qlIndexFixing(Index1Y,$H3362,TRUE,_xll.ohTrigger(RecalcTrigger,Trigger1Y)),NA())</f>
        <v>2.1114758970266465E-2</v>
      </c>
      <c r="Q3362" s="52">
        <f>IFERROR(_xll.qlIndexFixing(ONIndex1Y,I3362,TRUE,_xll.ohTrigger(RecalcTrigger,Trigger1Y)),NA())</f>
        <v>2.0894349332909457E-2</v>
      </c>
    </row>
    <row r="3363" spans="2:17" x14ac:dyDescent="0.2">
      <c r="B3363" s="46" t="s">
        <v>51</v>
      </c>
      <c r="D3363" s="49">
        <f>_xll.qlCalendarAdvance(LocalCalendar,$D3362,B3363,"f",FALSE)</f>
        <v>63297</v>
      </c>
      <c r="E3363" s="49">
        <f>_xll.qlInterestRateIndexValueDate(IndexON,D3363)</f>
        <v>63297</v>
      </c>
      <c r="F3363" s="52">
        <f>IFERROR(_xll.qlIndexFixing(IndexON,D3363,TRUE,_xll.ohTrigger(RecalcTrigger,TriggerON)),NA())</f>
        <v>1.3754898180451391E-2</v>
      </c>
      <c r="H3363" s="49">
        <f>_xll.qlCalendarAdvance(IborCalendar,$H3362,B3363,"f",FALSE)</f>
        <v>63284</v>
      </c>
      <c r="I3363" s="49">
        <f>_xll.qlInterestRateIndexValueDate(Index1M,$H3363)</f>
        <v>63286</v>
      </c>
      <c r="J3363" s="52">
        <f>IFERROR(_xll.qlIndexFixing(Index1M,$H3363,TRUE,_xll.ohTrigger(RecalcTrigger,Trigger1M)),NA())</f>
        <v>1.5750576275594379E-2</v>
      </c>
      <c r="K3363" s="52">
        <f>IFERROR(_xll.qlIndexFixing(ONIndex1M,I3363,TRUE,_xll.ohTrigger(RecalcTrigger,Trigger1M)),NA())</f>
        <v>1.5740936987702625E-2</v>
      </c>
      <c r="L3363" s="52">
        <f>IFERROR(_xll.qlIndexFixing(Index3M,H3363,TRUE,_xll.ohTrigger(RecalcTrigger,Trigger3M)),NA())</f>
        <v>1.7204455291712065E-2</v>
      </c>
      <c r="M3363" s="52">
        <f>IFERROR(_xll.qlIndexFixing(ONIndex3M,I3363,TRUE,_xll.ohTrigger(RecalcTrigger,Trigger3M)),NA())</f>
        <v>1.716838116125885E-2</v>
      </c>
      <c r="N3363" s="52">
        <f>IFERROR(_xll.qlIndexFixing(Index6M,$H3363,TRUE,_xll.ohTrigger(RecalcTrigger,Trigger6M)),NA())</f>
        <v>1.8978680472058085E-2</v>
      </c>
      <c r="O3363" s="52">
        <f>IFERROR(_xll.qlIndexFixing(ONIndex6M,I3363,TRUE,_xll.ohTrigger(RecalcTrigger,Trigger6M)),NA())</f>
        <v>1.8887775389613282E-2</v>
      </c>
      <c r="P3363" s="52">
        <f>IFERROR(_xll.qlIndexFixing(Index1Y,$H3363,TRUE,_xll.ohTrigger(RecalcTrigger,Trigger1Y)),NA())</f>
        <v>2.1116603303654259E-2</v>
      </c>
      <c r="Q3363" s="52">
        <f>IFERROR(_xll.qlIndexFixing(ONIndex1Y,I3363,TRUE,_xll.ohTrigger(RecalcTrigger,Trigger1Y)),NA())</f>
        <v>2.0894349015323499E-2</v>
      </c>
    </row>
    <row r="3364" spans="2:17" x14ac:dyDescent="0.2">
      <c r="B3364" s="46" t="s">
        <v>51</v>
      </c>
      <c r="D3364" s="49">
        <f>_xll.qlCalendarAdvance(LocalCalendar,$D3363,B3364,"f",FALSE)</f>
        <v>63304</v>
      </c>
      <c r="E3364" s="49">
        <f>_xll.qlInterestRateIndexValueDate(IndexON,D3364)</f>
        <v>63304</v>
      </c>
      <c r="F3364" s="52">
        <f>IFERROR(_xll.qlIndexFixing(IndexON,D3364,TRUE,_xll.ohTrigger(RecalcTrigger,TriggerON)),NA())</f>
        <v>1.3754898180451391E-2</v>
      </c>
      <c r="H3364" s="49">
        <f>_xll.qlCalendarAdvance(IborCalendar,$H3363,B3364,"f",FALSE)</f>
        <v>63291</v>
      </c>
      <c r="I3364" s="49">
        <f>_xll.qlInterestRateIndexValueDate(Index1M,$H3364)</f>
        <v>63293</v>
      </c>
      <c r="J3364" s="52">
        <f>IFERROR(_xll.qlIndexFixing(Index1M,$H3364,TRUE,_xll.ohTrigger(RecalcTrigger,Trigger1M)),NA())</f>
        <v>1.5750576275594379E-2</v>
      </c>
      <c r="K3364" s="52">
        <f>IFERROR(_xll.qlIndexFixing(ONIndex1M,I3364,TRUE,_xll.ohTrigger(RecalcTrigger,Trigger1M)),NA())</f>
        <v>1.574093698772927E-2</v>
      </c>
      <c r="L3364" s="52">
        <f>IFERROR(_xll.qlIndexFixing(Index3M,H3364,TRUE,_xll.ohTrigger(RecalcTrigger,Trigger3M)),NA())</f>
        <v>1.7204455291712942E-2</v>
      </c>
      <c r="M3364" s="52">
        <f>IFERROR(_xll.qlIndexFixing(ONIndex3M,I3364,TRUE,_xll.ohTrigger(RecalcTrigger,Trigger3M)),NA())</f>
        <v>1.716838116125885E-2</v>
      </c>
      <c r="N3364" s="52">
        <f>IFERROR(_xll.qlIndexFixing(Index6M,$H3364,TRUE,_xll.ohTrigger(RecalcTrigger,Trigger6M)),NA())</f>
        <v>1.8978178078346574E-2</v>
      </c>
      <c r="O3364" s="52">
        <f>IFERROR(_xll.qlIndexFixing(ONIndex6M,I3364,TRUE,_xll.ohTrigger(RecalcTrigger,Trigger6M)),NA())</f>
        <v>1.8887771051083746E-2</v>
      </c>
      <c r="P3364" s="52">
        <f>IFERROR(_xll.qlIndexFixing(Index1Y,$H3364,TRUE,_xll.ohTrigger(RecalcTrigger,Trigger1Y)),NA())</f>
        <v>2.1117217947692904E-2</v>
      </c>
      <c r="Q3364" s="52">
        <f>IFERROR(_xll.qlIndexFixing(ONIndex1Y,I3364,TRUE,_xll.ohTrigger(RecalcTrigger,Trigger1Y)),NA())</f>
        <v>2.0894348699576071E-2</v>
      </c>
    </row>
    <row r="3365" spans="2:17" x14ac:dyDescent="0.2">
      <c r="B3365" s="46" t="s">
        <v>51</v>
      </c>
      <c r="D3365" s="49">
        <f>_xll.qlCalendarAdvance(LocalCalendar,$D3364,B3365,"f",FALSE)</f>
        <v>63311</v>
      </c>
      <c r="E3365" s="49">
        <f>_xll.qlInterestRateIndexValueDate(IndexON,D3365)</f>
        <v>63311</v>
      </c>
      <c r="F3365" s="52">
        <f>IFERROR(_xll.qlIndexFixing(IndexON,D3365,TRUE,_xll.ohTrigger(RecalcTrigger,TriggerON)),NA())</f>
        <v>1.3754898180531328E-2</v>
      </c>
      <c r="H3365" s="49">
        <f>_xll.qlCalendarAdvance(IborCalendar,$H3364,B3365,"f",FALSE)</f>
        <v>63298</v>
      </c>
      <c r="I3365" s="49">
        <f>_xll.qlInterestRateIndexValueDate(Index1M,$H3365)</f>
        <v>63300</v>
      </c>
      <c r="J3365" s="52">
        <f>IFERROR(_xll.qlIndexFixing(Index1M,$H3365,TRUE,_xll.ohTrigger(RecalcTrigger,Trigger1M)),NA())</f>
        <v>1.5750576275594379E-2</v>
      </c>
      <c r="K3365" s="52">
        <f>IFERROR(_xll.qlIndexFixing(ONIndex1M,I3365,TRUE,_xll.ohTrigger(RecalcTrigger,Trigger1M)),NA())</f>
        <v>1.574093698772927E-2</v>
      </c>
      <c r="L3365" s="52">
        <f>IFERROR(_xll.qlIndexFixing(Index3M,H3365,TRUE,_xll.ohTrigger(RecalcTrigger,Trigger3M)),NA())</f>
        <v>1.7204455291712065E-2</v>
      </c>
      <c r="M3365" s="52">
        <f>IFERROR(_xll.qlIndexFixing(ONIndex3M,I3365,TRUE,_xll.ohTrigger(RecalcTrigger,Trigger3M)),NA())</f>
        <v>1.716838116125885E-2</v>
      </c>
      <c r="N3365" s="52">
        <f>IFERROR(_xll.qlIndexFixing(Index6M,$H3365,TRUE,_xll.ohTrigger(RecalcTrigger,Trigger6M)),NA())</f>
        <v>1.8978174056826592E-2</v>
      </c>
      <c r="O3365" s="52">
        <f>IFERROR(_xll.qlIndexFixing(ONIndex6M,I3365,TRUE,_xll.ohTrigger(RecalcTrigger,Trigger6M)),NA())</f>
        <v>1.8887766737947231E-2</v>
      </c>
      <c r="P3365" s="52">
        <f>IFERROR(_xll.qlIndexFixing(Index1Y,$H3365,TRUE,_xll.ohTrigger(RecalcTrigger,Trigger1Y)),NA())</f>
        <v>2.11166027586084E-2</v>
      </c>
      <c r="Q3365" s="52">
        <f>IFERROR(_xll.qlIndexFixing(ONIndex1Y,I3365,TRUE,_xll.ohTrigger(RecalcTrigger,Trigger1Y)),NA())</f>
        <v>2.0894348385693817E-2</v>
      </c>
    </row>
    <row r="3366" spans="2:17" x14ac:dyDescent="0.2">
      <c r="B3366" s="46" t="s">
        <v>51</v>
      </c>
      <c r="D3366" s="49">
        <f>_xll.qlCalendarAdvance(LocalCalendar,$D3365,B3366,"f",FALSE)</f>
        <v>63318</v>
      </c>
      <c r="E3366" s="49">
        <f>_xll.qlInterestRateIndexValueDate(IndexON,D3366)</f>
        <v>63318</v>
      </c>
      <c r="F3366" s="52">
        <f>IFERROR(_xll.qlIndexFixing(IndexON,D3366,TRUE,_xll.ohTrigger(RecalcTrigger,TriggerON)),NA())</f>
        <v>1.3754898180451391E-2</v>
      </c>
      <c r="H3366" s="49">
        <f>_xll.qlCalendarAdvance(IborCalendar,$H3365,B3366,"f",FALSE)</f>
        <v>63305</v>
      </c>
      <c r="I3366" s="49">
        <f>_xll.qlInterestRateIndexValueDate(Index1M,$H3366)</f>
        <v>63307</v>
      </c>
      <c r="J3366" s="52">
        <f>IFERROR(_xll.qlIndexFixing(Index1M,$H3366,TRUE,_xll.ohTrigger(RecalcTrigger,Trigger1M)),NA())</f>
        <v>1.5751265097260519E-2</v>
      </c>
      <c r="K3366" s="52">
        <f>IFERROR(_xll.qlIndexFixing(ONIndex1M,I3366,TRUE,_xll.ohTrigger(RecalcTrigger,Trigger1M)),NA())</f>
        <v>1.5741281112551242E-2</v>
      </c>
      <c r="L3366" s="52">
        <f>IFERROR(_xll.qlIndexFixing(Index3M,H3366,TRUE,_xll.ohTrigger(RecalcTrigger,Trigger3M)),NA())</f>
        <v>1.7205686871838551E-2</v>
      </c>
      <c r="M3366" s="52">
        <f>IFERROR(_xll.qlIndexFixing(ONIndex3M,I3366,TRUE,_xll.ohTrigger(RecalcTrigger,Trigger3M)),NA())</f>
        <v>1.7168790527846145E-2</v>
      </c>
      <c r="N3366" s="52">
        <f>IFERROR(_xll.qlIndexFixing(Index6M,$H3366,TRUE,_xll.ohTrigger(RecalcTrigger,Trigger6M)),NA())</f>
        <v>1.8978668412355602E-2</v>
      </c>
      <c r="O3366" s="52">
        <f>IFERROR(_xll.qlIndexFixing(ONIndex6M,I3366,TRUE,_xll.ohTrigger(RecalcTrigger,Trigger6M)),NA())</f>
        <v>1.8888257610443215E-2</v>
      </c>
      <c r="P3366" s="52">
        <f>IFERROR(_xll.qlIndexFixing(Index1Y,$H3366,TRUE,_xll.ohTrigger(RecalcTrigger,Trigger1Y)),NA())</f>
        <v>2.1116602488913724E-2</v>
      </c>
      <c r="Q3366" s="52">
        <f>IFERROR(_xll.qlIndexFixing(ONIndex1Y,I3366,TRUE,_xll.ohTrigger(RecalcTrigger,Trigger1Y)),NA())</f>
        <v>2.0894954380414887E-2</v>
      </c>
    </row>
    <row r="3367" spans="2:17" x14ac:dyDescent="0.2">
      <c r="B3367" s="46" t="s">
        <v>51</v>
      </c>
      <c r="D3367" s="49">
        <f>_xll.qlCalendarAdvance(LocalCalendar,$D3366,B3367,"f",FALSE)</f>
        <v>63325</v>
      </c>
      <c r="E3367" s="49">
        <f>_xll.qlInterestRateIndexValueDate(IndexON,D3367)</f>
        <v>63325</v>
      </c>
      <c r="F3367" s="52">
        <f>IFERROR(_xll.qlIndexFixing(IndexON,D3367,TRUE,_xll.ohTrigger(RecalcTrigger,TriggerON)),NA())</f>
        <v>1.3754898180451391E-2</v>
      </c>
      <c r="H3367" s="49">
        <f>_xll.qlCalendarAdvance(IborCalendar,$H3366,B3367,"f",FALSE)</f>
        <v>63312</v>
      </c>
      <c r="I3367" s="49">
        <f>_xll.qlInterestRateIndexValueDate(Index1M,$H3367)</f>
        <v>63314</v>
      </c>
      <c r="J3367" s="52">
        <f>IFERROR(_xll.qlIndexFixing(Index1M,$H3367,TRUE,_xll.ohTrigger(RecalcTrigger,Trigger1M)),NA())</f>
        <v>1.5750576275594379E-2</v>
      </c>
      <c r="K3367" s="52">
        <f>IFERROR(_xll.qlIndexFixing(ONIndex1M,I3367,TRUE,_xll.ohTrigger(RecalcTrigger,Trigger1M)),NA())</f>
        <v>1.574093698772927E-2</v>
      </c>
      <c r="L3367" s="52">
        <f>IFERROR(_xll.qlIndexFixing(Index3M,H3367,TRUE,_xll.ohTrigger(RecalcTrigger,Trigger3M)),NA())</f>
        <v>1.7205686871839401E-2</v>
      </c>
      <c r="M3367" s="52">
        <f>IFERROR(_xll.qlIndexFixing(ONIndex3M,I3367,TRUE,_xll.ohTrigger(RecalcTrigger,Trigger3M)),NA())</f>
        <v>1.716838116125885E-2</v>
      </c>
      <c r="N3367" s="52">
        <f>IFERROR(_xll.qlIndexFixing(Index6M,$H3367,TRUE,_xll.ohTrigger(RecalcTrigger,Trigger6M)),NA())</f>
        <v>1.8978166090632402E-2</v>
      </c>
      <c r="O3367" s="52">
        <f>IFERROR(_xll.qlIndexFixing(ONIndex6M,I3367,TRUE,_xll.ohTrigger(RecalcTrigger,Trigger6M)),NA())</f>
        <v>1.888775818782662E-2</v>
      </c>
      <c r="P3367" s="52">
        <f>IFERROR(_xll.qlIndexFixing(Index1Y,$H3367,TRUE,_xll.ohTrigger(RecalcTrigger,Trigger1Y)),NA())</f>
        <v>2.111721713896721E-2</v>
      </c>
      <c r="Q3367" s="52">
        <f>IFERROR(_xll.qlIndexFixing(ONIndex1Y,I3367,TRUE,_xll.ohTrigger(RecalcTrigger,Trigger1Y)),NA())</f>
        <v>2.0894347763391607E-2</v>
      </c>
    </row>
    <row r="3368" spans="2:17" x14ac:dyDescent="0.2">
      <c r="B3368" s="46" t="s">
        <v>51</v>
      </c>
      <c r="D3368" s="49">
        <f>_xll.qlCalendarAdvance(LocalCalendar,$D3367,B3368,"f",FALSE)</f>
        <v>63332</v>
      </c>
      <c r="E3368" s="49">
        <f>_xll.qlInterestRateIndexValueDate(IndexON,D3368)</f>
        <v>63332</v>
      </c>
      <c r="F3368" s="52">
        <f>IFERROR(_xll.qlIndexFixing(IndexON,D3368,TRUE,_xll.ohTrigger(RecalcTrigger,TriggerON)),NA())</f>
        <v>1.3754898180451391E-2</v>
      </c>
      <c r="H3368" s="49">
        <f>_xll.qlCalendarAdvance(IborCalendar,$H3367,B3368,"f",FALSE)</f>
        <v>63319</v>
      </c>
      <c r="I3368" s="49">
        <f>_xll.qlInterestRateIndexValueDate(Index1M,$H3368)</f>
        <v>63321</v>
      </c>
      <c r="J3368" s="52">
        <f>IFERROR(_xll.qlIndexFixing(Index1M,$H3368,TRUE,_xll.ohTrigger(RecalcTrigger,Trigger1M)),NA())</f>
        <v>1.5750576275594379E-2</v>
      </c>
      <c r="K3368" s="52">
        <f>IFERROR(_xll.qlIndexFixing(ONIndex1M,I3368,TRUE,_xll.ohTrigger(RecalcTrigger,Trigger1M)),NA())</f>
        <v>1.574093698772927E-2</v>
      </c>
      <c r="L3368" s="52">
        <f>IFERROR(_xll.qlIndexFixing(Index3M,H3368,TRUE,_xll.ohTrigger(RecalcTrigger,Trigger3M)),NA())</f>
        <v>1.7205686871838551E-2</v>
      </c>
      <c r="M3368" s="52">
        <f>IFERROR(_xll.qlIndexFixing(ONIndex3M,I3368,TRUE,_xll.ohTrigger(RecalcTrigger,Trigger3M)),NA())</f>
        <v>1.7168381161232205E-2</v>
      </c>
      <c r="N3368" s="52">
        <f>IFERROR(_xll.qlIndexFixing(Index6M,$H3368,TRUE,_xll.ohTrigger(RecalcTrigger,Trigger6M)),NA())</f>
        <v>1.8978162145957329E-2</v>
      </c>
      <c r="O3368" s="52">
        <f>IFERROR(_xll.qlIndexFixing(ONIndex6M,I3368,TRUE,_xll.ohTrigger(RecalcTrigger,Trigger6M)),NA())</f>
        <v>1.8887753950789232E-2</v>
      </c>
      <c r="P3368" s="52">
        <f>IFERROR(_xll.qlIndexFixing(Index1Y,$H3368,TRUE,_xll.ohTrigger(RecalcTrigger,Trigger1Y)),NA())</f>
        <v>2.1116601955183278E-2</v>
      </c>
      <c r="Q3368" s="52">
        <f>IFERROR(_xll.qlIndexFixing(ONIndex1Y,I3368,TRUE,_xll.ohTrigger(RecalcTrigger,Trigger1Y)),NA())</f>
        <v>2.0894347455051587E-2</v>
      </c>
    </row>
    <row r="3369" spans="2:17" x14ac:dyDescent="0.2">
      <c r="B3369" s="46" t="s">
        <v>51</v>
      </c>
      <c r="D3369" s="49">
        <f>_xll.qlCalendarAdvance(LocalCalendar,$D3368,B3369,"f",FALSE)</f>
        <v>63339</v>
      </c>
      <c r="E3369" s="49">
        <f>_xll.qlInterestRateIndexValueDate(IndexON,D3369)</f>
        <v>63339</v>
      </c>
      <c r="F3369" s="52">
        <f>IFERROR(_xll.qlIndexFixing(IndexON,D3369,TRUE,_xll.ohTrigger(RecalcTrigger,TriggerON)),NA())</f>
        <v>1.3754898180451391E-2</v>
      </c>
      <c r="H3369" s="49">
        <f>_xll.qlCalendarAdvance(IborCalendar,$H3368,B3369,"f",FALSE)</f>
        <v>63326</v>
      </c>
      <c r="I3369" s="49">
        <f>_xll.qlInterestRateIndexValueDate(Index1M,$H3369)</f>
        <v>63328</v>
      </c>
      <c r="J3369" s="52">
        <f>IFERROR(_xll.qlIndexFixing(Index1M,$H3369,TRUE,_xll.ohTrigger(RecalcTrigger,Trigger1M)),NA())</f>
        <v>1.5750576275594379E-2</v>
      </c>
      <c r="K3369" s="52">
        <f>IFERROR(_xll.qlIndexFixing(ONIndex1M,I3369,TRUE,_xll.ohTrigger(RecalcTrigger,Trigger1M)),NA())</f>
        <v>1.574093698772927E-2</v>
      </c>
      <c r="L3369" s="52">
        <f>IFERROR(_xll.qlIndexFixing(Index3M,H3369,TRUE,_xll.ohTrigger(RecalcTrigger,Trigger3M)),NA())</f>
        <v>1.7205686871839401E-2</v>
      </c>
      <c r="M3369" s="52">
        <f>IFERROR(_xll.qlIndexFixing(ONIndex3M,I3369,TRUE,_xll.ohTrigger(RecalcTrigger,Trigger3M)),NA())</f>
        <v>1.716838116125885E-2</v>
      </c>
      <c r="N3369" s="52">
        <f>IFERROR(_xll.qlIndexFixing(Index6M,$H3369,TRUE,_xll.ohTrigger(RecalcTrigger,Trigger6M)),NA())</f>
        <v>1.8978158226897225E-2</v>
      </c>
      <c r="O3369" s="52">
        <f>IFERROR(_xll.qlIndexFixing(ONIndex6M,I3369,TRUE,_xll.ohTrigger(RecalcTrigger,Trigger6M)),NA())</f>
        <v>1.8887749739144866E-2</v>
      </c>
      <c r="P3369" s="52">
        <f>IFERROR(_xll.qlIndexFixing(Index1Y,$H3369,TRUE,_xll.ohTrigger(RecalcTrigger,Trigger1Y)),NA())</f>
        <v>2.1116601691146639E-2</v>
      </c>
      <c r="Q3369" s="52">
        <f>IFERROR(_xll.qlIndexFixing(ONIndex1Y,I3369,TRUE,_xll.ohTrigger(RecalcTrigger,Trigger1Y)),NA())</f>
        <v>2.0894347148496806E-2</v>
      </c>
    </row>
    <row r="3370" spans="2:17" x14ac:dyDescent="0.2">
      <c r="B3370" s="46" t="s">
        <v>51</v>
      </c>
      <c r="D3370" s="49">
        <f>_xll.qlCalendarAdvance(LocalCalendar,$D3369,B3370,"f",FALSE)</f>
        <v>63346</v>
      </c>
      <c r="E3370" s="49">
        <f>_xll.qlInterestRateIndexValueDate(IndexON,D3370)</f>
        <v>63346</v>
      </c>
      <c r="F3370" s="52">
        <f>IFERROR(_xll.qlIndexFixing(IndexON,D3370,TRUE,_xll.ohTrigger(RecalcTrigger,TriggerON)),NA())</f>
        <v>1.3754898180451391E-2</v>
      </c>
      <c r="H3370" s="49">
        <f>_xll.qlCalendarAdvance(IborCalendar,$H3369,B3370,"f",FALSE)</f>
        <v>63333</v>
      </c>
      <c r="I3370" s="49">
        <f>_xll.qlInterestRateIndexValueDate(Index1M,$H3370)</f>
        <v>63335</v>
      </c>
      <c r="J3370" s="52">
        <f>IFERROR(_xll.qlIndexFixing(Index1M,$H3370,TRUE,_xll.ohTrigger(RecalcTrigger,Trigger1M)),NA())</f>
        <v>1.5750576275594379E-2</v>
      </c>
      <c r="K3370" s="52">
        <f>IFERROR(_xll.qlIndexFixing(ONIndex1M,I3370,TRUE,_xll.ohTrigger(RecalcTrigger,Trigger1M)),NA())</f>
        <v>1.5741281112551242E-2</v>
      </c>
      <c r="L3370" s="52">
        <f>IFERROR(_xll.qlIndexFixing(Index3M,H3370,TRUE,_xll.ohTrigger(RecalcTrigger,Trigger3M)),NA())</f>
        <v>1.7206097424660265E-2</v>
      </c>
      <c r="M3370" s="52">
        <f>IFERROR(_xll.qlIndexFixing(ONIndex3M,I3370,TRUE,_xll.ohTrigger(RecalcTrigger,Trigger3M)),NA())</f>
        <v>1.7168790527826161E-2</v>
      </c>
      <c r="N3370" s="52">
        <f>IFERROR(_xll.qlIndexFixing(Index6M,$H3370,TRUE,_xll.ohTrigger(RecalcTrigger,Trigger6M)),NA())</f>
        <v>1.8978154333451659E-2</v>
      </c>
      <c r="O3370" s="52">
        <f>IFERROR(_xll.qlIndexFixing(ONIndex6M,I3370,TRUE,_xll.ohTrigger(RecalcTrigger,Trigger6M)),NA())</f>
        <v>1.8888240719454608E-2</v>
      </c>
      <c r="P3370" s="52">
        <f>IFERROR(_xll.qlIndexFixing(Index1Y,$H3370,TRUE,_xll.ohTrigger(RecalcTrigger,Trigger1Y)),NA())</f>
        <v>2.1117216347216632E-2</v>
      </c>
      <c r="Q3370" s="52">
        <f>IFERROR(_xll.qlIndexFixing(ONIndex1Y,I3370,TRUE,_xll.ohTrigger(RecalcTrigger,Trigger1Y)),NA())</f>
        <v>2.0894953151078255E-2</v>
      </c>
    </row>
    <row r="3371" spans="2:17" x14ac:dyDescent="0.2">
      <c r="B3371" s="46" t="s">
        <v>51</v>
      </c>
      <c r="D3371" s="49">
        <f>_xll.qlCalendarAdvance(LocalCalendar,$D3370,B3371,"f",FALSE)</f>
        <v>63353</v>
      </c>
      <c r="E3371" s="49">
        <f>_xll.qlInterestRateIndexValueDate(IndexON,D3371)</f>
        <v>63353</v>
      </c>
      <c r="F3371" s="52">
        <f>IFERROR(_xll.qlIndexFixing(IndexON,D3371,TRUE,_xll.ohTrigger(RecalcTrigger,TriggerON)),NA())</f>
        <v>1.3754898180531328E-2</v>
      </c>
      <c r="H3371" s="49">
        <f>_xll.qlCalendarAdvance(IborCalendar,$H3370,B3371,"f",FALSE)</f>
        <v>63340</v>
      </c>
      <c r="I3371" s="49">
        <f>_xll.qlInterestRateIndexValueDate(Index1M,$H3371)</f>
        <v>63342</v>
      </c>
      <c r="J3371" s="52">
        <f>IFERROR(_xll.qlIndexFixing(Index1M,$H3371,TRUE,_xll.ohTrigger(RecalcTrigger,Trigger1M)),NA())</f>
        <v>1.5750576275594379E-2</v>
      </c>
      <c r="K3371" s="52">
        <f>IFERROR(_xll.qlIndexFixing(ONIndex1M,I3371,TRUE,_xll.ohTrigger(RecalcTrigger,Trigger1M)),NA())</f>
        <v>1.574093698772927E-2</v>
      </c>
      <c r="L3371" s="52">
        <f>IFERROR(_xll.qlIndexFixing(Index3M,H3371,TRUE,_xll.ohTrigger(RecalcTrigger,Trigger3M)),NA())</f>
        <v>1.7206097424659422E-2</v>
      </c>
      <c r="M3371" s="52">
        <f>IFERROR(_xll.qlIndexFixing(ONIndex3M,I3371,TRUE,_xll.ohTrigger(RecalcTrigger,Trigger3M)),NA())</f>
        <v>1.7168381161232205E-2</v>
      </c>
      <c r="N3371" s="52">
        <f>IFERROR(_xll.qlIndexFixing(Index6M,$H3371,TRUE,_xll.ohTrigger(RecalcTrigger,Trigger6M)),NA())</f>
        <v>1.8978150465620632E-2</v>
      </c>
      <c r="O3371" s="52">
        <f>IFERROR(_xll.qlIndexFixing(ONIndex6M,I3371,TRUE,_xll.ohTrigger(RecalcTrigger,Trigger6M)),NA())</f>
        <v>1.8887741391955259E-2</v>
      </c>
      <c r="P3371" s="52">
        <f>IFERROR(_xll.qlIndexFixing(Index1Y,$H3371,TRUE,_xll.ohTrigger(RecalcTrigger,Trigger1Y)),NA())</f>
        <v>2.1116601168731829E-2</v>
      </c>
      <c r="Q3371" s="52">
        <f>IFERROR(_xll.qlIndexFixing(ONIndex1Y,I3371,TRUE,_xll.ohTrigger(RecalcTrigger,Trigger1Y)),NA())</f>
        <v>2.0894346540982767E-2</v>
      </c>
    </row>
    <row r="3372" spans="2:17" x14ac:dyDescent="0.2">
      <c r="B3372" s="46" t="s">
        <v>51</v>
      </c>
      <c r="D3372" s="49">
        <f>_xll.qlCalendarAdvance(LocalCalendar,$D3371,B3372,"f",FALSE)</f>
        <v>63360</v>
      </c>
      <c r="E3372" s="49">
        <f>_xll.qlInterestRateIndexValueDate(IndexON,D3372)</f>
        <v>63360</v>
      </c>
      <c r="F3372" s="52">
        <f>IFERROR(_xll.qlIndexFixing(IndexON,D3372,TRUE,_xll.ohTrigger(RecalcTrigger,TriggerON)),NA())</f>
        <v>1.3754898180451391E-2</v>
      </c>
      <c r="H3372" s="49">
        <f>_xll.qlCalendarAdvance(IborCalendar,$H3371,B3372,"f",FALSE)</f>
        <v>63347</v>
      </c>
      <c r="I3372" s="49">
        <f>_xll.qlInterestRateIndexValueDate(Index1M,$H3372)</f>
        <v>63349</v>
      </c>
      <c r="J3372" s="52">
        <f>IFERROR(_xll.qlIndexFixing(Index1M,$H3372,TRUE,_xll.ohTrigger(RecalcTrigger,Trigger1M)),NA())</f>
        <v>1.5750576275594379E-2</v>
      </c>
      <c r="K3372" s="52">
        <f>IFERROR(_xll.qlIndexFixing(ONIndex1M,I3372,TRUE,_xll.ohTrigger(RecalcTrigger,Trigger1M)),NA())</f>
        <v>1.574093698772927E-2</v>
      </c>
      <c r="L3372" s="52">
        <f>IFERROR(_xll.qlIndexFixing(Index3M,H3372,TRUE,_xll.ohTrigger(RecalcTrigger,Trigger3M)),NA())</f>
        <v>1.7205686871839401E-2</v>
      </c>
      <c r="M3372" s="52">
        <f>IFERROR(_xll.qlIndexFixing(ONIndex3M,I3372,TRUE,_xll.ohTrigger(RecalcTrigger,Trigger3M)),NA())</f>
        <v>1.716838116125885E-2</v>
      </c>
      <c r="N3372" s="52">
        <f>IFERROR(_xll.qlIndexFixing(Index6M,$H3372,TRUE,_xll.ohTrigger(RecalcTrigger,Trigger6M)),NA())</f>
        <v>1.8978146623404572E-2</v>
      </c>
      <c r="O3372" s="52">
        <f>IFERROR(_xll.qlIndexFixing(ONIndex6M,I3372,TRUE,_xll.ohTrigger(RecalcTrigger,Trigger6M)),NA())</f>
        <v>1.8887737256436665E-2</v>
      </c>
      <c r="P3372" s="52">
        <f>IFERROR(_xll.qlIndexFixing(Index1Y,$H3372,TRUE,_xll.ohTrigger(RecalcTrigger,Trigger1Y)),NA())</f>
        <v>2.1116600910353445E-2</v>
      </c>
      <c r="Q3372" s="52">
        <f>IFERROR(_xll.qlIndexFixing(ONIndex1Y,I3372,TRUE,_xll.ohTrigger(RecalcTrigger,Trigger1Y)),NA())</f>
        <v>2.0894346240023509E-2</v>
      </c>
    </row>
    <row r="3373" spans="2:17" x14ac:dyDescent="0.2">
      <c r="B3373" s="46" t="s">
        <v>51</v>
      </c>
      <c r="D3373" s="49">
        <f>_xll.qlCalendarAdvance(LocalCalendar,$D3372,B3373,"f",FALSE)</f>
        <v>63367</v>
      </c>
      <c r="E3373" s="49">
        <f>_xll.qlInterestRateIndexValueDate(IndexON,D3373)</f>
        <v>63367</v>
      </c>
      <c r="F3373" s="52">
        <f>IFERROR(_xll.qlIndexFixing(IndexON,D3373,TRUE,_xll.ohTrigger(RecalcTrigger,TriggerON)),NA())</f>
        <v>1.3754898180451391E-2</v>
      </c>
      <c r="H3373" s="49">
        <f>_xll.qlCalendarAdvance(IborCalendar,$H3372,B3373,"f",FALSE)</f>
        <v>63354</v>
      </c>
      <c r="I3373" s="49">
        <f>_xll.qlInterestRateIndexValueDate(Index1M,$H3373)</f>
        <v>63356</v>
      </c>
      <c r="J3373" s="52">
        <f>IFERROR(_xll.qlIndexFixing(Index1M,$H3373,TRUE,_xll.ohTrigger(RecalcTrigger,Trigger1M)),NA())</f>
        <v>1.5750576275594379E-2</v>
      </c>
      <c r="K3373" s="52">
        <f>IFERROR(_xll.qlIndexFixing(ONIndex1M,I3373,TRUE,_xll.ohTrigger(RecalcTrigger,Trigger1M)),NA())</f>
        <v>1.5740936987702625E-2</v>
      </c>
      <c r="L3373" s="52">
        <f>IFERROR(_xll.qlIndexFixing(Index3M,H3373,TRUE,_xll.ohTrigger(RecalcTrigger,Trigger3M)),NA())</f>
        <v>1.7205686871838551E-2</v>
      </c>
      <c r="M3373" s="52">
        <f>IFERROR(_xll.qlIndexFixing(ONIndex3M,I3373,TRUE,_xll.ohTrigger(RecalcTrigger,Trigger3M)),NA())</f>
        <v>1.716838116125885E-2</v>
      </c>
      <c r="N3373" s="52">
        <f>IFERROR(_xll.qlIndexFixing(Index6M,$H3373,TRUE,_xll.ohTrigger(RecalcTrigger,Trigger6M)),NA())</f>
        <v>1.8978142806803482E-2</v>
      </c>
      <c r="O3373" s="52">
        <f>IFERROR(_xll.qlIndexFixing(ONIndex6M,I3373,TRUE,_xll.ohTrigger(RecalcTrigger,Trigger6M)),NA())</f>
        <v>1.8887733146231156E-2</v>
      </c>
      <c r="P3373" s="52">
        <f>IFERROR(_xll.qlIndexFixing(Index1Y,$H3373,TRUE,_xll.ohTrigger(RecalcTrigger,Trigger1Y)),NA())</f>
        <v>2.1116600653861069E-2</v>
      </c>
      <c r="Q3373" s="52">
        <f>IFERROR(_xll.qlIndexFixing(ONIndex1Y,I3373,TRUE,_xll.ohTrigger(RecalcTrigger,Trigger1Y)),NA())</f>
        <v>2.089434594084949E-2</v>
      </c>
    </row>
    <row r="3374" spans="2:17" x14ac:dyDescent="0.2">
      <c r="B3374" s="46" t="s">
        <v>51</v>
      </c>
      <c r="D3374" s="49">
        <f>_xll.qlCalendarAdvance(LocalCalendar,$D3373,B3374,"f",FALSE)</f>
        <v>63375</v>
      </c>
      <c r="E3374" s="49">
        <f>_xll.qlInterestRateIndexValueDate(IndexON,D3374)</f>
        <v>63375</v>
      </c>
      <c r="F3374" s="52">
        <f>IFERROR(_xll.qlIndexFixing(IndexON,D3374,TRUE,_xll.ohTrigger(RecalcTrigger,TriggerON)),NA())</f>
        <v>1.3754898180531328E-2</v>
      </c>
      <c r="H3374" s="49">
        <f>_xll.qlCalendarAdvance(IborCalendar,$H3373,B3374,"f",FALSE)</f>
        <v>63361</v>
      </c>
      <c r="I3374" s="49">
        <f>_xll.qlInterestRateIndexValueDate(Index1M,$H3374)</f>
        <v>63363</v>
      </c>
      <c r="J3374" s="52">
        <f>IFERROR(_xll.qlIndexFixing(Index1M,$H3374,TRUE,_xll.ohTrigger(RecalcTrigger,Trigger1M)),NA())</f>
        <v>1.5750576275594379E-2</v>
      </c>
      <c r="K3374" s="52">
        <f>IFERROR(_xll.qlIndexFixing(ONIndex1M,I3374,TRUE,_xll.ohTrigger(RecalcTrigger,Trigger1M)),NA())</f>
        <v>1.574093698772927E-2</v>
      </c>
      <c r="L3374" s="52">
        <f>IFERROR(_xll.qlIndexFixing(Index3M,H3374,TRUE,_xll.ohTrigger(RecalcTrigger,Trigger3M)),NA())</f>
        <v>1.7205686871838551E-2</v>
      </c>
      <c r="M3374" s="52">
        <f>IFERROR(_xll.qlIndexFixing(ONIndex3M,I3374,TRUE,_xll.ohTrigger(RecalcTrigger,Trigger3M)),NA())</f>
        <v>1.716838116125885E-2</v>
      </c>
      <c r="N3374" s="52">
        <f>IFERROR(_xll.qlIndexFixing(Index6M,$H3374,TRUE,_xll.ohTrigger(RecalcTrigger,Trigger6M)),NA())</f>
        <v>1.8979135762302542E-2</v>
      </c>
      <c r="O3374" s="52">
        <f>IFERROR(_xll.qlIndexFixing(ONIndex6M,I3374,TRUE,_xll.ohTrigger(RecalcTrigger,Trigger6M)),NA())</f>
        <v>1.8887729061471958E-2</v>
      </c>
      <c r="P3374" s="52">
        <f>IFERROR(_xll.qlIndexFixing(Index1Y,$H3374,TRUE,_xll.ohTrigger(RecalcTrigger,Trigger1Y)),NA())</f>
        <v>2.1116600399254486E-2</v>
      </c>
      <c r="Q3374" s="52">
        <f>IFERROR(_xll.qlIndexFixing(ONIndex1Y,I3374,TRUE,_xll.ohTrigger(RecalcTrigger,Trigger1Y)),NA())</f>
        <v>2.0894345643567291E-2</v>
      </c>
    </row>
    <row r="3375" spans="2:17" x14ac:dyDescent="0.2">
      <c r="B3375" s="46" t="s">
        <v>51</v>
      </c>
      <c r="D3375" s="49">
        <f>_xll.qlCalendarAdvance(LocalCalendar,$D3374,B3375,"f",FALSE)</f>
        <v>63382</v>
      </c>
      <c r="E3375" s="49">
        <f>_xll.qlInterestRateIndexValueDate(IndexON,D3375)</f>
        <v>63382</v>
      </c>
      <c r="F3375" s="52">
        <f>IFERROR(_xll.qlIndexFixing(IndexON,D3375,TRUE,_xll.ohTrigger(RecalcTrigger,TriggerON)),NA())</f>
        <v>1.3754898180451391E-2</v>
      </c>
      <c r="H3375" s="49">
        <f>_xll.qlCalendarAdvance(IborCalendar,$H3374,B3375,"f",FALSE)</f>
        <v>63368</v>
      </c>
      <c r="I3375" s="49">
        <f>_xll.qlInterestRateIndexValueDate(Index1M,$H3375)</f>
        <v>63370</v>
      </c>
      <c r="J3375" s="52">
        <f>IFERROR(_xll.qlIndexFixing(Index1M,$H3375,TRUE,_xll.ohTrigger(RecalcTrigger,Trigger1M)),NA())</f>
        <v>1.5750576275594379E-2</v>
      </c>
      <c r="K3375" s="52">
        <f>IFERROR(_xll.qlIndexFixing(ONIndex1M,I3375,TRUE,_xll.ohTrigger(RecalcTrigger,Trigger1M)),NA())</f>
        <v>1.574093698772927E-2</v>
      </c>
      <c r="L3375" s="52">
        <f>IFERROR(_xll.qlIndexFixing(Index3M,H3375,TRUE,_xll.ohTrigger(RecalcTrigger,Trigger3M)),NA())</f>
        <v>1.7204455291712942E-2</v>
      </c>
      <c r="M3375" s="52">
        <f>IFERROR(_xll.qlIndexFixing(ONIndex3M,I3375,TRUE,_xll.ohTrigger(RecalcTrigger,Trigger3M)),NA())</f>
        <v>1.716838116125885E-2</v>
      </c>
      <c r="N3375" s="52">
        <f>IFERROR(_xll.qlIndexFixing(Index6M,$H3375,TRUE,_xll.ohTrigger(RecalcTrigger,Trigger6M)),NA())</f>
        <v>1.8976640257817826E-2</v>
      </c>
      <c r="O3375" s="52">
        <f>IFERROR(_xll.qlIndexFixing(ONIndex6M,I3375,TRUE,_xll.ohTrigger(RecalcTrigger,Trigger6M)),NA())</f>
        <v>1.8887725002025846E-2</v>
      </c>
      <c r="P3375" s="52">
        <f>IFERROR(_xll.qlIndexFixing(Index1Y,$H3375,TRUE,_xll.ohTrigger(RecalcTrigger,Trigger1Y)),NA())</f>
        <v>2.11147555331383E-2</v>
      </c>
      <c r="Q3375" s="52">
        <f>IFERROR(_xll.qlIndexFixing(ONIndex1Y,I3375,TRUE,_xll.ohTrigger(RecalcTrigger,Trigger1Y)),NA())</f>
        <v>2.0894345348123622E-2</v>
      </c>
    </row>
    <row r="3376" spans="2:17" x14ac:dyDescent="0.2">
      <c r="B3376" s="46" t="s">
        <v>51</v>
      </c>
      <c r="D3376" s="49">
        <f>_xll.qlCalendarAdvance(LocalCalendar,$D3375,B3376,"f",FALSE)</f>
        <v>63389</v>
      </c>
      <c r="E3376" s="49">
        <f>_xll.qlInterestRateIndexValueDate(IndexON,D3376)</f>
        <v>63389</v>
      </c>
      <c r="F3376" s="52">
        <f>IFERROR(_xll.qlIndexFixing(IndexON,D3376,TRUE,_xll.ohTrigger(RecalcTrigger,TriggerON)),NA())</f>
        <v>1.3754898180451391E-2</v>
      </c>
      <c r="H3376" s="49">
        <f>_xll.qlCalendarAdvance(IborCalendar,$H3375,B3376,"f",FALSE)</f>
        <v>63375</v>
      </c>
      <c r="I3376" s="49">
        <f>_xll.qlInterestRateIndexValueDate(Index1M,$H3376)</f>
        <v>63377</v>
      </c>
      <c r="J3376" s="52">
        <f>IFERROR(_xll.qlIndexFixing(Index1M,$H3376,TRUE,_xll.ohTrigger(RecalcTrigger,Trigger1M)),NA())</f>
        <v>1.5750576275594379E-2</v>
      </c>
      <c r="K3376" s="52">
        <f>IFERROR(_xll.qlIndexFixing(ONIndex1M,I3376,TRUE,_xll.ohTrigger(RecalcTrigger,Trigger1M)),NA())</f>
        <v>1.5740936987702625E-2</v>
      </c>
      <c r="L3376" s="52">
        <f>IFERROR(_xll.qlIndexFixing(Index3M,H3376,TRUE,_xll.ohTrigger(RecalcTrigger,Trigger3M)),NA())</f>
        <v>1.7206097424660265E-2</v>
      </c>
      <c r="M3376" s="52">
        <f>IFERROR(_xll.qlIndexFixing(ONIndex3M,I3376,TRUE,_xll.ohTrigger(RecalcTrigger,Trigger3M)),NA())</f>
        <v>1.716838116125885E-2</v>
      </c>
      <c r="N3376" s="52">
        <f>IFERROR(_xll.qlIndexFixing(Index6M,$H3376,TRUE,_xll.ohTrigger(RecalcTrigger,Trigger6M)),NA())</f>
        <v>1.8978131510688737E-2</v>
      </c>
      <c r="O3376" s="52">
        <f>IFERROR(_xll.qlIndexFixing(ONIndex6M,I3376,TRUE,_xll.ohTrigger(RecalcTrigger,Trigger6M)),NA())</f>
        <v>1.8887720968026045E-2</v>
      </c>
      <c r="P3376" s="52">
        <f>IFERROR(_xll.qlIndexFixing(Index1Y,$H3376,TRUE,_xll.ohTrigger(RecalcTrigger,Trigger1Y)),NA())</f>
        <v>2.1116599895699577E-2</v>
      </c>
      <c r="Q3376" s="52">
        <f>IFERROR(_xll.qlIndexFixing(ONIndex1Y,I3376,TRUE,_xll.ohTrigger(RecalcTrigger,Trigger1Y)),NA())</f>
        <v>2.0894345054518482E-2</v>
      </c>
    </row>
    <row r="3377" spans="2:17" x14ac:dyDescent="0.2">
      <c r="B3377" s="46" t="s">
        <v>51</v>
      </c>
      <c r="D3377" s="49">
        <f>_xll.qlCalendarAdvance(LocalCalendar,$D3376,B3377,"f",FALSE)</f>
        <v>63396</v>
      </c>
      <c r="E3377" s="49">
        <f>_xll.qlInterestRateIndexValueDate(IndexON,D3377)</f>
        <v>63396</v>
      </c>
      <c r="F3377" s="52">
        <f>IFERROR(_xll.qlIndexFixing(IndexON,D3377,TRUE,_xll.ohTrigger(RecalcTrigger,TriggerON)),NA())</f>
        <v>1.3754898180451391E-2</v>
      </c>
      <c r="H3377" s="49">
        <f>_xll.qlCalendarAdvance(IborCalendar,$H3376,B3377,"f",FALSE)</f>
        <v>63382</v>
      </c>
      <c r="I3377" s="49">
        <f>_xll.qlInterestRateIndexValueDate(Index1M,$H3377)</f>
        <v>63384</v>
      </c>
      <c r="J3377" s="52">
        <f>IFERROR(_xll.qlIndexFixing(Index1M,$H3377,TRUE,_xll.ohTrigger(RecalcTrigger,Trigger1M)),NA())</f>
        <v>1.5750576275594379E-2</v>
      </c>
      <c r="K3377" s="52">
        <f>IFERROR(_xll.qlIndexFixing(ONIndex1M,I3377,TRUE,_xll.ohTrigger(RecalcTrigger,Trigger1M)),NA())</f>
        <v>1.574093698772927E-2</v>
      </c>
      <c r="L3377" s="52">
        <f>IFERROR(_xll.qlIndexFixing(Index3M,H3377,TRUE,_xll.ohTrigger(RecalcTrigger,Trigger3M)),NA())</f>
        <v>1.7205686871838551E-2</v>
      </c>
      <c r="M3377" s="52">
        <f>IFERROR(_xll.qlIndexFixing(ONIndex3M,I3377,TRUE,_xll.ohTrigger(RecalcTrigger,Trigger3M)),NA())</f>
        <v>1.7168381161232205E-2</v>
      </c>
      <c r="N3377" s="52">
        <f>IFERROR(_xll.qlIndexFixing(Index6M,$H3377,TRUE,_xll.ohTrigger(RecalcTrigger,Trigger6M)),NA())</f>
        <v>1.8978626165889492E-2</v>
      </c>
      <c r="O3377" s="52">
        <f>IFERROR(_xll.qlIndexFixing(ONIndex6M,I3377,TRUE,_xll.ohTrigger(RecalcTrigger,Trigger6M)),NA())</f>
        <v>1.8887716959312684E-2</v>
      </c>
      <c r="P3377" s="52">
        <f>IFERROR(_xll.qlIndexFixing(Index1Y,$H3377,TRUE,_xll.ohTrigger(RecalcTrigger,Trigger1Y)),NA())</f>
        <v>2.1116599646750816E-2</v>
      </c>
      <c r="Q3377" s="52">
        <f>IFERROR(_xll.qlIndexFixing(ONIndex1Y,I3377,TRUE,_xll.ohTrigger(RecalcTrigger,Trigger1Y)),NA())</f>
        <v>2.0894344762751871E-2</v>
      </c>
    </row>
    <row r="3378" spans="2:17" x14ac:dyDescent="0.2">
      <c r="B3378" s="46" t="s">
        <v>51</v>
      </c>
      <c r="D3378" s="49">
        <f>_xll.qlCalendarAdvance(LocalCalendar,$D3377,B3378,"f",FALSE)</f>
        <v>63403</v>
      </c>
      <c r="E3378" s="49">
        <f>_xll.qlInterestRateIndexValueDate(IndexON,D3378)</f>
        <v>63403</v>
      </c>
      <c r="F3378" s="52">
        <f>IFERROR(_xll.qlIndexFixing(IndexON,D3378,TRUE,_xll.ohTrigger(RecalcTrigger,TriggerON)),NA())</f>
        <v>1.3754898180451391E-2</v>
      </c>
      <c r="H3378" s="49">
        <f>_xll.qlCalendarAdvance(IborCalendar,$H3377,B3378,"f",FALSE)</f>
        <v>63389</v>
      </c>
      <c r="I3378" s="49">
        <f>_xll.qlInterestRateIndexValueDate(Index1M,$H3378)</f>
        <v>63391</v>
      </c>
      <c r="J3378" s="52">
        <f>IFERROR(_xll.qlIndexFixing(Index1M,$H3378,TRUE,_xll.ohTrigger(RecalcTrigger,Trigger1M)),NA())</f>
        <v>1.5750576275594379E-2</v>
      </c>
      <c r="K3378" s="52">
        <f>IFERROR(_xll.qlIndexFixing(ONIndex1M,I3378,TRUE,_xll.ohTrigger(RecalcTrigger,Trigger1M)),NA())</f>
        <v>1.5740936987702625E-2</v>
      </c>
      <c r="L3378" s="52">
        <f>IFERROR(_xll.qlIndexFixing(Index3M,H3378,TRUE,_xll.ohTrigger(RecalcTrigger,Trigger3M)),NA())</f>
        <v>1.7205686871838551E-2</v>
      </c>
      <c r="M3378" s="52">
        <f>IFERROR(_xll.qlIndexFixing(ONIndex3M,I3378,TRUE,_xll.ohTrigger(RecalcTrigger,Trigger3M)),NA())</f>
        <v>1.716838116125885E-2</v>
      </c>
      <c r="N3378" s="52">
        <f>IFERROR(_xll.qlIndexFixing(Index6M,$H3378,TRUE,_xll.ohTrigger(RecalcTrigger,Trigger6M)),NA())</f>
        <v>1.8978124108019124E-2</v>
      </c>
      <c r="O3378" s="52">
        <f>IFERROR(_xll.qlIndexFixing(ONIndex6M,I3378,TRUE,_xll.ohTrigger(RecalcTrigger,Trigger6M)),NA())</f>
        <v>1.8887712976018989E-2</v>
      </c>
      <c r="P3378" s="52">
        <f>IFERROR(_xll.qlIndexFixing(Index1Y,$H3378,TRUE,_xll.ohTrigger(RecalcTrigger,Trigger1Y)),NA())</f>
        <v>2.1116599399688064E-2</v>
      </c>
      <c r="Q3378" s="52">
        <f>IFERROR(_xll.qlIndexFixing(ONIndex1Y,I3378,TRUE,_xll.ohTrigger(RecalcTrigger,Trigger1Y)),NA())</f>
        <v>2.0894344472850435E-2</v>
      </c>
    </row>
    <row r="3379" spans="2:17" x14ac:dyDescent="0.2">
      <c r="B3379" s="46" t="s">
        <v>51</v>
      </c>
      <c r="D3379" s="49">
        <f>_xll.qlCalendarAdvance(LocalCalendar,$D3378,B3379,"f",FALSE)</f>
        <v>63410</v>
      </c>
      <c r="E3379" s="49">
        <f>_xll.qlInterestRateIndexValueDate(IndexON,D3379)</f>
        <v>63410</v>
      </c>
      <c r="F3379" s="52">
        <f>IFERROR(_xll.qlIndexFixing(IndexON,D3379,TRUE,_xll.ohTrigger(RecalcTrigger,TriggerON)),NA())</f>
        <v>1.3754898180451391E-2</v>
      </c>
      <c r="H3379" s="49">
        <f>_xll.qlCalendarAdvance(IborCalendar,$H3378,B3379,"f",FALSE)</f>
        <v>63396</v>
      </c>
      <c r="I3379" s="49">
        <f>_xll.qlInterestRateIndexValueDate(Index1M,$H3379)</f>
        <v>63398</v>
      </c>
      <c r="J3379" s="52">
        <f>IFERROR(_xll.qlIndexFixing(Index1M,$H3379,TRUE,_xll.ohTrigger(RecalcTrigger,Trigger1M)),NA())</f>
        <v>1.5750920681406877E-2</v>
      </c>
      <c r="K3379" s="52">
        <f>IFERROR(_xll.qlIndexFixing(ONIndex1M,I3379,TRUE,_xll.ohTrigger(RecalcTrigger,Trigger1M)),NA())</f>
        <v>1.5740936987702625E-2</v>
      </c>
      <c r="L3379" s="52">
        <f>IFERROR(_xll.qlIndexFixing(Index3M,H3379,TRUE,_xll.ohTrigger(RecalcTrigger,Trigger3M)),NA())</f>
        <v>1.7205686871839401E-2</v>
      </c>
      <c r="M3379" s="52">
        <f>IFERROR(_xll.qlIndexFixing(ONIndex3M,I3379,TRUE,_xll.ohTrigger(RecalcTrigger,Trigger3M)),NA())</f>
        <v>1.7168381161232205E-2</v>
      </c>
      <c r="N3379" s="52">
        <f>IFERROR(_xll.qlIndexFixing(Index6M,$H3379,TRUE,_xll.ohTrigger(RecalcTrigger,Trigger6M)),NA())</f>
        <v>1.8978120445106557E-2</v>
      </c>
      <c r="O3379" s="52">
        <f>IFERROR(_xll.qlIndexFixing(ONIndex6M,I3379,TRUE,_xll.ohTrigger(RecalcTrigger,Trigger6M)),NA())</f>
        <v>1.888770901809167E-2</v>
      </c>
      <c r="P3379" s="52">
        <f>IFERROR(_xll.qlIndexFixing(Index1Y,$H3379,TRUE,_xll.ohTrigger(RecalcTrigger,Trigger1Y)),NA())</f>
        <v>2.1116599154511542E-2</v>
      </c>
      <c r="Q3379" s="52">
        <f>IFERROR(_xll.qlIndexFixing(ONIndex1Y,I3379,TRUE,_xll.ohTrigger(RecalcTrigger,Trigger1Y)),NA())</f>
        <v>2.0894344184814173E-2</v>
      </c>
    </row>
    <row r="3380" spans="2:17" x14ac:dyDescent="0.2">
      <c r="B3380" s="46" t="s">
        <v>51</v>
      </c>
      <c r="D3380" s="49">
        <f>_xll.qlCalendarAdvance(LocalCalendar,$D3379,B3380,"f",FALSE)</f>
        <v>63417</v>
      </c>
      <c r="E3380" s="49">
        <f>_xll.qlInterestRateIndexValueDate(IndexON,D3380)</f>
        <v>63417</v>
      </c>
      <c r="F3380" s="52">
        <f>IFERROR(_xll.qlIndexFixing(IndexON,D3380,TRUE,_xll.ohTrigger(RecalcTrigger,TriggerON)),NA())</f>
        <v>1.3754898180451391E-2</v>
      </c>
      <c r="H3380" s="49">
        <f>_xll.qlCalendarAdvance(IborCalendar,$H3379,B3380,"f",FALSE)</f>
        <v>63403</v>
      </c>
      <c r="I3380" s="49">
        <f>_xll.qlInterestRateIndexValueDate(Index1M,$H3380)</f>
        <v>63405</v>
      </c>
      <c r="J3380" s="52">
        <f>IFERROR(_xll.qlIndexFixing(Index1M,$H3380,TRUE,_xll.ohTrigger(RecalcTrigger,Trigger1M)),NA())</f>
        <v>1.5750920681406877E-2</v>
      </c>
      <c r="K3380" s="52">
        <f>IFERROR(_xll.qlIndexFixing(ONIndex1M,I3380,TRUE,_xll.ohTrigger(RecalcTrigger,Trigger1M)),NA())</f>
        <v>1.574093698772927E-2</v>
      </c>
      <c r="L3380" s="52">
        <f>IFERROR(_xll.qlIndexFixing(Index3M,H3380,TRUE,_xll.ohTrigger(RecalcTrigger,Trigger3M)),NA())</f>
        <v>1.7205686871839401E-2</v>
      </c>
      <c r="M3380" s="52">
        <f>IFERROR(_xll.qlIndexFixing(ONIndex3M,I3380,TRUE,_xll.ohTrigger(RecalcTrigger,Trigger3M)),NA())</f>
        <v>1.716838116125885E-2</v>
      </c>
      <c r="N3380" s="52">
        <f>IFERROR(_xll.qlIndexFixing(Index6M,$H3380,TRUE,_xll.ohTrigger(RecalcTrigger,Trigger6M)),NA())</f>
        <v>1.8978116807808958E-2</v>
      </c>
      <c r="O3380" s="52">
        <f>IFERROR(_xll.qlIndexFixing(ONIndex6M,I3380,TRUE,_xll.ohTrigger(RecalcTrigger,Trigger6M)),NA())</f>
        <v>1.8887705085504081E-2</v>
      </c>
      <c r="P3380" s="52">
        <f>IFERROR(_xll.qlIndexFixing(Index1Y,$H3380,TRUE,_xll.ohTrigger(RecalcTrigger,Trigger1Y)),NA())</f>
        <v>2.1116598911220814E-2</v>
      </c>
      <c r="Q3380" s="52">
        <f>IFERROR(_xll.qlIndexFixing(ONIndex1Y,I3380,TRUE,_xll.ohTrigger(RecalcTrigger,Trigger1Y)),NA())</f>
        <v>2.089434389856315E-2</v>
      </c>
    </row>
    <row r="3381" spans="2:17" x14ac:dyDescent="0.2">
      <c r="B3381" s="46" t="s">
        <v>51</v>
      </c>
      <c r="D3381" s="49">
        <f>_xll.qlCalendarAdvance(LocalCalendar,$D3380,B3381,"f",FALSE)</f>
        <v>63424</v>
      </c>
      <c r="E3381" s="49">
        <f>_xll.qlInterestRateIndexValueDate(IndexON,D3381)</f>
        <v>63424</v>
      </c>
      <c r="F3381" s="52">
        <f>IFERROR(_xll.qlIndexFixing(IndexON,D3381,TRUE,_xll.ohTrigger(RecalcTrigger,TriggerON)),NA())</f>
        <v>1.3754898180451391E-2</v>
      </c>
      <c r="H3381" s="49">
        <f>_xll.qlCalendarAdvance(IborCalendar,$H3380,B3381,"f",FALSE)</f>
        <v>63410</v>
      </c>
      <c r="I3381" s="49">
        <f>_xll.qlInterestRateIndexValueDate(Index1M,$H3381)</f>
        <v>63412</v>
      </c>
      <c r="J3381" s="52">
        <f>IFERROR(_xll.qlIndexFixing(Index1M,$H3381,TRUE,_xll.ohTrigger(RecalcTrigger,Trigger1M)),NA())</f>
        <v>1.5750576275596957E-2</v>
      </c>
      <c r="K3381" s="52">
        <f>IFERROR(_xll.qlIndexFixing(ONIndex1M,I3381,TRUE,_xll.ohTrigger(RecalcTrigger,Trigger1M)),NA())</f>
        <v>1.574093698772927E-2</v>
      </c>
      <c r="L3381" s="52">
        <f>IFERROR(_xll.qlIndexFixing(Index3M,H3381,TRUE,_xll.ohTrigger(RecalcTrigger,Trigger3M)),NA())</f>
        <v>1.7205686871838551E-2</v>
      </c>
      <c r="M3381" s="52">
        <f>IFERROR(_xll.qlIndexFixing(ONIndex3M,I3381,TRUE,_xll.ohTrigger(RecalcTrigger,Trigger3M)),NA())</f>
        <v>1.716838116125885E-2</v>
      </c>
      <c r="N3381" s="52">
        <f>IFERROR(_xll.qlIndexFixing(Index6M,$H3381,TRUE,_xll.ohTrigger(RecalcTrigger,Trigger6M)),NA())</f>
        <v>1.8978113196125898E-2</v>
      </c>
      <c r="O3381" s="52">
        <f>IFERROR(_xll.qlIndexFixing(ONIndex6M,I3381,TRUE,_xll.ohTrigger(RecalcTrigger,Trigger6M)),NA())</f>
        <v>1.8887701178362803E-2</v>
      </c>
      <c r="P3381" s="52">
        <f>IFERROR(_xll.qlIndexFixing(Index1Y,$H3381,TRUE,_xll.ohTrigger(RecalcTrigger,Trigger1Y)),NA())</f>
        <v>2.1116598669816314E-2</v>
      </c>
      <c r="Q3381" s="52">
        <f>IFERROR(_xll.qlIndexFixing(ONIndex1Y,I3381,TRUE,_xll.ohTrigger(RecalcTrigger,Trigger1Y)),NA())</f>
        <v>2.0894343614203947E-2</v>
      </c>
    </row>
    <row r="3382" spans="2:17" x14ac:dyDescent="0.2">
      <c r="B3382" s="46" t="s">
        <v>51</v>
      </c>
      <c r="D3382" s="49">
        <f>_xll.qlCalendarAdvance(LocalCalendar,$D3381,B3382,"f",FALSE)</f>
        <v>63431</v>
      </c>
      <c r="E3382" s="49">
        <f>_xll.qlInterestRateIndexValueDate(IndexON,D3382)</f>
        <v>63431</v>
      </c>
      <c r="F3382" s="52">
        <f>IFERROR(_xll.qlIndexFixing(IndexON,D3382,TRUE,_xll.ohTrigger(RecalcTrigger,TriggerON)),NA())</f>
        <v>1.3754898180451391E-2</v>
      </c>
      <c r="H3382" s="49">
        <f>_xll.qlCalendarAdvance(IborCalendar,$H3381,B3382,"f",FALSE)</f>
        <v>63417</v>
      </c>
      <c r="I3382" s="49">
        <f>_xll.qlInterestRateIndexValueDate(Index1M,$H3382)</f>
        <v>63419</v>
      </c>
      <c r="J3382" s="52">
        <f>IFERROR(_xll.qlIndexFixing(Index1M,$H3382,TRUE,_xll.ohTrigger(RecalcTrigger,Trigger1M)),NA())</f>
        <v>1.5750576275594379E-2</v>
      </c>
      <c r="K3382" s="52">
        <f>IFERROR(_xll.qlIndexFixing(ONIndex1M,I3382,TRUE,_xll.ohTrigger(RecalcTrigger,Trigger1M)),NA())</f>
        <v>1.574093698772927E-2</v>
      </c>
      <c r="L3382" s="52">
        <f>IFERROR(_xll.qlIndexFixing(Index3M,H3382,TRUE,_xll.ohTrigger(RecalcTrigger,Trigger3M)),NA())</f>
        <v>1.7205686871838551E-2</v>
      </c>
      <c r="M3382" s="52">
        <f>IFERROR(_xll.qlIndexFixing(ONIndex3M,I3382,TRUE,_xll.ohTrigger(RecalcTrigger,Trigger3M)),NA())</f>
        <v>1.716838116125885E-2</v>
      </c>
      <c r="N3382" s="52">
        <f>IFERROR(_xll.qlIndexFixing(Index6M,$H3382,TRUE,_xll.ohTrigger(RecalcTrigger,Trigger6M)),NA())</f>
        <v>1.8978607987595354E-2</v>
      </c>
      <c r="O3382" s="52">
        <f>IFERROR(_xll.qlIndexFixing(ONIndex6M,I3382,TRUE,_xll.ohTrigger(RecalcTrigger,Trigger6M)),NA())</f>
        <v>1.8887697296534611E-2</v>
      </c>
      <c r="P3382" s="52">
        <f>IFERROR(_xll.qlIndexFixing(Index1Y,$H3382,TRUE,_xll.ohTrigger(RecalcTrigger,Trigger1Y)),NA())</f>
        <v>2.1116598430297392E-2</v>
      </c>
      <c r="Q3382" s="52">
        <f>IFERROR(_xll.qlIndexFixing(ONIndex1Y,I3382,TRUE,_xll.ohTrigger(RecalcTrigger,Trigger1Y)),NA())</f>
        <v>2.0894343331683274E-2</v>
      </c>
    </row>
    <row r="3383" spans="2:17" x14ac:dyDescent="0.2">
      <c r="B3383" s="46" t="s">
        <v>51</v>
      </c>
      <c r="D3383" s="49">
        <f>_xll.qlCalendarAdvance(LocalCalendar,$D3382,B3383,"f",FALSE)</f>
        <v>63438</v>
      </c>
      <c r="E3383" s="49">
        <f>_xll.qlInterestRateIndexValueDate(IndexON,D3383)</f>
        <v>63438</v>
      </c>
      <c r="F3383" s="52">
        <f>IFERROR(_xll.qlIndexFixing(IndexON,D3383,TRUE,_xll.ohTrigger(RecalcTrigger,TriggerON)),NA())</f>
        <v>1.3754898180371455E-2</v>
      </c>
      <c r="H3383" s="49">
        <f>_xll.qlCalendarAdvance(IborCalendar,$H3382,B3383,"f",FALSE)</f>
        <v>63424</v>
      </c>
      <c r="I3383" s="49">
        <f>_xll.qlInterestRateIndexValueDate(Index1M,$H3383)</f>
        <v>63426</v>
      </c>
      <c r="J3383" s="52">
        <f>IFERROR(_xll.qlIndexFixing(Index1M,$H3383,TRUE,_xll.ohTrigger(RecalcTrigger,Trigger1M)),NA())</f>
        <v>1.5750576275594379E-2</v>
      </c>
      <c r="K3383" s="52">
        <f>IFERROR(_xll.qlIndexFixing(ONIndex1M,I3383,TRUE,_xll.ohTrigger(RecalcTrigger,Trigger1M)),NA())</f>
        <v>1.5741281112551242E-2</v>
      </c>
      <c r="L3383" s="52">
        <f>IFERROR(_xll.qlIndexFixing(Index3M,H3383,TRUE,_xll.ohTrigger(RecalcTrigger,Trigger3M)),NA())</f>
        <v>1.7205686871839401E-2</v>
      </c>
      <c r="M3383" s="52">
        <f>IFERROR(_xll.qlIndexFixing(ONIndex3M,I3383,TRUE,_xll.ohTrigger(RecalcTrigger,Trigger3M)),NA())</f>
        <v>1.7168790527826161E-2</v>
      </c>
      <c r="N3383" s="52">
        <f>IFERROR(_xll.qlIndexFixing(Index6M,$H3383,TRUE,_xll.ohTrigger(RecalcTrigger,Trigger6M)),NA())</f>
        <v>1.8978106049604253E-2</v>
      </c>
      <c r="O3383" s="52">
        <f>IFERROR(_xll.qlIndexFixing(ONIndex6M,I3383,TRUE,_xll.ohTrigger(RecalcTrigger,Trigger6M)),NA())</f>
        <v>1.8888188627503855E-2</v>
      </c>
      <c r="P3383" s="52">
        <f>IFERROR(_xll.qlIndexFixing(Index1Y,$H3383,TRUE,_xll.ohTrigger(RecalcTrigger,Trigger1Y)),NA())</f>
        <v>2.1117213112448307E-2</v>
      </c>
      <c r="Q3383" s="52">
        <f>IFERROR(_xll.qlIndexFixing(ONIndex1Y,I3383,TRUE,_xll.ohTrigger(RecalcTrigger,Trigger1Y)),NA())</f>
        <v>2.0894949359770987E-2</v>
      </c>
    </row>
    <row r="3384" spans="2:17" x14ac:dyDescent="0.2">
      <c r="B3384" s="46" t="s">
        <v>51</v>
      </c>
      <c r="D3384" s="49">
        <f>_xll.qlCalendarAdvance(LocalCalendar,$D3383,B3384,"f",FALSE)</f>
        <v>63445</v>
      </c>
      <c r="E3384" s="49">
        <f>_xll.qlInterestRateIndexValueDate(IndexON,D3384)</f>
        <v>63445</v>
      </c>
      <c r="F3384" s="52">
        <f>IFERROR(_xll.qlIndexFixing(IndexON,D3384,TRUE,_xll.ohTrigger(RecalcTrigger,TriggerON)),NA())</f>
        <v>1.3754898180451391E-2</v>
      </c>
      <c r="H3384" s="49">
        <f>_xll.qlCalendarAdvance(IborCalendar,$H3383,B3384,"f",FALSE)</f>
        <v>63431</v>
      </c>
      <c r="I3384" s="49">
        <f>_xll.qlInterestRateIndexValueDate(Index1M,$H3384)</f>
        <v>63433</v>
      </c>
      <c r="J3384" s="52">
        <f>IFERROR(_xll.qlIndexFixing(Index1M,$H3384,TRUE,_xll.ohTrigger(RecalcTrigger,Trigger1M)),NA())</f>
        <v>1.5750576275594379E-2</v>
      </c>
      <c r="K3384" s="52">
        <f>IFERROR(_xll.qlIndexFixing(ONIndex1M,I3384,TRUE,_xll.ohTrigger(RecalcTrigger,Trigger1M)),NA())</f>
        <v>1.5741281112551242E-2</v>
      </c>
      <c r="L3384" s="52">
        <f>IFERROR(_xll.qlIndexFixing(Index3M,H3384,TRUE,_xll.ohTrigger(RecalcTrigger,Trigger3M)),NA())</f>
        <v>1.7204455291712065E-2</v>
      </c>
      <c r="M3384" s="52">
        <f>IFERROR(_xll.qlIndexFixing(ONIndex3M,I3384,TRUE,_xll.ohTrigger(RecalcTrigger,Trigger3M)),NA())</f>
        <v>1.7168790527826161E-2</v>
      </c>
      <c r="N3384" s="52">
        <f>IFERROR(_xll.qlIndexFixing(Index6M,$H3384,TRUE,_xll.ohTrigger(RecalcTrigger,Trigger6M)),NA())</f>
        <v>1.8976109167475257E-2</v>
      </c>
      <c r="O3384" s="52">
        <f>IFERROR(_xll.qlIndexFixing(ONIndex6M,I3384,TRUE,_xll.ohTrigger(RecalcTrigger,Trigger6M)),NA())</f>
        <v>1.8888184798027119E-2</v>
      </c>
      <c r="P3384" s="52">
        <f>IFERROR(_xll.qlIndexFixing(Index1Y,$H3384,TRUE,_xll.ohTrigger(RecalcTrigger,Trigger1Y)),NA())</f>
        <v>2.1117212876822222E-2</v>
      </c>
      <c r="Q3384" s="52">
        <f>IFERROR(_xll.qlIndexFixing(ONIndex1Y,I3384,TRUE,_xll.ohTrigger(RecalcTrigger,Trigger1Y)),NA())</f>
        <v>2.0894949081033953E-2</v>
      </c>
    </row>
    <row r="3385" spans="2:17" x14ac:dyDescent="0.2">
      <c r="B3385" s="46" t="s">
        <v>51</v>
      </c>
      <c r="D3385" s="49">
        <f>_xll.qlCalendarAdvance(LocalCalendar,$D3384,B3385,"f",FALSE)</f>
        <v>63452</v>
      </c>
      <c r="E3385" s="49">
        <f>_xll.qlInterestRateIndexValueDate(IndexON,D3385)</f>
        <v>63452</v>
      </c>
      <c r="F3385" s="52">
        <f>IFERROR(_xll.qlIndexFixing(IndexON,D3385,TRUE,_xll.ohTrigger(RecalcTrigger,TriggerON)),NA())</f>
        <v>1.3754898180451391E-2</v>
      </c>
      <c r="H3385" s="49">
        <f>_xll.qlCalendarAdvance(IborCalendar,$H3384,B3385,"f",FALSE)</f>
        <v>63438</v>
      </c>
      <c r="I3385" s="49">
        <f>_xll.qlInterestRateIndexValueDate(Index1M,$H3385)</f>
        <v>63440</v>
      </c>
      <c r="J3385" s="52">
        <f>IFERROR(_xll.qlIndexFixing(Index1M,$H3385,TRUE,_xll.ohTrigger(RecalcTrigger,Trigger1M)),NA())</f>
        <v>1.5750920681406877E-2</v>
      </c>
      <c r="K3385" s="52">
        <f>IFERROR(_xll.qlIndexFixing(ONIndex1M,I3385,TRUE,_xll.ohTrigger(RecalcTrigger,Trigger1M)),NA())</f>
        <v>1.574093698772927E-2</v>
      </c>
      <c r="L3385" s="52">
        <f>IFERROR(_xll.qlIndexFixing(Index3M,H3385,TRUE,_xll.ohTrigger(RecalcTrigger,Trigger3M)),NA())</f>
        <v>1.7204455291712065E-2</v>
      </c>
      <c r="M3385" s="52">
        <f>IFERROR(_xll.qlIndexFixing(ONIndex3M,I3385,TRUE,_xll.ohTrigger(RecalcTrigger,Trigger3M)),NA())</f>
        <v>1.7168381161232205E-2</v>
      </c>
      <c r="N3385" s="52">
        <f>IFERROR(_xll.qlIndexFixing(Index6M,$H3385,TRUE,_xll.ohTrigger(RecalcTrigger,Trigger6M)),NA())</f>
        <v>1.8976105651671037E-2</v>
      </c>
      <c r="O3385" s="52">
        <f>IFERROR(_xll.qlIndexFixing(ONIndex6M,I3385,TRUE,_xll.ohTrigger(RecalcTrigger,Trigger6M)),NA())</f>
        <v>1.8887685803328225E-2</v>
      </c>
      <c r="P3385" s="52">
        <f>IFERROR(_xll.qlIndexFixing(Index1Y,$H3385,TRUE,_xll.ohTrigger(RecalcTrigger,Trigger1Y)),NA())</f>
        <v>2.1116597723056695E-2</v>
      </c>
      <c r="Q3385" s="52">
        <f>IFERROR(_xll.qlIndexFixing(ONIndex1Y,I3385,TRUE,_xll.ohTrigger(RecalcTrigger,Trigger1Y)),NA())</f>
        <v>2.089434249520572E-2</v>
      </c>
    </row>
    <row r="3386" spans="2:17" x14ac:dyDescent="0.2">
      <c r="B3386" s="46" t="s">
        <v>51</v>
      </c>
      <c r="D3386" s="49">
        <f>_xll.qlCalendarAdvance(LocalCalendar,$D3385,B3386,"f",FALSE)</f>
        <v>63459</v>
      </c>
      <c r="E3386" s="49">
        <f>_xll.qlInterestRateIndexValueDate(IndexON,D3386)</f>
        <v>63459</v>
      </c>
      <c r="F3386" s="52">
        <f>IFERROR(_xll.qlIndexFixing(IndexON,D3386,TRUE,_xll.ohTrigger(RecalcTrigger,TriggerON)),NA())</f>
        <v>1.3754898180371455E-2</v>
      </c>
      <c r="H3386" s="49">
        <f>_xll.qlCalendarAdvance(IborCalendar,$H3385,B3386,"f",FALSE)</f>
        <v>63445</v>
      </c>
      <c r="I3386" s="49">
        <f>_xll.qlInterestRateIndexValueDate(Index1M,$H3386)</f>
        <v>63447</v>
      </c>
      <c r="J3386" s="52">
        <f>IFERROR(_xll.qlIndexFixing(Index1M,$H3386,TRUE,_xll.ohTrigger(RecalcTrigger,Trigger1M)),NA())</f>
        <v>1.5750576275594379E-2</v>
      </c>
      <c r="K3386" s="52">
        <f>IFERROR(_xll.qlIndexFixing(ONIndex1M,I3386,TRUE,_xll.ohTrigger(RecalcTrigger,Trigger1M)),NA())</f>
        <v>1.574093698772927E-2</v>
      </c>
      <c r="L3386" s="52">
        <f>IFERROR(_xll.qlIndexFixing(Index3M,H3386,TRUE,_xll.ohTrigger(RecalcTrigger,Trigger3M)),NA())</f>
        <v>1.7204455291712065E-2</v>
      </c>
      <c r="M3386" s="52">
        <f>IFERROR(_xll.qlIndexFixing(ONIndex3M,I3386,TRUE,_xll.ohTrigger(RecalcTrigger,Trigger3M)),NA())</f>
        <v>1.716838116125885E-2</v>
      </c>
      <c r="N3386" s="52">
        <f>IFERROR(_xll.qlIndexFixing(Index6M,$H3386,TRUE,_xll.ohTrigger(RecalcTrigger,Trigger6M)),NA())</f>
        <v>1.8976102161475942E-2</v>
      </c>
      <c r="O3386" s="52">
        <f>IFERROR(_xll.qlIndexFixing(ONIndex6M,I3386,TRUE,_xll.ohTrigger(RecalcTrigger,Trigger6M)),NA())</f>
        <v>1.8887682022965535E-2</v>
      </c>
      <c r="P3386" s="52">
        <f>IFERROR(_xll.qlIndexFixing(Index1Y,$H3386,TRUE,_xll.ohTrigger(RecalcTrigger,Trigger1Y)),NA())</f>
        <v>2.1116597491082474E-2</v>
      </c>
      <c r="Q3386" s="52">
        <f>IFERROR(_xll.qlIndexFixing(ONIndex1Y,I3386,TRUE,_xll.ohTrigger(RecalcTrigger,Trigger1Y)),NA())</f>
        <v>2.0894342220065809E-2</v>
      </c>
    </row>
    <row r="3387" spans="2:17" x14ac:dyDescent="0.2">
      <c r="B3387" s="46" t="s">
        <v>51</v>
      </c>
      <c r="D3387" s="49">
        <f>_xll.qlCalendarAdvance(LocalCalendar,$D3386,B3387,"f",FALSE)</f>
        <v>63466</v>
      </c>
      <c r="E3387" s="49">
        <f>_xll.qlInterestRateIndexValueDate(IndexON,D3387)</f>
        <v>63466</v>
      </c>
      <c r="F3387" s="52">
        <f>IFERROR(_xll.qlIndexFixing(IndexON,D3387,TRUE,_xll.ohTrigger(RecalcTrigger,TriggerON)),NA())</f>
        <v>1.3754898180371455E-2</v>
      </c>
      <c r="H3387" s="49">
        <f>_xll.qlCalendarAdvance(IborCalendar,$H3386,B3387,"f",FALSE)</f>
        <v>63452</v>
      </c>
      <c r="I3387" s="49">
        <f>_xll.qlInterestRateIndexValueDate(Index1M,$H3387)</f>
        <v>63454</v>
      </c>
      <c r="J3387" s="52">
        <f>IFERROR(_xll.qlIndexFixing(Index1M,$H3387,TRUE,_xll.ohTrigger(RecalcTrigger,Trigger1M)),NA())</f>
        <v>1.5750576275594379E-2</v>
      </c>
      <c r="K3387" s="52">
        <f>IFERROR(_xll.qlIndexFixing(ONIndex1M,I3387,TRUE,_xll.ohTrigger(RecalcTrigger,Trigger1M)),NA())</f>
        <v>1.5740936987755916E-2</v>
      </c>
      <c r="L3387" s="52">
        <f>IFERROR(_xll.qlIndexFixing(Index3M,H3387,TRUE,_xll.ohTrigger(RecalcTrigger,Trigger3M)),NA())</f>
        <v>1.7204455291712065E-2</v>
      </c>
      <c r="M3387" s="52">
        <f>IFERROR(_xll.qlIndexFixing(ONIndex3M,I3387,TRUE,_xll.ohTrigger(RecalcTrigger,Trigger3M)),NA())</f>
        <v>1.716838116125885E-2</v>
      </c>
      <c r="N3387" s="52">
        <f>IFERROR(_xll.qlIndexFixing(Index6M,$H3387,TRUE,_xll.ohTrigger(RecalcTrigger,Trigger6M)),NA())</f>
        <v>1.8976098696889977E-2</v>
      </c>
      <c r="O3387" s="52">
        <f>IFERROR(_xll.qlIndexFixing(ONIndex6M,I3387,TRUE,_xll.ohTrigger(RecalcTrigger,Trigger6M)),NA())</f>
        <v>1.8887678267995867E-2</v>
      </c>
      <c r="P3387" s="52">
        <f>IFERROR(_xll.qlIndexFixing(Index1Y,$H3387,TRUE,_xll.ohTrigger(RecalcTrigger,Trigger1Y)),NA())</f>
        <v>2.111659726099361E-2</v>
      </c>
      <c r="Q3387" s="52">
        <f>IFERROR(_xll.qlIndexFixing(ONIndex1Y,I3387,TRUE,_xll.ohTrigger(RecalcTrigger,Trigger1Y)),NA())</f>
        <v>2.0894341946791073E-2</v>
      </c>
    </row>
    <row r="3388" spans="2:17" x14ac:dyDescent="0.2">
      <c r="B3388" s="46" t="s">
        <v>51</v>
      </c>
      <c r="D3388" s="49">
        <f>_xll.qlCalendarAdvance(LocalCalendar,$D3387,B3388,"f",FALSE)</f>
        <v>63473</v>
      </c>
      <c r="E3388" s="49">
        <f>_xll.qlInterestRateIndexValueDate(IndexON,D3388)</f>
        <v>63473</v>
      </c>
      <c r="F3388" s="52">
        <f>IFERROR(_xll.qlIndexFixing(IndexON,D3388,TRUE,_xll.ohTrigger(RecalcTrigger,TriggerON)),NA())</f>
        <v>1.3754898180451391E-2</v>
      </c>
      <c r="H3388" s="49">
        <f>_xll.qlCalendarAdvance(IborCalendar,$H3387,B3388,"f",FALSE)</f>
        <v>63459</v>
      </c>
      <c r="I3388" s="49">
        <f>_xll.qlInterestRateIndexValueDate(Index1M,$H3388)</f>
        <v>63461</v>
      </c>
      <c r="J3388" s="52">
        <f>IFERROR(_xll.qlIndexFixing(Index1M,$H3388,TRUE,_xll.ohTrigger(RecalcTrigger,Trigger1M)),NA())</f>
        <v>1.5750920681406877E-2</v>
      </c>
      <c r="K3388" s="52">
        <f>IFERROR(_xll.qlIndexFixing(ONIndex1M,I3388,TRUE,_xll.ohTrigger(RecalcTrigger,Trigger1M)),NA())</f>
        <v>1.574093698772927E-2</v>
      </c>
      <c r="L3388" s="52">
        <f>IFERROR(_xll.qlIndexFixing(Index3M,H3388,TRUE,_xll.ohTrigger(RecalcTrigger,Trigger3M)),NA())</f>
        <v>1.7204455291712065E-2</v>
      </c>
      <c r="M3388" s="52">
        <f>IFERROR(_xll.qlIndexFixing(ONIndex3M,I3388,TRUE,_xll.ohTrigger(RecalcTrigger,Trigger3M)),NA())</f>
        <v>1.7168381161232205E-2</v>
      </c>
      <c r="N3388" s="52">
        <f>IFERROR(_xll.qlIndexFixing(Index6M,$H3388,TRUE,_xll.ohTrigger(RecalcTrigger,Trigger6M)),NA())</f>
        <v>1.897659357492423E-2</v>
      </c>
      <c r="O3388" s="52">
        <f>IFERROR(_xll.qlIndexFixing(ONIndex6M,I3388,TRUE,_xll.ohTrigger(RecalcTrigger,Trigger6M)),NA())</f>
        <v>1.8887674538392574E-2</v>
      </c>
      <c r="P3388" s="52">
        <f>IFERROR(_xll.qlIndexFixing(Index1Y,$H3388,TRUE,_xll.ohTrigger(RecalcTrigger,Trigger1Y)),NA())</f>
        <v>2.1114752414684017E-2</v>
      </c>
      <c r="Q3388" s="52">
        <f>IFERROR(_xll.qlIndexFixing(ONIndex1Y,I3388,TRUE,_xll.ohTrigger(RecalcTrigger,Trigger1Y)),NA())</f>
        <v>2.0894341675354866E-2</v>
      </c>
    </row>
    <row r="3389" spans="2:17" x14ac:dyDescent="0.2">
      <c r="B3389" s="46" t="s">
        <v>51</v>
      </c>
      <c r="D3389" s="49">
        <f>_xll.qlCalendarAdvance(LocalCalendar,$D3388,B3389,"f",FALSE)</f>
        <v>63480</v>
      </c>
      <c r="E3389" s="49">
        <f>_xll.qlInterestRateIndexValueDate(IndexON,D3389)</f>
        <v>63480</v>
      </c>
      <c r="F3389" s="52">
        <f>IFERROR(_xll.qlIndexFixing(IndexON,D3389,TRUE,_xll.ohTrigger(RecalcTrigger,TriggerON)),NA())</f>
        <v>1.3754898180451391E-2</v>
      </c>
      <c r="H3389" s="49">
        <f>_xll.qlCalendarAdvance(IborCalendar,$H3388,B3389,"f",FALSE)</f>
        <v>63466</v>
      </c>
      <c r="I3389" s="49">
        <f>_xll.qlInterestRateIndexValueDate(Index1M,$H3389)</f>
        <v>63468</v>
      </c>
      <c r="J3389" s="52">
        <f>IFERROR(_xll.qlIndexFixing(Index1M,$H3389,TRUE,_xll.ohTrigger(RecalcTrigger,Trigger1M)),NA())</f>
        <v>1.5750576275596957E-2</v>
      </c>
      <c r="K3389" s="52">
        <f>IFERROR(_xll.qlIndexFixing(ONIndex1M,I3389,TRUE,_xll.ohTrigger(RecalcTrigger,Trigger1M)),NA())</f>
        <v>1.5741281112551242E-2</v>
      </c>
      <c r="L3389" s="52">
        <f>IFERROR(_xll.qlIndexFixing(Index3M,H3389,TRUE,_xll.ohTrigger(RecalcTrigger,Trigger3M)),NA())</f>
        <v>1.7205686871838551E-2</v>
      </c>
      <c r="M3389" s="52">
        <f>IFERROR(_xll.qlIndexFixing(ONIndex3M,I3389,TRUE,_xll.ohTrigger(RecalcTrigger,Trigger3M)),NA())</f>
        <v>1.7168790527826161E-2</v>
      </c>
      <c r="N3389" s="52">
        <f>IFERROR(_xll.qlIndexFixing(Index6M,$H3389,TRUE,_xll.ohTrigger(RecalcTrigger,Trigger6M)),NA())</f>
        <v>1.8976590163207609E-2</v>
      </c>
      <c r="O3389" s="52">
        <f>IFERROR(_xll.qlIndexFixing(ONIndex6M,I3389,TRUE,_xll.ohTrigger(RecalcTrigger,Trigger6M)),NA())</f>
        <v>1.8888166031318931E-2</v>
      </c>
      <c r="P3389" s="52">
        <f>IFERROR(_xll.qlIndexFixing(Index1Y,$H3389,TRUE,_xll.ohTrigger(RecalcTrigger,Trigger1Y)),NA())</f>
        <v>2.1117211726985042E-2</v>
      </c>
      <c r="Q3389" s="52">
        <f>IFERROR(_xll.qlIndexFixing(ONIndex1Y,I3389,TRUE,_xll.ohTrigger(RecalcTrigger,Trigger1Y)),NA())</f>
        <v>2.0894947715166534E-2</v>
      </c>
    </row>
    <row r="3390" spans="2:17" x14ac:dyDescent="0.2">
      <c r="B3390" s="46" t="s">
        <v>51</v>
      </c>
      <c r="D3390" s="49">
        <f>_xll.qlCalendarAdvance(LocalCalendar,$D3389,B3390,"f",FALSE)</f>
        <v>63487</v>
      </c>
      <c r="E3390" s="49">
        <f>_xll.qlInterestRateIndexValueDate(IndexON,D3390)</f>
        <v>63487</v>
      </c>
      <c r="F3390" s="52">
        <f>IFERROR(_xll.qlIndexFixing(IndexON,D3390,TRUE,_xll.ohTrigger(RecalcTrigger,TriggerON)),NA())</f>
        <v>1.3754898180371455E-2</v>
      </c>
      <c r="H3390" s="49">
        <f>_xll.qlCalendarAdvance(IborCalendar,$H3389,B3390,"f",FALSE)</f>
        <v>63473</v>
      </c>
      <c r="I3390" s="49">
        <f>_xll.qlInterestRateIndexValueDate(Index1M,$H3390)</f>
        <v>63475</v>
      </c>
      <c r="J3390" s="52">
        <f>IFERROR(_xll.qlIndexFixing(Index1M,$H3390,TRUE,_xll.ohTrigger(RecalcTrigger,Trigger1M)),NA())</f>
        <v>1.5750576275594379E-2</v>
      </c>
      <c r="K3390" s="52">
        <f>IFERROR(_xll.qlIndexFixing(ONIndex1M,I3390,TRUE,_xll.ohTrigger(RecalcTrigger,Trigger1M)),NA())</f>
        <v>1.574093698772927E-2</v>
      </c>
      <c r="L3390" s="52">
        <f>IFERROR(_xll.qlIndexFixing(Index3M,H3390,TRUE,_xll.ohTrigger(RecalcTrigger,Trigger3M)),NA())</f>
        <v>1.7206097424661105E-2</v>
      </c>
      <c r="M3390" s="52">
        <f>IFERROR(_xll.qlIndexFixing(ONIndex3M,I3390,TRUE,_xll.ohTrigger(RecalcTrigger,Trigger3M)),NA())</f>
        <v>1.716838116125885E-2</v>
      </c>
      <c r="N3390" s="52">
        <f>IFERROR(_xll.qlIndexFixing(Index6M,$H3390,TRUE,_xll.ohTrigger(RecalcTrigger,Trigger6M)),NA())</f>
        <v>1.8978580234362954E-2</v>
      </c>
      <c r="O3390" s="52">
        <f>IFERROR(_xll.qlIndexFixing(ONIndex6M,I3390,TRUE,_xll.ohTrigger(RecalcTrigger,Trigger6M)),NA())</f>
        <v>1.8887667155338406E-2</v>
      </c>
      <c r="P3390" s="52">
        <f>IFERROR(_xll.qlIndexFixing(Index1Y,$H3390,TRUE,_xll.ohTrigger(RecalcTrigger,Trigger1Y)),NA())</f>
        <v>2.1116596582042655E-2</v>
      </c>
      <c r="Q3390" s="52">
        <f>IFERROR(_xll.qlIndexFixing(ONIndex1Y,I3390,TRUE,_xll.ohTrigger(RecalcTrigger,Trigger1Y)),NA())</f>
        <v>2.089434113799804E-2</v>
      </c>
    </row>
    <row r="3391" spans="2:17" x14ac:dyDescent="0.2">
      <c r="B3391" s="46" t="s">
        <v>51</v>
      </c>
      <c r="D3391" s="49">
        <f>_xll.qlCalendarAdvance(LocalCalendar,$D3390,B3391,"f",FALSE)</f>
        <v>63494</v>
      </c>
      <c r="E3391" s="49">
        <f>_xll.qlInterestRateIndexValueDate(IndexON,D3391)</f>
        <v>63494</v>
      </c>
      <c r="F3391" s="52">
        <f>IFERROR(_xll.qlIndexFixing(IndexON,D3391,TRUE,_xll.ohTrigger(RecalcTrigger,TriggerON)),NA())</f>
        <v>1.3754898180451391E-2</v>
      </c>
      <c r="H3391" s="49">
        <f>_xll.qlCalendarAdvance(IborCalendar,$H3390,B3391,"f",FALSE)</f>
        <v>63480</v>
      </c>
      <c r="I3391" s="49">
        <f>_xll.qlInterestRateIndexValueDate(Index1M,$H3391)</f>
        <v>63482</v>
      </c>
      <c r="J3391" s="52">
        <f>IFERROR(_xll.qlIndexFixing(Index1M,$H3391,TRUE,_xll.ohTrigger(RecalcTrigger,Trigger1M)),NA())</f>
        <v>1.5750576275591802E-2</v>
      </c>
      <c r="K3391" s="52">
        <f>IFERROR(_xll.qlIndexFixing(ONIndex1M,I3391,TRUE,_xll.ohTrigger(RecalcTrigger,Trigger1M)),NA())</f>
        <v>1.5740936987702625E-2</v>
      </c>
      <c r="L3391" s="52">
        <f>IFERROR(_xll.qlIndexFixing(Index3M,H3391,TRUE,_xll.ohTrigger(RecalcTrigger,Trigger3M)),NA())</f>
        <v>1.7205686871839401E-2</v>
      </c>
      <c r="M3391" s="52">
        <f>IFERROR(_xll.qlIndexFixing(ONIndex3M,I3391,TRUE,_xll.ohTrigger(RecalcTrigger,Trigger3M)),NA())</f>
        <v>1.7168381161232205E-2</v>
      </c>
      <c r="N3391" s="52">
        <f>IFERROR(_xll.qlIndexFixing(Index6M,$H3391,TRUE,_xll.ohTrigger(RecalcTrigger,Trigger6M)),NA())</f>
        <v>1.8976583416606525E-2</v>
      </c>
      <c r="O3391" s="52">
        <f>IFERROR(_xll.qlIndexFixing(ONIndex6M,I3391,TRUE,_xll.ohTrigger(RecalcTrigger,Trigger6M)),NA())</f>
        <v>1.888766350183424E-2</v>
      </c>
      <c r="P3391" s="52">
        <f>IFERROR(_xll.qlIndexFixing(Index1Y,$H3391,TRUE,_xll.ohTrigger(RecalcTrigger,Trigger1Y)),NA())</f>
        <v>2.1116596359497839E-2</v>
      </c>
      <c r="Q3391" s="52">
        <f>IFERROR(_xll.qlIndexFixing(ONIndex1Y,I3391,TRUE,_xll.ohTrigger(RecalcTrigger,Trigger1Y)),NA())</f>
        <v>2.0894340872077422E-2</v>
      </c>
    </row>
    <row r="3392" spans="2:17" x14ac:dyDescent="0.2">
      <c r="B3392" s="46" t="s">
        <v>51</v>
      </c>
      <c r="D3392" s="49">
        <f>_xll.qlCalendarAdvance(LocalCalendar,$D3391,B3392,"f",FALSE)</f>
        <v>63501</v>
      </c>
      <c r="E3392" s="49">
        <f>_xll.qlInterestRateIndexValueDate(IndexON,D3392)</f>
        <v>63501</v>
      </c>
      <c r="F3392" s="52">
        <f>IFERROR(_xll.qlIndexFixing(IndexON,D3392,TRUE,_xll.ohTrigger(RecalcTrigger,TriggerON)),NA())</f>
        <v>1.3754898180451391E-2</v>
      </c>
      <c r="H3392" s="49">
        <f>_xll.qlCalendarAdvance(IborCalendar,$H3391,B3392,"f",FALSE)</f>
        <v>63487</v>
      </c>
      <c r="I3392" s="49">
        <f>_xll.qlInterestRateIndexValueDate(Index1M,$H3392)</f>
        <v>63489</v>
      </c>
      <c r="J3392" s="52">
        <f>IFERROR(_xll.qlIndexFixing(Index1M,$H3392,TRUE,_xll.ohTrigger(RecalcTrigger,Trigger1M)),NA())</f>
        <v>1.5750576275594379E-2</v>
      </c>
      <c r="K3392" s="52">
        <f>IFERROR(_xll.qlIndexFixing(ONIndex1M,I3392,TRUE,_xll.ohTrigger(RecalcTrigger,Trigger1M)),NA())</f>
        <v>1.5740936987702625E-2</v>
      </c>
      <c r="L3392" s="52">
        <f>IFERROR(_xll.qlIndexFixing(Index3M,H3392,TRUE,_xll.ohTrigger(RecalcTrigger,Trigger3M)),NA())</f>
        <v>1.7205686871838551E-2</v>
      </c>
      <c r="M3392" s="52">
        <f>IFERROR(_xll.qlIndexFixing(ONIndex3M,I3392,TRUE,_xll.ohTrigger(RecalcTrigger,Trigger3M)),NA())</f>
        <v>1.716838116125885E-2</v>
      </c>
      <c r="N3392" s="52">
        <f>IFERROR(_xll.qlIndexFixing(Index6M,$H3392,TRUE,_xll.ohTrigger(RecalcTrigger,Trigger6M)),NA())</f>
        <v>1.8976580081721633E-2</v>
      </c>
      <c r="O3392" s="52">
        <f>IFERROR(_xll.qlIndexFixing(ONIndex6M,I3392,TRUE,_xll.ohTrigger(RecalcTrigger,Trigger6M)),NA())</f>
        <v>1.888765987374974E-2</v>
      </c>
      <c r="P3392" s="52">
        <f>IFERROR(_xll.qlIndexFixing(Index1Y,$H3392,TRUE,_xll.ohTrigger(RecalcTrigger,Trigger1Y)),NA())</f>
        <v>2.1116596138838817E-2</v>
      </c>
      <c r="Q3392" s="52">
        <f>IFERROR(_xll.qlIndexFixing(ONIndex1Y,I3392,TRUE,_xll.ohTrigger(RecalcTrigger,Trigger1Y)),NA())</f>
        <v>2.0894340608021977E-2</v>
      </c>
    </row>
    <row r="3393" spans="2:17" x14ac:dyDescent="0.2">
      <c r="B3393" s="46" t="s">
        <v>51</v>
      </c>
      <c r="D3393" s="49">
        <f>_xll.qlCalendarAdvance(LocalCalendar,$D3392,B3393,"f",FALSE)</f>
        <v>63508</v>
      </c>
      <c r="E3393" s="49">
        <f>_xll.qlInterestRateIndexValueDate(IndexON,D3393)</f>
        <v>63508</v>
      </c>
      <c r="F3393" s="52">
        <f>IFERROR(_xll.qlIndexFixing(IndexON,D3393,TRUE,_xll.ohTrigger(RecalcTrigger,TriggerON)),NA())</f>
        <v>1.3754898180371455E-2</v>
      </c>
      <c r="H3393" s="49">
        <f>_xll.qlCalendarAdvance(IborCalendar,$H3392,B3393,"f",FALSE)</f>
        <v>63494</v>
      </c>
      <c r="I3393" s="49">
        <f>_xll.qlInterestRateIndexValueDate(Index1M,$H3393)</f>
        <v>63496</v>
      </c>
      <c r="J3393" s="52">
        <f>IFERROR(_xll.qlIndexFixing(Index1M,$H3393,TRUE,_xll.ohTrigger(RecalcTrigger,Trigger1M)),NA())</f>
        <v>1.5750576275594379E-2</v>
      </c>
      <c r="K3393" s="52">
        <f>IFERROR(_xll.qlIndexFixing(ONIndex1M,I3393,TRUE,_xll.ohTrigger(RecalcTrigger,Trigger1M)),NA())</f>
        <v>1.5740936987755916E-2</v>
      </c>
      <c r="L3393" s="52">
        <f>IFERROR(_xll.qlIndexFixing(Index3M,H3393,TRUE,_xll.ohTrigger(RecalcTrigger,Trigger3M)),NA())</f>
        <v>1.7205686871839401E-2</v>
      </c>
      <c r="M3393" s="52">
        <f>IFERROR(_xll.qlIndexFixing(ONIndex3M,I3393,TRUE,_xll.ohTrigger(RecalcTrigger,Trigger3M)),NA())</f>
        <v>1.716838116125885E-2</v>
      </c>
      <c r="N3393" s="52">
        <f>IFERROR(_xll.qlIndexFixing(Index6M,$H3393,TRUE,_xll.ohTrigger(RecalcTrigger,Trigger6M)),NA())</f>
        <v>1.8976078447173375E-2</v>
      </c>
      <c r="O3393" s="52">
        <f>IFERROR(_xll.qlIndexFixing(ONIndex6M,I3393,TRUE,_xll.ohTrigger(RecalcTrigger,Trigger6M)),NA())</f>
        <v>1.8887656271031616E-2</v>
      </c>
      <c r="P3393" s="52">
        <f>IFERROR(_xll.qlIndexFixing(Index1Y,$H3393,TRUE,_xll.ohTrigger(RecalcTrigger,Trigger1Y)),NA())</f>
        <v>2.1116595920065807E-2</v>
      </c>
      <c r="Q3393" s="52">
        <f>IFERROR(_xll.qlIndexFixing(ONIndex1Y,I3393,TRUE,_xll.ohTrigger(RecalcTrigger,Trigger1Y)),NA())</f>
        <v>2.0894340345831708E-2</v>
      </c>
    </row>
    <row r="3394" spans="2:17" x14ac:dyDescent="0.2">
      <c r="B3394" s="46" t="s">
        <v>51</v>
      </c>
      <c r="D3394" s="49">
        <f>_xll.qlCalendarAdvance(LocalCalendar,$D3393,B3394,"f",FALSE)</f>
        <v>63515</v>
      </c>
      <c r="E3394" s="49">
        <f>_xll.qlInterestRateIndexValueDate(IndexON,D3394)</f>
        <v>63515</v>
      </c>
      <c r="F3394" s="52">
        <f>IFERROR(_xll.qlIndexFixing(IndexON,D3394,TRUE,_xll.ohTrigger(RecalcTrigger,TriggerON)),NA())</f>
        <v>1.3755160954334045E-2</v>
      </c>
      <c r="H3394" s="49">
        <f>_xll.qlCalendarAdvance(IborCalendar,$H3393,B3394,"f",FALSE)</f>
        <v>63501</v>
      </c>
      <c r="I3394" s="49">
        <f>_xll.qlInterestRateIndexValueDate(Index1M,$H3394)</f>
        <v>63506</v>
      </c>
      <c r="J3394" s="52">
        <f>IFERROR(_xll.qlIndexFixing(Index1M,$H3394,TRUE,_xll.ohTrigger(RecalcTrigger,Trigger1M)),NA())</f>
        <v>1.5750231879819943E-2</v>
      </c>
      <c r="K3394" s="52">
        <f>IFERROR(_xll.qlIndexFixing(ONIndex1M,I3394,TRUE,_xll.ohTrigger(RecalcTrigger,Trigger1M)),NA())</f>
        <v>1.5740248768141285E-2</v>
      </c>
      <c r="L3394" s="52">
        <f>IFERROR(_xll.qlIndexFixing(Index3M,H3394,TRUE,_xll.ohTrigger(RecalcTrigger,Trigger3M)),NA())</f>
        <v>1.7204865805364445E-2</v>
      </c>
      <c r="M3394" s="52">
        <f>IFERROR(_xll.qlIndexFixing(ONIndex3M,I3394,TRUE,_xll.ohTrigger(RecalcTrigger,Trigger3M)),NA())</f>
        <v>1.7167562467133024E-2</v>
      </c>
      <c r="N3394" s="52">
        <f>IFERROR(_xll.qlIndexFixing(Index6M,$H3394,TRUE,_xll.ohTrigger(RecalcTrigger,Trigger6M)),NA())</f>
        <v>1.8976572089341247E-2</v>
      </c>
      <c r="O3394" s="52">
        <f>IFERROR(_xll.qlIndexFixing(ONIndex6M,I3394,TRUE,_xll.ohTrigger(RecalcTrigger,Trigger6M)),NA())</f>
        <v>1.8886660808892231E-2</v>
      </c>
      <c r="P3394" s="52">
        <f>IFERROR(_xll.qlIndexFixing(Index1Y,$H3394,TRUE,_xll.ohTrigger(RecalcTrigger,Trigger1Y)),NA())</f>
        <v>2.1115365839990359E-2</v>
      </c>
      <c r="Q3394" s="52">
        <f>IFERROR(_xll.qlIndexFixing(ONIndex1Y,I3394,TRUE,_xll.ohTrigger(RecalcTrigger,Trigger1Y)),NA())</f>
        <v>2.0893127424628233E-2</v>
      </c>
    </row>
    <row r="3395" spans="2:17" x14ac:dyDescent="0.2">
      <c r="B3395" s="46" t="s">
        <v>51</v>
      </c>
      <c r="D3395" s="49">
        <f>_xll.qlCalendarAdvance(LocalCalendar,$D3394,B3395,"f",FALSE)</f>
        <v>63522</v>
      </c>
      <c r="E3395" s="49">
        <f>_xll.qlInterestRateIndexValueDate(IndexON,D3395)</f>
        <v>63522</v>
      </c>
      <c r="F3395" s="52">
        <f>IFERROR(_xll.qlIndexFixing(IndexON,D3395,TRUE,_xll.ohTrigger(RecalcTrigger,TriggerON)),NA())</f>
        <v>1.3754898180451391E-2</v>
      </c>
      <c r="H3395" s="49">
        <f>_xll.qlCalendarAdvance(IborCalendar,$H3394,B3395,"f",FALSE)</f>
        <v>63508</v>
      </c>
      <c r="I3395" s="49">
        <f>_xll.qlInterestRateIndexValueDate(Index1M,$H3395)</f>
        <v>63510</v>
      </c>
      <c r="J3395" s="52">
        <f>IFERROR(_xll.qlIndexFixing(Index1M,$H3395,TRUE,_xll.ohTrigger(RecalcTrigger,Trigger1M)),NA())</f>
        <v>1.5750576275591802E-2</v>
      </c>
      <c r="K3395" s="52">
        <f>IFERROR(_xll.qlIndexFixing(ONIndex1M,I3395,TRUE,_xll.ohTrigger(RecalcTrigger,Trigger1M)),NA())</f>
        <v>1.5740936987702625E-2</v>
      </c>
      <c r="L3395" s="52">
        <f>IFERROR(_xll.qlIndexFixing(Index3M,H3395,TRUE,_xll.ohTrigger(RecalcTrigger,Trigger3M)),NA())</f>
        <v>1.7206097424660265E-2</v>
      </c>
      <c r="M3395" s="52">
        <f>IFERROR(_xll.qlIndexFixing(ONIndex3M,I3395,TRUE,_xll.ohTrigger(RecalcTrigger,Trigger3M)),NA())</f>
        <v>1.7168381161232205E-2</v>
      </c>
      <c r="N3395" s="52">
        <f>IFERROR(_xll.qlIndexFixing(Index6M,$H3395,TRUE,_xll.ohTrigger(RecalcTrigger,Trigger6M)),NA())</f>
        <v>1.8976071902143222E-2</v>
      </c>
      <c r="O3395" s="52">
        <f>IFERROR(_xll.qlIndexFixing(ONIndex6M,I3395,TRUE,_xll.ohTrigger(RecalcTrigger,Trigger6M)),NA())</f>
        <v>1.8887649141641205E-2</v>
      </c>
      <c r="P3395" s="52">
        <f>IFERROR(_xll.qlIndexFixing(Index1Y,$H3395,TRUE,_xll.ohTrigger(RecalcTrigger,Trigger1Y)),NA())</f>
        <v>2.1116595488177601E-2</v>
      </c>
      <c r="Q3395" s="52">
        <f>IFERROR(_xll.qlIndexFixing(ONIndex1Y,I3395,TRUE,_xll.ohTrigger(RecalcTrigger,Trigger1Y)),NA())</f>
        <v>2.0894339826913466E-2</v>
      </c>
    </row>
    <row r="3396" spans="2:17" x14ac:dyDescent="0.2">
      <c r="B3396" s="46" t="s">
        <v>51</v>
      </c>
      <c r="D3396" s="49">
        <f>_xll.qlCalendarAdvance(LocalCalendar,$D3395,B3396,"f",FALSE)</f>
        <v>63529</v>
      </c>
      <c r="E3396" s="49">
        <f>_xll.qlInterestRateIndexValueDate(IndexON,D3396)</f>
        <v>63529</v>
      </c>
      <c r="F3396" s="52">
        <f>IFERROR(_xll.qlIndexFixing(IndexON,D3396,TRUE,_xll.ohTrigger(RecalcTrigger,TriggerON)),NA())</f>
        <v>1.3754898180531328E-2</v>
      </c>
      <c r="H3396" s="49">
        <f>_xll.qlCalendarAdvance(IborCalendar,$H3395,B3396,"f",FALSE)</f>
        <v>63515</v>
      </c>
      <c r="I3396" s="49">
        <f>_xll.qlInterestRateIndexValueDate(Index1M,$H3396)</f>
        <v>63517</v>
      </c>
      <c r="J3396" s="52">
        <f>IFERROR(_xll.qlIndexFixing(Index1M,$H3396,TRUE,_xll.ohTrigger(RecalcTrigger,Trigger1M)),NA())</f>
        <v>1.5751265097262941E-2</v>
      </c>
      <c r="K3396" s="52">
        <f>IFERROR(_xll.qlIndexFixing(ONIndex1M,I3396,TRUE,_xll.ohTrigger(RecalcTrigger,Trigger1M)),NA())</f>
        <v>1.574093698772927E-2</v>
      </c>
      <c r="L3396" s="52">
        <f>IFERROR(_xll.qlIndexFixing(Index3M,H3396,TRUE,_xll.ohTrigger(RecalcTrigger,Trigger3M)),NA())</f>
        <v>1.7205686871838551E-2</v>
      </c>
      <c r="M3396" s="52">
        <f>IFERROR(_xll.qlIndexFixing(ONIndex3M,I3396,TRUE,_xll.ohTrigger(RecalcTrigger,Trigger3M)),NA())</f>
        <v>1.716838116125885E-2</v>
      </c>
      <c r="N3396" s="52">
        <f>IFERROR(_xll.qlIndexFixing(Index6M,$H3396,TRUE,_xll.ohTrigger(RecalcTrigger,Trigger6M)),NA())</f>
        <v>1.8976068668042502E-2</v>
      </c>
      <c r="O3396" s="52">
        <f>IFERROR(_xll.qlIndexFixing(ONIndex6M,I3396,TRUE,_xll.ohTrigger(RecalcTrigger,Trigger6M)),NA())</f>
        <v>1.8887645615075499E-2</v>
      </c>
      <c r="P3396" s="52">
        <f>IFERROR(_xll.qlIndexFixing(Index1Y,$H3396,TRUE,_xll.ohTrigger(RecalcTrigger,Trigger1Y)),NA())</f>
        <v>2.1116595275062627E-2</v>
      </c>
      <c r="Q3396" s="52">
        <f>IFERROR(_xll.qlIndexFixing(ONIndex1Y,I3396,TRUE,_xll.ohTrigger(RecalcTrigger,Trigger1Y)),NA())</f>
        <v>2.0894339570238785E-2</v>
      </c>
    </row>
    <row r="3397" spans="2:17" x14ac:dyDescent="0.2">
      <c r="B3397" s="46" t="s">
        <v>51</v>
      </c>
      <c r="D3397" s="49">
        <f>_xll.qlCalendarAdvance(LocalCalendar,$D3396,B3397,"f",FALSE)</f>
        <v>63536</v>
      </c>
      <c r="E3397" s="49">
        <f>_xll.qlInterestRateIndexValueDate(IndexON,D3397)</f>
        <v>63536</v>
      </c>
      <c r="F3397" s="52">
        <f>IFERROR(_xll.qlIndexFixing(IndexON,D3397,TRUE,_xll.ohTrigger(RecalcTrigger,TriggerON)),NA())</f>
        <v>1.3754898180371455E-2</v>
      </c>
      <c r="H3397" s="49">
        <f>_xll.qlCalendarAdvance(IborCalendar,$H3396,B3397,"f",FALSE)</f>
        <v>63522</v>
      </c>
      <c r="I3397" s="49">
        <f>_xll.qlInterestRateIndexValueDate(Index1M,$H3397)</f>
        <v>63524</v>
      </c>
      <c r="J3397" s="52">
        <f>IFERROR(_xll.qlIndexFixing(Index1M,$H3397,TRUE,_xll.ohTrigger(RecalcTrigger,Trigger1M)),NA())</f>
        <v>1.5750920681406877E-2</v>
      </c>
      <c r="K3397" s="52">
        <f>IFERROR(_xll.qlIndexFixing(ONIndex1M,I3397,TRUE,_xll.ohTrigger(RecalcTrigger,Trigger1M)),NA())</f>
        <v>1.574093698772927E-2</v>
      </c>
      <c r="L3397" s="52">
        <f>IFERROR(_xll.qlIndexFixing(Index3M,H3397,TRUE,_xll.ohTrigger(RecalcTrigger,Trigger3M)),NA())</f>
        <v>1.720404479111437E-2</v>
      </c>
      <c r="M3397" s="52">
        <f>IFERROR(_xll.qlIndexFixing(ONIndex3M,I3397,TRUE,_xll.ohTrigger(RecalcTrigger,Trigger3M)),NA())</f>
        <v>1.716838116125885E-2</v>
      </c>
      <c r="N3397" s="52">
        <f>IFERROR(_xll.qlIndexFixing(Index6M,$H3397,TRUE,_xll.ohTrigger(RecalcTrigger,Trigger6M)),NA())</f>
        <v>1.8976563791461502E-2</v>
      </c>
      <c r="O3397" s="52">
        <f>IFERROR(_xll.qlIndexFixing(ONIndex6M,I3397,TRUE,_xll.ohTrigger(RecalcTrigger,Trigger6M)),NA())</f>
        <v>1.8887642113796232E-2</v>
      </c>
      <c r="P3397" s="52">
        <f>IFERROR(_xll.qlIndexFixing(Index1Y,$H3397,TRUE,_xll.ohTrigger(RecalcTrigger,Trigger1Y)),NA())</f>
        <v>2.1116595063833225E-2</v>
      </c>
      <c r="Q3397" s="52">
        <f>IFERROR(_xll.qlIndexFixing(ONIndex1Y,I3397,TRUE,_xll.ohTrigger(RecalcTrigger,Trigger1Y)),NA())</f>
        <v>2.0894339315402632E-2</v>
      </c>
    </row>
    <row r="3398" spans="2:17" x14ac:dyDescent="0.2">
      <c r="B3398" s="46" t="s">
        <v>51</v>
      </c>
      <c r="D3398" s="49">
        <f>_xll.qlCalendarAdvance(LocalCalendar,$D3397,B3398,"f",FALSE)</f>
        <v>63543</v>
      </c>
      <c r="E3398" s="49">
        <f>_xll.qlInterestRateIndexValueDate(IndexON,D3398)</f>
        <v>63543</v>
      </c>
      <c r="F3398" s="52">
        <f>IFERROR(_xll.qlIndexFixing(IndexON,D3398,TRUE,_xll.ohTrigger(RecalcTrigger,TriggerON)),NA())</f>
        <v>1.3754898180531328E-2</v>
      </c>
      <c r="H3398" s="49">
        <f>_xll.qlCalendarAdvance(IborCalendar,$H3397,B3398,"f",FALSE)</f>
        <v>63529</v>
      </c>
      <c r="I3398" s="49">
        <f>_xll.qlInterestRateIndexValueDate(Index1M,$H3398)</f>
        <v>63531</v>
      </c>
      <c r="J3398" s="52">
        <f>IFERROR(_xll.qlIndexFixing(Index1M,$H3398,TRUE,_xll.ohTrigger(RecalcTrigger,Trigger1M)),NA())</f>
        <v>1.5750576275594379E-2</v>
      </c>
      <c r="K3398" s="52">
        <f>IFERROR(_xll.qlIndexFixing(ONIndex1M,I3398,TRUE,_xll.ohTrigger(RecalcTrigger,Trigger1M)),NA())</f>
        <v>1.5740936987755916E-2</v>
      </c>
      <c r="L3398" s="52">
        <f>IFERROR(_xll.qlIndexFixing(Index3M,H3398,TRUE,_xll.ohTrigger(RecalcTrigger,Trigger3M)),NA())</f>
        <v>1.720404479111437E-2</v>
      </c>
      <c r="M3398" s="52">
        <f>IFERROR(_xll.qlIndexFixing(ONIndex3M,I3398,TRUE,_xll.ohTrigger(RecalcTrigger,Trigger3M)),NA())</f>
        <v>1.7168381161232205E-2</v>
      </c>
      <c r="N3398" s="52">
        <f>IFERROR(_xll.qlIndexFixing(Index6M,$H3398,TRUE,_xll.ohTrigger(RecalcTrigger,Trigger6M)),NA())</f>
        <v>1.8976560610242256E-2</v>
      </c>
      <c r="O3398" s="52">
        <f>IFERROR(_xll.qlIndexFixing(ONIndex6M,I3398,TRUE,_xll.ohTrigger(RecalcTrigger,Trigger6M)),NA())</f>
        <v>1.8887638637909987E-2</v>
      </c>
      <c r="P3398" s="52">
        <f>IFERROR(_xll.qlIndexFixing(Index1Y,$H3398,TRUE,_xll.ohTrigger(RecalcTrigger,Trigger1Y)),NA())</f>
        <v>2.1116594854490495E-2</v>
      </c>
      <c r="Q3398" s="52">
        <f>IFERROR(_xll.qlIndexFixing(ONIndex1Y,I3398,TRUE,_xll.ohTrigger(RecalcTrigger,Trigger1Y)),NA())</f>
        <v>2.0894339062431655E-2</v>
      </c>
    </row>
    <row r="3399" spans="2:17" x14ac:dyDescent="0.2">
      <c r="B3399" s="46" t="s">
        <v>51</v>
      </c>
      <c r="D3399" s="49">
        <f>_xll.qlCalendarAdvance(LocalCalendar,$D3398,B3399,"f",FALSE)</f>
        <v>63550</v>
      </c>
      <c r="E3399" s="49">
        <f>_xll.qlInterestRateIndexValueDate(IndexON,D3399)</f>
        <v>63550</v>
      </c>
      <c r="F3399" s="52">
        <f>IFERROR(_xll.qlIndexFixing(IndexON,D3399,TRUE,_xll.ohTrigger(RecalcTrigger,TriggerON)),NA())</f>
        <v>1.3754898180531328E-2</v>
      </c>
      <c r="H3399" s="49">
        <f>_xll.qlCalendarAdvance(IborCalendar,$H3398,B3399,"f",FALSE)</f>
        <v>63536</v>
      </c>
      <c r="I3399" s="49">
        <f>_xll.qlInterestRateIndexValueDate(Index1M,$H3399)</f>
        <v>63538</v>
      </c>
      <c r="J3399" s="52">
        <f>IFERROR(_xll.qlIndexFixing(Index1M,$H3399,TRUE,_xll.ohTrigger(RecalcTrigger,Trigger1M)),NA())</f>
        <v>1.5750920681406877E-2</v>
      </c>
      <c r="K3399" s="52">
        <f>IFERROR(_xll.qlIndexFixing(ONIndex1M,I3399,TRUE,_xll.ohTrigger(RecalcTrigger,Trigger1M)),NA())</f>
        <v>1.574093698772927E-2</v>
      </c>
      <c r="L3399" s="52">
        <f>IFERROR(_xll.qlIndexFixing(Index3M,H3399,TRUE,_xll.ohTrigger(RecalcTrigger,Trigger3M)),NA())</f>
        <v>1.720404479111437E-2</v>
      </c>
      <c r="M3399" s="52">
        <f>IFERROR(_xll.qlIndexFixing(ONIndex3M,I3399,TRUE,_xll.ohTrigger(RecalcTrigger,Trigger3M)),NA())</f>
        <v>1.716838116125885E-2</v>
      </c>
      <c r="N3399" s="52">
        <f>IFERROR(_xll.qlIndexFixing(Index6M,$H3399,TRUE,_xll.ohTrigger(RecalcTrigger,Trigger6M)),NA())</f>
        <v>1.8976557454632417E-2</v>
      </c>
      <c r="O3399" s="52">
        <f>IFERROR(_xll.qlIndexFixing(ONIndex6M,I3399,TRUE,_xll.ohTrigger(RecalcTrigger,Trigger6M)),NA())</f>
        <v>1.8887635187416763E-2</v>
      </c>
      <c r="P3399" s="52">
        <f>IFERROR(_xll.qlIndexFixing(Index1Y,$H3399,TRUE,_xll.ohTrigger(RecalcTrigger,Trigger1Y)),NA())</f>
        <v>2.1116594647033336E-2</v>
      </c>
      <c r="Q3399" s="52">
        <f>IFERROR(_xll.qlIndexFixing(ONIndex1Y,I3399,TRUE,_xll.ohTrigger(RecalcTrigger,Trigger1Y)),NA())</f>
        <v>2.0894338811352497E-2</v>
      </c>
    </row>
    <row r="3400" spans="2:17" x14ac:dyDescent="0.2">
      <c r="B3400" s="46" t="s">
        <v>51</v>
      </c>
      <c r="D3400" s="49">
        <f>_xll.qlCalendarAdvance(LocalCalendar,$D3399,B3400,"f",FALSE)</f>
        <v>63557</v>
      </c>
      <c r="E3400" s="49">
        <f>_xll.qlInterestRateIndexValueDate(IndexON,D3400)</f>
        <v>63557</v>
      </c>
      <c r="F3400" s="52">
        <f>IFERROR(_xll.qlIndexFixing(IndexON,D3400,TRUE,_xll.ohTrigger(RecalcTrigger,TriggerON)),NA())</f>
        <v>1.3754898180451391E-2</v>
      </c>
      <c r="H3400" s="49">
        <f>_xll.qlCalendarAdvance(IborCalendar,$H3399,B3400,"f",FALSE)</f>
        <v>63543</v>
      </c>
      <c r="I3400" s="49">
        <f>_xll.qlInterestRateIndexValueDate(Index1M,$H3400)</f>
        <v>63545</v>
      </c>
      <c r="J3400" s="52">
        <f>IFERROR(_xll.qlIndexFixing(Index1M,$H3400,TRUE,_xll.ohTrigger(RecalcTrigger,Trigger1M)),NA())</f>
        <v>1.5750576275594379E-2</v>
      </c>
      <c r="K3400" s="52">
        <f>IFERROR(_xll.qlIndexFixing(ONIndex1M,I3400,TRUE,_xll.ohTrigger(RecalcTrigger,Trigger1M)),NA())</f>
        <v>1.5741625247407853E-2</v>
      </c>
      <c r="L3400" s="52">
        <f>IFERROR(_xll.qlIndexFixing(Index3M,H3400,TRUE,_xll.ohTrigger(RecalcTrigger,Trigger3M)),NA())</f>
        <v>1.7204044791115258E-2</v>
      </c>
      <c r="M3400" s="52">
        <f>IFERROR(_xll.qlIndexFixing(ONIndex3M,I3400,TRUE,_xll.ohTrigger(RecalcTrigger,Trigger3M)),NA())</f>
        <v>1.7169199907444366E-2</v>
      </c>
      <c r="N3400" s="52">
        <f>IFERROR(_xll.qlIndexFixing(Index6M,$H3400,TRUE,_xll.ohTrigger(RecalcTrigger,Trigger6M)),NA())</f>
        <v>1.897655432463418E-2</v>
      </c>
      <c r="O3400" s="52">
        <f>IFERROR(_xll.qlIndexFixing(ONIndex6M,I3400,TRUE,_xll.ohTrigger(RecalcTrigger,Trigger6M)),NA())</f>
        <v>1.8888622209757955E-2</v>
      </c>
      <c r="P3400" s="52">
        <f>IFERROR(_xll.qlIndexFixing(Index1Y,$H3400,TRUE,_xll.ohTrigger(RecalcTrigger,Trigger1Y)),NA())</f>
        <v>2.111659444146197E-2</v>
      </c>
      <c r="Q3400" s="52">
        <f>IFERROR(_xll.qlIndexFixing(ONIndex1Y,I3400,TRUE,_xll.ohTrigger(RecalcTrigger,Trigger1Y)),NA())</f>
        <v>2.0895551206971064E-2</v>
      </c>
    </row>
    <row r="3401" spans="2:17" x14ac:dyDescent="0.2">
      <c r="B3401" s="46" t="s">
        <v>51</v>
      </c>
      <c r="D3401" s="49">
        <f>_xll.qlCalendarAdvance(LocalCalendar,$D3400,B3401,"f",FALSE)</f>
        <v>63564</v>
      </c>
      <c r="E3401" s="49">
        <f>_xll.qlInterestRateIndexValueDate(IndexON,D3401)</f>
        <v>63564</v>
      </c>
      <c r="F3401" s="52">
        <f>IFERROR(_xll.qlIndexFixing(IndexON,D3401,TRUE,_xll.ohTrigger(RecalcTrigger,TriggerON)),NA())</f>
        <v>1.3754898180451391E-2</v>
      </c>
      <c r="H3401" s="49">
        <f>_xll.qlCalendarAdvance(IborCalendar,$H3400,B3401,"f",FALSE)</f>
        <v>63550</v>
      </c>
      <c r="I3401" s="49">
        <f>_xll.qlInterestRateIndexValueDate(Index1M,$H3401)</f>
        <v>63552</v>
      </c>
      <c r="J3401" s="52">
        <f>IFERROR(_xll.qlIndexFixing(Index1M,$H3401,TRUE,_xll.ohTrigger(RecalcTrigger,Trigger1M)),NA())</f>
        <v>1.5751265097262941E-2</v>
      </c>
      <c r="K3401" s="52">
        <f>IFERROR(_xll.qlIndexFixing(ONIndex1M,I3401,TRUE,_xll.ohTrigger(RecalcTrigger,Trigger1M)),NA())</f>
        <v>1.5741281112551242E-2</v>
      </c>
      <c r="L3401" s="52">
        <f>IFERROR(_xll.qlIndexFixing(Index3M,H3401,TRUE,_xll.ohTrigger(RecalcTrigger,Trigger3M)),NA())</f>
        <v>1.7204455291712942E-2</v>
      </c>
      <c r="M3401" s="52">
        <f>IFERROR(_xll.qlIndexFixing(ONIndex3M,I3401,TRUE,_xll.ohTrigger(RecalcTrigger,Trigger3M)),NA())</f>
        <v>1.7168790527846145E-2</v>
      </c>
      <c r="N3401" s="52">
        <f>IFERROR(_xll.qlIndexFixing(Index6M,$H3401,TRUE,_xll.ohTrigger(RecalcTrigger,Trigger6M)),NA())</f>
        <v>1.8976551220246662E-2</v>
      </c>
      <c r="O3401" s="52">
        <f>IFERROR(_xll.qlIndexFixing(ONIndex6M,I3401,TRUE,_xll.ohTrigger(RecalcTrigger,Trigger6M)),NA())</f>
        <v>1.8888123579157146E-2</v>
      </c>
      <c r="P3401" s="52">
        <f>IFERROR(_xll.qlIndexFixing(Index1Y,$H3401,TRUE,_xll.ohTrigger(RecalcTrigger,Trigger1Y)),NA())</f>
        <v>2.1116594237776839E-2</v>
      </c>
      <c r="Q3401" s="52">
        <f>IFERROR(_xll.qlIndexFixing(ONIndex1Y,I3401,TRUE,_xll.ohTrigger(RecalcTrigger,Trigger1Y)),NA())</f>
        <v>2.0894944625418077E-2</v>
      </c>
    </row>
    <row r="3402" spans="2:17" x14ac:dyDescent="0.2">
      <c r="B3402" s="46" t="s">
        <v>51</v>
      </c>
      <c r="D3402" s="49">
        <f>_xll.qlCalendarAdvance(LocalCalendar,$D3401,B3402,"f",FALSE)</f>
        <v>63571</v>
      </c>
      <c r="E3402" s="49">
        <f>_xll.qlInterestRateIndexValueDate(IndexON,D3402)</f>
        <v>63571</v>
      </c>
      <c r="F3402" s="52">
        <f>IFERROR(_xll.qlIndexFixing(IndexON,D3402,TRUE,_xll.ohTrigger(RecalcTrigger,TriggerON)),NA())</f>
        <v>1.3754898180451391E-2</v>
      </c>
      <c r="H3402" s="49">
        <f>_xll.qlCalendarAdvance(IborCalendar,$H3401,B3402,"f",FALSE)</f>
        <v>63557</v>
      </c>
      <c r="I3402" s="49">
        <f>_xll.qlInterestRateIndexValueDate(Index1M,$H3402)</f>
        <v>63559</v>
      </c>
      <c r="J3402" s="52">
        <f>IFERROR(_xll.qlIndexFixing(Index1M,$H3402,TRUE,_xll.ohTrigger(RecalcTrigger,Trigger1M)),NA())</f>
        <v>1.5750576275594379E-2</v>
      </c>
      <c r="K3402" s="52">
        <f>IFERROR(_xll.qlIndexFixing(ONIndex1M,I3402,TRUE,_xll.ohTrigger(RecalcTrigger,Trigger1M)),NA())</f>
        <v>1.5740936987702625E-2</v>
      </c>
      <c r="L3402" s="52">
        <f>IFERROR(_xll.qlIndexFixing(Index3M,H3402,TRUE,_xll.ohTrigger(RecalcTrigger,Trigger3M)),NA())</f>
        <v>1.720404479111437E-2</v>
      </c>
      <c r="M3402" s="52">
        <f>IFERROR(_xll.qlIndexFixing(ONIndex3M,I3402,TRUE,_xll.ohTrigger(RecalcTrigger,Trigger3M)),NA())</f>
        <v>1.7168381161232205E-2</v>
      </c>
      <c r="N3402" s="52">
        <f>IFERROR(_xll.qlIndexFixing(Index6M,$H3402,TRUE,_xll.ohTrigger(RecalcTrigger,Trigger6M)),NA())</f>
        <v>1.897604980123295E-2</v>
      </c>
      <c r="O3402" s="52">
        <f>IFERROR(_xll.qlIndexFixing(ONIndex6M,I3402,TRUE,_xll.ohTrigger(RecalcTrigger,Trigger6M)),NA())</f>
        <v>1.8887624988108698E-2</v>
      </c>
      <c r="P3402" s="52">
        <f>IFERROR(_xll.qlIndexFixing(Index1Y,$H3402,TRUE,_xll.ohTrigger(RecalcTrigger,Trigger1Y)),NA())</f>
        <v>2.1116594035977716E-2</v>
      </c>
      <c r="Q3402" s="52">
        <f>IFERROR(_xll.qlIndexFixing(ONIndex1Y,I3402,TRUE,_xll.ohTrigger(RecalcTrigger,Trigger1Y)),NA())</f>
        <v>2.0894338068986329E-2</v>
      </c>
    </row>
    <row r="3403" spans="2:17" x14ac:dyDescent="0.2">
      <c r="B3403" s="46" t="s">
        <v>51</v>
      </c>
      <c r="D3403" s="49">
        <f>_xll.qlCalendarAdvance(LocalCalendar,$D3402,B3403,"f",FALSE)</f>
        <v>63578</v>
      </c>
      <c r="E3403" s="49">
        <f>_xll.qlInterestRateIndexValueDate(IndexON,D3403)</f>
        <v>63578</v>
      </c>
      <c r="F3403" s="52">
        <f>IFERROR(_xll.qlIndexFixing(IndexON,D3403,TRUE,_xll.ohTrigger(RecalcTrigger,TriggerON)),NA())</f>
        <v>1.3754898180531328E-2</v>
      </c>
      <c r="H3403" s="49">
        <f>_xll.qlCalendarAdvance(IborCalendar,$H3402,B3403,"f",FALSE)</f>
        <v>63564</v>
      </c>
      <c r="I3403" s="49">
        <f>_xll.qlInterestRateIndexValueDate(Index1M,$H3403)</f>
        <v>63566</v>
      </c>
      <c r="J3403" s="52">
        <f>IFERROR(_xll.qlIndexFixing(Index1M,$H3403,TRUE,_xll.ohTrigger(RecalcTrigger,Trigger1M)),NA())</f>
        <v>1.5750576275594379E-2</v>
      </c>
      <c r="K3403" s="52">
        <f>IFERROR(_xll.qlIndexFixing(ONIndex1M,I3403,TRUE,_xll.ohTrigger(RecalcTrigger,Trigger1M)),NA())</f>
        <v>1.5741281112531258E-2</v>
      </c>
      <c r="L3403" s="52">
        <f>IFERROR(_xll.qlIndexFixing(Index3M,H3403,TRUE,_xll.ohTrigger(RecalcTrigger,Trigger3M)),NA())</f>
        <v>1.720404479111437E-2</v>
      </c>
      <c r="M3403" s="52">
        <f>IFERROR(_xll.qlIndexFixing(ONIndex3M,I3403,TRUE,_xll.ohTrigger(RecalcTrigger,Trigger3M)),NA())</f>
        <v>1.7168790527826161E-2</v>
      </c>
      <c r="N3403" s="52">
        <f>IFERROR(_xll.qlIndexFixing(Index6M,$H3403,TRUE,_xll.ohTrigger(RecalcTrigger,Trigger6M)),NA())</f>
        <v>1.8976046746397451E-2</v>
      </c>
      <c r="O3403" s="52">
        <f>IFERROR(_xll.qlIndexFixing(ONIndex6M,I3403,TRUE,_xll.ohTrigger(RecalcTrigger,Trigger6M)),NA())</f>
        <v>1.8888116859012705E-2</v>
      </c>
      <c r="P3403" s="52">
        <f>IFERROR(_xll.qlIndexFixing(Index1Y,$H3403,TRUE,_xll.ohTrigger(RecalcTrigger,Trigger1Y)),NA())</f>
        <v>2.1116593836064387E-2</v>
      </c>
      <c r="Q3403" s="52">
        <f>IFERROR(_xll.qlIndexFixing(ONIndex1Y,I3403,TRUE,_xll.ohTrigger(RecalcTrigger,Trigger1Y)),NA())</f>
        <v>2.0894944136369276E-2</v>
      </c>
    </row>
    <row r="3404" spans="2:17" x14ac:dyDescent="0.2">
      <c r="B3404" s="46" t="s">
        <v>51</v>
      </c>
      <c r="D3404" s="49">
        <f>_xll.qlCalendarAdvance(LocalCalendar,$D3403,B3404,"f",FALSE)</f>
        <v>63585</v>
      </c>
      <c r="E3404" s="49">
        <f>_xll.qlInterestRateIndexValueDate(IndexON,D3404)</f>
        <v>63585</v>
      </c>
      <c r="F3404" s="52">
        <f>IFERROR(_xll.qlIndexFixing(IndexON,D3404,TRUE,_xll.ohTrigger(RecalcTrigger,TriggerON)),NA())</f>
        <v>1.3754898180451391E-2</v>
      </c>
      <c r="H3404" s="49">
        <f>_xll.qlCalendarAdvance(IborCalendar,$H3403,B3404,"f",FALSE)</f>
        <v>63571</v>
      </c>
      <c r="I3404" s="49">
        <f>_xll.qlInterestRateIndexValueDate(Index1M,$H3404)</f>
        <v>63573</v>
      </c>
      <c r="J3404" s="52">
        <f>IFERROR(_xll.qlIndexFixing(Index1M,$H3404,TRUE,_xll.ohTrigger(RecalcTrigger,Trigger1M)),NA())</f>
        <v>1.5750920681409375E-2</v>
      </c>
      <c r="K3404" s="52">
        <f>IFERROR(_xll.qlIndexFixing(ONIndex1M,I3404,TRUE,_xll.ohTrigger(RecalcTrigger,Trigger1M)),NA())</f>
        <v>1.574093698772927E-2</v>
      </c>
      <c r="L3404" s="52">
        <f>IFERROR(_xll.qlIndexFixing(Index3M,H3404,TRUE,_xll.ohTrigger(RecalcTrigger,Trigger3M)),NA())</f>
        <v>1.720404479111437E-2</v>
      </c>
      <c r="M3404" s="52">
        <f>IFERROR(_xll.qlIndexFixing(ONIndex3M,I3404,TRUE,_xll.ohTrigger(RecalcTrigger,Trigger3M)),NA())</f>
        <v>1.716838116125885E-2</v>
      </c>
      <c r="N3404" s="52">
        <f>IFERROR(_xll.qlIndexFixing(Index6M,$H3404,TRUE,_xll.ohTrigger(RecalcTrigger,Trigger6M)),NA())</f>
        <v>1.8976043717172403E-2</v>
      </c>
      <c r="O3404" s="52">
        <f>IFERROR(_xll.qlIndexFixing(ONIndex6M,I3404,TRUE,_xll.ohTrigger(RecalcTrigger,Trigger6M)),NA())</f>
        <v>1.888761831547292E-2</v>
      </c>
      <c r="P3404" s="52">
        <f>IFERROR(_xll.qlIndexFixing(Index1Y,$H3404,TRUE,_xll.ohTrigger(RecalcTrigger,Trigger1Y)),NA())</f>
        <v>2.1117208560385452E-2</v>
      </c>
      <c r="Q3404" s="52">
        <f>IFERROR(_xll.qlIndexFixing(ONIndex1Y,I3404,TRUE,_xll.ohTrigger(RecalcTrigger,Trigger1Y)),NA())</f>
        <v>2.0894337583374778E-2</v>
      </c>
    </row>
    <row r="3405" spans="2:17" x14ac:dyDescent="0.2">
      <c r="B3405" s="46" t="s">
        <v>51</v>
      </c>
      <c r="D3405" s="49">
        <f>_xll.qlCalendarAdvance(LocalCalendar,$D3404,B3405,"f",FALSE)</f>
        <v>63592</v>
      </c>
      <c r="E3405" s="49">
        <f>_xll.qlInterestRateIndexValueDate(IndexON,D3405)</f>
        <v>63592</v>
      </c>
      <c r="F3405" s="52">
        <f>IFERROR(_xll.qlIndexFixing(IndexON,D3405,TRUE,_xll.ohTrigger(RecalcTrigger,TriggerON)),NA())</f>
        <v>1.3754898180451391E-2</v>
      </c>
      <c r="H3405" s="49">
        <f>_xll.qlCalendarAdvance(IborCalendar,$H3404,B3405,"f",FALSE)</f>
        <v>63578</v>
      </c>
      <c r="I3405" s="49">
        <f>_xll.qlInterestRateIndexValueDate(Index1M,$H3405)</f>
        <v>63580</v>
      </c>
      <c r="J3405" s="52">
        <f>IFERROR(_xll.qlIndexFixing(Index1M,$H3405,TRUE,_xll.ohTrigger(RecalcTrigger,Trigger1M)),NA())</f>
        <v>1.5750576275594379E-2</v>
      </c>
      <c r="K3405" s="52">
        <f>IFERROR(_xll.qlIndexFixing(ONIndex1M,I3405,TRUE,_xll.ohTrigger(RecalcTrigger,Trigger1M)),NA())</f>
        <v>1.574093698772927E-2</v>
      </c>
      <c r="L3405" s="52">
        <f>IFERROR(_xll.qlIndexFixing(Index3M,H3405,TRUE,_xll.ohTrigger(RecalcTrigger,Trigger3M)),NA())</f>
        <v>1.720404479111437E-2</v>
      </c>
      <c r="M3405" s="52">
        <f>IFERROR(_xll.qlIndexFixing(ONIndex3M,I3405,TRUE,_xll.ohTrigger(RecalcTrigger,Trigger3M)),NA())</f>
        <v>1.716838116125885E-2</v>
      </c>
      <c r="N3405" s="52">
        <f>IFERROR(_xll.qlIndexFixing(Index6M,$H3405,TRUE,_xll.ohTrigger(RecalcTrigger,Trigger6M)),NA())</f>
        <v>1.89760407135556E-2</v>
      </c>
      <c r="O3405" s="52">
        <f>IFERROR(_xll.qlIndexFixing(ONIndex6M,I3405,TRUE,_xll.ohTrigger(RecalcTrigger,Trigger6M)),NA())</f>
        <v>1.888761501717795E-2</v>
      </c>
      <c r="P3405" s="52">
        <f>IFERROR(_xll.qlIndexFixing(Index1Y,$H3405,TRUE,_xll.ohTrigger(RecalcTrigger,Trigger1Y)),NA())</f>
        <v>2.1116593441895766E-2</v>
      </c>
      <c r="Q3405" s="52">
        <f>IFERROR(_xll.qlIndexFixing(ONIndex1Y,I3405,TRUE,_xll.ohTrigger(RecalcTrigger,Trigger1Y)),NA())</f>
        <v>2.0894337343300151E-2</v>
      </c>
    </row>
    <row r="3406" spans="2:17" x14ac:dyDescent="0.2">
      <c r="B3406" s="46" t="s">
        <v>51</v>
      </c>
      <c r="D3406" s="49">
        <f>_xll.qlCalendarAdvance(LocalCalendar,$D3405,B3406,"f",FALSE)</f>
        <v>63599</v>
      </c>
      <c r="E3406" s="49">
        <f>_xll.qlInterestRateIndexValueDate(IndexON,D3406)</f>
        <v>63599</v>
      </c>
      <c r="F3406" s="52">
        <f>IFERROR(_xll.qlIndexFixing(IndexON,D3406,TRUE,_xll.ohTrigger(RecalcTrigger,TriggerON)),NA())</f>
        <v>1.3754898180451391E-2</v>
      </c>
      <c r="H3406" s="49">
        <f>_xll.qlCalendarAdvance(IborCalendar,$H3405,B3406,"f",FALSE)</f>
        <v>63585</v>
      </c>
      <c r="I3406" s="49">
        <f>_xll.qlInterestRateIndexValueDate(Index1M,$H3406)</f>
        <v>63587</v>
      </c>
      <c r="J3406" s="52">
        <f>IFERROR(_xll.qlIndexFixing(Index1M,$H3406,TRUE,_xll.ohTrigger(RecalcTrigger,Trigger1M)),NA())</f>
        <v>1.5749543118387863E-2</v>
      </c>
      <c r="K3406" s="52">
        <f>IFERROR(_xll.qlIndexFixing(ONIndex1M,I3406,TRUE,_xll.ohTrigger(RecalcTrigger,Trigger1M)),NA())</f>
        <v>1.574093698772927E-2</v>
      </c>
      <c r="L3406" s="52">
        <f>IFERROR(_xll.qlIndexFixing(Index3M,H3406,TRUE,_xll.ohTrigger(RecalcTrigger,Trigger3M)),NA())</f>
        <v>1.7203634303570407E-2</v>
      </c>
      <c r="M3406" s="52">
        <f>IFERROR(_xll.qlIndexFixing(ONIndex3M,I3406,TRUE,_xll.ohTrigger(RecalcTrigger,Trigger3M)),NA())</f>
        <v>1.7168381161232205E-2</v>
      </c>
      <c r="N3406" s="52">
        <f>IFERROR(_xll.qlIndexFixing(Index6M,$H3406,TRUE,_xll.ohTrigger(RecalcTrigger,Trigger6M)),NA())</f>
        <v>1.8976037735548807E-2</v>
      </c>
      <c r="O3406" s="52">
        <f>IFERROR(_xll.qlIndexFixing(ONIndex6M,I3406,TRUE,_xll.ohTrigger(RecalcTrigger,Trigger6M)),NA())</f>
        <v>1.8887611744276001E-2</v>
      </c>
      <c r="P3406" s="52">
        <f>IFERROR(_xll.qlIndexFixing(Index1Y,$H3406,TRUE,_xll.ohTrigger(RecalcTrigger,Trigger1Y)),NA())</f>
        <v>2.1116593247640474E-2</v>
      </c>
      <c r="Q3406" s="52">
        <f>IFERROR(_xll.qlIndexFixing(ONIndex1Y,I3406,TRUE,_xll.ohTrigger(RecalcTrigger,Trigger1Y)),NA())</f>
        <v>2.0894337105117344E-2</v>
      </c>
    </row>
    <row r="3407" spans="2:17" x14ac:dyDescent="0.2">
      <c r="B3407" s="46" t="s">
        <v>51</v>
      </c>
      <c r="D3407" s="49">
        <f>_xll.qlCalendarAdvance(LocalCalendar,$D3406,B3407,"f",FALSE)</f>
        <v>63606</v>
      </c>
      <c r="E3407" s="49">
        <f>_xll.qlInterestRateIndexValueDate(IndexON,D3407)</f>
        <v>63606</v>
      </c>
      <c r="F3407" s="52">
        <f>IFERROR(_xll.qlIndexFixing(IndexON,D3407,TRUE,_xll.ohTrigger(RecalcTrigger,TriggerON)),NA())</f>
        <v>1.3754898180371455E-2</v>
      </c>
      <c r="H3407" s="49">
        <f>_xll.qlCalendarAdvance(IborCalendar,$H3406,B3407,"f",FALSE)</f>
        <v>63592</v>
      </c>
      <c r="I3407" s="49">
        <f>_xll.qlInterestRateIndexValueDate(Index1M,$H3407)</f>
        <v>63594</v>
      </c>
      <c r="J3407" s="52">
        <f>IFERROR(_xll.qlIndexFixing(Index1M,$H3407,TRUE,_xll.ohTrigger(RecalcTrigger,Trigger1M)),NA())</f>
        <v>1.5749543118387863E-2</v>
      </c>
      <c r="K3407" s="52">
        <f>IFERROR(_xll.qlIndexFixing(ONIndex1M,I3407,TRUE,_xll.ohTrigger(RecalcTrigger,Trigger1M)),NA())</f>
        <v>1.574093698772927E-2</v>
      </c>
      <c r="L3407" s="52">
        <f>IFERROR(_xll.qlIndexFixing(Index3M,H3407,TRUE,_xll.ohTrigger(RecalcTrigger,Trigger3M)),NA())</f>
        <v>1.7203634303570407E-2</v>
      </c>
      <c r="M3407" s="52">
        <f>IFERROR(_xll.qlIndexFixing(ONIndex3M,I3407,TRUE,_xll.ohTrigger(RecalcTrigger,Trigger3M)),NA())</f>
        <v>1.716838116125885E-2</v>
      </c>
      <c r="N3407" s="52">
        <f>IFERROR(_xll.qlIndexFixing(Index6M,$H3407,TRUE,_xll.ohTrigger(RecalcTrigger,Trigger6M)),NA())</f>
        <v>1.8976034783151144E-2</v>
      </c>
      <c r="O3407" s="52">
        <f>IFERROR(_xll.qlIndexFixing(ONIndex6M,I3407,TRUE,_xll.ohTrigger(RecalcTrigger,Trigger6M)),NA())</f>
        <v>1.8887608496740427E-2</v>
      </c>
      <c r="P3407" s="52">
        <f>IFERROR(_xll.qlIndexFixing(Index1Y,$H3407,TRUE,_xll.ohTrigger(RecalcTrigger,Trigger1Y)),NA())</f>
        <v>2.111659305527119E-2</v>
      </c>
      <c r="Q3407" s="52">
        <f>IFERROR(_xll.qlIndexFixing(ONIndex1Y,I3407,TRUE,_xll.ohTrigger(RecalcTrigger,Trigger1Y)),NA())</f>
        <v>2.0894336868773067E-2</v>
      </c>
    </row>
    <row r="3408" spans="2:17" x14ac:dyDescent="0.2">
      <c r="B3408" s="46" t="s">
        <v>51</v>
      </c>
      <c r="D3408" s="49">
        <f>_xll.qlCalendarAdvance(LocalCalendar,$D3407,B3408,"f",FALSE)</f>
        <v>63613</v>
      </c>
      <c r="E3408" s="49">
        <f>_xll.qlInterestRateIndexValueDate(IndexON,D3408)</f>
        <v>63613</v>
      </c>
      <c r="F3408" s="52">
        <f>IFERROR(_xll.qlIndexFixing(IndexON,D3408,TRUE,_xll.ohTrigger(RecalcTrigger,TriggerON)),NA())</f>
        <v>1.3754898180451391E-2</v>
      </c>
      <c r="H3408" s="49">
        <f>_xll.qlCalendarAdvance(IborCalendar,$H3407,B3408,"f",FALSE)</f>
        <v>63599</v>
      </c>
      <c r="I3408" s="49">
        <f>_xll.qlInterestRateIndexValueDate(Index1M,$H3408)</f>
        <v>63601</v>
      </c>
      <c r="J3408" s="52">
        <f>IFERROR(_xll.qlIndexFixing(Index1M,$H3408,TRUE,_xll.ohTrigger(RecalcTrigger,Trigger1M)),NA())</f>
        <v>1.5749543118387863E-2</v>
      </c>
      <c r="K3408" s="52">
        <f>IFERROR(_xll.qlIndexFixing(ONIndex1M,I3408,TRUE,_xll.ohTrigger(RecalcTrigger,Trigger1M)),NA())</f>
        <v>1.5741281112551242E-2</v>
      </c>
      <c r="L3408" s="52">
        <f>IFERROR(_xll.qlIndexFixing(Index3M,H3408,TRUE,_xll.ohTrigger(RecalcTrigger,Trigger3M)),NA())</f>
        <v>1.7203634303571306E-2</v>
      </c>
      <c r="M3408" s="52">
        <f>IFERROR(_xll.qlIndexFixing(ONIndex3M,I3408,TRUE,_xll.ohTrigger(RecalcTrigger,Trigger3M)),NA())</f>
        <v>1.7168790527826161E-2</v>
      </c>
      <c r="N3408" s="52">
        <f>IFERROR(_xll.qlIndexFixing(Index6M,$H3408,TRUE,_xll.ohTrigger(RecalcTrigger,Trigger6M)),NA())</f>
        <v>1.897603185636261E-2</v>
      </c>
      <c r="O3408" s="52">
        <f>IFERROR(_xll.qlIndexFixing(ONIndex6M,I3408,TRUE,_xll.ohTrigger(RecalcTrigger,Trigger6M)),NA())</f>
        <v>1.8888100502696403E-2</v>
      </c>
      <c r="P3408" s="52">
        <f>IFERROR(_xll.qlIndexFixing(Index1Y,$H3408,TRUE,_xll.ohTrigger(RecalcTrigger,Trigger1Y)),NA())</f>
        <v>2.1117207787630113E-2</v>
      </c>
      <c r="Q3408" s="52">
        <f>IFERROR(_xll.qlIndexFixing(ONIndex1Y,I3408,TRUE,_xll.ohTrigger(RecalcTrigger,Trigger1Y)),NA())</f>
        <v>2.0894942945901551E-2</v>
      </c>
    </row>
    <row r="3409" spans="2:17" x14ac:dyDescent="0.2">
      <c r="B3409" s="46" t="s">
        <v>51</v>
      </c>
      <c r="D3409" s="49">
        <f>_xll.qlCalendarAdvance(LocalCalendar,$D3408,B3409,"f",FALSE)</f>
        <v>63620</v>
      </c>
      <c r="E3409" s="49">
        <f>_xll.qlInterestRateIndexValueDate(IndexON,D3409)</f>
        <v>63620</v>
      </c>
      <c r="F3409" s="52">
        <f>IFERROR(_xll.qlIndexFixing(IndexON,D3409,TRUE,_xll.ohTrigger(RecalcTrigger,TriggerON)),NA())</f>
        <v>1.3754898180531328E-2</v>
      </c>
      <c r="H3409" s="49">
        <f>_xll.qlCalendarAdvance(IborCalendar,$H3408,B3409,"f",FALSE)</f>
        <v>63606</v>
      </c>
      <c r="I3409" s="49">
        <f>_xll.qlInterestRateIndexValueDate(Index1M,$H3409)</f>
        <v>63608</v>
      </c>
      <c r="J3409" s="52">
        <f>IFERROR(_xll.qlIndexFixing(Index1M,$H3409,TRUE,_xll.ohTrigger(RecalcTrigger,Trigger1M)),NA())</f>
        <v>1.5749543118387863E-2</v>
      </c>
      <c r="K3409" s="52">
        <f>IFERROR(_xll.qlIndexFixing(ONIndex1M,I3409,TRUE,_xll.ohTrigger(RecalcTrigger,Trigger1M)),NA())</f>
        <v>1.5740936987702625E-2</v>
      </c>
      <c r="L3409" s="52">
        <f>IFERROR(_xll.qlIndexFixing(Index3M,H3409,TRUE,_xll.ohTrigger(RecalcTrigger,Trigger3M)),NA())</f>
        <v>1.7203634303570407E-2</v>
      </c>
      <c r="M3409" s="52">
        <f>IFERROR(_xll.qlIndexFixing(ONIndex3M,I3409,TRUE,_xll.ohTrigger(RecalcTrigger,Trigger3M)),NA())</f>
        <v>1.7168381161232205E-2</v>
      </c>
      <c r="N3409" s="52">
        <f>IFERROR(_xll.qlIndexFixing(Index6M,$H3409,TRUE,_xll.ohTrigger(RecalcTrigger,Trigger6M)),NA())</f>
        <v>1.8976028955184084E-2</v>
      </c>
      <c r="O3409" s="52">
        <f>IFERROR(_xll.qlIndexFixing(ONIndex6M,I3409,TRUE,_xll.ohTrigger(RecalcTrigger,Trigger6M)),NA())</f>
        <v>1.8887602077795052E-2</v>
      </c>
      <c r="P3409" s="52">
        <f>IFERROR(_xll.qlIndexFixing(Index1Y,$H3409,TRUE,_xll.ohTrigger(RecalcTrigger,Trigger1Y)),NA())</f>
        <v>2.111659267619001E-2</v>
      </c>
      <c r="Q3409" s="52">
        <f>IFERROR(_xll.qlIndexFixing(ONIndex1Y,I3409,TRUE,_xll.ohTrigger(RecalcTrigger,Trigger1Y)),NA())</f>
        <v>2.0894336401520164E-2</v>
      </c>
    </row>
    <row r="3410" spans="2:17" x14ac:dyDescent="0.2">
      <c r="B3410" s="46" t="s">
        <v>51</v>
      </c>
      <c r="D3410" s="49">
        <f>_xll.qlCalendarAdvance(LocalCalendar,$D3409,B3410,"f",FALSE)</f>
        <v>63627</v>
      </c>
      <c r="E3410" s="49">
        <f>_xll.qlInterestRateIndexValueDate(IndexON,D3410)</f>
        <v>63627</v>
      </c>
      <c r="F3410" s="52">
        <f>IFERROR(_xll.qlIndexFixing(IndexON,D3410,TRUE,_xll.ohTrigger(RecalcTrigger,TriggerON)),NA())</f>
        <v>1.3754898180451391E-2</v>
      </c>
      <c r="H3410" s="49">
        <f>_xll.qlCalendarAdvance(IborCalendar,$H3409,B3410,"f",FALSE)</f>
        <v>63613</v>
      </c>
      <c r="I3410" s="49">
        <f>_xll.qlInterestRateIndexValueDate(Index1M,$H3410)</f>
        <v>63615</v>
      </c>
      <c r="J3410" s="52">
        <f>IFERROR(_xll.qlIndexFixing(Index1M,$H3410,TRUE,_xll.ohTrigger(RecalcTrigger,Trigger1M)),NA())</f>
        <v>1.5750576275596957E-2</v>
      </c>
      <c r="K3410" s="52">
        <f>IFERROR(_xll.qlIndexFixing(ONIndex1M,I3410,TRUE,_xll.ohTrigger(RecalcTrigger,Trigger1M)),NA())</f>
        <v>1.574093698772927E-2</v>
      </c>
      <c r="L3410" s="52">
        <f>IFERROR(_xll.qlIndexFixing(Index3M,H3410,TRUE,_xll.ohTrigger(RecalcTrigger,Trigger3M)),NA())</f>
        <v>1.7205686871838551E-2</v>
      </c>
      <c r="M3410" s="52">
        <f>IFERROR(_xll.qlIndexFixing(ONIndex3M,I3410,TRUE,_xll.ohTrigger(RecalcTrigger,Trigger3M)),NA())</f>
        <v>1.7168381161232205E-2</v>
      </c>
      <c r="N3410" s="52">
        <f>IFERROR(_xll.qlIndexFixing(Index6M,$H3410,TRUE,_xll.ohTrigger(RecalcTrigger,Trigger6M)),NA())</f>
        <v>1.8978518023795934E-2</v>
      </c>
      <c r="O3410" s="52">
        <f>IFERROR(_xll.qlIndexFixing(ONIndex6M,I3410,TRUE,_xll.ohTrigger(RecalcTrigger,Trigger6M)),NA())</f>
        <v>1.8887598906358605E-2</v>
      </c>
      <c r="P3410" s="52">
        <f>IFERROR(_xll.qlIndexFixing(Index1Y,$H3410,TRUE,_xll.ohTrigger(RecalcTrigger,Trigger1Y)),NA())</f>
        <v>2.1116592489478548E-2</v>
      </c>
      <c r="Q3410" s="52">
        <f>IFERROR(_xll.qlIndexFixing(ONIndex1Y,I3410,TRUE,_xll.ohTrigger(RecalcTrigger,Trigger1Y)),NA())</f>
        <v>2.0894336170744765E-2</v>
      </c>
    </row>
    <row r="3411" spans="2:17" x14ac:dyDescent="0.2">
      <c r="B3411" s="46" t="s">
        <v>51</v>
      </c>
      <c r="D3411" s="49">
        <f>_xll.qlCalendarAdvance(LocalCalendar,$D3410,B3411,"f",FALSE)</f>
        <v>63634</v>
      </c>
      <c r="E3411" s="49">
        <f>_xll.qlInterestRateIndexValueDate(IndexON,D3411)</f>
        <v>63634</v>
      </c>
      <c r="F3411" s="52">
        <f>IFERROR(_xll.qlIndexFixing(IndexON,D3411,TRUE,_xll.ohTrigger(RecalcTrigger,TriggerON)),NA())</f>
        <v>1.3754898180451391E-2</v>
      </c>
      <c r="H3411" s="49">
        <f>_xll.qlCalendarAdvance(IborCalendar,$H3410,B3411,"f",FALSE)</f>
        <v>63620</v>
      </c>
      <c r="I3411" s="49">
        <f>_xll.qlInterestRateIndexValueDate(Index1M,$H3411)</f>
        <v>63622</v>
      </c>
      <c r="J3411" s="52">
        <f>IFERROR(_xll.qlIndexFixing(Index1M,$H3411,TRUE,_xll.ohTrigger(RecalcTrigger,Trigger1M)),NA())</f>
        <v>1.5750576275596957E-2</v>
      </c>
      <c r="K3411" s="52">
        <f>IFERROR(_xll.qlIndexFixing(ONIndex1M,I3411,TRUE,_xll.ohTrigger(RecalcTrigger,Trigger1M)),NA())</f>
        <v>1.574093698772927E-2</v>
      </c>
      <c r="L3411" s="52">
        <f>IFERROR(_xll.qlIndexFixing(Index3M,H3411,TRUE,_xll.ohTrigger(RecalcTrigger,Trigger3M)),NA())</f>
        <v>1.7205686871839401E-2</v>
      </c>
      <c r="M3411" s="52">
        <f>IFERROR(_xll.qlIndexFixing(ONIndex3M,I3411,TRUE,_xll.ohTrigger(RecalcTrigger,Trigger3M)),NA())</f>
        <v>1.716838116125885E-2</v>
      </c>
      <c r="N3411" s="52">
        <f>IFERROR(_xll.qlIndexFixing(Index6M,$H3411,TRUE,_xll.ohTrigger(RecalcTrigger,Trigger6M)),NA())</f>
        <v>1.8978016756509387E-2</v>
      </c>
      <c r="O3411" s="52">
        <f>IFERROR(_xll.qlIndexFixing(ONIndex6M,I3411,TRUE,_xll.ohTrigger(RecalcTrigger,Trigger6M)),NA())</f>
        <v>1.8887595760341824E-2</v>
      </c>
      <c r="P3411" s="52">
        <f>IFERROR(_xll.qlIndexFixing(Index1Y,$H3411,TRUE,_xll.ohTrigger(RecalcTrigger,Trigger1Y)),NA())</f>
        <v>2.1116592304653532E-2</v>
      </c>
      <c r="Q3411" s="52">
        <f>IFERROR(_xll.qlIndexFixing(ONIndex1Y,I3411,TRUE,_xll.ohTrigger(RecalcTrigger,Trigger1Y)),NA())</f>
        <v>2.0894335941754605E-2</v>
      </c>
    </row>
    <row r="3412" spans="2:17" x14ac:dyDescent="0.2">
      <c r="B3412" s="46" t="s">
        <v>51</v>
      </c>
      <c r="D3412" s="49">
        <f>_xll.qlCalendarAdvance(LocalCalendar,$D3411,B3412,"f",FALSE)</f>
        <v>63641</v>
      </c>
      <c r="E3412" s="49">
        <f>_xll.qlInterestRateIndexValueDate(IndexON,D3412)</f>
        <v>63641</v>
      </c>
      <c r="F3412" s="52">
        <f>IFERROR(_xll.qlIndexFixing(IndexON,D3412,TRUE,_xll.ohTrigger(RecalcTrigger,TriggerON)),NA())</f>
        <v>1.3754898180531328E-2</v>
      </c>
      <c r="H3412" s="49">
        <f>_xll.qlCalendarAdvance(IborCalendar,$H3411,B3412,"f",FALSE)</f>
        <v>63627</v>
      </c>
      <c r="I3412" s="49">
        <f>_xll.qlInterestRateIndexValueDate(Index1M,$H3412)</f>
        <v>63629</v>
      </c>
      <c r="J3412" s="52">
        <f>IFERROR(_xll.qlIndexFixing(Index1M,$H3412,TRUE,_xll.ohTrigger(RecalcTrigger,Trigger1M)),NA())</f>
        <v>1.5750920681409375E-2</v>
      </c>
      <c r="K3412" s="52">
        <f>IFERROR(_xll.qlIndexFixing(ONIndex1M,I3412,TRUE,_xll.ohTrigger(RecalcTrigger,Trigger1M)),NA())</f>
        <v>1.574093698772927E-2</v>
      </c>
      <c r="L3412" s="52">
        <f>IFERROR(_xll.qlIndexFixing(Index3M,H3412,TRUE,_xll.ohTrigger(RecalcTrigger,Trigger3M)),NA())</f>
        <v>1.7205686871838551E-2</v>
      </c>
      <c r="M3412" s="52">
        <f>IFERROR(_xll.qlIndexFixing(ONIndex3M,I3412,TRUE,_xll.ohTrigger(RecalcTrigger,Trigger3M)),NA())</f>
        <v>1.716838116125885E-2</v>
      </c>
      <c r="N3412" s="52">
        <f>IFERROR(_xll.qlIndexFixing(Index6M,$H3412,TRUE,_xll.ohTrigger(RecalcTrigger,Trigger6M)),NA())</f>
        <v>1.8978013938884337E-2</v>
      </c>
      <c r="O3412" s="52">
        <f>IFERROR(_xll.qlIndexFixing(ONIndex6M,I3412,TRUE,_xll.ohTrigger(RecalcTrigger,Trigger6M)),NA())</f>
        <v>1.8887592639611483E-2</v>
      </c>
      <c r="P3412" s="52">
        <f>IFERROR(_xll.qlIndexFixing(Index1Y,$H3412,TRUE,_xll.ohTrigger(RecalcTrigger,Trigger1Y)),NA())</f>
        <v>2.1116592121713872E-2</v>
      </c>
      <c r="Q3412" s="52">
        <f>IFERROR(_xll.qlIndexFixing(ONIndex1Y,I3412,TRUE,_xll.ohTrigger(RecalcTrigger,Trigger1Y)),NA())</f>
        <v>2.0894335714656265E-2</v>
      </c>
    </row>
    <row r="3413" spans="2:17" x14ac:dyDescent="0.2">
      <c r="B3413" s="46" t="s">
        <v>51</v>
      </c>
      <c r="D3413" s="49">
        <f>_xll.qlCalendarAdvance(LocalCalendar,$D3412,B3413,"f",FALSE)</f>
        <v>63648</v>
      </c>
      <c r="E3413" s="49">
        <f>_xll.qlInterestRateIndexValueDate(IndexON,D3413)</f>
        <v>63648</v>
      </c>
      <c r="F3413" s="52">
        <f>IFERROR(_xll.qlIndexFixing(IndexON,D3413,TRUE,_xll.ohTrigger(RecalcTrigger,TriggerON)),NA())</f>
        <v>1.3754898180451391E-2</v>
      </c>
      <c r="H3413" s="49">
        <f>_xll.qlCalendarAdvance(IborCalendar,$H3412,B3413,"f",FALSE)</f>
        <v>63634</v>
      </c>
      <c r="I3413" s="49">
        <f>_xll.qlInterestRateIndexValueDate(Index1M,$H3413)</f>
        <v>63636</v>
      </c>
      <c r="J3413" s="52">
        <f>IFERROR(_xll.qlIndexFixing(Index1M,$H3413,TRUE,_xll.ohTrigger(RecalcTrigger,Trigger1M)),NA())</f>
        <v>1.5750576275594379E-2</v>
      </c>
      <c r="K3413" s="52">
        <f>IFERROR(_xll.qlIndexFixing(ONIndex1M,I3413,TRUE,_xll.ohTrigger(RecalcTrigger,Trigger1M)),NA())</f>
        <v>1.5740936987702625E-2</v>
      </c>
      <c r="L3413" s="52">
        <f>IFERROR(_xll.qlIndexFixing(Index3M,H3413,TRUE,_xll.ohTrigger(RecalcTrigger,Trigger3M)),NA())</f>
        <v>1.7205686871838551E-2</v>
      </c>
      <c r="M3413" s="52">
        <f>IFERROR(_xll.qlIndexFixing(ONIndex3M,I3413,TRUE,_xll.ohTrigger(RecalcTrigger,Trigger3M)),NA())</f>
        <v>1.7168381161232205E-2</v>
      </c>
      <c r="N3413" s="52">
        <f>IFERROR(_xll.qlIndexFixing(Index6M,$H3413,TRUE,_xll.ohTrigger(RecalcTrigger,Trigger6M)),NA())</f>
        <v>1.8978011146874255E-2</v>
      </c>
      <c r="O3413" s="52">
        <f>IFERROR(_xll.qlIndexFixing(ONIndex6M,I3413,TRUE,_xll.ohTrigger(RecalcTrigger,Trigger6M)),NA())</f>
        <v>1.8887589544327454E-2</v>
      </c>
      <c r="P3413" s="52">
        <f>IFERROR(_xll.qlIndexFixing(Index1Y,$H3413,TRUE,_xll.ohTrigger(RecalcTrigger,Trigger1Y)),NA())</f>
        <v>2.1116591940660227E-2</v>
      </c>
      <c r="Q3413" s="52">
        <f>IFERROR(_xll.qlIndexFixing(ONIndex1Y,I3413,TRUE,_xll.ohTrigger(RecalcTrigger,Trigger1Y)),NA())</f>
        <v>2.0894335489343163E-2</v>
      </c>
    </row>
    <row r="3414" spans="2:17" x14ac:dyDescent="0.2">
      <c r="B3414" s="46" t="s">
        <v>51</v>
      </c>
      <c r="D3414" s="49">
        <f>_xll.qlCalendarAdvance(LocalCalendar,$D3413,B3414,"f",FALSE)</f>
        <v>63655</v>
      </c>
      <c r="E3414" s="49">
        <f>_xll.qlInterestRateIndexValueDate(IndexON,D3414)</f>
        <v>63655</v>
      </c>
      <c r="F3414" s="52">
        <f>IFERROR(_xll.qlIndexFixing(IndexON,D3414,TRUE,_xll.ohTrigger(RecalcTrigger,TriggerON)),NA())</f>
        <v>1.3754898180451391E-2</v>
      </c>
      <c r="H3414" s="49">
        <f>_xll.qlCalendarAdvance(IborCalendar,$H3413,B3414,"f",FALSE)</f>
        <v>63641</v>
      </c>
      <c r="I3414" s="49">
        <f>_xll.qlInterestRateIndexValueDate(Index1M,$H3414)</f>
        <v>63643</v>
      </c>
      <c r="J3414" s="52">
        <f>IFERROR(_xll.qlIndexFixing(Index1M,$H3414,TRUE,_xll.ohTrigger(RecalcTrigger,Trigger1M)),NA())</f>
        <v>1.5750576275594379E-2</v>
      </c>
      <c r="K3414" s="52">
        <f>IFERROR(_xll.qlIndexFixing(ONIndex1M,I3414,TRUE,_xll.ohTrigger(RecalcTrigger,Trigger1M)),NA())</f>
        <v>1.574093698772927E-2</v>
      </c>
      <c r="L3414" s="52">
        <f>IFERROR(_xll.qlIndexFixing(Index3M,H3414,TRUE,_xll.ohTrigger(RecalcTrigger,Trigger3M)),NA())</f>
        <v>1.7204455291712942E-2</v>
      </c>
      <c r="M3414" s="52">
        <f>IFERROR(_xll.qlIndexFixing(ONIndex3M,I3414,TRUE,_xll.ohTrigger(RecalcTrigger,Trigger3M)),NA())</f>
        <v>1.7168381161232205E-2</v>
      </c>
      <c r="N3414" s="52">
        <f>IFERROR(_xll.qlIndexFixing(Index6M,$H3414,TRUE,_xll.ohTrigger(RecalcTrigger,Trigger6M)),NA())</f>
        <v>1.8976513193784683E-2</v>
      </c>
      <c r="O3414" s="52">
        <f>IFERROR(_xll.qlIndexFixing(ONIndex6M,I3414,TRUE,_xll.ohTrigger(RecalcTrigger,Trigger6M)),NA())</f>
        <v>1.8887586474409801E-2</v>
      </c>
      <c r="P3414" s="52">
        <f>IFERROR(_xll.qlIndexFixing(Index1Y,$H3414,TRUE,_xll.ohTrigger(RecalcTrigger,Trigger1Y)),NA())</f>
        <v>2.1114747133798177E-2</v>
      </c>
      <c r="Q3414" s="52">
        <f>IFERROR(_xll.qlIndexFixing(ONIndex1Y,I3414,TRUE,_xll.ohTrigger(RecalcTrigger,Trigger1Y)),NA())</f>
        <v>2.0894335265921882E-2</v>
      </c>
    </row>
    <row r="3415" spans="2:17" x14ac:dyDescent="0.2">
      <c r="B3415" s="46" t="s">
        <v>51</v>
      </c>
      <c r="D3415" s="49">
        <f>_xll.qlCalendarAdvance(LocalCalendar,$D3414,B3415,"f",FALSE)</f>
        <v>63662</v>
      </c>
      <c r="E3415" s="49">
        <f>_xll.qlInterestRateIndexValueDate(IndexON,D3415)</f>
        <v>63662</v>
      </c>
      <c r="F3415" s="52">
        <f>IFERROR(_xll.qlIndexFixing(IndexON,D3415,TRUE,_xll.ohTrigger(RecalcTrigger,TriggerON)),NA())</f>
        <v>1.3754898180371455E-2</v>
      </c>
      <c r="H3415" s="49">
        <f>_xll.qlCalendarAdvance(IborCalendar,$H3414,B3415,"f",FALSE)</f>
        <v>63648</v>
      </c>
      <c r="I3415" s="49">
        <f>_xll.qlInterestRateIndexValueDate(Index1M,$H3415)</f>
        <v>63650</v>
      </c>
      <c r="J3415" s="52">
        <f>IFERROR(_xll.qlIndexFixing(Index1M,$H3415,TRUE,_xll.ohTrigger(RecalcTrigger,Trigger1M)),NA())</f>
        <v>1.5750920681409375E-2</v>
      </c>
      <c r="K3415" s="52">
        <f>IFERROR(_xll.qlIndexFixing(ONIndex1M,I3415,TRUE,_xll.ohTrigger(RecalcTrigger,Trigger1M)),NA())</f>
        <v>1.5740936987755916E-2</v>
      </c>
      <c r="L3415" s="52">
        <f>IFERROR(_xll.qlIndexFixing(Index3M,H3415,TRUE,_xll.ohTrigger(RecalcTrigger,Trigger3M)),NA())</f>
        <v>1.7204455291712942E-2</v>
      </c>
      <c r="M3415" s="52">
        <f>IFERROR(_xll.qlIndexFixing(ONIndex3M,I3415,TRUE,_xll.ohTrigger(RecalcTrigger,Trigger3M)),NA())</f>
        <v>1.7168381161232205E-2</v>
      </c>
      <c r="N3415" s="52">
        <f>IFERROR(_xll.qlIndexFixing(Index6M,$H3415,TRUE,_xll.ohTrigger(RecalcTrigger,Trigger6M)),NA())</f>
        <v>1.8978504072162106E-2</v>
      </c>
      <c r="O3415" s="52">
        <f>IFERROR(_xll.qlIndexFixing(ONIndex6M,I3415,TRUE,_xll.ohTrigger(RecalcTrigger,Trigger6M)),NA())</f>
        <v>1.8887583429831878E-2</v>
      </c>
      <c r="P3415" s="52">
        <f>IFERROR(_xll.qlIndexFixing(Index1Y,$H3415,TRUE,_xll.ohTrigger(RecalcTrigger,Trigger1Y)),NA())</f>
        <v>2.1117206507922467E-2</v>
      </c>
      <c r="Q3415" s="52">
        <f>IFERROR(_xll.qlIndexFixing(ONIndex1Y,I3415,TRUE,_xll.ohTrigger(RecalcTrigger,Trigger1Y)),NA())</f>
        <v>2.089433504433913E-2</v>
      </c>
    </row>
    <row r="3416" spans="2:17" x14ac:dyDescent="0.2">
      <c r="B3416" s="46" t="s">
        <v>51</v>
      </c>
      <c r="D3416" s="49">
        <f>_xll.qlCalendarAdvance(LocalCalendar,$D3415,B3416,"f",FALSE)</f>
        <v>63669</v>
      </c>
      <c r="E3416" s="49">
        <f>_xll.qlInterestRateIndexValueDate(IndexON,D3416)</f>
        <v>63669</v>
      </c>
      <c r="F3416" s="52">
        <f>IFERROR(_xll.qlIndexFixing(IndexON,D3416,TRUE,_xll.ohTrigger(RecalcTrigger,TriggerON)),NA())</f>
        <v>1.3754898180451391E-2</v>
      </c>
      <c r="H3416" s="49">
        <f>_xll.qlCalendarAdvance(IborCalendar,$H3415,B3416,"f",FALSE)</f>
        <v>63655</v>
      </c>
      <c r="I3416" s="49">
        <f>_xll.qlInterestRateIndexValueDate(Index1M,$H3416)</f>
        <v>63661</v>
      </c>
      <c r="J3416" s="52">
        <f>IFERROR(_xll.qlIndexFixing(Index1M,$H3416,TRUE,_xll.ohTrigger(RecalcTrigger,Trigger1M)),NA())</f>
        <v>1.5750231879819943E-2</v>
      </c>
      <c r="K3416" s="52">
        <f>IFERROR(_xll.qlIndexFixing(ONIndex1M,I3416,TRUE,_xll.ohTrigger(RecalcTrigger,Trigger1M)),NA())</f>
        <v>1.5740248768221221E-2</v>
      </c>
      <c r="L3416" s="52">
        <f>IFERROR(_xll.qlIndexFixing(Index3M,H3416,TRUE,_xll.ohTrigger(RecalcTrigger,Trigger3M)),NA())</f>
        <v>1.7204455291712065E-2</v>
      </c>
      <c r="M3416" s="52">
        <f>IFERROR(_xll.qlIndexFixing(ONIndex3M,I3416,TRUE,_xll.ohTrigger(RecalcTrigger,Trigger3M)),NA())</f>
        <v>1.7167562467133024E-2</v>
      </c>
      <c r="N3416" s="52">
        <f>IFERROR(_xll.qlIndexFixing(Index6M,$H3416,TRUE,_xll.ohTrigger(RecalcTrigger,Trigger6M)),NA())</f>
        <v>1.8977004567100053E-2</v>
      </c>
      <c r="O3416" s="52">
        <f>IFERROR(_xll.qlIndexFixing(ONIndex6M,I3416,TRUE,_xll.ohTrigger(RecalcTrigger,Trigger6M)),NA())</f>
        <v>1.8886588264681592E-2</v>
      </c>
      <c r="P3416" s="52">
        <f>IFERROR(_xll.qlIndexFixing(Index1Y,$H3416,TRUE,_xll.ohTrigger(RecalcTrigger,Trigger1Y)),NA())</f>
        <v>2.1115361533156456E-2</v>
      </c>
      <c r="Q3416" s="52">
        <f>IFERROR(_xll.qlIndexFixing(ONIndex1Y,I3416,TRUE,_xll.ohTrigger(RecalcTrigger,Trigger1Y)),NA())</f>
        <v>2.0893122144851617E-2</v>
      </c>
    </row>
    <row r="3417" spans="2:17" x14ac:dyDescent="0.2">
      <c r="B3417" s="46" t="s">
        <v>51</v>
      </c>
      <c r="D3417" s="49">
        <f>_xll.qlCalendarAdvance(LocalCalendar,$D3416,B3417,"f",FALSE)</f>
        <v>63676</v>
      </c>
      <c r="E3417" s="49">
        <f>_xll.qlInterestRateIndexValueDate(IndexON,D3417)</f>
        <v>63676</v>
      </c>
      <c r="F3417" s="52">
        <f>IFERROR(_xll.qlIndexFixing(IndexON,D3417,TRUE,_xll.ohTrigger(RecalcTrigger,TriggerON)),NA())</f>
        <v>1.3754898180451391E-2</v>
      </c>
      <c r="H3417" s="49">
        <f>_xll.qlCalendarAdvance(IborCalendar,$H3416,B3417,"f",FALSE)</f>
        <v>63662</v>
      </c>
      <c r="I3417" s="49">
        <f>_xll.qlInterestRateIndexValueDate(Index1M,$H3417)</f>
        <v>63664</v>
      </c>
      <c r="J3417" s="52">
        <f>IFERROR(_xll.qlIndexFixing(Index1M,$H3417,TRUE,_xll.ohTrigger(RecalcTrigger,Trigger1M)),NA())</f>
        <v>1.5750576275594379E-2</v>
      </c>
      <c r="K3417" s="52">
        <f>IFERROR(_xll.qlIndexFixing(ONIndex1M,I3417,TRUE,_xll.ohTrigger(RecalcTrigger,Trigger1M)),NA())</f>
        <v>1.5740936987702625E-2</v>
      </c>
      <c r="L3417" s="52">
        <f>IFERROR(_xll.qlIndexFixing(Index3M,H3417,TRUE,_xll.ohTrigger(RecalcTrigger,Trigger3M)),NA())</f>
        <v>1.7204455291712065E-2</v>
      </c>
      <c r="M3417" s="52">
        <f>IFERROR(_xll.qlIndexFixing(ONIndex3M,I3417,TRUE,_xll.ohTrigger(RecalcTrigger,Trigger3M)),NA())</f>
        <v>1.7168381161232205E-2</v>
      </c>
      <c r="N3417" s="52">
        <f>IFERROR(_xll.qlIndexFixing(Index6M,$H3417,TRUE,_xll.ohTrigger(RecalcTrigger,Trigger6M)),NA())</f>
        <v>1.897800023498189E-2</v>
      </c>
      <c r="O3417" s="52">
        <f>IFERROR(_xll.qlIndexFixing(ONIndex6M,I3417,TRUE,_xll.ohTrigger(RecalcTrigger,Trigger6M)),NA())</f>
        <v>1.8887577416828449E-2</v>
      </c>
      <c r="P3417" s="52">
        <f>IFERROR(_xll.qlIndexFixing(Index1Y,$H3417,TRUE,_xll.ohTrigger(RecalcTrigger,Trigger1Y)),NA())</f>
        <v>2.1116591235305758E-2</v>
      </c>
      <c r="Q3417" s="52">
        <f>IFERROR(_xll.qlIndexFixing(ONIndex1Y,I3417,TRUE,_xll.ohTrigger(RecalcTrigger,Trigger1Y)),NA())</f>
        <v>2.0894334606715859E-2</v>
      </c>
    </row>
    <row r="3418" spans="2:17" x14ac:dyDescent="0.2">
      <c r="B3418" s="46" t="s">
        <v>51</v>
      </c>
      <c r="D3418" s="49">
        <f>_xll.qlCalendarAdvance(LocalCalendar,$D3417,B3418,"f",FALSE)</f>
        <v>63683</v>
      </c>
      <c r="E3418" s="49">
        <f>_xll.qlInterestRateIndexValueDate(IndexON,D3418)</f>
        <v>63683</v>
      </c>
      <c r="F3418" s="52">
        <f>IFERROR(_xll.qlIndexFixing(IndexON,D3418,TRUE,_xll.ohTrigger(RecalcTrigger,TriggerON)),NA())</f>
        <v>1.3754898180451391E-2</v>
      </c>
      <c r="H3418" s="49">
        <f>_xll.qlCalendarAdvance(IborCalendar,$H3417,B3418,"f",FALSE)</f>
        <v>63669</v>
      </c>
      <c r="I3418" s="49">
        <f>_xll.qlInterestRateIndexValueDate(Index1M,$H3418)</f>
        <v>63671</v>
      </c>
      <c r="J3418" s="52">
        <f>IFERROR(_xll.qlIndexFixing(Index1M,$H3418,TRUE,_xll.ohTrigger(RecalcTrigger,Trigger1M)),NA())</f>
        <v>1.5750920681409375E-2</v>
      </c>
      <c r="K3418" s="52">
        <f>IFERROR(_xll.qlIndexFixing(ONIndex1M,I3418,TRUE,_xll.ohTrigger(RecalcTrigger,Trigger1M)),NA())</f>
        <v>1.574093698772927E-2</v>
      </c>
      <c r="L3418" s="52">
        <f>IFERROR(_xll.qlIndexFixing(Index3M,H3418,TRUE,_xll.ohTrigger(RecalcTrigger,Trigger3M)),NA())</f>
        <v>1.7204455291712065E-2</v>
      </c>
      <c r="M3418" s="52">
        <f>IFERROR(_xll.qlIndexFixing(ONIndex3M,I3418,TRUE,_xll.ohTrigger(RecalcTrigger,Trigger3M)),NA())</f>
        <v>1.716838116125885E-2</v>
      </c>
      <c r="N3418" s="52">
        <f>IFERROR(_xll.qlIndexFixing(Index6M,$H3418,TRUE,_xll.ohTrigger(RecalcTrigger,Trigger6M)),NA())</f>
        <v>1.8977997571045794E-2</v>
      </c>
      <c r="O3418" s="52">
        <f>IFERROR(_xll.qlIndexFixing(ONIndex6M,I3418,TRUE,_xll.ohTrigger(RecalcTrigger,Trigger6M)),NA())</f>
        <v>1.8887574448376299E-2</v>
      </c>
      <c r="P3418" s="52">
        <f>IFERROR(_xll.qlIndexFixing(Index1Y,$H3418,TRUE,_xll.ohTrigger(RecalcTrigger,Trigger1Y)),NA())</f>
        <v>2.111659106368239E-2</v>
      </c>
      <c r="Q3418" s="52">
        <f>IFERROR(_xll.qlIndexFixing(ONIndex1Y,I3418,TRUE,_xll.ohTrigger(RecalcTrigger,Trigger1Y)),NA())</f>
        <v>2.0894334390648694E-2</v>
      </c>
    </row>
    <row r="3419" spans="2:17" x14ac:dyDescent="0.2">
      <c r="B3419" s="46" t="s">
        <v>51</v>
      </c>
      <c r="D3419" s="49">
        <f>_xll.qlCalendarAdvance(LocalCalendar,$D3418,B3419,"f",FALSE)</f>
        <v>63690</v>
      </c>
      <c r="E3419" s="49">
        <f>_xll.qlInterestRateIndexValueDate(IndexON,D3419)</f>
        <v>63690</v>
      </c>
      <c r="F3419" s="52">
        <f>IFERROR(_xll.qlIndexFixing(IndexON,D3419,TRUE,_xll.ohTrigger(RecalcTrigger,TriggerON)),NA())</f>
        <v>1.3754898180451391E-2</v>
      </c>
      <c r="H3419" s="49">
        <f>_xll.qlCalendarAdvance(IborCalendar,$H3418,B3419,"f",FALSE)</f>
        <v>63676</v>
      </c>
      <c r="I3419" s="49">
        <f>_xll.qlInterestRateIndexValueDate(Index1M,$H3419)</f>
        <v>63678</v>
      </c>
      <c r="J3419" s="52">
        <f>IFERROR(_xll.qlIndexFixing(Index1M,$H3419,TRUE,_xll.ohTrigger(RecalcTrigger,Trigger1M)),NA())</f>
        <v>1.5750576275594379E-2</v>
      </c>
      <c r="K3419" s="52">
        <f>IFERROR(_xll.qlIndexFixing(ONIndex1M,I3419,TRUE,_xll.ohTrigger(RecalcTrigger,Trigger1M)),NA())</f>
        <v>1.5741281112551242E-2</v>
      </c>
      <c r="L3419" s="52">
        <f>IFERROR(_xll.qlIndexFixing(Index3M,H3419,TRUE,_xll.ohTrigger(RecalcTrigger,Trigger3M)),NA())</f>
        <v>1.7205686871840251E-2</v>
      </c>
      <c r="M3419" s="52">
        <f>IFERROR(_xll.qlIndexFixing(ONIndex3M,I3419,TRUE,_xll.ohTrigger(RecalcTrigger,Trigger3M)),NA())</f>
        <v>1.7168790527866129E-2</v>
      </c>
      <c r="N3419" s="52">
        <f>IFERROR(_xll.qlIndexFixing(Index6M,$H3419,TRUE,_xll.ohTrigger(RecalcTrigger,Trigger6M)),NA())</f>
        <v>1.8977994932724233E-2</v>
      </c>
      <c r="O3419" s="52">
        <f>IFERROR(_xll.qlIndexFixing(ONIndex6M,I3419,TRUE,_xll.ohTrigger(RecalcTrigger,Trigger6M)),NA())</f>
        <v>1.8888066751574506E-2</v>
      </c>
      <c r="P3419" s="52">
        <f>IFERROR(_xll.qlIndexFixing(Index1Y,$H3419,TRUE,_xll.ohTrigger(RecalcTrigger,Trigger1Y)),NA())</f>
        <v>2.1117205818154662E-2</v>
      </c>
      <c r="Q3419" s="52">
        <f>IFERROR(_xll.qlIndexFixing(ONIndex1Y,I3419,TRUE,_xll.ohTrigger(RecalcTrigger,Trigger1Y)),NA())</f>
        <v>2.0894940489446512E-2</v>
      </c>
    </row>
    <row r="3420" spans="2:17" x14ac:dyDescent="0.2">
      <c r="B3420" s="46" t="s">
        <v>51</v>
      </c>
      <c r="D3420" s="49">
        <f>_xll.qlCalendarAdvance(LocalCalendar,$D3419,B3420,"f",FALSE)</f>
        <v>63697</v>
      </c>
      <c r="E3420" s="49">
        <f>_xll.qlInterestRateIndexValueDate(IndexON,D3420)</f>
        <v>63697</v>
      </c>
      <c r="F3420" s="52">
        <f>IFERROR(_xll.qlIndexFixing(IndexON,D3420,TRUE,_xll.ohTrigger(RecalcTrigger,TriggerON)),NA())</f>
        <v>1.3754898180451391E-2</v>
      </c>
      <c r="H3420" s="49">
        <f>_xll.qlCalendarAdvance(IborCalendar,$H3419,B3420,"f",FALSE)</f>
        <v>63683</v>
      </c>
      <c r="I3420" s="49">
        <f>_xll.qlInterestRateIndexValueDate(Index1M,$H3420)</f>
        <v>63685</v>
      </c>
      <c r="J3420" s="52">
        <f>IFERROR(_xll.qlIndexFixing(Index1M,$H3420,TRUE,_xll.ohTrigger(RecalcTrigger,Trigger1M)),NA())</f>
        <v>1.5750576275591802E-2</v>
      </c>
      <c r="K3420" s="52">
        <f>IFERROR(_xll.qlIndexFixing(ONIndex1M,I3420,TRUE,_xll.ohTrigger(RecalcTrigger,Trigger1M)),NA())</f>
        <v>1.5740936987702625E-2</v>
      </c>
      <c r="L3420" s="52">
        <f>IFERROR(_xll.qlIndexFixing(Index3M,H3420,TRUE,_xll.ohTrigger(RecalcTrigger,Trigger3M)),NA())</f>
        <v>1.7205686871838551E-2</v>
      </c>
      <c r="M3420" s="52">
        <f>IFERROR(_xll.qlIndexFixing(ONIndex3M,I3420,TRUE,_xll.ohTrigger(RecalcTrigger,Trigger3M)),NA())</f>
        <v>1.716838116125885E-2</v>
      </c>
      <c r="N3420" s="52">
        <f>IFERROR(_xll.qlIndexFixing(Index6M,$H3420,TRUE,_xll.ohTrigger(RecalcTrigger,Trigger6M)),NA())</f>
        <v>1.897849076093085E-2</v>
      </c>
      <c r="O3420" s="52">
        <f>IFERROR(_xll.qlIndexFixing(ONIndex6M,I3420,TRUE,_xll.ohTrigger(RecalcTrigger,Trigger6M)),NA())</f>
        <v>1.8887568587571124E-2</v>
      </c>
      <c r="P3420" s="52">
        <f>IFERROR(_xll.qlIndexFixing(Index1Y,$H3420,TRUE,_xll.ohTrigger(RecalcTrigger,Trigger1Y)),NA())</f>
        <v>2.1116590726092815E-2</v>
      </c>
      <c r="Q3420" s="52">
        <f>IFERROR(_xll.qlIndexFixing(ONIndex1Y,I3420,TRUE,_xll.ohTrigger(RecalcTrigger,Trigger1Y)),NA())</f>
        <v>2.089433396410989E-2</v>
      </c>
    </row>
    <row r="3421" spans="2:17" x14ac:dyDescent="0.2">
      <c r="B3421" s="46" t="s">
        <v>51</v>
      </c>
      <c r="D3421" s="49">
        <f>_xll.qlCalendarAdvance(LocalCalendar,$D3420,B3421,"f",FALSE)</f>
        <v>63704</v>
      </c>
      <c r="E3421" s="49">
        <f>_xll.qlInterestRateIndexValueDate(IndexON,D3421)</f>
        <v>63704</v>
      </c>
      <c r="F3421" s="52">
        <f>IFERROR(_xll.qlIndexFixing(IndexON,D3421,TRUE,_xll.ohTrigger(RecalcTrigger,TriggerON)),NA())</f>
        <v>1.3754898180451391E-2</v>
      </c>
      <c r="H3421" s="49">
        <f>_xll.qlCalendarAdvance(IborCalendar,$H3420,B3421,"f",FALSE)</f>
        <v>63690</v>
      </c>
      <c r="I3421" s="49">
        <f>_xll.qlInterestRateIndexValueDate(Index1M,$H3421)</f>
        <v>63692</v>
      </c>
      <c r="J3421" s="52">
        <f>IFERROR(_xll.qlIndexFixing(Index1M,$H3421,TRUE,_xll.ohTrigger(RecalcTrigger,Trigger1M)),NA())</f>
        <v>1.5750576275594379E-2</v>
      </c>
      <c r="K3421" s="52">
        <f>IFERROR(_xll.qlIndexFixing(ONIndex1M,I3421,TRUE,_xll.ohTrigger(RecalcTrigger,Trigger1M)),NA())</f>
        <v>1.574093698772927E-2</v>
      </c>
      <c r="L3421" s="52">
        <f>IFERROR(_xll.qlIndexFixing(Index3M,H3421,TRUE,_xll.ohTrigger(RecalcTrigger,Trigger3M)),NA())</f>
        <v>1.7205686871838551E-2</v>
      </c>
      <c r="M3421" s="52">
        <f>IFERROR(_xll.qlIndexFixing(ONIndex3M,I3421,TRUE,_xll.ohTrigger(RecalcTrigger,Trigger3M)),NA())</f>
        <v>1.716838116125885E-2</v>
      </c>
      <c r="N3421" s="52">
        <f>IFERROR(_xll.qlIndexFixing(Index6M,$H3421,TRUE,_xll.ohTrigger(RecalcTrigger,Trigger6M)),NA())</f>
        <v>1.8977989732925152E-2</v>
      </c>
      <c r="O3421" s="52">
        <f>IFERROR(_xll.qlIndexFixing(ONIndex6M,I3421,TRUE,_xll.ohTrigger(RecalcTrigger,Trigger6M)),NA())</f>
        <v>1.88875656952181E-2</v>
      </c>
      <c r="P3421" s="52">
        <f>IFERROR(_xll.qlIndexFixing(Index1Y,$H3421,TRUE,_xll.ohTrigger(RecalcTrigger,Trigger1Y)),NA())</f>
        <v>2.111659056012748E-2</v>
      </c>
      <c r="Q3421" s="52">
        <f>IFERROR(_xll.qlIndexFixing(ONIndex1Y,I3421,TRUE,_xll.ohTrigger(RecalcTrigger,Trigger1Y)),NA())</f>
        <v>2.0894333753611605E-2</v>
      </c>
    </row>
    <row r="3422" spans="2:17" x14ac:dyDescent="0.2">
      <c r="B3422" s="46" t="s">
        <v>51</v>
      </c>
      <c r="D3422" s="49">
        <f>_xll.qlCalendarAdvance(LocalCalendar,$D3421,B3422,"f",FALSE)</f>
        <v>63711</v>
      </c>
      <c r="E3422" s="49">
        <f>_xll.qlInterestRateIndexValueDate(IndexON,D3422)</f>
        <v>63711</v>
      </c>
      <c r="F3422" s="52">
        <f>IFERROR(_xll.qlIndexFixing(IndexON,D3422,TRUE,_xll.ohTrigger(RecalcTrigger,TriggerON)),NA())</f>
        <v>1.3754898180451391E-2</v>
      </c>
      <c r="H3422" s="49">
        <f>_xll.qlCalendarAdvance(IborCalendar,$H3421,B3422,"f",FALSE)</f>
        <v>63697</v>
      </c>
      <c r="I3422" s="49">
        <f>_xll.qlInterestRateIndexValueDate(Index1M,$H3422)</f>
        <v>63699</v>
      </c>
      <c r="J3422" s="52">
        <f>IFERROR(_xll.qlIndexFixing(Index1M,$H3422,TRUE,_xll.ohTrigger(RecalcTrigger,Trigger1M)),NA())</f>
        <v>1.5750576275591802E-2</v>
      </c>
      <c r="K3422" s="52">
        <f>IFERROR(_xll.qlIndexFixing(ONIndex1M,I3422,TRUE,_xll.ohTrigger(RecalcTrigger,Trigger1M)),NA())</f>
        <v>1.5741281112551242E-2</v>
      </c>
      <c r="L3422" s="52">
        <f>IFERROR(_xll.qlIndexFixing(Index3M,H3422,TRUE,_xll.ohTrigger(RecalcTrigger,Trigger3M)),NA())</f>
        <v>1.7206097424660265E-2</v>
      </c>
      <c r="M3422" s="52">
        <f>IFERROR(_xll.qlIndexFixing(ONIndex3M,I3422,TRUE,_xll.ohTrigger(RecalcTrigger,Trigger3M)),NA())</f>
        <v>1.7168790527826161E-2</v>
      </c>
      <c r="N3422" s="52">
        <f>IFERROR(_xll.qlIndexFixing(Index6M,$H3422,TRUE,_xll.ohTrigger(RecalcTrigger,Trigger6M)),NA())</f>
        <v>1.8977987171448499E-2</v>
      </c>
      <c r="O3422" s="52">
        <f>IFERROR(_xll.qlIndexFixing(ONIndex6M,I3422,TRUE,_xll.ohTrigger(RecalcTrigger,Trigger6M)),NA())</f>
        <v>1.8888058079551406E-2</v>
      </c>
      <c r="P3422" s="52">
        <f>IFERROR(_xll.qlIndexFixing(Index1Y,$H3422,TRUE,_xll.ohTrigger(RecalcTrigger,Trigger1Y)),NA())</f>
        <v>2.1117205320632638E-2</v>
      </c>
      <c r="Q3422" s="52">
        <f>IFERROR(_xll.qlIndexFixing(ONIndex1Y,I3422,TRUE,_xll.ohTrigger(RecalcTrigger,Trigger1Y)),NA())</f>
        <v>2.0894939858291384E-2</v>
      </c>
    </row>
    <row r="3423" spans="2:17" x14ac:dyDescent="0.2">
      <c r="B3423" s="46" t="s">
        <v>51</v>
      </c>
      <c r="D3423" s="49">
        <f>_xll.qlCalendarAdvance(LocalCalendar,$D3422,B3423,"f",FALSE)</f>
        <v>63718</v>
      </c>
      <c r="E3423" s="49">
        <f>_xll.qlInterestRateIndexValueDate(IndexON,D3423)</f>
        <v>63718</v>
      </c>
      <c r="F3423" s="52">
        <f>IFERROR(_xll.qlIndexFixing(IndexON,D3423,TRUE,_xll.ohTrigger(RecalcTrigger,TriggerON)),NA())</f>
        <v>1.3754898180451391E-2</v>
      </c>
      <c r="H3423" s="49">
        <f>_xll.qlCalendarAdvance(IborCalendar,$H3422,B3423,"f",FALSE)</f>
        <v>63704</v>
      </c>
      <c r="I3423" s="49">
        <f>_xll.qlInterestRateIndexValueDate(Index1M,$H3423)</f>
        <v>63706</v>
      </c>
      <c r="J3423" s="52">
        <f>IFERROR(_xll.qlIndexFixing(Index1M,$H3423,TRUE,_xll.ohTrigger(RecalcTrigger,Trigger1M)),NA())</f>
        <v>1.5750576275596957E-2</v>
      </c>
      <c r="K3423" s="52">
        <f>IFERROR(_xll.qlIndexFixing(ONIndex1M,I3423,TRUE,_xll.ohTrigger(RecalcTrigger,Trigger1M)),NA())</f>
        <v>1.574093698772927E-2</v>
      </c>
      <c r="L3423" s="52">
        <f>IFERROR(_xll.qlIndexFixing(Index3M,H3423,TRUE,_xll.ohTrigger(RecalcTrigger,Trigger3M)),NA())</f>
        <v>1.7206097424660265E-2</v>
      </c>
      <c r="M3423" s="52">
        <f>IFERROR(_xll.qlIndexFixing(ONIndex3M,I3423,TRUE,_xll.ohTrigger(RecalcTrigger,Trigger3M)),NA())</f>
        <v>1.716838116125885E-2</v>
      </c>
      <c r="N3423" s="52">
        <f>IFERROR(_xll.qlIndexFixing(Index6M,$H3423,TRUE,_xll.ohTrigger(RecalcTrigger,Trigger6M)),NA())</f>
        <v>1.8977984635585955E-2</v>
      </c>
      <c r="O3423" s="52">
        <f>IFERROR(_xll.qlIndexFixing(ONIndex6M,I3423,TRUE,_xll.ohTrigger(RecalcTrigger,Trigger6M)),NA())</f>
        <v>1.8887559986691116E-2</v>
      </c>
      <c r="P3423" s="52">
        <f>IFERROR(_xll.qlIndexFixing(Index1Y,$H3423,TRUE,_xll.ohTrigger(RecalcTrigger,Trigger1Y)),NA())</f>
        <v>2.1116590233853975E-2</v>
      </c>
      <c r="Q3423" s="52">
        <f>IFERROR(_xll.qlIndexFixing(ONIndex1Y,I3423,TRUE,_xll.ohTrigger(RecalcTrigger,Trigger1Y)),NA())</f>
        <v>2.0894333338157267E-2</v>
      </c>
    </row>
    <row r="3424" spans="2:17" x14ac:dyDescent="0.2">
      <c r="B3424" s="46" t="s">
        <v>51</v>
      </c>
      <c r="D3424" s="49">
        <f>_xll.qlCalendarAdvance(LocalCalendar,$D3423,B3424,"f",FALSE)</f>
        <v>63725</v>
      </c>
      <c r="E3424" s="49">
        <f>_xll.qlInterestRateIndexValueDate(IndexON,D3424)</f>
        <v>63725</v>
      </c>
      <c r="F3424" s="52">
        <f>IFERROR(_xll.qlIndexFixing(IndexON,D3424,TRUE,_xll.ohTrigger(RecalcTrigger,TriggerON)),NA())</f>
        <v>1.3754898180451391E-2</v>
      </c>
      <c r="H3424" s="49">
        <f>_xll.qlCalendarAdvance(IborCalendar,$H3423,B3424,"f",FALSE)</f>
        <v>63711</v>
      </c>
      <c r="I3424" s="49">
        <f>_xll.qlInterestRateIndexValueDate(Index1M,$H3424)</f>
        <v>63713</v>
      </c>
      <c r="J3424" s="52">
        <f>IFERROR(_xll.qlIndexFixing(Index1M,$H3424,TRUE,_xll.ohTrigger(RecalcTrigger,Trigger1M)),NA())</f>
        <v>1.5750576275596957E-2</v>
      </c>
      <c r="K3424" s="52">
        <f>IFERROR(_xll.qlIndexFixing(ONIndex1M,I3424,TRUE,_xll.ohTrigger(RecalcTrigger,Trigger1M)),NA())</f>
        <v>1.574093698772927E-2</v>
      </c>
      <c r="L3424" s="52">
        <f>IFERROR(_xll.qlIndexFixing(Index3M,H3424,TRUE,_xll.ohTrigger(RecalcTrigger,Trigger3M)),NA())</f>
        <v>1.7205686871839401E-2</v>
      </c>
      <c r="M3424" s="52">
        <f>IFERROR(_xll.qlIndexFixing(ONIndex3M,I3424,TRUE,_xll.ohTrigger(RecalcTrigger,Trigger3M)),NA())</f>
        <v>1.716838116125885E-2</v>
      </c>
      <c r="N3424" s="52">
        <f>IFERROR(_xll.qlIndexFixing(Index6M,$H3424,TRUE,_xll.ohTrigger(RecalcTrigger,Trigger6M)),NA())</f>
        <v>1.8977982125338376E-2</v>
      </c>
      <c r="O3424" s="52">
        <f>IFERROR(_xll.qlIndexFixing(ONIndex6M,I3424,TRUE,_xll.ohTrigger(RecalcTrigger,Trigger6M)),NA())</f>
        <v>1.8887557170463865E-2</v>
      </c>
      <c r="P3424" s="52">
        <f>IFERROR(_xll.qlIndexFixing(Index1Y,$H3424,TRUE,_xll.ohTrigger(RecalcTrigger,Trigger1Y)),NA())</f>
        <v>2.1116590073545806E-2</v>
      </c>
      <c r="Q3424" s="52">
        <f>IFERROR(_xll.qlIndexFixing(ONIndex1Y,I3424,TRUE,_xll.ohTrigger(RecalcTrigger,Trigger1Y)),NA())</f>
        <v>2.0894333133147924E-2</v>
      </c>
    </row>
    <row r="3425" spans="2:17" x14ac:dyDescent="0.2">
      <c r="B3425" s="46" t="s">
        <v>51</v>
      </c>
      <c r="D3425" s="49">
        <f>_xll.qlCalendarAdvance(LocalCalendar,$D3424,B3425,"f",FALSE)</f>
        <v>63732</v>
      </c>
      <c r="E3425" s="49">
        <f>_xll.qlInterestRateIndexValueDate(IndexON,D3425)</f>
        <v>63732</v>
      </c>
      <c r="F3425" s="52">
        <f>IFERROR(_xll.qlIndexFixing(IndexON,D3425,TRUE,_xll.ohTrigger(RecalcTrigger,TriggerON)),NA())</f>
        <v>1.3754898180451391E-2</v>
      </c>
      <c r="H3425" s="49">
        <f>_xll.qlCalendarAdvance(IborCalendar,$H3424,B3425,"f",FALSE)</f>
        <v>63718</v>
      </c>
      <c r="I3425" s="49">
        <f>_xll.qlInterestRateIndexValueDate(Index1M,$H3425)</f>
        <v>63720</v>
      </c>
      <c r="J3425" s="52">
        <f>IFERROR(_xll.qlIndexFixing(Index1M,$H3425,TRUE,_xll.ohTrigger(RecalcTrigger,Trigger1M)),NA())</f>
        <v>1.5750576275594379E-2</v>
      </c>
      <c r="K3425" s="52">
        <f>IFERROR(_xll.qlIndexFixing(ONIndex1M,I3425,TRUE,_xll.ohTrigger(RecalcTrigger,Trigger1M)),NA())</f>
        <v>1.5740936987702625E-2</v>
      </c>
      <c r="L3425" s="52">
        <f>IFERROR(_xll.qlIndexFixing(Index3M,H3425,TRUE,_xll.ohTrigger(RecalcTrigger,Trigger3M)),NA())</f>
        <v>1.7205686871838551E-2</v>
      </c>
      <c r="M3425" s="52">
        <f>IFERROR(_xll.qlIndexFixing(ONIndex3M,I3425,TRUE,_xll.ohTrigger(RecalcTrigger,Trigger3M)),NA())</f>
        <v>1.7168381161232205E-2</v>
      </c>
      <c r="N3425" s="52">
        <f>IFERROR(_xll.qlIndexFixing(Index6M,$H3425,TRUE,_xll.ohTrigger(RecalcTrigger,Trigger6M)),NA())</f>
        <v>1.8977979640705335E-2</v>
      </c>
      <c r="O3425" s="52">
        <f>IFERROR(_xll.qlIndexFixing(ONIndex6M,I3425,TRUE,_xll.ohTrigger(RecalcTrigger,Trigger6M)),NA())</f>
        <v>1.8887554379602989E-2</v>
      </c>
      <c r="P3425" s="52">
        <f>IFERROR(_xll.qlIndexFixing(Index1Y,$H3425,TRUE,_xll.ohTrigger(RecalcTrigger,Trigger1Y)),NA())</f>
        <v>2.1116589915124086E-2</v>
      </c>
      <c r="Q3425" s="52">
        <f>IFERROR(_xll.qlIndexFixing(ONIndex1Y,I3425,TRUE,_xll.ohTrigger(RecalcTrigger,Trigger1Y)),NA())</f>
        <v>2.0894332930057047E-2</v>
      </c>
    </row>
    <row r="3426" spans="2:17" x14ac:dyDescent="0.2">
      <c r="B3426" s="46" t="s">
        <v>51</v>
      </c>
      <c r="D3426" s="49">
        <f>_xll.qlCalendarAdvance(LocalCalendar,$D3425,B3426,"f",FALSE)</f>
        <v>63740</v>
      </c>
      <c r="E3426" s="49">
        <f>_xll.qlInterestRateIndexValueDate(IndexON,D3426)</f>
        <v>63740</v>
      </c>
      <c r="F3426" s="52">
        <f>IFERROR(_xll.qlIndexFixing(IndexON,D3426,TRUE,_xll.ohTrigger(RecalcTrigger,TriggerON)),NA())</f>
        <v>1.3754898180451391E-2</v>
      </c>
      <c r="H3426" s="49">
        <f>_xll.qlCalendarAdvance(IborCalendar,$H3425,B3426,"f",FALSE)</f>
        <v>63725</v>
      </c>
      <c r="I3426" s="49">
        <f>_xll.qlInterestRateIndexValueDate(Index1M,$H3426)</f>
        <v>63727</v>
      </c>
      <c r="J3426" s="52">
        <f>IFERROR(_xll.qlIndexFixing(Index1M,$H3426,TRUE,_xll.ohTrigger(RecalcTrigger,Trigger1M)),NA())</f>
        <v>1.5750576275594379E-2</v>
      </c>
      <c r="K3426" s="52">
        <f>IFERROR(_xll.qlIndexFixing(ONIndex1M,I3426,TRUE,_xll.ohTrigger(RecalcTrigger,Trigger1M)),NA())</f>
        <v>1.5740936987702625E-2</v>
      </c>
      <c r="L3426" s="52">
        <f>IFERROR(_xll.qlIndexFixing(Index3M,H3426,TRUE,_xll.ohTrigger(RecalcTrigger,Trigger3M)),NA())</f>
        <v>1.7205686871838551E-2</v>
      </c>
      <c r="M3426" s="52">
        <f>IFERROR(_xll.qlIndexFixing(ONIndex3M,I3426,TRUE,_xll.ohTrigger(RecalcTrigger,Trigger3M)),NA())</f>
        <v>1.716838116125885E-2</v>
      </c>
      <c r="N3426" s="52">
        <f>IFERROR(_xll.qlIndexFixing(Index6M,$H3426,TRUE,_xll.ohTrigger(RecalcTrigger,Trigger6M)),NA())</f>
        <v>1.89779771816877E-2</v>
      </c>
      <c r="O3426" s="52">
        <f>IFERROR(_xll.qlIndexFixing(ONIndex6M,I3426,TRUE,_xll.ohTrigger(RecalcTrigger,Trigger6M)),NA())</f>
        <v>1.8887551614108489E-2</v>
      </c>
      <c r="P3426" s="52">
        <f>IFERROR(_xll.qlIndexFixing(Index1Y,$H3426,TRUE,_xll.ohTrigger(RecalcTrigger,Trigger1Y)),NA())</f>
        <v>2.1116589758588156E-2</v>
      </c>
      <c r="Q3426" s="52">
        <f>IFERROR(_xll.qlIndexFixing(ONIndex1Y,I3426,TRUE,_xll.ohTrigger(RecalcTrigger,Trigger1Y)),NA())</f>
        <v>2.0894332728751408E-2</v>
      </c>
    </row>
    <row r="3427" spans="2:17" x14ac:dyDescent="0.2">
      <c r="B3427" s="46" t="s">
        <v>51</v>
      </c>
      <c r="D3427" s="49">
        <f>_xll.qlCalendarAdvance(LocalCalendar,$D3426,B3427,"f",FALSE)</f>
        <v>63747</v>
      </c>
      <c r="E3427" s="49">
        <f>_xll.qlInterestRateIndexValueDate(IndexON,D3427)</f>
        <v>63747</v>
      </c>
      <c r="F3427" s="52">
        <f>IFERROR(_xll.qlIndexFixing(IndexON,D3427,TRUE,_xll.ohTrigger(RecalcTrigger,TriggerON)),NA())</f>
        <v>1.3754898180451391E-2</v>
      </c>
      <c r="H3427" s="49">
        <f>_xll.qlCalendarAdvance(IborCalendar,$H3426,B3427,"f",FALSE)</f>
        <v>63732</v>
      </c>
      <c r="I3427" s="49">
        <f>_xll.qlInterestRateIndexValueDate(Index1M,$H3427)</f>
        <v>63734</v>
      </c>
      <c r="J3427" s="52">
        <f>IFERROR(_xll.qlIndexFixing(Index1M,$H3427,TRUE,_xll.ohTrigger(RecalcTrigger,Trigger1M)),NA())</f>
        <v>1.5750920681406877E-2</v>
      </c>
      <c r="K3427" s="52">
        <f>IFERROR(_xll.qlIndexFixing(ONIndex1M,I3427,TRUE,_xll.ohTrigger(RecalcTrigger,Trigger1M)),NA())</f>
        <v>1.5740936987702625E-2</v>
      </c>
      <c r="L3427" s="52">
        <f>IFERROR(_xll.qlIndexFixing(Index3M,H3427,TRUE,_xll.ohTrigger(RecalcTrigger,Trigger3M)),NA())</f>
        <v>1.7204455291711187E-2</v>
      </c>
      <c r="M3427" s="52">
        <f>IFERROR(_xll.qlIndexFixing(ONIndex3M,I3427,TRUE,_xll.ohTrigger(RecalcTrigger,Trigger3M)),NA())</f>
        <v>1.7168381161232205E-2</v>
      </c>
      <c r="N3427" s="52">
        <f>IFERROR(_xll.qlIndexFixing(Index6M,$H3427,TRUE,_xll.ohTrigger(RecalcTrigger,Trigger6M)),NA())</f>
        <v>1.8977974748284165E-2</v>
      </c>
      <c r="O3427" s="52">
        <f>IFERROR(_xll.qlIndexFixing(ONIndex6M,I3427,TRUE,_xll.ohTrigger(RecalcTrigger,Trigger6M)),NA())</f>
        <v>1.888754887400701E-2</v>
      </c>
      <c r="P3427" s="52">
        <f>IFERROR(_xll.qlIndexFixing(Index1Y,$H3427,TRUE,_xll.ohTrigger(RecalcTrigger,Trigger1Y)),NA())</f>
        <v>2.1114744971366624E-2</v>
      </c>
      <c r="Q3427" s="52">
        <f>IFERROR(_xll.qlIndexFixing(ONIndex1Y,I3427,TRUE,_xll.ohTrigger(RecalcTrigger,Trigger1Y)),NA())</f>
        <v>2.0894332529337589E-2</v>
      </c>
    </row>
    <row r="3428" spans="2:17" x14ac:dyDescent="0.2">
      <c r="B3428" s="46" t="s">
        <v>51</v>
      </c>
      <c r="D3428" s="49">
        <f>_xll.qlCalendarAdvance(LocalCalendar,$D3427,B3428,"f",FALSE)</f>
        <v>63754</v>
      </c>
      <c r="E3428" s="49">
        <f>_xll.qlInterestRateIndexValueDate(IndexON,D3428)</f>
        <v>63754</v>
      </c>
      <c r="F3428" s="52">
        <f>IFERROR(_xll.qlIndexFixing(IndexON,D3428,TRUE,_xll.ohTrigger(RecalcTrigger,TriggerON)),NA())</f>
        <v>1.3754898180531328E-2</v>
      </c>
      <c r="H3428" s="49">
        <f>_xll.qlCalendarAdvance(IborCalendar,$H3427,B3428,"f",FALSE)</f>
        <v>63739</v>
      </c>
      <c r="I3428" s="49">
        <f>_xll.qlInterestRateIndexValueDate(Index1M,$H3428)</f>
        <v>63741</v>
      </c>
      <c r="J3428" s="52">
        <f>IFERROR(_xll.qlIndexFixing(Index1M,$H3428,TRUE,_xll.ohTrigger(RecalcTrigger,Trigger1M)),NA())</f>
        <v>1.5750576275594379E-2</v>
      </c>
      <c r="K3428" s="52">
        <f>IFERROR(_xll.qlIndexFixing(ONIndex1M,I3428,TRUE,_xll.ohTrigger(RecalcTrigger,Trigger1M)),NA())</f>
        <v>1.574093698772927E-2</v>
      </c>
      <c r="L3428" s="52">
        <f>IFERROR(_xll.qlIndexFixing(Index3M,H3428,TRUE,_xll.ohTrigger(RecalcTrigger,Trigger3M)),NA())</f>
        <v>1.7206097424660265E-2</v>
      </c>
      <c r="M3428" s="52">
        <f>IFERROR(_xll.qlIndexFixing(ONIndex3M,I3428,TRUE,_xll.ohTrigger(RecalcTrigger,Trigger3M)),NA())</f>
        <v>1.716838116125885E-2</v>
      </c>
      <c r="N3428" s="52">
        <f>IFERROR(_xll.qlIndexFixing(Index6M,$H3428,TRUE,_xll.ohTrigger(RecalcTrigger,Trigger6M)),NA())</f>
        <v>1.8977972340496033E-2</v>
      </c>
      <c r="O3428" s="52">
        <f>IFERROR(_xll.qlIndexFixing(ONIndex6M,I3428,TRUE,_xll.ohTrigger(RecalcTrigger,Trigger6M)),NA())</f>
        <v>1.8887546159325197E-2</v>
      </c>
      <c r="P3428" s="52">
        <f>IFERROR(_xll.qlIndexFixing(Index1Y,$H3428,TRUE,_xll.ohTrigger(RecalcTrigger,Trigger1Y)),NA())</f>
        <v>2.1116589451174332E-2</v>
      </c>
      <c r="Q3428" s="52">
        <f>IFERROR(_xll.qlIndexFixing(ONIndex1Y,I3428,TRUE,_xll.ohTrigger(RecalcTrigger,Trigger1Y)),NA())</f>
        <v>2.0894332331788945E-2</v>
      </c>
    </row>
    <row r="3429" spans="2:17" x14ac:dyDescent="0.2">
      <c r="B3429" s="46" t="s">
        <v>51</v>
      </c>
      <c r="D3429" s="49">
        <f>_xll.qlCalendarAdvance(LocalCalendar,$D3428,B3429,"f",FALSE)</f>
        <v>63761</v>
      </c>
      <c r="E3429" s="49">
        <f>_xll.qlInterestRateIndexValueDate(IndexON,D3429)</f>
        <v>63761</v>
      </c>
      <c r="F3429" s="52">
        <f>IFERROR(_xll.qlIndexFixing(IndexON,D3429,TRUE,_xll.ohTrigger(RecalcTrigger,TriggerON)),NA())</f>
        <v>1.3754898180451391E-2</v>
      </c>
      <c r="H3429" s="49">
        <f>_xll.qlCalendarAdvance(IborCalendar,$H3428,B3429,"f",FALSE)</f>
        <v>63746</v>
      </c>
      <c r="I3429" s="49">
        <f>_xll.qlInterestRateIndexValueDate(Index1M,$H3429)</f>
        <v>63748</v>
      </c>
      <c r="J3429" s="52">
        <f>IFERROR(_xll.qlIndexFixing(Index1M,$H3429,TRUE,_xll.ohTrigger(RecalcTrigger,Trigger1M)),NA())</f>
        <v>1.5750576275594379E-2</v>
      </c>
      <c r="K3429" s="52">
        <f>IFERROR(_xll.qlIndexFixing(ONIndex1M,I3429,TRUE,_xll.ohTrigger(RecalcTrigger,Trigger1M)),NA())</f>
        <v>1.574093698772927E-2</v>
      </c>
      <c r="L3429" s="52">
        <f>IFERROR(_xll.qlIndexFixing(Index3M,H3429,TRUE,_xll.ohTrigger(RecalcTrigger,Trigger3M)),NA())</f>
        <v>1.7205686871838551E-2</v>
      </c>
      <c r="M3429" s="52">
        <f>IFERROR(_xll.qlIndexFixing(ONIndex3M,I3429,TRUE,_xll.ohTrigger(RecalcTrigger,Trigger3M)),NA())</f>
        <v>1.716838116125885E-2</v>
      </c>
      <c r="N3429" s="52">
        <f>IFERROR(_xll.qlIndexFixing(Index6M,$H3429,TRUE,_xll.ohTrigger(RecalcTrigger,Trigger6M)),NA())</f>
        <v>1.8977969958322009E-2</v>
      </c>
      <c r="O3429" s="52">
        <f>IFERROR(_xll.qlIndexFixing(ONIndex6M,I3429,TRUE,_xll.ohTrigger(RecalcTrigger,Trigger6M)),NA())</f>
        <v>1.8887543469929824E-2</v>
      </c>
      <c r="P3429" s="52">
        <f>IFERROR(_xll.qlIndexFixing(Index1Y,$H3429,TRUE,_xll.ohTrigger(RecalcTrigger,Trigger1Y)),NA())</f>
        <v>2.1116589300296657E-2</v>
      </c>
      <c r="Q3429" s="52">
        <f>IFERROR(_xll.qlIndexFixing(ONIndex1Y,I3429,TRUE,_xll.ohTrigger(RecalcTrigger,Trigger1Y)),NA())</f>
        <v>2.0894332136052185E-2</v>
      </c>
    </row>
    <row r="3430" spans="2:17" x14ac:dyDescent="0.2">
      <c r="B3430" s="46" t="s">
        <v>51</v>
      </c>
      <c r="D3430" s="49">
        <f>_xll.qlCalendarAdvance(LocalCalendar,$D3429,B3430,"f",FALSE)</f>
        <v>63768</v>
      </c>
      <c r="E3430" s="49">
        <f>_xll.qlInterestRateIndexValueDate(IndexON,D3430)</f>
        <v>63768</v>
      </c>
      <c r="F3430" s="52">
        <f>IFERROR(_xll.qlIndexFixing(IndexON,D3430,TRUE,_xll.ohTrigger(RecalcTrigger,TriggerON)),NA())</f>
        <v>1.3754898180371455E-2</v>
      </c>
      <c r="H3430" s="49">
        <f>_xll.qlCalendarAdvance(IborCalendar,$H3429,B3430,"f",FALSE)</f>
        <v>63753</v>
      </c>
      <c r="I3430" s="49">
        <f>_xll.qlInterestRateIndexValueDate(Index1M,$H3430)</f>
        <v>63755</v>
      </c>
      <c r="J3430" s="52">
        <f>IFERROR(_xll.qlIndexFixing(Index1M,$H3430,TRUE,_xll.ohTrigger(RecalcTrigger,Trigger1M)),NA())</f>
        <v>1.5750576275594379E-2</v>
      </c>
      <c r="K3430" s="52">
        <f>IFERROR(_xll.qlIndexFixing(ONIndex1M,I3430,TRUE,_xll.ohTrigger(RecalcTrigger,Trigger1M)),NA())</f>
        <v>1.574093698772927E-2</v>
      </c>
      <c r="L3430" s="52">
        <f>IFERROR(_xll.qlIndexFixing(Index3M,H3430,TRUE,_xll.ohTrigger(RecalcTrigger,Trigger3M)),NA())</f>
        <v>1.7205686871839401E-2</v>
      </c>
      <c r="M3430" s="52">
        <f>IFERROR(_xll.qlIndexFixing(ONIndex3M,I3430,TRUE,_xll.ohTrigger(RecalcTrigger,Trigger3M)),NA())</f>
        <v>1.716838116125885E-2</v>
      </c>
      <c r="N3430" s="52">
        <f>IFERROR(_xll.qlIndexFixing(Index6M,$H3430,TRUE,_xll.ohTrigger(RecalcTrigger,Trigger6M)),NA())</f>
        <v>1.8978466059677762E-2</v>
      </c>
      <c r="O3430" s="52">
        <f>IFERROR(_xll.qlIndexFixing(ONIndex6M,I3430,TRUE,_xll.ohTrigger(RecalcTrigger,Trigger6M)),NA())</f>
        <v>1.8887540805954117E-2</v>
      </c>
      <c r="P3430" s="52">
        <f>IFERROR(_xll.qlIndexFixing(Index1Y,$H3430,TRUE,_xll.ohTrigger(RecalcTrigger,Trigger1Y)),NA())</f>
        <v>2.1116589151304776E-2</v>
      </c>
      <c r="Q3430" s="52">
        <f>IFERROR(_xll.qlIndexFixing(ONIndex1Y,I3430,TRUE,_xll.ohTrigger(RecalcTrigger,Trigger1Y)),NA())</f>
        <v>2.0894331942127309E-2</v>
      </c>
    </row>
    <row r="3431" spans="2:17" x14ac:dyDescent="0.2">
      <c r="B3431" s="46" t="s">
        <v>51</v>
      </c>
      <c r="D3431" s="49">
        <f>_xll.qlCalendarAdvance(LocalCalendar,$D3430,B3431,"f",FALSE)</f>
        <v>63775</v>
      </c>
      <c r="E3431" s="49">
        <f>_xll.qlInterestRateIndexValueDate(IndexON,D3431)</f>
        <v>63775</v>
      </c>
      <c r="F3431" s="52">
        <f>IFERROR(_xll.qlIndexFixing(IndexON,D3431,TRUE,_xll.ohTrigger(RecalcTrigger,TriggerON)),NA())</f>
        <v>1.3754898180451391E-2</v>
      </c>
      <c r="H3431" s="49">
        <f>_xll.qlCalendarAdvance(IborCalendar,$H3430,B3431,"f",FALSE)</f>
        <v>63760</v>
      </c>
      <c r="I3431" s="49">
        <f>_xll.qlInterestRateIndexValueDate(Index1M,$H3431)</f>
        <v>63762</v>
      </c>
      <c r="J3431" s="52">
        <f>IFERROR(_xll.qlIndexFixing(Index1M,$H3431,TRUE,_xll.ohTrigger(RecalcTrigger,Trigger1M)),NA())</f>
        <v>1.5750920681406877E-2</v>
      </c>
      <c r="K3431" s="52">
        <f>IFERROR(_xll.qlIndexFixing(ONIndex1M,I3431,TRUE,_xll.ohTrigger(RecalcTrigger,Trigger1M)),NA())</f>
        <v>1.5740936987702625E-2</v>
      </c>
      <c r="L3431" s="52">
        <f>IFERROR(_xll.qlIndexFixing(Index3M,H3431,TRUE,_xll.ohTrigger(RecalcTrigger,Trigger3M)),NA())</f>
        <v>1.7205686871839401E-2</v>
      </c>
      <c r="M3431" s="52">
        <f>IFERROR(_xll.qlIndexFixing(ONIndex3M,I3431,TRUE,_xll.ohTrigger(RecalcTrigger,Trigger3M)),NA())</f>
        <v>1.716838116125885E-2</v>
      </c>
      <c r="N3431" s="52">
        <f>IFERROR(_xll.qlIndexFixing(Index6M,$H3431,TRUE,_xll.ohTrigger(RecalcTrigger,Trigger6M)),NA())</f>
        <v>1.8977965270818867E-2</v>
      </c>
      <c r="O3431" s="52">
        <f>IFERROR(_xll.qlIndexFixing(ONIndex6M,I3431,TRUE,_xll.ohTrigger(RecalcTrigger,Trigger6M)),NA())</f>
        <v>1.8887538167291495E-2</v>
      </c>
      <c r="P3431" s="52">
        <f>IFERROR(_xll.qlIndexFixing(Index1Y,$H3431,TRUE,_xll.ohTrigger(RecalcTrigger,Trigger1Y)),NA())</f>
        <v>2.111658900419847E-2</v>
      </c>
      <c r="Q3431" s="52">
        <f>IFERROR(_xll.qlIndexFixing(ONIndex1Y,I3431,TRUE,_xll.ohTrigger(RecalcTrigger,Trigger1Y)),NA())</f>
        <v>2.0894331750094253E-2</v>
      </c>
    </row>
    <row r="3432" spans="2:17" x14ac:dyDescent="0.2">
      <c r="B3432" s="46" t="s">
        <v>51</v>
      </c>
      <c r="D3432" s="49">
        <f>_xll.qlCalendarAdvance(LocalCalendar,$D3431,B3432,"f",FALSE)</f>
        <v>63782</v>
      </c>
      <c r="E3432" s="49">
        <f>_xll.qlInterestRateIndexValueDate(IndexON,D3432)</f>
        <v>63782</v>
      </c>
      <c r="F3432" s="52">
        <f>IFERROR(_xll.qlIndexFixing(IndexON,D3432,TRUE,_xll.ohTrigger(RecalcTrigger,TriggerON)),NA())</f>
        <v>1.3754898180531328E-2</v>
      </c>
      <c r="H3432" s="49">
        <f>_xll.qlCalendarAdvance(IborCalendar,$H3431,B3432,"f",FALSE)</f>
        <v>63767</v>
      </c>
      <c r="I3432" s="49">
        <f>_xll.qlInterestRateIndexValueDate(Index1M,$H3432)</f>
        <v>63769</v>
      </c>
      <c r="J3432" s="52">
        <f>IFERROR(_xll.qlIndexFixing(Index1M,$H3432,TRUE,_xll.ohTrigger(RecalcTrigger,Trigger1M)),NA())</f>
        <v>1.5750920681409375E-2</v>
      </c>
      <c r="K3432" s="52">
        <f>IFERROR(_xll.qlIndexFixing(ONIndex1M,I3432,TRUE,_xll.ohTrigger(RecalcTrigger,Trigger1M)),NA())</f>
        <v>1.574093698772927E-2</v>
      </c>
      <c r="L3432" s="52">
        <f>IFERROR(_xll.qlIndexFixing(Index3M,H3432,TRUE,_xll.ohTrigger(RecalcTrigger,Trigger3M)),NA())</f>
        <v>1.7205686871838551E-2</v>
      </c>
      <c r="M3432" s="52">
        <f>IFERROR(_xll.qlIndexFixing(ONIndex3M,I3432,TRUE,_xll.ohTrigger(RecalcTrigger,Trigger3M)),NA())</f>
        <v>1.716838116125885E-2</v>
      </c>
      <c r="N3432" s="52">
        <f>IFERROR(_xll.qlIndexFixing(Index6M,$H3432,TRUE,_xll.ohTrigger(RecalcTrigger,Trigger6M)),NA())</f>
        <v>1.8977962965489318E-2</v>
      </c>
      <c r="O3432" s="52">
        <f>IFERROR(_xll.qlIndexFixing(ONIndex6M,I3432,TRUE,_xll.ohTrigger(RecalcTrigger,Trigger6M)),NA())</f>
        <v>1.888753555404854E-2</v>
      </c>
      <c r="P3432" s="52">
        <f>IFERROR(_xll.qlIndexFixing(Index1Y,$H3432,TRUE,_xll.ohTrigger(RecalcTrigger,Trigger1Y)),NA())</f>
        <v>2.1116588858978613E-2</v>
      </c>
      <c r="Q3432" s="52">
        <f>IFERROR(_xll.qlIndexFixing(ONIndex1Y,I3432,TRUE,_xll.ohTrigger(RecalcTrigger,Trigger1Y)),NA())</f>
        <v>2.0894331559899726E-2</v>
      </c>
    </row>
    <row r="3433" spans="2:17" x14ac:dyDescent="0.2">
      <c r="B3433" s="46" t="s">
        <v>51</v>
      </c>
      <c r="D3433" s="49">
        <f>_xll.qlCalendarAdvance(LocalCalendar,$D3432,B3433,"f",FALSE)</f>
        <v>63789</v>
      </c>
      <c r="E3433" s="49">
        <f>_xll.qlInterestRateIndexValueDate(IndexON,D3433)</f>
        <v>63789</v>
      </c>
      <c r="F3433" s="52">
        <f>IFERROR(_xll.qlIndexFixing(IndexON,D3433,TRUE,_xll.ohTrigger(RecalcTrigger,TriggerON)),NA())</f>
        <v>1.3754898180451391E-2</v>
      </c>
      <c r="H3433" s="49">
        <f>_xll.qlCalendarAdvance(IborCalendar,$H3432,B3433,"f",FALSE)</f>
        <v>63774</v>
      </c>
      <c r="I3433" s="49">
        <f>_xll.qlInterestRateIndexValueDate(Index1M,$H3433)</f>
        <v>63776</v>
      </c>
      <c r="J3433" s="52">
        <f>IFERROR(_xll.qlIndexFixing(Index1M,$H3433,TRUE,_xll.ohTrigger(RecalcTrigger,Trigger1M)),NA())</f>
        <v>1.5750576275594379E-2</v>
      </c>
      <c r="K3433" s="52">
        <f>IFERROR(_xll.qlIndexFixing(ONIndex1M,I3433,TRUE,_xll.ohTrigger(RecalcTrigger,Trigger1M)),NA())</f>
        <v>1.574093698772927E-2</v>
      </c>
      <c r="L3433" s="52">
        <f>IFERROR(_xll.qlIndexFixing(Index3M,H3433,TRUE,_xll.ohTrigger(RecalcTrigger,Trigger3M)),NA())</f>
        <v>1.7206097424661105E-2</v>
      </c>
      <c r="M3433" s="52">
        <f>IFERROR(_xll.qlIndexFixing(ONIndex3M,I3433,TRUE,_xll.ohTrigger(RecalcTrigger,Trigger3M)),NA())</f>
        <v>1.716838116125885E-2</v>
      </c>
      <c r="N3433" s="52">
        <f>IFERROR(_xll.qlIndexFixing(Index6M,$H3433,TRUE,_xll.ohTrigger(RecalcTrigger,Trigger6M)),NA())</f>
        <v>1.8977960685775171E-2</v>
      </c>
      <c r="O3433" s="52">
        <f>IFERROR(_xll.qlIndexFixing(ONIndex6M,I3433,TRUE,_xll.ohTrigger(RecalcTrigger,Trigger6M)),NA())</f>
        <v>1.888753296617196E-2</v>
      </c>
      <c r="P3433" s="52">
        <f>IFERROR(_xll.qlIndexFixing(Index1Y,$H3433,TRUE,_xll.ohTrigger(RecalcTrigger,Trigger1Y)),NA())</f>
        <v>2.1116588715644112E-2</v>
      </c>
      <c r="Q3433" s="52">
        <f>IFERROR(_xll.qlIndexFixing(ONIndex1Y,I3433,TRUE,_xll.ohTrigger(RecalcTrigger,Trigger1Y)),NA())</f>
        <v>2.0894331371570374E-2</v>
      </c>
    </row>
    <row r="3434" spans="2:17" x14ac:dyDescent="0.2">
      <c r="B3434" s="46" t="s">
        <v>51</v>
      </c>
      <c r="D3434" s="49">
        <f>_xll.qlCalendarAdvance(LocalCalendar,$D3433,B3434,"f",FALSE)</f>
        <v>63796</v>
      </c>
      <c r="E3434" s="49">
        <f>_xll.qlInterestRateIndexValueDate(IndexON,D3434)</f>
        <v>63796</v>
      </c>
      <c r="F3434" s="52">
        <f>IFERROR(_xll.qlIndexFixing(IndexON,D3434,TRUE,_xll.ohTrigger(RecalcTrigger,TriggerON)),NA())</f>
        <v>1.3754898180451391E-2</v>
      </c>
      <c r="H3434" s="49">
        <f>_xll.qlCalendarAdvance(IborCalendar,$H3433,B3434,"f",FALSE)</f>
        <v>63781</v>
      </c>
      <c r="I3434" s="49">
        <f>_xll.qlInterestRateIndexValueDate(Index1M,$H3434)</f>
        <v>63783</v>
      </c>
      <c r="J3434" s="52">
        <f>IFERROR(_xll.qlIndexFixing(Index1M,$H3434,TRUE,_xll.ohTrigger(RecalcTrigger,Trigger1M)),NA())</f>
        <v>1.5750576275594379E-2</v>
      </c>
      <c r="K3434" s="52">
        <f>IFERROR(_xll.qlIndexFixing(ONIndex1M,I3434,TRUE,_xll.ohTrigger(RecalcTrigger,Trigger1M)),NA())</f>
        <v>1.574093698772927E-2</v>
      </c>
      <c r="L3434" s="52">
        <f>IFERROR(_xll.qlIndexFixing(Index3M,H3434,TRUE,_xll.ohTrigger(RecalcTrigger,Trigger3M)),NA())</f>
        <v>1.7205686871838551E-2</v>
      </c>
      <c r="M3434" s="52">
        <f>IFERROR(_xll.qlIndexFixing(ONIndex3M,I3434,TRUE,_xll.ohTrigger(RecalcTrigger,Trigger3M)),NA())</f>
        <v>1.716838116125885E-2</v>
      </c>
      <c r="N3434" s="52">
        <f>IFERROR(_xll.qlIndexFixing(Index6M,$H3434,TRUE,_xll.ohTrigger(RecalcTrigger,Trigger6M)),NA())</f>
        <v>1.8978456896427388E-2</v>
      </c>
      <c r="O3434" s="52">
        <f>IFERROR(_xll.qlIndexFixing(ONIndex6M,I3434,TRUE,_xll.ohTrigger(RecalcTrigger,Trigger6M)),NA())</f>
        <v>1.8887530403661756E-2</v>
      </c>
      <c r="P3434" s="52">
        <f>IFERROR(_xll.qlIndexFixing(Index1Y,$H3434,TRUE,_xll.ohTrigger(RecalcTrigger,Trigger1Y)),NA())</f>
        <v>2.1116588574196717E-2</v>
      </c>
      <c r="Q3434" s="52">
        <f>IFERROR(_xll.qlIndexFixing(ONIndex1Y,I3434,TRUE,_xll.ohTrigger(RecalcTrigger,Trigger1Y)),NA())</f>
        <v>2.0894331185052906E-2</v>
      </c>
    </row>
    <row r="3435" spans="2:17" x14ac:dyDescent="0.2">
      <c r="B3435" s="46" t="s">
        <v>51</v>
      </c>
      <c r="D3435" s="49">
        <f>_xll.qlCalendarAdvance(LocalCalendar,$D3434,B3435,"f",FALSE)</f>
        <v>63803</v>
      </c>
      <c r="E3435" s="49">
        <f>_xll.qlInterestRateIndexValueDate(IndexON,D3435)</f>
        <v>63803</v>
      </c>
      <c r="F3435" s="52">
        <f>IFERROR(_xll.qlIndexFixing(IndexON,D3435,TRUE,_xll.ohTrigger(RecalcTrigger,TriggerON)),NA())</f>
        <v>1.3754898180371455E-2</v>
      </c>
      <c r="H3435" s="49">
        <f>_xll.qlCalendarAdvance(IborCalendar,$H3434,B3435,"f",FALSE)</f>
        <v>63788</v>
      </c>
      <c r="I3435" s="49">
        <f>_xll.qlInterestRateIndexValueDate(Index1M,$H3435)</f>
        <v>63790</v>
      </c>
      <c r="J3435" s="52">
        <f>IFERROR(_xll.qlIndexFixing(Index1M,$H3435,TRUE,_xll.ohTrigger(RecalcTrigger,Trigger1M)),NA())</f>
        <v>1.5750576275596957E-2</v>
      </c>
      <c r="K3435" s="52">
        <f>IFERROR(_xll.qlIndexFixing(ONIndex1M,I3435,TRUE,_xll.ohTrigger(RecalcTrigger,Trigger1M)),NA())</f>
        <v>1.5741281112551242E-2</v>
      </c>
      <c r="L3435" s="52">
        <f>IFERROR(_xll.qlIndexFixing(Index3M,H3435,TRUE,_xll.ohTrigger(RecalcTrigger,Trigger3M)),NA())</f>
        <v>1.7205686871839401E-2</v>
      </c>
      <c r="M3435" s="52">
        <f>IFERROR(_xll.qlIndexFixing(ONIndex3M,I3435,TRUE,_xll.ohTrigger(RecalcTrigger,Trigger3M)),NA())</f>
        <v>1.7168790527846145E-2</v>
      </c>
      <c r="N3435" s="52">
        <f>IFERROR(_xll.qlIndexFixing(Index6M,$H3435,TRUE,_xll.ohTrigger(RecalcTrigger,Trigger6M)),NA())</f>
        <v>1.8977956203190056E-2</v>
      </c>
      <c r="O3435" s="52">
        <f>IFERROR(_xll.qlIndexFixing(ONIndex6M,I3435,TRUE,_xll.ohTrigger(RecalcTrigger,Trigger6M)),NA())</f>
        <v>1.8888023139520538E-2</v>
      </c>
      <c r="P3435" s="52">
        <f>IFERROR(_xll.qlIndexFixing(Index1Y,$H3435,TRUE,_xll.ohTrigger(RecalcTrigger,Trigger1Y)),NA())</f>
        <v>2.1117203360857251E-2</v>
      </c>
      <c r="Q3435" s="52">
        <f>IFERROR(_xll.qlIndexFixing(ONIndex1Y,I3435,TRUE,_xll.ohTrigger(RecalcTrigger,Trigger1Y)),NA())</f>
        <v>2.0894937315325546E-2</v>
      </c>
    </row>
    <row r="3436" spans="2:17" x14ac:dyDescent="0.2">
      <c r="B3436" s="46" t="s">
        <v>51</v>
      </c>
      <c r="D3436" s="49">
        <f>_xll.qlCalendarAdvance(LocalCalendar,$D3435,B3436,"f",FALSE)</f>
        <v>63810</v>
      </c>
      <c r="E3436" s="49">
        <f>_xll.qlInterestRateIndexValueDate(IndexON,D3436)</f>
        <v>63810</v>
      </c>
      <c r="F3436" s="52">
        <f>IFERROR(_xll.qlIndexFixing(IndexON,D3436,TRUE,_xll.ohTrigger(RecalcTrigger,TriggerON)),NA())</f>
        <v>1.3754898180451391E-2</v>
      </c>
      <c r="H3436" s="49">
        <f>_xll.qlCalendarAdvance(IborCalendar,$H3435,B3436,"f",FALSE)</f>
        <v>63795</v>
      </c>
      <c r="I3436" s="49">
        <f>_xll.qlInterestRateIndexValueDate(Index1M,$H3436)</f>
        <v>63797</v>
      </c>
      <c r="J3436" s="52">
        <f>IFERROR(_xll.qlIndexFixing(Index1M,$H3436,TRUE,_xll.ohTrigger(RecalcTrigger,Trigger1M)),NA())</f>
        <v>1.5749543118390719E-2</v>
      </c>
      <c r="K3436" s="52">
        <f>IFERROR(_xll.qlIndexFixing(ONIndex1M,I3436,TRUE,_xll.ohTrigger(RecalcTrigger,Trigger1M)),NA())</f>
        <v>1.5741281112551242E-2</v>
      </c>
      <c r="L3436" s="52">
        <f>IFERROR(_xll.qlIndexFixing(Index3M,H3436,TRUE,_xll.ohTrigger(RecalcTrigger,Trigger3M)),NA())</f>
        <v>1.7204455291712065E-2</v>
      </c>
      <c r="M3436" s="52">
        <f>IFERROR(_xll.qlIndexFixing(ONIndex3M,I3436,TRUE,_xll.ohTrigger(RecalcTrigger,Trigger3M)),NA())</f>
        <v>1.7168790527826161E-2</v>
      </c>
      <c r="N3436" s="52">
        <f>IFERROR(_xll.qlIndexFixing(Index6M,$H3436,TRUE,_xll.ohTrigger(RecalcTrigger,Trigger6M)),NA())</f>
        <v>1.897596030370886E-2</v>
      </c>
      <c r="O3436" s="52">
        <f>IFERROR(_xll.qlIndexFixing(ONIndex6M,I3436,TRUE,_xll.ohTrigger(RecalcTrigger,Trigger6M)),NA())</f>
        <v>1.8888020629428404E-2</v>
      </c>
      <c r="P3436" s="52">
        <f>IFERROR(_xll.qlIndexFixing(Index1Y,$H3436,TRUE,_xll.ohTrigger(RecalcTrigger,Trigger1Y)),NA())</f>
        <v>2.1114743660977466E-2</v>
      </c>
      <c r="Q3436" s="52">
        <f>IFERROR(_xll.qlIndexFixing(ONIndex1Y,I3436,TRUE,_xll.ohTrigger(RecalcTrigger,Trigger1Y)),NA())</f>
        <v>2.0894937132611702E-2</v>
      </c>
    </row>
    <row r="3437" spans="2:17" x14ac:dyDescent="0.2">
      <c r="B3437" s="46" t="s">
        <v>51</v>
      </c>
      <c r="D3437" s="49">
        <f>_xll.qlCalendarAdvance(LocalCalendar,$D3436,B3437,"f",FALSE)</f>
        <v>63817</v>
      </c>
      <c r="E3437" s="49">
        <f>_xll.qlInterestRateIndexValueDate(IndexON,D3437)</f>
        <v>63817</v>
      </c>
      <c r="F3437" s="52">
        <f>IFERROR(_xll.qlIndexFixing(IndexON,D3437,TRUE,_xll.ohTrigger(RecalcTrigger,TriggerON)),NA())</f>
        <v>1.3754898180451391E-2</v>
      </c>
      <c r="H3437" s="49">
        <f>_xll.qlCalendarAdvance(IborCalendar,$H3436,B3437,"f",FALSE)</f>
        <v>63802</v>
      </c>
      <c r="I3437" s="49">
        <f>_xll.qlInterestRateIndexValueDate(Index1M,$H3437)</f>
        <v>63804</v>
      </c>
      <c r="J3437" s="52">
        <f>IFERROR(_xll.qlIndexFixing(Index1M,$H3437,TRUE,_xll.ohTrigger(RecalcTrigger,Trigger1M)),NA())</f>
        <v>1.5750920681409375E-2</v>
      </c>
      <c r="K3437" s="52">
        <f>IFERROR(_xll.qlIndexFixing(ONIndex1M,I3437,TRUE,_xll.ohTrigger(RecalcTrigger,Trigger1M)),NA())</f>
        <v>1.574093698772927E-2</v>
      </c>
      <c r="L3437" s="52">
        <f>IFERROR(_xll.qlIndexFixing(Index3M,H3437,TRUE,_xll.ohTrigger(RecalcTrigger,Trigger3M)),NA())</f>
        <v>1.7204455291712065E-2</v>
      </c>
      <c r="M3437" s="52">
        <f>IFERROR(_xll.qlIndexFixing(ONIndex3M,I3437,TRUE,_xll.ohTrigger(RecalcTrigger,Trigger3M)),NA())</f>
        <v>1.716838116125885E-2</v>
      </c>
      <c r="N3437" s="52">
        <f>IFERROR(_xll.qlIndexFixing(Index6M,$H3437,TRUE,_xll.ohTrigger(RecalcTrigger,Trigger6M)),NA())</f>
        <v>1.8975958119592989E-2</v>
      </c>
      <c r="O3437" s="52">
        <f>IFERROR(_xll.qlIndexFixing(ONIndex6M,I3437,TRUE,_xll.ohTrigger(RecalcTrigger,Trigger6M)),NA())</f>
        <v>1.8887522868382689E-2</v>
      </c>
      <c r="P3437" s="52">
        <f>IFERROR(_xll.qlIndexFixing(Index1Y,$H3437,TRUE,_xll.ohTrigger(RecalcTrigger,Trigger1Y)),NA())</f>
        <v>2.1116588161168192E-2</v>
      </c>
      <c r="Q3437" s="52">
        <f>IFERROR(_xll.qlIndexFixing(ONIndex1Y,I3437,TRUE,_xll.ohTrigger(RecalcTrigger,Trigger1Y)),NA())</f>
        <v>2.0894330636611613E-2</v>
      </c>
    </row>
    <row r="3438" spans="2:17" x14ac:dyDescent="0.2">
      <c r="B3438" s="46" t="s">
        <v>51</v>
      </c>
      <c r="D3438" s="49">
        <f>_xll.qlCalendarAdvance(LocalCalendar,$D3437,B3438,"f",FALSE)</f>
        <v>63824</v>
      </c>
      <c r="E3438" s="49">
        <f>_xll.qlInterestRateIndexValueDate(IndexON,D3438)</f>
        <v>63824</v>
      </c>
      <c r="F3438" s="52">
        <f>IFERROR(_xll.qlIndexFixing(IndexON,D3438,TRUE,_xll.ohTrigger(RecalcTrigger,TriggerON)),NA())</f>
        <v>1.3754898180451391E-2</v>
      </c>
      <c r="H3438" s="49">
        <f>_xll.qlCalendarAdvance(IborCalendar,$H3437,B3438,"f",FALSE)</f>
        <v>63809</v>
      </c>
      <c r="I3438" s="49">
        <f>_xll.qlInterestRateIndexValueDate(Index1M,$H3438)</f>
        <v>63811</v>
      </c>
      <c r="J3438" s="52">
        <f>IFERROR(_xll.qlIndexFixing(Index1M,$H3438,TRUE,_xll.ohTrigger(RecalcTrigger,Trigger1M)),NA())</f>
        <v>1.5750576275591802E-2</v>
      </c>
      <c r="K3438" s="52">
        <f>IFERROR(_xll.qlIndexFixing(ONIndex1M,I3438,TRUE,_xll.ohTrigger(RecalcTrigger,Trigger1M)),NA())</f>
        <v>1.5740936987702625E-2</v>
      </c>
      <c r="L3438" s="52">
        <f>IFERROR(_xll.qlIndexFixing(Index3M,H3438,TRUE,_xll.ohTrigger(RecalcTrigger,Trigger3M)),NA())</f>
        <v>1.7204455291711187E-2</v>
      </c>
      <c r="M3438" s="52">
        <f>IFERROR(_xll.qlIndexFixing(ONIndex3M,I3438,TRUE,_xll.ohTrigger(RecalcTrigger,Trigger3M)),NA())</f>
        <v>1.7168381161232205E-2</v>
      </c>
      <c r="N3438" s="52">
        <f>IFERROR(_xll.qlIndexFixing(Index6M,$H3438,TRUE,_xll.ohTrigger(RecalcTrigger,Trigger6M)),NA())</f>
        <v>1.8975955961086689E-2</v>
      </c>
      <c r="O3438" s="52">
        <f>IFERROR(_xll.qlIndexFixing(ONIndex6M,I3438,TRUE,_xll.ohTrigger(RecalcTrigger,Trigger6M)),NA())</f>
        <v>1.8887520407364633E-2</v>
      </c>
      <c r="P3438" s="52">
        <f>IFERROR(_xll.qlIndexFixing(Index1Y,$H3438,TRUE,_xll.ohTrigger(RecalcTrigger,Trigger1Y)),NA())</f>
        <v>2.1116588027263971E-2</v>
      </c>
      <c r="Q3438" s="52">
        <f>IFERROR(_xll.qlIndexFixing(ONIndex1Y,I3438,TRUE,_xll.ohTrigger(RecalcTrigger,Trigger1Y)),NA())</f>
        <v>2.0894330457528199E-2</v>
      </c>
    </row>
    <row r="3439" spans="2:17" x14ac:dyDescent="0.2">
      <c r="B3439" s="46" t="s">
        <v>51</v>
      </c>
      <c r="D3439" s="49">
        <f>_xll.qlCalendarAdvance(LocalCalendar,$D3438,B3439,"f",FALSE)</f>
        <v>63831</v>
      </c>
      <c r="E3439" s="49">
        <f>_xll.qlInterestRateIndexValueDate(IndexON,D3439)</f>
        <v>63831</v>
      </c>
      <c r="F3439" s="52">
        <f>IFERROR(_xll.qlIndexFixing(IndexON,D3439,TRUE,_xll.ohTrigger(RecalcTrigger,TriggerON)),NA())</f>
        <v>1.3754898180451391E-2</v>
      </c>
      <c r="H3439" s="49">
        <f>_xll.qlCalendarAdvance(IborCalendar,$H3438,B3439,"f",FALSE)</f>
        <v>63816</v>
      </c>
      <c r="I3439" s="49">
        <f>_xll.qlInterestRateIndexValueDate(Index1M,$H3439)</f>
        <v>63818</v>
      </c>
      <c r="J3439" s="52">
        <f>IFERROR(_xll.qlIndexFixing(Index1M,$H3439,TRUE,_xll.ohTrigger(RecalcTrigger,Trigger1M)),NA())</f>
        <v>1.5750576275594379E-2</v>
      </c>
      <c r="K3439" s="52">
        <f>IFERROR(_xll.qlIndexFixing(ONIndex1M,I3439,TRUE,_xll.ohTrigger(RecalcTrigger,Trigger1M)),NA())</f>
        <v>1.574093698772927E-2</v>
      </c>
      <c r="L3439" s="52">
        <f>IFERROR(_xll.qlIndexFixing(Index3M,H3439,TRUE,_xll.ohTrigger(RecalcTrigger,Trigger3M)),NA())</f>
        <v>1.7204455291712065E-2</v>
      </c>
      <c r="M3439" s="52">
        <f>IFERROR(_xll.qlIndexFixing(ONIndex3M,I3439,TRUE,_xll.ohTrigger(RecalcTrigger,Trigger3M)),NA())</f>
        <v>1.716838116125885E-2</v>
      </c>
      <c r="N3439" s="52">
        <f>IFERROR(_xll.qlIndexFixing(Index6M,$H3439,TRUE,_xll.ohTrigger(RecalcTrigger,Trigger6M)),NA())</f>
        <v>1.8975953828189958E-2</v>
      </c>
      <c r="O3439" s="52">
        <f>IFERROR(_xll.qlIndexFixing(ONIndex6M,I3439,TRUE,_xll.ohTrigger(RecalcTrigger,Trigger6M)),NA())</f>
        <v>1.8887517971712953E-2</v>
      </c>
      <c r="P3439" s="52">
        <f>IFERROR(_xll.qlIndexFixing(Index1Y,$H3439,TRUE,_xll.ohTrigger(RecalcTrigger,Trigger1Y)),NA())</f>
        <v>2.1116587895245759E-2</v>
      </c>
      <c r="Q3439" s="52">
        <f>IFERROR(_xll.qlIndexFixing(ONIndex1Y,I3439,TRUE,_xll.ohTrigger(RecalcTrigger,Trigger1Y)),NA())</f>
        <v>2.0894330280230022E-2</v>
      </c>
    </row>
    <row r="3440" spans="2:17" x14ac:dyDescent="0.2">
      <c r="B3440" s="46" t="s">
        <v>51</v>
      </c>
      <c r="D3440" s="49">
        <f>_xll.qlCalendarAdvance(LocalCalendar,$D3439,B3440,"f",FALSE)</f>
        <v>63838</v>
      </c>
      <c r="E3440" s="49">
        <f>_xll.qlInterestRateIndexValueDate(IndexON,D3440)</f>
        <v>63838</v>
      </c>
      <c r="F3440" s="52">
        <f>IFERROR(_xll.qlIndexFixing(IndexON,D3440,TRUE,_xll.ohTrigger(RecalcTrigger,TriggerON)),NA())</f>
        <v>1.3754898180531328E-2</v>
      </c>
      <c r="H3440" s="49">
        <f>_xll.qlCalendarAdvance(IborCalendar,$H3439,B3440,"f",FALSE)</f>
        <v>63823</v>
      </c>
      <c r="I3440" s="49">
        <f>_xll.qlInterestRateIndexValueDate(Index1M,$H3440)</f>
        <v>63825</v>
      </c>
      <c r="J3440" s="52">
        <f>IFERROR(_xll.qlIndexFixing(Index1M,$H3440,TRUE,_xll.ohTrigger(RecalcTrigger,Trigger1M)),NA())</f>
        <v>1.5751265097260519E-2</v>
      </c>
      <c r="K3440" s="52">
        <f>IFERROR(_xll.qlIndexFixing(ONIndex1M,I3440,TRUE,_xll.ohTrigger(RecalcTrigger,Trigger1M)),NA())</f>
        <v>1.5740936987702625E-2</v>
      </c>
      <c r="L3440" s="52">
        <f>IFERROR(_xll.qlIndexFixing(Index3M,H3440,TRUE,_xll.ohTrigger(RecalcTrigger,Trigger3M)),NA())</f>
        <v>1.7205686871839401E-2</v>
      </c>
      <c r="M3440" s="52">
        <f>IFERROR(_xll.qlIndexFixing(ONIndex3M,I3440,TRUE,_xll.ohTrigger(RecalcTrigger,Trigger3M)),NA())</f>
        <v>1.716838116125885E-2</v>
      </c>
      <c r="N3440" s="52">
        <f>IFERROR(_xll.qlIndexFixing(Index6M,$H3440,TRUE,_xll.ohTrigger(RecalcTrigger,Trigger6M)),NA())</f>
        <v>1.8976450125507929E-2</v>
      </c>
      <c r="O3440" s="52">
        <f>IFERROR(_xll.qlIndexFixing(ONIndex6M,I3440,TRUE,_xll.ohTrigger(RecalcTrigger,Trigger6M)),NA())</f>
        <v>1.8887515561427648E-2</v>
      </c>
      <c r="P3440" s="52">
        <f>IFERROR(_xll.qlIndexFixing(Index1Y,$H3440,TRUE,_xll.ohTrigger(RecalcTrigger,Trigger1Y)),NA())</f>
        <v>2.1116587765113562E-2</v>
      </c>
      <c r="Q3440" s="52">
        <f>IFERROR(_xll.qlIndexFixing(ONIndex1Y,I3440,TRUE,_xll.ohTrigger(RecalcTrigger,Trigger1Y)),NA())</f>
        <v>2.0894330104823666E-2</v>
      </c>
    </row>
    <row r="3441" spans="2:17" x14ac:dyDescent="0.2">
      <c r="B3441" s="46" t="s">
        <v>51</v>
      </c>
      <c r="D3441" s="49">
        <f>_xll.qlCalendarAdvance(LocalCalendar,$D3440,B3441,"f",FALSE)</f>
        <v>63845</v>
      </c>
      <c r="E3441" s="49">
        <f>_xll.qlInterestRateIndexValueDate(IndexON,D3441)</f>
        <v>63845</v>
      </c>
      <c r="F3441" s="52">
        <f>IFERROR(_xll.qlIndexFixing(IndexON,D3441,TRUE,_xll.ohTrigger(RecalcTrigger,TriggerON)),NA())</f>
        <v>1.3754898180451391E-2</v>
      </c>
      <c r="H3441" s="49">
        <f>_xll.qlCalendarAdvance(IborCalendar,$H3440,B3441,"f",FALSE)</f>
        <v>63830</v>
      </c>
      <c r="I3441" s="49">
        <f>_xll.qlInterestRateIndexValueDate(Index1M,$H3441)</f>
        <v>63832</v>
      </c>
      <c r="J3441" s="52">
        <f>IFERROR(_xll.qlIndexFixing(Index1M,$H3441,TRUE,_xll.ohTrigger(RecalcTrigger,Trigger1M)),NA())</f>
        <v>1.5750576275594379E-2</v>
      </c>
      <c r="K3441" s="52">
        <f>IFERROR(_xll.qlIndexFixing(ONIndex1M,I3441,TRUE,_xll.ohTrigger(RecalcTrigger,Trigger1M)),NA())</f>
        <v>1.5741281112571226E-2</v>
      </c>
      <c r="L3441" s="52">
        <f>IFERROR(_xll.qlIndexFixing(Index3M,H3441,TRUE,_xll.ohTrigger(RecalcTrigger,Trigger3M)),NA())</f>
        <v>1.7205686871838551E-2</v>
      </c>
      <c r="M3441" s="52">
        <f>IFERROR(_xll.qlIndexFixing(ONIndex3M,I3441,TRUE,_xll.ohTrigger(RecalcTrigger,Trigger3M)),NA())</f>
        <v>1.7168790527826161E-2</v>
      </c>
      <c r="N3441" s="52">
        <f>IFERROR(_xll.qlIndexFixing(Index6M,$H3441,TRUE,_xll.ohTrigger(RecalcTrigger,Trigger6M)),NA())</f>
        <v>1.8978441846959911E-2</v>
      </c>
      <c r="O3441" s="52">
        <f>IFERROR(_xll.qlIndexFixing(ONIndex6M,I3441,TRUE,_xll.ohTrigger(RecalcTrigger,Trigger6M)),NA())</f>
        <v>1.8888008459603256E-2</v>
      </c>
      <c r="P3441" s="52">
        <f>IFERROR(_xll.qlIndexFixing(Index1Y,$H3441,TRUE,_xll.ohTrigger(RecalcTrigger,Trigger1Y)),NA())</f>
        <v>2.1116587636867589E-2</v>
      </c>
      <c r="Q3441" s="52">
        <f>IFERROR(_xll.qlIndexFixing(ONIndex1Y,I3441,TRUE,_xll.ohTrigger(RecalcTrigger,Trigger1Y)),NA())</f>
        <v>2.0894936246880214E-2</v>
      </c>
    </row>
    <row r="3442" spans="2:17" x14ac:dyDescent="0.2">
      <c r="B3442" s="46" t="s">
        <v>51</v>
      </c>
      <c r="D3442" s="49">
        <f>_xll.qlCalendarAdvance(LocalCalendar,$D3441,B3442,"f",FALSE)</f>
        <v>63852</v>
      </c>
      <c r="E3442" s="49">
        <f>_xll.qlInterestRateIndexValueDate(IndexON,D3442)</f>
        <v>63852</v>
      </c>
      <c r="F3442" s="52">
        <f>IFERROR(_xll.qlIndexFixing(IndexON,D3442,TRUE,_xll.ohTrigger(RecalcTrigger,TriggerON)),NA())</f>
        <v>1.3754898180371455E-2</v>
      </c>
      <c r="H3442" s="49">
        <f>_xll.qlCalendarAdvance(IborCalendar,$H3441,B3442,"f",FALSE)</f>
        <v>63837</v>
      </c>
      <c r="I3442" s="49">
        <f>_xll.qlInterestRateIndexValueDate(Index1M,$H3442)</f>
        <v>63839</v>
      </c>
      <c r="J3442" s="52">
        <f>IFERROR(_xll.qlIndexFixing(Index1M,$H3442,TRUE,_xll.ohTrigger(RecalcTrigger,Trigger1M)),NA())</f>
        <v>1.5750920681406877E-2</v>
      </c>
      <c r="K3442" s="52">
        <f>IFERROR(_xll.qlIndexFixing(ONIndex1M,I3442,TRUE,_xll.ohTrigger(RecalcTrigger,Trigger1M)),NA())</f>
        <v>1.5740936987702625E-2</v>
      </c>
      <c r="L3442" s="52">
        <f>IFERROR(_xll.qlIndexFixing(Index3M,H3442,TRUE,_xll.ohTrigger(RecalcTrigger,Trigger3M)),NA())</f>
        <v>1.7205686871838551E-2</v>
      </c>
      <c r="M3442" s="52">
        <f>IFERROR(_xll.qlIndexFixing(ONIndex3M,I3442,TRUE,_xll.ohTrigger(RecalcTrigger,Trigger3M)),NA())</f>
        <v>1.7168381161232205E-2</v>
      </c>
      <c r="N3442" s="52">
        <f>IFERROR(_xll.qlIndexFixing(Index6M,$H3442,TRUE,_xll.ohTrigger(RecalcTrigger,Trigger6M)),NA())</f>
        <v>1.8976445991203163E-2</v>
      </c>
      <c r="O3442" s="52">
        <f>IFERROR(_xll.qlIndexFixing(ONIndex6M,I3442,TRUE,_xll.ohTrigger(RecalcTrigger,Trigger6M)),NA())</f>
        <v>1.888751081692952E-2</v>
      </c>
      <c r="P3442" s="52">
        <f>IFERROR(_xll.qlIndexFixing(Index1Y,$H3442,TRUE,_xll.ohTrigger(RecalcTrigger,Trigger1Y)),NA())</f>
        <v>2.1117202437619026E-2</v>
      </c>
      <c r="Q3442" s="52">
        <f>IFERROR(_xll.qlIndexFixing(ONIndex1Y,I3442,TRUE,_xll.ohTrigger(RecalcTrigger,Trigger1Y)),NA())</f>
        <v>2.0894329759473251E-2</v>
      </c>
    </row>
    <row r="3443" spans="2:17" x14ac:dyDescent="0.2">
      <c r="B3443" s="46" t="s">
        <v>51</v>
      </c>
      <c r="D3443" s="49">
        <f>_xll.qlCalendarAdvance(LocalCalendar,$D3442,B3443,"f",FALSE)</f>
        <v>63859</v>
      </c>
      <c r="E3443" s="49">
        <f>_xll.qlInterestRateIndexValueDate(IndexON,D3443)</f>
        <v>63859</v>
      </c>
      <c r="F3443" s="52">
        <f>IFERROR(_xll.qlIndexFixing(IndexON,D3443,TRUE,_xll.ohTrigger(RecalcTrigger,TriggerON)),NA())</f>
        <v>1.3754898180451391E-2</v>
      </c>
      <c r="H3443" s="49">
        <f>_xll.qlCalendarAdvance(IborCalendar,$H3442,B3443,"f",FALSE)</f>
        <v>63844</v>
      </c>
      <c r="I3443" s="49">
        <f>_xll.qlInterestRateIndexValueDate(Index1M,$H3443)</f>
        <v>63846</v>
      </c>
      <c r="J3443" s="52">
        <f>IFERROR(_xll.qlIndexFixing(Index1M,$H3443,TRUE,_xll.ohTrigger(RecalcTrigger,Trigger1M)),NA())</f>
        <v>1.5750576275594379E-2</v>
      </c>
      <c r="K3443" s="52">
        <f>IFERROR(_xll.qlIndexFixing(ONIndex1M,I3443,TRUE,_xll.ohTrigger(RecalcTrigger,Trigger1M)),NA())</f>
        <v>1.574093698772927E-2</v>
      </c>
      <c r="L3443" s="52">
        <f>IFERROR(_xll.qlIndexFixing(Index3M,H3443,TRUE,_xll.ohTrigger(RecalcTrigger,Trigger3M)),NA())</f>
        <v>1.7206097424660265E-2</v>
      </c>
      <c r="M3443" s="52">
        <f>IFERROR(_xll.qlIndexFixing(ONIndex3M,I3443,TRUE,_xll.ohTrigger(RecalcTrigger,Trigger3M)),NA())</f>
        <v>1.7168381161232205E-2</v>
      </c>
      <c r="N3443" s="52">
        <f>IFERROR(_xll.qlIndexFixing(Index6M,$H3443,TRUE,_xll.ohTrigger(RecalcTrigger,Trigger6M)),NA())</f>
        <v>1.8976443962466862E-2</v>
      </c>
      <c r="O3443" s="52">
        <f>IFERROR(_xll.qlIndexFixing(ONIndex6M,I3443,TRUE,_xll.ohTrigger(RecalcTrigger,Trigger6M)),NA())</f>
        <v>1.8887508482823279E-2</v>
      </c>
      <c r="P3443" s="52">
        <f>IFERROR(_xll.qlIndexFixing(Index1Y,$H3443,TRUE,_xll.ohTrigger(RecalcTrigger,Trigger1Y)),NA())</f>
        <v>2.1116587386032597E-2</v>
      </c>
      <c r="Q3443" s="52">
        <f>IFERROR(_xll.qlIndexFixing(ONIndex1Y,I3443,TRUE,_xll.ohTrigger(RecalcTrigger,Trigger1Y)),NA())</f>
        <v>2.0894329589635774E-2</v>
      </c>
    </row>
    <row r="3444" spans="2:17" x14ac:dyDescent="0.2">
      <c r="B3444" s="46" t="s">
        <v>51</v>
      </c>
      <c r="D3444" s="49">
        <f>_xll.qlCalendarAdvance(LocalCalendar,$D3443,B3444,"f",FALSE)</f>
        <v>63866</v>
      </c>
      <c r="E3444" s="49">
        <f>_xll.qlInterestRateIndexValueDate(IndexON,D3444)</f>
        <v>63866</v>
      </c>
      <c r="F3444" s="52">
        <f>IFERROR(_xll.qlIndexFixing(IndexON,D3444,TRUE,_xll.ohTrigger(RecalcTrigger,TriggerON)),NA())</f>
        <v>1.3754898180451391E-2</v>
      </c>
      <c r="H3444" s="49">
        <f>_xll.qlCalendarAdvance(IborCalendar,$H3443,B3444,"f",FALSE)</f>
        <v>63851</v>
      </c>
      <c r="I3444" s="49">
        <f>_xll.qlInterestRateIndexValueDate(Index1M,$H3444)</f>
        <v>63853</v>
      </c>
      <c r="J3444" s="52">
        <f>IFERROR(_xll.qlIndexFixing(Index1M,$H3444,TRUE,_xll.ohTrigger(RecalcTrigger,Trigger1M)),NA())</f>
        <v>1.5750576275594379E-2</v>
      </c>
      <c r="K3444" s="52">
        <f>IFERROR(_xll.qlIndexFixing(ONIndex1M,I3444,TRUE,_xll.ohTrigger(RecalcTrigger,Trigger1M)),NA())</f>
        <v>1.574093698772927E-2</v>
      </c>
      <c r="L3444" s="52">
        <f>IFERROR(_xll.qlIndexFixing(Index3M,H3444,TRUE,_xll.ohTrigger(RecalcTrigger,Trigger3M)),NA())</f>
        <v>1.7205686871839401E-2</v>
      </c>
      <c r="M3444" s="52">
        <f>IFERROR(_xll.qlIndexFixing(ONIndex3M,I3444,TRUE,_xll.ohTrigger(RecalcTrigger,Trigger3M)),NA())</f>
        <v>1.716838116125885E-2</v>
      </c>
      <c r="N3444" s="52">
        <f>IFERROR(_xll.qlIndexFixing(Index6M,$H3444,TRUE,_xll.ohTrigger(RecalcTrigger,Trigger6M)),NA())</f>
        <v>1.8976441959340846E-2</v>
      </c>
      <c r="O3444" s="52">
        <f>IFERROR(_xll.qlIndexFixing(ONIndex6M,I3444,TRUE,_xll.ohTrigger(RecalcTrigger,Trigger6M)),NA())</f>
        <v>1.8887506174003477E-2</v>
      </c>
      <c r="P3444" s="52">
        <f>IFERROR(_xll.qlIndexFixing(Index1Y,$H3444,TRUE,_xll.ohTrigger(RecalcTrigger,Trigger1Y)),NA())</f>
        <v>2.1116587263444227E-2</v>
      </c>
      <c r="Q3444" s="52">
        <f>IFERROR(_xll.qlIndexFixing(ONIndex1Y,I3444,TRUE,_xll.ohTrigger(RecalcTrigger,Trigger1Y)),NA())</f>
        <v>2.0894329421583535E-2</v>
      </c>
    </row>
    <row r="3445" spans="2:17" x14ac:dyDescent="0.2">
      <c r="B3445" s="46" t="s">
        <v>51</v>
      </c>
      <c r="D3445" s="49">
        <f>_xll.qlCalendarAdvance(LocalCalendar,$D3444,B3445,"f",FALSE)</f>
        <v>63873</v>
      </c>
      <c r="E3445" s="49">
        <f>_xll.qlInterestRateIndexValueDate(IndexON,D3445)</f>
        <v>63873</v>
      </c>
      <c r="F3445" s="52">
        <f>IFERROR(_xll.qlIndexFixing(IndexON,D3445,TRUE,_xll.ohTrigger(RecalcTrigger,TriggerON)),NA())</f>
        <v>1.3754898180451391E-2</v>
      </c>
      <c r="H3445" s="49">
        <f>_xll.qlCalendarAdvance(IborCalendar,$H3444,B3445,"f",FALSE)</f>
        <v>63858</v>
      </c>
      <c r="I3445" s="49">
        <f>_xll.qlInterestRateIndexValueDate(Index1M,$H3445)</f>
        <v>63860</v>
      </c>
      <c r="J3445" s="52">
        <f>IFERROR(_xll.qlIndexFixing(Index1M,$H3445,TRUE,_xll.ohTrigger(RecalcTrigger,Trigger1M)),NA())</f>
        <v>1.5750576275594379E-2</v>
      </c>
      <c r="K3445" s="52">
        <f>IFERROR(_xll.qlIndexFixing(ONIndex1M,I3445,TRUE,_xll.ohTrigger(RecalcTrigger,Trigger1M)),NA())</f>
        <v>1.574093698772927E-2</v>
      </c>
      <c r="L3445" s="52">
        <f>IFERROR(_xll.qlIndexFixing(Index3M,H3445,TRUE,_xll.ohTrigger(RecalcTrigger,Trigger3M)),NA())</f>
        <v>1.7205686871839401E-2</v>
      </c>
      <c r="M3445" s="52">
        <f>IFERROR(_xll.qlIndexFixing(ONIndex3M,I3445,TRUE,_xll.ohTrigger(RecalcTrigger,Trigger3M)),NA())</f>
        <v>1.716838116125885E-2</v>
      </c>
      <c r="N3445" s="52">
        <f>IFERROR(_xll.qlIndexFixing(Index6M,$H3445,TRUE,_xll.ohTrigger(RecalcTrigger,Trigger6M)),NA())</f>
        <v>1.8975941568606554E-2</v>
      </c>
      <c r="O3445" s="52">
        <f>IFERROR(_xll.qlIndexFixing(ONIndex6M,I3445,TRUE,_xll.ohTrigger(RecalcTrigger,Trigger6M)),NA())</f>
        <v>1.8887503890603341E-2</v>
      </c>
      <c r="P3445" s="52">
        <f>IFERROR(_xll.qlIndexFixing(Index1Y,$H3445,TRUE,_xll.ohTrigger(RecalcTrigger,Trigger1Y)),NA())</f>
        <v>2.1116587142742088E-2</v>
      </c>
      <c r="Q3445" s="52">
        <f>IFERROR(_xll.qlIndexFixing(ONIndex1Y,I3445,TRUE,_xll.ohTrigger(RecalcTrigger,Trigger1Y)),NA())</f>
        <v>2.0894329255396471E-2</v>
      </c>
    </row>
    <row r="3446" spans="2:17" x14ac:dyDescent="0.2">
      <c r="B3446" s="46" t="s">
        <v>51</v>
      </c>
      <c r="D3446" s="49">
        <f>_xll.qlCalendarAdvance(LocalCalendar,$D3445,B3446,"f",FALSE)</f>
        <v>63881</v>
      </c>
      <c r="E3446" s="49">
        <f>_xll.qlInterestRateIndexValueDate(IndexON,D3446)</f>
        <v>63881</v>
      </c>
      <c r="F3446" s="52">
        <f>IFERROR(_xll.qlIndexFixing(IndexON,D3446,TRUE,_xll.ohTrigger(RecalcTrigger,TriggerON)),NA())</f>
        <v>1.3755423734984618E-2</v>
      </c>
      <c r="H3446" s="49">
        <f>_xll.qlCalendarAdvance(IborCalendar,$H3445,B3446,"f",FALSE)</f>
        <v>63865</v>
      </c>
      <c r="I3446" s="49">
        <f>_xll.qlInterestRateIndexValueDate(Index1M,$H3446)</f>
        <v>63867</v>
      </c>
      <c r="J3446" s="52">
        <f>IFERROR(_xll.qlIndexFixing(Index1M,$H3446,TRUE,_xll.ohTrigger(RecalcTrigger,Trigger1M)),NA())</f>
        <v>1.5750576275596957E-2</v>
      </c>
      <c r="K3446" s="52">
        <f>IFERROR(_xll.qlIndexFixing(ONIndex1M,I3446,TRUE,_xll.ohTrigger(RecalcTrigger,Trigger1M)),NA())</f>
        <v>1.5741281112551242E-2</v>
      </c>
      <c r="L3446" s="52">
        <f>IFERROR(_xll.qlIndexFixing(Index3M,H3446,TRUE,_xll.ohTrigger(RecalcTrigger,Trigger3M)),NA())</f>
        <v>1.7205686871839401E-2</v>
      </c>
      <c r="M3446" s="52">
        <f>IFERROR(_xll.qlIndexFixing(ONIndex3M,I3446,TRUE,_xll.ohTrigger(RecalcTrigger,Trigger3M)),NA())</f>
        <v>1.7168790527846145E-2</v>
      </c>
      <c r="N3446" s="52">
        <f>IFERROR(_xll.qlIndexFixing(Index6M,$H3446,TRUE,_xll.ohTrigger(RecalcTrigger,Trigger6M)),NA())</f>
        <v>1.897593961497504E-2</v>
      </c>
      <c r="O3446" s="52">
        <f>IFERROR(_xll.qlIndexFixing(ONIndex6M,I3446,TRUE,_xll.ohTrigger(RecalcTrigger,Trigger6M)),NA())</f>
        <v>1.8887996924090711E-2</v>
      </c>
      <c r="P3446" s="52">
        <f>IFERROR(_xll.qlIndexFixing(Index1Y,$H3446,TRUE,_xll.ohTrigger(RecalcTrigger,Trigger1Y)),NA())</f>
        <v>2.1117201951548276E-2</v>
      </c>
      <c r="Q3446" s="52">
        <f>IFERROR(_xll.qlIndexFixing(ONIndex1Y,I3446,TRUE,_xll.ohTrigger(RecalcTrigger,Trigger1Y)),NA())</f>
        <v>2.0894935407291815E-2</v>
      </c>
    </row>
    <row r="3447" spans="2:17" x14ac:dyDescent="0.2">
      <c r="B3447" s="46" t="s">
        <v>51</v>
      </c>
      <c r="D3447" s="49">
        <f>_xll.qlCalendarAdvance(LocalCalendar,$D3446,B3447,"f",FALSE)</f>
        <v>63888</v>
      </c>
      <c r="E3447" s="49">
        <f>_xll.qlInterestRateIndexValueDate(IndexON,D3447)</f>
        <v>63888</v>
      </c>
      <c r="F3447" s="52">
        <f>IFERROR(_xll.qlIndexFixing(IndexON,D3447,TRUE,_xll.ohTrigger(RecalcTrigger,TriggerON)),NA())</f>
        <v>1.3755423734984618E-2</v>
      </c>
      <c r="H3447" s="49">
        <f>_xll.qlCalendarAdvance(IborCalendar,$H3446,B3447,"f",FALSE)</f>
        <v>63872</v>
      </c>
      <c r="I3447" s="49">
        <f>_xll.qlInterestRateIndexValueDate(Index1M,$H3447)</f>
        <v>63874</v>
      </c>
      <c r="J3447" s="52">
        <f>IFERROR(_xll.qlIndexFixing(Index1M,$H3447,TRUE,_xll.ohTrigger(RecalcTrigger,Trigger1M)),NA())</f>
        <v>1.5750576275594379E-2</v>
      </c>
      <c r="K3447" s="52">
        <f>IFERROR(_xll.qlIndexFixing(ONIndex1M,I3447,TRUE,_xll.ohTrigger(RecalcTrigger,Trigger1M)),NA())</f>
        <v>1.574093698772927E-2</v>
      </c>
      <c r="L3447" s="52">
        <f>IFERROR(_xll.qlIndexFixing(Index3M,H3447,TRUE,_xll.ohTrigger(RecalcTrigger,Trigger3M)),NA())</f>
        <v>1.7206097424660265E-2</v>
      </c>
      <c r="M3447" s="52">
        <f>IFERROR(_xll.qlIndexFixing(ONIndex3M,I3447,TRUE,_xll.ohTrigger(RecalcTrigger,Trigger3M)),NA())</f>
        <v>1.7168381161232205E-2</v>
      </c>
      <c r="N3447" s="52">
        <f>IFERROR(_xll.qlIndexFixing(Index6M,$H3447,TRUE,_xll.ohTrigger(RecalcTrigger,Trigger6M)),NA())</f>
        <v>1.8975937686953541E-2</v>
      </c>
      <c r="O3447" s="52">
        <f>IFERROR(_xll.qlIndexFixing(ONIndex6M,I3447,TRUE,_xll.ohTrigger(RecalcTrigger,Trigger6M)),NA())</f>
        <v>1.8887499399875551E-2</v>
      </c>
      <c r="P3447" s="52">
        <f>IFERROR(_xll.qlIndexFixing(Index1Y,$H3447,TRUE,_xll.ohTrigger(RecalcTrigger,Trigger1Y)),NA())</f>
        <v>2.1116586906995187E-2</v>
      </c>
      <c r="Q3447" s="52">
        <f>IFERROR(_xll.qlIndexFixing(ONIndex1Y,I3447,TRUE,_xll.ohTrigger(RecalcTrigger,Trigger1Y)),NA())</f>
        <v>2.0894328928564576E-2</v>
      </c>
    </row>
    <row r="3448" spans="2:17" x14ac:dyDescent="0.2">
      <c r="B3448" s="46" t="s">
        <v>51</v>
      </c>
      <c r="D3448" s="49">
        <f>_xll.qlCalendarAdvance(LocalCalendar,$D3447,B3448,"f",FALSE)</f>
        <v>63895</v>
      </c>
      <c r="E3448" s="49">
        <f>_xll.qlInterestRateIndexValueDate(IndexON,D3448)</f>
        <v>63895</v>
      </c>
      <c r="F3448" s="52">
        <f>IFERROR(_xll.qlIndexFixing(IndexON,D3448,TRUE,_xll.ohTrigger(RecalcTrigger,TriggerON)),NA())</f>
        <v>1.3755423734984618E-2</v>
      </c>
      <c r="H3448" s="49">
        <f>_xll.qlCalendarAdvance(IborCalendar,$H3447,B3448,"f",FALSE)</f>
        <v>63879</v>
      </c>
      <c r="I3448" s="49">
        <f>_xll.qlInterestRateIndexValueDate(Index1M,$H3448)</f>
        <v>63881</v>
      </c>
      <c r="J3448" s="52">
        <f>IFERROR(_xll.qlIndexFixing(Index1M,$H3448,TRUE,_xll.ohTrigger(RecalcTrigger,Trigger1M)),NA())</f>
        <v>1.5750576275594379E-2</v>
      </c>
      <c r="K3448" s="52">
        <f>IFERROR(_xll.qlIndexFixing(ONIndex1M,I3448,TRUE,_xll.ohTrigger(RecalcTrigger,Trigger1M)),NA())</f>
        <v>1.574093698772927E-2</v>
      </c>
      <c r="L3448" s="52">
        <f>IFERROR(_xll.qlIndexFixing(Index3M,H3448,TRUE,_xll.ohTrigger(RecalcTrigger,Trigger3M)),NA())</f>
        <v>1.7205686871838551E-2</v>
      </c>
      <c r="M3448" s="52">
        <f>IFERROR(_xll.qlIndexFixing(ONIndex3M,I3448,TRUE,_xll.ohTrigger(RecalcTrigger,Trigger3M)),NA())</f>
        <v>1.7168381161232205E-2</v>
      </c>
      <c r="N3448" s="52">
        <f>IFERROR(_xll.qlIndexFixing(Index6M,$H3448,TRUE,_xll.ohTrigger(RecalcTrigger,Trigger6M)),NA())</f>
        <v>1.8975935784541171E-2</v>
      </c>
      <c r="O3448" s="52">
        <f>IFERROR(_xll.qlIndexFixing(ONIndex6M,I3448,TRUE,_xll.ohTrigger(RecalcTrigger,Trigger6M)),NA())</f>
        <v>1.8887497192547897E-2</v>
      </c>
      <c r="P3448" s="52">
        <f>IFERROR(_xll.qlIndexFixing(Index1Y,$H3448,TRUE,_xll.ohTrigger(RecalcTrigger,Trigger1Y)),NA())</f>
        <v>2.1116586791951299E-2</v>
      </c>
      <c r="Q3448" s="52">
        <f>IFERROR(_xll.qlIndexFixing(ONIndex1Y,I3448,TRUE,_xll.ohTrigger(RecalcTrigger,Trigger1Y)),NA())</f>
        <v>2.0894328767946391E-2</v>
      </c>
    </row>
    <row r="3449" spans="2:17" x14ac:dyDescent="0.2">
      <c r="B3449" s="46" t="s">
        <v>51</v>
      </c>
      <c r="D3449" s="49">
        <f>_xll.qlCalendarAdvance(LocalCalendar,$D3448,B3449,"f",FALSE)</f>
        <v>63902</v>
      </c>
      <c r="E3449" s="49">
        <f>_xll.qlInterestRateIndexValueDate(IndexON,D3449)</f>
        <v>63902</v>
      </c>
      <c r="F3449" s="52">
        <f>IFERROR(_xll.qlIndexFixing(IndexON,D3449,TRUE,_xll.ohTrigger(RecalcTrigger,TriggerON)),NA())</f>
        <v>1.3755423734984618E-2</v>
      </c>
      <c r="H3449" s="49">
        <f>_xll.qlCalendarAdvance(IborCalendar,$H3448,B3449,"f",FALSE)</f>
        <v>63886</v>
      </c>
      <c r="I3449" s="49">
        <f>_xll.qlInterestRateIndexValueDate(Index1M,$H3449)</f>
        <v>63888</v>
      </c>
      <c r="J3449" s="52">
        <f>IFERROR(_xll.qlIndexFixing(Index1M,$H3449,TRUE,_xll.ohTrigger(RecalcTrigger,Trigger1M)),NA())</f>
        <v>1.5750576275594379E-2</v>
      </c>
      <c r="K3449" s="52">
        <f>IFERROR(_xll.qlIndexFixing(ONIndex1M,I3449,TRUE,_xll.ohTrigger(RecalcTrigger,Trigger1M)),NA())</f>
        <v>1.5740936987702625E-2</v>
      </c>
      <c r="L3449" s="52">
        <f>IFERROR(_xll.qlIndexFixing(Index3M,H3449,TRUE,_xll.ohTrigger(RecalcTrigger,Trigger3M)),NA())</f>
        <v>1.720404479111437E-2</v>
      </c>
      <c r="M3449" s="52">
        <f>IFERROR(_xll.qlIndexFixing(ONIndex3M,I3449,TRUE,_xll.ohTrigger(RecalcTrigger,Trigger3M)),NA())</f>
        <v>1.716838116125885E-2</v>
      </c>
      <c r="N3449" s="52">
        <f>IFERROR(_xll.qlIndexFixing(Index6M,$H3449,TRUE,_xll.ohTrigger(RecalcTrigger,Trigger6M)),NA())</f>
        <v>1.8976432327874233E-2</v>
      </c>
      <c r="O3449" s="52">
        <f>IFERROR(_xll.qlIndexFixing(ONIndex6M,I3449,TRUE,_xll.ohTrigger(RecalcTrigger,Trigger6M)),NA())</f>
        <v>1.8887495010613264E-2</v>
      </c>
      <c r="P3449" s="52">
        <f>IFERROR(_xll.qlIndexFixing(Index1Y,$H3449,TRUE,_xll.ohTrigger(RecalcTrigger,Trigger1Y)),NA())</f>
        <v>2.1114742037840455E-2</v>
      </c>
      <c r="Q3449" s="52">
        <f>IFERROR(_xll.qlIndexFixing(ONIndex1Y,I3449,TRUE,_xll.ohTrigger(RecalcTrigger,Trigger1Y)),NA())</f>
        <v>2.0894328609086799E-2</v>
      </c>
    </row>
    <row r="3450" spans="2:17" x14ac:dyDescent="0.2">
      <c r="B3450" s="46" t="s">
        <v>51</v>
      </c>
      <c r="D3450" s="49">
        <f>_xll.qlCalendarAdvance(LocalCalendar,$D3449,B3450,"f",FALSE)</f>
        <v>63909</v>
      </c>
      <c r="E3450" s="49">
        <f>_xll.qlInterestRateIndexValueDate(IndexON,D3450)</f>
        <v>63909</v>
      </c>
      <c r="F3450" s="52">
        <f>IFERROR(_xll.qlIndexFixing(IndexON,D3450,TRUE,_xll.ohTrigger(RecalcTrigger,TriggerON)),NA())</f>
        <v>1.3755423734984618E-2</v>
      </c>
      <c r="H3450" s="49">
        <f>_xll.qlCalendarAdvance(IborCalendar,$H3449,B3450,"f",FALSE)</f>
        <v>63893</v>
      </c>
      <c r="I3450" s="49">
        <f>_xll.qlInterestRateIndexValueDate(Index1M,$H3450)</f>
        <v>63895</v>
      </c>
      <c r="J3450" s="52">
        <f>IFERROR(_xll.qlIndexFixing(Index1M,$H3450,TRUE,_xll.ohTrigger(RecalcTrigger,Trigger1M)),NA())</f>
        <v>1.5750576275594379E-2</v>
      </c>
      <c r="K3450" s="52">
        <f>IFERROR(_xll.qlIndexFixing(ONIndex1M,I3450,TRUE,_xll.ohTrigger(RecalcTrigger,Trigger1M)),NA())</f>
        <v>1.574093698772927E-2</v>
      </c>
      <c r="L3450" s="52">
        <f>IFERROR(_xll.qlIndexFixing(Index3M,H3450,TRUE,_xll.ohTrigger(RecalcTrigger,Trigger3M)),NA())</f>
        <v>1.7204044791113482E-2</v>
      </c>
      <c r="M3450" s="52">
        <f>IFERROR(_xll.qlIndexFixing(ONIndex3M,I3450,TRUE,_xll.ohTrigger(RecalcTrigger,Trigger3M)),NA())</f>
        <v>1.716838116125885E-2</v>
      </c>
      <c r="N3450" s="52">
        <f>IFERROR(_xll.qlIndexFixing(Index6M,$H3450,TRUE,_xll.ohTrigger(RecalcTrigger,Trigger6M)),NA())</f>
        <v>1.8976430478412111E-2</v>
      </c>
      <c r="O3450" s="52">
        <f>IFERROR(_xll.qlIndexFixing(ONIndex6M,I3450,TRUE,_xll.ohTrigger(RecalcTrigger,Trigger6M)),NA())</f>
        <v>1.8887492854045007E-2</v>
      </c>
      <c r="P3450" s="52">
        <f>IFERROR(_xll.qlIndexFixing(Index1Y,$H3450,TRUE,_xll.ohTrigger(RecalcTrigger,Trigger1Y)),NA())</f>
        <v>2.1116586567520038E-2</v>
      </c>
      <c r="Q3450" s="52">
        <f>IFERROR(_xll.qlIndexFixing(ONIndex1Y,I3450,TRUE,_xll.ohTrigger(RecalcTrigger,Trigger1Y)),NA())</f>
        <v>2.0894328452172317E-2</v>
      </c>
    </row>
    <row r="3451" spans="2:17" x14ac:dyDescent="0.2">
      <c r="B3451" s="46" t="s">
        <v>51</v>
      </c>
      <c r="D3451" s="49">
        <f>_xll.qlCalendarAdvance(LocalCalendar,$D3450,B3451,"f",FALSE)</f>
        <v>63916</v>
      </c>
      <c r="E3451" s="49">
        <f>_xll.qlInterestRateIndexValueDate(IndexON,D3451)</f>
        <v>63916</v>
      </c>
      <c r="F3451" s="52">
        <f>IFERROR(_xll.qlIndexFixing(IndexON,D3451,TRUE,_xll.ohTrigger(RecalcTrigger,TriggerON)),NA())</f>
        <v>1.3755423734984618E-2</v>
      </c>
      <c r="H3451" s="49">
        <f>_xll.qlCalendarAdvance(IborCalendar,$H3450,B3451,"f",FALSE)</f>
        <v>63900</v>
      </c>
      <c r="I3451" s="49">
        <f>_xll.qlInterestRateIndexValueDate(Index1M,$H3451)</f>
        <v>63902</v>
      </c>
      <c r="J3451" s="52">
        <f>IFERROR(_xll.qlIndexFixing(Index1M,$H3451,TRUE,_xll.ohTrigger(RecalcTrigger,Trigger1M)),NA())</f>
        <v>1.5750576275594379E-2</v>
      </c>
      <c r="K3451" s="52">
        <f>IFERROR(_xll.qlIndexFixing(ONIndex1M,I3451,TRUE,_xll.ohTrigger(RecalcTrigger,Trigger1M)),NA())</f>
        <v>1.574093698772927E-2</v>
      </c>
      <c r="L3451" s="52">
        <f>IFERROR(_xll.qlIndexFixing(Index3M,H3451,TRUE,_xll.ohTrigger(RecalcTrigger,Trigger3M)),NA())</f>
        <v>1.720404479111437E-2</v>
      </c>
      <c r="M3451" s="52">
        <f>IFERROR(_xll.qlIndexFixing(ONIndex3M,I3451,TRUE,_xll.ohTrigger(RecalcTrigger,Trigger3M)),NA())</f>
        <v>1.716838116125885E-2</v>
      </c>
      <c r="N3451" s="52">
        <f>IFERROR(_xll.qlIndexFixing(Index6M,$H3451,TRUE,_xll.ohTrigger(RecalcTrigger,Trigger6M)),NA())</f>
        <v>1.897642865456203E-2</v>
      </c>
      <c r="O3451" s="52">
        <f>IFERROR(_xll.qlIndexFixing(ONIndex6M,I3451,TRUE,_xll.ohTrigger(RecalcTrigger,Trigger6M)),NA())</f>
        <v>1.8887490722843125E-2</v>
      </c>
      <c r="P3451" s="52">
        <f>IFERROR(_xll.qlIndexFixing(Index1Y,$H3451,TRUE,_xll.ohTrigger(RecalcTrigger,Trigger1Y)),NA())</f>
        <v>2.1116586458133531E-2</v>
      </c>
      <c r="Q3451" s="52">
        <f>IFERROR(_xll.qlIndexFixing(ONIndex1Y,I3451,TRUE,_xll.ohTrigger(RecalcTrigger,Trigger1Y)),NA())</f>
        <v>2.0894328297043074E-2</v>
      </c>
    </row>
    <row r="3452" spans="2:17" x14ac:dyDescent="0.2">
      <c r="B3452" s="46" t="s">
        <v>51</v>
      </c>
      <c r="D3452" s="49">
        <f>_xll.qlCalendarAdvance(LocalCalendar,$D3451,B3452,"f",FALSE)</f>
        <v>63923</v>
      </c>
      <c r="E3452" s="49">
        <f>_xll.qlInterestRateIndexValueDate(IndexON,D3452)</f>
        <v>63923</v>
      </c>
      <c r="F3452" s="52">
        <f>IFERROR(_xll.qlIndexFixing(IndexON,D3452,TRUE,_xll.ohTrigger(RecalcTrigger,TriggerON)),NA())</f>
        <v>1.3755423735011263E-2</v>
      </c>
      <c r="H3452" s="49">
        <f>_xll.qlCalendarAdvance(IborCalendar,$H3451,B3452,"f",FALSE)</f>
        <v>63907</v>
      </c>
      <c r="I3452" s="49">
        <f>_xll.qlInterestRateIndexValueDate(Index1M,$H3452)</f>
        <v>63909</v>
      </c>
      <c r="J3452" s="52">
        <f>IFERROR(_xll.qlIndexFixing(Index1M,$H3452,TRUE,_xll.ohTrigger(RecalcTrigger,Trigger1M)),NA())</f>
        <v>1.5750920681409375E-2</v>
      </c>
      <c r="K3452" s="52">
        <f>IFERROR(_xll.qlIndexFixing(ONIndex1M,I3452,TRUE,_xll.ohTrigger(RecalcTrigger,Trigger1M)),NA())</f>
        <v>1.574093698772927E-2</v>
      </c>
      <c r="L3452" s="52">
        <f>IFERROR(_xll.qlIndexFixing(Index3M,H3452,TRUE,_xll.ohTrigger(RecalcTrigger,Trigger3M)),NA())</f>
        <v>1.720404479111437E-2</v>
      </c>
      <c r="M3452" s="52">
        <f>IFERROR(_xll.qlIndexFixing(ONIndex3M,I3452,TRUE,_xll.ohTrigger(RecalcTrigger,Trigger3M)),NA())</f>
        <v>1.716838116125885E-2</v>
      </c>
      <c r="N3452" s="52">
        <f>IFERROR(_xll.qlIndexFixing(Index6M,$H3452,TRUE,_xll.ohTrigger(RecalcTrigger,Trigger6M)),NA())</f>
        <v>1.897642685632267E-2</v>
      </c>
      <c r="O3452" s="52">
        <f>IFERROR(_xll.qlIndexFixing(ONIndex6M,I3452,TRUE,_xll.ohTrigger(RecalcTrigger,Trigger6M)),NA())</f>
        <v>1.888748861706091E-2</v>
      </c>
      <c r="P3452" s="52">
        <f>IFERROR(_xll.qlIndexFixing(Index1Y,$H3452,TRUE,_xll.ohTrigger(RecalcTrigger,Trigger1Y)),NA())</f>
        <v>2.111658635063304E-2</v>
      </c>
      <c r="Q3452" s="52">
        <f>IFERROR(_xll.qlIndexFixing(ONIndex1Y,I3452,TRUE,_xll.ohTrigger(RecalcTrigger,Trigger1Y)),NA())</f>
        <v>2.0894328143779006E-2</v>
      </c>
    </row>
    <row r="3453" spans="2:17" x14ac:dyDescent="0.2">
      <c r="B3453" s="46" t="s">
        <v>51</v>
      </c>
      <c r="D3453" s="49">
        <f>_xll.qlCalendarAdvance(LocalCalendar,$D3452,B3453,"f",FALSE)</f>
        <v>63930</v>
      </c>
      <c r="E3453" s="49">
        <f>_xll.qlInterestRateIndexValueDate(IndexON,D3453)</f>
        <v>63930</v>
      </c>
      <c r="F3453" s="52">
        <f>IFERROR(_xll.qlIndexFixing(IndexON,D3453,TRUE,_xll.ohTrigger(RecalcTrigger,TriggerON)),NA())</f>
        <v>1.3755423734984618E-2</v>
      </c>
      <c r="H3453" s="49">
        <f>_xll.qlCalendarAdvance(IborCalendar,$H3452,B3453,"f",FALSE)</f>
        <v>63915</v>
      </c>
      <c r="I3453" s="49">
        <f>_xll.qlInterestRateIndexValueDate(Index1M,$H3453)</f>
        <v>63919</v>
      </c>
      <c r="J3453" s="52">
        <f>IFERROR(_xll.qlIndexFixing(Index1M,$H3453,TRUE,_xll.ohTrigger(RecalcTrigger,Trigger1M)),NA())</f>
        <v>1.5750576275594379E-2</v>
      </c>
      <c r="K3453" s="52">
        <f>IFERROR(_xll.qlIndexFixing(ONIndex1M,I3453,TRUE,_xll.ohTrigger(RecalcTrigger,Trigger1M)),NA())</f>
        <v>1.5740592872925951E-2</v>
      </c>
      <c r="L3453" s="52">
        <f>IFERROR(_xll.qlIndexFixing(Index3M,H3453,TRUE,_xll.ohTrigger(RecalcTrigger,Trigger3M)),NA())</f>
        <v>1.7203223829081005E-2</v>
      </c>
      <c r="M3453" s="52">
        <f>IFERROR(_xll.qlIndexFixing(ONIndex3M,I3453,TRUE,_xll.ohTrigger(RecalcTrigger,Trigger3M)),NA())</f>
        <v>1.7167971807654503E-2</v>
      </c>
      <c r="N3453" s="52">
        <f>IFERROR(_xll.qlIndexFixing(Index6M,$H3453,TRUE,_xll.ohTrigger(RecalcTrigger,Trigger6M)),NA())</f>
        <v>1.8974929101218511E-2</v>
      </c>
      <c r="O3453" s="52">
        <f>IFERROR(_xll.qlIndexFixing(ONIndex6M,I3453,TRUE,_xll.ohTrigger(RecalcTrigger,Trigger6M)),NA())</f>
        <v>1.8886990366033807E-2</v>
      </c>
      <c r="P3453" s="52">
        <f>IFERROR(_xll.qlIndexFixing(Index1Y,$H3453,TRUE,_xll.ohTrigger(RecalcTrigger,Trigger1Y)),NA())</f>
        <v>2.1115356414716426E-2</v>
      </c>
      <c r="Q3453" s="52">
        <f>IFERROR(_xll.qlIndexFixing(ONIndex1Y,I3453,TRUE,_xll.ohTrigger(RecalcTrigger,Trigger1Y)),NA())</f>
        <v>2.0893721634309692E-2</v>
      </c>
    </row>
    <row r="3454" spans="2:17" x14ac:dyDescent="0.2">
      <c r="B3454" s="46" t="s">
        <v>51</v>
      </c>
      <c r="D3454" s="49">
        <f>_xll.qlCalendarAdvance(LocalCalendar,$D3453,B3454,"f",FALSE)</f>
        <v>63937</v>
      </c>
      <c r="E3454" s="49">
        <f>_xll.qlInterestRateIndexValueDate(IndexON,D3454)</f>
        <v>63937</v>
      </c>
      <c r="F3454" s="52">
        <f>IFERROR(_xll.qlIndexFixing(IndexON,D3454,TRUE,_xll.ohTrigger(RecalcTrigger,TriggerON)),NA())</f>
        <v>1.3755686522283206E-2</v>
      </c>
      <c r="H3454" s="49">
        <f>_xll.qlCalendarAdvance(IborCalendar,$H3453,B3454,"f",FALSE)</f>
        <v>63922</v>
      </c>
      <c r="I3454" s="49">
        <f>_xll.qlInterestRateIndexValueDate(Index1M,$H3454)</f>
        <v>63926</v>
      </c>
      <c r="J3454" s="52">
        <f>IFERROR(_xll.qlIndexFixing(Index1M,$H3454,TRUE,_xll.ohTrigger(RecalcTrigger,Trigger1M)),NA())</f>
        <v>1.5750576275594379E-2</v>
      </c>
      <c r="K3454" s="52">
        <f>IFERROR(_xll.qlIndexFixing(ONIndex1M,I3454,TRUE,_xll.ohTrigger(RecalcTrigger,Trigger1M)),NA())</f>
        <v>1.5740248768141285E-2</v>
      </c>
      <c r="L3454" s="52">
        <f>IFERROR(_xll.qlIndexFixing(Index3M,H3454,TRUE,_xll.ohTrigger(RecalcTrigger,Trigger3M)),NA())</f>
        <v>1.7204865805365312E-2</v>
      </c>
      <c r="M3454" s="52">
        <f>IFERROR(_xll.qlIndexFixing(ONIndex3M,I3454,TRUE,_xll.ohTrigger(RecalcTrigger,Trigger3M)),NA())</f>
        <v>1.7167562467133024E-2</v>
      </c>
      <c r="N3454" s="52">
        <f>IFERROR(_xll.qlIndexFixing(Index6M,$H3454,TRUE,_xll.ohTrigger(RecalcTrigger,Trigger6M)),NA())</f>
        <v>1.8976422595792717E-2</v>
      </c>
      <c r="O3454" s="52">
        <f>IFERROR(_xll.qlIndexFixing(ONIndex6M,I3454,TRUE,_xll.ohTrigger(RecalcTrigger,Trigger6M)),NA())</f>
        <v>1.8886493049246056E-2</v>
      </c>
      <c r="P3454" s="52">
        <f>IFERROR(_xll.qlIndexFixing(Index1Y,$H3454,TRUE,_xll.ohTrigger(RecalcTrigger,Trigger1Y)),NA())</f>
        <v>2.1115356311538908E-2</v>
      </c>
      <c r="Q3454" s="52">
        <f>IFERROR(_xll.qlIndexFixing(ONIndex1Y,I3454,TRUE,_xll.ohTrigger(RecalcTrigger,Trigger1Y)),NA())</f>
        <v>2.0893115215034896E-2</v>
      </c>
    </row>
    <row r="3455" spans="2:17" x14ac:dyDescent="0.2">
      <c r="B3455" s="46" t="s">
        <v>51</v>
      </c>
      <c r="D3455" s="49">
        <f>_xll.qlCalendarAdvance(LocalCalendar,$D3454,B3455,"f",FALSE)</f>
        <v>63944</v>
      </c>
      <c r="E3455" s="49">
        <f>_xll.qlInterestRateIndexValueDate(IndexON,D3455)</f>
        <v>63944</v>
      </c>
      <c r="F3455" s="52">
        <f>IFERROR(_xll.qlIndexFixing(IndexON,D3455,TRUE,_xll.ohTrigger(RecalcTrigger,TriggerON)),NA())</f>
        <v>1.3755423734984618E-2</v>
      </c>
      <c r="H3455" s="49">
        <f>_xll.qlCalendarAdvance(IborCalendar,$H3454,B3455,"f",FALSE)</f>
        <v>63929</v>
      </c>
      <c r="I3455" s="49">
        <f>_xll.qlInterestRateIndexValueDate(Index1M,$H3455)</f>
        <v>63933</v>
      </c>
      <c r="J3455" s="52">
        <f>IFERROR(_xll.qlIndexFixing(Index1M,$H3455,TRUE,_xll.ohTrigger(RecalcTrigger,Trigger1M)),NA())</f>
        <v>1.5750576275594379E-2</v>
      </c>
      <c r="K3455" s="52">
        <f>IFERROR(_xll.qlIndexFixing(ONIndex1M,I3455,TRUE,_xll.ohTrigger(RecalcTrigger,Trigger1M)),NA())</f>
        <v>1.5740248768141285E-2</v>
      </c>
      <c r="L3455" s="52">
        <f>IFERROR(_xll.qlIndexFixing(Index3M,H3455,TRUE,_xll.ohTrigger(RecalcTrigger,Trigger3M)),NA())</f>
        <v>1.7204455291712065E-2</v>
      </c>
      <c r="M3455" s="52">
        <f>IFERROR(_xll.qlIndexFixing(ONIndex3M,I3455,TRUE,_xll.ohTrigger(RecalcTrigger,Trigger3M)),NA())</f>
        <v>1.7167562467133024E-2</v>
      </c>
      <c r="N3455" s="52">
        <f>IFERROR(_xll.qlIndexFixing(Index6M,$H3455,TRUE,_xll.ohTrigger(RecalcTrigger,Trigger6M)),NA())</f>
        <v>1.8976420885361802E-2</v>
      </c>
      <c r="O3455" s="52">
        <f>IFERROR(_xll.qlIndexFixing(ONIndex6M,I3455,TRUE,_xll.ohTrigger(RecalcTrigger,Trigger6M)),NA())</f>
        <v>1.8886491027023666E-2</v>
      </c>
      <c r="P3455" s="52">
        <f>IFERROR(_xll.qlIndexFixing(Index1Y,$H3455,TRUE,_xll.ohTrigger(RecalcTrigger,Trigger1Y)),NA())</f>
        <v>2.111535621024678E-2</v>
      </c>
      <c r="Q3455" s="52">
        <f>IFERROR(_xll.qlIndexFixing(ONIndex1Y,I3455,TRUE,_xll.ohTrigger(RecalcTrigger,Trigger1Y)),NA())</f>
        <v>2.089311506795255E-2</v>
      </c>
    </row>
    <row r="3456" spans="2:17" x14ac:dyDescent="0.2">
      <c r="B3456" s="46" t="s">
        <v>51</v>
      </c>
      <c r="D3456" s="49">
        <f>_xll.qlCalendarAdvance(LocalCalendar,$D3455,B3456,"f",FALSE)</f>
        <v>63951</v>
      </c>
      <c r="E3456" s="49">
        <f>_xll.qlInterestRateIndexValueDate(IndexON,D3456)</f>
        <v>63951</v>
      </c>
      <c r="F3456" s="52">
        <f>IFERROR(_xll.qlIndexFixing(IndexON,D3456,TRUE,_xll.ohTrigger(RecalcTrigger,TriggerON)),NA())</f>
        <v>1.3755423734984618E-2</v>
      </c>
      <c r="H3456" s="49">
        <f>_xll.qlCalendarAdvance(IborCalendar,$H3455,B3456,"f",FALSE)</f>
        <v>63936</v>
      </c>
      <c r="I3456" s="49">
        <f>_xll.qlInterestRateIndexValueDate(Index1M,$H3456)</f>
        <v>63941</v>
      </c>
      <c r="J3456" s="52">
        <f>IFERROR(_xll.qlIndexFixing(Index1M,$H3456,TRUE,_xll.ohTrigger(RecalcTrigger,Trigger1M)),NA())</f>
        <v>1.5750576275594379E-2</v>
      </c>
      <c r="K3456" s="52">
        <f>IFERROR(_xll.qlIndexFixing(ONIndex1M,I3456,TRUE,_xll.ohTrigger(RecalcTrigger,Trigger1M)),NA())</f>
        <v>1.5740248768221221E-2</v>
      </c>
      <c r="L3456" s="52">
        <f>IFERROR(_xll.qlIndexFixing(Index3M,H3456,TRUE,_xll.ohTrigger(RecalcTrigger,Trigger3M)),NA())</f>
        <v>1.720404479111437E-2</v>
      </c>
      <c r="M3456" s="52">
        <f>IFERROR(_xll.qlIndexFixing(ONIndex3M,I3456,TRUE,_xll.ohTrigger(RecalcTrigger,Trigger3M)),NA())</f>
        <v>1.7167562467133024E-2</v>
      </c>
      <c r="N3456" s="52">
        <f>IFERROR(_xll.qlIndexFixing(Index6M,$H3456,TRUE,_xll.ohTrigger(RecalcTrigger,Trigger6M)),NA())</f>
        <v>1.8975920528658867E-2</v>
      </c>
      <c r="O3456" s="52">
        <f>IFERROR(_xll.qlIndexFixing(ONIndex6M,I3456,TRUE,_xll.ohTrigger(RecalcTrigger,Trigger6M)),NA())</f>
        <v>1.8886488746927554E-2</v>
      </c>
      <c r="P3456" s="52">
        <f>IFERROR(_xll.qlIndexFixing(Index1Y,$H3456,TRUE,_xll.ohTrigger(RecalcTrigger,Trigger1Y)),NA())</f>
        <v>2.1115356096793426E-2</v>
      </c>
      <c r="Q3456" s="52">
        <f>IFERROR(_xll.qlIndexFixing(ONIndex1Y,I3456,TRUE,_xll.ohTrigger(RecalcTrigger,Trigger1Y)),NA())</f>
        <v>2.0893114902005294E-2</v>
      </c>
    </row>
    <row r="3457" spans="2:17" x14ac:dyDescent="0.2">
      <c r="B3457" s="46" t="s">
        <v>51</v>
      </c>
      <c r="D3457" s="49">
        <f>_xll.qlCalendarAdvance(LocalCalendar,$D3456,B3457,"f",FALSE)</f>
        <v>63958</v>
      </c>
      <c r="E3457" s="49">
        <f>_xll.qlInterestRateIndexValueDate(IndexON,D3457)</f>
        <v>63958</v>
      </c>
      <c r="F3457" s="52">
        <f>IFERROR(_xll.qlIndexFixing(IndexON,D3457,TRUE,_xll.ohTrigger(RecalcTrigger,TriggerON)),NA())</f>
        <v>1.3755423734984618E-2</v>
      </c>
      <c r="H3457" s="49">
        <f>_xll.qlCalendarAdvance(IborCalendar,$H3456,B3457,"f",FALSE)</f>
        <v>63943</v>
      </c>
      <c r="I3457" s="49">
        <f>_xll.qlInterestRateIndexValueDate(Index1M,$H3457)</f>
        <v>63947</v>
      </c>
      <c r="J3457" s="52">
        <f>IFERROR(_xll.qlIndexFixing(Index1M,$H3457,TRUE,_xll.ohTrigger(RecalcTrigger,Trigger1M)),NA())</f>
        <v>1.5750576275596957E-2</v>
      </c>
      <c r="K3457" s="52">
        <f>IFERROR(_xll.qlIndexFixing(ONIndex1M,I3457,TRUE,_xll.ohTrigger(RecalcTrigger,Trigger1M)),NA())</f>
        <v>1.5740248768141285E-2</v>
      </c>
      <c r="L3457" s="52">
        <f>IFERROR(_xll.qlIndexFixing(Index3M,H3457,TRUE,_xll.ohTrigger(RecalcTrigger,Trigger3M)),NA())</f>
        <v>1.7204455291712065E-2</v>
      </c>
      <c r="M3457" s="52">
        <f>IFERROR(_xll.qlIndexFixing(ONIndex3M,I3457,TRUE,_xll.ohTrigger(RecalcTrigger,Trigger3M)),NA())</f>
        <v>1.7167562467133024E-2</v>
      </c>
      <c r="N3457" s="52">
        <f>IFERROR(_xll.qlIndexFixing(Index6M,$H3457,TRUE,_xll.ohTrigger(RecalcTrigger,Trigger6M)),NA())</f>
        <v>1.8976417541330375E-2</v>
      </c>
      <c r="O3457" s="52">
        <f>IFERROR(_xll.qlIndexFixing(ONIndex6M,I3457,TRUE,_xll.ohTrigger(RecalcTrigger,Trigger6M)),NA())</f>
        <v>1.8886487058598078E-2</v>
      </c>
      <c r="P3457" s="52">
        <f>IFERROR(_xll.qlIndexFixing(Index1Y,$H3457,TRUE,_xll.ohTrigger(RecalcTrigger,Trigger1Y)),NA())</f>
        <v>2.1115356013319812E-2</v>
      </c>
      <c r="Q3457" s="52">
        <f>IFERROR(_xll.qlIndexFixing(ONIndex1Y,I3457,TRUE,_xll.ohTrigger(RecalcTrigger,Trigger1Y)),NA())</f>
        <v>2.0893114779063637E-2</v>
      </c>
    </row>
    <row r="3458" spans="2:17" x14ac:dyDescent="0.2">
      <c r="B3458" s="46" t="s">
        <v>51</v>
      </c>
      <c r="D3458" s="49">
        <f>_xll.qlCalendarAdvance(LocalCalendar,$D3457,B3458,"f",FALSE)</f>
        <v>63965</v>
      </c>
      <c r="E3458" s="49">
        <f>_xll.qlInterestRateIndexValueDate(IndexON,D3458)</f>
        <v>63965</v>
      </c>
      <c r="F3458" s="52">
        <f>IFERROR(_xll.qlIndexFixing(IndexON,D3458,TRUE,_xll.ohTrigger(RecalcTrigger,TriggerON)),NA())</f>
        <v>1.375568652230319E-2</v>
      </c>
      <c r="H3458" s="49">
        <f>_xll.qlCalendarAdvance(IborCalendar,$H3457,B3458,"f",FALSE)</f>
        <v>63950</v>
      </c>
      <c r="I3458" s="49">
        <f>_xll.qlInterestRateIndexValueDate(Index1M,$H3458)</f>
        <v>63954</v>
      </c>
      <c r="J3458" s="52">
        <f>IFERROR(_xll.qlIndexFixing(Index1M,$H3458,TRUE,_xll.ohTrigger(RecalcTrigger,Trigger1M)),NA())</f>
        <v>1.5749543118387863E-2</v>
      </c>
      <c r="K3458" s="52">
        <f>IFERROR(_xll.qlIndexFixing(ONIndex1M,I3458,TRUE,_xll.ohTrigger(RecalcTrigger,Trigger1M)),NA())</f>
        <v>1.5740248768141285E-2</v>
      </c>
      <c r="L3458" s="52">
        <f>IFERROR(_xll.qlIndexFixing(Index3M,H3458,TRUE,_xll.ohTrigger(RecalcTrigger,Trigger3M)),NA())</f>
        <v>1.7204865805365312E-2</v>
      </c>
      <c r="M3458" s="52">
        <f>IFERROR(_xll.qlIndexFixing(ONIndex3M,I3458,TRUE,_xll.ohTrigger(RecalcTrigger,Trigger3M)),NA())</f>
        <v>1.7167562467133024E-2</v>
      </c>
      <c r="N3458" s="52">
        <f>IFERROR(_xll.qlIndexFixing(Index6M,$H3458,TRUE,_xll.ohTrigger(RecalcTrigger,Trigger6M)),NA())</f>
        <v>1.8976415907731626E-2</v>
      </c>
      <c r="O3458" s="52">
        <f>IFERROR(_xll.qlIndexFixing(ONIndex6M,I3458,TRUE,_xll.ohTrigger(RecalcTrigger,Trigger6M)),NA())</f>
        <v>1.8886485112474816E-2</v>
      </c>
      <c r="P3458" s="52">
        <f>IFERROR(_xll.qlIndexFixing(Index1Y,$H3458,TRUE,_xll.ohTrigger(RecalcTrigger,Trigger1Y)),NA())</f>
        <v>2.1115355917685191E-2</v>
      </c>
      <c r="Q3458" s="52">
        <f>IFERROR(_xll.qlIndexFixing(ONIndex1Y,I3458,TRUE,_xll.ohTrigger(RecalcTrigger,Trigger1Y)),NA())</f>
        <v>2.0893114637496879E-2</v>
      </c>
    </row>
    <row r="3459" spans="2:17" x14ac:dyDescent="0.2">
      <c r="B3459" s="46" t="s">
        <v>51</v>
      </c>
      <c r="D3459" s="49">
        <f>_xll.qlCalendarAdvance(LocalCalendar,$D3458,B3459,"f",FALSE)</f>
        <v>63972</v>
      </c>
      <c r="E3459" s="49">
        <f>_xll.qlInterestRateIndexValueDate(IndexON,D3459)</f>
        <v>63972</v>
      </c>
      <c r="F3459" s="52">
        <f>IFERROR(_xll.qlIndexFixing(IndexON,D3459,TRUE,_xll.ohTrigger(RecalcTrigger,TriggerON)),NA())</f>
        <v>1.3755423735011263E-2</v>
      </c>
      <c r="H3459" s="49">
        <f>_xll.qlCalendarAdvance(IborCalendar,$H3458,B3459,"f",FALSE)</f>
        <v>63957</v>
      </c>
      <c r="I3459" s="49">
        <f>_xll.qlInterestRateIndexValueDate(Index1M,$H3459)</f>
        <v>63961</v>
      </c>
      <c r="J3459" s="52">
        <f>IFERROR(_xll.qlIndexFixing(Index1M,$H3459,TRUE,_xll.ohTrigger(RecalcTrigger,Trigger1M)),NA())</f>
        <v>1.5749543118390719E-2</v>
      </c>
      <c r="K3459" s="52">
        <f>IFERROR(_xll.qlIndexFixing(ONIndex1M,I3459,TRUE,_xll.ohTrigger(RecalcTrigger,Trigger1M)),NA())</f>
        <v>1.5740248768221221E-2</v>
      </c>
      <c r="L3459" s="52">
        <f>IFERROR(_xll.qlIndexFixing(Index3M,H3459,TRUE,_xll.ohTrigger(RecalcTrigger,Trigger3M)),NA())</f>
        <v>1.7204455291712065E-2</v>
      </c>
      <c r="M3459" s="52">
        <f>IFERROR(_xll.qlIndexFixing(ONIndex3M,I3459,TRUE,_xll.ohTrigger(RecalcTrigger,Trigger3M)),NA())</f>
        <v>1.7167562467133024E-2</v>
      </c>
      <c r="N3459" s="52">
        <f>IFERROR(_xll.qlIndexFixing(Index6M,$H3459,TRUE,_xll.ohTrigger(RecalcTrigger,Trigger6M)),NA())</f>
        <v>1.8976414299742277E-2</v>
      </c>
      <c r="O3459" s="52">
        <f>IFERROR(_xll.qlIndexFixing(ONIndex6M,I3459,TRUE,_xll.ohTrigger(RecalcTrigger,Trigger6M)),NA())</f>
        <v>1.8886483191691283E-2</v>
      </c>
      <c r="P3459" s="52">
        <f>IFERROR(_xll.qlIndexFixing(Index1Y,$H3459,TRUE,_xll.ohTrigger(RecalcTrigger,Trigger1Y)),NA())</f>
        <v>2.1115355823936182E-2</v>
      </c>
      <c r="Q3459" s="52">
        <f>IFERROR(_xll.qlIndexFixing(ONIndex1Y,I3459,TRUE,_xll.ohTrigger(RecalcTrigger,Trigger1Y)),NA())</f>
        <v>2.0893114497688714E-2</v>
      </c>
    </row>
    <row r="3460" spans="2:17" x14ac:dyDescent="0.2">
      <c r="B3460" s="46" t="s">
        <v>51</v>
      </c>
      <c r="D3460" s="49">
        <f>_xll.qlCalendarAdvance(LocalCalendar,$D3459,B3460,"f",FALSE)</f>
        <v>63979</v>
      </c>
      <c r="E3460" s="49">
        <f>_xll.qlInterestRateIndexValueDate(IndexON,D3460)</f>
        <v>63979</v>
      </c>
      <c r="F3460" s="52">
        <f>IFERROR(_xll.qlIndexFixing(IndexON,D3460,TRUE,_xll.ohTrigger(RecalcTrigger,TriggerON)),NA())</f>
        <v>1.3755423734984618E-2</v>
      </c>
      <c r="H3460" s="49">
        <f>_xll.qlCalendarAdvance(IborCalendar,$H3459,B3460,"f",FALSE)</f>
        <v>63964</v>
      </c>
      <c r="I3460" s="49">
        <f>_xll.qlInterestRateIndexValueDate(Index1M,$H3460)</f>
        <v>63969</v>
      </c>
      <c r="J3460" s="52">
        <f>IFERROR(_xll.qlIndexFixing(Index1M,$H3460,TRUE,_xll.ohTrigger(RecalcTrigger,Trigger1M)),NA())</f>
        <v>1.5749543118387863E-2</v>
      </c>
      <c r="K3460" s="52">
        <f>IFERROR(_xll.qlIndexFixing(ONIndex1M,I3460,TRUE,_xll.ohTrigger(RecalcTrigger,Trigger1M)),NA())</f>
        <v>1.5740248768141285E-2</v>
      </c>
      <c r="L3460" s="52">
        <f>IFERROR(_xll.qlIndexFixing(Index3M,H3460,TRUE,_xll.ohTrigger(RecalcTrigger,Trigger3M)),NA())</f>
        <v>1.7204044791113482E-2</v>
      </c>
      <c r="M3460" s="52">
        <f>IFERROR(_xll.qlIndexFixing(ONIndex3M,I3460,TRUE,_xll.ohTrigger(RecalcTrigger,Trigger3M)),NA())</f>
        <v>1.7167562467133024E-2</v>
      </c>
      <c r="N3460" s="52">
        <f>IFERROR(_xll.qlIndexFixing(Index6M,$H3460,TRUE,_xll.ohTrigger(RecalcTrigger,Trigger6M)),NA())</f>
        <v>1.8975914053139961E-2</v>
      </c>
      <c r="O3460" s="52">
        <f>IFERROR(_xll.qlIndexFixing(ONIndex6M,I3460,TRUE,_xll.ohTrigger(RecalcTrigger,Trigger6M)),NA())</f>
        <v>1.8886481027582391E-2</v>
      </c>
      <c r="P3460" s="52">
        <f>IFERROR(_xll.qlIndexFixing(Index1Y,$H3460,TRUE,_xll.ohTrigger(RecalcTrigger,Trigger1Y)),NA())</f>
        <v>2.1115355719103654E-2</v>
      </c>
      <c r="Q3460" s="52">
        <f>IFERROR(_xll.qlIndexFixing(ONIndex1Y,I3460,TRUE,_xll.ohTrigger(RecalcTrigger,Trigger1Y)),NA())</f>
        <v>2.0893114340134744E-2</v>
      </c>
    </row>
    <row r="3461" spans="2:17" x14ac:dyDescent="0.2">
      <c r="B3461" s="46" t="s">
        <v>51</v>
      </c>
      <c r="D3461" s="49">
        <f>_xll.qlCalendarAdvance(LocalCalendar,$D3460,B3461,"f",FALSE)</f>
        <v>63986</v>
      </c>
      <c r="E3461" s="49">
        <f>_xll.qlInterestRateIndexValueDate(IndexON,D3461)</f>
        <v>63986</v>
      </c>
      <c r="F3461" s="52">
        <f>IFERROR(_xll.qlIndexFixing(IndexON,D3461,TRUE,_xll.ohTrigger(RecalcTrigger,TriggerON)),NA())</f>
        <v>1.3755423734984618E-2</v>
      </c>
      <c r="H3461" s="49">
        <f>_xll.qlCalendarAdvance(IborCalendar,$H3460,B3461,"f",FALSE)</f>
        <v>63971</v>
      </c>
      <c r="I3461" s="49">
        <f>_xll.qlInterestRateIndexValueDate(Index1M,$H3461)</f>
        <v>63975</v>
      </c>
      <c r="J3461" s="52">
        <f>IFERROR(_xll.qlIndexFixing(Index1M,$H3461,TRUE,_xll.ohTrigger(RecalcTrigger,Trigger1M)),NA())</f>
        <v>1.5749543118390719E-2</v>
      </c>
      <c r="K3461" s="52">
        <f>IFERROR(_xll.qlIndexFixing(ONIndex1M,I3461,TRUE,_xll.ohTrigger(RecalcTrigger,Trigger1M)),NA())</f>
        <v>1.5740248768221221E-2</v>
      </c>
      <c r="L3461" s="52">
        <f>IFERROR(_xll.qlIndexFixing(Index3M,H3461,TRUE,_xll.ohTrigger(RecalcTrigger,Trigger3M)),NA())</f>
        <v>1.7204865805365312E-2</v>
      </c>
      <c r="M3461" s="52">
        <f>IFERROR(_xll.qlIndexFixing(ONIndex3M,I3461,TRUE,_xll.ohTrigger(RecalcTrigger,Trigger3M)),NA())</f>
        <v>1.7167562467133024E-2</v>
      </c>
      <c r="N3461" s="52">
        <f>IFERROR(_xll.qlIndexFixing(Index6M,$H3461,TRUE,_xll.ohTrigger(RecalcTrigger,Trigger6M)),NA())</f>
        <v>1.8976909619971425E-2</v>
      </c>
      <c r="O3461" s="52">
        <f>IFERROR(_xll.qlIndexFixing(ONIndex6M,I3461,TRUE,_xll.ohTrigger(RecalcTrigger,Trigger6M)),NA())</f>
        <v>1.8886479426223346E-2</v>
      </c>
      <c r="P3461" s="52">
        <f>IFERROR(_xll.qlIndexFixing(Index1Y,$H3461,TRUE,_xll.ohTrigger(RecalcTrigger,Trigger1Y)),NA())</f>
        <v>2.1115355642095664E-2</v>
      </c>
      <c r="Q3461" s="52">
        <f>IFERROR(_xll.qlIndexFixing(ONIndex1Y,I3461,TRUE,_xll.ohTrigger(RecalcTrigger,Trigger1Y)),NA())</f>
        <v>2.0893114223667908E-2</v>
      </c>
    </row>
    <row r="3462" spans="2:17" x14ac:dyDescent="0.2">
      <c r="B3462" s="46" t="s">
        <v>51</v>
      </c>
      <c r="D3462" s="49">
        <f>_xll.qlCalendarAdvance(LocalCalendar,$D3461,B3462,"f",FALSE)</f>
        <v>63993</v>
      </c>
      <c r="E3462" s="49">
        <f>_xll.qlInterestRateIndexValueDate(IndexON,D3462)</f>
        <v>63993</v>
      </c>
      <c r="F3462" s="52">
        <f>IFERROR(_xll.qlIndexFixing(IndexON,D3462,TRUE,_xll.ohTrigger(RecalcTrigger,TriggerON)),NA())</f>
        <v>1.3755423734984618E-2</v>
      </c>
      <c r="H3462" s="49">
        <f>_xll.qlCalendarAdvance(IborCalendar,$H3461,B3462,"f",FALSE)</f>
        <v>63978</v>
      </c>
      <c r="I3462" s="49">
        <f>_xll.qlInterestRateIndexValueDate(Index1M,$H3462)</f>
        <v>63982</v>
      </c>
      <c r="J3462" s="52">
        <f>IFERROR(_xll.qlIndexFixing(Index1M,$H3462,TRUE,_xll.ohTrigger(RecalcTrigger,Trigger1M)),NA())</f>
        <v>1.5750576275596957E-2</v>
      </c>
      <c r="K3462" s="52">
        <f>IFERROR(_xll.qlIndexFixing(ONIndex1M,I3462,TRUE,_xll.ohTrigger(RecalcTrigger,Trigger1M)),NA())</f>
        <v>1.5740248768141285E-2</v>
      </c>
      <c r="L3462" s="52">
        <f>IFERROR(_xll.qlIndexFixing(Index3M,H3462,TRUE,_xll.ohTrigger(RecalcTrigger,Trigger3M)),NA())</f>
        <v>1.7204865805365312E-2</v>
      </c>
      <c r="M3462" s="52">
        <f>IFERROR(_xll.qlIndexFixing(ONIndex3M,I3462,TRUE,_xll.ohTrigger(RecalcTrigger,Trigger3M)),NA())</f>
        <v>1.7167562467133024E-2</v>
      </c>
      <c r="N3462" s="52">
        <f>IFERROR(_xll.qlIndexFixing(Index6M,$H3462,TRUE,_xll.ohTrigger(RecalcTrigger,Trigger6M)),NA())</f>
        <v>1.8977406569301292E-2</v>
      </c>
      <c r="O3462" s="52">
        <f>IFERROR(_xll.qlIndexFixing(ONIndex6M,I3462,TRUE,_xll.ohTrigger(RecalcTrigger,Trigger6M)),NA())</f>
        <v>1.8886477581618877E-2</v>
      </c>
      <c r="P3462" s="52">
        <f>IFERROR(_xll.qlIndexFixing(Index1Y,$H3462,TRUE,_xll.ohTrigger(RecalcTrigger,Trigger1Y)),NA())</f>
        <v>2.1115970436051849E-2</v>
      </c>
      <c r="Q3462" s="52">
        <f>IFERROR(_xll.qlIndexFixing(ONIndex1Y,I3462,TRUE,_xll.ohTrigger(RecalcTrigger,Trigger1Y)),NA())</f>
        <v>2.0893114089375331E-2</v>
      </c>
    </row>
    <row r="3463" spans="2:17" x14ac:dyDescent="0.2">
      <c r="B3463" s="46" t="s">
        <v>51</v>
      </c>
      <c r="D3463" s="49">
        <f>_xll.qlCalendarAdvance(LocalCalendar,$D3462,B3463,"f",FALSE)</f>
        <v>64000</v>
      </c>
      <c r="E3463" s="49">
        <f>_xll.qlInterestRateIndexValueDate(IndexON,D3463)</f>
        <v>64000</v>
      </c>
      <c r="F3463" s="52">
        <f>IFERROR(_xll.qlIndexFixing(IndexON,D3463,TRUE,_xll.ohTrigger(RecalcTrigger,TriggerON)),NA())</f>
        <v>1.3755423734984618E-2</v>
      </c>
      <c r="H3463" s="49">
        <f>_xll.qlCalendarAdvance(IborCalendar,$H3462,B3463,"f",FALSE)</f>
        <v>63985</v>
      </c>
      <c r="I3463" s="49">
        <f>_xll.qlInterestRateIndexValueDate(Index1M,$H3463)</f>
        <v>63989</v>
      </c>
      <c r="J3463" s="52">
        <f>IFERROR(_xll.qlIndexFixing(Index1M,$H3463,TRUE,_xll.ohTrigger(RecalcTrigger,Trigger1M)),NA())</f>
        <v>1.5750576275594379E-2</v>
      </c>
      <c r="K3463" s="52">
        <f>IFERROR(_xll.qlIndexFixing(ONIndex1M,I3463,TRUE,_xll.ohTrigger(RecalcTrigger,Trigger1M)),NA())</f>
        <v>1.5740248768221221E-2</v>
      </c>
      <c r="L3463" s="52">
        <f>IFERROR(_xll.qlIndexFixing(Index3M,H3463,TRUE,_xll.ohTrigger(RecalcTrigger,Trigger3M)),NA())</f>
        <v>1.7204865805366183E-2</v>
      </c>
      <c r="M3463" s="52">
        <f>IFERROR(_xll.qlIndexFixing(ONIndex3M,I3463,TRUE,_xll.ohTrigger(RecalcTrigger,Trigger3M)),NA())</f>
        <v>1.716756246721296E-2</v>
      </c>
      <c r="N3463" s="52">
        <f>IFERROR(_xll.qlIndexFixing(Index6M,$H3463,TRUE,_xll.ohTrigger(RecalcTrigger,Trigger6M)),NA())</f>
        <v>1.8977405067257151E-2</v>
      </c>
      <c r="O3463" s="52">
        <f>IFERROR(_xll.qlIndexFixing(ONIndex6M,I3463,TRUE,_xll.ohTrigger(RecalcTrigger,Trigger6M)),NA())</f>
        <v>1.8886475762354138E-2</v>
      </c>
      <c r="P3463" s="52">
        <f>IFERROR(_xll.qlIndexFixing(Index1Y,$H3463,TRUE,_xll.ohTrigger(RecalcTrigger,Trigger1Y)),NA())</f>
        <v>2.1115970349975782E-2</v>
      </c>
      <c r="Q3463" s="52">
        <f>IFERROR(_xll.qlIndexFixing(ONIndex1Y,I3463,TRUE,_xll.ohTrigger(RecalcTrigger,Trigger1Y)),NA())</f>
        <v>2.0893113956921283E-2</v>
      </c>
    </row>
    <row r="3464" spans="2:17" x14ac:dyDescent="0.2">
      <c r="B3464" s="46" t="s">
        <v>51</v>
      </c>
      <c r="D3464" s="49">
        <f>_xll.qlCalendarAdvance(LocalCalendar,$D3463,B3464,"f",FALSE)</f>
        <v>64007</v>
      </c>
      <c r="E3464" s="49">
        <f>_xll.qlInterestRateIndexValueDate(IndexON,D3464)</f>
        <v>64007</v>
      </c>
      <c r="F3464" s="52">
        <f>IFERROR(_xll.qlIndexFixing(IndexON,D3464,TRUE,_xll.ohTrigger(RecalcTrigger,TriggerON)),NA())</f>
        <v>1.3755423734984618E-2</v>
      </c>
      <c r="H3464" s="49">
        <f>_xll.qlCalendarAdvance(IborCalendar,$H3463,B3464,"f",FALSE)</f>
        <v>63992</v>
      </c>
      <c r="I3464" s="49">
        <f>_xll.qlInterestRateIndexValueDate(Index1M,$H3464)</f>
        <v>63996</v>
      </c>
      <c r="J3464" s="52">
        <f>IFERROR(_xll.qlIndexFixing(Index1M,$H3464,TRUE,_xll.ohTrigger(RecalcTrigger,Trigger1M)),NA())</f>
        <v>1.5750576275594379E-2</v>
      </c>
      <c r="K3464" s="52">
        <f>IFERROR(_xll.qlIndexFixing(ONIndex1M,I3464,TRUE,_xll.ohTrigger(RecalcTrigger,Trigger1M)),NA())</f>
        <v>1.5740248768141285E-2</v>
      </c>
      <c r="L3464" s="52">
        <f>IFERROR(_xll.qlIndexFixing(Index3M,H3464,TRUE,_xll.ohTrigger(RecalcTrigger,Trigger3M)),NA())</f>
        <v>1.7204865805364445E-2</v>
      </c>
      <c r="M3464" s="52">
        <f>IFERROR(_xll.qlIndexFixing(ONIndex3M,I3464,TRUE,_xll.ohTrigger(RecalcTrigger,Trigger3M)),NA())</f>
        <v>1.7167562467053088E-2</v>
      </c>
      <c r="N3464" s="52">
        <f>IFERROR(_xll.qlIndexFixing(Index6M,$H3464,TRUE,_xll.ohTrigger(RecalcTrigger,Trigger6M)),NA())</f>
        <v>1.8977403590825566E-2</v>
      </c>
      <c r="O3464" s="52">
        <f>IFERROR(_xll.qlIndexFixing(ONIndex6M,I3464,TRUE,_xll.ohTrigger(RecalcTrigger,Trigger6M)),NA())</f>
        <v>1.8886473968269257E-2</v>
      </c>
      <c r="P3464" s="52">
        <f>IFERROR(_xll.qlIndexFixing(Index1Y,$H3464,TRUE,_xll.ohTrigger(RecalcTrigger,Trigger1Y)),NA())</f>
        <v>2.1115970265785208E-2</v>
      </c>
      <c r="Q3464" s="52">
        <f>IFERROR(_xll.qlIndexFixing(ONIndex1Y,I3464,TRUE,_xll.ohTrigger(RecalcTrigger,Trigger1Y)),NA())</f>
        <v>2.0893113826305765E-2</v>
      </c>
    </row>
    <row r="3465" spans="2:17" x14ac:dyDescent="0.2">
      <c r="B3465" s="46" t="s">
        <v>51</v>
      </c>
      <c r="D3465" s="49">
        <f>_xll.qlCalendarAdvance(LocalCalendar,$D3464,B3465,"f",FALSE)</f>
        <v>64014</v>
      </c>
      <c r="E3465" s="49">
        <f>_xll.qlInterestRateIndexValueDate(IndexON,D3465)</f>
        <v>64014</v>
      </c>
      <c r="F3465" s="52">
        <f>IFERROR(_xll.qlIndexFixing(IndexON,D3465,TRUE,_xll.ohTrigger(RecalcTrigger,TriggerON)),NA())</f>
        <v>1.3755423734984618E-2</v>
      </c>
      <c r="H3465" s="49">
        <f>_xll.qlCalendarAdvance(IborCalendar,$H3464,B3465,"f",FALSE)</f>
        <v>63999</v>
      </c>
      <c r="I3465" s="49">
        <f>_xll.qlInterestRateIndexValueDate(Index1M,$H3465)</f>
        <v>64003</v>
      </c>
      <c r="J3465" s="52">
        <f>IFERROR(_xll.qlIndexFixing(Index1M,$H3465,TRUE,_xll.ohTrigger(RecalcTrigger,Trigger1M)),NA())</f>
        <v>1.5750576275594379E-2</v>
      </c>
      <c r="K3465" s="52">
        <f>IFERROR(_xll.qlIndexFixing(ONIndex1M,I3465,TRUE,_xll.ohTrigger(RecalcTrigger,Trigger1M)),NA())</f>
        <v>1.5740248768141285E-2</v>
      </c>
      <c r="L3465" s="52">
        <f>IFERROR(_xll.qlIndexFixing(Index3M,H3465,TRUE,_xll.ohTrigger(RecalcTrigger,Trigger3M)),NA())</f>
        <v>1.7204865805365312E-2</v>
      </c>
      <c r="M3465" s="52">
        <f>IFERROR(_xll.qlIndexFixing(ONIndex3M,I3465,TRUE,_xll.ohTrigger(RecalcTrigger,Trigger3M)),NA())</f>
        <v>1.7167562467053088E-2</v>
      </c>
      <c r="N3465" s="52">
        <f>IFERROR(_xll.qlIndexFixing(Index6M,$H3465,TRUE,_xll.ohTrigger(RecalcTrigger,Trigger6M)),NA())</f>
        <v>1.8977402140008273E-2</v>
      </c>
      <c r="O3465" s="52">
        <f>IFERROR(_xll.qlIndexFixing(ONIndex6M,I3465,TRUE,_xll.ohTrigger(RecalcTrigger,Trigger6M)),NA())</f>
        <v>1.8886472199763915E-2</v>
      </c>
      <c r="P3465" s="52">
        <f>IFERROR(_xll.qlIndexFixing(Index1Y,$H3465,TRUE,_xll.ohTrigger(RecalcTrigger,Trigger1Y)),NA())</f>
        <v>2.111597018348077E-2</v>
      </c>
      <c r="Q3465" s="52">
        <f>IFERROR(_xll.qlIndexFixing(ONIndex1Y,I3465,TRUE,_xll.ohTrigger(RecalcTrigger,Trigger1Y)),NA())</f>
        <v>2.0893113697608712E-2</v>
      </c>
    </row>
    <row r="3466" spans="2:17" x14ac:dyDescent="0.2">
      <c r="B3466" s="46" t="s">
        <v>51</v>
      </c>
      <c r="D3466" s="49">
        <f>_xll.qlCalendarAdvance(LocalCalendar,$D3465,B3466,"f",FALSE)</f>
        <v>64021</v>
      </c>
      <c r="E3466" s="49">
        <f>_xll.qlInterestRateIndexValueDate(IndexON,D3466)</f>
        <v>64021</v>
      </c>
      <c r="F3466" s="52">
        <f>IFERROR(_xll.qlIndexFixing(IndexON,D3466,TRUE,_xll.ohTrigger(RecalcTrigger,TriggerON)),NA())</f>
        <v>1.3755423734984618E-2</v>
      </c>
      <c r="H3466" s="49">
        <f>_xll.qlCalendarAdvance(IborCalendar,$H3465,B3466,"f",FALSE)</f>
        <v>64006</v>
      </c>
      <c r="I3466" s="49">
        <f>_xll.qlInterestRateIndexValueDate(Index1M,$H3466)</f>
        <v>64010</v>
      </c>
      <c r="J3466" s="52">
        <f>IFERROR(_xll.qlIndexFixing(Index1M,$H3466,TRUE,_xll.ohTrigger(RecalcTrigger,Trigger1M)),NA())</f>
        <v>1.5750231879817278E-2</v>
      </c>
      <c r="K3466" s="52">
        <f>IFERROR(_xll.qlIndexFixing(ONIndex1M,I3466,TRUE,_xll.ohTrigger(RecalcTrigger,Trigger1M)),NA())</f>
        <v>1.5740248768141285E-2</v>
      </c>
      <c r="L3466" s="52">
        <f>IFERROR(_xll.qlIndexFixing(Index3M,H3466,TRUE,_xll.ohTrigger(RecalcTrigger,Trigger3M)),NA())</f>
        <v>1.7204455291712065E-2</v>
      </c>
      <c r="M3466" s="52">
        <f>IFERROR(_xll.qlIndexFixing(ONIndex3M,I3466,TRUE,_xll.ohTrigger(RecalcTrigger,Trigger3M)),NA())</f>
        <v>1.7167562467053088E-2</v>
      </c>
      <c r="N3466" s="52">
        <f>IFERROR(_xll.qlIndexFixing(Index6M,$H3466,TRUE,_xll.ohTrigger(RecalcTrigger,Trigger6M)),NA())</f>
        <v>1.8976902229056004E-2</v>
      </c>
      <c r="O3466" s="52">
        <f>IFERROR(_xll.qlIndexFixing(ONIndex6M,I3466,TRUE,_xll.ohTrigger(RecalcTrigger,Trigger6M)),NA())</f>
        <v>1.8886470456678239E-2</v>
      </c>
      <c r="P3466" s="52">
        <f>IFERROR(_xll.qlIndexFixing(Index1Y,$H3466,TRUE,_xll.ohTrigger(RecalcTrigger,Trigger1Y)),NA())</f>
        <v>2.1115970103062039E-2</v>
      </c>
      <c r="Q3466" s="52">
        <f>IFERROR(_xll.qlIndexFixing(ONIndex1Y,I3466,TRUE,_xll.ohTrigger(RecalcTrigger,Trigger1Y)),NA())</f>
        <v>2.0893113570830124E-2</v>
      </c>
    </row>
    <row r="3467" spans="2:17" x14ac:dyDescent="0.2">
      <c r="B3467" s="46" t="s">
        <v>51</v>
      </c>
      <c r="D3467" s="49">
        <f>_xll.qlCalendarAdvance(LocalCalendar,$D3466,B3467,"f",FALSE)</f>
        <v>64028</v>
      </c>
      <c r="E3467" s="49">
        <f>_xll.qlInterestRateIndexValueDate(IndexON,D3467)</f>
        <v>64028</v>
      </c>
      <c r="F3467" s="52">
        <f>IFERROR(_xll.qlIndexFixing(IndexON,D3467,TRUE,_xll.ohTrigger(RecalcTrigger,TriggerON)),NA())</f>
        <v>1.3755423734984618E-2</v>
      </c>
      <c r="H3467" s="49">
        <f>_xll.qlCalendarAdvance(IborCalendar,$H3466,B3467,"f",FALSE)</f>
        <v>64013</v>
      </c>
      <c r="I3467" s="49">
        <f>_xll.qlInterestRateIndexValueDate(Index1M,$H3467)</f>
        <v>64019</v>
      </c>
      <c r="J3467" s="52">
        <f>IFERROR(_xll.qlIndexFixing(Index1M,$H3467,TRUE,_xll.ohTrigger(RecalcTrigger,Trigger1M)),NA())</f>
        <v>1.5750231879819943E-2</v>
      </c>
      <c r="K3467" s="52">
        <f>IFERROR(_xll.qlIndexFixing(ONIndex1M,I3467,TRUE,_xll.ohTrigger(RecalcTrigger,Trigger1M)),NA())</f>
        <v>1.5740248768141285E-2</v>
      </c>
      <c r="L3467" s="52">
        <f>IFERROR(_xll.qlIndexFixing(Index3M,H3467,TRUE,_xll.ohTrigger(RecalcTrigger,Trigger3M)),NA())</f>
        <v>1.7204455291712065E-2</v>
      </c>
      <c r="M3467" s="52">
        <f>IFERROR(_xll.qlIndexFixing(ONIndex3M,I3467,TRUE,_xll.ohTrigger(RecalcTrigger,Trigger3M)),NA())</f>
        <v>1.7167562467053088E-2</v>
      </c>
      <c r="N3467" s="52">
        <f>IFERROR(_xll.qlIndexFixing(Index6M,$H3467,TRUE,_xll.ohTrigger(RecalcTrigger,Trigger6M)),NA())</f>
        <v>1.8976900432028342E-2</v>
      </c>
      <c r="O3467" s="52">
        <f>IFERROR(_xll.qlIndexFixing(ONIndex6M,I3467,TRUE,_xll.ohTrigger(RecalcTrigger,Trigger6M)),NA())</f>
        <v>1.8886468252601318E-2</v>
      </c>
      <c r="P3467" s="52">
        <f>IFERROR(_xll.qlIndexFixing(Index1Y,$H3467,TRUE,_xll.ohTrigger(RecalcTrigger,Trigger1Y)),NA())</f>
        <v>2.1115970002437829E-2</v>
      </c>
      <c r="Q3467" s="52">
        <f>IFERROR(_xll.qlIndexFixing(ONIndex1Y,I3467,TRUE,_xll.ohTrigger(RecalcTrigger,Trigger1Y)),NA())</f>
        <v>2.0893113410398456E-2</v>
      </c>
    </row>
    <row r="3468" spans="2:17" x14ac:dyDescent="0.2">
      <c r="B3468" s="46" t="s">
        <v>51</v>
      </c>
      <c r="D3468" s="49">
        <f>_xll.qlCalendarAdvance(LocalCalendar,$D3467,B3468,"f",FALSE)</f>
        <v>64035</v>
      </c>
      <c r="E3468" s="49">
        <f>_xll.qlInterestRateIndexValueDate(IndexON,D3468)</f>
        <v>64035</v>
      </c>
      <c r="F3468" s="52">
        <f>IFERROR(_xll.qlIndexFixing(IndexON,D3468,TRUE,_xll.ohTrigger(RecalcTrigger,TriggerON)),NA())</f>
        <v>1.3755423734984618E-2</v>
      </c>
      <c r="H3468" s="49">
        <f>_xll.qlCalendarAdvance(IborCalendar,$H3467,B3468,"f",FALSE)</f>
        <v>64020</v>
      </c>
      <c r="I3468" s="49">
        <f>_xll.qlInterestRateIndexValueDate(Index1M,$H3468)</f>
        <v>64024</v>
      </c>
      <c r="J3468" s="52">
        <f>IFERROR(_xll.qlIndexFixing(Index1M,$H3468,TRUE,_xll.ohTrigger(RecalcTrigger,Trigger1M)),NA())</f>
        <v>1.5750231879819943E-2</v>
      </c>
      <c r="K3468" s="52">
        <f>IFERROR(_xll.qlIndexFixing(ONIndex1M,I3468,TRUE,_xll.ohTrigger(RecalcTrigger,Trigger1M)),NA())</f>
        <v>1.5740248768141285E-2</v>
      </c>
      <c r="L3468" s="52">
        <f>IFERROR(_xll.qlIndexFixing(Index3M,H3468,TRUE,_xll.ohTrigger(RecalcTrigger,Trigger3M)),NA())</f>
        <v>1.7204455291712065E-2</v>
      </c>
      <c r="M3468" s="52">
        <f>IFERROR(_xll.qlIndexFixing(ONIndex3M,I3468,TRUE,_xll.ohTrigger(RecalcTrigger,Trigger3M)),NA())</f>
        <v>1.7167562467133024E-2</v>
      </c>
      <c r="N3468" s="52">
        <f>IFERROR(_xll.qlIndexFixing(Index6M,$H3468,TRUE,_xll.ohTrigger(RecalcTrigger,Trigger6M)),NA())</f>
        <v>1.8976899451974706E-2</v>
      </c>
      <c r="O3468" s="52">
        <f>IFERROR(_xll.qlIndexFixing(ONIndex6M,I3468,TRUE,_xll.ohTrigger(RecalcTrigger,Trigger6M)),NA())</f>
        <v>1.8886467046366207E-2</v>
      </c>
      <c r="P3468" s="52">
        <f>IFERROR(_xll.qlIndexFixing(Index1Y,$H3468,TRUE,_xll.ohTrigger(RecalcTrigger,Trigger1Y)),NA())</f>
        <v>2.1115969947882562E-2</v>
      </c>
      <c r="Q3468" s="52">
        <f>IFERROR(_xll.qlIndexFixing(ONIndex1Y,I3468,TRUE,_xll.ohTrigger(RecalcTrigger,Trigger1Y)),NA())</f>
        <v>2.0893113322628665E-2</v>
      </c>
    </row>
    <row r="3469" spans="2:17" x14ac:dyDescent="0.2">
      <c r="B3469" s="46" t="s">
        <v>51</v>
      </c>
      <c r="D3469" s="49">
        <f>_xll.qlCalendarAdvance(LocalCalendar,$D3468,B3469,"f",FALSE)</f>
        <v>64042</v>
      </c>
      <c r="E3469" s="49">
        <f>_xll.qlInterestRateIndexValueDate(IndexON,D3469)</f>
        <v>64042</v>
      </c>
      <c r="F3469" s="52">
        <f>IFERROR(_xll.qlIndexFixing(IndexON,D3469,TRUE,_xll.ohTrigger(RecalcTrigger,TriggerON)),NA())</f>
        <v>1.3755423734984618E-2</v>
      </c>
      <c r="H3469" s="49">
        <f>_xll.qlCalendarAdvance(IborCalendar,$H3468,B3469,"f",FALSE)</f>
        <v>64027</v>
      </c>
      <c r="I3469" s="49">
        <f>_xll.qlInterestRateIndexValueDate(Index1M,$H3469)</f>
        <v>64031</v>
      </c>
      <c r="J3469" s="52">
        <f>IFERROR(_xll.qlIndexFixing(Index1M,$H3469,TRUE,_xll.ohTrigger(RecalcTrigger,Trigger1M)),NA())</f>
        <v>1.5750231879822607E-2</v>
      </c>
      <c r="K3469" s="52">
        <f>IFERROR(_xll.qlIndexFixing(ONIndex1M,I3469,TRUE,_xll.ohTrigger(RecalcTrigger,Trigger1M)),NA())</f>
        <v>1.5740248768221221E-2</v>
      </c>
      <c r="L3469" s="52">
        <f>IFERROR(_xll.qlIndexFixing(Index3M,H3469,TRUE,_xll.ohTrigger(RecalcTrigger,Trigger3M)),NA())</f>
        <v>1.7204455291712065E-2</v>
      </c>
      <c r="M3469" s="52">
        <f>IFERROR(_xll.qlIndexFixing(ONIndex3M,I3469,TRUE,_xll.ohTrigger(RecalcTrigger,Trigger3M)),NA())</f>
        <v>1.7167562467133024E-2</v>
      </c>
      <c r="N3469" s="52">
        <f>IFERROR(_xll.qlIndexFixing(Index6M,$H3469,TRUE,_xll.ohTrigger(RecalcTrigger,Trigger6M)),NA())</f>
        <v>1.8976898101852071E-2</v>
      </c>
      <c r="O3469" s="52">
        <f>IFERROR(_xll.qlIndexFixing(ONIndex6M,I3469,TRUE,_xll.ohTrigger(RecalcTrigger,Trigger6M)),NA())</f>
        <v>1.8886465379299722E-2</v>
      </c>
      <c r="P3469" s="52">
        <f>IFERROR(_xll.qlIndexFixing(Index1Y,$H3469,TRUE,_xll.ohTrigger(RecalcTrigger,Trigger1Y)),NA())</f>
        <v>2.1115969873121383E-2</v>
      </c>
      <c r="Q3469" s="52">
        <f>IFERROR(_xll.qlIndexFixing(ONIndex1Y,I3469,TRUE,_xll.ohTrigger(RecalcTrigger,Trigger1Y)),NA())</f>
        <v>2.0893113201285729E-2</v>
      </c>
    </row>
    <row r="3470" spans="2:17" x14ac:dyDescent="0.2">
      <c r="B3470" s="46" t="s">
        <v>51</v>
      </c>
      <c r="D3470" s="49">
        <f>_xll.qlCalendarAdvance(LocalCalendar,$D3469,B3470,"f",FALSE)</f>
        <v>64049</v>
      </c>
      <c r="E3470" s="49">
        <f>_xll.qlInterestRateIndexValueDate(IndexON,D3470)</f>
        <v>64049</v>
      </c>
      <c r="F3470" s="52">
        <f>IFERROR(_xll.qlIndexFixing(IndexON,D3470,TRUE,_xll.ohTrigger(RecalcTrigger,TriggerON)),NA())</f>
        <v>1.3755423734984618E-2</v>
      </c>
      <c r="H3470" s="49">
        <f>_xll.qlCalendarAdvance(IborCalendar,$H3469,B3470,"f",FALSE)</f>
        <v>64034</v>
      </c>
      <c r="I3470" s="49">
        <f>_xll.qlInterestRateIndexValueDate(Index1M,$H3470)</f>
        <v>64038</v>
      </c>
      <c r="J3470" s="52">
        <f>IFERROR(_xll.qlIndexFixing(Index1M,$H3470,TRUE,_xll.ohTrigger(RecalcTrigger,Trigger1M)),NA())</f>
        <v>1.5750231879819943E-2</v>
      </c>
      <c r="K3470" s="52">
        <f>IFERROR(_xll.qlIndexFixing(ONIndex1M,I3470,TRUE,_xll.ohTrigger(RecalcTrigger,Trigger1M)),NA())</f>
        <v>1.5740248768221221E-2</v>
      </c>
      <c r="L3470" s="52">
        <f>IFERROR(_xll.qlIndexFixing(Index3M,H3470,TRUE,_xll.ohTrigger(RecalcTrigger,Trigger3M)),NA())</f>
        <v>1.7204455291712065E-2</v>
      </c>
      <c r="M3470" s="52">
        <f>IFERROR(_xll.qlIndexFixing(ONIndex3M,I3470,TRUE,_xll.ohTrigger(RecalcTrigger,Trigger3M)),NA())</f>
        <v>1.7167562467133024E-2</v>
      </c>
      <c r="N3470" s="52">
        <f>IFERROR(_xll.qlIndexFixing(Index6M,$H3470,TRUE,_xll.ohTrigger(RecalcTrigger,Trigger6M)),NA())</f>
        <v>1.8976896777341733E-2</v>
      </c>
      <c r="O3470" s="52">
        <f>IFERROR(_xll.qlIndexFixing(ONIndex6M,I3470,TRUE,_xll.ohTrigger(RecalcTrigger,Trigger6M)),NA())</f>
        <v>1.8886463737493031E-2</v>
      </c>
      <c r="P3470" s="52">
        <f>IFERROR(_xll.qlIndexFixing(Index1Y,$H3470,TRUE,_xll.ohTrigger(RecalcTrigger,Trigger1Y)),NA())</f>
        <v>2.1115969800246125E-2</v>
      </c>
      <c r="Q3470" s="52">
        <f>IFERROR(_xll.qlIndexFixing(ONIndex1Y,I3470,TRUE,_xll.ohTrigger(RecalcTrigger,Trigger1Y)),NA())</f>
        <v>2.0893113081861259E-2</v>
      </c>
    </row>
    <row r="3471" spans="2:17" x14ac:dyDescent="0.2">
      <c r="B3471" s="46" t="s">
        <v>51</v>
      </c>
      <c r="D3471" s="49">
        <f>_xll.qlCalendarAdvance(LocalCalendar,$D3470,B3471,"f",FALSE)</f>
        <v>64056</v>
      </c>
      <c r="E3471" s="49">
        <f>_xll.qlInterestRateIndexValueDate(IndexON,D3471)</f>
        <v>64056</v>
      </c>
      <c r="F3471" s="52">
        <f>IFERROR(_xll.qlIndexFixing(IndexON,D3471,TRUE,_xll.ohTrigger(RecalcTrigger,TriggerON)),NA())</f>
        <v>1.3755423734984618E-2</v>
      </c>
      <c r="H3471" s="49">
        <f>_xll.qlCalendarAdvance(IborCalendar,$H3470,B3471,"f",FALSE)</f>
        <v>64041</v>
      </c>
      <c r="I3471" s="49">
        <f>_xll.qlInterestRateIndexValueDate(Index1M,$H3471)</f>
        <v>64046</v>
      </c>
      <c r="J3471" s="52">
        <f>IFERROR(_xll.qlIndexFixing(Index1M,$H3471,TRUE,_xll.ohTrigger(RecalcTrigger,Trigger1M)),NA())</f>
        <v>1.5750576275594379E-2</v>
      </c>
      <c r="K3471" s="52">
        <f>IFERROR(_xll.qlIndexFixing(ONIndex1M,I3471,TRUE,_xll.ohTrigger(RecalcTrigger,Trigger1M)),NA())</f>
        <v>1.5740248768141285E-2</v>
      </c>
      <c r="L3471" s="52">
        <f>IFERROR(_xll.qlIndexFixing(Index3M,H3471,TRUE,_xll.ohTrigger(RecalcTrigger,Trigger3M)),NA())</f>
        <v>1.7204865805365312E-2</v>
      </c>
      <c r="M3471" s="52">
        <f>IFERROR(_xll.qlIndexFixing(ONIndex3M,I3471,TRUE,_xll.ohTrigger(RecalcTrigger,Trigger3M)),NA())</f>
        <v>1.7167562467133024E-2</v>
      </c>
      <c r="N3471" s="52">
        <f>IFERROR(_xll.qlIndexFixing(Index6M,$H3471,TRUE,_xll.ohTrigger(RecalcTrigger,Trigger6M)),NA())</f>
        <v>1.8977393789769512E-2</v>
      </c>
      <c r="O3471" s="52">
        <f>IFERROR(_xll.qlIndexFixing(ONIndex6M,I3471,TRUE,_xll.ohTrigger(RecalcTrigger,Trigger6M)),NA())</f>
        <v>1.8886461892249073E-2</v>
      </c>
      <c r="P3471" s="52">
        <f>IFERROR(_xll.qlIndexFixing(Index1Y,$H3471,TRUE,_xll.ohTrigger(RecalcTrigger,Trigger1Y)),NA())</f>
        <v>2.1115969719269368E-2</v>
      </c>
      <c r="Q3471" s="52">
        <f>IFERROR(_xll.qlIndexFixing(ONIndex1Y,I3471,TRUE,_xll.ohTrigger(RecalcTrigger,Trigger1Y)),NA())</f>
        <v>2.0893112947488746E-2</v>
      </c>
    </row>
    <row r="3472" spans="2:17" x14ac:dyDescent="0.2">
      <c r="B3472" s="46" t="s">
        <v>51</v>
      </c>
      <c r="D3472" s="49">
        <f>_xll.qlCalendarAdvance(LocalCalendar,$D3471,B3472,"f",FALSE)</f>
        <v>64063</v>
      </c>
      <c r="E3472" s="49">
        <f>_xll.qlInterestRateIndexValueDate(IndexON,D3472)</f>
        <v>64063</v>
      </c>
      <c r="F3472" s="52">
        <f>IFERROR(_xll.qlIndexFixing(IndexON,D3472,TRUE,_xll.ohTrigger(RecalcTrigger,TriggerON)),NA())</f>
        <v>1.3755686522283206E-2</v>
      </c>
      <c r="H3472" s="49">
        <f>_xll.qlCalendarAdvance(IborCalendar,$H3471,B3472,"f",FALSE)</f>
        <v>64048</v>
      </c>
      <c r="I3472" s="49">
        <f>_xll.qlInterestRateIndexValueDate(Index1M,$H3472)</f>
        <v>64052</v>
      </c>
      <c r="J3472" s="52">
        <f>IFERROR(_xll.qlIndexFixing(Index1M,$H3472,TRUE,_xll.ohTrigger(RecalcTrigger,Trigger1M)),NA())</f>
        <v>1.5750576275594379E-2</v>
      </c>
      <c r="K3472" s="52">
        <f>IFERROR(_xll.qlIndexFixing(ONIndex1M,I3472,TRUE,_xll.ohTrigger(RecalcTrigger,Trigger1M)),NA())</f>
        <v>1.5740248768141285E-2</v>
      </c>
      <c r="L3472" s="52">
        <f>IFERROR(_xll.qlIndexFixing(Index3M,H3472,TRUE,_xll.ohTrigger(RecalcTrigger,Trigger3M)),NA())</f>
        <v>1.7204865805365312E-2</v>
      </c>
      <c r="M3472" s="52">
        <f>IFERROR(_xll.qlIndexFixing(ONIndex3M,I3472,TRUE,_xll.ohTrigger(RecalcTrigger,Trigger3M)),NA())</f>
        <v>1.7167562467133024E-2</v>
      </c>
      <c r="N3472" s="52">
        <f>IFERROR(_xll.qlIndexFixing(Index6M,$H3472,TRUE,_xll.ohTrigger(RecalcTrigger,Trigger6M)),NA())</f>
        <v>1.897739270146007E-2</v>
      </c>
      <c r="O3472" s="52">
        <f>IFERROR(_xll.qlIndexFixing(ONIndex6M,I3472,TRUE,_xll.ohTrigger(RecalcTrigger,Trigger6M)),NA())</f>
        <v>1.8886460530058713E-2</v>
      </c>
      <c r="P3472" s="52">
        <f>IFERROR(_xll.qlIndexFixing(Index1Y,$H3472,TRUE,_xll.ohTrigger(RecalcTrigger,Trigger1Y)),NA())</f>
        <v>2.1115969660153597E-2</v>
      </c>
      <c r="Q3472" s="52">
        <f>IFERROR(_xll.qlIndexFixing(ONIndex1Y,I3472,TRUE,_xll.ohTrigger(RecalcTrigger,Trigger1Y)),NA())</f>
        <v>2.0893112848368034E-2</v>
      </c>
    </row>
    <row r="3473" spans="2:17" x14ac:dyDescent="0.2">
      <c r="B3473" s="46" t="s">
        <v>51</v>
      </c>
      <c r="D3473" s="49">
        <f>_xll.qlCalendarAdvance(LocalCalendar,$D3472,B3473,"f",FALSE)</f>
        <v>64070</v>
      </c>
      <c r="E3473" s="49">
        <f>_xll.qlInterestRateIndexValueDate(IndexON,D3473)</f>
        <v>64070</v>
      </c>
      <c r="F3473" s="52">
        <f>IFERROR(_xll.qlIndexFixing(IndexON,D3473,TRUE,_xll.ohTrigger(RecalcTrigger,TriggerON)),NA())</f>
        <v>1.3755423735011263E-2</v>
      </c>
      <c r="H3473" s="49">
        <f>_xll.qlCalendarAdvance(IborCalendar,$H3472,B3473,"f",FALSE)</f>
        <v>64055</v>
      </c>
      <c r="I3473" s="49">
        <f>_xll.qlInterestRateIndexValueDate(Index1M,$H3473)</f>
        <v>64059</v>
      </c>
      <c r="J3473" s="52">
        <f>IFERROR(_xll.qlIndexFixing(Index1M,$H3473,TRUE,_xll.ohTrigger(RecalcTrigger,Trigger1M)),NA())</f>
        <v>1.5750576275594379E-2</v>
      </c>
      <c r="K3473" s="52">
        <f>IFERROR(_xll.qlIndexFixing(ONIndex1M,I3473,TRUE,_xll.ohTrigger(RecalcTrigger,Trigger1M)),NA())</f>
        <v>1.5740248768141285E-2</v>
      </c>
      <c r="L3473" s="52">
        <f>IFERROR(_xll.qlIndexFixing(Index3M,H3473,TRUE,_xll.ohTrigger(RecalcTrigger,Trigger3M)),NA())</f>
        <v>1.7204865805365312E-2</v>
      </c>
      <c r="M3473" s="52">
        <f>IFERROR(_xll.qlIndexFixing(ONIndex3M,I3473,TRUE,_xll.ohTrigger(RecalcTrigger,Trigger3M)),NA())</f>
        <v>1.7167562467133024E-2</v>
      </c>
      <c r="N3473" s="52">
        <f>IFERROR(_xll.qlIndexFixing(Index6M,$H3473,TRUE,_xll.ohTrigger(RecalcTrigger,Trigger6M)),NA())</f>
        <v>1.8977391455550174E-2</v>
      </c>
      <c r="O3473" s="52">
        <f>IFERROR(_xll.qlIndexFixing(ONIndex6M,I3473,TRUE,_xll.ohTrigger(RecalcTrigger,Trigger6M)),NA())</f>
        <v>1.8886458964511021E-2</v>
      </c>
      <c r="P3473" s="52">
        <f>IFERROR(_xll.qlIndexFixing(Index1Y,$H3473,TRUE,_xll.ohTrigger(RecalcTrigger,Trigger1Y)),NA())</f>
        <v>2.111596959293589E-2</v>
      </c>
      <c r="Q3473" s="52">
        <f>IFERROR(_xll.qlIndexFixing(ONIndex1Y,I3473,TRUE,_xll.ohTrigger(RecalcTrigger,Trigger1Y)),NA())</f>
        <v>2.089311273429928E-2</v>
      </c>
    </row>
    <row r="3474" spans="2:17" x14ac:dyDescent="0.2">
      <c r="B3474" s="46" t="s">
        <v>51</v>
      </c>
      <c r="D3474" s="49">
        <f>_xll.qlCalendarAdvance(LocalCalendar,$D3473,B3474,"f",FALSE)</f>
        <v>64077</v>
      </c>
      <c r="E3474" s="49">
        <f>_xll.qlInterestRateIndexValueDate(IndexON,D3474)</f>
        <v>64077</v>
      </c>
      <c r="F3474" s="52">
        <f>IFERROR(_xll.qlIndexFixing(IndexON,D3474,TRUE,_xll.ohTrigger(RecalcTrigger,TriggerON)),NA())</f>
        <v>1.3755423734984618E-2</v>
      </c>
      <c r="H3474" s="49">
        <f>_xll.qlCalendarAdvance(IborCalendar,$H3473,B3474,"f",FALSE)</f>
        <v>64062</v>
      </c>
      <c r="I3474" s="49">
        <f>_xll.qlInterestRateIndexValueDate(Index1M,$H3474)</f>
        <v>64067</v>
      </c>
      <c r="J3474" s="52">
        <f>IFERROR(_xll.qlIndexFixing(Index1M,$H3474,TRUE,_xll.ohTrigger(RecalcTrigger,Trigger1M)),NA())</f>
        <v>1.5750576275596957E-2</v>
      </c>
      <c r="K3474" s="52">
        <f>IFERROR(_xll.qlIndexFixing(ONIndex1M,I3474,TRUE,_xll.ohTrigger(RecalcTrigger,Trigger1M)),NA())</f>
        <v>1.5740248768141285E-2</v>
      </c>
      <c r="L3474" s="52">
        <f>IFERROR(_xll.qlIndexFixing(Index3M,H3474,TRUE,_xll.ohTrigger(RecalcTrigger,Trigger3M)),NA())</f>
        <v>1.7204865805364445E-2</v>
      </c>
      <c r="M3474" s="52">
        <f>IFERROR(_xll.qlIndexFixing(ONIndex3M,I3474,TRUE,_xll.ohTrigger(RecalcTrigger,Trigger3M)),NA())</f>
        <v>1.7167562467133024E-2</v>
      </c>
      <c r="N3474" s="52">
        <f>IFERROR(_xll.qlIndexFixing(Index6M,$H3474,TRUE,_xll.ohTrigger(RecalcTrigger,Trigger6M)),NA())</f>
        <v>1.8977888580719839E-2</v>
      </c>
      <c r="O3474" s="52">
        <f>IFERROR(_xll.qlIndexFixing(ONIndex6M,I3474,TRUE,_xll.ohTrigger(RecalcTrigger,Trigger6M)),NA())</f>
        <v>1.8886457206317431E-2</v>
      </c>
      <c r="P3474" s="52">
        <f>IFERROR(_xll.qlIndexFixing(Index1Y,$H3474,TRUE,_xll.ohTrigger(RecalcTrigger,Trigger1Y)),NA())</f>
        <v>2.1115969518424781E-2</v>
      </c>
      <c r="Q3474" s="52">
        <f>IFERROR(_xll.qlIndexFixing(ONIndex1Y,I3474,TRUE,_xll.ohTrigger(RecalcTrigger,Trigger1Y)),NA())</f>
        <v>2.0893112606481523E-2</v>
      </c>
    </row>
    <row r="3475" spans="2:17" x14ac:dyDescent="0.2">
      <c r="B3475" s="46" t="s">
        <v>51</v>
      </c>
      <c r="D3475" s="49">
        <f>_xll.qlCalendarAdvance(LocalCalendar,$D3474,B3475,"f",FALSE)</f>
        <v>64084</v>
      </c>
      <c r="E3475" s="49">
        <f>_xll.qlInterestRateIndexValueDate(IndexON,D3475)</f>
        <v>64084</v>
      </c>
      <c r="F3475" s="52">
        <f>IFERROR(_xll.qlIndexFixing(IndexON,D3475,TRUE,_xll.ohTrigger(RecalcTrigger,TriggerON)),NA())</f>
        <v>1.3755423734984618E-2</v>
      </c>
      <c r="H3475" s="49">
        <f>_xll.qlCalendarAdvance(IborCalendar,$H3474,B3475,"f",FALSE)</f>
        <v>64069</v>
      </c>
      <c r="I3475" s="49">
        <f>_xll.qlInterestRateIndexValueDate(Index1M,$H3475)</f>
        <v>64073</v>
      </c>
      <c r="J3475" s="52">
        <f>IFERROR(_xll.qlIndexFixing(Index1M,$H3475,TRUE,_xll.ohTrigger(RecalcTrigger,Trigger1M)),NA())</f>
        <v>1.5750231879819943E-2</v>
      </c>
      <c r="K3475" s="52">
        <f>IFERROR(_xll.qlIndexFixing(ONIndex1M,I3475,TRUE,_xll.ohTrigger(RecalcTrigger,Trigger1M)),NA())</f>
        <v>1.5740248768141285E-2</v>
      </c>
      <c r="L3475" s="52">
        <f>IFERROR(_xll.qlIndexFixing(Index3M,H3475,TRUE,_xll.ohTrigger(RecalcTrigger,Trigger3M)),NA())</f>
        <v>1.7204865805365312E-2</v>
      </c>
      <c r="M3475" s="52">
        <f>IFERROR(_xll.qlIndexFixing(ONIndex3M,I3475,TRUE,_xll.ohTrigger(RecalcTrigger,Trigger3M)),NA())</f>
        <v>1.7167562467133024E-2</v>
      </c>
      <c r="N3475" s="52">
        <f>IFERROR(_xll.qlIndexFixing(Index6M,$H3475,TRUE,_xll.ohTrigger(RecalcTrigger,Trigger6M)),NA())</f>
        <v>1.897689053896973E-2</v>
      </c>
      <c r="O3475" s="52">
        <f>IFERROR(_xll.qlIndexFixing(ONIndex6M,I3475,TRUE,_xll.ohTrigger(RecalcTrigger,Trigger6M)),NA())</f>
        <v>1.8886455909434829E-2</v>
      </c>
      <c r="P3475" s="52">
        <f>IFERROR(_xll.qlIndexFixing(Index1Y,$H3475,TRUE,_xll.ohTrigger(RecalcTrigger,Trigger1Y)),NA())</f>
        <v>2.1115969464158026E-2</v>
      </c>
      <c r="Q3475" s="52">
        <f>IFERROR(_xll.qlIndexFixing(ONIndex1Y,I3475,TRUE,_xll.ohTrigger(RecalcTrigger,Trigger1Y)),NA())</f>
        <v>2.0893112511997103E-2</v>
      </c>
    </row>
    <row r="3476" spans="2:17" x14ac:dyDescent="0.2">
      <c r="B3476" s="46" t="s">
        <v>51</v>
      </c>
      <c r="D3476" s="49">
        <f>_xll.qlCalendarAdvance(LocalCalendar,$D3475,B3476,"f",FALSE)</f>
        <v>64091</v>
      </c>
      <c r="E3476" s="49">
        <f>_xll.qlInterestRateIndexValueDate(IndexON,D3476)</f>
        <v>64091</v>
      </c>
      <c r="F3476" s="52">
        <f>IFERROR(_xll.qlIndexFixing(IndexON,D3476,TRUE,_xll.ohTrigger(RecalcTrigger,TriggerON)),NA())</f>
        <v>1.3755423735011263E-2</v>
      </c>
      <c r="H3476" s="49">
        <f>_xll.qlCalendarAdvance(IborCalendar,$H3475,B3476,"f",FALSE)</f>
        <v>64076</v>
      </c>
      <c r="I3476" s="49">
        <f>_xll.qlInterestRateIndexValueDate(Index1M,$H3476)</f>
        <v>64080</v>
      </c>
      <c r="J3476" s="52">
        <f>IFERROR(_xll.qlIndexFixing(Index1M,$H3476,TRUE,_xll.ohTrigger(RecalcTrigger,Trigger1M)),NA())</f>
        <v>1.5750231879819943E-2</v>
      </c>
      <c r="K3476" s="52">
        <f>IFERROR(_xll.qlIndexFixing(ONIndex1M,I3476,TRUE,_xll.ohTrigger(RecalcTrigger,Trigger1M)),NA())</f>
        <v>1.5740248768141285E-2</v>
      </c>
      <c r="L3476" s="52">
        <f>IFERROR(_xll.qlIndexFixing(Index3M,H3476,TRUE,_xll.ohTrigger(RecalcTrigger,Trigger3M)),NA())</f>
        <v>1.7204865805365312E-2</v>
      </c>
      <c r="M3476" s="52">
        <f>IFERROR(_xll.qlIndexFixing(ONIndex3M,I3476,TRUE,_xll.ohTrigger(RecalcTrigger,Trigger3M)),NA())</f>
        <v>1.7167562467133024E-2</v>
      </c>
      <c r="N3476" s="52">
        <f>IFERROR(_xll.qlIndexFixing(Index6M,$H3476,TRUE,_xll.ohTrigger(RecalcTrigger,Trigger6M)),NA())</f>
        <v>1.8976889368131439E-2</v>
      </c>
      <c r="O3476" s="52">
        <f>IFERROR(_xll.qlIndexFixing(ONIndex6M,I3476,TRUE,_xll.ohTrigger(RecalcTrigger,Trigger6M)),NA())</f>
        <v>1.8886454419906329E-2</v>
      </c>
      <c r="P3476" s="52">
        <f>IFERROR(_xll.qlIndexFixing(Index1Y,$H3476,TRUE,_xll.ohTrigger(RecalcTrigger,Trigger1Y)),NA())</f>
        <v>2.1115969402598089E-2</v>
      </c>
      <c r="Q3476" s="52">
        <f>IFERROR(_xll.qlIndexFixing(ONIndex1Y,I3476,TRUE,_xll.ohTrigger(RecalcTrigger,Trigger1Y)),NA())</f>
        <v>2.0893112403683745E-2</v>
      </c>
    </row>
    <row r="3477" spans="2:17" x14ac:dyDescent="0.2">
      <c r="B3477" s="46" t="s">
        <v>51</v>
      </c>
      <c r="D3477" s="49">
        <f>_xll.qlCalendarAdvance(LocalCalendar,$D3476,B3477,"f",FALSE)</f>
        <v>64098</v>
      </c>
      <c r="E3477" s="49">
        <f>_xll.qlInterestRateIndexValueDate(IndexON,D3477)</f>
        <v>64098</v>
      </c>
      <c r="F3477" s="52">
        <f>IFERROR(_xll.qlIndexFixing(IndexON,D3477,TRUE,_xll.ohTrigger(RecalcTrigger,TriggerON)),NA())</f>
        <v>1.3755423734984618E-2</v>
      </c>
      <c r="H3477" s="49">
        <f>_xll.qlCalendarAdvance(IborCalendar,$H3476,B3477,"f",FALSE)</f>
        <v>64083</v>
      </c>
      <c r="I3477" s="49">
        <f>_xll.qlInterestRateIndexValueDate(Index1M,$H3477)</f>
        <v>64087</v>
      </c>
      <c r="J3477" s="52">
        <f>IFERROR(_xll.qlIndexFixing(Index1M,$H3477,TRUE,_xll.ohTrigger(RecalcTrigger,Trigger1M)),NA())</f>
        <v>1.5750231879819943E-2</v>
      </c>
      <c r="K3477" s="52">
        <f>IFERROR(_xll.qlIndexFixing(ONIndex1M,I3477,TRUE,_xll.ohTrigger(RecalcTrigger,Trigger1M)),NA())</f>
        <v>1.5740248768141285E-2</v>
      </c>
      <c r="L3477" s="52">
        <f>IFERROR(_xll.qlIndexFixing(Index3M,H3477,TRUE,_xll.ohTrigger(RecalcTrigger,Trigger3M)),NA())</f>
        <v>1.7204865805366183E-2</v>
      </c>
      <c r="M3477" s="52">
        <f>IFERROR(_xll.qlIndexFixing(ONIndex3M,I3477,TRUE,_xll.ohTrigger(RecalcTrigger,Trigger3M)),NA())</f>
        <v>1.7167562467133024E-2</v>
      </c>
      <c r="N3477" s="52">
        <f>IFERROR(_xll.qlIndexFixing(Index6M,$H3477,TRUE,_xll.ohTrigger(RecalcTrigger,Trigger6M)),NA())</f>
        <v>1.8976888222905448E-2</v>
      </c>
      <c r="O3477" s="52">
        <f>IFERROR(_xll.qlIndexFixing(ONIndex6M,I3477,TRUE,_xll.ohTrigger(RecalcTrigger,Trigger6M)),NA())</f>
        <v>1.8886452955797495E-2</v>
      </c>
      <c r="P3477" s="52">
        <f>IFERROR(_xll.qlIndexFixing(Index1Y,$H3477,TRUE,_xll.ohTrigger(RecalcTrigger,Trigger1Y)),NA())</f>
        <v>2.1115969342924073E-2</v>
      </c>
      <c r="Q3477" s="52">
        <f>IFERROR(_xll.qlIndexFixing(ONIndex1Y,I3477,TRUE,_xll.ohTrigger(RecalcTrigger,Trigger1Y)),NA())</f>
        <v>2.0893112297049043E-2</v>
      </c>
    </row>
    <row r="3478" spans="2:17" x14ac:dyDescent="0.2">
      <c r="B3478" s="46" t="s">
        <v>51</v>
      </c>
      <c r="D3478" s="49">
        <f>_xll.qlCalendarAdvance(LocalCalendar,$D3477,B3478,"f",FALSE)</f>
        <v>64105</v>
      </c>
      <c r="E3478" s="49">
        <f>_xll.qlInterestRateIndexValueDate(IndexON,D3478)</f>
        <v>64105</v>
      </c>
      <c r="F3478" s="52">
        <f>IFERROR(_xll.qlIndexFixing(IndexON,D3478,TRUE,_xll.ohTrigger(RecalcTrigger,TriggerON)),NA())</f>
        <v>1.3755423734957972E-2</v>
      </c>
      <c r="H3478" s="49">
        <f>_xll.qlCalendarAdvance(IborCalendar,$H3477,B3478,"f",FALSE)</f>
        <v>64090</v>
      </c>
      <c r="I3478" s="49">
        <f>_xll.qlInterestRateIndexValueDate(Index1M,$H3478)</f>
        <v>64094</v>
      </c>
      <c r="J3478" s="52">
        <f>IFERROR(_xll.qlIndexFixing(Index1M,$H3478,TRUE,_xll.ohTrigger(RecalcTrigger,Trigger1M)),NA())</f>
        <v>1.5750231879822607E-2</v>
      </c>
      <c r="K3478" s="52">
        <f>IFERROR(_xll.qlIndexFixing(ONIndex1M,I3478,TRUE,_xll.ohTrigger(RecalcTrigger,Trigger1M)),NA())</f>
        <v>1.5740248768301157E-2</v>
      </c>
      <c r="L3478" s="52">
        <f>IFERROR(_xll.qlIndexFixing(Index3M,H3478,TRUE,_xll.ohTrigger(RecalcTrigger,Trigger3M)),NA())</f>
        <v>1.7204865805365312E-2</v>
      </c>
      <c r="M3478" s="52">
        <f>IFERROR(_xll.qlIndexFixing(ONIndex3M,I3478,TRUE,_xll.ohTrigger(RecalcTrigger,Trigger3M)),NA())</f>
        <v>1.7167562467133024E-2</v>
      </c>
      <c r="N3478" s="52">
        <f>IFERROR(_xll.qlIndexFixing(Index6M,$H3478,TRUE,_xll.ohTrigger(RecalcTrigger,Trigger6M)),NA())</f>
        <v>1.8976887103292629E-2</v>
      </c>
      <c r="O3478" s="52">
        <f>IFERROR(_xll.qlIndexFixing(ONIndex6M,I3478,TRUE,_xll.ohTrigger(RecalcTrigger,Trigger6M)),NA())</f>
        <v>1.8886451517028391E-2</v>
      </c>
      <c r="P3478" s="52">
        <f>IFERROR(_xll.qlIndexFixing(Index1Y,$H3478,TRUE,_xll.ohTrigger(RecalcTrigger,Trigger1Y)),NA())</f>
        <v>2.1115969285135764E-2</v>
      </c>
      <c r="Q3478" s="52">
        <f>IFERROR(_xll.qlIndexFixing(ONIndex1Y,I3478,TRUE,_xll.ohTrigger(RecalcTrigger,Trigger1Y)),NA())</f>
        <v>2.0893112192332808E-2</v>
      </c>
    </row>
    <row r="3479" spans="2:17" x14ac:dyDescent="0.2">
      <c r="B3479" s="46" t="s">
        <v>51</v>
      </c>
      <c r="D3479" s="49">
        <f>_xll.qlCalendarAdvance(LocalCalendar,$D3478,B3479,"f",FALSE)</f>
        <v>64112</v>
      </c>
      <c r="E3479" s="49">
        <f>_xll.qlInterestRateIndexValueDate(IndexON,D3479)</f>
        <v>64112</v>
      </c>
      <c r="F3479" s="52">
        <f>IFERROR(_xll.qlIndexFixing(IndexON,D3479,TRUE,_xll.ohTrigger(RecalcTrigger,TriggerON)),NA())</f>
        <v>1.3755423734957972E-2</v>
      </c>
      <c r="H3479" s="49">
        <f>_xll.qlCalendarAdvance(IborCalendar,$H3478,B3479,"f",FALSE)</f>
        <v>64097</v>
      </c>
      <c r="I3479" s="49">
        <f>_xll.qlInterestRateIndexValueDate(Index1M,$H3479)</f>
        <v>64101</v>
      </c>
      <c r="J3479" s="52">
        <f>IFERROR(_xll.qlIndexFixing(Index1M,$H3479,TRUE,_xll.ohTrigger(RecalcTrigger,Trigger1M)),NA())</f>
        <v>1.5750576275594379E-2</v>
      </c>
      <c r="K3479" s="52">
        <f>IFERROR(_xll.qlIndexFixing(ONIndex1M,I3479,TRUE,_xll.ohTrigger(RecalcTrigger,Trigger1M)),NA())</f>
        <v>1.5740248768141285E-2</v>
      </c>
      <c r="L3479" s="52">
        <f>IFERROR(_xll.qlIndexFixing(Index3M,H3479,TRUE,_xll.ohTrigger(RecalcTrigger,Trigger3M)),NA())</f>
        <v>1.7204865805365312E-2</v>
      </c>
      <c r="M3479" s="52">
        <f>IFERROR(_xll.qlIndexFixing(ONIndex3M,I3479,TRUE,_xll.ohTrigger(RecalcTrigger,Trigger3M)),NA())</f>
        <v>1.7167562467053088E-2</v>
      </c>
      <c r="N3479" s="52">
        <f>IFERROR(_xll.qlIndexFixing(Index6M,$H3479,TRUE,_xll.ohTrigger(RecalcTrigger,Trigger6M)),NA())</f>
        <v>1.8977883044270269E-2</v>
      </c>
      <c r="O3479" s="52">
        <f>IFERROR(_xll.qlIndexFixing(ONIndex6M,I3479,TRUE,_xll.ohTrigger(RecalcTrigger,Trigger6M)),NA())</f>
        <v>1.8886450103599017E-2</v>
      </c>
      <c r="P3479" s="52">
        <f>IFERROR(_xll.qlIndexFixing(Index1Y,$H3479,TRUE,_xll.ohTrigger(RecalcTrigger,Trigger1Y)),NA())</f>
        <v>2.1115969229233159E-2</v>
      </c>
      <c r="Q3479" s="52">
        <f>IFERROR(_xll.qlIndexFixing(ONIndex1Y,I3479,TRUE,_xll.ohTrigger(RecalcTrigger,Trigger1Y)),NA())</f>
        <v>2.0893112089455101E-2</v>
      </c>
    </row>
    <row r="3480" spans="2:17" x14ac:dyDescent="0.2">
      <c r="B3480" s="46" t="s">
        <v>51</v>
      </c>
      <c r="D3480" s="49">
        <f>_xll.qlCalendarAdvance(LocalCalendar,$D3479,B3480,"f",FALSE)</f>
        <v>64119</v>
      </c>
      <c r="E3480" s="49">
        <f>_xll.qlInterestRateIndexValueDate(IndexON,D3480)</f>
        <v>64119</v>
      </c>
      <c r="F3480" s="52">
        <f>IFERROR(_xll.qlIndexFixing(IndexON,D3480,TRUE,_xll.ohTrigger(RecalcTrigger,TriggerON)),NA())</f>
        <v>1.3755423734984618E-2</v>
      </c>
      <c r="H3480" s="49">
        <f>_xll.qlCalendarAdvance(IborCalendar,$H3479,B3480,"f",FALSE)</f>
        <v>64104</v>
      </c>
      <c r="I3480" s="49">
        <f>_xll.qlInterestRateIndexValueDate(Index1M,$H3480)</f>
        <v>64108</v>
      </c>
      <c r="J3480" s="52">
        <f>IFERROR(_xll.qlIndexFixing(Index1M,$H3480,TRUE,_xll.ohTrigger(RecalcTrigger,Trigger1M)),NA())</f>
        <v>1.5750576275594379E-2</v>
      </c>
      <c r="K3480" s="52">
        <f>IFERROR(_xll.qlIndexFixing(ONIndex1M,I3480,TRUE,_xll.ohTrigger(RecalcTrigger,Trigger1M)),NA())</f>
        <v>1.5740248768221221E-2</v>
      </c>
      <c r="L3480" s="52">
        <f>IFERROR(_xll.qlIndexFixing(Index3M,H3480,TRUE,_xll.ohTrigger(RecalcTrigger,Trigger3M)),NA())</f>
        <v>1.7204865805365312E-2</v>
      </c>
      <c r="M3480" s="52">
        <f>IFERROR(_xll.qlIndexFixing(ONIndex3M,I3480,TRUE,_xll.ohTrigger(RecalcTrigger,Trigger3M)),NA())</f>
        <v>1.7167562467133024E-2</v>
      </c>
      <c r="N3480" s="52">
        <f>IFERROR(_xll.qlIndexFixing(Index6M,$H3480,TRUE,_xll.ohTrigger(RecalcTrigger,Trigger6M)),NA())</f>
        <v>1.8977383451354603E-2</v>
      </c>
      <c r="O3480" s="52">
        <f>IFERROR(_xll.qlIndexFixing(ONIndex6M,I3480,TRUE,_xll.ohTrigger(RecalcTrigger,Trigger6M)),NA())</f>
        <v>1.8886448715509374E-2</v>
      </c>
      <c r="P3480" s="52">
        <f>IFERROR(_xll.qlIndexFixing(Index1Y,$H3480,TRUE,_xll.ohTrigger(RecalcTrigger,Trigger1Y)),NA())</f>
        <v>2.1115969175216916E-2</v>
      </c>
      <c r="Q3480" s="52">
        <f>IFERROR(_xll.qlIndexFixing(ONIndex1Y,I3480,TRUE,_xll.ohTrigger(RecalcTrigger,Trigger1Y)),NA())</f>
        <v>2.089311198849586E-2</v>
      </c>
    </row>
    <row r="3481" spans="2:17" x14ac:dyDescent="0.2">
      <c r="B3481" s="46" t="s">
        <v>51</v>
      </c>
      <c r="D3481" s="49">
        <f>_xll.qlCalendarAdvance(LocalCalendar,$D3480,B3481,"f",FALSE)</f>
        <v>64126</v>
      </c>
      <c r="E3481" s="49">
        <f>_xll.qlInterestRateIndexValueDate(IndexON,D3481)</f>
        <v>64126</v>
      </c>
      <c r="F3481" s="52">
        <f>IFERROR(_xll.qlIndexFixing(IndexON,D3481,TRUE,_xll.ohTrigger(RecalcTrigger,TriggerON)),NA())</f>
        <v>1.3755423734984618E-2</v>
      </c>
      <c r="H3481" s="49">
        <f>_xll.qlCalendarAdvance(IborCalendar,$H3480,B3481,"f",FALSE)</f>
        <v>64111</v>
      </c>
      <c r="I3481" s="49">
        <f>_xll.qlInterestRateIndexValueDate(Index1M,$H3481)</f>
        <v>64115</v>
      </c>
      <c r="J3481" s="52">
        <f>IFERROR(_xll.qlIndexFixing(Index1M,$H3481,TRUE,_xll.ohTrigger(RecalcTrigger,Trigger1M)),NA())</f>
        <v>1.5750576275594379E-2</v>
      </c>
      <c r="K3481" s="52">
        <f>IFERROR(_xll.qlIndexFixing(ONIndex1M,I3481,TRUE,_xll.ohTrigger(RecalcTrigger,Trigger1M)),NA())</f>
        <v>1.5740248768221221E-2</v>
      </c>
      <c r="L3481" s="52">
        <f>IFERROR(_xll.qlIndexFixing(Index3M,H3481,TRUE,_xll.ohTrigger(RecalcTrigger,Trigger3M)),NA())</f>
        <v>1.7204865805365312E-2</v>
      </c>
      <c r="M3481" s="52">
        <f>IFERROR(_xll.qlIndexFixing(ONIndex3M,I3481,TRUE,_xll.ohTrigger(RecalcTrigger,Trigger3M)),NA())</f>
        <v>1.7167562467133024E-2</v>
      </c>
      <c r="N3481" s="52">
        <f>IFERROR(_xll.qlIndexFixing(Index6M,$H3481,TRUE,_xll.ohTrigger(RecalcTrigger,Trigger6M)),NA())</f>
        <v>1.8977382410352104E-2</v>
      </c>
      <c r="O3481" s="52">
        <f>IFERROR(_xll.qlIndexFixing(ONIndex6M,I3481,TRUE,_xll.ohTrigger(RecalcTrigger,Trigger6M)),NA())</f>
        <v>1.8886447352919333E-2</v>
      </c>
      <c r="P3481" s="52">
        <f>IFERROR(_xll.qlIndexFixing(Index1Y,$H3481,TRUE,_xll.ohTrigger(RecalcTrigger,Trigger1Y)),NA())</f>
        <v>2.1115969123086154E-2</v>
      </c>
      <c r="Q3481" s="52">
        <f>IFERROR(_xll.qlIndexFixing(ONIndex1Y,I3481,TRUE,_xll.ohTrigger(RecalcTrigger,Trigger1Y)),NA())</f>
        <v>2.0893111889295213E-2</v>
      </c>
    </row>
    <row r="3482" spans="2:17" x14ac:dyDescent="0.2">
      <c r="B3482" s="46" t="s">
        <v>51</v>
      </c>
      <c r="D3482" s="49">
        <f>_xll.qlCalendarAdvance(LocalCalendar,$D3481,B3482,"f",FALSE)</f>
        <v>64133</v>
      </c>
      <c r="E3482" s="49">
        <f>_xll.qlInterestRateIndexValueDate(IndexON,D3482)</f>
        <v>64133</v>
      </c>
      <c r="F3482" s="52">
        <f>IFERROR(_xll.qlIndexFixing(IndexON,D3482,TRUE,_xll.ohTrigger(RecalcTrigger,TriggerON)),NA())</f>
        <v>1.3755423734984618E-2</v>
      </c>
      <c r="H3482" s="49">
        <f>_xll.qlCalendarAdvance(IborCalendar,$H3481,B3482,"f",FALSE)</f>
        <v>64118</v>
      </c>
      <c r="I3482" s="49">
        <f>_xll.qlInterestRateIndexValueDate(Index1M,$H3482)</f>
        <v>64122</v>
      </c>
      <c r="J3482" s="52">
        <f>IFERROR(_xll.qlIndexFixing(Index1M,$H3482,TRUE,_xll.ohTrigger(RecalcTrigger,Trigger1M)),NA())</f>
        <v>1.5750576275594379E-2</v>
      </c>
      <c r="K3482" s="52">
        <f>IFERROR(_xll.qlIndexFixing(ONIndex1M,I3482,TRUE,_xll.ohTrigger(RecalcTrigger,Trigger1M)),NA())</f>
        <v>1.5740248768141285E-2</v>
      </c>
      <c r="L3482" s="52">
        <f>IFERROR(_xll.qlIndexFixing(Index3M,H3482,TRUE,_xll.ohTrigger(RecalcTrigger,Trigger3M)),NA())</f>
        <v>1.7204865805365312E-2</v>
      </c>
      <c r="M3482" s="52">
        <f>IFERROR(_xll.qlIndexFixing(ONIndex3M,I3482,TRUE,_xll.ohTrigger(RecalcTrigger,Trigger3M)),NA())</f>
        <v>1.7167562467053088E-2</v>
      </c>
      <c r="N3482" s="52">
        <f>IFERROR(_xll.qlIndexFixing(Index6M,$H3482,TRUE,_xll.ohTrigger(RecalcTrigger,Trigger6M)),NA())</f>
        <v>1.8977381394962158E-2</v>
      </c>
      <c r="O3482" s="52">
        <f>IFERROR(_xll.qlIndexFixing(ONIndex6M,I3482,TRUE,_xll.ohTrigger(RecalcTrigger,Trigger6M)),NA())</f>
        <v>1.8886446015589087E-2</v>
      </c>
      <c r="P3482" s="52">
        <f>IFERROR(_xll.qlIndexFixing(Index1Y,$H3482,TRUE,_xll.ohTrigger(RecalcTrigger,Trigger1Y)),NA())</f>
        <v>2.1115969072841103E-2</v>
      </c>
      <c r="Q3482" s="52">
        <f>IFERROR(_xll.qlIndexFixing(ONIndex1Y,I3482,TRUE,_xll.ohTrigger(RecalcTrigger,Trigger1Y)),NA())</f>
        <v>2.0893111791933094E-2</v>
      </c>
    </row>
    <row r="3483" spans="2:17" x14ac:dyDescent="0.2">
      <c r="B3483" s="46" t="s">
        <v>51</v>
      </c>
      <c r="D3483" s="49">
        <f>_xll.qlCalendarAdvance(LocalCalendar,$D3482,B3483,"f",FALSE)</f>
        <v>64140</v>
      </c>
      <c r="E3483" s="49">
        <f>_xll.qlInterestRateIndexValueDate(IndexON,D3483)</f>
        <v>64140</v>
      </c>
      <c r="F3483" s="52">
        <f>IFERROR(_xll.qlIndexFixing(IndexON,D3483,TRUE,_xll.ohTrigger(RecalcTrigger,TriggerON)),NA())</f>
        <v>1.3755423734984618E-2</v>
      </c>
      <c r="H3483" s="49">
        <f>_xll.qlCalendarAdvance(IborCalendar,$H3482,B3483,"f",FALSE)</f>
        <v>64125</v>
      </c>
      <c r="I3483" s="49">
        <f>_xll.qlInterestRateIndexValueDate(Index1M,$H3483)</f>
        <v>64129</v>
      </c>
      <c r="J3483" s="52">
        <f>IFERROR(_xll.qlIndexFixing(Index1M,$H3483,TRUE,_xll.ohTrigger(RecalcTrigger,Trigger1M)),NA())</f>
        <v>1.5750576275594379E-2</v>
      </c>
      <c r="K3483" s="52">
        <f>IFERROR(_xll.qlIndexFixing(ONIndex1M,I3483,TRUE,_xll.ohTrigger(RecalcTrigger,Trigger1M)),NA())</f>
        <v>1.5740248768141285E-2</v>
      </c>
      <c r="L3483" s="52">
        <f>IFERROR(_xll.qlIndexFixing(Index3M,H3483,TRUE,_xll.ohTrigger(RecalcTrigger,Trigger3M)),NA())</f>
        <v>1.7204865805366183E-2</v>
      </c>
      <c r="M3483" s="52">
        <f>IFERROR(_xll.qlIndexFixing(ONIndex3M,I3483,TRUE,_xll.ohTrigger(RecalcTrigger,Trigger3M)),NA())</f>
        <v>1.7167562467133024E-2</v>
      </c>
      <c r="N3483" s="52">
        <f>IFERROR(_xll.qlIndexFixing(Index6M,$H3483,TRUE,_xll.ohTrigger(RecalcTrigger,Trigger6M)),NA())</f>
        <v>1.8977380405186504E-2</v>
      </c>
      <c r="O3483" s="52">
        <f>IFERROR(_xll.qlIndexFixing(ONIndex6M,I3483,TRUE,_xll.ohTrigger(RecalcTrigger,Trigger6M)),NA())</f>
        <v>1.8886444703678507E-2</v>
      </c>
      <c r="P3483" s="52" t="e">
        <f>IFERROR(_xll.qlIndexFixing(Index1Y,$H3483,TRUE,_xll.ohTrigger(RecalcTrigger,Trigger1Y)),NA())</f>
        <v>#N/A</v>
      </c>
      <c r="Q3483" s="52">
        <f>IFERROR(_xll.qlIndexFixing(ONIndex1Y,I3483,TRUE,_xll.ohTrigger(RecalcTrigger,Trigger1Y)),NA())</f>
        <v>2.0893111696409505E-2</v>
      </c>
    </row>
    <row r="3484" spans="2:17" x14ac:dyDescent="0.2">
      <c r="B3484" s="46" t="s">
        <v>51</v>
      </c>
      <c r="D3484" s="49">
        <f>_xll.qlCalendarAdvance(LocalCalendar,$D3483,B3484,"f",FALSE)</f>
        <v>64147</v>
      </c>
      <c r="E3484" s="49">
        <f>_xll.qlInterestRateIndexValueDate(IndexON,D3484)</f>
        <v>64147</v>
      </c>
      <c r="F3484" s="52">
        <f>IFERROR(_xll.qlIndexFixing(IndexON,D3484,TRUE,_xll.ohTrigger(RecalcTrigger,TriggerON)),NA())</f>
        <v>1.3755423734984618E-2</v>
      </c>
      <c r="H3484" s="49">
        <f>_xll.qlCalendarAdvance(IborCalendar,$H3483,B3484,"f",FALSE)</f>
        <v>64132</v>
      </c>
      <c r="I3484" s="49">
        <f>_xll.qlInterestRateIndexValueDate(Index1M,$H3484)</f>
        <v>64136</v>
      </c>
      <c r="J3484" s="52">
        <f>IFERROR(_xll.qlIndexFixing(Index1M,$H3484,TRUE,_xll.ohTrigger(RecalcTrigger,Trigger1M)),NA())</f>
        <v>1.5750576275594379E-2</v>
      </c>
      <c r="K3484" s="52">
        <f>IFERROR(_xll.qlIndexFixing(ONIndex1M,I3484,TRUE,_xll.ohTrigger(RecalcTrigger,Trigger1M)),NA())</f>
        <v>1.5740248768221221E-2</v>
      </c>
      <c r="L3484" s="52">
        <f>IFERROR(_xll.qlIndexFixing(Index3M,H3484,TRUE,_xll.ohTrigger(RecalcTrigger,Trigger3M)),NA())</f>
        <v>1.7204865805365312E-2</v>
      </c>
      <c r="M3484" s="52">
        <f>IFERROR(_xll.qlIndexFixing(ONIndex3M,I3484,TRUE,_xll.ohTrigger(RecalcTrigger,Trigger3M)),NA())</f>
        <v>1.7167562467133024E-2</v>
      </c>
      <c r="N3484" s="52">
        <f>IFERROR(_xll.qlIndexFixing(Index6M,$H3484,TRUE,_xll.ohTrigger(RecalcTrigger,Trigger6M)),NA())</f>
        <v>1.8977379441023842E-2</v>
      </c>
      <c r="O3484" s="52">
        <f>IFERROR(_xll.qlIndexFixing(ONIndex6M,I3484,TRUE,_xll.ohTrigger(RecalcTrigger,Trigger6M)),NA())</f>
        <v>1.8886443417107657E-2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2.0893111602884318E-2</v>
      </c>
    </row>
    <row r="3485" spans="2:17" x14ac:dyDescent="0.2">
      <c r="B3485" s="46" t="s">
        <v>51</v>
      </c>
      <c r="D3485" s="49">
        <f>_xll.qlCalendarAdvance(LocalCalendar,$D3484,B3485,"f",FALSE)</f>
        <v>64154</v>
      </c>
      <c r="E3485" s="49">
        <f>_xll.qlInterestRateIndexValueDate(IndexON,D3485)</f>
        <v>64154</v>
      </c>
      <c r="F3485" s="52">
        <f>IFERROR(_xll.qlIndexFixing(IndexON,D3485,TRUE,_xll.ohTrigger(RecalcTrigger,TriggerON)),NA())</f>
        <v>1.3755423735011263E-2</v>
      </c>
      <c r="H3485" s="49">
        <f>_xll.qlCalendarAdvance(IborCalendar,$H3484,B3485,"f",FALSE)</f>
        <v>64139</v>
      </c>
      <c r="I3485" s="49">
        <f>_xll.qlInterestRateIndexValueDate(Index1M,$H3485)</f>
        <v>64143</v>
      </c>
      <c r="J3485" s="52">
        <f>IFERROR(_xll.qlIndexFixing(Index1M,$H3485,TRUE,_xll.ohTrigger(RecalcTrigger,Trigger1M)),NA())</f>
        <v>1.5750576275591802E-2</v>
      </c>
      <c r="K3485" s="52">
        <f>IFERROR(_xll.qlIndexFixing(ONIndex1M,I3485,TRUE,_xll.ohTrigger(RecalcTrigger,Trigger1M)),NA())</f>
        <v>1.5740248768141285E-2</v>
      </c>
      <c r="L3485" s="52">
        <f>IFERROR(_xll.qlIndexFixing(Index3M,H3485,TRUE,_xll.ohTrigger(RecalcTrigger,Trigger3M)),NA())</f>
        <v>1.7204865805365312E-2</v>
      </c>
      <c r="M3485" s="52">
        <f>IFERROR(_xll.qlIndexFixing(ONIndex3M,I3485,TRUE,_xll.ohTrigger(RecalcTrigger,Trigger3M)),NA())</f>
        <v>1.7167562467133024E-2</v>
      </c>
      <c r="N3485" s="52">
        <f>IFERROR(_xll.qlIndexFixing(Index6M,$H3485,TRUE,_xll.ohTrigger(RecalcTrigger,Trigger6M)),NA())</f>
        <v>1.8977378502475471E-2</v>
      </c>
      <c r="O3485" s="52">
        <f>IFERROR(_xll.qlIndexFixing(ONIndex6M,I3485,TRUE,_xll.ohTrigger(RecalcTrigger,Trigger6M)),NA())</f>
        <v>1.8886442155956473E-2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2.089311151119766E-2</v>
      </c>
    </row>
    <row r="3486" spans="2:17" x14ac:dyDescent="0.2">
      <c r="B3486" s="46" t="s">
        <v>51</v>
      </c>
      <c r="D3486" s="49">
        <f>_xll.qlCalendarAdvance(LocalCalendar,$D3485,B3486,"f",FALSE)</f>
        <v>64161</v>
      </c>
      <c r="E3486" s="49">
        <f>_xll.qlInterestRateIndexValueDate(IndexON,D3486)</f>
        <v>64161</v>
      </c>
      <c r="F3486" s="52">
        <f>IFERROR(_xll.qlIndexFixing(IndexON,D3486,TRUE,_xll.ohTrigger(RecalcTrigger,TriggerON)),NA())</f>
        <v>1.375568652230319E-2</v>
      </c>
      <c r="H3486" s="49">
        <f>_xll.qlCalendarAdvance(IborCalendar,$H3485,B3486,"f",FALSE)</f>
        <v>64146</v>
      </c>
      <c r="I3486" s="49">
        <f>_xll.qlInterestRateIndexValueDate(Index1M,$H3486)</f>
        <v>64150</v>
      </c>
      <c r="J3486" s="52">
        <f>IFERROR(_xll.qlIndexFixing(Index1M,$H3486,TRUE,_xll.ohTrigger(RecalcTrigger,Trigger1M)),NA())</f>
        <v>1.5750576275594379E-2</v>
      </c>
      <c r="K3486" s="52">
        <f>IFERROR(_xll.qlIndexFixing(ONIndex1M,I3486,TRUE,_xll.ohTrigger(RecalcTrigger,Trigger1M)),NA())</f>
        <v>1.5740248768221221E-2</v>
      </c>
      <c r="L3486" s="52">
        <f>IFERROR(_xll.qlIndexFixing(Index3M,H3486,TRUE,_xll.ohTrigger(RecalcTrigger,Trigger3M)),NA())</f>
        <v>1.7204865805365312E-2</v>
      </c>
      <c r="M3486" s="52">
        <f>IFERROR(_xll.qlIndexFixing(ONIndex3M,I3486,TRUE,_xll.ohTrigger(RecalcTrigger,Trigger3M)),NA())</f>
        <v>1.7167562467133024E-2</v>
      </c>
      <c r="N3486" s="52">
        <f>IFERROR(_xll.qlIndexFixing(Index6M,$H3486,TRUE,_xll.ohTrigger(RecalcTrigger,Trigger6M)),NA())</f>
        <v>1.8977377589539223E-2</v>
      </c>
      <c r="O3486" s="52">
        <f>IFERROR(_xll.qlIndexFixing(ONIndex6M,I3486,TRUE,_xll.ohTrigger(RecalcTrigger,Trigger6M)),NA())</f>
        <v>1.8886440920065084E-2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2.0893111421109722E-2</v>
      </c>
    </row>
    <row r="3487" spans="2:17" x14ac:dyDescent="0.2">
      <c r="B3487" s="46" t="s">
        <v>51</v>
      </c>
      <c r="D3487" s="49">
        <f>_xll.qlCalendarAdvance(LocalCalendar,$D3486,B3487,"f",FALSE)</f>
        <v>64168</v>
      </c>
      <c r="E3487" s="49">
        <f>_xll.qlInterestRateIndexValueDate(IndexON,D3487)</f>
        <v>64168</v>
      </c>
      <c r="F3487" s="52">
        <f>IFERROR(_xll.qlIndexFixing(IndexON,D3487,TRUE,_xll.ohTrigger(RecalcTrigger,TriggerON)),NA())</f>
        <v>1.3755423734984618E-2</v>
      </c>
      <c r="H3487" s="49">
        <f>_xll.qlCalendarAdvance(IborCalendar,$H3486,B3487,"f",FALSE)</f>
        <v>64153</v>
      </c>
      <c r="I3487" s="49">
        <f>_xll.qlInterestRateIndexValueDate(Index1M,$H3487)</f>
        <v>64158</v>
      </c>
      <c r="J3487" s="52">
        <f>IFERROR(_xll.qlIndexFixing(Index1M,$H3487,TRUE,_xll.ohTrigger(RecalcTrigger,Trigger1M)),NA())</f>
        <v>1.5750576275594379E-2</v>
      </c>
      <c r="K3487" s="52">
        <f>IFERROR(_xll.qlIndexFixing(ONIndex1M,I3487,TRUE,_xll.ohTrigger(RecalcTrigger,Trigger1M)),NA())</f>
        <v>1.5740248768141285E-2</v>
      </c>
      <c r="L3487" s="52">
        <f>IFERROR(_xll.qlIndexFixing(Index3M,H3487,TRUE,_xll.ohTrigger(RecalcTrigger,Trigger3M)),NA())</f>
        <v>1.7204865805365312E-2</v>
      </c>
      <c r="M3487" s="52">
        <f>IFERROR(_xll.qlIndexFixing(ONIndex3M,I3487,TRUE,_xll.ohTrigger(RecalcTrigger,Trigger3M)),NA())</f>
        <v>1.7167562467053088E-2</v>
      </c>
      <c r="N3487" s="52">
        <f>IFERROR(_xll.qlIndexFixing(Index6M,$H3487,TRUE,_xll.ohTrigger(RecalcTrigger,Trigger6M)),NA())</f>
        <v>1.8977376577547431E-2</v>
      </c>
      <c r="O3487" s="52">
        <f>IFERROR(_xll.qlIndexFixing(ONIndex6M,I3487,TRUE,_xll.ohTrigger(RecalcTrigger,Trigger6M)),NA())</f>
        <v>1.8886439538849942E-2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2.0893111320550162E-2</v>
      </c>
    </row>
    <row r="3488" spans="2:17" x14ac:dyDescent="0.2">
      <c r="B3488" s="46" t="s">
        <v>51</v>
      </c>
      <c r="D3488" s="49">
        <f>_xll.qlCalendarAdvance(LocalCalendar,$D3487,B3488,"f",FALSE)</f>
        <v>64175</v>
      </c>
      <c r="E3488" s="49">
        <f>_xll.qlInterestRateIndexValueDate(IndexON,D3488)</f>
        <v>64175</v>
      </c>
      <c r="F3488" s="52">
        <f>IFERROR(_xll.qlIndexFixing(IndexON,D3488,TRUE,_xll.ohTrigger(RecalcTrigger,TriggerON)),NA())</f>
        <v>1.3755423734984618E-2</v>
      </c>
      <c r="H3488" s="49">
        <f>_xll.qlCalendarAdvance(IborCalendar,$H3487,B3488,"f",FALSE)</f>
        <v>64160</v>
      </c>
      <c r="I3488" s="49">
        <f>_xll.qlInterestRateIndexValueDate(Index1M,$H3488)</f>
        <v>64165</v>
      </c>
      <c r="J3488" s="52">
        <f>IFERROR(_xll.qlIndexFixing(Index1M,$H3488,TRUE,_xll.ohTrigger(RecalcTrigger,Trigger1M)),NA())</f>
        <v>1.5750231879819943E-2</v>
      </c>
      <c r="K3488" s="52">
        <f>IFERROR(_xll.qlIndexFixing(ONIndex1M,I3488,TRUE,_xll.ohTrigger(RecalcTrigger,Trigger1M)),NA())</f>
        <v>1.5740248768141285E-2</v>
      </c>
      <c r="L3488" s="52">
        <f>IFERROR(_xll.qlIndexFixing(Index3M,H3488,TRUE,_xll.ohTrigger(RecalcTrigger,Trigger3M)),NA())</f>
        <v>1.7204455291711187E-2</v>
      </c>
      <c r="M3488" s="52">
        <f>IFERROR(_xll.qlIndexFixing(ONIndex3M,I3488,TRUE,_xll.ohTrigger(RecalcTrigger,Trigger3M)),NA())</f>
        <v>1.7167562467133024E-2</v>
      </c>
      <c r="N3488" s="52">
        <f>IFERROR(_xll.qlIndexFixing(Index6M,$H3488,TRUE,_xll.ohTrigger(RecalcTrigger,Trigger6M)),NA())</f>
        <v>1.8976378687226264E-2</v>
      </c>
      <c r="O3488" s="52">
        <f>IFERROR(_xll.qlIndexFixing(ONIndex6M,I3488,TRUE,_xll.ohTrigger(RecalcTrigger,Trigger6M)),NA())</f>
        <v>1.8886438357315072E-2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2.08931112346189E-2</v>
      </c>
    </row>
    <row r="3489" spans="2:17" x14ac:dyDescent="0.2">
      <c r="B3489" s="46" t="s">
        <v>51</v>
      </c>
      <c r="D3489" s="49">
        <f>_xll.qlCalendarAdvance(LocalCalendar,$D3488,B3489,"f",FALSE)</f>
        <v>64182</v>
      </c>
      <c r="E3489" s="49">
        <f>_xll.qlInterestRateIndexValueDate(IndexON,D3489)</f>
        <v>64182</v>
      </c>
      <c r="F3489" s="52">
        <f>IFERROR(_xll.qlIndexFixing(IndexON,D3489,TRUE,_xll.ohTrigger(RecalcTrigger,TriggerON)),NA())</f>
        <v>1.3755423735011263E-2</v>
      </c>
      <c r="H3489" s="49">
        <f>_xll.qlCalendarAdvance(IborCalendar,$H3488,B3489,"f",FALSE)</f>
        <v>64167</v>
      </c>
      <c r="I3489" s="49">
        <f>_xll.qlInterestRateIndexValueDate(Index1M,$H3489)</f>
        <v>64171</v>
      </c>
      <c r="J3489" s="52">
        <f>IFERROR(_xll.qlIndexFixing(Index1M,$H3489,TRUE,_xll.ohTrigger(RecalcTrigger,Trigger1M)),NA())</f>
        <v>1.5750231879819943E-2</v>
      </c>
      <c r="K3489" s="52">
        <f>IFERROR(_xll.qlIndexFixing(ONIndex1M,I3489,TRUE,_xll.ohTrigger(RecalcTrigger,Trigger1M)),NA())</f>
        <v>1.5740248768141285E-2</v>
      </c>
      <c r="L3489" s="52">
        <f>IFERROR(_xll.qlIndexFixing(Index3M,H3489,TRUE,_xll.ohTrigger(RecalcTrigger,Trigger3M)),NA())</f>
        <v>1.7204455291712942E-2</v>
      </c>
      <c r="M3489" s="52">
        <f>IFERROR(_xll.qlIndexFixing(ONIndex3M,I3489,TRUE,_xll.ohTrigger(RecalcTrigger,Trigger3M)),NA())</f>
        <v>1.7167562467133024E-2</v>
      </c>
      <c r="N3489" s="52">
        <f>IFERROR(_xll.qlIndexFixing(Index6M,$H3489,TRUE,_xll.ohTrigger(RecalcTrigger,Trigger6M)),NA())</f>
        <v>1.8976377969080284E-2</v>
      </c>
      <c r="O3489" s="52">
        <f>IFERROR(_xll.qlIndexFixing(ONIndex6M,I3489,TRUE,_xll.ohTrigger(RecalcTrigger,Trigger6M)),NA())</f>
        <v>1.8886437364908915E-2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2.0893111162356703E-2</v>
      </c>
    </row>
    <row r="3490" spans="2:17" x14ac:dyDescent="0.2">
      <c r="B3490" s="46" t="s">
        <v>51</v>
      </c>
      <c r="D3490" s="49">
        <f>_xll.qlCalendarAdvance(LocalCalendar,$D3489,B3490,"f",FALSE)</f>
        <v>64189</v>
      </c>
      <c r="E3490" s="49">
        <f>_xll.qlInterestRateIndexValueDate(IndexON,D3490)</f>
        <v>64189</v>
      </c>
      <c r="F3490" s="52">
        <f>IFERROR(_xll.qlIndexFixing(IndexON,D3490,TRUE,_xll.ohTrigger(RecalcTrigger,TriggerON)),NA())</f>
        <v>1.3755423734984618E-2</v>
      </c>
      <c r="H3490" s="49">
        <f>_xll.qlCalendarAdvance(IborCalendar,$H3489,B3490,"f",FALSE)</f>
        <v>64174</v>
      </c>
      <c r="I3490" s="49">
        <f>_xll.qlInterestRateIndexValueDate(Index1M,$H3490)</f>
        <v>64178</v>
      </c>
      <c r="J3490" s="52">
        <f>IFERROR(_xll.qlIndexFixing(Index1M,$H3490,TRUE,_xll.ohTrigger(RecalcTrigger,Trigger1M)),NA())</f>
        <v>1.5750231879819943E-2</v>
      </c>
      <c r="K3490" s="52">
        <f>IFERROR(_xll.qlIndexFixing(ONIndex1M,I3490,TRUE,_xll.ohTrigger(RecalcTrigger,Trigger1M)),NA())</f>
        <v>1.5740248768141285E-2</v>
      </c>
      <c r="L3490" s="52">
        <f>IFERROR(_xll.qlIndexFixing(Index3M,H3490,TRUE,_xll.ohTrigger(RecalcTrigger,Trigger3M)),NA())</f>
        <v>1.7204455291712065E-2</v>
      </c>
      <c r="M3490" s="52">
        <f>IFERROR(_xll.qlIndexFixing(ONIndex3M,I3490,TRUE,_xll.ohTrigger(RecalcTrigger,Trigger3M)),NA())</f>
        <v>1.7167562467133024E-2</v>
      </c>
      <c r="N3490" s="52">
        <f>IFERROR(_xll.qlIndexFixing(Index6M,$H3490,TRUE,_xll.ohTrigger(RecalcTrigger,Trigger6M)),NA())</f>
        <v>1.8976377155024649E-2</v>
      </c>
      <c r="O3490" s="52">
        <f>IFERROR(_xll.qlIndexFixing(ONIndex6M,I3490,TRUE,_xll.ohTrigger(RecalcTrigger,Trigger6M)),NA())</f>
        <v>1.8886436230536319E-2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2.0893111079782756E-2</v>
      </c>
    </row>
    <row r="3491" spans="2:17" x14ac:dyDescent="0.2">
      <c r="B3491" s="46" t="s">
        <v>51</v>
      </c>
      <c r="D3491" s="49">
        <f>_xll.qlCalendarAdvance(LocalCalendar,$D3490,B3491,"f",FALSE)</f>
        <v>64196</v>
      </c>
      <c r="E3491" s="49">
        <f>_xll.qlInterestRateIndexValueDate(IndexON,D3491)</f>
        <v>64196</v>
      </c>
      <c r="F3491" s="52">
        <f>IFERROR(_xll.qlIndexFixing(IndexON,D3491,TRUE,_xll.ohTrigger(RecalcTrigger,TriggerON)),NA())</f>
        <v>1.3755423734984618E-2</v>
      </c>
      <c r="H3491" s="49">
        <f>_xll.qlCalendarAdvance(IborCalendar,$H3490,B3491,"f",FALSE)</f>
        <v>64181</v>
      </c>
      <c r="I3491" s="49">
        <f>_xll.qlInterestRateIndexValueDate(Index1M,$H3491)</f>
        <v>64185</v>
      </c>
      <c r="J3491" s="52">
        <f>IFERROR(_xll.qlIndexFixing(Index1M,$H3491,TRUE,_xll.ohTrigger(RecalcTrigger,Trigger1M)),NA())</f>
        <v>1.5750231879819943E-2</v>
      </c>
      <c r="K3491" s="52">
        <f>IFERROR(_xll.qlIndexFixing(ONIndex1M,I3491,TRUE,_xll.ohTrigger(RecalcTrigger,Trigger1M)),NA())</f>
        <v>1.5740248768221221E-2</v>
      </c>
      <c r="L3491" s="52">
        <f>IFERROR(_xll.qlIndexFixing(Index3M,H3491,TRUE,_xll.ohTrigger(RecalcTrigger,Trigger3M)),NA())</f>
        <v>1.7204455291712065E-2</v>
      </c>
      <c r="M3491" s="52">
        <f>IFERROR(_xll.qlIndexFixing(ONIndex3M,I3491,TRUE,_xll.ohTrigger(RecalcTrigger,Trigger3M)),NA())</f>
        <v>1.7167562467133024E-2</v>
      </c>
      <c r="N3491" s="52">
        <f>IFERROR(_xll.qlIndexFixing(Index6M,$H3491,TRUE,_xll.ohTrigger(RecalcTrigger,Trigger6M)),NA())</f>
        <v>1.8976376366579732E-2</v>
      </c>
      <c r="O3491" s="52">
        <f>IFERROR(_xll.qlIndexFixing(ONIndex6M,I3491,TRUE,_xll.ohTrigger(RecalcTrigger,Trigger6M)),NA())</f>
        <v>1.8886435121583389E-2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2.0893110999127273E-2</v>
      </c>
    </row>
    <row r="3492" spans="2:17" x14ac:dyDescent="0.2">
      <c r="B3492" s="46" t="s">
        <v>51</v>
      </c>
      <c r="D3492" s="49">
        <f>_xll.qlCalendarAdvance(LocalCalendar,$D3491,B3492,"f",FALSE)</f>
        <v>64203</v>
      </c>
      <c r="E3492" s="49">
        <f>_xll.qlInterestRateIndexValueDate(IndexON,D3492)</f>
        <v>64203</v>
      </c>
      <c r="F3492" s="52">
        <f>IFERROR(_xll.qlIndexFixing(IndexON,D3492,TRUE,_xll.ohTrigger(RecalcTrigger,TriggerON)),NA())</f>
        <v>1.375568652230319E-2</v>
      </c>
      <c r="H3492" s="49">
        <f>_xll.qlCalendarAdvance(IborCalendar,$H3491,B3492,"f",FALSE)</f>
        <v>64188</v>
      </c>
      <c r="I3492" s="49">
        <f>_xll.qlInterestRateIndexValueDate(Index1M,$H3492)</f>
        <v>64192</v>
      </c>
      <c r="J3492" s="52">
        <f>IFERROR(_xll.qlIndexFixing(Index1M,$H3492,TRUE,_xll.ohTrigger(RecalcTrigger,Trigger1M)),NA())</f>
        <v>1.5750576275594379E-2</v>
      </c>
      <c r="K3492" s="52">
        <f>IFERROR(_xll.qlIndexFixing(ONIndex1M,I3492,TRUE,_xll.ohTrigger(RecalcTrigger,Trigger1M)),NA())</f>
        <v>1.5740248768141285E-2</v>
      </c>
      <c r="L3492" s="52">
        <f>IFERROR(_xll.qlIndexFixing(Index3M,H3492,TRUE,_xll.ohTrigger(RecalcTrigger,Trigger3M)),NA())</f>
        <v>1.7204865805366183E-2</v>
      </c>
      <c r="M3492" s="52">
        <f>IFERROR(_xll.qlIndexFixing(ONIndex3M,I3492,TRUE,_xll.ohTrigger(RecalcTrigger,Trigger3M)),NA())</f>
        <v>1.716756246721296E-2</v>
      </c>
      <c r="N3492" s="52">
        <f>IFERROR(_xll.qlIndexFixing(Index6M,$H3492,TRUE,_xll.ohTrigger(RecalcTrigger,Trigger6M)),NA())</f>
        <v>1.8976874117966155E-2</v>
      </c>
      <c r="O3492" s="52">
        <f>IFERROR(_xll.qlIndexFixing(ONIndex6M,I3492,TRUE,_xll.ohTrigger(RecalcTrigger,Trigger6M)),NA())</f>
        <v>1.888643403797019E-2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2.089311092031032E-2</v>
      </c>
    </row>
    <row r="3493" spans="2:17" x14ac:dyDescent="0.2">
      <c r="B3493" s="46" t="s">
        <v>51</v>
      </c>
      <c r="D3493" s="49">
        <f>_xll.qlCalendarAdvance(LocalCalendar,$D3492,B3493,"f",FALSE)</f>
        <v>64210</v>
      </c>
      <c r="E3493" s="49">
        <f>_xll.qlInterestRateIndexValueDate(IndexON,D3493)</f>
        <v>64210</v>
      </c>
      <c r="F3493" s="52">
        <f>IFERROR(_xll.qlIndexFixing(IndexON,D3493,TRUE,_xll.ohTrigger(RecalcTrigger,TriggerON)),NA())</f>
        <v>1.3755423734984618E-2</v>
      </c>
      <c r="H3493" s="49">
        <f>_xll.qlCalendarAdvance(IborCalendar,$H3492,B3493,"f",FALSE)</f>
        <v>64195</v>
      </c>
      <c r="I3493" s="49">
        <f>_xll.qlInterestRateIndexValueDate(Index1M,$H3493)</f>
        <v>64199</v>
      </c>
      <c r="J3493" s="52">
        <f>IFERROR(_xll.qlIndexFixing(Index1M,$H3493,TRUE,_xll.ohTrigger(RecalcTrigger,Trigger1M)),NA())</f>
        <v>1.5750576275594379E-2</v>
      </c>
      <c r="K3493" s="52">
        <f>IFERROR(_xll.qlIndexFixing(ONIndex1M,I3493,TRUE,_xll.ohTrigger(RecalcTrigger,Trigger1M)),NA())</f>
        <v>1.5740248768061349E-2</v>
      </c>
      <c r="L3493" s="52">
        <f>IFERROR(_xll.qlIndexFixing(Index3M,H3493,TRUE,_xll.ohTrigger(RecalcTrigger,Trigger3M)),NA())</f>
        <v>1.7204865805364445E-2</v>
      </c>
      <c r="M3493" s="52">
        <f>IFERROR(_xll.qlIndexFixing(ONIndex3M,I3493,TRUE,_xll.ohTrigger(RecalcTrigger,Trigger3M)),NA())</f>
        <v>1.7167562467053088E-2</v>
      </c>
      <c r="N3493" s="52">
        <f>IFERROR(_xll.qlIndexFixing(Index6M,$H3493,TRUE,_xll.ohTrigger(RecalcTrigger,Trigger6M)),NA())</f>
        <v>1.8976873382533458E-2</v>
      </c>
      <c r="O3493" s="52">
        <f>IFERROR(_xll.qlIndexFixing(ONIndex6M,I3493,TRUE,_xll.ohTrigger(RecalcTrigger,Trigger6M)),NA())</f>
        <v>1.8886432979616785E-2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2.0893110843251961E-2</v>
      </c>
    </row>
    <row r="3494" spans="2:17" x14ac:dyDescent="0.2">
      <c r="B3494" s="46" t="s">
        <v>51</v>
      </c>
      <c r="D3494" s="49">
        <f>_xll.qlCalendarAdvance(LocalCalendar,$D3493,B3494,"f",FALSE)</f>
        <v>64217</v>
      </c>
      <c r="E3494" s="49">
        <f>_xll.qlInterestRateIndexValueDate(IndexON,D3494)</f>
        <v>64217</v>
      </c>
      <c r="F3494" s="52">
        <f>IFERROR(_xll.qlIndexFixing(IndexON,D3494,TRUE,_xll.ohTrigger(RecalcTrigger,TriggerON)),NA())</f>
        <v>1.3755423734984618E-2</v>
      </c>
      <c r="H3494" s="49">
        <f>_xll.qlCalendarAdvance(IborCalendar,$H3493,B3494,"f",FALSE)</f>
        <v>64202</v>
      </c>
      <c r="I3494" s="49">
        <f>_xll.qlInterestRateIndexValueDate(Index1M,$H3494)</f>
        <v>64207</v>
      </c>
      <c r="J3494" s="52">
        <f>IFERROR(_xll.qlIndexFixing(Index1M,$H3494,TRUE,_xll.ohTrigger(RecalcTrigger,Trigger1M)),NA())</f>
        <v>1.5750576275596957E-2</v>
      </c>
      <c r="K3494" s="52">
        <f>IFERROR(_xll.qlIndexFixing(ONIndex1M,I3494,TRUE,_xll.ohTrigger(RecalcTrigger,Trigger1M)),NA())</f>
        <v>1.5740248768221221E-2</v>
      </c>
      <c r="L3494" s="52">
        <f>IFERROR(_xll.qlIndexFixing(Index3M,H3494,TRUE,_xll.ohTrigger(RecalcTrigger,Trigger3M)),NA())</f>
        <v>1.7204865805365312E-2</v>
      </c>
      <c r="M3494" s="52">
        <f>IFERROR(_xll.qlIndexFixing(ONIndex3M,I3494,TRUE,_xll.ohTrigger(RecalcTrigger,Trigger3M)),NA())</f>
        <v>1.7167562467133024E-2</v>
      </c>
      <c r="N3494" s="52">
        <f>IFERROR(_xll.qlIndexFixing(Index6M,$H3494,TRUE,_xll.ohTrigger(RecalcTrigger,Trigger6M)),NA())</f>
        <v>1.8976872573401023E-2</v>
      </c>
      <c r="O3494" s="52">
        <f>IFERROR(_xll.qlIndexFixing(ONIndex6M,I3494,TRUE,_xll.ohTrigger(RecalcTrigger,Trigger6M)),NA())</f>
        <v>1.8886431801359294E-2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2.0893110757480571E-2</v>
      </c>
    </row>
    <row r="3495" spans="2:17" x14ac:dyDescent="0.2">
      <c r="B3495" s="46" t="s">
        <v>51</v>
      </c>
      <c r="D3495" s="49">
        <f>_xll.qlCalendarAdvance(LocalCalendar,$D3494,B3495,"f",FALSE)</f>
        <v>64224</v>
      </c>
      <c r="E3495" s="49">
        <f>_xll.qlInterestRateIndexValueDate(IndexON,D3495)</f>
        <v>64224</v>
      </c>
      <c r="F3495" s="52">
        <f>IFERROR(_xll.qlIndexFixing(IndexON,D3495,TRUE,_xll.ohTrigger(RecalcTrigger,TriggerON)),NA())</f>
        <v>1.3755423734984618E-2</v>
      </c>
      <c r="H3495" s="49">
        <f>_xll.qlCalendarAdvance(IborCalendar,$H3494,B3495,"f",FALSE)</f>
        <v>64209</v>
      </c>
      <c r="I3495" s="49">
        <f>_xll.qlInterestRateIndexValueDate(Index1M,$H3495)</f>
        <v>64213</v>
      </c>
      <c r="J3495" s="52">
        <f>IFERROR(_xll.qlIndexFixing(Index1M,$H3495,TRUE,_xll.ohTrigger(RecalcTrigger,Trigger1M)),NA())</f>
        <v>1.5750576275594379E-2</v>
      </c>
      <c r="K3495" s="52">
        <f>IFERROR(_xll.qlIndexFixing(ONIndex1M,I3495,TRUE,_xll.ohTrigger(RecalcTrigger,Trigger1M)),NA())</f>
        <v>1.5740248768141285E-2</v>
      </c>
      <c r="L3495" s="52">
        <f>IFERROR(_xll.qlIndexFixing(Index3M,H3495,TRUE,_xll.ohTrigger(RecalcTrigger,Trigger3M)),NA())</f>
        <v>1.7204865805365312E-2</v>
      </c>
      <c r="M3495" s="52">
        <f>IFERROR(_xll.qlIndexFixing(ONIndex3M,I3495,TRUE,_xll.ohTrigger(RecalcTrigger,Trigger3M)),NA())</f>
        <v>1.7167562467133024E-2</v>
      </c>
      <c r="N3495" s="52">
        <f>IFERROR(_xll.qlIndexFixing(Index6M,$H3495,TRUE,_xll.ohTrigger(RecalcTrigger,Trigger6M)),NA())</f>
        <v>1.8976871988504521E-2</v>
      </c>
      <c r="O3495" s="52">
        <f>IFERROR(_xll.qlIndexFixing(ONIndex6M,I3495,TRUE,_xll.ohTrigger(RecalcTrigger,Trigger6M)),NA())</f>
        <v>1.8886430939328847E-2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2.0893110694810701E-2</v>
      </c>
    </row>
    <row r="3496" spans="2:17" x14ac:dyDescent="0.2">
      <c r="B3496" s="46" t="s">
        <v>51</v>
      </c>
      <c r="D3496" s="49">
        <f>_xll.qlCalendarAdvance(LocalCalendar,$D3495,B3496,"f",FALSE)</f>
        <v>64231</v>
      </c>
      <c r="E3496" s="49">
        <f>_xll.qlInterestRateIndexValueDate(IndexON,D3496)</f>
        <v>64231</v>
      </c>
      <c r="F3496" s="52">
        <f>IFERROR(_xll.qlIndexFixing(IndexON,D3496,TRUE,_xll.ohTrigger(RecalcTrigger,TriggerON)),NA())</f>
        <v>1.3755686522283206E-2</v>
      </c>
      <c r="H3496" s="49">
        <f>_xll.qlCalendarAdvance(IborCalendar,$H3495,B3496,"f",FALSE)</f>
        <v>64216</v>
      </c>
      <c r="I3496" s="49">
        <f>_xll.qlInterestRateIndexValueDate(Index1M,$H3496)</f>
        <v>64220</v>
      </c>
      <c r="J3496" s="52">
        <f>IFERROR(_xll.qlIndexFixing(Index1M,$H3496,TRUE,_xll.ohTrigger(RecalcTrigger,Trigger1M)),NA())</f>
        <v>1.5750920681409375E-2</v>
      </c>
      <c r="K3496" s="52">
        <f>IFERROR(_xll.qlIndexFixing(ONIndex1M,I3496,TRUE,_xll.ohTrigger(RecalcTrigger,Trigger1M)),NA())</f>
        <v>1.5740248768141285E-2</v>
      </c>
      <c r="L3496" s="52">
        <f>IFERROR(_xll.qlIndexFixing(Index3M,H3496,TRUE,_xll.ohTrigger(RecalcTrigger,Trigger3M)),NA())</f>
        <v>1.7204865805367051E-2</v>
      </c>
      <c r="M3496" s="52">
        <f>IFERROR(_xll.qlIndexFixing(ONIndex3M,I3496,TRUE,_xll.ohTrigger(RecalcTrigger,Trigger3M)),NA())</f>
        <v>1.716756246721296E-2</v>
      </c>
      <c r="N3496" s="52">
        <f>IFERROR(_xll.qlIndexFixing(Index6M,$H3496,TRUE,_xll.ohTrigger(RecalcTrigger,Trigger6M)),NA())</f>
        <v>1.8976871329908284E-2</v>
      </c>
      <c r="O3496" s="52">
        <f>IFERROR(_xll.qlIndexFixing(ONIndex6M,I3496,TRUE,_xll.ohTrigger(RecalcTrigger,Trigger6M)),NA())</f>
        <v>1.8886429957234441E-2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2.089311062326793E-2</v>
      </c>
    </row>
    <row r="3497" spans="2:17" x14ac:dyDescent="0.2">
      <c r="B3497" s="46" t="s">
        <v>51</v>
      </c>
      <c r="D3497" s="49">
        <f>_xll.qlCalendarAdvance(LocalCalendar,$D3496,B3497,"f",FALSE)</f>
        <v>64238</v>
      </c>
      <c r="E3497" s="49">
        <f>_xll.qlInterestRateIndexValueDate(IndexON,D3497)</f>
        <v>64238</v>
      </c>
      <c r="F3497" s="52">
        <f>IFERROR(_xll.qlIndexFixing(IndexON,D3497,TRUE,_xll.ohTrigger(RecalcTrigger,TriggerON)),NA())</f>
        <v>1.3755423734984618E-2</v>
      </c>
      <c r="H3497" s="49">
        <f>_xll.qlCalendarAdvance(IborCalendar,$H3496,B3497,"f",FALSE)</f>
        <v>64223</v>
      </c>
      <c r="I3497" s="49">
        <f>_xll.qlInterestRateIndexValueDate(Index1M,$H3497)</f>
        <v>64227</v>
      </c>
      <c r="J3497" s="52">
        <f>IFERROR(_xll.qlIndexFixing(Index1M,$H3497,TRUE,_xll.ohTrigger(RecalcTrigger,Trigger1M)),NA())</f>
        <v>1.5750231879819943E-2</v>
      </c>
      <c r="K3497" s="52">
        <f>IFERROR(_xll.qlIndexFixing(ONIndex1M,I3497,TRUE,_xll.ohTrigger(RecalcTrigger,Trigger1M)),NA())</f>
        <v>1.5740248768141285E-2</v>
      </c>
      <c r="L3497" s="52">
        <f>IFERROR(_xll.qlIndexFixing(Index3M,H3497,TRUE,_xll.ohTrigger(RecalcTrigger,Trigger3M)),NA())</f>
        <v>1.7204865805364445E-2</v>
      </c>
      <c r="M3497" s="52">
        <f>IFERROR(_xll.qlIndexFixing(ONIndex3M,I3497,TRUE,_xll.ohTrigger(RecalcTrigger,Trigger3M)),NA())</f>
        <v>1.7167562467053088E-2</v>
      </c>
      <c r="N3497" s="52">
        <f>IFERROR(_xll.qlIndexFixing(Index6M,$H3497,TRUE,_xll.ohTrigger(RecalcTrigger,Trigger6M)),NA())</f>
        <v>1.8976870696923907E-2</v>
      </c>
      <c r="O3497" s="52">
        <f>IFERROR(_xll.qlIndexFixing(ONIndex6M,I3497,TRUE,_xll.ohTrigger(RecalcTrigger,Trigger6M)),NA())</f>
        <v>1.8886429000479765E-2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2.0893110553563687E-2</v>
      </c>
    </row>
    <row r="3498" spans="2:17" x14ac:dyDescent="0.2">
      <c r="B3498" s="46" t="s">
        <v>51</v>
      </c>
      <c r="D3498" s="49">
        <f>_xll.qlCalendarAdvance(LocalCalendar,$D3497,B3498,"f",FALSE)</f>
        <v>64245</v>
      </c>
      <c r="E3498" s="49">
        <f>_xll.qlInterestRateIndexValueDate(IndexON,D3498)</f>
        <v>64245</v>
      </c>
      <c r="F3498" s="52">
        <f>IFERROR(_xll.qlIndexFixing(IndexON,D3498,TRUE,_xll.ohTrigger(RecalcTrigger,TriggerON)),NA())</f>
        <v>1.3755423734984618E-2</v>
      </c>
      <c r="H3498" s="49">
        <f>_xll.qlCalendarAdvance(IborCalendar,$H3497,B3498,"f",FALSE)</f>
        <v>64230</v>
      </c>
      <c r="I3498" s="49">
        <f>_xll.qlInterestRateIndexValueDate(Index1M,$H3498)</f>
        <v>64235</v>
      </c>
      <c r="J3498" s="52">
        <f>IFERROR(_xll.qlIndexFixing(Index1M,$H3498,TRUE,_xll.ohTrigger(RecalcTrigger,Trigger1M)),NA())</f>
        <v>1.5750231879819943E-2</v>
      </c>
      <c r="K3498" s="52">
        <f>IFERROR(_xll.qlIndexFixing(ONIndex1M,I3498,TRUE,_xll.ohTrigger(RecalcTrigger,Trigger1M)),NA())</f>
        <v>1.5740248768141285E-2</v>
      </c>
      <c r="L3498" s="52">
        <f>IFERROR(_xll.qlIndexFixing(Index3M,H3498,TRUE,_xll.ohTrigger(RecalcTrigger,Trigger3M)),NA())</f>
        <v>1.7204865805365312E-2</v>
      </c>
      <c r="M3498" s="52">
        <f>IFERROR(_xll.qlIndexFixing(ONIndex3M,I3498,TRUE,_xll.ohTrigger(RecalcTrigger,Trigger3M)),NA())</f>
        <v>1.7167562467053088E-2</v>
      </c>
      <c r="N3498" s="52">
        <f>IFERROR(_xll.qlIndexFixing(Index6M,$H3498,TRUE,_xll.ohTrigger(RecalcTrigger,Trigger6M)),NA())</f>
        <v>1.8976371479632621E-2</v>
      </c>
      <c r="O3498" s="52">
        <f>IFERROR(_xll.qlIndexFixing(ONIndex6M,I3498,TRUE,_xll.ohTrigger(RecalcTrigger,Trigger6M)),NA())</f>
        <v>1.8886427938049621E-2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2.089311047626552E-2</v>
      </c>
    </row>
    <row r="3499" spans="2:17" x14ac:dyDescent="0.2">
      <c r="B3499" s="46" t="s">
        <v>51</v>
      </c>
      <c r="D3499" s="49">
        <f>_xll.qlCalendarAdvance(LocalCalendar,$D3498,B3499,"f",FALSE)</f>
        <v>64252</v>
      </c>
      <c r="E3499" s="49">
        <f>_xll.qlInterestRateIndexValueDate(IndexON,D3499)</f>
        <v>64252</v>
      </c>
      <c r="F3499" s="52">
        <f>IFERROR(_xll.qlIndexFixing(IndexON,D3499,TRUE,_xll.ohTrigger(RecalcTrigger,TriggerON)),NA())</f>
        <v>1.3755423734984618E-2</v>
      </c>
      <c r="H3499" s="49">
        <f>_xll.qlCalendarAdvance(IborCalendar,$H3498,B3499,"f",FALSE)</f>
        <v>64237</v>
      </c>
      <c r="I3499" s="49">
        <f>_xll.qlInterestRateIndexValueDate(Index1M,$H3499)</f>
        <v>64241</v>
      </c>
      <c r="J3499" s="52">
        <f>IFERROR(_xll.qlIndexFixing(Index1M,$H3499,TRUE,_xll.ohTrigger(RecalcTrigger,Trigger1M)),NA())</f>
        <v>1.5750231879819943E-2</v>
      </c>
      <c r="K3499" s="52">
        <f>IFERROR(_xll.qlIndexFixing(ONIndex1M,I3499,TRUE,_xll.ohTrigger(RecalcTrigger,Trigger1M)),NA())</f>
        <v>1.5740248768141285E-2</v>
      </c>
      <c r="L3499" s="52">
        <f>IFERROR(_xll.qlIndexFixing(Index3M,H3499,TRUE,_xll.ohTrigger(RecalcTrigger,Trigger3M)),NA())</f>
        <v>1.7204865805365312E-2</v>
      </c>
      <c r="M3499" s="52">
        <f>IFERROR(_xll.qlIndexFixing(ONIndex3M,I3499,TRUE,_xll.ohTrigger(RecalcTrigger,Trigger3M)),NA())</f>
        <v>1.7167562467133024E-2</v>
      </c>
      <c r="N3499" s="52">
        <f>IFERROR(_xll.qlIndexFixing(Index6M,$H3499,TRUE,_xll.ohTrigger(RecalcTrigger,Trigger6M)),NA())</f>
        <v>1.8976370981007306E-2</v>
      </c>
      <c r="O3499" s="52">
        <f>IFERROR(_xll.qlIndexFixing(ONIndex6M,I3499,TRUE,_xll.ohTrigger(RecalcTrigger,Trigger6M)),NA())</f>
        <v>1.8886427163069541E-2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2.0893110419910599E-2</v>
      </c>
    </row>
    <row r="3500" spans="2:17" x14ac:dyDescent="0.2">
      <c r="B3500" s="46" t="s">
        <v>51</v>
      </c>
      <c r="D3500" s="49">
        <f>_xll.qlCalendarAdvance(LocalCalendar,$D3499,B3500,"f",FALSE)</f>
        <v>64259</v>
      </c>
      <c r="E3500" s="49">
        <f>_xll.qlInterestRateIndexValueDate(IndexON,D3500)</f>
        <v>64259</v>
      </c>
      <c r="F3500" s="52">
        <f>IFERROR(_xll.qlIndexFixing(IndexON,D3500,TRUE,_xll.ohTrigger(RecalcTrigger,TriggerON)),NA())</f>
        <v>1.3755423735011263E-2</v>
      </c>
      <c r="H3500" s="49">
        <f>_xll.qlCalendarAdvance(IborCalendar,$H3499,B3500,"f",FALSE)</f>
        <v>64244</v>
      </c>
      <c r="I3500" s="49">
        <f>_xll.qlInterestRateIndexValueDate(Index1M,$H3500)</f>
        <v>64248</v>
      </c>
      <c r="J3500" s="52">
        <f>IFERROR(_xll.qlIndexFixing(Index1M,$H3500,TRUE,_xll.ohTrigger(RecalcTrigger,Trigger1M)),NA())</f>
        <v>1.5750920681409375E-2</v>
      </c>
      <c r="K3500" s="52">
        <f>IFERROR(_xll.qlIndexFixing(ONIndex1M,I3500,TRUE,_xll.ohTrigger(RecalcTrigger,Trigger1M)),NA())</f>
        <v>1.5740248768141285E-2</v>
      </c>
      <c r="L3500" s="52">
        <f>IFERROR(_xll.qlIndexFixing(Index3M,H3500,TRUE,_xll.ohTrigger(RecalcTrigger,Trigger3M)),NA())</f>
        <v>1.7204865805365312E-2</v>
      </c>
      <c r="M3500" s="52">
        <f>IFERROR(_xll.qlIndexFixing(ONIndex3M,I3500,TRUE,_xll.ohTrigger(RecalcTrigger,Trigger3M)),NA())</f>
        <v>1.7167562467133024E-2</v>
      </c>
      <c r="N3500" s="52">
        <f>IFERROR(_xll.qlIndexFixing(Index6M,$H3500,TRUE,_xll.ohTrigger(RecalcTrigger,Trigger6M)),NA())</f>
        <v>1.8976868951643265E-2</v>
      </c>
      <c r="O3500" s="52">
        <f>IFERROR(_xll.qlIndexFixing(ONIndex6M,I3500,TRUE,_xll.ohTrigger(RecalcTrigger,Trigger6M)),NA())</f>
        <v>1.8886426282334057E-2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2.0893110355721944E-2</v>
      </c>
    </row>
    <row r="3501" spans="2:17" x14ac:dyDescent="0.2">
      <c r="B3501" s="46" t="s">
        <v>51</v>
      </c>
      <c r="D3501" s="49">
        <f>_xll.qlCalendarAdvance(LocalCalendar,$D3500,B3501,"f",FALSE)</f>
        <v>64266</v>
      </c>
      <c r="E3501" s="49">
        <f>_xll.qlInterestRateIndexValueDate(IndexON,D3501)</f>
        <v>64266</v>
      </c>
      <c r="F3501" s="52">
        <f>IFERROR(_xll.qlIndexFixing(IndexON,D3501,TRUE,_xll.ohTrigger(RecalcTrigger,TriggerON)),NA())</f>
        <v>1.3755423735011263E-2</v>
      </c>
      <c r="H3501" s="49">
        <f>_xll.qlCalendarAdvance(IborCalendar,$H3500,B3501,"f",FALSE)</f>
        <v>64251</v>
      </c>
      <c r="I3501" s="49">
        <f>_xll.qlInterestRateIndexValueDate(Index1M,$H3501)</f>
        <v>64255</v>
      </c>
      <c r="J3501" s="52">
        <f>IFERROR(_xll.qlIndexFixing(Index1M,$H3501,TRUE,_xll.ohTrigger(RecalcTrigger,Trigger1M)),NA())</f>
        <v>1.5750576275594379E-2</v>
      </c>
      <c r="K3501" s="52">
        <f>IFERROR(_xll.qlIndexFixing(ONIndex1M,I3501,TRUE,_xll.ohTrigger(RecalcTrigger,Trigger1M)),NA())</f>
        <v>1.5740248768141285E-2</v>
      </c>
      <c r="L3501" s="52">
        <f>IFERROR(_xll.qlIndexFixing(Index3M,H3501,TRUE,_xll.ohTrigger(RecalcTrigger,Trigger3M)),NA())</f>
        <v>1.7204455291712065E-2</v>
      </c>
      <c r="M3501" s="52">
        <f>IFERROR(_xll.qlIndexFixing(ONIndex3M,I3501,TRUE,_xll.ohTrigger(RecalcTrigger,Trigger3M)),NA())</f>
        <v>1.7167562467053088E-2</v>
      </c>
      <c r="N3501" s="52">
        <f>IFERROR(_xll.qlIndexFixing(Index6M,$H3501,TRUE,_xll.ohTrigger(RecalcTrigger,Trigger6M)),NA())</f>
        <v>1.897686842110765E-2</v>
      </c>
      <c r="O3501" s="52">
        <f>IFERROR(_xll.qlIndexFixing(ONIndex6M,I3501,TRUE,_xll.ohTrigger(RecalcTrigger,Trigger6M)),NA())</f>
        <v>1.8886425427018239E-2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2.0893110293531691E-2</v>
      </c>
    </row>
    <row r="3502" spans="2:17" x14ac:dyDescent="0.2">
      <c r="B3502" s="46" t="s">
        <v>51</v>
      </c>
      <c r="D3502" s="49">
        <f>_xll.qlCalendarAdvance(LocalCalendar,$D3501,B3502,"f",FALSE)</f>
        <v>64273</v>
      </c>
      <c r="E3502" s="49">
        <f>_xll.qlInterestRateIndexValueDate(IndexON,D3502)</f>
        <v>64273</v>
      </c>
      <c r="F3502" s="52">
        <f>IFERROR(_xll.qlIndexFixing(IndexON,D3502,TRUE,_xll.ohTrigger(RecalcTrigger,TriggerON)),NA())</f>
        <v>1.3755423734984618E-2</v>
      </c>
      <c r="H3502" s="49">
        <f>_xll.qlCalendarAdvance(IborCalendar,$H3501,B3502,"f",FALSE)</f>
        <v>64258</v>
      </c>
      <c r="I3502" s="49">
        <f>_xll.qlInterestRateIndexValueDate(Index1M,$H3502)</f>
        <v>64262</v>
      </c>
      <c r="J3502" s="52">
        <f>IFERROR(_xll.qlIndexFixing(Index1M,$H3502,TRUE,_xll.ohTrigger(RecalcTrigger,Trigger1M)),NA())</f>
        <v>1.5750576275594379E-2</v>
      </c>
      <c r="K3502" s="52">
        <f>IFERROR(_xll.qlIndexFixing(ONIndex1M,I3502,TRUE,_xll.ohTrigger(RecalcTrigger,Trigger1M)),NA())</f>
        <v>1.5740248768221221E-2</v>
      </c>
      <c r="L3502" s="52">
        <f>IFERROR(_xll.qlIndexFixing(Index3M,H3502,TRUE,_xll.ohTrigger(RecalcTrigger,Trigger3M)),NA())</f>
        <v>1.7204455291712065E-2</v>
      </c>
      <c r="M3502" s="52">
        <f>IFERROR(_xll.qlIndexFixing(ONIndex3M,I3502,TRUE,_xll.ohTrigger(RecalcTrigger,Trigger3M)),NA())</f>
        <v>1.7167562467053088E-2</v>
      </c>
      <c r="N3502" s="52">
        <f>IFERROR(_xll.qlIndexFixing(Index6M,$H3502,TRUE,_xll.ohTrigger(RecalcTrigger,Trigger6M)),NA())</f>
        <v>1.8976867916183898E-2</v>
      </c>
      <c r="O3502" s="52">
        <f>IFERROR(_xll.qlIndexFixing(ONIndex6M,I3502,TRUE,_xll.ohTrigger(RecalcTrigger,Trigger6M)),NA())</f>
        <v>1.8886424597281959E-2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2.0893110233179968E-2</v>
      </c>
    </row>
    <row r="3503" spans="2:17" x14ac:dyDescent="0.2">
      <c r="B3503" s="46" t="s">
        <v>51</v>
      </c>
      <c r="D3503" s="49">
        <f>_xll.qlCalendarAdvance(LocalCalendar,$D3502,B3503,"f",FALSE)</f>
        <v>64280</v>
      </c>
      <c r="E3503" s="49">
        <f>_xll.qlInterestRateIndexValueDate(IndexON,D3503)</f>
        <v>64280</v>
      </c>
      <c r="F3503" s="52">
        <f>IFERROR(_xll.qlIndexFixing(IndexON,D3503,TRUE,_xll.ohTrigger(RecalcTrigger,TriggerON)),NA())</f>
        <v>1.3755423734984618E-2</v>
      </c>
      <c r="H3503" s="49">
        <f>_xll.qlCalendarAdvance(IborCalendar,$H3502,B3503,"f",FALSE)</f>
        <v>64265</v>
      </c>
      <c r="I3503" s="49">
        <f>_xll.qlInterestRateIndexValueDate(Index1M,$H3503)</f>
        <v>64269</v>
      </c>
      <c r="J3503" s="52">
        <f>IFERROR(_xll.qlIndexFixing(Index1M,$H3503,TRUE,_xll.ohTrigger(RecalcTrigger,Trigger1M)),NA())</f>
        <v>1.5750576275594379E-2</v>
      </c>
      <c r="K3503" s="52">
        <f>IFERROR(_xll.qlIndexFixing(ONIndex1M,I3503,TRUE,_xll.ohTrigger(RecalcTrigger,Trigger1M)),NA())</f>
        <v>1.5740248768221221E-2</v>
      </c>
      <c r="L3503" s="52">
        <f>IFERROR(_xll.qlIndexFixing(Index3M,H3503,TRUE,_xll.ohTrigger(RecalcTrigger,Trigger3M)),NA())</f>
        <v>1.7204455291712065E-2</v>
      </c>
      <c r="M3503" s="52">
        <f>IFERROR(_xll.qlIndexFixing(ONIndex3M,I3503,TRUE,_xll.ohTrigger(RecalcTrigger,Trigger3M)),NA())</f>
        <v>1.7167562467133024E-2</v>
      </c>
      <c r="N3503" s="52">
        <f>IFERROR(_xll.qlIndexFixing(Index6M,$H3503,TRUE,_xll.ohTrigger(RecalcTrigger,Trigger6M)),NA())</f>
        <v>1.8976867436871572E-2</v>
      </c>
      <c r="O3503" s="52">
        <f>IFERROR(_xll.qlIndexFixing(ONIndex6M,I3503,TRUE,_xll.ohTrigger(RecalcTrigger,Trigger6M)),NA())</f>
        <v>1.8886423792645601E-2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2.0893110174666774E-2</v>
      </c>
    </row>
    <row r="3504" spans="2:17" x14ac:dyDescent="0.2">
      <c r="B3504" s="46" t="s">
        <v>51</v>
      </c>
      <c r="D3504" s="49">
        <f>_xll.qlCalendarAdvance(LocalCalendar,$D3503,B3504,"f",FALSE)</f>
        <v>64287</v>
      </c>
      <c r="E3504" s="49">
        <f>_xll.qlInterestRateIndexValueDate(IndexON,D3504)</f>
        <v>64287</v>
      </c>
      <c r="F3504" s="52">
        <f>IFERROR(_xll.qlIndexFixing(IndexON,D3504,TRUE,_xll.ohTrigger(RecalcTrigger,TriggerON)),NA())</f>
        <v>1.3755423734984618E-2</v>
      </c>
      <c r="H3504" s="49">
        <f>_xll.qlCalendarAdvance(IborCalendar,$H3503,B3504,"f",FALSE)</f>
        <v>64272</v>
      </c>
      <c r="I3504" s="49">
        <f>_xll.qlInterestRateIndexValueDate(Index1M,$H3504)</f>
        <v>64276</v>
      </c>
      <c r="J3504" s="52">
        <f>IFERROR(_xll.qlIndexFixing(Index1M,$H3504,TRUE,_xll.ohTrigger(RecalcTrigger,Trigger1M)),NA())</f>
        <v>1.5750576275594379E-2</v>
      </c>
      <c r="K3504" s="52">
        <f>IFERROR(_xll.qlIndexFixing(ONIndex1M,I3504,TRUE,_xll.ohTrigger(RecalcTrigger,Trigger1M)),NA())</f>
        <v>1.5740248768141285E-2</v>
      </c>
      <c r="L3504" s="52">
        <f>IFERROR(_xll.qlIndexFixing(Index3M,H3504,TRUE,_xll.ohTrigger(RecalcTrigger,Trigger3M)),NA())</f>
        <v>1.7204455291712065E-2</v>
      </c>
      <c r="M3504" s="52">
        <f>IFERROR(_xll.qlIndexFixing(ONIndex3M,I3504,TRUE,_xll.ohTrigger(RecalcTrigger,Trigger3M)),NA())</f>
        <v>1.7167562467053088E-2</v>
      </c>
      <c r="N3504" s="52">
        <f>IFERROR(_xll.qlIndexFixing(Index6M,$H3504,TRUE,_xll.ohTrigger(RecalcTrigger,Trigger6M)),NA())</f>
        <v>1.8976866983171543E-2</v>
      </c>
      <c r="O3504" s="52">
        <f>IFERROR(_xll.qlIndexFixing(ONIndex6M,I3504,TRUE,_xll.ohTrigger(RecalcTrigger,Trigger6M)),NA())</f>
        <v>1.8886423013508846E-2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2.0893110117832236E-2</v>
      </c>
    </row>
    <row r="3505" spans="2:17" x14ac:dyDescent="0.2">
      <c r="B3505" s="46" t="s">
        <v>51</v>
      </c>
      <c r="D3505" s="49">
        <f>_xll.qlCalendarAdvance(LocalCalendar,$D3504,B3505,"f",FALSE)</f>
        <v>64294</v>
      </c>
      <c r="E3505" s="49">
        <f>_xll.qlInterestRateIndexValueDate(IndexON,D3505)</f>
        <v>64294</v>
      </c>
      <c r="F3505" s="52">
        <f>IFERROR(_xll.qlIndexFixing(IndexON,D3505,TRUE,_xll.ohTrigger(RecalcTrigger,TriggerON)),NA())</f>
        <v>1.3755423734984618E-2</v>
      </c>
      <c r="H3505" s="49">
        <f>_xll.qlCalendarAdvance(IborCalendar,$H3504,B3505,"f",FALSE)</f>
        <v>64280</v>
      </c>
      <c r="I3505" s="49">
        <f>_xll.qlInterestRateIndexValueDate(Index1M,$H3505)</f>
        <v>64284</v>
      </c>
      <c r="J3505" s="52">
        <f>IFERROR(_xll.qlIndexFixing(Index1M,$H3505,TRUE,_xll.ohTrigger(RecalcTrigger,Trigger1M)),NA())</f>
        <v>1.5750576275594379E-2</v>
      </c>
      <c r="K3505" s="52">
        <f>IFERROR(_xll.qlIndexFixing(ONIndex1M,I3505,TRUE,_xll.ohTrigger(RecalcTrigger,Trigger1M)),NA())</f>
        <v>1.5740592872925951E-2</v>
      </c>
      <c r="L3505" s="52">
        <f>IFERROR(_xll.qlIndexFixing(Index3M,H3505,TRUE,_xll.ohTrigger(RecalcTrigger,Trigger3M)),NA())</f>
        <v>1.7204455291712065E-2</v>
      </c>
      <c r="M3505" s="52">
        <f>IFERROR(_xll.qlIndexFixing(ONIndex3M,I3505,TRUE,_xll.ohTrigger(RecalcTrigger,Trigger3M)),NA())</f>
        <v>1.7167971807654503E-2</v>
      </c>
      <c r="N3505" s="52">
        <f>IFERROR(_xll.qlIndexFixing(Index6M,$H3505,TRUE,_xll.ohTrigger(RecalcTrigger,Trigger6M)),NA())</f>
        <v>1.8976367958156326E-2</v>
      </c>
      <c r="O3505" s="52">
        <f>IFERROR(_xll.qlIndexFixing(ONIndex6M,I3505,TRUE,_xll.ohTrigger(RecalcTrigger,Trigger6M)),NA())</f>
        <v>1.8886917513909474E-2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2.0893716332111012E-2</v>
      </c>
    </row>
    <row r="3506" spans="2:17" x14ac:dyDescent="0.2">
      <c r="B3506" s="46" t="s">
        <v>51</v>
      </c>
      <c r="D3506" s="49">
        <f>_xll.qlCalendarAdvance(LocalCalendar,$D3505,B3506,"f",FALSE)</f>
        <v>64301</v>
      </c>
      <c r="E3506" s="49">
        <f>_xll.qlInterestRateIndexValueDate(IndexON,D3506)</f>
        <v>64301</v>
      </c>
      <c r="F3506" s="52">
        <f>IFERROR(_xll.qlIndexFixing(IndexON,D3506,TRUE,_xll.ohTrigger(RecalcTrigger,TriggerON)),NA())</f>
        <v>1.375568652230319E-2</v>
      </c>
      <c r="H3506" s="49">
        <f>_xll.qlCalendarAdvance(IborCalendar,$H3505,B3506,"f",FALSE)</f>
        <v>64287</v>
      </c>
      <c r="I3506" s="49">
        <f>_xll.qlInterestRateIndexValueDate(Index1M,$H3506)</f>
        <v>64291</v>
      </c>
      <c r="J3506" s="52">
        <f>IFERROR(_xll.qlIndexFixing(Index1M,$H3506,TRUE,_xll.ohTrigger(RecalcTrigger,Trigger1M)),NA())</f>
        <v>1.5750576275594379E-2</v>
      </c>
      <c r="K3506" s="52">
        <f>IFERROR(_xll.qlIndexFixing(ONIndex1M,I3506,TRUE,_xll.ohTrigger(RecalcTrigger,Trigger1M)),NA())</f>
        <v>1.5740248768141285E-2</v>
      </c>
      <c r="L3506" s="52">
        <f>IFERROR(_xll.qlIndexFixing(Index3M,H3506,TRUE,_xll.ohTrigger(RecalcTrigger,Trigger3M)),NA())</f>
        <v>1.7204455291712065E-2</v>
      </c>
      <c r="M3506" s="52">
        <f>IFERROR(_xll.qlIndexFixing(ONIndex3M,I3506,TRUE,_xll.ohTrigger(RecalcTrigger,Trigger3M)),NA())</f>
        <v>1.7167562467133024E-2</v>
      </c>
      <c r="N3506" s="52">
        <f>IFERROR(_xll.qlIndexFixing(Index6M,$H3506,TRUE,_xll.ohTrigger(RecalcTrigger,Trigger6M)),NA())</f>
        <v>1.8976367557530419E-2</v>
      </c>
      <c r="O3506" s="52">
        <f>IFERROR(_xll.qlIndexFixing(ONIndex6M,I3506,TRUE,_xll.ohTrigger(RecalcTrigger,Trigger6M)),NA())</f>
        <v>1.8886421429176181E-2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2.0893110002484505E-2</v>
      </c>
    </row>
    <row r="3507" spans="2:17" x14ac:dyDescent="0.2">
      <c r="B3507" s="46" t="s">
        <v>51</v>
      </c>
      <c r="D3507" s="49">
        <f>_xll.qlCalendarAdvance(LocalCalendar,$D3506,B3507,"f",FALSE)</f>
        <v>64308</v>
      </c>
      <c r="E3507" s="49">
        <f>_xll.qlInterestRateIndexValueDate(IndexON,D3507)</f>
        <v>64308</v>
      </c>
      <c r="F3507" s="52">
        <f>IFERROR(_xll.qlIndexFixing(IndexON,D3507,TRUE,_xll.ohTrigger(RecalcTrigger,TriggerON)),NA())</f>
        <v>1.3755423735011263E-2</v>
      </c>
      <c r="H3507" s="49">
        <f>_xll.qlCalendarAdvance(IborCalendar,$H3506,B3507,"f",FALSE)</f>
        <v>64294</v>
      </c>
      <c r="I3507" s="49">
        <f>_xll.qlInterestRateIndexValueDate(Index1M,$H3507)</f>
        <v>64298</v>
      </c>
      <c r="J3507" s="52">
        <f>IFERROR(_xll.qlIndexFixing(Index1M,$H3507,TRUE,_xll.ohTrigger(RecalcTrigger,Trigger1M)),NA())</f>
        <v>1.5750576275594379E-2</v>
      </c>
      <c r="K3507" s="52">
        <f>IFERROR(_xll.qlIndexFixing(ONIndex1M,I3507,TRUE,_xll.ohTrigger(RecalcTrigger,Trigger1M)),NA())</f>
        <v>1.5740248768141285E-2</v>
      </c>
      <c r="L3507" s="52">
        <f>IFERROR(_xll.qlIndexFixing(Index3M,H3507,TRUE,_xll.ohTrigger(RecalcTrigger,Trigger3M)),NA())</f>
        <v>1.7204455291712065E-2</v>
      </c>
      <c r="M3507" s="52">
        <f>IFERROR(_xll.qlIndexFixing(ONIndex3M,I3507,TRUE,_xll.ohTrigger(RecalcTrigger,Trigger3M)),NA())</f>
        <v>1.7167562467133024E-2</v>
      </c>
      <c r="N3507" s="52">
        <f>IFERROR(_xll.qlIndexFixing(Index6M,$H3507,TRUE,_xll.ohTrigger(RecalcTrigger,Trigger6M)),NA())</f>
        <v>1.8976367182516551E-2</v>
      </c>
      <c r="O3507" s="52">
        <f>IFERROR(_xll.qlIndexFixing(ONIndex6M,I3507,TRUE,_xll.ohTrigger(RecalcTrigger,Trigger6M)),NA())</f>
        <v>1.8886420729815612E-2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2.0893109951725108E-2</v>
      </c>
    </row>
    <row r="3508" spans="2:17" x14ac:dyDescent="0.2">
      <c r="B3508" s="46" t="s">
        <v>51</v>
      </c>
      <c r="D3508" s="49">
        <f>_xll.qlCalendarAdvance(LocalCalendar,$D3507,B3508,"f",FALSE)</f>
        <v>64315</v>
      </c>
      <c r="E3508" s="49">
        <f>_xll.qlInterestRateIndexValueDate(IndexON,D3508)</f>
        <v>64315</v>
      </c>
      <c r="F3508" s="52">
        <f>IFERROR(_xll.qlIndexFixing(IndexON,D3508,TRUE,_xll.ohTrigger(RecalcTrigger,TriggerON)),NA())</f>
        <v>1.3755423734984618E-2</v>
      </c>
      <c r="H3508" s="49">
        <f>_xll.qlCalendarAdvance(IborCalendar,$H3507,B3508,"f",FALSE)</f>
        <v>64301</v>
      </c>
      <c r="I3508" s="49">
        <f>_xll.qlInterestRateIndexValueDate(Index1M,$H3508)</f>
        <v>64305</v>
      </c>
      <c r="J3508" s="52">
        <f>IFERROR(_xll.qlIndexFixing(Index1M,$H3508,TRUE,_xll.ohTrigger(RecalcTrigger,Trigger1M)),NA())</f>
        <v>1.5750576275591802E-2</v>
      </c>
      <c r="K3508" s="52">
        <f>IFERROR(_xll.qlIndexFixing(ONIndex1M,I3508,TRUE,_xll.ohTrigger(RecalcTrigger,Trigger1M)),NA())</f>
        <v>1.5740248768141285E-2</v>
      </c>
      <c r="L3508" s="52">
        <f>IFERROR(_xll.qlIndexFixing(Index3M,H3508,TRUE,_xll.ohTrigger(RecalcTrigger,Trigger3M)),NA())</f>
        <v>1.7204455291712065E-2</v>
      </c>
      <c r="M3508" s="52">
        <f>IFERROR(_xll.qlIndexFixing(ONIndex3M,I3508,TRUE,_xll.ohTrigger(RecalcTrigger,Trigger3M)),NA())</f>
        <v>1.7167562467133024E-2</v>
      </c>
      <c r="N3508" s="52">
        <f>IFERROR(_xll.qlIndexFixing(Index6M,$H3508,TRUE,_xll.ohTrigger(RecalcTrigger,Trigger6M)),NA())</f>
        <v>1.8976366833112969E-2</v>
      </c>
      <c r="O3508" s="52">
        <f>IFERROR(_xll.qlIndexFixing(ONIndex6M,I3508,TRUE,_xll.ohTrigger(RecalcTrigger,Trigger6M)),NA())</f>
        <v>1.8886420055714837E-2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2.0893109902644369E-2</v>
      </c>
    </row>
    <row r="3509" spans="2:17" x14ac:dyDescent="0.2">
      <c r="B3509" s="46" t="s">
        <v>51</v>
      </c>
      <c r="D3509" s="49">
        <f>_xll.qlCalendarAdvance(LocalCalendar,$D3508,B3509,"f",FALSE)</f>
        <v>64322</v>
      </c>
      <c r="E3509" s="49">
        <f>_xll.qlInterestRateIndexValueDate(IndexON,D3509)</f>
        <v>64322</v>
      </c>
      <c r="F3509" s="52">
        <f>IFERROR(_xll.qlIndexFixing(IndexON,D3509,TRUE,_xll.ohTrigger(RecalcTrigger,TriggerON)),NA())</f>
        <v>1.3755423734984618E-2</v>
      </c>
      <c r="H3509" s="49">
        <f>_xll.qlCalendarAdvance(IborCalendar,$H3508,B3509,"f",FALSE)</f>
        <v>64308</v>
      </c>
      <c r="I3509" s="49">
        <f>_xll.qlInterestRateIndexValueDate(Index1M,$H3509)</f>
        <v>64312</v>
      </c>
      <c r="J3509" s="52">
        <f>IFERROR(_xll.qlIndexFixing(Index1M,$H3509,TRUE,_xll.ohTrigger(RecalcTrigger,Trigger1M)),NA())</f>
        <v>1.5750576275594379E-2</v>
      </c>
      <c r="K3509" s="52">
        <f>IFERROR(_xll.qlIndexFixing(ONIndex1M,I3509,TRUE,_xll.ohTrigger(RecalcTrigger,Trigger1M)),NA())</f>
        <v>1.5740248768141285E-2</v>
      </c>
      <c r="L3509" s="52">
        <f>IFERROR(_xll.qlIndexFixing(Index3M,H3509,TRUE,_xll.ohTrigger(RecalcTrigger,Trigger3M)),NA())</f>
        <v>1.7204455291711187E-2</v>
      </c>
      <c r="M3509" s="52">
        <f>IFERROR(_xll.qlIndexFixing(ONIndex3M,I3509,TRUE,_xll.ohTrigger(RecalcTrigger,Trigger3M)),NA())</f>
        <v>1.7167562467053088E-2</v>
      </c>
      <c r="N3509" s="52" t="e">
        <f>IFERROR(_xll.qlIndexFixing(Index6M,$H3509,TRUE,_xll.ohTrigger(RecalcTrigger,Trigger6M)),NA())</f>
        <v>#N/A</v>
      </c>
      <c r="O3509" s="52">
        <f>IFERROR(_xll.qlIndexFixing(ONIndex6M,I3509,TRUE,_xll.ohTrigger(RecalcTrigger,Trigger6M)),NA())</f>
        <v>1.8886419406953792E-2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2.0893109855482095E-2</v>
      </c>
    </row>
    <row r="3510" spans="2:17" x14ac:dyDescent="0.2">
      <c r="B3510" s="46" t="s">
        <v>51</v>
      </c>
      <c r="D3510" s="49">
        <f>_xll.qlCalendarAdvance(LocalCalendar,$D3509,B3510,"f",FALSE)</f>
        <v>64329</v>
      </c>
      <c r="E3510" s="49">
        <f>_xll.qlInterestRateIndexValueDate(IndexON,D3510)</f>
        <v>64329</v>
      </c>
      <c r="F3510" s="52">
        <f>IFERROR(_xll.qlIndexFixing(IndexON,D3510,TRUE,_xll.ohTrigger(RecalcTrigger,TriggerON)),NA())</f>
        <v>1.375568652230319E-2</v>
      </c>
      <c r="H3510" s="49">
        <f>_xll.qlCalendarAdvance(IborCalendar,$H3509,B3510,"f",FALSE)</f>
        <v>64315</v>
      </c>
      <c r="I3510" s="49">
        <f>_xll.qlInterestRateIndexValueDate(Index1M,$H3510)</f>
        <v>64319</v>
      </c>
      <c r="J3510" s="52">
        <f>IFERROR(_xll.qlIndexFixing(Index1M,$H3510,TRUE,_xll.ohTrigger(RecalcTrigger,Trigger1M)),NA())</f>
        <v>1.5749887494082817E-2</v>
      </c>
      <c r="K3510" s="52">
        <f>IFERROR(_xll.qlIndexFixing(ONIndex1M,I3510,TRUE,_xll.ohTrigger(RecalcTrigger,Trigger1M)),NA())</f>
        <v>1.5740248768221221E-2</v>
      </c>
      <c r="L3510" s="52">
        <f>IFERROR(_xll.qlIndexFixing(Index3M,H3510,TRUE,_xll.ohTrigger(RecalcTrigger,Trigger3M)),NA())</f>
        <v>1.7204455291712065E-2</v>
      </c>
      <c r="M3510" s="52">
        <f>IFERROR(_xll.qlIndexFixing(ONIndex3M,I3510,TRUE,_xll.ohTrigger(RecalcTrigger,Trigger3M)),NA())</f>
        <v>1.7167562467133024E-2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1.8886418783612413E-2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2.0893109810078414E-2</v>
      </c>
    </row>
    <row r="3511" spans="2:17" x14ac:dyDescent="0.2">
      <c r="B3511" s="46" t="s">
        <v>51</v>
      </c>
      <c r="D3511" s="49">
        <f>_xll.qlCalendarAdvance(LocalCalendar,$D3510,B3511,"f",FALSE)</f>
        <v>64336</v>
      </c>
      <c r="E3511" s="49">
        <f>_xll.qlInterestRateIndexValueDate(IndexON,D3511)</f>
        <v>64336</v>
      </c>
      <c r="F3511" s="52">
        <f>IFERROR(_xll.qlIndexFixing(IndexON,D3511,TRUE,_xll.ohTrigger(RecalcTrigger,TriggerON)),NA())</f>
        <v>1.3755423734984618E-2</v>
      </c>
      <c r="H3511" s="49">
        <f>_xll.qlCalendarAdvance(IborCalendar,$H3510,B3511,"f",FALSE)</f>
        <v>64322</v>
      </c>
      <c r="I3511" s="49">
        <f>_xll.qlInterestRateIndexValueDate(Index1M,$H3511)</f>
        <v>64326</v>
      </c>
      <c r="J3511" s="52">
        <f>IFERROR(_xll.qlIndexFixing(Index1M,$H3511,TRUE,_xll.ohTrigger(RecalcTrigger,Trigger1M)),NA())</f>
        <v>1.5749887494085575E-2</v>
      </c>
      <c r="K3511" s="52">
        <f>IFERROR(_xll.qlIndexFixing(ONIndex1M,I3511,TRUE,_xll.ohTrigger(RecalcTrigger,Trigger1M)),NA())</f>
        <v>1.5740248768221221E-2</v>
      </c>
      <c r="L3511" s="52">
        <f>IFERROR(_xll.qlIndexFixing(Index3M,H3511,TRUE,_xll.ohTrigger(RecalcTrigger,Trigger3M)),NA())</f>
        <v>1.720404479111437E-2</v>
      </c>
      <c r="M3511" s="52">
        <f>IFERROR(_xll.qlIndexFixing(ONIndex3M,I3511,TRUE,_xll.ohTrigger(RecalcTrigger,Trigger3M)),NA())</f>
        <v>1.7167562467133024E-2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1.8886418185690701E-2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2.0893109766593199E-2</v>
      </c>
    </row>
    <row r="3512" spans="2:17" x14ac:dyDescent="0.2">
      <c r="B3512" s="46" t="s">
        <v>51</v>
      </c>
      <c r="D3512" s="49">
        <f>_xll.qlCalendarAdvance(LocalCalendar,$D3511,B3512,"f",FALSE)</f>
        <v>64343</v>
      </c>
      <c r="E3512" s="49">
        <f>_xll.qlInterestRateIndexValueDate(IndexON,D3512)</f>
        <v>64343</v>
      </c>
      <c r="F3512" s="52">
        <f>IFERROR(_xll.qlIndexFixing(IndexON,D3512,TRUE,_xll.ohTrigger(RecalcTrigger,TriggerON)),NA())</f>
        <v>1.3755423734984618E-2</v>
      </c>
      <c r="H3512" s="49">
        <f>_xll.qlCalendarAdvance(IborCalendar,$H3511,B3512,"f",FALSE)</f>
        <v>64329</v>
      </c>
      <c r="I3512" s="49">
        <f>_xll.qlInterestRateIndexValueDate(Index1M,$H3512)</f>
        <v>64333</v>
      </c>
      <c r="J3512" s="52">
        <f>IFERROR(_xll.qlIndexFixing(Index1M,$H3512,TRUE,_xll.ohTrigger(RecalcTrigger,Trigger1M)),NA())</f>
        <v>1.5749887494085575E-2</v>
      </c>
      <c r="K3512" s="52">
        <f>IFERROR(_xll.qlIndexFixing(ONIndex1M,I3512,TRUE,_xll.ohTrigger(RecalcTrigger,Trigger1M)),NA())</f>
        <v>1.5740248768141285E-2</v>
      </c>
      <c r="L3512" s="52">
        <f>IFERROR(_xll.qlIndexFixing(Index3M,H3512,TRUE,_xll.ohTrigger(RecalcTrigger,Trigger3M)),NA())</f>
        <v>1.720404479111437E-2</v>
      </c>
      <c r="M3512" s="52">
        <f>IFERROR(_xll.qlIndexFixing(ONIndex3M,I3512,TRUE,_xll.ohTrigger(RecalcTrigger,Trigger3M)),NA())</f>
        <v>1.7167562467133024E-2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1.8886417613028783E-2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2.0893109724866576E-2</v>
      </c>
    </row>
    <row r="3513" spans="2:17" x14ac:dyDescent="0.2">
      <c r="B3513" s="46" t="s">
        <v>51</v>
      </c>
      <c r="D3513" s="49">
        <f>_xll.qlCalendarAdvance(LocalCalendar,$D3512,B3513,"f",FALSE)</f>
        <v>64350</v>
      </c>
      <c r="E3513" s="49">
        <f>_xll.qlInterestRateIndexValueDate(IndexON,D3513)</f>
        <v>64350</v>
      </c>
      <c r="F3513" s="52">
        <f>IFERROR(_xll.qlIndexFixing(IndexON,D3513,TRUE,_xll.ohTrigger(RecalcTrigger,TriggerON)),NA())</f>
        <v>1.3755423735011263E-2</v>
      </c>
      <c r="H3513" s="49">
        <f>_xll.qlCalendarAdvance(IborCalendar,$H3512,B3513,"f",FALSE)</f>
        <v>64336</v>
      </c>
      <c r="I3513" s="49">
        <f>_xll.qlInterestRateIndexValueDate(Index1M,$H3513)</f>
        <v>64340</v>
      </c>
      <c r="J3513" s="52">
        <f>IFERROR(_xll.qlIndexFixing(Index1M,$H3513,TRUE,_xll.ohTrigger(RecalcTrigger,Trigger1M)),NA())</f>
        <v>1.5749887494082817E-2</v>
      </c>
      <c r="K3513" s="52">
        <f>IFERROR(_xll.qlIndexFixing(ONIndex1M,I3513,TRUE,_xll.ohTrigger(RecalcTrigger,Trigger1M)),NA())</f>
        <v>1.5740248768141285E-2</v>
      </c>
      <c r="L3513" s="52">
        <f>IFERROR(_xll.qlIndexFixing(Index3M,H3513,TRUE,_xll.ohTrigger(RecalcTrigger,Trigger3M)),NA())</f>
        <v>1.7204455291712065E-2</v>
      </c>
      <c r="M3513" s="52">
        <f>IFERROR(_xll.qlIndexFixing(ONIndex3M,I3513,TRUE,_xll.ohTrigger(RecalcTrigger,Trigger3M)),NA())</f>
        <v>1.7167562467133024E-2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1.8886417065786532E-2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2.0893109684978484E-2</v>
      </c>
    </row>
    <row r="3514" spans="2:17" x14ac:dyDescent="0.2">
      <c r="B3514" s="46" t="s">
        <v>51</v>
      </c>
      <c r="D3514" s="49">
        <f>_xll.qlCalendarAdvance(LocalCalendar,$D3513,B3514,"f",FALSE)</f>
        <v>64357</v>
      </c>
      <c r="E3514" s="49">
        <f>_xll.qlInterestRateIndexValueDate(IndexON,D3514)</f>
        <v>64357</v>
      </c>
      <c r="F3514" s="52">
        <f>IFERROR(_xll.qlIndexFixing(IndexON,D3514,TRUE,_xll.ohTrigger(RecalcTrigger,TriggerON)),NA())</f>
        <v>1.3755423734984618E-2</v>
      </c>
      <c r="H3514" s="49">
        <f>_xll.qlCalendarAdvance(IborCalendar,$H3513,B3514,"f",FALSE)</f>
        <v>64343</v>
      </c>
      <c r="I3514" s="49">
        <f>_xll.qlInterestRateIndexValueDate(Index1M,$H3514)</f>
        <v>64347</v>
      </c>
      <c r="J3514" s="52">
        <f>IFERROR(_xll.qlIndexFixing(Index1M,$H3514,TRUE,_xll.ohTrigger(RecalcTrigger,Trigger1M)),NA())</f>
        <v>1.5750576275594379E-2</v>
      </c>
      <c r="K3514" s="52">
        <f>IFERROR(_xll.qlIndexFixing(ONIndex1M,I3514,TRUE,_xll.ohTrigger(RecalcTrigger,Trigger1M)),NA())</f>
        <v>1.5740248768141285E-2</v>
      </c>
      <c r="L3514" s="52">
        <f>IFERROR(_xll.qlIndexFixing(Index3M,H3514,TRUE,_xll.ohTrigger(RecalcTrigger,Trigger3M)),NA())</f>
        <v>1.7204865805365312E-2</v>
      </c>
      <c r="M3514" s="52">
        <f>IFERROR(_xll.qlIndexFixing(ONIndex3M,I3514,TRUE,_xll.ohTrigger(RecalcTrigger,Trigger3M)),NA())</f>
        <v>1.7167562467133024E-2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1.8886416543963946E-2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2.089310964692892E-2</v>
      </c>
    </row>
    <row r="3515" spans="2:17" x14ac:dyDescent="0.2">
      <c r="B3515" s="46" t="s">
        <v>51</v>
      </c>
      <c r="D3515" s="49">
        <f>_xll.qlCalendarAdvance(LocalCalendar,$D3514,B3515,"f",FALSE)</f>
        <v>64364</v>
      </c>
      <c r="E3515" s="49">
        <f>_xll.qlInterestRateIndexValueDate(IndexON,D3515)</f>
        <v>64364</v>
      </c>
      <c r="F3515" s="52">
        <f>IFERROR(_xll.qlIndexFixing(IndexON,D3515,TRUE,_xll.ohTrigger(RecalcTrigger,TriggerON)),NA())</f>
        <v>1.3755423734984618E-2</v>
      </c>
      <c r="H3515" s="49">
        <f>_xll.qlCalendarAdvance(IborCalendar,$H3514,B3515,"f",FALSE)</f>
        <v>64350</v>
      </c>
      <c r="I3515" s="49">
        <f>_xll.qlInterestRateIndexValueDate(Index1M,$H3515)</f>
        <v>64354</v>
      </c>
      <c r="J3515" s="52">
        <f>IFERROR(_xll.qlIndexFixing(Index1M,$H3515,TRUE,_xll.ohTrigger(RecalcTrigger,Trigger1M)),NA())</f>
        <v>1.5750576275594379E-2</v>
      </c>
      <c r="K3515" s="52">
        <f>IFERROR(_xll.qlIndexFixing(ONIndex1M,I3515,TRUE,_xll.ohTrigger(RecalcTrigger,Trigger1M)),NA())</f>
        <v>1.5740248768141285E-2</v>
      </c>
      <c r="L3515" s="52">
        <f>IFERROR(_xll.qlIndexFixing(Index3M,H3515,TRUE,_xll.ohTrigger(RecalcTrigger,Trigger3M)),NA())</f>
        <v>1.7204865805366183E-2</v>
      </c>
      <c r="M3515" s="52">
        <f>IFERROR(_xll.qlIndexFixing(ONIndex3M,I3515,TRUE,_xll.ohTrigger(RecalcTrigger,Trigger3M)),NA())</f>
        <v>1.716756246721296E-2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1.8886416047481092E-2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2.0893109610957694E-2</v>
      </c>
    </row>
    <row r="3516" spans="2:17" x14ac:dyDescent="0.2">
      <c r="B3516" s="46" t="s">
        <v>51</v>
      </c>
      <c r="D3516" s="49">
        <f>_xll.qlCalendarAdvance(LocalCalendar,$D3515,B3516,"f",FALSE)</f>
        <v>64371</v>
      </c>
      <c r="E3516" s="49">
        <f>_xll.qlInterestRateIndexValueDate(IndexON,D3516)</f>
        <v>64371</v>
      </c>
      <c r="F3516" s="52">
        <f>IFERROR(_xll.qlIndexFixing(IndexON,D3516,TRUE,_xll.ohTrigger(RecalcTrigger,TriggerON)),NA())</f>
        <v>1.3755423734984618E-2</v>
      </c>
      <c r="H3516" s="49">
        <f>_xll.qlCalendarAdvance(IborCalendar,$H3515,B3516,"f",FALSE)</f>
        <v>64357</v>
      </c>
      <c r="I3516" s="49">
        <f>_xll.qlInterestRateIndexValueDate(Index1M,$H3516)</f>
        <v>64361</v>
      </c>
      <c r="J3516" s="52">
        <f>IFERROR(_xll.qlIndexFixing(Index1M,$H3516,TRUE,_xll.ohTrigger(RecalcTrigger,Trigger1M)),NA())</f>
        <v>1.5751953959092648E-2</v>
      </c>
      <c r="K3516" s="52">
        <f>IFERROR(_xll.qlIndexFixing(ONIndex1M,I3516,TRUE,_xll.ohTrigger(RecalcTrigger,Trigger1M)),NA())</f>
        <v>1.5740248768141285E-2</v>
      </c>
      <c r="L3516" s="52">
        <f>IFERROR(_xll.qlIndexFixing(Index3M,H3516,TRUE,_xll.ohTrigger(RecalcTrigger,Trigger3M)),NA())</f>
        <v>1.7204865805364445E-2</v>
      </c>
      <c r="M3516" s="52">
        <f>IFERROR(_xll.qlIndexFixing(ONIndex3M,I3516,TRUE,_xll.ohTrigger(RecalcTrigger,Trigger3M)),NA())</f>
        <v>1.7167562467053088E-2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1.8886415576258031E-2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2.0893109576585189E-2</v>
      </c>
    </row>
    <row r="3517" spans="2:17" x14ac:dyDescent="0.2">
      <c r="B3517" s="46" t="s">
        <v>51</v>
      </c>
      <c r="D3517" s="49">
        <f>_xll.qlCalendarAdvance(LocalCalendar,$D3516,B3517,"f",FALSE)</f>
        <v>64378</v>
      </c>
      <c r="E3517" s="49">
        <f>_xll.qlInterestRateIndexValueDate(IndexON,D3517)</f>
        <v>64378</v>
      </c>
      <c r="F3517" s="52">
        <f>IFERROR(_xll.qlIndexFixing(IndexON,D3517,TRUE,_xll.ohTrigger(RecalcTrigger,TriggerON)),NA())</f>
        <v>1.3755423734984618E-2</v>
      </c>
      <c r="H3517" s="49">
        <f>_xll.qlCalendarAdvance(IborCalendar,$H3516,B3517,"f",FALSE)</f>
        <v>64364</v>
      </c>
      <c r="I3517" s="49">
        <f>_xll.qlInterestRateIndexValueDate(Index1M,$H3517)</f>
        <v>64368</v>
      </c>
      <c r="J3517" s="52">
        <f>IFERROR(_xll.qlIndexFixing(Index1M,$H3517,TRUE,_xll.ohTrigger(RecalcTrigger,Trigger1M)),NA())</f>
        <v>1.5750576275594379E-2</v>
      </c>
      <c r="K3517" s="52">
        <f>IFERROR(_xll.qlIndexFixing(ONIndex1M,I3517,TRUE,_xll.ohTrigger(RecalcTrigger,Trigger1M)),NA())</f>
        <v>1.5740248768141285E-2</v>
      </c>
      <c r="L3517" s="52">
        <f>IFERROR(_xll.qlIndexFixing(Index3M,H3517,TRUE,_xll.ohTrigger(RecalcTrigger,Trigger3M)),NA())</f>
        <v>1.7204865805366183E-2</v>
      </c>
      <c r="M3517" s="52">
        <f>IFERROR(_xll.qlIndexFixing(ONIndex3M,I3517,TRUE,_xll.ohTrigger(RecalcTrigger,Trigger3M)),NA())</f>
        <v>1.7167562467133024E-2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1.8886415130614509E-2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2.0893109544211086E-2</v>
      </c>
    </row>
    <row r="3518" spans="2:17" x14ac:dyDescent="0.2">
      <c r="B3518" s="46" t="s">
        <v>51</v>
      </c>
      <c r="D3518" s="49">
        <f>_xll.qlCalendarAdvance(LocalCalendar,$D3517,B3518,"f",FALSE)</f>
        <v>64385</v>
      </c>
      <c r="E3518" s="49">
        <f>_xll.qlInterestRateIndexValueDate(IndexON,D3518)</f>
        <v>64385</v>
      </c>
      <c r="F3518" s="52">
        <f>IFERROR(_xll.qlIndexFixing(IndexON,D3518,TRUE,_xll.ohTrigger(RecalcTrigger,TriggerON)),NA())</f>
        <v>1.3755423734984618E-2</v>
      </c>
      <c r="H3518" s="49">
        <f>_xll.qlCalendarAdvance(IborCalendar,$H3517,B3518,"f",FALSE)</f>
        <v>64371</v>
      </c>
      <c r="I3518" s="49">
        <f>_xll.qlInterestRateIndexValueDate(Index1M,$H3518)</f>
        <v>64375</v>
      </c>
      <c r="J3518" s="52">
        <f>IFERROR(_xll.qlIndexFixing(Index1M,$H3518,TRUE,_xll.ohTrigger(RecalcTrigger,Trigger1M)),NA())</f>
        <v>1.5750231879819943E-2</v>
      </c>
      <c r="K3518" s="52">
        <f>IFERROR(_xll.qlIndexFixing(ONIndex1M,I3518,TRUE,_xll.ohTrigger(RecalcTrigger,Trigger1M)),NA())</f>
        <v>1.5740248768141285E-2</v>
      </c>
      <c r="L3518" s="52">
        <f>IFERROR(_xll.qlIndexFixing(Index3M,H3518,TRUE,_xll.ohTrigger(RecalcTrigger,Trigger3M)),NA())</f>
        <v>1.7204455291712065E-2</v>
      </c>
      <c r="M3518" s="52">
        <f>IFERROR(_xll.qlIndexFixing(ONIndex3M,I3518,TRUE,_xll.ohTrigger(RecalcTrigger,Trigger3M)),NA())</f>
        <v>1.7167562467133024E-2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1.8886414710230781E-2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2.0893109513595576E-2</v>
      </c>
    </row>
    <row r="3519" spans="2:17" x14ac:dyDescent="0.2">
      <c r="B3519" s="46" t="s">
        <v>51</v>
      </c>
      <c r="D3519" s="49">
        <f>_xll.qlCalendarAdvance(LocalCalendar,$D3518,B3519,"f",FALSE)</f>
        <v>64392</v>
      </c>
      <c r="E3519" s="49">
        <f>_xll.qlInterestRateIndexValueDate(IndexON,D3519)</f>
        <v>64392</v>
      </c>
      <c r="F3519" s="52">
        <f>IFERROR(_xll.qlIndexFixing(IndexON,D3519,TRUE,_xll.ohTrigger(RecalcTrigger,TriggerON)),NA())</f>
        <v>1.3755423734984618E-2</v>
      </c>
      <c r="H3519" s="49">
        <f>_xll.qlCalendarAdvance(IborCalendar,$H3518,B3519,"f",FALSE)</f>
        <v>64378</v>
      </c>
      <c r="I3519" s="49">
        <f>_xll.qlInterestRateIndexValueDate(Index1M,$H3519)</f>
        <v>64382</v>
      </c>
      <c r="J3519" s="52">
        <f>IFERROR(_xll.qlIndexFixing(Index1M,$H3519,TRUE,_xll.ohTrigger(RecalcTrigger,Trigger1M)),NA())</f>
        <v>1.5750231879822607E-2</v>
      </c>
      <c r="K3519" s="52">
        <f>IFERROR(_xll.qlIndexFixing(ONIndex1M,I3519,TRUE,_xll.ohTrigger(RecalcTrigger,Trigger1M)),NA())</f>
        <v>1.5740248768141285E-2</v>
      </c>
      <c r="L3519" s="52">
        <f>IFERROR(_xll.qlIndexFixing(Index3M,H3519,TRUE,_xll.ohTrigger(RecalcTrigger,Trigger3M)),NA())</f>
        <v>1.7204455291712065E-2</v>
      </c>
      <c r="M3519" s="52">
        <f>IFERROR(_xll.qlIndexFixing(ONIndex3M,I3519,TRUE,_xll.ohTrigger(RecalcTrigger,Trigger3M)),NA())</f>
        <v>1.7167562467133024E-2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1.8886414315106848E-2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2.0893109484818595E-2</v>
      </c>
    </row>
    <row r="3520" spans="2:17" x14ac:dyDescent="0.2">
      <c r="B3520" s="46" t="s">
        <v>51</v>
      </c>
      <c r="D3520" s="49">
        <f>_xll.qlCalendarAdvance(LocalCalendar,$D3519,B3520,"f",FALSE)</f>
        <v>64399</v>
      </c>
      <c r="E3520" s="49">
        <f>_xll.qlInterestRateIndexValueDate(IndexON,D3520)</f>
        <v>64399</v>
      </c>
      <c r="F3520" s="52">
        <f>IFERROR(_xll.qlIndexFixing(IndexON,D3520,TRUE,_xll.ohTrigger(RecalcTrigger,TriggerON)),NA())</f>
        <v>1.3755423734984618E-2</v>
      </c>
      <c r="H3520" s="49">
        <f>_xll.qlCalendarAdvance(IborCalendar,$H3519,B3520,"f",FALSE)</f>
        <v>64385</v>
      </c>
      <c r="I3520" s="49">
        <f>_xll.qlInterestRateIndexValueDate(Index1M,$H3520)</f>
        <v>64389</v>
      </c>
      <c r="J3520" s="52">
        <f>IFERROR(_xll.qlIndexFixing(Index1M,$H3520,TRUE,_xll.ohTrigger(RecalcTrigger,Trigger1M)),NA())</f>
        <v>1.5750231879819943E-2</v>
      </c>
      <c r="K3520" s="52">
        <f>IFERROR(_xll.qlIndexFixing(ONIndex1M,I3520,TRUE,_xll.ohTrigger(RecalcTrigger,Trigger1M)),NA())</f>
        <v>1.5740248768141285E-2</v>
      </c>
      <c r="L3520" s="52">
        <f>IFERROR(_xll.qlIndexFixing(Index3M,H3520,TRUE,_xll.ohTrigger(RecalcTrigger,Trigger3M)),NA())</f>
        <v>1.7204455291712065E-2</v>
      </c>
      <c r="M3520" s="52">
        <f>IFERROR(_xll.qlIndexFixing(ONIndex3M,I3520,TRUE,_xll.ohTrigger(RecalcTrigger,Trigger3M)),NA())</f>
        <v>1.7167562467053088E-2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1.8886413945482516E-2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2.0893109457880144E-2</v>
      </c>
    </row>
    <row r="3521" spans="2:17" x14ac:dyDescent="0.2">
      <c r="B3521" s="46" t="s">
        <v>51</v>
      </c>
      <c r="D3521" s="49">
        <f>_xll.qlCalendarAdvance(LocalCalendar,$D3520,B3521,"f",FALSE)</f>
        <v>64406</v>
      </c>
      <c r="E3521" s="49">
        <f>_xll.qlInterestRateIndexValueDate(IndexON,D3521)</f>
        <v>64406</v>
      </c>
      <c r="F3521" s="52">
        <f>IFERROR(_xll.qlIndexFixing(IndexON,D3521,TRUE,_xll.ohTrigger(RecalcTrigger,TriggerON)),NA())</f>
        <v>1.3755423734984618E-2</v>
      </c>
      <c r="H3521" s="49">
        <f>_xll.qlCalendarAdvance(IborCalendar,$H3520,B3521,"f",FALSE)</f>
        <v>64396</v>
      </c>
      <c r="I3521" s="49">
        <f>_xll.qlInterestRateIndexValueDate(Index1M,$H3521)</f>
        <v>64398</v>
      </c>
      <c r="J3521" s="52">
        <f>IFERROR(_xll.qlIndexFixing(Index1M,$H3521,TRUE,_xll.ohTrigger(RecalcTrigger,Trigger1M)),NA())</f>
        <v>1.5751265097262941E-2</v>
      </c>
      <c r="K3521" s="52">
        <f>IFERROR(_xll.qlIndexFixing(ONIndex1M,I3521,TRUE,_xll.ohTrigger(RecalcTrigger,Trigger1M)),NA())</f>
        <v>1.5740248768221221E-2</v>
      </c>
      <c r="L3521" s="52">
        <f>IFERROR(_xll.qlIndexFixing(Index3M,H3521,TRUE,_xll.ohTrigger(RecalcTrigger,Trigger3M)),NA())</f>
        <v>1.7204455291712065E-2</v>
      </c>
      <c r="M3521" s="52">
        <f>IFERROR(_xll.qlIndexFixing(ONIndex3M,I3521,TRUE,_xll.ohTrigger(RecalcTrigger,Trigger3M)),NA())</f>
        <v>1.716756246721296E-2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1.888641350743292E-2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2.0893109426145529E-2</v>
      </c>
    </row>
    <row r="3522" spans="2:17" x14ac:dyDescent="0.2">
      <c r="B3522" s="46" t="s">
        <v>51</v>
      </c>
      <c r="D3522" s="49">
        <f>_xll.qlCalendarAdvance(LocalCalendar,$D3521,B3522,"f",FALSE)</f>
        <v>64413</v>
      </c>
      <c r="E3522" s="49">
        <f>_xll.qlInterestRateIndexValueDate(IndexON,D3522)</f>
        <v>64413</v>
      </c>
      <c r="F3522" s="52">
        <f>IFERROR(_xll.qlIndexFixing(IndexON,D3522,TRUE,_xll.ohTrigger(RecalcTrigger,TriggerON)),NA())</f>
        <v>1.3755423734984618E-2</v>
      </c>
      <c r="H3522" s="49">
        <f>_xll.qlCalendarAdvance(IborCalendar,$H3521,B3522,"f",FALSE)</f>
        <v>64403</v>
      </c>
      <c r="I3522" s="49">
        <f>_xll.qlInterestRateIndexValueDate(Index1M,$H3522)</f>
        <v>64405</v>
      </c>
      <c r="J3522" s="52">
        <f>IFERROR(_xll.qlIndexFixing(Index1M,$H3522,TRUE,_xll.ohTrigger(RecalcTrigger,Trigger1M)),NA())</f>
        <v>1.5749887494082817E-2</v>
      </c>
      <c r="K3522" s="52">
        <f>IFERROR(_xll.qlIndexFixing(ONIndex1M,I3522,TRUE,_xll.ohTrigger(RecalcTrigger,Trigger1M)),NA())</f>
        <v>1.5740248768141285E-2</v>
      </c>
      <c r="L3522" s="52">
        <f>IFERROR(_xll.qlIndexFixing(Index3M,H3522,TRUE,_xll.ohTrigger(RecalcTrigger,Trigger3M)),NA())</f>
        <v>1.7204865805366183E-2</v>
      </c>
      <c r="M3522" s="52">
        <f>IFERROR(_xll.qlIndexFixing(ONIndex3M,I3522,TRUE,_xll.ohTrigger(RecalcTrigger,Trigger3M)),NA())</f>
        <v>1.7167562467133024E-2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1.8886413195762231E-2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2.0893109403443688E-2</v>
      </c>
    </row>
    <row r="3523" spans="2:17" x14ac:dyDescent="0.2">
      <c r="B3523" s="46" t="s">
        <v>51</v>
      </c>
      <c r="D3523" s="49">
        <f>_xll.qlCalendarAdvance(LocalCalendar,$D3522,B3523,"f",FALSE)</f>
        <v>64420</v>
      </c>
      <c r="E3523" s="49">
        <f>_xll.qlInterestRateIndexValueDate(IndexON,D3523)</f>
        <v>64420</v>
      </c>
      <c r="F3523" s="52">
        <f>IFERROR(_xll.qlIndexFixing(IndexON,D3523,TRUE,_xll.ohTrigger(RecalcTrigger,TriggerON)),NA())</f>
        <v>1.3755423735011263E-2</v>
      </c>
      <c r="H3523" s="49">
        <f>_xll.qlCalendarAdvance(IborCalendar,$H3522,B3523,"f",FALSE)</f>
        <v>64410</v>
      </c>
      <c r="I3523" s="49">
        <f>_xll.qlInterestRateIndexValueDate(Index1M,$H3523)</f>
        <v>64412</v>
      </c>
      <c r="J3523" s="52">
        <f>IFERROR(_xll.qlIndexFixing(Index1M,$H3523,TRUE,_xll.ohTrigger(RecalcTrigger,Trigger1M)),NA())</f>
        <v>1.5750920681406877E-2</v>
      </c>
      <c r="K3523" s="52">
        <f>IFERROR(_xll.qlIndexFixing(ONIndex1M,I3523,TRUE,_xll.ohTrigger(RecalcTrigger,Trigger1M)),NA())</f>
        <v>1.5740248768141285E-2</v>
      </c>
      <c r="L3523" s="52">
        <f>IFERROR(_xll.qlIndexFixing(Index3M,H3523,TRUE,_xll.ohTrigger(RecalcTrigger,Trigger3M)),NA())</f>
        <v>1.7204865805365312E-2</v>
      </c>
      <c r="M3523" s="52">
        <f>IFERROR(_xll.qlIndexFixing(ONIndex3M,I3523,TRUE,_xll.ohTrigger(RecalcTrigger,Trigger3M)),NA())</f>
        <v>1.7167562467133024E-2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1.8886412909431272E-2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2.0893109382580377E-2</v>
      </c>
    </row>
    <row r="3524" spans="2:17" x14ac:dyDescent="0.2">
      <c r="B3524" s="46" t="s">
        <v>51</v>
      </c>
      <c r="D3524" s="49">
        <f>_xll.qlCalendarAdvance(LocalCalendar,$D3523,B3524,"f",FALSE)</f>
        <v>64427</v>
      </c>
      <c r="E3524" s="49">
        <f>_xll.qlInterestRateIndexValueDate(IndexON,D3524)</f>
        <v>64427</v>
      </c>
      <c r="F3524" s="52">
        <f>IFERROR(_xll.qlIndexFixing(IndexON,D3524,TRUE,_xll.ohTrigger(RecalcTrigger,TriggerON)),NA())</f>
        <v>1.375568652230319E-2</v>
      </c>
      <c r="H3524" s="49">
        <f>_xll.qlCalendarAdvance(IborCalendar,$H3523,B3524,"f",FALSE)</f>
        <v>64417</v>
      </c>
      <c r="I3524" s="49">
        <f>_xll.qlInterestRateIndexValueDate(Index1M,$H3524)</f>
        <v>64419</v>
      </c>
      <c r="J3524" s="52">
        <f>IFERROR(_xll.qlIndexFixing(Index1M,$H3524,TRUE,_xll.ohTrigger(RecalcTrigger,Trigger1M)),NA())</f>
        <v>1.5750920681406877E-2</v>
      </c>
      <c r="K3524" s="52">
        <f>IFERROR(_xll.qlIndexFixing(ONIndex1M,I3524,TRUE,_xll.ohTrigger(RecalcTrigger,Trigger1M)),NA())</f>
        <v>1.5740248768141285E-2</v>
      </c>
      <c r="L3524" s="52">
        <f>IFERROR(_xll.qlIndexFixing(Index3M,H3524,TRUE,_xll.ohTrigger(RecalcTrigger,Trigger3M)),NA())</f>
        <v>1.7204865805365312E-2</v>
      </c>
      <c r="M3524" s="52">
        <f>IFERROR(_xll.qlIndexFixing(ONIndex3M,I3524,TRUE,_xll.ohTrigger(RecalcTrigger,Trigger3M)),NA())</f>
        <v>1.7167562467133024E-2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1.8886412648519979E-2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2.0893109363555595E-2</v>
      </c>
    </row>
    <row r="3525" spans="2:17" x14ac:dyDescent="0.2">
      <c r="B3525" s="46" t="s">
        <v>51</v>
      </c>
      <c r="D3525" s="49">
        <f>_xll.qlCalendarAdvance(LocalCalendar,$D3524,B3525,"f",FALSE)</f>
        <v>64434</v>
      </c>
      <c r="E3525" s="49">
        <f>_xll.qlInterestRateIndexValueDate(IndexON,D3525)</f>
        <v>64434</v>
      </c>
      <c r="F3525" s="52">
        <f>IFERROR(_xll.qlIndexFixing(IndexON,D3525,TRUE,_xll.ohTrigger(RecalcTrigger,TriggerON)),NA())</f>
        <v>1.3755423734984618E-2</v>
      </c>
      <c r="H3525" s="49">
        <f>_xll.qlCalendarAdvance(IborCalendar,$H3524,B3525,"f",FALSE)</f>
        <v>64424</v>
      </c>
      <c r="I3525" s="49">
        <f>_xll.qlInterestRateIndexValueDate(Index1M,$H3525)</f>
        <v>64426</v>
      </c>
      <c r="J3525" s="52">
        <f>IFERROR(_xll.qlIndexFixing(Index1M,$H3525,TRUE,_xll.ohTrigger(RecalcTrigger,Trigger1M)),NA())</f>
        <v>1.5750920681409375E-2</v>
      </c>
      <c r="K3525" s="52">
        <f>IFERROR(_xll.qlIndexFixing(ONIndex1M,I3525,TRUE,_xll.ohTrigger(RecalcTrigger,Trigger1M)),NA())</f>
        <v>1.5740248768141285E-2</v>
      </c>
      <c r="L3525" s="52">
        <f>IFERROR(_xll.qlIndexFixing(Index3M,H3525,TRUE,_xll.ohTrigger(RecalcTrigger,Trigger3M)),NA())</f>
        <v>1.7204865805365312E-2</v>
      </c>
      <c r="M3525" s="52">
        <f>IFERROR(_xll.qlIndexFixing(ONIndex3M,I3525,TRUE,_xll.ohTrigger(RecalcTrigger,Trigger3M)),NA())</f>
        <v>1.7167562467133024E-2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1.8886412412948417E-2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2.0893109346369343E-2</v>
      </c>
    </row>
    <row r="3526" spans="2:17" x14ac:dyDescent="0.2">
      <c r="B3526" s="46" t="s">
        <v>51</v>
      </c>
      <c r="D3526" s="49">
        <f>_xll.qlCalendarAdvance(LocalCalendar,$D3525,B3526,"f",FALSE)</f>
        <v>64441</v>
      </c>
      <c r="E3526" s="49">
        <f>_xll.qlInterestRateIndexValueDate(IndexON,D3526)</f>
        <v>64441</v>
      </c>
      <c r="F3526" s="52">
        <f>IFERROR(_xll.qlIndexFixing(IndexON,D3526,TRUE,_xll.ohTrigger(RecalcTrigger,TriggerON)),NA())</f>
        <v>1.3755423734984618E-2</v>
      </c>
      <c r="H3526" s="49">
        <f>_xll.qlCalendarAdvance(IborCalendar,$H3525,B3526,"f",FALSE)</f>
        <v>64431</v>
      </c>
      <c r="I3526" s="49">
        <f>_xll.qlInterestRateIndexValueDate(Index1M,$H3526)</f>
        <v>64433</v>
      </c>
      <c r="J3526" s="52">
        <f>IFERROR(_xll.qlIndexFixing(Index1M,$H3526,TRUE,_xll.ohTrigger(RecalcTrigger,Trigger1M)),NA())</f>
        <v>1.5750920681406877E-2</v>
      </c>
      <c r="K3526" s="52">
        <f>IFERROR(_xll.qlIndexFixing(ONIndex1M,I3526,TRUE,_xll.ohTrigger(RecalcTrigger,Trigger1M)),NA())</f>
        <v>1.5740248768061349E-2</v>
      </c>
      <c r="L3526" s="52">
        <f>IFERROR(_xll.qlIndexFixing(Index3M,H3526,TRUE,_xll.ohTrigger(RecalcTrigger,Trigger3M)),NA())</f>
        <v>1.7204865805365312E-2</v>
      </c>
      <c r="M3526" s="52">
        <f>IFERROR(_xll.qlIndexFixing(ONIndex3M,I3526,TRUE,_xll.ohTrigger(RecalcTrigger,Trigger3M)),NA())</f>
        <v>1.7167562467053088E-2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1.8886412202796521E-2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2.0893109331101556E-2</v>
      </c>
    </row>
    <row r="3527" spans="2:17" x14ac:dyDescent="0.2">
      <c r="B3527" s="46" t="s">
        <v>51</v>
      </c>
      <c r="D3527" s="49">
        <f>_xll.qlCalendarAdvance(LocalCalendar,$D3526,B3527,"f",FALSE)</f>
        <v>64448</v>
      </c>
      <c r="E3527" s="49">
        <f>_xll.qlInterestRateIndexValueDate(IndexON,D3527)</f>
        <v>64448</v>
      </c>
      <c r="F3527" s="52">
        <f>IFERROR(_xll.qlIndexFixing(IndexON,D3527,TRUE,_xll.ohTrigger(RecalcTrigger,TriggerON)),NA())</f>
        <v>1.3755423734984618E-2</v>
      </c>
      <c r="H3527" s="49">
        <f>_xll.qlCalendarAdvance(IborCalendar,$H3526,B3527,"f",FALSE)</f>
        <v>64438</v>
      </c>
      <c r="I3527" s="49">
        <f>_xll.qlInterestRateIndexValueDate(Index1M,$H3527)</f>
        <v>64440</v>
      </c>
      <c r="J3527" s="52">
        <f>IFERROR(_xll.qlIndexFixing(Index1M,$H3527,TRUE,_xll.ohTrigger(RecalcTrigger,Trigger1M)),NA())</f>
        <v>1.5750920681409375E-2</v>
      </c>
      <c r="K3527" s="52">
        <f>IFERROR(_xll.qlIndexFixing(ONIndex1M,I3527,TRUE,_xll.ohTrigger(RecalcTrigger,Trigger1M)),NA())</f>
        <v>1.5740248768141285E-2</v>
      </c>
      <c r="L3527" s="52">
        <f>IFERROR(_xll.qlIndexFixing(Index3M,H3527,TRUE,_xll.ohTrigger(RecalcTrigger,Trigger3M)),NA())</f>
        <v>1.7204865805365312E-2</v>
      </c>
      <c r="M3527" s="52">
        <f>IFERROR(_xll.qlIndexFixing(ONIndex3M,I3527,TRUE,_xll.ohTrigger(RecalcTrigger,Trigger3M)),NA())</f>
        <v>1.7167562467133024E-2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1.8886412017904419E-2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2.0893109317672298E-2</v>
      </c>
    </row>
    <row r="3528" spans="2:17" x14ac:dyDescent="0.2">
      <c r="B3528" s="46" t="s">
        <v>51</v>
      </c>
      <c r="D3528" s="49">
        <f>_xll.qlCalendarAdvance(LocalCalendar,$D3527,B3528,"f",FALSE)</f>
        <v>64455</v>
      </c>
      <c r="E3528" s="49">
        <f>_xll.qlInterestRateIndexValueDate(IndexON,D3528)</f>
        <v>64455</v>
      </c>
      <c r="F3528" s="52">
        <f>IFERROR(_xll.qlIndexFixing(IndexON,D3528,TRUE,_xll.ohTrigger(RecalcTrigger,TriggerON)),NA())</f>
        <v>1.3755423734984618E-2</v>
      </c>
      <c r="H3528" s="49">
        <f>_xll.qlCalendarAdvance(IborCalendar,$H3527,B3528,"f",FALSE)</f>
        <v>64445</v>
      </c>
      <c r="I3528" s="49">
        <f>_xll.qlInterestRateIndexValueDate(Index1M,$H3528)</f>
        <v>64447</v>
      </c>
      <c r="J3528" s="52">
        <f>IFERROR(_xll.qlIndexFixing(Index1M,$H3528,TRUE,_xll.ohTrigger(RecalcTrigger,Trigger1M)),NA())</f>
        <v>1.5750920681409375E-2</v>
      </c>
      <c r="K3528" s="52">
        <f>IFERROR(_xll.qlIndexFixing(ONIndex1M,I3528,TRUE,_xll.ohTrigger(RecalcTrigger,Trigger1M)),NA())</f>
        <v>1.5740248768221221E-2</v>
      </c>
      <c r="L3528" s="52">
        <f>IFERROR(_xll.qlIndexFixing(Index3M,H3528,TRUE,_xll.ohTrigger(RecalcTrigger,Trigger3M)),NA())</f>
        <v>1.7204865805365312E-2</v>
      </c>
      <c r="M3528" s="52">
        <f>IFERROR(_xll.qlIndexFixing(ONIndex3M,I3528,TRUE,_xll.ohTrigger(RecalcTrigger,Trigger3M)),NA())</f>
        <v>1.7167562467133024E-2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1.888641185851192E-2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2.089310930608157E-2</v>
      </c>
    </row>
    <row r="3529" spans="2:17" x14ac:dyDescent="0.2">
      <c r="B3529" s="46" t="s">
        <v>51</v>
      </c>
      <c r="D3529" s="49">
        <f>_xll.qlCalendarAdvance(LocalCalendar,$D3528,B3529,"f",FALSE)</f>
        <v>64462</v>
      </c>
      <c r="E3529" s="49">
        <f>_xll.qlInterestRateIndexValueDate(IndexON,D3529)</f>
        <v>64462</v>
      </c>
      <c r="F3529" s="52">
        <f>IFERROR(_xll.qlIndexFixing(IndexON,D3529,TRUE,_xll.ohTrigger(RecalcTrigger,TriggerON)),NA())</f>
        <v>1.3755423734984618E-2</v>
      </c>
      <c r="H3529" s="49">
        <f>_xll.qlCalendarAdvance(IborCalendar,$H3528,B3529,"f",FALSE)</f>
        <v>64452</v>
      </c>
      <c r="I3529" s="49">
        <f>_xll.qlInterestRateIndexValueDate(Index1M,$H3529)</f>
        <v>64454</v>
      </c>
      <c r="J3529" s="52">
        <f>IFERROR(_xll.qlIndexFixing(Index1M,$H3529,TRUE,_xll.ohTrigger(RecalcTrigger,Trigger1M)),NA())</f>
        <v>1.5750920681409375E-2</v>
      </c>
      <c r="K3529" s="52">
        <f>IFERROR(_xll.qlIndexFixing(ONIndex1M,I3529,TRUE,_xll.ohTrigger(RecalcTrigger,Trigger1M)),NA())</f>
        <v>1.5740248768141285E-2</v>
      </c>
      <c r="L3529" s="52">
        <f>IFERROR(_xll.qlIndexFixing(Index3M,H3529,TRUE,_xll.ohTrigger(RecalcTrigger,Trigger3M)),NA())</f>
        <v>1.7204865805365312E-2</v>
      </c>
      <c r="M3529" s="52">
        <f>IFERROR(_xll.qlIndexFixing(ONIndex3M,I3529,TRUE,_xll.ohTrigger(RecalcTrigger,Trigger3M)),NA())</f>
        <v>1.7167562467133024E-2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1.8886411724459151E-2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2.0893109296249435E-2</v>
      </c>
    </row>
    <row r="3530" spans="2:17" x14ac:dyDescent="0.2">
      <c r="B3530" s="46" t="s">
        <v>51</v>
      </c>
      <c r="D3530" s="49">
        <f>_xll.qlCalendarAdvance(LocalCalendar,$D3529,B3530,"f",FALSE)</f>
        <v>64472</v>
      </c>
      <c r="E3530" s="49">
        <f>_xll.qlInterestRateIndexValueDate(IndexON,D3530)</f>
        <v>64472</v>
      </c>
      <c r="F3530" s="52">
        <f>IFERROR(_xll.qlIndexFixing(IndexON,D3530,TRUE,_xll.ohTrigger(RecalcTrigger,TriggerON)),NA())</f>
        <v>1.3754898180451391E-2</v>
      </c>
      <c r="H3530" s="49">
        <f>_xll.qlCalendarAdvance(IborCalendar,$H3529,B3530,"f",FALSE)</f>
        <v>64459</v>
      </c>
      <c r="I3530" s="49">
        <f>_xll.qlInterestRateIndexValueDate(Index1M,$H3530)</f>
        <v>64461</v>
      </c>
      <c r="J3530" s="52">
        <f>IFERROR(_xll.qlIndexFixing(Index1M,$H3530,TRUE,_xll.ohTrigger(RecalcTrigger,Trigger1M)),NA())</f>
        <v>1.5750920681406877E-2</v>
      </c>
      <c r="K3530" s="52">
        <f>IFERROR(_xll.qlIndexFixing(ONIndex1M,I3530,TRUE,_xll.ohTrigger(RecalcTrigger,Trigger1M)),NA())</f>
        <v>1.5740248768141285E-2</v>
      </c>
      <c r="L3530" s="52">
        <f>IFERROR(_xll.qlIndexFixing(Index3M,H3530,TRUE,_xll.ohTrigger(RecalcTrigger,Trigger3M)),NA())</f>
        <v>1.7204865805364445E-2</v>
      </c>
      <c r="M3530" s="52">
        <f>IFERROR(_xll.qlIndexFixing(ONIndex3M,I3530,TRUE,_xll.ohTrigger(RecalcTrigger,Trigger3M)),NA())</f>
        <v>1.7167562467053088E-2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1.8886411615666177E-2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2.0893109288335765E-2</v>
      </c>
    </row>
    <row r="3531" spans="2:17" x14ac:dyDescent="0.2">
      <c r="B3531" s="46" t="s">
        <v>51</v>
      </c>
      <c r="D3531" s="49">
        <f>_xll.qlCalendarAdvance(LocalCalendar,$D3530,B3531,"f",FALSE)</f>
        <v>64479</v>
      </c>
      <c r="E3531" s="49">
        <f>_xll.qlInterestRateIndexValueDate(IndexON,D3531)</f>
        <v>64479</v>
      </c>
      <c r="F3531" s="52">
        <f>IFERROR(_xll.qlIndexFixing(IndexON,D3531,TRUE,_xll.ohTrigger(RecalcTrigger,TriggerON)),NA())</f>
        <v>1.3754898180451391E-2</v>
      </c>
      <c r="H3531" s="49">
        <f>_xll.qlCalendarAdvance(IborCalendar,$H3530,B3531,"f",FALSE)</f>
        <v>64466</v>
      </c>
      <c r="I3531" s="49">
        <f>_xll.qlInterestRateIndexValueDate(Index1M,$H3531)</f>
        <v>64468</v>
      </c>
      <c r="J3531" s="52">
        <f>IFERROR(_xll.qlIndexFixing(Index1M,$H3531,TRUE,_xll.ohTrigger(RecalcTrigger,Trigger1M)),NA())</f>
        <v>1.5750920681406877E-2</v>
      </c>
      <c r="K3531" s="52">
        <f>IFERROR(_xll.qlIndexFixing(ONIndex1M,I3531,TRUE,_xll.ohTrigger(RecalcTrigger,Trigger1M)),NA())</f>
        <v>1.5741281112531258E-2</v>
      </c>
      <c r="L3531" s="52">
        <f>IFERROR(_xll.qlIndexFixing(Index3M,H3531,TRUE,_xll.ohTrigger(RecalcTrigger,Trigger3M)),NA())</f>
        <v>1.7204865805365312E-2</v>
      </c>
      <c r="M3531" s="52">
        <f>IFERROR(_xll.qlIndexFixing(ONIndex3M,I3531,TRUE,_xll.ohTrigger(RecalcTrigger,Trigger3M)),NA())</f>
        <v>1.7168790527826161E-2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1.888789780565725E-2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2.0894928193342377E-2</v>
      </c>
    </row>
    <row r="3532" spans="2:17" x14ac:dyDescent="0.2">
      <c r="B3532" s="46" t="s">
        <v>51</v>
      </c>
      <c r="D3532" s="49">
        <f>_xll.qlCalendarAdvance(LocalCalendar,$D3531,B3532,"f",FALSE)</f>
        <v>64486</v>
      </c>
      <c r="E3532" s="49">
        <f>_xll.qlInterestRateIndexValueDate(IndexON,D3532)</f>
        <v>64486</v>
      </c>
      <c r="F3532" s="52">
        <f>IFERROR(_xll.qlIndexFixing(IndexON,D3532,TRUE,_xll.ohTrigger(RecalcTrigger,TriggerON)),NA())</f>
        <v>1.3754898180451391E-2</v>
      </c>
      <c r="H3532" s="49">
        <f>_xll.qlCalendarAdvance(IborCalendar,$H3531,B3532,"f",FALSE)</f>
        <v>64473</v>
      </c>
      <c r="I3532" s="49">
        <f>_xll.qlInterestRateIndexValueDate(Index1M,$H3532)</f>
        <v>64475</v>
      </c>
      <c r="J3532" s="52">
        <f>IFERROR(_xll.qlIndexFixing(Index1M,$H3532,TRUE,_xll.ohTrigger(RecalcTrigger,Trigger1M)),NA())</f>
        <v>1.5750920681409375E-2</v>
      </c>
      <c r="K3532" s="52">
        <f>IFERROR(_xll.qlIndexFixing(ONIndex1M,I3532,TRUE,_xll.ohTrigger(RecalcTrigger,Trigger1M)),NA())</f>
        <v>1.5740248768221221E-2</v>
      </c>
      <c r="L3532" s="52">
        <f>IFERROR(_xll.qlIndexFixing(Index3M,H3532,TRUE,_xll.ohTrigger(RecalcTrigger,Trigger3M)),NA())</f>
        <v>1.7204865805364445E-2</v>
      </c>
      <c r="M3532" s="52">
        <f>IFERROR(_xll.qlIndexFixing(ONIndex3M,I3532,TRUE,_xll.ohTrigger(RecalcTrigger,Trigger3M)),NA())</f>
        <v>1.7167562467053088E-2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1.8886411474419162E-2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2.0893109278024014E-2</v>
      </c>
    </row>
    <row r="3533" spans="2:17" x14ac:dyDescent="0.2">
      <c r="B3533" s="46" t="s">
        <v>51</v>
      </c>
      <c r="D3533" s="49">
        <f>_xll.qlCalendarAdvance(LocalCalendar,$D3532,B3533,"f",FALSE)</f>
        <v>64493</v>
      </c>
      <c r="E3533" s="49">
        <f>_xll.qlInterestRateIndexValueDate(IndexON,D3533)</f>
        <v>64493</v>
      </c>
      <c r="F3533" s="52">
        <f>IFERROR(_xll.qlIndexFixing(IndexON,D3533,TRUE,_xll.ohTrigger(RecalcTrigger,TriggerON)),NA())</f>
        <v>1.3754898180451391E-2</v>
      </c>
      <c r="H3533" s="49">
        <f>_xll.qlCalendarAdvance(IborCalendar,$H3532,B3533,"f",FALSE)</f>
        <v>64480</v>
      </c>
      <c r="I3533" s="49">
        <f>_xll.qlInterestRateIndexValueDate(Index1M,$H3533)</f>
        <v>64482</v>
      </c>
      <c r="J3533" s="52">
        <f>IFERROR(_xll.qlIndexFixing(Index1M,$H3533,TRUE,_xll.ohTrigger(RecalcTrigger,Trigger1M)),NA())</f>
        <v>1.5750920681409375E-2</v>
      </c>
      <c r="K3533" s="52">
        <f>IFERROR(_xll.qlIndexFixing(ONIndex1M,I3533,TRUE,_xll.ohTrigger(RecalcTrigger,Trigger1M)),NA())</f>
        <v>1.5740248768141285E-2</v>
      </c>
      <c r="L3533" s="52">
        <f>IFERROR(_xll.qlIndexFixing(Index3M,H3533,TRUE,_xll.ohTrigger(RecalcTrigger,Trigger3M)),NA())</f>
        <v>1.7204865805366183E-2</v>
      </c>
      <c r="M3533" s="52">
        <f>IFERROR(_xll.qlIndexFixing(ONIndex3M,I3533,TRUE,_xll.ohTrigger(RecalcTrigger,Trigger3M)),NA())</f>
        <v>1.7167562467133024E-2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1.8886411441805251E-2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2.0893109275625932E-2</v>
      </c>
    </row>
    <row r="3534" spans="2:17" x14ac:dyDescent="0.2">
      <c r="B3534" s="46" t="s">
        <v>51</v>
      </c>
      <c r="D3534" s="49">
        <f>_xll.qlCalendarAdvance(LocalCalendar,$D3533,B3534,"f",FALSE)</f>
        <v>64500</v>
      </c>
      <c r="E3534" s="49">
        <f>_xll.qlInterestRateIndexValueDate(IndexON,D3534)</f>
        <v>64500</v>
      </c>
      <c r="F3534" s="52">
        <f>IFERROR(_xll.qlIndexFixing(IndexON,D3534,TRUE,_xll.ohTrigger(RecalcTrigger,TriggerON)),NA())</f>
        <v>1.3754898180451391E-2</v>
      </c>
      <c r="H3534" s="49">
        <f>_xll.qlCalendarAdvance(IborCalendar,$H3533,B3534,"f",FALSE)</f>
        <v>64487</v>
      </c>
      <c r="I3534" s="49">
        <f>_xll.qlInterestRateIndexValueDate(Index1M,$H3534)</f>
        <v>64489</v>
      </c>
      <c r="J3534" s="52">
        <f>IFERROR(_xll.qlIndexFixing(Index1M,$H3534,TRUE,_xll.ohTrigger(RecalcTrigger,Trigger1M)),NA())</f>
        <v>1.5750920681409375E-2</v>
      </c>
      <c r="K3534" s="52">
        <f>IFERROR(_xll.qlIndexFixing(ONIndex1M,I3534,TRUE,_xll.ohTrigger(RecalcTrigger,Trigger1M)),NA())</f>
        <v>1.5740248768141285E-2</v>
      </c>
      <c r="L3534" s="52">
        <f>IFERROR(_xll.qlIndexFixing(Index3M,H3534,TRUE,_xll.ohTrigger(RecalcTrigger,Trigger3M)),NA())</f>
        <v>1.7204865805365312E-2</v>
      </c>
      <c r="M3534" s="52">
        <f>IFERROR(_xll.qlIndexFixing(ONIndex3M,I3534,TRUE,_xll.ohTrigger(RecalcTrigger,Trigger3M)),NA())</f>
        <v>1.7167562467133024E-2</v>
      </c>
      <c r="N3534" s="52" t="e">
        <f>IFERROR(_xll.qlIndexFixing(Index6M,$H3534,TRUE,_xll.ohTrigger(RecalcTrigger,Trigger6M)),NA())</f>
        <v>#N/A</v>
      </c>
      <c r="O3534" s="52" t="e">
        <f>IFERROR(_xll.qlIndexFixing(ONIndex6M,I3534,TRUE,_xll.ohTrigger(RecalcTrigger,Trigger6M)),NA())</f>
        <v>#N/A</v>
      </c>
      <c r="P3534" s="52" t="e">
        <f>IFERROR(_xll.qlIndexFixing(Index1Y,$H3534,TRUE,_xll.ohTrigger(RecalcTrigger,Trigger1Y)),NA())</f>
        <v>#N/A</v>
      </c>
      <c r="Q3534" s="52" t="e">
        <f>IFERROR(_xll.qlIndexFixing(ONIndex1Y,I3534,TRUE,_xll.ohTrigger(RecalcTrigger,Trigger1Y)),NA())</f>
        <v>#N/A</v>
      </c>
    </row>
    <row r="3535" spans="2:17" x14ac:dyDescent="0.2">
      <c r="B3535" s="46" t="s">
        <v>51</v>
      </c>
      <c r="D3535" s="49">
        <f>_xll.qlCalendarAdvance(LocalCalendar,$D3534,B3535,"f",FALSE)</f>
        <v>64507</v>
      </c>
      <c r="E3535" s="49">
        <f>_xll.qlInterestRateIndexValueDate(IndexON,D3535)</f>
        <v>64507</v>
      </c>
      <c r="F3535" s="52">
        <f>IFERROR(_xll.qlIndexFixing(IndexON,D3535,TRUE,_xll.ohTrigger(RecalcTrigger,TriggerON)),NA())</f>
        <v>1.3754898180451391E-2</v>
      </c>
      <c r="H3535" s="49">
        <f>_xll.qlCalendarAdvance(IborCalendar,$H3534,B3535,"f",FALSE)</f>
        <v>64494</v>
      </c>
      <c r="I3535" s="49">
        <f>_xll.qlInterestRateIndexValueDate(Index1M,$H3535)</f>
        <v>64496</v>
      </c>
      <c r="J3535" s="52">
        <f>IFERROR(_xll.qlIndexFixing(Index1M,$H3535,TRUE,_xll.ohTrigger(RecalcTrigger,Trigger1M)),NA())</f>
        <v>1.5749887494085575E-2</v>
      </c>
      <c r="K3535" s="52">
        <f>IFERROR(_xll.qlIndexFixing(ONIndex1M,I3535,TRUE,_xll.ohTrigger(RecalcTrigger,Trigger1M)),NA())</f>
        <v>1.5740248768141285E-2</v>
      </c>
      <c r="L3535" s="52">
        <f>IFERROR(_xll.qlIndexFixing(Index3M,H3535,TRUE,_xll.ohTrigger(RecalcTrigger,Trigger3M)),NA())</f>
        <v>1.7204865805365312E-2</v>
      </c>
      <c r="M3535" s="52">
        <f>IFERROR(_xll.qlIndexFixing(ONIndex3M,I3535,TRUE,_xll.ohTrigger(RecalcTrigger,Trigger3M)),NA())</f>
        <v>1.7167562467133024E-2</v>
      </c>
      <c r="N3535" s="52" t="e">
        <f>IFERROR(_xll.qlIndexFixing(Index6M,$H3535,TRUE,_xll.ohTrigger(RecalcTrigger,Trigger6M)),NA())</f>
        <v>#N/A</v>
      </c>
      <c r="O3535" s="52" t="e">
        <f>IFERROR(_xll.qlIndexFixing(ONIndex6M,I3535,TRUE,_xll.ohTrigger(RecalcTrigger,Trigger6M)),NA())</f>
        <v>#N/A</v>
      </c>
      <c r="P3535" s="52" t="e">
        <f>IFERROR(_xll.qlIndexFixing(Index1Y,$H3535,TRUE,_xll.ohTrigger(RecalcTrigger,Trigger1Y)),NA())</f>
        <v>#N/A</v>
      </c>
      <c r="Q3535" s="52" t="e">
        <f>IFERROR(_xll.qlIndexFixing(ONIndex1Y,I3535,TRUE,_xll.ohTrigger(RecalcTrigger,Trigger1Y)),NA())</f>
        <v>#N/A</v>
      </c>
    </row>
    <row r="3536" spans="2:17" x14ac:dyDescent="0.2">
      <c r="B3536" s="46" t="s">
        <v>51</v>
      </c>
      <c r="D3536" s="49">
        <f>_xll.qlCalendarAdvance(LocalCalendar,$D3535,B3536,"f",FALSE)</f>
        <v>64514</v>
      </c>
      <c r="E3536" s="49">
        <f>_xll.qlInterestRateIndexValueDate(IndexON,D3536)</f>
        <v>64514</v>
      </c>
      <c r="F3536" s="52">
        <f>IFERROR(_xll.qlIndexFixing(IndexON,D3536,TRUE,_xll.ohTrigger(RecalcTrigger,TriggerON)),NA())</f>
        <v>1.3754898180451391E-2</v>
      </c>
      <c r="H3536" s="49">
        <f>_xll.qlCalendarAdvance(IborCalendar,$H3535,B3536,"f",FALSE)</f>
        <v>64501</v>
      </c>
      <c r="I3536" s="49">
        <f>_xll.qlInterestRateIndexValueDate(Index1M,$H3536)</f>
        <v>64503</v>
      </c>
      <c r="J3536" s="52">
        <f>IFERROR(_xll.qlIndexFixing(Index1M,$H3536,TRUE,_xll.ohTrigger(RecalcTrigger,Trigger1M)),NA())</f>
        <v>1.5751265097262941E-2</v>
      </c>
      <c r="K3536" s="52">
        <f>IFERROR(_xll.qlIndexFixing(ONIndex1M,I3536,TRUE,_xll.ohTrigger(RecalcTrigger,Trigger1M)),NA())</f>
        <v>1.5740248768141285E-2</v>
      </c>
      <c r="L3536" s="52">
        <f>IFERROR(_xll.qlIndexFixing(Index3M,H3536,TRUE,_xll.ohTrigger(RecalcTrigger,Trigger3M)),NA())</f>
        <v>1.7204865805366183E-2</v>
      </c>
      <c r="M3536" s="52">
        <f>IFERROR(_xll.qlIndexFixing(ONIndex3M,I3536,TRUE,_xll.ohTrigger(RecalcTrigger,Trigger3M)),NA())</f>
        <v>1.7167562467133024E-2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64521</v>
      </c>
      <c r="E3537" s="50">
        <f>_xll.qlInterestRateIndexValueDate(IndexON,D3537)</f>
        <v>64521</v>
      </c>
      <c r="F3537" s="53">
        <f>IFERROR(_xll.qlIndexFixing(IndexON,D3537,TRUE,_xll.ohTrigger(RecalcTrigger,TriggerON)),NA())</f>
        <v>1.3754898180451391E-2</v>
      </c>
      <c r="H3537" s="50">
        <f>_xll.qlCalendarAdvance(IborCalendar,$H3536,B3537,"f",FALSE)</f>
        <v>64508</v>
      </c>
      <c r="I3537" s="50">
        <f>_xll.qlInterestRateIndexValueDate(Index1M,$H3537)</f>
        <v>64510</v>
      </c>
      <c r="J3537" s="53">
        <f>IFERROR(_xll.qlIndexFixing(Index1M,$H3537,TRUE,_xll.ohTrigger(RecalcTrigger,Trigger1M)),NA())</f>
        <v>1.5750920681406877E-2</v>
      </c>
      <c r="K3537" s="53">
        <f>IFERROR(_xll.qlIndexFixing(ONIndex1M,I3537,TRUE,_xll.ohTrigger(RecalcTrigger,Trigger1M)),NA())</f>
        <v>1.5740248768141285E-2</v>
      </c>
      <c r="L3537" s="53">
        <f>IFERROR(_xll.qlIndexFixing(Index3M,H3537,TRUE,_xll.ohTrigger(RecalcTrigger,Trigger3M)),NA())</f>
        <v>1.7204865805365312E-2</v>
      </c>
      <c r="M3537" s="53">
        <f>IFERROR(_xll.qlIndexFixing(ONIndex3M,I3537,TRUE,_xll.ohTrigger(RecalcTrigger,Trigger3M)),NA())</f>
        <v>1.7167562467133024E-2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2016-07-20T14:48:10Z</dcterms:modified>
</cp:coreProperties>
</file>